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DeTrabalho"/>
  <mc:AlternateContent xmlns:mc="http://schemas.openxmlformats.org/markup-compatibility/2006">
    <mc:Choice Requires="x15">
      <x15ac:absPath xmlns:x15ac="http://schemas.microsoft.com/office/spreadsheetml/2010/11/ac" url="https://fatorialadvisors.sharepoint.com/sites/CoisasdaFatorial/Documentos Compartilhados/"/>
    </mc:Choice>
  </mc:AlternateContent>
  <xr:revisionPtr revIDLastSave="0" documentId="8_{1B936A3A-5C21-4425-AD76-96D9EB263555}" xr6:coauthVersionLast="47" xr6:coauthVersionMax="47" xr10:uidLastSave="{00000000-0000-0000-0000-000000000000}"/>
  <bookViews>
    <workbookView xWindow="3660" yWindow="2505" windowWidth="24795" windowHeight="11745" tabRatio="799" xr2:uid="{B8FEDBF5-05D8-4301-9B24-DD7E4D162854}"/>
  </bookViews>
  <sheets>
    <sheet name="Menu" sheetId="1" r:id="rId1"/>
    <sheet name="Fundos XP Locais" sheetId="2" r:id="rId2"/>
    <sheet name="Fundos XP Offshore Digital" sheetId="19" r:id="rId3"/>
    <sheet name="Fundos Cetipados" sheetId="25" r:id="rId4"/>
    <sheet name="Fundos Alternativos" sheetId="23" r:id="rId5"/>
    <sheet name="Fundos PR+" sheetId="26" r:id="rId6"/>
    <sheet name="Glossário Fundos Fechados" sheetId="24" r:id="rId7"/>
    <sheet name="Comentários do Gestor" sheetId="3" r:id="rId8"/>
    <sheet name="Simulador de Receita" sheetId="5" r:id="rId9"/>
    <sheet name="Comparador" sheetId="4" r:id="rId10"/>
    <sheet name="Fundos Mercado" sheetId="6" r:id="rId11"/>
    <sheet name="Classificação XP" sheetId="14" r:id="rId12"/>
    <sheet name="Base Comentários" sheetId="8" state="hidden" r:id="rId13"/>
    <sheet name="Base Assets" sheetId="7" state="hidden" r:id="rId14"/>
    <sheet name="Base Gestores" sheetId="9" state="hidden" r:id="rId15"/>
    <sheet name="Base Fundos" sheetId="11" state="hidden" r:id="rId16"/>
  </sheets>
  <definedNames>
    <definedName name="_xlnm._FilterDatabase" localSheetId="13" hidden="1">'Base Assets'!$B$1:$B$119</definedName>
    <definedName name="_xlnm._FilterDatabase" localSheetId="12" hidden="1">'Base Comentários'!$A$1:$F$2724</definedName>
    <definedName name="_xlnm._FilterDatabase" localSheetId="4" hidden="1">'Fundos Alternativos'!$B$6:$AA$6</definedName>
    <definedName name="_xlnm._FilterDatabase" localSheetId="3" hidden="1">'Fundos Cetipados'!$B$6:$AL$6</definedName>
    <definedName name="_xlnm._FilterDatabase" localSheetId="10" hidden="1">'Fundos Mercado'!$B$2:$AK$20</definedName>
    <definedName name="_xlnm._FilterDatabase" localSheetId="5" hidden="1">'Fundos PR+'!$B$6:$AK$6</definedName>
    <definedName name="_xlnm._FilterDatabase" localSheetId="1" hidden="1">'Fundos XP Locais'!$B$4:$CX$911</definedName>
    <definedName name="_xlnm._FilterDatabase" localSheetId="2" hidden="1">'Fundos XP Offshore Digital'!$B$10:$Z$10</definedName>
    <definedName name="fundos_xp">OFFSET('Fundos XP Locais'!$C$5,0,0,COUNTA('Fundos XP Locais'!$C:$C)-2,1)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5" l="1"/>
  <c r="K12" i="5" s="1"/>
  <c r="G11" i="5"/>
  <c r="I11" i="5" s="1"/>
  <c r="I12" i="5" l="1"/>
  <c r="K11" i="5"/>
  <c r="E9" i="4"/>
  <c r="K9" i="4"/>
  <c r="K22" i="4" s="1" a="1"/>
  <c r="K22" i="4" s="1"/>
  <c r="I9" i="4"/>
  <c r="M9" i="4"/>
  <c r="M48" i="4" s="1" a="1"/>
  <c r="M48" i="4" s="1"/>
  <c r="G9" i="4"/>
  <c r="G26" i="4" s="1" a="1"/>
  <c r="G26" i="4" s="1"/>
  <c r="F8" i="3"/>
  <c r="F9" i="3" s="1" a="1"/>
  <c r="F9" i="3" s="1"/>
  <c r="O10" i="3" l="1"/>
  <c r="O50" i="3"/>
  <c r="C50" i="3"/>
  <c r="I40" i="4" a="1"/>
  <c r="I40" i="4" s="1"/>
  <c r="I35" i="4" a="1"/>
  <c r="I35" i="4" s="1"/>
  <c r="I34" i="4" a="1"/>
  <c r="I34" i="4" s="1"/>
  <c r="I38" i="4" a="1"/>
  <c r="I38" i="4" s="1"/>
  <c r="I39" i="4" a="1"/>
  <c r="I39" i="4" s="1"/>
  <c r="I36" i="4" a="1"/>
  <c r="I36" i="4" s="1"/>
  <c r="I37" i="4" a="1"/>
  <c r="I37" i="4" s="1"/>
  <c r="G21" i="4" a="1"/>
  <c r="G21" i="4" s="1"/>
  <c r="G44" i="4" a="1"/>
  <c r="G44" i="4" s="1"/>
  <c r="I19" i="4" a="1"/>
  <c r="I19" i="4" s="1"/>
  <c r="I27" i="4" a="1"/>
  <c r="I27" i="4" s="1"/>
  <c r="K14" i="4" a="1"/>
  <c r="K14" i="4" s="1"/>
  <c r="K44" i="4" a="1"/>
  <c r="K44" i="4" s="1"/>
  <c r="M19" i="4" a="1"/>
  <c r="M19" i="4" s="1"/>
  <c r="M27" i="4" a="1"/>
  <c r="M27" i="4" s="1"/>
  <c r="K23" i="4" a="1"/>
  <c r="K23" i="4" s="1"/>
  <c r="G23" i="4" a="1"/>
  <c r="G23" i="4" s="1"/>
  <c r="G46" i="4" a="1"/>
  <c r="G46" i="4" s="1"/>
  <c r="I21" i="4" a="1"/>
  <c r="I21" i="4" s="1"/>
  <c r="I44" i="4" a="1"/>
  <c r="I44" i="4" s="1"/>
  <c r="K19" i="4" a="1"/>
  <c r="K19" i="4" s="1"/>
  <c r="K46" i="4" a="1"/>
  <c r="K46" i="4" s="1"/>
  <c r="M21" i="4" a="1"/>
  <c r="M21" i="4" s="1"/>
  <c r="M44" i="4" a="1"/>
  <c r="M44" i="4" s="1"/>
  <c r="K25" i="4" a="1"/>
  <c r="K25" i="4" s="1"/>
  <c r="G13" i="4" a="1"/>
  <c r="G13" i="4" s="1"/>
  <c r="G24" i="4" a="1"/>
  <c r="G24" i="4" s="1"/>
  <c r="G47" i="4" a="1"/>
  <c r="G47" i="4" s="1"/>
  <c r="I22" i="4" a="1"/>
  <c r="I22" i="4" s="1"/>
  <c r="I45" i="4" a="1"/>
  <c r="I45" i="4" s="1"/>
  <c r="K20" i="4" a="1"/>
  <c r="K20" i="4" s="1"/>
  <c r="K47" i="4" a="1"/>
  <c r="K47" i="4" s="1"/>
  <c r="M22" i="4" a="1"/>
  <c r="M22" i="4" s="1"/>
  <c r="M45" i="4" a="1"/>
  <c r="M45" i="4" s="1"/>
  <c r="G14" i="4" a="1"/>
  <c r="G14" i="4" s="1"/>
  <c r="G25" i="4" a="1"/>
  <c r="G25" i="4" s="1"/>
  <c r="G48" i="4" a="1"/>
  <c r="G48" i="4" s="1"/>
  <c r="I23" i="4" a="1"/>
  <c r="I23" i="4" s="1"/>
  <c r="I46" i="4" a="1"/>
  <c r="I46" i="4" s="1"/>
  <c r="K21" i="4" a="1"/>
  <c r="K21" i="4" s="1"/>
  <c r="K48" i="4" a="1"/>
  <c r="K48" i="4" s="1"/>
  <c r="M23" i="4" a="1"/>
  <c r="M23" i="4" s="1"/>
  <c r="M46" i="4" a="1"/>
  <c r="M46" i="4" s="1"/>
  <c r="G15" i="4" a="1"/>
  <c r="G15" i="4" s="1"/>
  <c r="I13" i="4" a="1"/>
  <c r="I13" i="4" s="1"/>
  <c r="I24" i="4" a="1"/>
  <c r="I24" i="4" s="1"/>
  <c r="I47" i="4" a="1"/>
  <c r="I47" i="4" s="1"/>
  <c r="K26" i="4" a="1"/>
  <c r="K26" i="4" s="1"/>
  <c r="M13" i="4" a="1"/>
  <c r="M13" i="4" s="1"/>
  <c r="M24" i="4" a="1"/>
  <c r="M24" i="4" s="1"/>
  <c r="M47" i="4" a="1"/>
  <c r="M47" i="4" s="1"/>
  <c r="G40" i="4" a="1"/>
  <c r="G40" i="4" s="1"/>
  <c r="G35" i="4" a="1"/>
  <c r="G35" i="4" s="1"/>
  <c r="G39" i="4" a="1"/>
  <c r="G39" i="4" s="1"/>
  <c r="G38" i="4" a="1"/>
  <c r="G38" i="4" s="1"/>
  <c r="G37" i="4" a="1"/>
  <c r="G37" i="4" s="1"/>
  <c r="G36" i="4" a="1"/>
  <c r="G36" i="4" s="1"/>
  <c r="G34" i="4" a="1"/>
  <c r="G34" i="4" s="1"/>
  <c r="G19" i="4" a="1"/>
  <c r="G19" i="4" s="1"/>
  <c r="G27" i="4" a="1"/>
  <c r="G27" i="4" s="1"/>
  <c r="I14" i="4" a="1"/>
  <c r="I14" i="4" s="1"/>
  <c r="I25" i="4" a="1"/>
  <c r="I25" i="4" s="1"/>
  <c r="I48" i="4" a="1"/>
  <c r="I48" i="4" s="1"/>
  <c r="K27" i="4" a="1"/>
  <c r="K27" i="4" s="1"/>
  <c r="M14" i="4" a="1"/>
  <c r="M14" i="4" s="1"/>
  <c r="M25" i="4" a="1"/>
  <c r="M25" i="4" s="1"/>
  <c r="M40" i="4" a="1"/>
  <c r="M40" i="4" s="1"/>
  <c r="M39" i="4" a="1"/>
  <c r="M39" i="4" s="1"/>
  <c r="M38" i="4" a="1"/>
  <c r="M38" i="4" s="1"/>
  <c r="M37" i="4" a="1"/>
  <c r="M37" i="4" s="1"/>
  <c r="M36" i="4" a="1"/>
  <c r="M36" i="4" s="1"/>
  <c r="M35" i="4" a="1"/>
  <c r="M35" i="4" s="1"/>
  <c r="M34" i="4" a="1"/>
  <c r="M34" i="4" s="1"/>
  <c r="G20" i="4" a="1"/>
  <c r="G20" i="4" s="1"/>
  <c r="G28" i="4" a="1"/>
  <c r="G28" i="4" s="1"/>
  <c r="I15" i="4" a="1"/>
  <c r="I15" i="4" s="1"/>
  <c r="I26" i="4" a="1"/>
  <c r="I26" i="4" s="1"/>
  <c r="K13" i="4" a="1"/>
  <c r="K13" i="4" s="1"/>
  <c r="K28" i="4" a="1"/>
  <c r="K28" i="4" s="1"/>
  <c r="M15" i="4" a="1"/>
  <c r="M15" i="4" s="1"/>
  <c r="M26" i="4" a="1"/>
  <c r="M26" i="4" s="1"/>
  <c r="K40" i="4" a="1"/>
  <c r="K40" i="4" s="1"/>
  <c r="K39" i="4" a="1"/>
  <c r="K39" i="4" s="1"/>
  <c r="K34" i="4" a="1"/>
  <c r="K34" i="4" s="1"/>
  <c r="K38" i="4" a="1"/>
  <c r="K38" i="4" s="1"/>
  <c r="K37" i="4" a="1"/>
  <c r="K37" i="4" s="1"/>
  <c r="K36" i="4" a="1"/>
  <c r="K36" i="4" s="1"/>
  <c r="K35" i="4" a="1"/>
  <c r="K35" i="4" s="1"/>
  <c r="G22" i="4" a="1"/>
  <c r="G22" i="4" s="1"/>
  <c r="G45" i="4" a="1"/>
  <c r="G45" i="4" s="1"/>
  <c r="I20" i="4" a="1"/>
  <c r="I20" i="4" s="1"/>
  <c r="I28" i="4" a="1"/>
  <c r="I28" i="4" s="1"/>
  <c r="K15" i="4" a="1"/>
  <c r="K15" i="4" s="1"/>
  <c r="K45" i="4" a="1"/>
  <c r="K45" i="4" s="1"/>
  <c r="M20" i="4" a="1"/>
  <c r="M20" i="4" s="1"/>
  <c r="M28" i="4" a="1"/>
  <c r="M28" i="4" s="1"/>
  <c r="K24" i="4" a="1"/>
  <c r="K24" i="4" s="1"/>
  <c r="E37" i="4" a="1"/>
  <c r="E37" i="4" s="1"/>
  <c r="E36" i="4" a="1"/>
  <c r="E36" i="4" s="1"/>
  <c r="E35" i="4" a="1"/>
  <c r="E35" i="4" s="1"/>
  <c r="E38" i="4" a="1"/>
  <c r="E38" i="4" s="1"/>
  <c r="E34" i="4" a="1"/>
  <c r="E34" i="4" s="1"/>
  <c r="E13" i="4" a="1"/>
  <c r="E13" i="4" s="1"/>
  <c r="V31" i="3" a="1"/>
  <c r="V31" i="3" s="1"/>
  <c r="V44" i="3" a="1"/>
  <c r="V44" i="3" s="1"/>
  <c r="K64" i="3" a="1"/>
  <c r="K64" i="3" s="1"/>
  <c r="H65" i="3" a="1"/>
  <c r="H65" i="3" s="1"/>
  <c r="G66" i="3" a="1"/>
  <c r="G66" i="3" s="1"/>
  <c r="V41" i="3" a="1"/>
  <c r="V41" i="3" s="1"/>
  <c r="D65" i="3" a="1"/>
  <c r="D65" i="3" s="1"/>
  <c r="V28" i="3" a="1"/>
  <c r="V28" i="3" s="1"/>
  <c r="H64" i="3" a="1"/>
  <c r="H64" i="3" s="1"/>
  <c r="V29" i="3" a="1"/>
  <c r="V29" i="3" s="1"/>
  <c r="E66" i="3" a="1"/>
  <c r="E66" i="3" s="1"/>
  <c r="F10" i="3" a="1"/>
  <c r="F10" i="3" s="1"/>
  <c r="H66" i="3" a="1"/>
  <c r="H66" i="3" s="1"/>
  <c r="V27" i="3" a="1"/>
  <c r="V27" i="3" s="1"/>
  <c r="K66" i="3" a="1"/>
  <c r="K66" i="3" s="1"/>
  <c r="D66" i="3" a="1"/>
  <c r="D66" i="3" s="1"/>
  <c r="V36" i="3" a="1"/>
  <c r="V36" i="3" s="1"/>
  <c r="I64" i="3" a="1"/>
  <c r="I64" i="3" s="1"/>
  <c r="V30" i="3" a="1"/>
  <c r="V30" i="3" s="1"/>
  <c r="V43" i="3" a="1"/>
  <c r="V43" i="3" s="1"/>
  <c r="G65" i="3" a="1"/>
  <c r="G65" i="3" s="1"/>
  <c r="V38" i="3" a="1"/>
  <c r="V38" i="3" s="1"/>
  <c r="I65" i="3" a="1"/>
  <c r="I65" i="3" s="1"/>
  <c r="V25" i="3" a="1"/>
  <c r="V25" i="3" s="1"/>
  <c r="V33" i="3" a="1"/>
  <c r="V33" i="3" s="1"/>
  <c r="V39" i="3" a="1"/>
  <c r="V39" i="3" s="1"/>
  <c r="E64" i="3" a="1"/>
  <c r="E64" i="3" s="1"/>
  <c r="M64" i="3" a="1"/>
  <c r="M64" i="3" s="1"/>
  <c r="J65" i="3" a="1"/>
  <c r="J65" i="3" s="1"/>
  <c r="I66" i="3" a="1"/>
  <c r="I66" i="3" s="1"/>
  <c r="V34" i="3" a="1"/>
  <c r="V34" i="3" s="1"/>
  <c r="G64" i="3" a="1"/>
  <c r="G64" i="3" s="1"/>
  <c r="L65" i="3" a="1"/>
  <c r="L65" i="3" s="1"/>
  <c r="V35" i="3" a="1"/>
  <c r="V35" i="3" s="1"/>
  <c r="E65" i="3" a="1"/>
  <c r="E65" i="3" s="1"/>
  <c r="L66" i="3" a="1"/>
  <c r="L66" i="3" s="1"/>
  <c r="V42" i="3" a="1"/>
  <c r="V42" i="3" s="1"/>
  <c r="F65" i="3" a="1"/>
  <c r="F65" i="3" s="1"/>
  <c r="V37" i="3" a="1"/>
  <c r="V37" i="3" s="1"/>
  <c r="J64" i="3" a="1"/>
  <c r="J64" i="3" s="1"/>
  <c r="F66" i="3" a="1"/>
  <c r="F66" i="3" s="1"/>
  <c r="V32" i="3" a="1"/>
  <c r="V32" i="3" s="1"/>
  <c r="D64" i="3" a="1"/>
  <c r="D64" i="3" s="1"/>
  <c r="L64" i="3" a="1"/>
  <c r="L64" i="3" s="1"/>
  <c r="V26" i="3" a="1"/>
  <c r="V26" i="3" s="1"/>
  <c r="V40" i="3" a="1"/>
  <c r="V40" i="3" s="1"/>
  <c r="F64" i="3" a="1"/>
  <c r="F64" i="3" s="1"/>
  <c r="N64" i="3" a="1"/>
  <c r="N64" i="3" s="1"/>
  <c r="K65" i="3" a="1"/>
  <c r="K65" i="3" s="1"/>
  <c r="J66" i="3" a="1"/>
  <c r="J66" i="3" s="1"/>
  <c r="E22" i="5" l="1"/>
  <c r="G20" i="5"/>
  <c r="G19" i="5"/>
  <c r="G18" i="5"/>
  <c r="G17" i="5"/>
  <c r="G16" i="5"/>
  <c r="G15" i="5"/>
  <c r="G14" i="5"/>
  <c r="G13" i="5"/>
  <c r="K19" i="5" l="1"/>
  <c r="I19" i="5"/>
  <c r="K15" i="5"/>
  <c r="I15" i="5"/>
  <c r="K16" i="5"/>
  <c r="I16" i="5"/>
  <c r="I17" i="5"/>
  <c r="K17" i="5"/>
  <c r="K18" i="5"/>
  <c r="I18" i="5"/>
  <c r="K20" i="5"/>
  <c r="I20" i="5"/>
  <c r="I14" i="5"/>
  <c r="K14" i="5"/>
  <c r="I13" i="5"/>
  <c r="K13" i="5"/>
  <c r="G22" i="5"/>
  <c r="M20" i="5" l="1"/>
  <c r="O20" i="5" s="1"/>
  <c r="M15" i="5"/>
  <c r="O15" i="5" s="1"/>
  <c r="M17" i="5"/>
  <c r="O17" i="5" s="1"/>
  <c r="M14" i="5"/>
  <c r="O14" i="5" s="1"/>
  <c r="M12" i="5"/>
  <c r="O12" i="5" s="1"/>
  <c r="M16" i="5"/>
  <c r="O16" i="5" s="1"/>
  <c r="M18" i="5"/>
  <c r="O18" i="5" s="1"/>
  <c r="M19" i="5"/>
  <c r="O19" i="5" s="1"/>
  <c r="M11" i="5"/>
  <c r="O11" i="5" s="1"/>
  <c r="M13" i="5"/>
  <c r="O13" i="5" s="1"/>
  <c r="K22" i="5"/>
  <c r="I22" i="5"/>
  <c r="O22" i="5" l="1"/>
  <c r="M22" i="5"/>
  <c r="Z46" i="3" l="1"/>
  <c r="Z38" i="3"/>
  <c r="Z39" i="3"/>
  <c r="Z45" i="3"/>
  <c r="Z37" i="3"/>
  <c r="Z44" i="3"/>
  <c r="Z40" i="3"/>
  <c r="Z43" i="3"/>
  <c r="Z42" i="3"/>
  <c r="Z41" i="3"/>
  <c r="Z36" i="3"/>
  <c r="C35" i="3"/>
  <c r="Z35" i="3"/>
  <c r="C25" i="3"/>
  <c r="O9" i="3"/>
  <c r="C15" i="3"/>
  <c r="E22" i="4" a="1"/>
  <c r="E22" i="4" s="1"/>
  <c r="E23" i="4" a="1"/>
  <c r="E23" i="4" s="1"/>
  <c r="E48" i="4" a="1"/>
  <c r="E48" i="4" s="1"/>
  <c r="E24" i="4" a="1"/>
  <c r="E24" i="4" s="1"/>
  <c r="E46" i="4" a="1"/>
  <c r="E46" i="4" s="1"/>
  <c r="E47" i="4" a="1"/>
  <c r="E47" i="4" s="1"/>
  <c r="E14" i="4" a="1"/>
  <c r="E14" i="4" s="1"/>
  <c r="E25" i="4" a="1"/>
  <c r="E25" i="4" s="1"/>
  <c r="E19" i="4" a="1"/>
  <c r="E19" i="4" s="1"/>
  <c r="E39" i="4" a="1"/>
  <c r="E39" i="4" s="1"/>
  <c r="E15" i="4" a="1"/>
  <c r="E15" i="4" s="1"/>
  <c r="E44" i="4" a="1"/>
  <c r="E44" i="4" s="1"/>
  <c r="E20" i="4" a="1"/>
  <c r="E20" i="4" s="1"/>
  <c r="E27" i="4" a="1"/>
  <c r="E27" i="4" s="1"/>
  <c r="E40" i="4" a="1"/>
  <c r="E40" i="4" s="1"/>
  <c r="E26" i="4" a="1"/>
  <c r="E26" i="4" s="1"/>
  <c r="E45" i="4" a="1"/>
  <c r="E45" i="4" s="1"/>
  <c r="E21" i="4" a="1"/>
  <c r="E21" i="4" s="1"/>
  <c r="E28" i="4" a="1"/>
  <c r="E28"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<sst xmlns="http://schemas.openxmlformats.org/spreadsheetml/2006/main" count="79698" uniqueCount="12106">
  <si>
    <t>Menu</t>
  </si>
  <si>
    <t>Comparador de caracacterísticas gerais e performance dos diferentes fundos da plataforma</t>
  </si>
  <si>
    <t>Simulador da receita de taxa de administração e taxa de performance, com a distribuição de diferentes fundos da plataforma</t>
  </si>
  <si>
    <t>Tabela contendo características gerais dos fundos da indústria</t>
  </si>
  <si>
    <r>
      <rPr>
        <b/>
        <sz val="20"/>
        <color theme="1" tint="0.249977111117893"/>
        <rFont val="Calibri"/>
        <family val="2"/>
        <scheme val="minor"/>
      </rPr>
      <t>Comentários do Gestor</t>
    </r>
    <r>
      <rPr>
        <sz val="10"/>
        <color theme="1" tint="0.249977111117893"/>
        <rFont val="Calibri"/>
        <family val="2"/>
        <scheme val="minor"/>
      </rPr>
      <t xml:space="preserve">
</t>
    </r>
    <r>
      <rPr>
        <sz val="14"/>
        <color theme="1" tint="0.249977111117893"/>
        <rFont val="Calibri Light"/>
        <family val="2"/>
        <scheme val="major"/>
      </rPr>
      <t>Plataforma de Fundos de Investimento</t>
    </r>
  </si>
  <si>
    <t>Selecione o fundo para conferir os comentários do gestor no mês*.</t>
  </si>
  <si>
    <t>Fundo desejado:</t>
  </si>
  <si>
    <t>Material Informativo/Página do Produto:</t>
  </si>
  <si>
    <t>CNPJ:</t>
  </si>
  <si>
    <t>Material de Divulgação</t>
  </si>
  <si>
    <t>Data Base:</t>
  </si>
  <si>
    <t>Equipe</t>
  </si>
  <si>
    <t>Informações Gerais</t>
  </si>
  <si>
    <t>Taxa de Adm .........................................</t>
  </si>
  <si>
    <t>Taxa de Adm Máxima .........................</t>
  </si>
  <si>
    <t>Taxa de Performance¹ ..........................</t>
  </si>
  <si>
    <t>Benchmark ............................................</t>
  </si>
  <si>
    <t>Aplicação Inicial .................................</t>
  </si>
  <si>
    <t>Movimentação Mínima ......................</t>
  </si>
  <si>
    <t>Saldo Mín. de Permanência .........................</t>
  </si>
  <si>
    <t>Data de Início .......................................</t>
  </si>
  <si>
    <t>Estratégia</t>
  </si>
  <si>
    <t>Mercados de Atuação</t>
  </si>
  <si>
    <t>Cota de Aplicação ...............................</t>
  </si>
  <si>
    <t>Cota de Resgate ...................................</t>
  </si>
  <si>
    <t>Ações Brasil</t>
  </si>
  <si>
    <t>Liquidação de Resgate .......................</t>
  </si>
  <si>
    <t>Público Alvo .........................................</t>
  </si>
  <si>
    <t>Commodities</t>
  </si>
  <si>
    <t>Tributação de IR ..................................</t>
  </si>
  <si>
    <t>PL (data base) .......................................</t>
  </si>
  <si>
    <t>Rating Morningstar .............................</t>
  </si>
  <si>
    <t>Classificação XP ...............................................................................................................................................</t>
  </si>
  <si>
    <t>Classificação CVM.................................................................................</t>
  </si>
  <si>
    <t>Juros Brasil</t>
  </si>
  <si>
    <t>Atribuição de Performance e Perspectivas</t>
  </si>
  <si>
    <t>Posicionamento Atual</t>
  </si>
  <si>
    <t>Performance</t>
  </si>
  <si>
    <t>Absoluta</t>
  </si>
  <si>
    <t>Mês</t>
  </si>
  <si>
    <t>Ano</t>
  </si>
  <si>
    <t>12M</t>
  </si>
  <si>
    <t>Vol 
12M*</t>
  </si>
  <si>
    <t>Sharpe 
12M</t>
  </si>
  <si>
    <t>-</t>
  </si>
  <si>
    <r>
      <rPr>
        <b/>
        <sz val="20"/>
        <color theme="1"/>
        <rFont val="Calibri"/>
        <family val="2"/>
        <scheme val="minor"/>
      </rPr>
      <t>Comparador de Fundos</t>
    </r>
    <r>
      <rPr>
        <sz val="16"/>
        <color theme="1"/>
        <rFont val="Calibri"/>
        <family val="2"/>
        <scheme val="minor"/>
      </rPr>
      <t xml:space="preserve">
</t>
    </r>
    <r>
      <rPr>
        <sz val="14"/>
        <color theme="1"/>
        <rFont val="Calibri Light"/>
        <family val="2"/>
        <scheme val="major"/>
      </rPr>
      <t>Plataforma de Fundos de Investimento</t>
    </r>
  </si>
  <si>
    <t>Preencha os campos em amarelo e compare fundos disponíveis na Plataforma de Fundos da XP Investimentos.</t>
  </si>
  <si>
    <t>Escolha até 5 Fundos da Plataforma XP:</t>
  </si>
  <si>
    <t>Classificação / Risco</t>
  </si>
  <si>
    <t>Risco XP</t>
  </si>
  <si>
    <t>Classificação Morningstar</t>
  </si>
  <si>
    <t>Classificação XP</t>
  </si>
  <si>
    <t>Características Gerais</t>
  </si>
  <si>
    <t>Público</t>
  </si>
  <si>
    <t>Tributação</t>
  </si>
  <si>
    <t>Aplicação Inicial</t>
  </si>
  <si>
    <t>Status</t>
  </si>
  <si>
    <t>Cotização</t>
  </si>
  <si>
    <t>Liquidação</t>
  </si>
  <si>
    <t>Taxa de Administração</t>
  </si>
  <si>
    <t>Taxa de Performance (% que exceder o benchmark)</t>
  </si>
  <si>
    <t>Benchmark</t>
  </si>
  <si>
    <t>Patrimônio Líquido (em R$ milhares)</t>
  </si>
  <si>
    <t>12 Meses</t>
  </si>
  <si>
    <t>24 Meses</t>
  </si>
  <si>
    <t>36 Meses</t>
  </si>
  <si>
    <t>Volatilidade*</t>
  </si>
  <si>
    <t>Sharpe 12 Meses</t>
  </si>
  <si>
    <t>Remuneração</t>
  </si>
  <si>
    <t>Repasse Taxa de Administração</t>
  </si>
  <si>
    <t>Repasse Taxa de Performance</t>
  </si>
  <si>
    <t>ROA Taxa de Administração (1)</t>
  </si>
  <si>
    <t>ROA Taxa de Performance (2)</t>
  </si>
  <si>
    <t>ROA Total (1) + (2)</t>
  </si>
  <si>
    <t>* Para fundos com menos de 12 meses, é considerada a volatilidade desde o início.</t>
  </si>
  <si>
    <r>
      <rPr>
        <b/>
        <sz val="20"/>
        <color theme="1"/>
        <rFont val="Calibri"/>
        <family val="2"/>
        <scheme val="minor"/>
      </rPr>
      <t>Simulador de Receita</t>
    </r>
    <r>
      <rPr>
        <sz val="11"/>
        <color theme="1"/>
        <rFont val="Calibri"/>
        <family val="2"/>
        <scheme val="minor"/>
      </rPr>
      <t xml:space="preserve">
</t>
    </r>
    <r>
      <rPr>
        <sz val="14"/>
        <color theme="1"/>
        <rFont val="Calibri Light"/>
        <family val="2"/>
        <scheme val="major"/>
      </rPr>
      <t>Plataforma de Fundos de Investimento</t>
    </r>
  </si>
  <si>
    <t>Monte sua carteira preenchendo os campos em amarelo e confira a receita anual estimada do escritório</t>
  </si>
  <si>
    <t>Total da Carteira (R$)</t>
  </si>
  <si>
    <t>Fundos da Carteira</t>
  </si>
  <si>
    <t>% de Alocação</t>
  </si>
  <si>
    <t>Valor Nominal</t>
  </si>
  <si>
    <t>Receita (Taxa Adm)</t>
  </si>
  <si>
    <t>Receita (Taxa Perf)</t>
  </si>
  <si>
    <t>Receita Total</t>
  </si>
  <si>
    <t>ROA Total</t>
  </si>
  <si>
    <t>Total</t>
  </si>
  <si>
    <t>Classificação</t>
  </si>
  <si>
    <t>Resgate</t>
  </si>
  <si>
    <t>Rentabilidade Absoluta</t>
  </si>
  <si>
    <t>Rentabilidade % CDI</t>
  </si>
  <si>
    <t>Volatilidade</t>
  </si>
  <si>
    <t>Sharpe</t>
  </si>
  <si>
    <t>Máximo Drawdown</t>
  </si>
  <si>
    <t>FUNDO</t>
  </si>
  <si>
    <t>Gestor</t>
  </si>
  <si>
    <t>CVM</t>
  </si>
  <si>
    <t>Anbima</t>
  </si>
  <si>
    <t>Movimentação mínima</t>
  </si>
  <si>
    <t>Saldo de Permanencia</t>
  </si>
  <si>
    <t>Taxa de Performance (% sobre o que exceder o indexador)</t>
  </si>
  <si>
    <t>Data de Início</t>
  </si>
  <si>
    <t>12 meses</t>
  </si>
  <si>
    <t>Desde Início</t>
  </si>
  <si>
    <t>Cota Fechamento</t>
  </si>
  <si>
    <t>PL (em milhares)</t>
  </si>
  <si>
    <t>Captação Líquida (6 meses - em milhares)</t>
  </si>
  <si>
    <t>% em Debêntures</t>
  </si>
  <si>
    <t>% em Títulos de Instituições Financeiras</t>
  </si>
  <si>
    <t>% Investimentos no exterior</t>
  </si>
  <si>
    <t>CNPJ</t>
  </si>
  <si>
    <t>Multimercado</t>
  </si>
  <si>
    <t>Multimercados Livre</t>
  </si>
  <si>
    <t>Ações</t>
  </si>
  <si>
    <t>Ações Livre</t>
  </si>
  <si>
    <t>Administrador</t>
  </si>
  <si>
    <t>Custodiante</t>
  </si>
  <si>
    <t>Auditor</t>
  </si>
  <si>
    <t>Disponibilidade</t>
  </si>
  <si>
    <t>Liquidez total (Cotização + Liquidação) em número (aproximação para filtros)</t>
  </si>
  <si>
    <t>Resgate Antecipado</t>
  </si>
  <si>
    <t>Taxa de Saída Antecipada</t>
  </si>
  <si>
    <t>Fundo Master</t>
  </si>
  <si>
    <t>Taxa de Administração da estrutura (Master + Feeder)</t>
  </si>
  <si>
    <t>Taxa de Administração Máxima</t>
  </si>
  <si>
    <t>Beta (Ibovespa)</t>
  </si>
  <si>
    <t>PL Médio (12 Meses - em milhares)</t>
  </si>
  <si>
    <t>% em Estruturados</t>
  </si>
  <si>
    <t>Enquadrado 3792</t>
  </si>
  <si>
    <t>Enquadrado 3922</t>
  </si>
  <si>
    <t>ISIN</t>
  </si>
  <si>
    <t>CDI</t>
  </si>
  <si>
    <t>Sim</t>
  </si>
  <si>
    <t>D+0</t>
  </si>
  <si>
    <t>Janeiro / Julho</t>
  </si>
  <si>
    <t>Renda Variável Long Only Livre</t>
  </si>
  <si>
    <t>Top Fundos</t>
  </si>
  <si>
    <t>Envio de Cota Horário Médio</t>
  </si>
  <si>
    <t>Período de Pagamento Taxa de Performance</t>
  </si>
  <si>
    <t>Período de Apuração Taxa de Performance</t>
  </si>
  <si>
    <t>Página do Fundo Plataforma XP</t>
  </si>
  <si>
    <t>Volatilidade 12 meses</t>
  </si>
  <si>
    <t>Volatilidade desde início</t>
  </si>
  <si>
    <t>Sharpe 12 meses</t>
  </si>
  <si>
    <t>Sharpe desde início</t>
  </si>
  <si>
    <t>Máx Drawdown 12 meses</t>
  </si>
  <si>
    <t>Máx Drawdown desde início</t>
  </si>
  <si>
    <t>Correlação 12M Ibovespa</t>
  </si>
  <si>
    <t>Correlação 12M Dólar</t>
  </si>
  <si>
    <t>Correlação 12M IRF-M</t>
  </si>
  <si>
    <t>Correlação 12M IMA-B</t>
  </si>
  <si>
    <t>Correlação 12M S&amp;P</t>
  </si>
  <si>
    <t>Correlação 12M IHFA</t>
  </si>
  <si>
    <t>A1 Hedge Advisory FIC FIM</t>
  </si>
  <si>
    <t>Intrag DTVM</t>
  </si>
  <si>
    <t>Macro Alta Vol</t>
  </si>
  <si>
    <t>ACE Capital Advisory FIC FIM</t>
  </si>
  <si>
    <t>ACE Capital</t>
  </si>
  <si>
    <t>BR02P7CTF002</t>
  </si>
  <si>
    <t>AF Invest Geraes 30 FIRF CP</t>
  </si>
  <si>
    <t>AF Invest</t>
  </si>
  <si>
    <t>Renda Fixa</t>
  </si>
  <si>
    <t>Crédito High Grade</t>
  </si>
  <si>
    <t>Crédito High Grade Liquidez</t>
  </si>
  <si>
    <t>Macro Média Vol</t>
  </si>
  <si>
    <t>Ações Dividendos</t>
  </si>
  <si>
    <t>atribuicao_de_performance</t>
  </si>
  <si>
    <t>posicionamento_atual</t>
  </si>
  <si>
    <t>Absolute Alpha Global Advisory FIC FIM</t>
  </si>
  <si>
    <t>Absolute Alpha Marb Advisory FIC FIM</t>
  </si>
  <si>
    <t>Absolute Hedge FIC FIM</t>
  </si>
  <si>
    <t>Absolute Pace Long Biased Advisory FIC FIA</t>
  </si>
  <si>
    <t>Absolute Vertex Advisory FIC FIM</t>
  </si>
  <si>
    <t>Adam Macro Advisory FIC FIM</t>
  </si>
  <si>
    <t>Adam Macro Strategy Advisory D60 FIC FIM</t>
  </si>
  <si>
    <t>Adam Macro Strategy Advisory FIC FIM</t>
  </si>
  <si>
    <t>Alaska Black FIC FIA  - BDR Nível I</t>
  </si>
  <si>
    <t>Alaska Black Institucional FIA</t>
  </si>
  <si>
    <t>Alpha Key Institucional FIC FIA</t>
  </si>
  <si>
    <t>asset_id</t>
  </si>
  <si>
    <t>asset_name</t>
  </si>
  <si>
    <t>asset_description</t>
  </si>
  <si>
    <t>collab_name_1</t>
  </si>
  <si>
    <t>collab_office_1</t>
  </si>
  <si>
    <t>collab_market_entry_year_1</t>
  </si>
  <si>
    <t>collab_name_2</t>
  </si>
  <si>
    <t>collab_office_2</t>
  </si>
  <si>
    <t>collab_market_entry_year_2</t>
  </si>
  <si>
    <t>collab_name_3</t>
  </si>
  <si>
    <t>collab_office_3</t>
  </si>
  <si>
    <t>collab_market_entry_year_3</t>
  </si>
  <si>
    <t>collab_name_4</t>
  </si>
  <si>
    <t>collab_office_4</t>
  </si>
  <si>
    <t>collab_market_entry_year_4</t>
  </si>
  <si>
    <t>collab_name_5</t>
  </si>
  <si>
    <t>collab_office_5</t>
  </si>
  <si>
    <t>collab_market_entry_year_5</t>
  </si>
  <si>
    <t>Absolute Investimentos</t>
  </si>
  <si>
    <t>Fundada em 2013, a Absolute Investimentos está sediada na cidade de São Paulo e tem mais de R$ 16 bilhões em ativos sob gestão, com atuação nas estratégias de Multimercados e Ações. A empresa possui mais de 25 colaboradores, e, entre os principais executivos, estão Fabiano Rios (CIO), Tiago Sant'Anna (CEO), Roberto Campos (Gestor), Renato Botto (Gestor), Márcio Kalil (COO).</t>
  </si>
  <si>
    <t>Fabiano Rios</t>
  </si>
  <si>
    <t>CIO</t>
  </si>
  <si>
    <t>Tiago Sant'Anna</t>
  </si>
  <si>
    <t>CEO</t>
  </si>
  <si>
    <t>Roberto Campos</t>
  </si>
  <si>
    <t>Renato Botto</t>
  </si>
  <si>
    <t>Márcio Kalil</t>
  </si>
  <si>
    <t>COO</t>
  </si>
  <si>
    <t>Alpha Key Capital</t>
  </si>
  <si>
    <t>Adam Capital</t>
  </si>
  <si>
    <t>Claritas Investimentos</t>
  </si>
  <si>
    <t>Alaska Asset Management</t>
  </si>
  <si>
    <t>D+030</t>
  </si>
  <si>
    <t>D+000</t>
  </si>
  <si>
    <t>D+001</t>
  </si>
  <si>
    <t>D+360</t>
  </si>
  <si>
    <t>D+362</t>
  </si>
  <si>
    <t>20% que exceder 100% do Outros</t>
  </si>
  <si>
    <t>D+015</t>
  </si>
  <si>
    <t>D+062</t>
  </si>
  <si>
    <t>D+060</t>
  </si>
  <si>
    <t>D+003</t>
  </si>
  <si>
    <t>D+004</t>
  </si>
  <si>
    <t>fund_cnpj</t>
  </si>
  <si>
    <t>fund_name</t>
  </si>
  <si>
    <t>fund_date</t>
  </si>
  <si>
    <t>fund_strategy</t>
  </si>
  <si>
    <t>fund_team</t>
  </si>
  <si>
    <t>manager_1</t>
  </si>
  <si>
    <t>manager_2</t>
  </si>
  <si>
    <t>manager_3</t>
  </si>
  <si>
    <t>manager_4</t>
  </si>
  <si>
    <t>manager_5</t>
  </si>
  <si>
    <t>category_juros_brasil</t>
  </si>
  <si>
    <t>category_juros_internacional</t>
  </si>
  <si>
    <t>category_moedas</t>
  </si>
  <si>
    <t>category_acoes_brasil</t>
  </si>
  <si>
    <t>category_acoes_internacional</t>
  </si>
  <si>
    <t>category_commodities</t>
  </si>
  <si>
    <t>category_credito_high_grade</t>
  </si>
  <si>
    <t>category_credito_high_yield</t>
  </si>
  <si>
    <t>category_credito_soberano</t>
  </si>
  <si>
    <t>category_outros_mercados_globais</t>
  </si>
  <si>
    <t>category_imobiliario</t>
  </si>
  <si>
    <t>category_credito_internacional</t>
  </si>
  <si>
    <t>Absolute Alpha FIC FIM</t>
  </si>
  <si>
    <t>Lançado em 2013, o fundo segue estratégia de arbitragem e busca retornos superiores ao CDI consistentes no longo prazo e descorrelacionados com a direção do mercado. Sua gestão busca identificar assimetrias em arbitragens lineares e não-lineares, eventos corporativos e posições long short e direcionais oportunistas. Sua atuação tem foco em instrumentos do mercado de renda variável.</t>
  </si>
  <si>
    <t>A equipe de investimentos é liderada por Fabiano Rios, head da estratégia, que conta com analistas de empresas dedicados principalmente à análise de eventos corporativos e à identificação de arbitragens no mercado de renda variável.</t>
  </si>
  <si>
    <t>Lançado em 2019, o fundo segue estratégia de arbitragem, com foco em eventos corporativos, e busca retornos superiores ao CDI consistentes no longo prazo e descorrelacionados com a direção do mercado. Sua gestão busca identificar assimetrias em arbitragens lineares e não-lineares, eventos corporativos e posições long short e direcionais oportunistas. Sua atuação tem foco em instrumentos do mercado de renda variável. O fundo possui objetivo de retorno de CDI+4% a CDI+6% ao ano no longo prazo com uma volatilidade esperada entre 3 e 6% ao ano.</t>
  </si>
  <si>
    <t>Gestora:</t>
  </si>
  <si>
    <t>Gestora</t>
  </si>
  <si>
    <t>Classificação Anbima ..............................................</t>
  </si>
  <si>
    <t>PL Médio (12M) .....................................</t>
  </si>
  <si>
    <t>Gestora .........................................</t>
  </si>
  <si>
    <t>Aplicação</t>
  </si>
  <si>
    <t>Rentabilidade CDI +/-</t>
  </si>
  <si>
    <t>material_promocional</t>
  </si>
  <si>
    <t>Taxa de Performance</t>
  </si>
  <si>
    <t>Taxa de Administração x Comissão</t>
  </si>
  <si>
    <t>Taxa de Performance x Comissão***</t>
  </si>
  <si>
    <t>Margem Total (Margem Taxa Adm + Margem Taxa Perf)</t>
  </si>
  <si>
    <t>Tipo de Cota</t>
  </si>
  <si>
    <t>Multimercados Macro</t>
  </si>
  <si>
    <t>BNY Mellon</t>
  </si>
  <si>
    <t>Crédito High Yield</t>
  </si>
  <si>
    <t>Ações Small Caps</t>
  </si>
  <si>
    <t>D+017</t>
  </si>
  <si>
    <t>D+020</t>
  </si>
  <si>
    <t>Absolute</t>
  </si>
  <si>
    <t>Itaú Asset</t>
  </si>
  <si>
    <t>manager_id</t>
  </si>
  <si>
    <t>manager_name</t>
  </si>
  <si>
    <t>company_name_1</t>
  </si>
  <si>
    <t>company_since_1</t>
  </si>
  <si>
    <t>company_until_1</t>
  </si>
  <si>
    <t>company_name_2</t>
  </si>
  <si>
    <t>company_since_2</t>
  </si>
  <si>
    <t>company_until_2</t>
  </si>
  <si>
    <t>company_name_3</t>
  </si>
  <si>
    <t>company_since_3</t>
  </si>
  <si>
    <t>company_until_3</t>
  </si>
  <si>
    <t>company_name_4</t>
  </si>
  <si>
    <t>company_since_4</t>
  </si>
  <si>
    <t>company_until_4</t>
  </si>
  <si>
    <t>company_name_5</t>
  </si>
  <si>
    <t>company_since_5</t>
  </si>
  <si>
    <t>company_until_5</t>
  </si>
  <si>
    <t>company_name_6</t>
  </si>
  <si>
    <t>company_since_6</t>
  </si>
  <si>
    <t>company_until_6</t>
  </si>
  <si>
    <t>unnamed_20</t>
  </si>
  <si>
    <t>atual</t>
  </si>
  <si>
    <t>Merryl Lynch</t>
  </si>
  <si>
    <t>Banco Santander</t>
  </si>
  <si>
    <t>Banco CCF</t>
  </si>
  <si>
    <t>Fram Capital</t>
  </si>
  <si>
    <t>Ashmore</t>
  </si>
  <si>
    <t>Nobel Asset Management</t>
  </si>
  <si>
    <t>Indicadores Técnicos</t>
  </si>
  <si>
    <t>% Comissão Escritórios**</t>
  </si>
  <si>
    <t>"Margem"</t>
  </si>
  <si>
    <t>Juros Internacional</t>
  </si>
  <si>
    <t>Ações Internacional</t>
  </si>
  <si>
    <t>Moedas</t>
  </si>
  <si>
    <t>Imobiliários</t>
  </si>
  <si>
    <t>Crédito Soberano</t>
  </si>
  <si>
    <t>Crédito Internacional</t>
  </si>
  <si>
    <t>Outros Mercados Globais</t>
  </si>
  <si>
    <t>% CDI</t>
  </si>
  <si>
    <t>CDI +</t>
  </si>
  <si>
    <t>Auxiliar</t>
  </si>
  <si>
    <t>ARX Investimentos</t>
  </si>
  <si>
    <t>ARX Elbrus Advisory Debêntures Incentivadas FIC FIM CP</t>
  </si>
  <si>
    <t>Debêntures Incentivadas Não Hedgeado</t>
  </si>
  <si>
    <t>ARX Everest Advisory FIC FIRF CP</t>
  </si>
  <si>
    <t>ARX Extra FIC FIM</t>
  </si>
  <si>
    <t>ARX Hedge Debêntures Incentivadas FIC FIRF CP</t>
  </si>
  <si>
    <t>Debêntures Incentivadas Hedgeado</t>
  </si>
  <si>
    <t>Renda Variável Long Only Dividendos</t>
  </si>
  <si>
    <t>ARX Long Term FIC FIA</t>
  </si>
  <si>
    <t>AZ Quest Advisory Total Return FIC FIM</t>
  </si>
  <si>
    <t>AZ Quest</t>
  </si>
  <si>
    <t>Long Short Direcional</t>
  </si>
  <si>
    <t>AZ Quest Altro Advisory FIC FIM CP</t>
  </si>
  <si>
    <t>AZ Quest Altro FIC FIM CP</t>
  </si>
  <si>
    <t>AZ Quest Ações FIC FIA</t>
  </si>
  <si>
    <t>Renda Variável Índice Ativo</t>
  </si>
  <si>
    <t>AZ Quest Debentures Incentivadas FIC FIM CP</t>
  </si>
  <si>
    <t>AZ Quest Equity Hedge FIC FIM</t>
  </si>
  <si>
    <t>Long Short Neutro</t>
  </si>
  <si>
    <t>AZ Quest Luce Advisory FIC FIRF CP LP</t>
  </si>
  <si>
    <t>AZ Quest Luce FIC FI RF CP LP</t>
  </si>
  <si>
    <t>AZ Quest Multi FIC FIM</t>
  </si>
  <si>
    <t>AZ Quest Multi Max FIC FIM</t>
  </si>
  <si>
    <t>AZ Quest Small Mid Caps FIC FIA</t>
  </si>
  <si>
    <t>Renda Variável Long Only Small/Mid Caps</t>
  </si>
  <si>
    <t>AZ Quest Supra FIC FIM CP</t>
  </si>
  <si>
    <t>AZ Quest TOP Long Biased FIC FIA</t>
  </si>
  <si>
    <t>AZ Quest Termo FIRF</t>
  </si>
  <si>
    <t>Referenciado DI</t>
  </si>
  <si>
    <t>AZ Quest Total Return FIC FIM</t>
  </si>
  <si>
    <t>AZ Quest Valore FI Renda Fixa CP</t>
  </si>
  <si>
    <t>AZ Quest Yield FIC FI Renda Fixa Longo Prazo</t>
  </si>
  <si>
    <t>Az Quest Low Vol FIM</t>
  </si>
  <si>
    <t>Apex Ações 30 FIC FIA</t>
  </si>
  <si>
    <t>Apex Capital</t>
  </si>
  <si>
    <t>Apex Equity Hedge Advisory FIC FIM</t>
  </si>
  <si>
    <t>Apex Long Biased Advisory FIC FIM</t>
  </si>
  <si>
    <t>Argo Capital</t>
  </si>
  <si>
    <t>XP Investimentos</t>
  </si>
  <si>
    <t>Athena Capital</t>
  </si>
  <si>
    <t>Athena Total Return II FIC FIA</t>
  </si>
  <si>
    <t>Augme 180 FIC FIM CP</t>
  </si>
  <si>
    <t>Augme Capital</t>
  </si>
  <si>
    <t>Augme 45 Advisory FIC FIRF CP</t>
  </si>
  <si>
    <t>Internacional Ações Não Hedgeado</t>
  </si>
  <si>
    <t>BNP Paribas Asset Management</t>
  </si>
  <si>
    <t>BNP Paribas Action FIC FIA</t>
  </si>
  <si>
    <t>BNP Paribas Inflação FI RF</t>
  </si>
  <si>
    <t>KPMG</t>
  </si>
  <si>
    <t>BNP Paribas RF FI Renda Fixa</t>
  </si>
  <si>
    <t>BNP Paribas Rubi FIC FIRF CP</t>
  </si>
  <si>
    <t>BNP Paribas Small Caps FIA</t>
  </si>
  <si>
    <t>Deloitte</t>
  </si>
  <si>
    <t>BTG Pactual</t>
  </si>
  <si>
    <t>Cambial</t>
  </si>
  <si>
    <t>BTG Pactual Explorer FIM</t>
  </si>
  <si>
    <t>Macro Baixa Vol</t>
  </si>
  <si>
    <t>BTG Pactual Tesouro IPCA Curto FIRF</t>
  </si>
  <si>
    <t>Bahia AM Advisory FIC de FIM</t>
  </si>
  <si>
    <t>Bahia Asset Management</t>
  </si>
  <si>
    <t>Bahia AM Long Biased FIC FIM</t>
  </si>
  <si>
    <t>Bahia AM Long Biased II Advisory FIC FIM</t>
  </si>
  <si>
    <t>Bahia AM Maraú Advisory FIC de FIM</t>
  </si>
  <si>
    <t>Bahia AM Valuation FIC FIA</t>
  </si>
  <si>
    <t>Internacional Multiestratégia Hedgeado</t>
  </si>
  <si>
    <t>Blue Alpha Advisory FIC FIM</t>
  </si>
  <si>
    <t>Bradesco Asset</t>
  </si>
  <si>
    <t>Bradesco Asset FIC FIA Crescimento</t>
  </si>
  <si>
    <t>Bradesco Asset FIC FIRF CP LP Plus</t>
  </si>
  <si>
    <t>Brasil Capital 30 Advisory FIC FIA</t>
  </si>
  <si>
    <t>Brasil Capital</t>
  </si>
  <si>
    <t>Brasil Plural Crédito Corporativo II FIC FIRF CP LP</t>
  </si>
  <si>
    <t>Brasil Plural</t>
  </si>
  <si>
    <t>Brasil Plural High Yield FI RF Crédito Privado</t>
  </si>
  <si>
    <t>CA Indosuez Agilité FIRF CP</t>
  </si>
  <si>
    <t>CA Indosuez</t>
  </si>
  <si>
    <t>CA Indosuez DI Master FI Renda Fixa Referenciado DI LP</t>
  </si>
  <si>
    <t>CA Indosuez Debêntures Incentivadas CP FIC FIM</t>
  </si>
  <si>
    <t>Canvas Classic II FIC FIM</t>
  </si>
  <si>
    <t>Canvas Capital</t>
  </si>
  <si>
    <t>Canvas Dakar Long Bias FIC FIM</t>
  </si>
  <si>
    <t>Canvas Enduro Edge Advisory FIC FIM</t>
  </si>
  <si>
    <t>Canvas Enduro III FIC FIM</t>
  </si>
  <si>
    <t>Canvas High Yield Advisory FIC FIM</t>
  </si>
  <si>
    <t>Canvas Vector FIC FIM</t>
  </si>
  <si>
    <t>Capitania Investimentos</t>
  </si>
  <si>
    <t>Capitânia Premium FIC FIRF Crédito Privado</t>
  </si>
  <si>
    <t xml:space="preserve">Capitânia Reit 90 CP FIC FIM </t>
  </si>
  <si>
    <t>Alternativos</t>
  </si>
  <si>
    <t>Capitânia TOP Crédito Privado FIC FI Renda Fixa</t>
  </si>
  <si>
    <t>Captalys Panorama FIC FIM CP</t>
  </si>
  <si>
    <t>Claritas Global High Yield FIM IE</t>
  </si>
  <si>
    <t>Internacional Renda Fixa Hedgeado</t>
  </si>
  <si>
    <t>Claritas Hedge Advisory FIC FIM Longo Prazo</t>
  </si>
  <si>
    <t>Claritas Institucional FIM</t>
  </si>
  <si>
    <t>Claritas Long Short Advisory FIC FIM</t>
  </si>
  <si>
    <t>Claritas Total Return FIC FIM</t>
  </si>
  <si>
    <t>Claritas Valor Feeder FIA</t>
  </si>
  <si>
    <t>Compass Group</t>
  </si>
  <si>
    <t>Constellation Asset Management</t>
  </si>
  <si>
    <t>Constellation Institucional Advisory FIC FIA</t>
  </si>
  <si>
    <t>Constellation Institucional FIC FIA</t>
  </si>
  <si>
    <t>DLM Invista</t>
  </si>
  <si>
    <t>DLM Hedge Conservador FIM</t>
  </si>
  <si>
    <t>DLM Hedge Conservador II FIRF CP</t>
  </si>
  <si>
    <t>DLM Premium 30 FIRF CP LP</t>
  </si>
  <si>
    <t>Dahlia Capital</t>
  </si>
  <si>
    <t>Internacional Multiestratégia Não Hedgeado</t>
  </si>
  <si>
    <t>Dahlia Institucional Advisory FIC FIA</t>
  </si>
  <si>
    <t>Dahlia Total Return Advisory FIC FIM</t>
  </si>
  <si>
    <t>Dahlia Total Return FIC FIM</t>
  </si>
  <si>
    <t>Daycoval Classic FIRF Crédito Privado</t>
  </si>
  <si>
    <t>Daycoval Asset</t>
  </si>
  <si>
    <t>EB Fibra FIP Multiestrategia</t>
  </si>
  <si>
    <t>EB Capital</t>
  </si>
  <si>
    <t>Empirica Lotus FIC FIM CP</t>
  </si>
  <si>
    <t>Empírica Investimentos</t>
  </si>
  <si>
    <t>Empírica Lótus IPCA FIC FIM CP</t>
  </si>
  <si>
    <t>Encore Ações Advisory FIC FIA</t>
  </si>
  <si>
    <t>Encore Long Bias Advisory FIC FIM</t>
  </si>
  <si>
    <t>Equitas Investimentos</t>
  </si>
  <si>
    <t>Equitas Selection FIC FIA</t>
  </si>
  <si>
    <t>FAMA FIC FIA</t>
  </si>
  <si>
    <t>Fama Investimentos</t>
  </si>
  <si>
    <t>Franklin Templeton</t>
  </si>
  <si>
    <t>Franklin Valor e Liquidez FVL FIC FIA</t>
  </si>
  <si>
    <t>GAMA Investimentos</t>
  </si>
  <si>
    <t>Gama TOP FIC FIRF CP LP</t>
  </si>
  <si>
    <t>GAP Asset Management</t>
  </si>
  <si>
    <t>Gap Absoluto FIC FIM</t>
  </si>
  <si>
    <t>Garde Athos Long Biased FIC FIM</t>
  </si>
  <si>
    <t>Garde Asset Management</t>
  </si>
  <si>
    <t>Garde DArtagnan Advisory FIC FIM</t>
  </si>
  <si>
    <t>Garde DArtagnan FIC FIM</t>
  </si>
  <si>
    <t>Garde Vallon Advisory FIC FIM</t>
  </si>
  <si>
    <t>Gauss Advisory FIC FIM</t>
  </si>
  <si>
    <t>Gauss Capital</t>
  </si>
  <si>
    <t>Gauss Income FIC FIRF CP</t>
  </si>
  <si>
    <t>Internacional Ações Hedgeado</t>
  </si>
  <si>
    <t>Giant Steps</t>
  </si>
  <si>
    <t>Giant Darius FIC FIM</t>
  </si>
  <si>
    <t>Giant Sigma Advisory FIC FIM</t>
  </si>
  <si>
    <t>Giant Zarathustra FIC FIM</t>
  </si>
  <si>
    <t>Greenbay Convex Advisory FIC FIM</t>
  </si>
  <si>
    <t>Grimper Blanc Advisory FIC FIM</t>
  </si>
  <si>
    <t>Grimper Meru Long Bias Advisory FIC FIM</t>
  </si>
  <si>
    <t>Guepardo Institucional FIC FIA</t>
  </si>
  <si>
    <t>Guepardo Investimentos</t>
  </si>
  <si>
    <t>Gávea Macro Advisory FIC FIM</t>
  </si>
  <si>
    <t>Gávea Investimentos</t>
  </si>
  <si>
    <t>Gávea Macro FIC FIM</t>
  </si>
  <si>
    <t>Gávea Macro Plus II FIC FIM</t>
  </si>
  <si>
    <t>HIX Capital Advisory FIC FIA</t>
  </si>
  <si>
    <t>HIX Investimentos</t>
  </si>
  <si>
    <t>Hogan Investimentos</t>
  </si>
  <si>
    <t xml:space="preserve">IP - Participações IPG FIC FIA BDR Nível I </t>
  </si>
  <si>
    <t>IP Capital Partners</t>
  </si>
  <si>
    <t>Ibiuna Investimentos</t>
  </si>
  <si>
    <t>Ibiuna Equities 30 FIC FIA</t>
  </si>
  <si>
    <t>Ibiuna Hedge FIC FIM</t>
  </si>
  <si>
    <t>Ibiuna Hedge STH FIC FIM</t>
  </si>
  <si>
    <t>PricewaterhouseCoopers</t>
  </si>
  <si>
    <t>Ibiuna Long Biased FIC FIM</t>
  </si>
  <si>
    <t>Ibiuna Long Short Advisory FIC FIM</t>
  </si>
  <si>
    <t>Ibiuna Long Short STLS FIC FIM</t>
  </si>
  <si>
    <t>Icatu Vanguarda Crédito Privado FIRF LP</t>
  </si>
  <si>
    <t>Icatu Vanguarda</t>
  </si>
  <si>
    <t>Icatu Vanguarda Dividendos 30 FIA</t>
  </si>
  <si>
    <t>Icatu Vanguarda Dividendos FIA</t>
  </si>
  <si>
    <t>Icatu Vanguarda FIC FI Inflação Curta Renda Fixa</t>
  </si>
  <si>
    <t>Icatu Vanguarda FIC FI Inflação Longa Renda Fixa</t>
  </si>
  <si>
    <t>Icatu Vanguarda Pré-Fixado FIRF LP</t>
  </si>
  <si>
    <t>Indie Capital</t>
  </si>
  <si>
    <t>Banco Itaú Unibanco</t>
  </si>
  <si>
    <t>Indie FIC FIA</t>
  </si>
  <si>
    <t>Iridium Gestão de Recursos</t>
  </si>
  <si>
    <t>Iridium Titan Advisory FIC FI RF CP</t>
  </si>
  <si>
    <t>JGP Corporate FIC FIRF CP LP - Feeder III</t>
  </si>
  <si>
    <t>JGP Asset Management</t>
  </si>
  <si>
    <t>JGP Crédito Advisory FIM CP</t>
  </si>
  <si>
    <t>JGP Equity FIC FIM</t>
  </si>
  <si>
    <t>JGP Long Only FIC FIA</t>
  </si>
  <si>
    <t>JGP Max Advisory FIC FIM</t>
  </si>
  <si>
    <t>JGP Strategy Advisory FIC FIM</t>
  </si>
  <si>
    <t>Journey Capital Endurance Deb Incentivadas Juros Reais Advisory FICFI-Infra</t>
  </si>
  <si>
    <t>Journey Capital</t>
  </si>
  <si>
    <t>Journey Capital Endurance Debêntures Incentivadas FIRF CP</t>
  </si>
  <si>
    <t>Journey Capital Endurance Plus Advisory FIC FI-Infra RF LP</t>
  </si>
  <si>
    <t>Kadima Asset</t>
  </si>
  <si>
    <t>Kadima II FIC de FIM</t>
  </si>
  <si>
    <t>Kairós Macro Advisory FIC FIM</t>
  </si>
  <si>
    <t>Kairós Capital</t>
  </si>
  <si>
    <t>Kapitalo Alpha Global Advisory FIQ FIM</t>
  </si>
  <si>
    <t>Kapitalo Investimentos</t>
  </si>
  <si>
    <t>Kapitalo K10 Advisory FIC FIM</t>
  </si>
  <si>
    <t>Kapitalo Kappa Advisory FIC FIM</t>
  </si>
  <si>
    <t>Kapitalo Kappa FIN FIC FIM</t>
  </si>
  <si>
    <t>Kapitalo Tarkus Advisory FIC FIA</t>
  </si>
  <si>
    <t>Kapitalo Tarkus FIC FIA</t>
  </si>
  <si>
    <t>Kapitalo Zeta Advisory FIC FIM</t>
  </si>
  <si>
    <t>Kinea Atlas II FIM</t>
  </si>
  <si>
    <t>Kinea Investimentos</t>
  </si>
  <si>
    <t>Kinea Chronos FIM</t>
  </si>
  <si>
    <t>Kinea IPCA Dinâmico II Advisory FIC FIRF</t>
  </si>
  <si>
    <t>Kinea RF Absoluto FI LP</t>
  </si>
  <si>
    <t>Kiron FIC FIA</t>
  </si>
  <si>
    <t>Kiron Capital</t>
  </si>
  <si>
    <t>Leblon Ações FIC FIA</t>
  </si>
  <si>
    <t>Leblon Equities</t>
  </si>
  <si>
    <t>Legacy Capital Advisory FIC FIM</t>
  </si>
  <si>
    <t>Legacy Capital</t>
  </si>
  <si>
    <t>MZK Dinâmico Advisory FIC FIM</t>
  </si>
  <si>
    <t>MZK Asset Management</t>
  </si>
  <si>
    <t>Macro Capital One Advisory FIC FIM</t>
  </si>
  <si>
    <t>Macro Capital Gestão de Resursos LTDA</t>
  </si>
  <si>
    <t>Mapfre Investimentos</t>
  </si>
  <si>
    <t>Mauá Capital Ações FIC FIA</t>
  </si>
  <si>
    <t>Mauá Capital</t>
  </si>
  <si>
    <t>Mauá Institucional FIC FIM</t>
  </si>
  <si>
    <t>Mauá Macro Advisory FIC FIM</t>
  </si>
  <si>
    <t>Mauá Macro FIC FIM</t>
  </si>
  <si>
    <t>Miles Acer Long Bias Advisory FIC FIM</t>
  </si>
  <si>
    <t>Miles Capital</t>
  </si>
  <si>
    <t>Miles Virtus Advisory FIC FIA</t>
  </si>
  <si>
    <t>Miles Virtus I FIC FIA</t>
  </si>
  <si>
    <t>Mirae Asset</t>
  </si>
  <si>
    <t>Moat Capital Advisory FIC FIA</t>
  </si>
  <si>
    <t>Moat Capital</t>
  </si>
  <si>
    <t>Moat Capital Equity Hedge FIC FIM</t>
  </si>
  <si>
    <t>Moat Capital FIC FIA</t>
  </si>
  <si>
    <t>Moat Capital Long Bias Advisory FIC FIM</t>
  </si>
  <si>
    <t>Mongeral Aegon Crédito Privado FIRF LP</t>
  </si>
  <si>
    <t>Mongeral Aegon Investimentos</t>
  </si>
  <si>
    <t>Mongeral Aegon Renda Fixa Fundo de Investimento</t>
  </si>
  <si>
    <t>Internacional Renda Fixa Não Hedgeado</t>
  </si>
  <si>
    <t>More Invest</t>
  </si>
  <si>
    <t>Modulo I FIC FIA</t>
  </si>
  <si>
    <t>Módulo Capital</t>
  </si>
  <si>
    <t>NCH Maracanã FIA</t>
  </si>
  <si>
    <t>NCH Capital</t>
  </si>
  <si>
    <t>Navi Cruise Advisory FIC FIA</t>
  </si>
  <si>
    <t>Navi Capital</t>
  </si>
  <si>
    <t>Navi Institucional FIC FIA</t>
  </si>
  <si>
    <t>Navi Long Short FIC FIM</t>
  </si>
  <si>
    <t>Neo Future II FIC FIA</t>
  </si>
  <si>
    <t>Neo Investimentos</t>
  </si>
  <si>
    <t>Neo Multi Estratégia 30 FIC FIM</t>
  </si>
  <si>
    <t>Neo Navitas B FIC FIA</t>
  </si>
  <si>
    <t>Neo Provectus I FIC FIM</t>
  </si>
  <si>
    <t>Nest Absolute Return FIM</t>
  </si>
  <si>
    <t>Nest Asset Management</t>
  </si>
  <si>
    <t>Novus Ações Institucional FIC FIA</t>
  </si>
  <si>
    <t>Novus Capital</t>
  </si>
  <si>
    <t>Novus Institucional FIC FIM</t>
  </si>
  <si>
    <t>Novus Macro D5 FIC FIM</t>
  </si>
  <si>
    <t>Novus Macro FIC FIM</t>
  </si>
  <si>
    <t>Novus Retorno Absoluto FIC FIM</t>
  </si>
  <si>
    <t>Occam Equity Hedge FIC FIM</t>
  </si>
  <si>
    <t>Occam Brasil</t>
  </si>
  <si>
    <t>Occam FIC FIA</t>
  </si>
  <si>
    <t>Occam Institucional FIC FIM II</t>
  </si>
  <si>
    <t>Occam Long &amp; Short Plus FIC FIM</t>
  </si>
  <si>
    <t>Occam Long Biased Advisory FIC FIM</t>
  </si>
  <si>
    <t>Occam Retorno Absoluto Advisory FIC FIM</t>
  </si>
  <si>
    <t>Occam Retorno Absoluto FIC FIM</t>
  </si>
  <si>
    <t>Opportunity Global Equity BRL FIA BDR Nível I IE</t>
  </si>
  <si>
    <t>Opportunity Asset Management</t>
  </si>
  <si>
    <t>Opportunity Global Equity USD FIA BDR Nível I IE</t>
  </si>
  <si>
    <t>Opportunity Long Biased FIC FIM</t>
  </si>
  <si>
    <t>Opportunity Market FIC DE FIM</t>
  </si>
  <si>
    <t>Opportunity Selection FIC FIA</t>
  </si>
  <si>
    <t>Opportunity Total FIC de FIM</t>
  </si>
  <si>
    <t>Panamby Inno FIC FIM</t>
  </si>
  <si>
    <t>Pacifico Ações FIC FIA</t>
  </si>
  <si>
    <t>Pacifico Gestão de Recursos</t>
  </si>
  <si>
    <t>Pacifico LB FIC FIM</t>
  </si>
  <si>
    <t>Pacifico Macro FIC FIM</t>
  </si>
  <si>
    <t>Perfin Equity Hedge FIC FIM</t>
  </si>
  <si>
    <t>Perfin Asset Management</t>
  </si>
  <si>
    <t>Perfin Foresight Institucional FIC FIA</t>
  </si>
  <si>
    <t>Persevera Compass Advisory FIC FIM</t>
  </si>
  <si>
    <t>Persevera Asset Management</t>
  </si>
  <si>
    <t>Polo Crédito Corporativo Advisory FIRF CP LP</t>
  </si>
  <si>
    <t>Polo Capital</t>
  </si>
  <si>
    <t>Polo High Yield I FIC FIM CP</t>
  </si>
  <si>
    <t>Polo Long Bias FIM</t>
  </si>
  <si>
    <t>Polo Macro FIM</t>
  </si>
  <si>
    <t>Porto Seguro Clássico FIC Renda Fixa LP</t>
  </si>
  <si>
    <t>Porto Seguro Investimentos</t>
  </si>
  <si>
    <t>Porto Seguro FI Referenciado DI Crédito Privado</t>
  </si>
  <si>
    <t>Porto Seguro FIC Ações</t>
  </si>
  <si>
    <t>Porto Seguro Juro Real FIC RF LP</t>
  </si>
  <si>
    <t>Porto Seguro Macro FIC FIM</t>
  </si>
  <si>
    <t>Quantitas FIC FIM Mallorca</t>
  </si>
  <si>
    <t>Quantitas Gestão de Recursos</t>
  </si>
  <si>
    <t>Quasar Advantage FIRF CP LP</t>
  </si>
  <si>
    <t>Quasar Asset Management</t>
  </si>
  <si>
    <t>Quasar Advantage Plus FIRF CP LP</t>
  </si>
  <si>
    <t>RPS Equity Hedge Advisory D30 FIC FIM</t>
  </si>
  <si>
    <t>RPS Capital</t>
  </si>
  <si>
    <t>RPS Long Bias Advisory D60 FIC FIA</t>
  </si>
  <si>
    <t>RPS Selection FIC FIA</t>
  </si>
  <si>
    <t>RPS Total Return Advisory D60 FIC FIM</t>
  </si>
  <si>
    <t>RPS Total Return D30 FIC FIM</t>
  </si>
  <si>
    <t>IMA-B</t>
  </si>
  <si>
    <t>Real Investor Gestão de Recursos</t>
  </si>
  <si>
    <t>Rio Bravo Investimentos</t>
  </si>
  <si>
    <t>Riza Daikon Advisory FIC FIM CP</t>
  </si>
  <si>
    <t>Riza Meyenii 180 Advisory FIC FIM CP</t>
  </si>
  <si>
    <t>SPX Capital</t>
  </si>
  <si>
    <t>SPX Seahawk Advisory FIC RF CP LP</t>
  </si>
  <si>
    <t>STK Long Biased FIC FIA</t>
  </si>
  <si>
    <t>STK Capital</t>
  </si>
  <si>
    <t>Safari 45 FIC FIM II</t>
  </si>
  <si>
    <t>Safari Capital</t>
  </si>
  <si>
    <t>Safari FIC FIM II</t>
  </si>
  <si>
    <t>Referenciado DI Soberano</t>
  </si>
  <si>
    <t>Schroder High Grade Advisory FIRF CP</t>
  </si>
  <si>
    <t>Schroder Investment Management</t>
  </si>
  <si>
    <t>Sharp Capital</t>
  </si>
  <si>
    <t>Sharp Equity Value Institucional FIA</t>
  </si>
  <si>
    <t>Sharp Long Biased Advisory FIC FIA</t>
  </si>
  <si>
    <t>Sharp Long Short 2X FIM</t>
  </si>
  <si>
    <t>Sharp Long Short FIM</t>
  </si>
  <si>
    <t>Solana Absolutto FIC FIM</t>
  </si>
  <si>
    <t>Solana Capital</t>
  </si>
  <si>
    <t>Solana Long Short FIC de FIM</t>
  </si>
  <si>
    <t>Solis Capital Antares Advisory CP FIC FIM LP</t>
  </si>
  <si>
    <t>Solis Investimentos</t>
  </si>
  <si>
    <t>Sparta Fundos de Investimento</t>
  </si>
  <si>
    <t>Sparta Debentures Incentivadas FIRF CP</t>
  </si>
  <si>
    <t>Sparta Max Advisory FIC FIRF CP LP</t>
  </si>
  <si>
    <t>Sparta Premium FIC FI Referenciado DI Crédito Privado</t>
  </si>
  <si>
    <t>Sparta Top Advisory FIC FIRF CP LP</t>
  </si>
  <si>
    <t>Sparta Top FIC FI RF Crédito Privado Longo Prazo</t>
  </si>
  <si>
    <t>Sparta Top Inflação FIC FIRF CP LP</t>
  </si>
  <si>
    <t>Studio 30 FIC FIA</t>
  </si>
  <si>
    <t>Studio Investimentos</t>
  </si>
  <si>
    <t>Studio FIC FIA</t>
  </si>
  <si>
    <t>SulAmérica Apollo FI Multimercado</t>
  </si>
  <si>
    <t>Sul América Investimentos</t>
  </si>
  <si>
    <t>SulAmérica Crédito Ativo FI Renda Fixa CP LP</t>
  </si>
  <si>
    <t>SulAmérica Debêntures Incentivadas Hedge Advisory FIRF CP</t>
  </si>
  <si>
    <t>SulAmérica Endurance FIM</t>
  </si>
  <si>
    <t>SulAmérica Equities FIA</t>
  </si>
  <si>
    <t>SulAmérica Evolution FI Multimercado</t>
  </si>
  <si>
    <t>SulAmérica Excellence FI Renda Fixa Crédito Privado</t>
  </si>
  <si>
    <t>SulAmérica Exclusive FI Referenciado DI</t>
  </si>
  <si>
    <t>SulAmérica Inflatie FI Renda Fixa Longo Prazo</t>
  </si>
  <si>
    <t>SulAmérica Renda Fixa Ativo FI LP</t>
  </si>
  <si>
    <t>Tarpon GT FIC FIA</t>
  </si>
  <si>
    <t>Tork 60 Advisory FIC FIA</t>
  </si>
  <si>
    <t>Tork Capital</t>
  </si>
  <si>
    <t>Tork FIC FIA</t>
  </si>
  <si>
    <t>Tork Long Only Institucional FIC FIA</t>
  </si>
  <si>
    <t>Truxt Investimentos</t>
  </si>
  <si>
    <t>Truxt I Valor Institucional FIC FIA</t>
  </si>
  <si>
    <t>Truxt Long Bias Advisory FIC FIM</t>
  </si>
  <si>
    <t>Truxt Long Short Advisory FIC FIM</t>
  </si>
  <si>
    <t>Truxt Macro Advisory FIC FIM</t>
  </si>
  <si>
    <t>Távola Capital</t>
  </si>
  <si>
    <t>Távola Absoluto Advisory FIC FIM</t>
  </si>
  <si>
    <t>Távola Absoluto FIM</t>
  </si>
  <si>
    <t>Valora Absolute FIRF Crédito Privado Longo Prazo</t>
  </si>
  <si>
    <t>Valora Investimentos</t>
  </si>
  <si>
    <t>Valora Guardian Advisory FIC FIM CP</t>
  </si>
  <si>
    <t>Verde AM Long Bias FIC FIA</t>
  </si>
  <si>
    <t>Verde Asset Management</t>
  </si>
  <si>
    <t>Verde AM Scena Advisory FIC FIM</t>
  </si>
  <si>
    <t>Verde AM X60 Advisory FIC FIM</t>
  </si>
  <si>
    <t>Vinci Atlas FIC FIM</t>
  </si>
  <si>
    <t>Vinci Partners</t>
  </si>
  <si>
    <t>Vinci Crédito Estruturado Selection Advisory FIC FIM Crédito Privado</t>
  </si>
  <si>
    <t>Vinci Multiestrategia FIM</t>
  </si>
  <si>
    <t>Vinci Seleção FIA</t>
  </si>
  <si>
    <t>Vinland Long Bias Advisory FIC FIM</t>
  </si>
  <si>
    <t>Vinland Capital</t>
  </si>
  <si>
    <t>Vinland Long Only FIC FIA</t>
  </si>
  <si>
    <t>Vinland Macro Advisory FIC FIM</t>
  </si>
  <si>
    <t>Vinland Macro Plus Advisory FIC FIM</t>
  </si>
  <si>
    <t>Vintage Macro Advisory FIC FIM</t>
  </si>
  <si>
    <t>Vintage Investimentos</t>
  </si>
  <si>
    <t>Vista Capital</t>
  </si>
  <si>
    <t>Vista Hedge FIM</t>
  </si>
  <si>
    <t>Vista Multiestratégia FIM</t>
  </si>
  <si>
    <t>Votorantim Asset</t>
  </si>
  <si>
    <t>FIC de FI Votorantim Inflation Renda Fixa</t>
  </si>
  <si>
    <t>Votorantim FI Eagle Renda Fixa Longo Prazo</t>
  </si>
  <si>
    <t>Votorantim FIC de FI Cambial Dólar</t>
  </si>
  <si>
    <t>Legg Mason Clearbridge US Large Cap Growth FIA IE</t>
  </si>
  <si>
    <t>Western Asset</t>
  </si>
  <si>
    <t>Western Asset Hedge Dólar FI Cambial</t>
  </si>
  <si>
    <t>Western Asset IMA-B5 Ativo FI RF</t>
  </si>
  <si>
    <t>Western Asset Multitrading H Multimercado FI</t>
  </si>
  <si>
    <t>Western Asset RF Ativo Max FI</t>
  </si>
  <si>
    <t>Western Asset Renda Fixa Ativo FI</t>
  </si>
  <si>
    <t>Western Asset Total Credit Advisory FIC FIRF CP</t>
  </si>
  <si>
    <t>XP Asset Management</t>
  </si>
  <si>
    <t>Bozano Growth Advisory FIC FIM</t>
  </si>
  <si>
    <t xml:space="preserve">Morgan Stanley Asia Opportunity Advisory FIC FIA IE </t>
  </si>
  <si>
    <t>Morgan Stanley Asia Opportunity Dólar FIC FIA IE</t>
  </si>
  <si>
    <t>Redpoint eventures Advisory FIC FIM CP</t>
  </si>
  <si>
    <t>Selection Ações FIC FIA</t>
  </si>
  <si>
    <t>Selection Ações Globais FIC FIA IE</t>
  </si>
  <si>
    <t>Selection FIC FI Renda Fixa CP LP</t>
  </si>
  <si>
    <t>Selection Long Biased FIC FIM</t>
  </si>
  <si>
    <t>Selection Mult Internacional FIC FIM IE</t>
  </si>
  <si>
    <t>Selection Multimercado FIC FIM</t>
  </si>
  <si>
    <t>Selection Multimercado Plus FIC FIM</t>
  </si>
  <si>
    <t>Selection RF Plus FIC FIM CP LP</t>
  </si>
  <si>
    <t>Starboard Special Situations II Advisory FIC FIM CP</t>
  </si>
  <si>
    <t>Trend Bolsa Americana Alavancado FIA</t>
  </si>
  <si>
    <t>Trend Bolsa Americana FIM</t>
  </si>
  <si>
    <t>Trend Bolsa Chinesa FIM</t>
  </si>
  <si>
    <t>Trend Bolsas Europeias FIM</t>
  </si>
  <si>
    <t>Trend Cannabis FIM</t>
  </si>
  <si>
    <t>Trend DI Simples FIRF</t>
  </si>
  <si>
    <t>Trend Dólar FI Cambial</t>
  </si>
  <si>
    <t>Trend ESG Brasil FIC FIA</t>
  </si>
  <si>
    <t>Renda Variável Indexado</t>
  </si>
  <si>
    <t>Trend ESG Global Dólar FIM</t>
  </si>
  <si>
    <t>Trend ESG Global FIM</t>
  </si>
  <si>
    <t>Trend Estatais FIA</t>
  </si>
  <si>
    <t>Trend Euro FIM</t>
  </si>
  <si>
    <t>Trend Ibovespa Alavancado FIA</t>
  </si>
  <si>
    <t>Trend Ibovespa Balanceado FIM</t>
  </si>
  <si>
    <t>Trend Ibovespa Dolar FIA</t>
  </si>
  <si>
    <t>Trend Ibovespa FIA</t>
  </si>
  <si>
    <t>Trend Imobiliario FIC FIM</t>
  </si>
  <si>
    <t>Trend Inflação Curta FIRF LP</t>
  </si>
  <si>
    <t>Trend Inflação Geral FIRF LP</t>
  </si>
  <si>
    <t>Trend Inflação Longa FIRF</t>
  </si>
  <si>
    <t>Trend Lideranças Femininas FIM</t>
  </si>
  <si>
    <t>Trend Ouro Dólar FIM</t>
  </si>
  <si>
    <t>Trend Ouro FIM</t>
  </si>
  <si>
    <t>Trend Prata Dólar FIM</t>
  </si>
  <si>
    <t>Trend Prata FIM</t>
  </si>
  <si>
    <t>Trend Pré-Fixado FIRF LP</t>
  </si>
  <si>
    <t>Trend Pós-Fixado FIRF Simples</t>
  </si>
  <si>
    <t>Trend Saúde Global FIM</t>
  </si>
  <si>
    <t>Trend Short Dolar FI Cambial</t>
  </si>
  <si>
    <t>Trend Small Caps FIA</t>
  </si>
  <si>
    <t>Trend Tecnologia FIM</t>
  </si>
  <si>
    <t>Trend XP Inc Balanceado FIC FIM</t>
  </si>
  <si>
    <t>Trend XP Inc FIC FIA IE</t>
  </si>
  <si>
    <t>Velt 120 Advisory FIC FIA</t>
  </si>
  <si>
    <t>Vinci Impacto e Retorno Advisory FIP Multiestrategia</t>
  </si>
  <si>
    <t>Wellington Ventura Advisory FIA IE</t>
  </si>
  <si>
    <t>XP ANS FIM CP</t>
  </si>
  <si>
    <t>XP Crédito Estruturado 15 FIC FIRF CP LP</t>
  </si>
  <si>
    <t>XP Crédito Estruturado 180 FIC FIM CP</t>
  </si>
  <si>
    <t>XP Crédito Estruturado 360 FIC FIM CP</t>
  </si>
  <si>
    <t>XP Debentures Incentivadas Crédito Privado FIC FIM</t>
  </si>
  <si>
    <t>XP Debentures Incentivadas Hedge CP FIC FIM LP</t>
  </si>
  <si>
    <t>XP Dividendos 30 FIC FIA</t>
  </si>
  <si>
    <t>XP Dividendos FIA</t>
  </si>
  <si>
    <t>XP Fundo de Fundos Imobiliarios 90 FIC FIM CP</t>
  </si>
  <si>
    <t>XP Inflação Referenciado IPCA FI Renda Fixa LP</t>
  </si>
  <si>
    <t>XP Investor 30 FIC FIA</t>
  </si>
  <si>
    <t>XP Investor FIA</t>
  </si>
  <si>
    <t>XP Long Biased 30 FIC FIM</t>
  </si>
  <si>
    <t>XP Long Biased Advisory FIC FIM</t>
  </si>
  <si>
    <t>XP Long Biased FIC FIM</t>
  </si>
  <si>
    <t>XP Long Biased III FIC FIM</t>
  </si>
  <si>
    <t>XP Long Short 60 FIC FIM</t>
  </si>
  <si>
    <t>XP Long Short FIC FIM</t>
  </si>
  <si>
    <t>XP Long Term Equity FIC FIM</t>
  </si>
  <si>
    <t>XP Macro FIM</t>
  </si>
  <si>
    <t>XP Macro Institucional FIC FIM</t>
  </si>
  <si>
    <t>XP Macro Juros Ativo FIC FIRF LP</t>
  </si>
  <si>
    <t>XP Macro Plus FIC FIM</t>
  </si>
  <si>
    <t>XP Private Equity I FIP Multiestratégia</t>
  </si>
  <si>
    <t>Banco Modal</t>
  </si>
  <si>
    <t>XP Referenciado FI Referenciado DI CP</t>
  </si>
  <si>
    <t>BNP Paribas Asset</t>
  </si>
  <si>
    <t>D+019</t>
  </si>
  <si>
    <t>Garde</t>
  </si>
  <si>
    <t>JP Morgan</t>
  </si>
  <si>
    <t>Kadima Asset Management</t>
  </si>
  <si>
    <t>Kondor Invest</t>
  </si>
  <si>
    <t>Modal Asset</t>
  </si>
  <si>
    <t>Quadrante Investimentos</t>
  </si>
  <si>
    <t>Sicredi</t>
  </si>
  <si>
    <t>Sparta</t>
  </si>
  <si>
    <t>Vinci Mosaico FIA</t>
  </si>
  <si>
    <t>ARX Denali XP Seg Prev FIRF CP</t>
  </si>
  <si>
    <t>ARX Income Icatu Prev FIM</t>
  </si>
  <si>
    <t>ARX Denali Icatu Prev FIC FIRF CP</t>
  </si>
  <si>
    <t>Indie Icatu Prev FIM</t>
  </si>
  <si>
    <t>Vinci Equilibrio Advisory XP Seg Prev FIM</t>
  </si>
  <si>
    <t>Vinci Equilíbrio Icatu Prev FIC FIM II</t>
  </si>
  <si>
    <t>Miles Virtus Advisory XP Seg Prev FIC FIA</t>
  </si>
  <si>
    <t>Garde Aramis Icatu Prev FIC FIM</t>
  </si>
  <si>
    <t>Gauss Icatu Prev FIC FIM</t>
  </si>
  <si>
    <t>Gap Absoluto XP Seg IQ FIM</t>
  </si>
  <si>
    <t>AZ Quest Advisory Icatu Multi Prev FIC FIM</t>
  </si>
  <si>
    <t>AZ Quest Luce Advisory Icatu Prev FICFI RF CP LP</t>
  </si>
  <si>
    <t>Az Quest Luce Ad Prev XP Seg FIRF CP</t>
  </si>
  <si>
    <t>Capitânia Previdence Advisory Icatu FIRF CP</t>
  </si>
  <si>
    <t>Capitânia Prev Advisory XP Seg FI RF CP</t>
  </si>
  <si>
    <t>Vintage Asset Allocation Prev Advisory Icatu FIC FIM</t>
  </si>
  <si>
    <t>Perfin Foresight 100 Advisory XP Seg Prev FIC FIA</t>
  </si>
  <si>
    <t>Mongeral Aegon Prev XP Seg Adv. FIRF CP</t>
  </si>
  <si>
    <t>Claritas Hedge FIC FIM Longo Prazo</t>
  </si>
  <si>
    <t>Alaska 70 Icatu Prev FIM</t>
  </si>
  <si>
    <t>Alaska Black 70 Advisory XP Seg Prev FIC FIM</t>
  </si>
  <si>
    <t>SulAmérica Brasil Plural FIC FIRF CP</t>
  </si>
  <si>
    <t>Brasil Plural Prev CP FIC FIRF</t>
  </si>
  <si>
    <t>Schroder Advisory XP Seg Prev FIRF CP</t>
  </si>
  <si>
    <t>Bradesco FIA Sustentabilidade Empresarial</t>
  </si>
  <si>
    <t>Icatu Vanguarda Absoluto FI Prev RF CP</t>
  </si>
  <si>
    <t>Kinea Apolo Advisory XP Seg Prev FIC FIM</t>
  </si>
  <si>
    <t>Sparta Previdência Advisory XP Seg FIC RF CP</t>
  </si>
  <si>
    <t>RPS Prev Absoluto FICFIM</t>
  </si>
  <si>
    <t>Western Asset Icatu RF Ativo Prev FIC FI</t>
  </si>
  <si>
    <t>Western XP Seg FIRF Prev</t>
  </si>
  <si>
    <t>Opportunity Icatu Prev FIM</t>
  </si>
  <si>
    <t>Absolute Alpha Global FIC FIM</t>
  </si>
  <si>
    <t>Absolute Icatu I Prev FIC FIM</t>
  </si>
  <si>
    <t>Navi Long Short XP I Seg Prev FICFIM</t>
  </si>
  <si>
    <t>Navi Long Short Icatu Prev FIM</t>
  </si>
  <si>
    <t>Vinland LB Advisory XP Seg Prev FIC FIM</t>
  </si>
  <si>
    <t>Novus Capital Prev Advisory Icatu FIM</t>
  </si>
  <si>
    <t>CA Indosuez Prev FIRF Ref DI CP</t>
  </si>
  <si>
    <t>Apex Long Biased Icatu Prev FIM 70</t>
  </si>
  <si>
    <t>Apex Long Biased Icatu Seg Prev FIM</t>
  </si>
  <si>
    <t>Leblon Icatu Previdência FIM</t>
  </si>
  <si>
    <t>Leblon 100 XP Seg Prev FIM</t>
  </si>
  <si>
    <t>Leblon 70 XP Seg Prev FICFIM</t>
  </si>
  <si>
    <t>DLM Debêntures Incentivadas FIRF CP</t>
  </si>
  <si>
    <t>DLM Conservador Advisory Icatu Prev FIRF CP</t>
  </si>
  <si>
    <t>SulAmérica Ibiuna Long Biased Prev FIM</t>
  </si>
  <si>
    <t>Ibiuna Prev Icatu FIC FIM</t>
  </si>
  <si>
    <t>Sulamerica Fix 100 Plus FI RF</t>
  </si>
  <si>
    <t>SulAmérica Prestige Strategie FIC FIRF CP</t>
  </si>
  <si>
    <t>SulAmérica Mix 49 I FIM</t>
  </si>
  <si>
    <t>SulAmérica Prestige Prev FIRF</t>
  </si>
  <si>
    <t>SulAmerica Debentures Incentivadas FIM CP</t>
  </si>
  <si>
    <t>Canvas Icatu Prev FIC FIM Prev</t>
  </si>
  <si>
    <t>Mauá Prev Advisory Icatu FIM</t>
  </si>
  <si>
    <t>Quasar Advantage Prev XP Seg Advisory FIRF CP</t>
  </si>
  <si>
    <t>Brasil Capital 70 XP Seg Advisory Prev FIM</t>
  </si>
  <si>
    <t>Brasil Capital 100 XP Seg Advisory FIC FIA</t>
  </si>
  <si>
    <t>Occam XP Seg Prev FIC FIM</t>
  </si>
  <si>
    <t>Occam Icatu Prev FIC FIM</t>
  </si>
  <si>
    <t>Pacifico Macro Prev Advisory XP Seg FIC FIM</t>
  </si>
  <si>
    <t>HIX Icatu Prev Qualificado FIC FIM 100</t>
  </si>
  <si>
    <t>Iridium Apollo Advisory XP Seg FIC FIRF CP</t>
  </si>
  <si>
    <t>Dahlia 100 Advisory XP Seg Prev FIC FIM</t>
  </si>
  <si>
    <t>Dahlia 70 Advisory XP Seg Prev FIC FIM</t>
  </si>
  <si>
    <t>Adam XP Seg Prev FIC FIM</t>
  </si>
  <si>
    <t>Adam Icatu Prev FIC FIM</t>
  </si>
  <si>
    <t>Athena Icatu Prev FIM 70</t>
  </si>
  <si>
    <t>Kadima XP Seg Prev FIE FIC FIM</t>
  </si>
  <si>
    <t>Icatu Seg Kadima FIM CP Prev</t>
  </si>
  <si>
    <t>Safari Prev 100 FICFIM FIE</t>
  </si>
  <si>
    <t>Safari SulAmérica Prev FIC FIM</t>
  </si>
  <si>
    <t>XP Seg FI RF CP Prev</t>
  </si>
  <si>
    <t>XP Long Term Equity XP Seguros FICFIM</t>
  </si>
  <si>
    <t>XP Long Biased Advisory XP Seg FIC FIM</t>
  </si>
  <si>
    <t>XP Crédito Estruturado XP Seg Prev FIC FIRF</t>
  </si>
  <si>
    <t>XP Icatu Horizonte Prev FIC FIRF</t>
  </si>
  <si>
    <t>XP Icatu Horizonte Macro Prev FIM</t>
  </si>
  <si>
    <t>XP Horizonte XP Seg FI RF Prev</t>
  </si>
  <si>
    <t>Fundada em 2019, a ACE Capital está sediada na cidade de São Paulo e tem mais de R$ 435 milhões em ativos sob gestão, com atuação na estratégia de Multimercados. A empresa possui mais de 10 colaboradores, e, entre os principais executivos, estão Fabrício Taschetto (CIO), Ricardo Denadai (Economista-Chefe), Luiz Missagia (Gestor), Daniel Tatsumi (Gestor), José Mazzoni (COO).</t>
  </si>
  <si>
    <t>Fabrício Taschetto</t>
  </si>
  <si>
    <t>Ricardo Denadai</t>
  </si>
  <si>
    <t>Economista-Chefe</t>
  </si>
  <si>
    <t>Luiz Missagia</t>
  </si>
  <si>
    <t>Daniel Tatsumi</t>
  </si>
  <si>
    <t>José Mazzoni</t>
  </si>
  <si>
    <t>Fundada em 2018, a Alpha Key Capital está sediada na cidade de São Paulo e tem mais de R$ 593 milhões em ativos sob gestão, com atuação na estratégia de Ações. A empresa possui em torno de 9 colaboradores, e, entre os principais executivos, estão Christian Keleti (CEO), Bruno Rignel (CIO), Daniel Carneiro (COO) e Simone de Grandis (Jurídico).</t>
  </si>
  <si>
    <t>Christian Keleti</t>
  </si>
  <si>
    <t>Bruno Rignel</t>
  </si>
  <si>
    <t>Daniel Carneiro</t>
  </si>
  <si>
    <t>Simone de Grandis</t>
  </si>
  <si>
    <t>Jurídico</t>
  </si>
  <si>
    <t>Fundada em 2018, a Argo Capital está sediada na cidade de São Paulo e tem mais de R$ 270 milhões em ativos sob gestão, com atuação na estratégia de Ações. A empresa possui em torno de 9 colaboradores, e, entre os principais executivos, estão Augusto Lange Vieira (CIO), Daniel Bortoleto Salomão (Gestor) e Guilherme Sanches Camacho (Gestor).</t>
  </si>
  <si>
    <t>Augusto Lange Vieira</t>
  </si>
  <si>
    <t>Daniel Bortoleto Salomão</t>
  </si>
  <si>
    <t>Guilherme Sanches Camacho</t>
  </si>
  <si>
    <t>Fundada em 2001, a ARX Investimentos está sediada no Rio de Janeiro e tem mais de R$ 22 bilhões em ativos sob gestão, com atuação nas estratégias de Crédito, Multimercados e Ações. A empresa possui mais de 35 colaboradores, e, entre os principais executivos, estão Rogério Poppe (Gestor), Guilherme Abry (COO), Pierre Jadoul (Gestor), Eduardo Canto (Gestor), Solange Srour (Economista).</t>
  </si>
  <si>
    <t>Rogério Poppe</t>
  </si>
  <si>
    <t>Guilherme Abry</t>
  </si>
  <si>
    <t>Pierre Jadoul</t>
  </si>
  <si>
    <t>Eduardo Canto</t>
  </si>
  <si>
    <t>Solange Srour</t>
  </si>
  <si>
    <t>Economista</t>
  </si>
  <si>
    <t>Fundada em 2013, a Athena Capital está sediada no Rio de Janeiro e tem mais de R$ 1 bilhão em ativos sob gestão, com atuação na estratégia de Ações. A empresa possui em torno de 10 colaboradores, e, entre os principais executivos, estão André Sarmento Vainer (CIO), Carlos Rodrigo Mendes Lima (Analista), Bernardo Augusto Lobão (Analista), Aquileo Saraiva da Silva (COO), Tiago Almeida Noel (Analista).</t>
  </si>
  <si>
    <t>André Sarmento Vainer</t>
  </si>
  <si>
    <t>Carlos Rodrigo Mendes Lima</t>
  </si>
  <si>
    <t>Analista</t>
  </si>
  <si>
    <t>Bernardo Augusto Lobão</t>
  </si>
  <si>
    <t>Aquileo Saraiva da Silva</t>
  </si>
  <si>
    <t>Tiago Almeida Noel</t>
  </si>
  <si>
    <t>Marcelo Urbano Dias</t>
  </si>
  <si>
    <t>Bruno Coelho</t>
  </si>
  <si>
    <t>RI</t>
  </si>
  <si>
    <t>Fabio Guilhon Chung</t>
  </si>
  <si>
    <t>Fundada em 2001, a AZ Quest está sediada na cidade de São Paulo e tem mais de R$ 15 bilhões em ativos sob gestão, com atuação nas estratégias de Renda Fixa, Crédito, Multimercados e Ações. A empresa possui mais de 50 colaboradores, e, entre os principais executivos, estão Walter Maciel (CEO) e Alexandre Silverio (CIO).</t>
  </si>
  <si>
    <t>Walter Maciel</t>
  </si>
  <si>
    <t>Alexandre Silverio</t>
  </si>
  <si>
    <t>Fundada em 2011, a Bahia Asset Management está sediada no Rio de Janeiro e tem mais de R$ 21 bilhões em ativos sob gestão, com atuação nas estratégias de Multimercados e Ações. A empresa possui mais de 85 colaboradores, e, entre os principais executivos, estão Gustavo Daibert (Gestor), Thiago Mendez (Gestor), César Aragão (RI), Diogo Mariani (COO), Alexandre Soriano (Economista).</t>
  </si>
  <si>
    <t>Gustavo Daibert</t>
  </si>
  <si>
    <t>Thiago Mendez</t>
  </si>
  <si>
    <t>César Aragão</t>
  </si>
  <si>
    <t>Diogo Mariani</t>
  </si>
  <si>
    <t>Alexandre Soriano</t>
  </si>
  <si>
    <t>BlueLine Asset Management</t>
  </si>
  <si>
    <t>Fundada em 2018, a BlueLine Asset Management está sediada na cidade de São Paulo e tem mais de R$ 224 milhões em ativos sob gestão, com atuação na estratégia de Multimercados. A empresa possui mais de 15 colaboradores, e, entre os principais executivos, estão Giovani Silva (CIO), Jorge Oliveira (Portfolio Manager), Leonardo Locatelli (Portfolio Manager), Fabio Akira (Economista), José Saliby (COO).</t>
  </si>
  <si>
    <t>Giovani Silva</t>
  </si>
  <si>
    <t>Jorge Oliveira</t>
  </si>
  <si>
    <t>Portfolio Manager</t>
  </si>
  <si>
    <t>Leonardo Locatelli</t>
  </si>
  <si>
    <t>Fabio Akira</t>
  </si>
  <si>
    <t>José Saliby</t>
  </si>
  <si>
    <t>Fundada em 2008, a Brasil Capital está sediada na cidade de São Paulo e tem mais de R$ 6 bilhões em ativos sob gestão, com atuação na estratégia de Ações. A empresa possui mais de 15 colaboradores, e, entre os principais executivos, estão André C Ribeiro (CIO), Ary C Zanetta Nt (Portfolio Manager) e Bruno Baptistella (Portfolio Manager).</t>
  </si>
  <si>
    <t>André C Ribeiro</t>
  </si>
  <si>
    <t>Ary C Zanetta Nt</t>
  </si>
  <si>
    <t>Bruno Baptistella</t>
  </si>
  <si>
    <t>Fundada em 2009, a Plural Gestão de Recursos está sediada na cidade de Rio de Janeiro  e tem mais de R$ 3 bilhões em ativos sob gestão, com atuação nas estratégias de Renda Fixa, Crédito e Imobiliário. A empresa possui mais de 15 colaboradores, e, entre os principais executivos, estão Rafael Zlot (Gestor) e Alexandre Donini (Gestor).</t>
  </si>
  <si>
    <t>Rafael Zlot</t>
  </si>
  <si>
    <t>Alexandre Donini</t>
  </si>
  <si>
    <t>Fundada em 1985, a BTG Pactual Asset Management está sediada na cidade de São Paulo e tem mais de R$ 131 bilhões em ativos sob gestão, com atuação nas estratégias de Renda Fixa, Crédito, Multimercados e Ações. A empresa possui mais de 95 colaboradores, e, entre os principais executivos, estão Eduardo Guardia (CEO), Pedro Maia (Gestor), Julio Filho (Gestor), José Lúcio Nascimento (Gestor), Alan Haddid (COO).</t>
  </si>
  <si>
    <t>Eduardo Guardia</t>
  </si>
  <si>
    <t>Pedro Maia</t>
  </si>
  <si>
    <t>Julio Filho</t>
  </si>
  <si>
    <t>José Lúcio Nascimento</t>
  </si>
  <si>
    <t>Alan Haddid</t>
  </si>
  <si>
    <t>Fundada em 1998, a CA Indosuez está sediada na cidade de São Paulo e tem mais de R$ 8 bilhões em ativos sob gestão, com atuação nas estratégias de Renda Fixa e Crédito. A empresa possui mais de 45 colaboradores, e, entre os principais executivos, estão Urbano Araújo de Moraes (CEO), Fábio Passos (CIO), Felipe Sarmento (COO), Vladimir Vale (Economista), Andre Fadul (Gestor).</t>
  </si>
  <si>
    <t>Urbano Araújo de Moraes</t>
  </si>
  <si>
    <t>Fábio Passos</t>
  </si>
  <si>
    <t>Felipe Sarmento</t>
  </si>
  <si>
    <t>Vladimir Vale</t>
  </si>
  <si>
    <t>Andre Fadul</t>
  </si>
  <si>
    <t>Fundada em 2012, a Canvas Capital está sediada na cidade de São Paulo e tem mais de R$ 11 bilhões em ativos sob gestão, com atuação nas estratégias de Crédito, Multimercados e Ações. A empresa possui mais de 50 colaboradores, e, entre os principais executivos, estão Antonio Quintella (CEO), Guilherme Gaertner (Portfolio Manager) e Eduardo Bodra (Portfolio Manager).</t>
  </si>
  <si>
    <t>Antonio Quintella</t>
  </si>
  <si>
    <t>Guilherme Gaertner</t>
  </si>
  <si>
    <t>Eduardo Bodra</t>
  </si>
  <si>
    <t>Fundada em 2003, a Capitania S/A está sediada na cidade de São Paulo e tem mais de R$ 6 bilhões em ativos sob gestão, com atuação nas estratégias de Crédito, Imobiliário, Infraestrutura. A empresa possui mais de 25 colaboradores, e, entre os principais executivos, estão Ricardo Quintero (CEO), Arturo Borges da Fonseca Tutzer Profili (Gestor), Carlos Emanuel Simonetti (RI), Cesar Lauro da Costa (Compliance/Risco), Caio de Souza Conca (Gestor).</t>
  </si>
  <si>
    <t>Ricardo Quintero</t>
  </si>
  <si>
    <t>Arturo Borges da Fonseca Tutzer Profili</t>
  </si>
  <si>
    <t>Carlos Emanuel Simonetti</t>
  </si>
  <si>
    <t>Cesar Lauro da Costa</t>
  </si>
  <si>
    <t>Compliance/Risco</t>
  </si>
  <si>
    <t>Caio de Souza Conca</t>
  </si>
  <si>
    <t>Compass</t>
  </si>
  <si>
    <t>Fundada em 2018, a CG Brazil LTDA está sediada na cidade de São Paulo e tem mais de R$ 6 milhões em ativos sob gestão, com atuação nas estratégias de Renda Fixa, Crédito, Internacionais, Private Equity, Infraestrutura. A empresa possui mais de 25 colaboradores, e, entre os principais executivos, estão George Kerr (CEO) e José Ermete Rabello (Gestor).</t>
  </si>
  <si>
    <t>George Kerr</t>
  </si>
  <si>
    <t>José Ermete Rabello</t>
  </si>
  <si>
    <t>Fundada em 2002, a Constellation Asset Management está sediada na cidade de São Paulo e tem mais de R$ 10 bilhões em ativos sob gestão, com atuação na estratégia de Ações. A empresa possui mais de 20 colaboradores, e, entre os principais executivos, estão Florian Bartunek (CIO), Marcello Silva (Analista) e Alex Rodrigues (COO).</t>
  </si>
  <si>
    <t>Florian Bartunek</t>
  </si>
  <si>
    <t>Marcello Silva</t>
  </si>
  <si>
    <t>Alex Rodrigues</t>
  </si>
  <si>
    <t>Fundada em 2016, a Adam Capital está sediada no Rio de Janeiro e tem mais de R$ 17 bilhões em ativos sob gestão, com atuação na estratégia de Multimercados. A empresa possui mais de 20 colaboradores, e, entre os principais executivos, estão Márcio Appel (Portfolio Manager), Fabio Landi (Gestor), André Salgado (RI), Humberto Peres (RI), Sergio Dias (Gestor).</t>
  </si>
  <si>
    <t>Márcio Appel</t>
  </si>
  <si>
    <t>Fabio Landi</t>
  </si>
  <si>
    <t>André Salgado</t>
  </si>
  <si>
    <t>Humberto Peres</t>
  </si>
  <si>
    <t>Sergio Dias</t>
  </si>
  <si>
    <t>Fundada em 1947, a Franklin Templeton está sediada na cidade de San Mateo (Califórnia) e tem mais de R$ 3 trilhões em ativos sob gestão, com atuação nas estratégias de Renda Fixa, Crédito, Multimercados, Ações, Imobiliário, Internacionais, Private Equity, Infraestrutura. A empresa possui mais de 9300 colaboradores, e, entre os principais executivos, estão Jenny Johnson (CEO), Gregory Johnson (Executive Chairman of the Board) () e Rupert Johnson, Jr. (Vice Chairman of the Board) ().</t>
  </si>
  <si>
    <t>Jenny Johnson</t>
  </si>
  <si>
    <t>Gregory Johnson</t>
  </si>
  <si>
    <t>Presidente</t>
  </si>
  <si>
    <t>Rupert Johnson, Jr.</t>
  </si>
  <si>
    <t>Vice-presidente</t>
  </si>
  <si>
    <t>Fundada em 2009, a Empírica Investimentos está sediada na cidade de Barueri e tem mais de R$ 2 bilhões em ativos sob gestão, com atuação na estratégia de Crédito. A empresa possui mais de 60 colaboradores, e, entre os principais executivos, estão Leonardo Russo Calixto (Gestor), Aquiles Feldman (Jurídico), José Eduardo Assunção (COO) e Lucas de Lima Neto (Estrategista).</t>
  </si>
  <si>
    <t>Leonardo Russo Calixto</t>
  </si>
  <si>
    <t>Aquiles Feldman</t>
  </si>
  <si>
    <t>José Eduardo Assunção</t>
  </si>
  <si>
    <t>Lucas de Lima Neto</t>
  </si>
  <si>
    <t>Estrategista</t>
  </si>
  <si>
    <t>Marcelo Toledo</t>
  </si>
  <si>
    <t>Fundada em 2018, a Navi Capital está sediada no Rio de Janeiro e tem mais de R$ 5 bilhões em ativos sob gestão, com atuação na estratégia de Ações. A empresa possui mais de 35 colaboradores, e, entre os principais executivos, estão Felipe Campos (Gestor), Waldir Serafim (Gestor) e João Aragon (COO).</t>
  </si>
  <si>
    <t>Felipe Campos</t>
  </si>
  <si>
    <t>Waldir Serafim</t>
  </si>
  <si>
    <t>João Aragon</t>
  </si>
  <si>
    <t>Fundada em 2016, a Kiron Capital está sediada na cidade de São Paulo e tem mais de R$ 1000 milhões em ativos sob gestão, com atuação na estratégia de Ações. A empresa possui mais de 10 colaboradores, e, entre os principais executivos, estão Francisco Utsch (CIO), Luiz Liuzzi (CEO), Caio Castro (COO) e Alex Thumlert (RI).</t>
  </si>
  <si>
    <t>Francisco Utsch</t>
  </si>
  <si>
    <t>Luiz Liuzzi</t>
  </si>
  <si>
    <t>Caio Castro</t>
  </si>
  <si>
    <t>Alex Thumlert</t>
  </si>
  <si>
    <t>Fundada em 2015, a Solis Investimentos Ltda. está sediada na cidade de São Paulo e tem mais de R$ 4 bilhões em ativos sob gestão, com atuação nas estratégias de Crédito e Ações. A empresa possui mais de 20 colaboradores, e, entre os principais executivos, estão Ricardo Binelli (Gestor), Delano Macedo (Estrategista), Rafael Burquim (Gestor) e Carlos Eduardo Camargo (RI).</t>
  </si>
  <si>
    <t>Ricardo Binelli</t>
  </si>
  <si>
    <t>Delano Macedo</t>
  </si>
  <si>
    <t>Rafael Burquim</t>
  </si>
  <si>
    <t>Carlos Eduardo Camargo</t>
  </si>
  <si>
    <t>Tarpon</t>
  </si>
  <si>
    <t>Fundada em 2002, a Tarpon Capital está sediada na cidade de São Paulo e tem mais de R$ 540 milhões em ativos sob gestão, com atuação na estratégia de Ações. A empresa possui em torno de 10 colaboradores, e, entre os principais executivos, estão Jose Carlos Reid de Magalhães (CIO), Rafael Maisonnave (Gestor) e Caio Lewkowicz (Gestor).</t>
  </si>
  <si>
    <t>Jose Carlos Reid de Magalhães</t>
  </si>
  <si>
    <t>Rafael Maisonnave</t>
  </si>
  <si>
    <t>Caio Lewkowicz</t>
  </si>
  <si>
    <t>Fundada em 2015, a Moat Capital está sediada na cidade de São Paulo e tem mais de R$ 5 bilhões em ativos sob gestão, com atuação na estratégia de Ações. A empresa possui mais de 15 colaboradores, e, entre os principais executivos, estão Cássio Bruno (Gestor), Luiz Aranha (Gestor), Marcelo Romeiro (Analista), Rodrigo Carrera (COO), Adriano Leite (RI).</t>
  </si>
  <si>
    <t>Cássio Bruno</t>
  </si>
  <si>
    <t>Luiz Aranha</t>
  </si>
  <si>
    <t>Marcelo Romeiro</t>
  </si>
  <si>
    <t>Rodrigo Carrera</t>
  </si>
  <si>
    <t>Adriano Leite</t>
  </si>
  <si>
    <t>Fundada em 2015, a Safari Capital está sediada na cidade de São Paulo e tem mais de R$ 2 bilhão em ativos sob gestão, com atuação na estratégia de Ações. A empresa possui mais de 15 colaboradores, e, entre os principais executivos, estão Marcelo Cavalheiro (Gestor), Elsom Yassuda (Estrategista) e Fabio Rosenfeld (Trader).</t>
  </si>
  <si>
    <t>Marcelo Cavalheiro</t>
  </si>
  <si>
    <t>Elsom Yassuda</t>
  </si>
  <si>
    <t>Fabio Rosenfeld</t>
  </si>
  <si>
    <t>Trader</t>
  </si>
  <si>
    <t>Fundada em 2018, a Dahlia Capital Gestão de Recursos Ltda. está sediada na cidade de São Paulo e tem mais de R$ 4 bilhões em ativos sob gestão, com atuação nas estratégias de Multimercados e Ações. A empresa possui mais de 10 colaboradores, e, entre os principais executivos, estão José Aurino da Rocha Neto (CIO), Felipe Mitsuo Hirai (Estrategista), Paulo Lowndes Dale (COO), Sara Alexandra Fernandes Delfim (Analista), Alessandro Alberto Arlant (Analista).</t>
  </si>
  <si>
    <t>José Aurino da Rocha Neto</t>
  </si>
  <si>
    <t>Felipe Mitsuo Hirai</t>
  </si>
  <si>
    <t>Paulo Lowndes Dale</t>
  </si>
  <si>
    <t>Sara Alexandra Fernandes Delfim</t>
  </si>
  <si>
    <t>Alessandro Alberto Arlant</t>
  </si>
  <si>
    <t>Fundada em 2004, a Daycoval Asset está sediada na cidade de São Paulo  e tem mais de R$ 4 bilhões em ativos sob gestão, com atuação nas estratégias de Renda Fixa, Crédito, Multimercados e Ações. A empresa possui mais de 20 colaboradores, e, entre os principais executivos, estão Roberto Kropp (Gestor) e Jaques Iglicky (Gestor).</t>
  </si>
  <si>
    <t>Roberto Kropp</t>
  </si>
  <si>
    <t>Jaques Iglicky</t>
  </si>
  <si>
    <t>Fundada em 2003, a DLM Invista está sediada na cidade de Belo Horizonte e tem mais de R$ 3 bilhões em ativos sob gestão, com atuação na estratégia de Crédito. A empresa possui mais de 15 colaboradores, e, entre os principais executivos, estão Marcelo Castro Domingos (Gestor), Daniel Castro Domingos (Gestor) e Marcelo Miranda de Mattos (Gestor).</t>
  </si>
  <si>
    <t>Marcelo Castro Domingos</t>
  </si>
  <si>
    <t>Daniel Castro Domingos</t>
  </si>
  <si>
    <t>Marcelo Miranda de Mattos</t>
  </si>
  <si>
    <t>Fundada em 2006, a Equitas Investimentos está sediada na cidade de São Paulo e tem mais de R$ 5 bilhões em ativos sob gestão, com atuação na estratégia de Ações. A empresa possui mais de 20 colaboradores, e, entre os principais executivos, estão Luis Felipe Amaral (Gestor), Paulo Eduardo Lopes (Analista), Brunno Donadio (Analista), Sérgio Omati (Analista), Vinicius Canheu (Analista).</t>
  </si>
  <si>
    <t>Luis Felipe Amaral</t>
  </si>
  <si>
    <t>Paulo Eduardo Lopes</t>
  </si>
  <si>
    <t>Brunno Donadio</t>
  </si>
  <si>
    <t>Sérgio Omati</t>
  </si>
  <si>
    <t>Vinicius Canheu</t>
  </si>
  <si>
    <t>FAMA Investimentos</t>
  </si>
  <si>
    <t>Fundada em 1993, a FAMA Investimentos está sediada na cidade de São Paulo e tem mais de R$ 2 bilhões em ativos sob gestão, com atuação na estratégia de Ações. A empresa possui mais de 10 colaboradores, e, entre os principais executivos, estão Fabio Alperowitch (Gestor), Mauricio Levi (Gestor) e Andre Lederman (CEO).</t>
  </si>
  <si>
    <t>Fabio Alperowitch</t>
  </si>
  <si>
    <t>Mauricio Levi</t>
  </si>
  <si>
    <t>Andre Lederman</t>
  </si>
  <si>
    <t>Fundada em 2007, a GAMA Investimentos está sediada na cidade de São Paulo e tem mais de R$ 800 milhões em ativos sob gestão, com atuação nas estratégias de Crédito, Internacionais e Private Equity. A empresa possui mais de 10 colaboradores, e, entre os principais executivos, estão Marcos Falcão (CEO), Jonas Gomes (Gestor), Ian Caó (CIO) e Fernando Marinho (Analista).</t>
  </si>
  <si>
    <t>Marcos Falcão</t>
  </si>
  <si>
    <t>Jonas Gomes</t>
  </si>
  <si>
    <t>Ian Caó</t>
  </si>
  <si>
    <t>Fernando Marinho</t>
  </si>
  <si>
    <t>Fundada em 2013, a Garde Asset Management está sediada na cidade de São Paulo e tem mais de R$ 4 bilhões em ativos sob gestão, com atuação nas estratégias de Multimercados e Ações. A empresa possui mais de 35 colaboradores, e, entre os principais executivos, estão Carlos Calabresi (CIO), Marcelo Giufrida (CEO), Marcio Georgetti (Gestor) e Rodrigo Pagnani (Gestor).</t>
  </si>
  <si>
    <t>Carlos Calabresi</t>
  </si>
  <si>
    <t>Marcelo Giufrida</t>
  </si>
  <si>
    <t>Marcio Georgetti</t>
  </si>
  <si>
    <t>Rodrigo Pagnani</t>
  </si>
  <si>
    <t>Fundada em 2014, a Gauss Capital está sediada na cidade de São Paulo e tem mais de R$ 1 bilhão em ativos sob gestão, com atuação nas estratégias de Crédito e Multimercados. A empresa possui mais de 20 colaboradores, e, entre os principais executivos, estão Fabio Okumura (CIO), Carlos Menezes (Gestor), Carlos Lara (CEO), Téo Bastos (COO), Jorge Junqueira (Gestor).</t>
  </si>
  <si>
    <t>Fabio Okumura</t>
  </si>
  <si>
    <t>Carlos Menezes</t>
  </si>
  <si>
    <t>Carlos Lara</t>
  </si>
  <si>
    <t>Téo Bastos</t>
  </si>
  <si>
    <t>Jorge Junqueira</t>
  </si>
  <si>
    <t>Fundada em 2012, a Giant Steps Capital está sediada na cidade de São Paulo e tem mais de R$ 2 bilhões em ativos sob gestão, com atuação na estratégia de Multimercados. A empresa possui mais de 30 colaboradores, e, entre os principais executivos, estão Rodrigo Terni (Gestor), Jorge Larangeira  (Gestor), Christian Iveson (Gestor) e Flávio Terni (RI).</t>
  </si>
  <si>
    <t>Rodrigo Terni</t>
  </si>
  <si>
    <t xml:space="preserve">Jorge Larangeira </t>
  </si>
  <si>
    <t>Christian Iveson</t>
  </si>
  <si>
    <t>Flávio Terni</t>
  </si>
  <si>
    <t>Fundada em 2004, a Guepardo Investimentos está sediada na cidade de São Paulo e tem mais de R$ 517 milhões em ativos sob gestão, com atuação na estratégia de Ações. A empresa possui mais de 10 colaboradores, e, entre os principais executivos, estão Octávio Magalhães (CIO), Roberto Esteves (RI) e Ricardo Carvalho (COO).</t>
  </si>
  <si>
    <t>Octávio Magalhães</t>
  </si>
  <si>
    <t>Roberto Esteves</t>
  </si>
  <si>
    <t>Ricardo Carvalho</t>
  </si>
  <si>
    <t>Fundada em 2003, a Gávea Investimentos está sediada no Rio de Janeiro e tem mais de R$ 11 bilhões em ativos sob gestão, com atuação nas estratégias de Multimercados e Private Equity. A empresa possui mais de 75 colaboradores, e, entre os principais executivos, estão Amaury Guilherme Bier (CEO), Arminio Fraga Neto (CIO), Gabriel Srour (CIO), Luiz Henrique Fraga (CIO), Tiago Couto Berriel (Economista).</t>
  </si>
  <si>
    <t>Amaury Guilherme Bier</t>
  </si>
  <si>
    <t>Arminio Fraga Neto</t>
  </si>
  <si>
    <t>Gabriel Srour</t>
  </si>
  <si>
    <t>Luiz Henrique Fraga</t>
  </si>
  <si>
    <t>Tiago Couto Berriel</t>
  </si>
  <si>
    <t>Fundada em 2010, a Ibiuna Investimentos está sediada na cidade de São Paulo e tem mais de R$ 12 bilhões em ativos sob gestão, com atuação nas estratégias de Multimercados e Ações. A empresa possui mais de 45 colaboradores, e, entre os principais executivos, estão Rodrigo Azevedo (CIO), Mário Torós (CIO) e André Lion (CIO).</t>
  </si>
  <si>
    <t>Rodrigo Azevedo</t>
  </si>
  <si>
    <t>Mário Torós</t>
  </si>
  <si>
    <t>André Lion</t>
  </si>
  <si>
    <t>Fundada em 2003, a Icatu Vanguarda está sediada no Rio de Janeiro e tem mais de R$ 29 bilhões em ativos sob gestão, com atuação nas estratégias de Renda Fixa, Crédito, Multimercados e Ações. A empresa possui mais de 45 colaboradores, e, entre os principais executivos, estão Bernardo Schneider (CEO) e Bruno Horovitz (RI).</t>
  </si>
  <si>
    <t>Bernardo Schneider</t>
  </si>
  <si>
    <t>Bruno Horovitz</t>
  </si>
  <si>
    <t>Fundada em 2011, a Indie Capital está sediada na cidade de São Paulo e tem mais de R$ 1 bilhão em ativos sob gestão, com atuação na estratégia de Ações. A empresa possui mais de 10 colaboradores, e, entre os principais executivos, estão Daniel Reichstul (Gestor) e Felipe Fonseca Montagna (Gestor).</t>
  </si>
  <si>
    <t>Daniel Reichstul</t>
  </si>
  <si>
    <t>Felipe Fonseca Montagna</t>
  </si>
  <si>
    <t>Fundada em 1988, a IP Capital Partners está sediada no Rio de Janeiro e tem mais de R$ 2 bilhões em ativos sob gestão, com atuação na estratégia de Ações. A empresa possui mais de 15 colaboradores, e, entre os principais executivos, estão Christiano Fonseca Filho (CEO), Bruno Barreto (Gestor), Pedro Andrade (Gestor) e Rodolfo Marinho (COO).</t>
  </si>
  <si>
    <t>Christiano Fonseca Filho</t>
  </si>
  <si>
    <t>Bruno Barreto</t>
  </si>
  <si>
    <t>Pedro Andrade</t>
  </si>
  <si>
    <t>Rodolfo Marinho</t>
  </si>
  <si>
    <t>Fundada em 2017, a Iridium Gestão de Recursos está sediada na cidade de São Paulo e tem mais de R$ 2 bilhões em ativos sob gestão, com atuação nas estratégias de Crédito, Ações e Imobiliário. A empresa possui mais de 10 colaboradores, e, entre os principais executivos, estão Rafael Selegatto (CIO), Yannick Bergamo (Gestor), Antonio Conceição (COO), Rafael Silva de Morais (RI), Diego Nader Lopes Souza (Trader).</t>
  </si>
  <si>
    <t>Rafael Selegatto</t>
  </si>
  <si>
    <t>Yannick Bergamo</t>
  </si>
  <si>
    <t>Antonio Conceição</t>
  </si>
  <si>
    <t>Rafael Silva de Morais</t>
  </si>
  <si>
    <t>Diego Nader Lopes Souza</t>
  </si>
  <si>
    <t>Fundada em 1998, a JGP Asset Management está sediada no Rio de Janeiro e tem mais de R$ 18 bilhões em ativos sob gestão, com atuação nas estratégias de Crédito, Multimercados e Ações. A empresa possui mais de 80 colaboradores, e, entre os principais executivos, estão André Jakurski (Gestor), Arlindo Vergaças (Gestor), Henrique Alhante (Gestor), Márcio Correia (Gestor), Roberto Berardo (Gestor).</t>
  </si>
  <si>
    <t>André Jakurski</t>
  </si>
  <si>
    <t>Arlindo Vergaças</t>
  </si>
  <si>
    <t>Henrique Alhante</t>
  </si>
  <si>
    <t>Márcio Correia</t>
  </si>
  <si>
    <t>Roberto Berardo</t>
  </si>
  <si>
    <t>Fundada em 2007, a Kadima Asset está sediada no Rio de Janeiro e tem mais de R$ 1 bilhão em ativos sob gestão, com atuação nas estratégias de Multimercados e Ações. A empresa possui mais de 10 colaboradores, e, entre os principais executivos, estão Sérgio Blank (Gestor), Rafael Lima (Compliance/Risco) e Rodrigo Maranhão (Gestor).</t>
  </si>
  <si>
    <t>Sérgio Blank</t>
  </si>
  <si>
    <t>Rafael Lima</t>
  </si>
  <si>
    <t>Rodrigo Maranhão</t>
  </si>
  <si>
    <t>Fundada em 2018, a Kairós Capital está sediada na cidade de São Paulo e tem mais de R$ 621 milhões em ativos sob gestão, com atuação na estratégia de Multimercados. A empresa possui em torno de 10 colaboradores, e, entre os principais executivos, estão Luiz Fabiano Gomes Godoi (CIO), André Luiz Leite (Gestor), André Loes (Economista), Bruno Corrêa (RI), Rodrigo Gatti (Compliance/Risco).</t>
  </si>
  <si>
    <t>Luiz Fabiano Gomes Godoi</t>
  </si>
  <si>
    <t>André Luiz Leite</t>
  </si>
  <si>
    <t>Bruno Corrêa</t>
  </si>
  <si>
    <t>Rodrigo Gatti</t>
  </si>
  <si>
    <t>Fundada em 2009, a Kapitalo Investimentos está sediada na cidade de São Paulo e tem mais de R$ 20 bilhões em ativos sob gestão, com atuação nas estratégias de Multimercados e Ações. A empresa possui mais de 75 colaboradores, e, entre os principais executivos, estão Carlos Woelz (Gestor), João Carlos Távora Pinho (Operações) e Hegler Horta (Gestor).</t>
  </si>
  <si>
    <t>Carlos Woelz</t>
  </si>
  <si>
    <t>João Carlos Távora Pinho</t>
  </si>
  <si>
    <t>Operações</t>
  </si>
  <si>
    <t>Hegler Horta</t>
  </si>
  <si>
    <t>Fundada em 2007, a Kinea Investimentos está sediada na cidade de São Paulo e tem mais de R$ 61 bilhões em ativos sob gestão, com atuação nas estratégias de Renda Fixa, Crédito, Multimercados, Ações, Imobiliário, Private Equity, Infraestrutura. A empresa possui mais de 90 colaboradores, e, entre os principais executivos, estão Marcio Verri (CEO), Marco Freire (Gestor), Aymar Ferreira Júnior (Gestor), Carlos Martins (Gestor), Flavio Cagmo (Gestor).</t>
  </si>
  <si>
    <t>Marcio Verri</t>
  </si>
  <si>
    <t>Marco Freire</t>
  </si>
  <si>
    <t>Aymar Ferreira Júnior</t>
  </si>
  <si>
    <t>Carlos Martins</t>
  </si>
  <si>
    <t>Flavio Cagmo</t>
  </si>
  <si>
    <t>Fundada em 2008, a Leblon Equities está sediada no Rio de Janeiro e tem mais de R$ 2 bilhões em ativos sob gestão, com atuação na estratégia de Ações. A empresa possui mais de 15 colaboradores, e, entre os principais executivos, estão Pedro Henrique Chermont de Miranda (Gestor), Marcelo Mesquita de Siqueira Filho (Gestor), Pedro Hermes da Fonseca Rudge (COO), Bruno de Mello Pereira (Gestor), Marcelo Aguiar (Gestor).</t>
  </si>
  <si>
    <t>Pedro Henrique Chermont de Miranda</t>
  </si>
  <si>
    <t>Marcelo Mesquita de Siqueira Filho</t>
  </si>
  <si>
    <t>Pedro Hermes da Fonseca Rudge</t>
  </si>
  <si>
    <t>Bruno de Mello Pereira</t>
  </si>
  <si>
    <t>Marcelo Aguiar</t>
  </si>
  <si>
    <t>Fundada em 2018, a Legacy Capital está sediada na cidade de São Paulo e tem mais de R$ 13 bilhões em ativos sob gestão, com atuação nas estratégias de Renda Fixa e Multimercados. A empresa possui mais de 35 colaboradores, e, entre os principais executivos, estão Felipe Guerra (CIO), Gustavo Pessoa (Portfolio Manager), Pedro Jobim (Economista-Chefe) e José Eduardo Araujo (COO).</t>
  </si>
  <si>
    <t>Felipe Guerra</t>
  </si>
  <si>
    <t>Gustavo Pessoa</t>
  </si>
  <si>
    <t>Pedro Jobim</t>
  </si>
  <si>
    <t>José Eduardo Araujo</t>
  </si>
  <si>
    <t>Fundada em 2019, a Macro Capital Gestão de Resursos LTDA está sediada na cidade de São Paulo e tem mais de R$ 170 milhões em ativos sob gestão, com atuação na estratégia de Multimercados. A empresa possui mais de 15 colaboradores, e, entre os principais executivos, estão Mauro Bergstein (CEO), Nilson Teixeira (CIO) e Cristiano Cagne (COO).</t>
  </si>
  <si>
    <t>Mauro Bergstein</t>
  </si>
  <si>
    <t>Nilson Teixeira</t>
  </si>
  <si>
    <t>Cristiano Cagne</t>
  </si>
  <si>
    <t>Fundada em 2005, a Western Asset está sediada na cidade de São Paulo e tem mais de R$ 44 bilhões em ativos sob gestão, com atuação nas estratégias de Renda Fixa, Crédito, Multimercados, Ações e Internacionais. A empresa possui mais de 60 colaboradores, e, entre os principais executivos, estão Marc Forster (CEO) e Paulo Eduardo Clini (COO).</t>
  </si>
  <si>
    <t>Marc Forster</t>
  </si>
  <si>
    <t>Paulo Eduardo Clini</t>
  </si>
  <si>
    <t>Fundada em 2005, a Mauá Capital está sediada na cidade de São Paulo e tem mais de R$ 6 bilhões em ativos sob gestão, com atuação nas estratégias de Crédito, Multimercados, Ações e Imobiliário. A empresa possui mais de 70 colaboradores, e, entre os principais executivos, estão Luiz Fernando Figueiredo (CEO), Luis Aberto Pimenta Garcia (CIO), Marcelo Lubliner (RI), Brunno Bagnariolli (CIO), João Paulo Moura (COO).</t>
  </si>
  <si>
    <t>Luiz Fernando Figueiredo</t>
  </si>
  <si>
    <t>Luis Aberto Pimenta Garcia</t>
  </si>
  <si>
    <t>Marcelo Lubliner</t>
  </si>
  <si>
    <t>Brunno Bagnariolli</t>
  </si>
  <si>
    <t>João Paulo Moura</t>
  </si>
  <si>
    <t>Fabiano Custódio</t>
  </si>
  <si>
    <t>Ibrahim Hajjar</t>
  </si>
  <si>
    <t>Albert Munck</t>
  </si>
  <si>
    <t>Fundada em 2017, a MZK Investimentos está sediada na cidade de São Paulo e tem mais de R$ 679 milhões em ativos sob gestão, com atuação na estratégia de Multimercados. A empresa possui mais de 10 colaboradores, e, entre os principais executivos, estão Marco Mecchi (CIO), André Kitahara (Gestor), Danilo Macari (Gestor), Gustavo Menezes (Gestor), Ronaldo Zanin (RI).</t>
  </si>
  <si>
    <t>Marco Mecchi</t>
  </si>
  <si>
    <t>André Kitahara</t>
  </si>
  <si>
    <t>Danilo Macari</t>
  </si>
  <si>
    <t>Gustavo Menezes</t>
  </si>
  <si>
    <t>Ronaldo Zanin</t>
  </si>
  <si>
    <t>Fundada em 2013, a Módulo Capital está sediada no Rio de Janeiro e tem mais de R$ 292 milhões em ativos sob gestão, com atuação na estratégia de Ações. A empresa possui mais de 10 colaboradores, e, entre os principais executivos, estão Ricardo Wajnberg (Gestor), Alexandre Martins (Gestor), Bernardo Dantas (COO) e Fernando Cherman (Trader).</t>
  </si>
  <si>
    <t>Ricardo Wajnberg</t>
  </si>
  <si>
    <t>Alexandre Martins</t>
  </si>
  <si>
    <t>Bernardo Dantas</t>
  </si>
  <si>
    <t>Fernando Cherman</t>
  </si>
  <si>
    <t>Henrique Teixeira Alvares</t>
  </si>
  <si>
    <t>Mario Schalch</t>
  </si>
  <si>
    <t>Fundada em 1994, a Opportunity Asset Management está sediada no Rio de Janeiro e tem mais de R$ 40 bilhões em ativos sob gestão, com atuação nas estratégias de Renda Fixa, Multimercados, Ações, Imobiliário e Private Equity. A empresa possui mais de 240 colaboradores, e, entre os principais executivos, estão Verônica Dantas (CEO), Dório Ferman (CIO), Diogo Bahia (Compliance/Risco) e Luiz Constantino (Gestor).</t>
  </si>
  <si>
    <t>Verônica Dantas</t>
  </si>
  <si>
    <t>Dório Ferman</t>
  </si>
  <si>
    <t>Diogo Bahia</t>
  </si>
  <si>
    <t>Luiz Constantino</t>
  </si>
  <si>
    <t>Fundada em 2011, a Pacifico Gestão de Recursos está sediada no Rio de Janeiro e tem mais de R$ 2 bilhões em ativos sob gestão, com atuação nas estratégias de Crédito, Multimercados e Ações. A empresa possui mais de 25 colaboradores, e, entre os principais executivos, estão Carlos Ramos (CIO), Felipe de Moraes Padua (CIO) e Daniel Correa Vairo (Gestor).</t>
  </si>
  <si>
    <t>Carlos Ramos</t>
  </si>
  <si>
    <t>Felipe de Moraes Padua</t>
  </si>
  <si>
    <t>Daniel Correa Vairo</t>
  </si>
  <si>
    <t>Paineiras Investimentos</t>
  </si>
  <si>
    <t>Fundada em 2007, a Paineiras Investimentos está sediada no Rio de Janeiro e tem mais de R$ 1 bilhão em ativos sob gestão, com atuação na estratégia de Multimercados. A empresa possui mais de 20 colaboradores, e, entre os principais executivos, estão Antonio De Pádua Bittencourt (Estrategista), Ney Marinho (Estrategista), Gerald Frank Medley (Gestor) e Jose Carlos Carvalho (Economista).</t>
  </si>
  <si>
    <t>Antonio De Pádua Bittencourt</t>
  </si>
  <si>
    <t>Ney Marinho</t>
  </si>
  <si>
    <t>Gerald Frank Medley</t>
  </si>
  <si>
    <t>Jose Carlos Carvalho</t>
  </si>
  <si>
    <t>Fundada em 2018, a Persevera Asset Management está sediada na cidade de São Paulo e tem mais de R$ 400 milhões em ativos sob gestão, com atuação na estratégia de Multimercados. A empresa possui mais de 10 colaboradores, e, entre os principais executivos, estão Guilherme Georges Abbud (CIO), César Dammous (Compliance/Risco) e Fernando Fontoura (Gestor).</t>
  </si>
  <si>
    <t>Guilherme Georges Abbud</t>
  </si>
  <si>
    <t>César Dammous</t>
  </si>
  <si>
    <t>Fernando Fontoura</t>
  </si>
  <si>
    <t>Fundada em 1999, a Claritas Investiments está sediada na cidade de São Paulo e tem mais de R$ 8 bilhões em ativos sob gestão, com atuação nas estratégias de Renda Fixa, Crédito, Multimercados, Ações e Internacionais. A empresa possui mais de 55 colaboradores, e, entre os principais executivos, estão Helder Soares (CIO), Ernesto Leme (), Cassiano Morelli (), Eduardo Morais (Gestor), Damont Carvaho (Gestor).</t>
  </si>
  <si>
    <t>Helder Soares</t>
  </si>
  <si>
    <t>Ernesto Leme</t>
  </si>
  <si>
    <t>Cassiano Morelli</t>
  </si>
  <si>
    <t>Eduardo Morais</t>
  </si>
  <si>
    <t>Damont Carvaho</t>
  </si>
  <si>
    <t>Fundada em 2012, a NCH Capital Brasil está sediada no Rio de Janeiro e tem mais de R$ 462 milhões em ativos sob gestão, com atuação nas estratégias de Ações e Imobiliário. A empresa possui mais de 15 colaboradores, e, entre os principais executivos, estão James Gulbrandsen  (Gestor), Pedro Washington (Analista) e Fernanda Pacini (Analista).</t>
  </si>
  <si>
    <t xml:space="preserve">James Gulbrandsen </t>
  </si>
  <si>
    <t>Pedro Washington</t>
  </si>
  <si>
    <t>Fernanda Pacini</t>
  </si>
  <si>
    <t>Fundada em 1994, a Porto Seguro Investimentos está sediada na cidade de São Paulo e tem mais de R$ 19 bilhões em ativos sob gestão, com atuação nas estratégias de Renda Fixa, Crédito, Multimercados e Ações. A empresa possui mais de 45 colaboradores, e, entre os principais executivos, estão Celso Damadi (CEO), Izak Benaderet (CIO) e Marcela Vega (Comercial).</t>
  </si>
  <si>
    <t>Celso Damadi</t>
  </si>
  <si>
    <t>Izak Benaderet</t>
  </si>
  <si>
    <t>Marcela Vega</t>
  </si>
  <si>
    <t>Comercial</t>
  </si>
  <si>
    <t>Fundada em 2011, a Quantitas Gestão de Recursos está sediada na cidade de Porto Alegre e tem mais de R$ 2 bilhões em ativos sob gestão, com atuação nas estratégias de Crédito, Multimercados e Ações. A empresa possui mais de 20 colaboradores, e, entre os principais executivos, estão Rogério Sebastião Braga (Gestor), Wagner Faccini Salaverry (Gestor), Marcel Mitsuo Kussaba (Gestor) e Ivo Chermont (Economista).</t>
  </si>
  <si>
    <t>Rogério Sebastião Braga</t>
  </si>
  <si>
    <t>Wagner Faccini Salaverry</t>
  </si>
  <si>
    <t>Marcel Mitsuo Kussaba</t>
  </si>
  <si>
    <t>Ivo Chermont</t>
  </si>
  <si>
    <t>Fundada em 2016, a Quasar Asset Management está sediada na cidade de São Paulo e tem mais de R$ 3 bilhões em ativos sob gestão, com atuação nas estratégias de Crédito, Imobiliário, Internacionais, Infraestrutura. A empresa possui mais de 35 colaboradores, e, entre os principais executivos, estão João Carlos Gênova (CIO), Carlos Maggioli (CEO), Frederico Tebechrani (Analista), José Paulo Perri (COO), Fernanda Franco (Jurídico).</t>
  </si>
  <si>
    <t>João Carlos Gênova</t>
  </si>
  <si>
    <t>Carlos Maggioli</t>
  </si>
  <si>
    <t>Frederico Tebechrani</t>
  </si>
  <si>
    <t>José Paulo Perri</t>
  </si>
  <si>
    <t>Fernanda Franco</t>
  </si>
  <si>
    <t>Fundada em 2010, a Real Investor Gestão de Recursos está sediada na cidade de Londrina e tem mais de R$ 1 bilhão em ativos sob gestão, com atuação nas estratégias de Multimercados e Ações. A empresa possui mais de 25 colaboradores, e, entre os principais executivos, estão Cesar Augusto Lopes Paiva (CEO), Guilherme Lejambre Vicente (Compliance/Risco), Lucas Moratto de Oliveira (RI), Paulo Emilio Furlaneto Garcia (Analista), Leandro Fiuza Demonico (Operações).</t>
  </si>
  <si>
    <t>Cesar Augusto Lopes Paiva</t>
  </si>
  <si>
    <t>Guilherme Lejambre Vicente</t>
  </si>
  <si>
    <t>Lucas Moratto de Oliveira</t>
  </si>
  <si>
    <t>Paulo Emilio Furlaneto Garcia</t>
  </si>
  <si>
    <t>Leandro Fiuza Demonico</t>
  </si>
  <si>
    <t>Fundada em 1993, a Sparta Fundos de Investimento está sediada na cidade de São Paulo e tem mais de R$ 2 bilhões em ativos sob gestão, com atuação nas estratégias de Crédito e Multimercados. A empresa possui mais de 25 colaboradores, e, entre os principais executivos, estão Ulisses Nehmi (CEO), Leonardo Horta (CIO), Artur Nehmi (Gestor), Victor Nehmi (Gestor), Vitor Nagata (COO).</t>
  </si>
  <si>
    <t>Ulisses Nehmi</t>
  </si>
  <si>
    <t>Leonardo Horta</t>
  </si>
  <si>
    <t>Artur Nehmi</t>
  </si>
  <si>
    <t>Victor Nehmi</t>
  </si>
  <si>
    <t>Vitor Nagata</t>
  </si>
  <si>
    <t>Fundada em 2009, a Vinci Partners está sediada no Rio de Janeiro e tem mais de R$ 36 bilhões em ativos sob gestão, com atuação nas estratégias de Renda Fixa, Crédito, Multimercados, Ações, Imobiliário, Private Equity, Infraestrutura. A empresa possui mais de 205 colaboradores, e, entre os principais executivos, estão Gilberto Sayão da Silva () e Alessandro Monteiro Morgado Horta (CEO).</t>
  </si>
  <si>
    <t>Gilberto Sayão da Silva</t>
  </si>
  <si>
    <t>Alessandro Monteiro Morgado Horta</t>
  </si>
  <si>
    <t>Fundada em 2013, a RPS Capital está sediada na cidade de São Paulo e tem mais de R$ 2 bilhões em ativos sob gestão, com atuação na estratégia de Ações. A empresa possui mais de 15 colaboradores, e, entre os principais executivos, estão Paolo Di Sora (CEO), André Komatsu (COO) e Luiz Aires (RI).</t>
  </si>
  <si>
    <t>Paolo Di Sora</t>
  </si>
  <si>
    <t>André Komatsu</t>
  </si>
  <si>
    <t>Luiz Aires</t>
  </si>
  <si>
    <t>Fundada em 1804, a Schroder Investment Management está sediada na cidade de Londres e tem mais de R$ 3 trilhões em ativos sob gestão, com atuação nas estratégias de Renda Fixa, Crédito, Multimercados, Ações e Internacionais. A empresa possui mais de 20 colaboradores, e, entre os principais executivos, estão Daniel Celano (CEO), Fernando Cortez (RI) e Fabio Ferreira (Compliance).</t>
  </si>
  <si>
    <t>Daniel Celano</t>
  </si>
  <si>
    <t>Fernando Cortez</t>
  </si>
  <si>
    <t>Fabio Ferreira</t>
  </si>
  <si>
    <t>Compliance</t>
  </si>
  <si>
    <t>Fundada em 2018, a Sharp Capital está sediada no Rio de Janeiro e tem mais de R$ 5 bilhões em ativos sob gestão, com atuação na estratégia de Ações. A empresa possui mais de 15 colaboradores, e, entre os principais executivos, estão Ivan Guetta (CIO), Marcelo Clark (Cogestor) e Leandro Goulart (Cogestor).</t>
  </si>
  <si>
    <t>Ivan Guetta</t>
  </si>
  <si>
    <t>Marcelo Clark</t>
  </si>
  <si>
    <t>Cogestor</t>
  </si>
  <si>
    <t>Leandro Goulart</t>
  </si>
  <si>
    <t>Fundada em 2013, a Solana Capital está sediada na cidade de São Paulo e tem mais de R$ 1 bilhão em ativos sob gestão, com atuação na estratégia de Ações. A empresa possui mais de 10 colaboradores, e, entre os principais executivos, estão Claudio Delbrueck (Gestor), Claudia Abate (Analista) e Bruno Erbisti (Analista).</t>
  </si>
  <si>
    <t>Claudio Delbrueck</t>
  </si>
  <si>
    <t>Claudia Abate</t>
  </si>
  <si>
    <t>Bruno Erbisti</t>
  </si>
  <si>
    <t>Fundada em 2009, a Studio Investimentos está sediada no Rio de Janeiro e tem mais de R$ 886 milhões em ativos sob gestão, com atuação na estratégia de Ações. A empresa possui mais de 15 colaboradores, e, entre os principais executivos, estão Beatriz Fortunato (Gestor), Breno Guerbatin (Gestor) e Pedro Sauer (COO).</t>
  </si>
  <si>
    <t>Beatriz Fortunato</t>
  </si>
  <si>
    <t>Breno Guerbatin</t>
  </si>
  <si>
    <t>Pedro Sauer</t>
  </si>
  <si>
    <t>Fundada em 1996, a Sul América Investimentos está sediada na cidade de São Paulo e tem mais de R$ 44 bilhões em ativos sob gestão, com atuação nas estratégias de Renda Fixa, Crédito, Multimercados e Ações. A empresa possui mais de 65 colaboradores, e, entre os principais executivos, estão Luiz Philipe Biolchini (CIO), Marcelo Mello (CEO) e Maria Augusta Mosca (COO).</t>
  </si>
  <si>
    <t>Luiz Philipe Biolchini</t>
  </si>
  <si>
    <t>Marcelo Mello</t>
  </si>
  <si>
    <t>Maria Augusta Mosca</t>
  </si>
  <si>
    <t>Fundada em 2018, a Tork Capital está sediada no Rio de Janeiro e tem mais de R$ 3 bilhões em ativos sob gestão, com atuação na estratégia de Ações. A empresa possui mais de 15 colaboradores, e, entre os principais executivos, estão Marcelo Magalhães (Gestor), Murilo Arruda (Analista), Eduardo Mello (Analista), Mario Galvão  (Analista), Gilberto Motta (COO).</t>
  </si>
  <si>
    <t>Marcelo Magalhães</t>
  </si>
  <si>
    <t>Murilo Arruda</t>
  </si>
  <si>
    <t>Eduardo Mello</t>
  </si>
  <si>
    <t xml:space="preserve">Mario Galvão </t>
  </si>
  <si>
    <t>Gilberto Motta</t>
  </si>
  <si>
    <t>Fundada em 2017, a Truxt Investimentos está sediada no Rio de Janeiro e tem mais de R$ 12 bilhões em ativos sob gestão, com atuação nas estratégias de Multimercados e Ações. A empresa possui mais de 35 colaboradores, e, entre os principais executivos, estão José Alberto Tovar (CEO) e Bruno Garcia (CIO).</t>
  </si>
  <si>
    <t>José Alberto Tovar</t>
  </si>
  <si>
    <t>Bruno Garcia</t>
  </si>
  <si>
    <t>Fundada em 2002, a Távola Capital está sediada no Rio de Janeiro e tem mais de R$ 1 bilhão em ativos sob gestão, com atuação na estratégia de Ações. A empresa possui mais de 10 colaboradores, e, entre os principais executivos, estão Gustavo Constantino (Gestor), Jacques Zonichenn (Gestor) e Marcelo Bahia (Analista).</t>
  </si>
  <si>
    <t>Gustavo Constantino</t>
  </si>
  <si>
    <t>Jacques Zonichenn</t>
  </si>
  <si>
    <t>Marcelo Bahia</t>
  </si>
  <si>
    <t>Fundada em 2005, a Valora Investimentos está sediada na cidade de São Paulo e tem mais de R$ 3 bilhões em ativos sob gestão, com atuação nas estratégias de Crédito, Imobiliário e Private Equity. A empresa possui mais de 50 colaboradores, e, entre os principais executivos, estão Daniel Pegorini (CEO), Misak Pessoa (Compliance/Risco), Alessandro Vedrossi (Gestor), Carlos Sartori (Gestor), José Varandas (Gestor).</t>
  </si>
  <si>
    <t>Daniel Pegorini</t>
  </si>
  <si>
    <t>Misak Pessoa</t>
  </si>
  <si>
    <t>Alessandro Vedrossi</t>
  </si>
  <si>
    <t>Carlos Sartori</t>
  </si>
  <si>
    <t>José Varandas</t>
  </si>
  <si>
    <t>Fundada em 2018, a Vinland Capital está sediada na cidade de São Paulo e tem mais de R$ 1 bilhão em ativos sob gestão, com atuação nas estratégias de Multimercados e Ações. A empresa possui mais de 25 colaboradores, e, entre os principais executivos, estão Andre Laport (CIO) e James Oliveria (CIO).</t>
  </si>
  <si>
    <t>Andre Laport</t>
  </si>
  <si>
    <t>James Oliveria</t>
  </si>
  <si>
    <t>Fundada em 2014, a Vintage Investimentos está sediada na cidade de São Paulo e tem mais de R$ 2 bilhões em ativos sob gestão, com atuação na estratégia de Multimercados. A empresa possui mais de 20 colaboradores, e, entre os principais executivos, estão Ricardo de Paulo  (Gestor), Guilherme Amaral (Gestor), Rodrigo Carvalho (Gestor) e Marcelo Sá Earp (RI).</t>
  </si>
  <si>
    <t xml:space="preserve">Ricardo de Paulo </t>
  </si>
  <si>
    <t>Guilherme Amaral</t>
  </si>
  <si>
    <t>Rodrigo Carvalho</t>
  </si>
  <si>
    <t>Marcelo Sá Earp</t>
  </si>
  <si>
    <t>Fundada em 2014, a Vista Capital está sediada no Rio de Janeiro e tem mais de R$ 1 bilhão em ativos sob gestão, com atuação nas estratégias de Multimercados e Ações. A empresa possui mais de 15 colaboradores, e, entre os principais executivos, estão João Landau Magalhães (Gestor) e João Eduardo Tavares de Andrade Lopes (Gestor).</t>
  </si>
  <si>
    <t>João Landau Magalhães</t>
  </si>
  <si>
    <t>João Eduardo Tavares de Andrade Lopes</t>
  </si>
  <si>
    <t>Fundada em 1999, a Votorantim Asset está sediada na cidade de São Paulo e tem mais de R$ 44 bilhões em ativos sob gestão, com atuação nas estratégias de Renda Fixa, Crédito, Multimercados, Ações, Imobiliário, Internacionais, Private Equity, Infraestrutura. A empresa possui mais de 50 colaboradores, e, entre os principais executivos, estão Alcindo Costa Canto Neto (CEO), Luiz Armando Monteiro Sedrani (CIO), Mário Okazuka - Head de Produtos Alternativos e Crédito (Gestor), Rafael Guebara - Head de Produtos (Gestor), Rafael Fornari - Head da Área Comercial (Gestor).</t>
  </si>
  <si>
    <t>Alcindo Costa Canto Neto</t>
  </si>
  <si>
    <t>Luiz Armando Monteiro Sedrani</t>
  </si>
  <si>
    <t>Mário Okazuka - Head de Produtos Alternativos e Crédito</t>
  </si>
  <si>
    <t>Rafael Guebara - Head de Produtos</t>
  </si>
  <si>
    <t>Rafael Fornari - Head da Área Comercial</t>
  </si>
  <si>
    <t>Fundada em 2018, a Novus Capital está sediada no Rio de Janeiro e tem mais de R$ 1 bilhão em ativos sob gestão, com atuação nas estratégias de Multimercados e Ações. A empresa possui mais de 25 colaboradores, e, entre os principais executivos, estão Luiz Eduardo Mendes de Almeida Portella (Gestor), Luis André de Queiroz Oliveira (Gestor) e Rodrigo Galindo (Gestor).</t>
  </si>
  <si>
    <t>Luiz Eduardo Mendes de Almeida Portella</t>
  </si>
  <si>
    <t>Luis André de Queiroz Oliveira</t>
  </si>
  <si>
    <t>Rodrigo Galindo</t>
  </si>
  <si>
    <t>Fundada em 2018, a Occam Brasil está sediada no Rio de Janeiro e tem mais de R$ 9 bilhões em ativos sob gestão, com atuação nas estratégias de Multimercados e Ações. A empresa possui mais de 25 colaboradores, e, entre os principais executivos, estão Carlos Eduardo Rocha (CIO), Pedro Dreux (Portfolio Manager), Fernando Chibante (Portfolio Manager), Pedro Menezes (Analista), Flavio Machado (Analista).</t>
  </si>
  <si>
    <t>Carlos Eduardo Rocha</t>
  </si>
  <si>
    <t>Pedro Dreux</t>
  </si>
  <si>
    <t>Fernando Chibante</t>
  </si>
  <si>
    <t>Pedro Menezes</t>
  </si>
  <si>
    <t>Flavio Machado</t>
  </si>
  <si>
    <t>Fundada em 2005, a XP Asset Management está sediada na cidade de São Paulo e tem mais de R$ 46 bilhões em ativos sob gestão, com atuação nas estratégias de Renda Fixa, Crédito, Multimercados, Ações, Imobiliário, Internacionais, Private Equity, Infraestrutura. A empresa possui mais de 70 colaboradores, e, entre os principais executivos, estão Marcos Peixoto (CEO), Fausto Silva Filho (Gestor), André Masetti (Gestor) e Bruno Fonseca (Compliance/Risco).</t>
  </si>
  <si>
    <t>Bruno Castro</t>
  </si>
  <si>
    <t>Marcos Peixoto</t>
  </si>
  <si>
    <t>Fausto Silva Filho</t>
  </si>
  <si>
    <t>André Masetti</t>
  </si>
  <si>
    <t>Bruno Fonseca</t>
  </si>
  <si>
    <t>Fundada em 2014, a Journey Capital está sediada na cidade de São Paulo e tem mais de R$ 250 milhões em ativos sob gestão, com atuação na estratégia de Crédito. A empresa possui mais de 10 colaboradores, e, entre os principais executivos, estão Rogê Alouche Rosolini (Compliance/Risco), Luiz Fabiano Saragiotto (Estrategista), Marcelo Lara Nogueira (Gestor) e Ricardo Bicudo (RI).</t>
  </si>
  <si>
    <t>Rogê Alouche Rosolini</t>
  </si>
  <si>
    <t>Luiz Fabiano Saragiotto</t>
  </si>
  <si>
    <t>Marcelo Lara Nogueira</t>
  </si>
  <si>
    <t>Ricardo Bicudo</t>
  </si>
  <si>
    <t>Fundada em 2017, a Nest Asset Management está sediada na cidade de São Paulo e tem mais de R$ 257 milhões em ativos sob gestão, com atuação nas estratégias de Crédito, Multimercados e Ações. A empresa possui em torno de 10 colaboradores, e, entre os principais executivos, estão Felipe Prata (CEO), Luis Fonseca (CIO), Nancy Ho (Compliance) e Sergio Szwarc (Gestor).</t>
  </si>
  <si>
    <t>Felipe Prata</t>
  </si>
  <si>
    <t>Luis Fonseca</t>
  </si>
  <si>
    <t>Nancy Ho</t>
  </si>
  <si>
    <t>Sergio Szwarc</t>
  </si>
  <si>
    <t>Trafalgar Investimentos</t>
  </si>
  <si>
    <t>Fundada em 2017, a Trafalgar Investimentos está sediada na cidade de São Paulo e tem mais de R$ 1 bilhão em ativos sob gestão, com atuação nas estratégias de Crédito, Multimercados e Ações. A empresa possui mais de 20 colaboradores, e, entre os principais executivos, estão Roberto Chagas (Gestor), Paulo Corchaki (CEO), Ettore Marchetti (Gestor), Guilherme Loreiro (Economista), Alex Carpenter (Estrategista).</t>
  </si>
  <si>
    <t>Roberto Chagas</t>
  </si>
  <si>
    <t>Paulo Corchaki</t>
  </si>
  <si>
    <t>Ettore Marchetti</t>
  </si>
  <si>
    <t>Guilherme Loreiro</t>
  </si>
  <si>
    <t>Alex Carpenter</t>
  </si>
  <si>
    <t>Fundada em 2007, a Perfin Asset está sediada na cidade de São Paulo e tem mais de R$ 3 bilhões em ativos sob gestão, com atuação nas estratégias de Ações, Infraestrutura. A empresa possui mais de 20 colaboradores, e, entre os principais executivos, estão José Roberto Ermírio de Moraes Filho (Presidente), Ralph Rosenberg (CIO) e Alexandre Sabanai (CIO).</t>
  </si>
  <si>
    <t>José Roberto Ermírio de Moraes Filho</t>
  </si>
  <si>
    <t>Ralph Rosenberg</t>
  </si>
  <si>
    <t>Alexandre Sabanai</t>
  </si>
  <si>
    <t>Fundada em 2002, a Polo Capital está sediada no Rio de Janeiro e tem mais de R$ 2 bilhões em ativos sob gestão, com atuação nas estratégias de Renda Fixa, Crédito, Multimercados, Ações e Imobiliário. A empresa possui mais de 45 colaboradores, e, entre os principais executivos, estão Marcos Duarte (Gestor), Cláudio Andrade (Gestor), Mariano Andrade (Gestor), Carlos Alves (Gestor), Flavio Kac (Gestor).</t>
  </si>
  <si>
    <t>Marcos Duarte</t>
  </si>
  <si>
    <t>Cláudio Andrade</t>
  </si>
  <si>
    <t>Mariano Andrade</t>
  </si>
  <si>
    <t>Carlos Alves</t>
  </si>
  <si>
    <t>Flavio Kac</t>
  </si>
  <si>
    <t>Fundada em 2015, a Verde Asset Management está sediada na cidade de São Paulo e tem mais de R$ 46 bilhões em ativos sob gestão, com atuação nas estratégias de Multimercados, Ações e Internacionais. A empresa possui mais de 60 colaboradores, e, entre os principais executivos, estão Luis Stuhlberger (CIO), Luiz Parreiras (Gestor), Pedro Sales (Gestor), Daniel Leichsenring (Economista), Pedro Fukui (COO).</t>
  </si>
  <si>
    <t>Luis Stuhlberger</t>
  </si>
  <si>
    <t>Luiz Parreiras</t>
  </si>
  <si>
    <t>Pedro Sales</t>
  </si>
  <si>
    <t>Daniel Leichsenring</t>
  </si>
  <si>
    <t>Pedro Fukui</t>
  </si>
  <si>
    <t>Fundada em 1996, a GAP Asset Management está sediada no Rio de Janeiro e tem mais de R$ 750 milhões em ativos sob gestão, com atuação na estratégia de Multimercados. A empresa possui mais de 20 colaboradores, e, entre os principais executivos, estão Renato Junqueira (CIO), Oscar Camargo (CIO), Daniel Tonholo (Gestor), Guilherme Motta (Gestor), Bernard Tamler (Estrategista).</t>
  </si>
  <si>
    <t>Renato Junqueira</t>
  </si>
  <si>
    <t>Oscar Camargo</t>
  </si>
  <si>
    <t>Daniel Tonholo</t>
  </si>
  <si>
    <t>Guilherme Motta</t>
  </si>
  <si>
    <t>Bernard Tamler</t>
  </si>
  <si>
    <t>Fundada em 2015, a Alaska Asset Management está sediada na cidade de São Paulo e tem mais de R$ 14 bilhões em ativos sob gestão, com atuação nas estratégias de Multimercados e Ações. A empresa possui mais de 15 colaboradores, e, entre os principais executivos, estão Luiz Alves Paes de Barros (CIO), Ângela Freitas (CEO), Henrique Bredda (Portfolio Manager), Ney Miyamoto (Gestor), Eduardo Mestieri (Analista).</t>
  </si>
  <si>
    <t>Luiz Alves Paes de Barros</t>
  </si>
  <si>
    <t>Ângela Freitas</t>
  </si>
  <si>
    <t>Henrique Bredda</t>
  </si>
  <si>
    <t>Ney Miyamoto</t>
  </si>
  <si>
    <t>Eduardo Mestieri</t>
  </si>
  <si>
    <t>Fundada em 2011, a Apex Capital está sediada na cidade de São Paulo e tem mais de R$ 10 bilhões em ativos sob gestão, com atuação na estratégia de Ações. A empresa possui mais de 35 colaboradores, e, entre os principais executivos, estão Fabio Spinola (CIO), Paulo Weickert (Analista) e Diney Vargas (COO).</t>
  </si>
  <si>
    <t>Fabio Spinola</t>
  </si>
  <si>
    <t>Paulo Weickert</t>
  </si>
  <si>
    <t>Diney Vargas</t>
  </si>
  <si>
    <t>Riza Asset</t>
  </si>
  <si>
    <t xml:space="preserve">Fundada em 2020 por Daniel Lemos, a Riza Asset é uma gestora focada em Renda Fixa e Produtos Alternativos, com o propósito de gerir de maneira eficiente o capital de investidores para promover o desenvolvimento de empresas investidas. A Riza procura, através de soluções inovadoras, entregar produtos descorrelacionados da indústria local por meio de seis fundos que hoje já somam mais de 3 bilhões de reais. </t>
  </si>
  <si>
    <t>Daniel Albernaz Lemos</t>
  </si>
  <si>
    <t>Renato Jerusalmi, CFA</t>
  </si>
  <si>
    <t>Paulo Prado</t>
  </si>
  <si>
    <t>Gustavo Campos</t>
  </si>
  <si>
    <t>Velt Partners</t>
  </si>
  <si>
    <t>Fundada em 2007, a Velt Partners está sediada na cidade de São Paulo e tem mais de R$ 9 bilhões sob gestão, com atuação em estratégia de Ações. A empresa possui mais de 30 colaboradores e, entre os principais executivos, figuram Maurício Bittencourt (Gestor).</t>
  </si>
  <si>
    <t>Maurício Bittencourt</t>
  </si>
  <si>
    <t>Crescera Asset Management</t>
  </si>
  <si>
    <t>Fundada em 2018, a Crescera Asset Management é um spin off do braço de Private Equity da antiga Bozano Investimentos. A gestora é sediada na cidade do Rio de Janeiro e tem escritório em São Paulo. A empresa tem mais de R$ 3,8 bilhões sob gestão, com atuação em estratégia de Private Equity e Venture Capital. A empresa possui mais de 20 colaboradores e, entre os principais executivos, figuram Daniel Borghi (Co-CEO), Jaime Cardoso (Co-CEO), e Priscila Rodrigues (Gestora).</t>
  </si>
  <si>
    <t>Jaime Cardoso</t>
  </si>
  <si>
    <t>Co-CEO</t>
  </si>
  <si>
    <t>Daniel Borghi</t>
  </si>
  <si>
    <t>Priscila Rodrigues</t>
  </si>
  <si>
    <t>Starboard Restructuring Partners</t>
  </si>
  <si>
    <t>Fundada em 2017, a Starboard Restructuring Partners é sediada na cidade de São Paulo e tem mais de R$ 1,5 bilhões sob gestão. A empresa é uma instituição independente de assessoria financeira e investimentos em companhias passando por situações especiais. A Starboard possui mais de 30 colaboradores e, entre os principais executivos, figura Meton Moraes (CIO).</t>
  </si>
  <si>
    <t>Meton Morais</t>
  </si>
  <si>
    <t>Redpoint Eventures</t>
  </si>
  <si>
    <t>Fundada em 2012, a Redpoint Evetures é sediada na cidade de São Paulo e tem mais de R$ 1 bilhões sob gestão. A empresa tem uma estratégia de investimento em Venture Capital com foco em empresas de base tecnológica de alto crescimento da América Latina.</t>
  </si>
  <si>
    <t>Anderson Thees</t>
  </si>
  <si>
    <t>Managing Partner</t>
  </si>
  <si>
    <t>Manoel Lemos</t>
  </si>
  <si>
    <t>Romero Rodrigues</t>
  </si>
  <si>
    <t>Fundada em 2012, a Mongeral Aegon Investimentos está sediada no Rio de Janeiro e tem mais de R$ 5,5 bilhões em ativos sob gestão, com atuação nas estratégias de Renda Fixa, Crédito, Multimercados e Ações. A empresa possui mais de 20 colaboradores, e, entre os principais executivos, estão Cláudio Pires (CIO), André Carvalho (gestor), Gláucio Lima (gestor) e Alexandre Freitas (gestor).</t>
  </si>
  <si>
    <t>Cláudio Pires</t>
  </si>
  <si>
    <t>André Ricardo Carvalho</t>
  </si>
  <si>
    <t>Gláucio Lima</t>
  </si>
  <si>
    <t>Alexandre Ulm de Freitas</t>
  </si>
  <si>
    <t>Fundada em 2010, a SPX Capital está sediada em São Paulo e tem mais de R$ 30 bilhões em ativos sob gestão, com atuação nas estratégias de Crédito, Renda Fixa, Multimercados e Ações. A empresa possui mais de 100 colaboradores, e, entre os principais executivos, estão Rogério Xavier, Daniel Schneider, Bruno Pandolfi e Leonardo Linhares.</t>
  </si>
  <si>
    <t>Rogério Xavier</t>
  </si>
  <si>
    <t>Diretor</t>
  </si>
  <si>
    <t>Daniel Schneider</t>
  </si>
  <si>
    <t>Bruno Pandolfi</t>
  </si>
  <si>
    <t>Leonardo Linhares</t>
  </si>
  <si>
    <t>Panamby Capital</t>
  </si>
  <si>
    <t>Fundada em 2018, a Panamby Capital está sediada na cidade de São Paulo e tem mais de R$ 130 milhões em ativos sob gestão, com atuação na estratégia de Multimercados. A empresa possui mais de 15 colaboradores, e, entre os principais executivos, estão Pedro Mollo (CIO), Reinaldo Grazie (CEO), Ricardo Modé (gestor), Frederico Tralli (gestor) e Eduardo Yuki (economista).</t>
  </si>
  <si>
    <t>Pedro Mollo</t>
  </si>
  <si>
    <t>Reinaldo Grazie</t>
  </si>
  <si>
    <t>Fundada em 2000, a AF Invest gestora de recursos está sediada na cidade de São Paulo e tem mais de R$ 5 bilhões em ativos sob gestão, com atuação na estratégia de Crédito e Renda Variável. A empresa possui mais de 70 colaboradores, e, entre os principais executivos, está Evaldo Fontes (CEO).</t>
  </si>
  <si>
    <t xml:space="preserve">Evaldo Fontes </t>
  </si>
  <si>
    <t>Fundada em 2012, a HIX Investimentos está sediada na cidade de São Paulo e tem mais de R$ 1,5 bilhão em ativos sob gestão, com atuação na estratégia de Renda Variável. A empresa possui mais de 10 colaboradores, e, entre os principais executivos, estão Rodrigo Heilberg (CIO) e Gustavo Heilberg (COO).</t>
  </si>
  <si>
    <t>Rodrigo Heilberg</t>
  </si>
  <si>
    <t>Gustavo Heilberg</t>
  </si>
  <si>
    <t>Fundada em 1998, o BNP Paribas Asset Management Brasil atua em estratégias de ações e renda fixa, com mais de R$ 60 bilhões sob gestão. A empresa possui mais de 50 colaboradores, e, entre os principais executivos, estão Luiz Carlos Sorge (CEO), Gilberto Kfouri (CIO) e Fábio Oliveira (gestor).</t>
  </si>
  <si>
    <t>Luiz Carlos Sorge</t>
  </si>
  <si>
    <t>Gilberto Kfouri</t>
  </si>
  <si>
    <t>Fábio Oliveira</t>
  </si>
  <si>
    <t>ASA Investments</t>
  </si>
  <si>
    <t>A ASA Investments, gestora multiestratégia criada por Albert Safra, foi fundada em 2020 com a missão de operar em todas as famílias de fundos de investimento. Sediada em São Paulo e com escritórios no Rio de Janeiro e Nova York, a empresa possui mais de 90 colaboradores, e, entre os principais executivos, estão Marcio Fontes (Gestor), Carlos Kawall (Diretor - Macroeconomia), Flavio Kac (Gestor) e Alessandro del Drago (Gestor).</t>
  </si>
  <si>
    <t>Marcio Fontes</t>
  </si>
  <si>
    <t>Carlos Kawall</t>
  </si>
  <si>
    <t>Diretor Macroeconomia</t>
  </si>
  <si>
    <t>Alessandro del Drago</t>
  </si>
  <si>
    <t>Pedro Pullen Parente</t>
  </si>
  <si>
    <t>Chairman</t>
  </si>
  <si>
    <t>Eduardo Sirotsky</t>
  </si>
  <si>
    <t>Fundada em 2010, a STK Capital está sediada na cidade do Rio de Janeiro e tem mais de R$ 500 milhões em ativos sob gestão, com atuação na estratégia de Ações. A empresa possui mais de 10 colaboradores, e, entre os principais executivos, estão Antenor Fernandes (Gestor), André Gadelha (Analista) e João Ribeiro (COO).</t>
  </si>
  <si>
    <t>Antenor Fernandes</t>
  </si>
  <si>
    <t>André Gadelha</t>
  </si>
  <si>
    <t>João Ribeiro</t>
  </si>
  <si>
    <t>Encore Asset Management</t>
  </si>
  <si>
    <t>Fundada em 2020, a Encore está sediada na cidade de São Paulo e atua na estratégia de Ações. A empresa possui mais de 10 colaboradores, e, entre os principais executivos, figura João Luiz Braga (Gestor).</t>
  </si>
  <si>
    <t>João Luiz Braga</t>
  </si>
  <si>
    <t>Grimper Capital</t>
  </si>
  <si>
    <t>Fundada em 2020, com sede em São Paulo, a Grimper é uma gestora focada em estratégias de Multimercados e de Ações. A empresa possui mais de 10 profissionais em seu quadro e, entre os principais executivos, figuram Sylvio Castro (CIO), André Szasz (gestor) e João Freitas (COO).</t>
  </si>
  <si>
    <t>Sylvio Castro</t>
  </si>
  <si>
    <t>André Szasz</t>
  </si>
  <si>
    <t>João Freitas</t>
  </si>
  <si>
    <t>Greenbay</t>
  </si>
  <si>
    <t>Fundada em 2020, a Greenbay está sediada na cidade de São Paulo e atua na estratégia de Multimercado. A empresa possui mais de 10 colaboradores, e, entre os principais executivos, estão Gustavo Brotto (CIO), Bruno Santos (Gestor), Marcel Yagui (Gestor) e Alexandre Sumariva (Gestor).</t>
  </si>
  <si>
    <t>Gustavo Brotto</t>
  </si>
  <si>
    <t>Bruno Santos</t>
  </si>
  <si>
    <t>Marcel Yagui</t>
  </si>
  <si>
    <t>Alexandre Sumariva</t>
  </si>
  <si>
    <t>Morgan Stanley</t>
  </si>
  <si>
    <t>Fundada em 1975, a Morgan Stanley Investment Management está sediada na cidade de Nova York e tem mais de US$ 1,4 trilhões em ativos sob gestão, com atuação nas estratégia de Renda Fixa, Multimercados, Ações e Alternativos. Entre seus principais executivos, estão Daniel Simkowitz (CEO), Jacques Chappuis (RI) e John Hagarty (COO).</t>
  </si>
  <si>
    <t>Dan Simkowitz</t>
  </si>
  <si>
    <t>Jacques Chappuis</t>
  </si>
  <si>
    <t>John Hagarty</t>
  </si>
  <si>
    <t>Lançado em 2015, o fundo segue estratégia de arbitragem, com foco em eventos corporativos, e busca retornos superiores ao CDI consistentes no longo prazo e descorrelacionados com a direção do mercado. Sua gestão busca identificar assimetrias em arbitragens lineares e não-lineares, eventos corporativos e posições long short e direcionais oportunistas. Sua atuação tem foco em instrumentos do mercado de renda variável. O fundo possui objetivo de retorno de CDI+4% a CDI+6% ao ano no longo prazo com uma volatilidade esperada entre 3 e 6% ao ano.</t>
  </si>
  <si>
    <t>Lançado em 2019, o fundo segue estratégia de arbitragem, com investimento em eventos corporativos. A tomada das decisões de investimento para o fundo é feita de forma centralizada, com uma abordagem de investimentos majoritariamente bottom-up. Com foco em ativos predominantemente internacionais, mas com exposição local, o fundo investe principalmente nos mercados de Ações Brasil e Ações Internacional. O fundo possui objetivo de retorno de CDI+8% ao ano no longo prazo com uma volatilidade esperada entre 5% ao ano.</t>
  </si>
  <si>
    <t>Lançado em 2013,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CDI+4% a CDI+6% ao ano no longo prazo com uma volatilidade esperada entre 4 e 5% ao ano. A principal métrica de risco é o VaR. O fundo apresenta o mecanismo de stop loss por gestor, mas não para o fundo como um todo.</t>
  </si>
  <si>
    <t>A equipe de investimentos é liderada por Fabiano Rios,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</si>
  <si>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Moedas, Ações Brasil e Ações Internacional, podendo investir também, em menor proporção, nos mercados de Commodities. O fundo possui objetivo de retorno de CDI+3% a CDI+4% ao ano no longo prazo com uma volatilidade esperada entre 2 e 4% ao ano. A principal métrica de risco é o VaR. O fundo apresenta o mecanismo de stop loss por gestor, mas não para o fundo como um todo. O mandato é semelhante ao do fundo Absolute Hedge.</t>
  </si>
  <si>
    <t>Lançado em 2019, é um fundo de renda variável com estratégia Long Biased, com foco em uma carteira comprada de ações, mas podendo ter uma parcela vendida.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Ações Brasil e Ações Internacional, podendo investir também, em menor proporção, nos mercados de Juros Brasil, Moedas, Commodities, Crédito High Grade, Crédito High Yield, Crédito Soberano, Imobiliário. O fundo possui objetivo de superar o IPCA + Yield IMA-B no longo prazo com uma volatilidade esperada entre 9 e 15% ao ano. A exposição líquida geralmente  está entre 20 e 120%, já a exposição bruta  fica entre 67 e 300%. A estratégia possui usualmente de 15 a 30 posições compradas, com tamanho usual entre 1 e 10%.</t>
  </si>
  <si>
    <t>A equipe de investimentos é liderada por Christian Faricelli e Tiago Ring, que são responsáveis pela tomada de decisão e gestão dos portfólios, contando com o suporte de um time de analistas focados no acompanhamento e modelagem de empresas. Tamanho da equipe de análise (além dos gestores): entre 3 e 5 analistas.</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</si>
  <si>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CDI+8% a CDI+12% ao ano no longo prazo com uma volatilidade esperada entre 8 e 10% ao ano. A principal métrica de risco é o VaR. O fundo apresenta o mecanismo de stop loss por gestor, mas não para o fundo como um todo.</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</si>
  <si>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e Commodities, podendo investir também, em menor proporção, nos mercados de Commodities, Imobiliário. O fundo possui objetivo de retorno de CDI+6% a CDI+8% ao ano no longo prazo com uma volatilidade esperada superior à do CDI. As principais métricas de risco do fundo são VaR e Stress. O fundo apresenta o mecanismo de stop loss por gestor e também para o fundo como um todo.</t>
  </si>
  <si>
    <t>A equipe de investimentos é liderada por Fabrício Taschetto, Luiz Missagia, Daniel Tatsumi, Pedro Nunes e Maiko Carvalho,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2 analistas.</t>
  </si>
  <si>
    <t>ACE Capital Prev IQ XP Seg FIC FIM</t>
  </si>
  <si>
    <t>Lançado em 2020,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e Commodities, podendo investir também, em menor proporção, nos mercados de Commodities, Imobiliário. O fundo possui objetivo de retorno de CDI+6% a CDI+8% ao ano no longo prazo com uma volatilidade esperada entre 6% a 8%. As principais métricas de risco do fundo são VaR e Stress. O fundo apresenta o mecanismo de stop loss por gestor e também para o fundo como um todo.</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</si>
  <si>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o fundo investe principalmente nos mercados de Juros Brasil, Moedas, Ações Brasil e Crédito Soberano. O fundo possui objetivo de retorno de CDI+8% a CDI+10% ao ano no longo prazo com uma volatilidade esperada de 10% ao ano. As principais métricas de risco do fundo são VaR e Stress. O fundo apresenta o mecanismo de stop loss por gestor e também para o fundo como um todo. O mandato é semelhante ao do fundo Adam Macro Advisory FIC FIM.</t>
  </si>
  <si>
    <t>A equipe de investimentos é liderada por Márcio Appel, head da estratégia, que conta com gestores com escopo generalista, sem o compromisso de atuação em um mercado específico.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</si>
  <si>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e internacionais, o fundo investe principalmente nos mercados de Juros Brasil, Juros Internacional, Moedas, Ações Brasil, Ações Internacional, Commodities e Crédito Soberano. O fundo possui objetivo de retorno de CDI+6% a CDI+8% ao ano no longo prazo com uma volatilidade esperada de 8% ao ano. As principais métricas de risco do fundo são VaR e Stress. O fundo apresenta o mecanismo de stop loss por gestor e também para o fundo como um todo.</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</si>
  <si>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e internacionais, o fundo investe principalmente nos mercados de Juros Internacional, Moedas, Ações Brasil, Ações Internacional, Commodities e Crédito Soberano. O fundo possui objetivo de retorno de CDI+8% a CDI+10% ao ano no longo prazo com uma volatilidade esperada de 10% ao ano. As principais métricas de risco do fundo são VaR e Stress. O fundo apresenta o mecanismo de stop loss por gestor e também para o fundo como um todo.</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</si>
  <si>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e internacionais, o fundo investe principalmente nos mercados de Juros Internacional, Moedas, Ações Brasil, Ações Internacional, Commodities e Crédito Soberano. O fundo possui objetivo de retorno de CDI+8% a CDI+10% ao ano no longo prazo com uma volatilidade esperada de 10% ao ano. As principais métricas de risco do fundo são VaR e Stress. O fundo apresenta o mecanismo de stop loss por gestor e também para o fundo como um todo.</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</si>
  <si>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o fundo investe principalmente nos mercados de Juros Brasil, Moedas e Ações Brasil. O fundo possui objetivo de retorno de CDI+8% a CDI+10% ao ano no longo prazo com uma volatilidade esperada de 10% ao ano. As principais métricas de risco do fundo são VaR e Stress. O fundo apresenta o mecanismo de stop loss por gestor e também para o fundo como um todo. O mandato é semelhante ao do fundo Adam Macro Advisory FIC FIM.</t>
  </si>
  <si>
    <t>A equipe de investimentos é liderada por Márcio Appel, head da estratégia, que conta com gestores com escopo generalista, sem o compromisso de atuação em um mercado específico. Para o auxílio no acompanhamento dos mercados, os gestores possuem também o suporte de um time de pesquisa macroeconômica e analistas de empresas.Tamanho da equipe de pesquisa macroeconômica: entre 3 e 5 analistas. Tamanho da equipe de análise micro de ações: entre 3 e 5 analistas.</t>
  </si>
  <si>
    <t>Lançado em 2018, é um fundo de renda fixa com estratégia Crédito High Grade, ou seja, investe primordialmente em ativos de crédito privado de empresas abertas com baixo risco de inadimplência. A tomada das decisões de investimento para o fundo é feita de forma colegiada. Com foco em ativos locais, o fundo investe principalmente nos mercados de Crédito High Grade. O fundo possui objetivo de retorno entre 110% e 112% do CDI ao ano.</t>
  </si>
  <si>
    <t>A equipe de investimentos é liderada por Pedro Sternick que é reponsável pela tomada de decisão e montagem da carteira, contando com o suporte de um time de analistas focados no acompanhamento e modelagem de empresas. Tamanho da equipe de análise (além dos gestores): entre 4 e 6 analistas.</t>
  </si>
  <si>
    <t>Lançado em 2018,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O fundo possui objetivo de superar o CDI no longo prazo. O fundo usualmente tem até 70% de posições compradas, e possui de 15 a 20 emissores na carteira  Há um limite de 40% de exposição por setor.  O mandato é semelhante ao do fundo Alaska Black Institucional.</t>
  </si>
  <si>
    <t>A equipe de investimentos é liderada por Henrique Bredda e Ney Miyamoto, que são responsáveis pela tomada de decisão e gestão dos portfólios, contando com o suporte de um time de analistas focados no acompanhamento e modelagem de empresas. Tamanho da equipe de análise (além dos gestores): entre 3 e 5 analistas.</t>
  </si>
  <si>
    <t xml:space="preserve">Alaska Black 100 Advisory XP Seg Prev FIC FIM </t>
  </si>
  <si>
    <t>Lançado em 2019,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O fundo possui objetivo de superar o CDI no longo prazo. O fundo usualmente tem  entre 67 e 100% de posições compradas, e possui de 15 a 20 emissores na carteira  Há um limite de 40% de exposição por setor.  O mandato é semelhante ao do fundo Alaska Black Institucional.</t>
  </si>
  <si>
    <t>Alaska Black 100 Advisory XP Seg Prev FIC FIM **</t>
  </si>
  <si>
    <t>Lançado em 2019,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O fundo possui objetivo de superar o IMA-B no longo prazo. O fundo usualmente tem até 70% de posições compradas, e possui de 15 a 20 emissores na carteira  Há um limite de 40% de exposição por setor.  O mandato é semelhante ao do fundo Alaska Black Institucional.</t>
  </si>
  <si>
    <t>Alaska Black 70 Advisory XP Seg Prev FIC FIM**</t>
  </si>
  <si>
    <t xml:space="preserve">Lançado em 2011,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Moedas e Ações Brasil. O fundo possui objetivo de superar o IPCA+6%a.a. no longo prazo. O fundo usualmente tem  entre 67 e 100% de posições compradas, e possui de 15 a 20 emissores na carteira  Há um limite de 40% de exposição por setor. </t>
  </si>
  <si>
    <t xml:space="preserve">Lançado em 2017,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O fundo possui objetivo de superar o Ibovespa no longo prazo. O fundo usualmente tem  entre 67 e 100% de posições compradas, e possui de 15 a 20 emissores na carteira  Há um limite de 40% de exposição por setor. </t>
  </si>
  <si>
    <t>Lançado em 2020,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com uma volatilidade esperada superior à do Ibovespa.</t>
  </si>
  <si>
    <t>A equipe de investimentos é liderada por Bruno Rignel e Christian Keleti, que são responsáveis pela tomada de decisão e gestão dos portfólios, contando com o suporte de um time de analistas focados no acompanhamento e modelagem de empresas. Tamanho da equipe de análise (além dos gestores): entre 3 e 5 analistas.</t>
  </si>
  <si>
    <t>Alpha Key Long Biased II FIC FIM</t>
  </si>
  <si>
    <t>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Ações Internacional. O fundo possui objetivo de superar o CDI no longo prazo. A exposição líquida geralmente  está entre 75 e 100%, já a exposição bruta  fica entre 140 e 190%. A estratégia possui usualmente de 30 a 45 posições compradas, com tamanho usual entre 2 e 15%.</t>
  </si>
  <si>
    <t xml:space="preserve">Lançado em 2012,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t>
  </si>
  <si>
    <t>A equipe de investimentos é liderada por Fabio Spinola, Paulo Weickert, Alexandre Salfatis e Jose Luiz Torres,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</si>
  <si>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Ações Brasil, Ações Internacional, Imobiliário. O fundo possui objetivo de superar o CDI no longo prazo. </t>
  </si>
  <si>
    <t>Lançado em 2021, é um fundo multimercado com estratégia long short direcional, cuja carteira é composta majoritariamente por operações de valor relativo em ações. A tomada das decisões de investimento para o fundo é feita de forma colegiada, com uma abordagem de investimentos majoritariamente bottom-up. Com foco em ativos no Brasil, o fundo investe principalmente nos mercados de Ações Brasil e Ações Internacional. A exposição líquida da carteira varia tipicamente entre 0 e 30% PL.</t>
  </si>
  <si>
    <t xml:space="preserve">Lançado em 2018,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Imobiliário. O fundo possui objetivo de superar o CDI no longo prazo. </t>
  </si>
  <si>
    <t xml:space="preserve">Lançado em 2015,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Imobiliário. O fundo possui objetivo de superar o CDI no longo prazo. </t>
  </si>
  <si>
    <t>Armata Advisory FIC FIA</t>
  </si>
  <si>
    <t>Lançado em 2016, é um fundo de renda variável cuja política de investimento envolve combinar estratégias de stock-picking e de market timing na escolha de ações para a sua carteira, buscando, operações de renda fixa e investimentos em fundos. Para tanto, o gestor se utiliza de ferramentas fundamentalistas e quantitativas de análise de mercado. O fundo poderá manter até 20% dos seus recursos em ativos financeiros negociados no exterior.</t>
  </si>
  <si>
    <t>A equipe de investimentos é liderada por Leonardo Linhares, principal responsável pela tomada de decisão e pela gestão dos portfólios. Para o auxílio no acompanhamento dos mercados, os gestores possuem também o suporte de um time de analistas de empresas.</t>
  </si>
  <si>
    <t>ARX Denali FIRF CP</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</si>
  <si>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CDI+0,5% a CDI+0,8% ao ano no longo prazo com uma volatilidade esperada entre 0,1 e 1,5% ao ano. O fundo possui nível de caixa médio  entre 25 e 40%, e geralmente possui seus recursos aplicados  em algo entre 90 e 110 emissores. O tamanho das posições do fundo usualmente fica entre 0,1 e 4%, não ultrapassando o valor de 3% por emissor.</t>
  </si>
  <si>
    <t>A equipe de investimentos é liderada por Pierre Jadoul, Vitor Trova e Lucas Dias, que são responsáveis pela tomada de decisão e montagem da carteira, contando com o suporte de um time de analistas focados no acompanhamento e modelagem de empresas. Tamanho da equipe de análise (além dos gestores): entre 3 e 5 analistas.</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</si>
  <si>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CDI+0,5% a CDI+0,8% ao ano no longo prazo com uma volatilidade esperada entre 0,1 e 1,5% ao ano. O fundo possui nível de caixa médio  entre 20 e 30%, e geralmente possui seus recursos aplicados  em algo entre 75 e 90 emissores. O tamanho das posições do fundo usualmente fica entre 0,1 e 3%, não ultrapassando o valor de 3% por emissor. O mandato é semelhante ao do fundo ARX Denali FIC FIRF..</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</si>
  <si>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CDI+0,5% a CDI+0,8% ao ano no longo prazo com uma volatilidade esperada entre 0,1 e 1,5% ao ano. O fundo possui nível de caixa médio  entre 10 e 25%, e geralmente possui seus recursos aplicados  em algo entre 75 e 90 emissores. O tamanho das posições do fundo usualmente fica entre 0,1 e 3%, não ultrapassando o valor de 3% por emissor. O mandato é semelhante ao do fundo ARX Denali FIC FIRF..</t>
  </si>
  <si>
    <t>Lançado em 2019,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Juros Brasil, Crédito High Grade e Crédito Soberano. O fundo possui objetivo de retorno de IMA-B 5+0,5% a IMA-B 5+1,3% ao ano no longo prazo com uma volatilidade esperada entre 2 e 4% ao ano. O fundo possui nível de caixa médio  entre 10 e 15%, e geralmente possui seus recursos aplicados  em algo entre 60 e 80 emissores. O tamanho das posições do fundo usualmente fica entre 0,1 e 4%, não ultrapassando o valor de 5% por emissor.</t>
  </si>
  <si>
    <t>ARX Elbrus Pro Advisory FIC Infra RF</t>
  </si>
  <si>
    <t>Lançado em 2020,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Juros Brasil e Crédito High Grade. O fundo possui nível de caixa médio entre 10 e 15%, e geralmente possui seus recursos aplicados em algo entre 60 e 80 emissores. O tamanho das posições do fundo usualmente fica entre 0,1 e 4%, não ultrapassando o valor de 5% por emissor.</t>
  </si>
  <si>
    <t>ARX Especial Macro FIC FIM</t>
  </si>
  <si>
    <t>Lançado em 2015,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e internacionais, o fundo investe principalmente nos mercados de Juros Brasil, Moedas, Ações Brasil, Ações Internacional e Crédito Soberano, podendo investir também, em menor proporção, nos mercados de Juros Internacional, Commodities e Outros Mercados Globais. O fundo possui objetivo de superar o CDI no longo prazo com uma volatilidade esperada superior à do CDI. A principal métrica de risco é o Stress. O fundo não apresenta o mecanismo de stop loss por gestor, nem para o fundo como um todo.</t>
  </si>
  <si>
    <t>A equipe de investimentos é liderada por Eduardo Canto, head da estratégia, que conta com gestores com escopo generalista, sem o compromisso de atuação em um mercado específico. Para o auxílio no acompanhamento dos mercados, os gestores possuem também o suporte de um time de pesquisa macroeconômica. Tamanho da equipe de pesquisa macroeconômica: entre 3 e 5 analistas.</t>
  </si>
  <si>
    <t>Lançado em 2020, é um fundo de renda fixa com estratégia Crédito High Grade, ou seja, investe primordialmente em ativos de crédito privado de empresas com baixo risco de inadimplência. A tomada das decisões de investimento para o fundo é feita de forma centralizada, com uma abordagem de investimentos majoritariamente Bottom-up. Com foco em ativos locais, o fundo investe principalmente nos mercados de Crédito High Grade e Crédito Soberano. O fundo possui objetivo de retorno de CDI+1% a CDI+1,8% ao ano no longo prazo com uma volatilidade esperada entre 0,1 e 1,5% ao ano. O fundo possui nível de caixa médio  entre 10 e 20%, e geralmente aplica seus recursos  em algo entre 90 e 110 emissores. O tamanho das posições do fundo usualmente fica entre 0,1 e 4,5%.O fundo possui de 0 a 20% de exposição a crédito estruturado , e não possui exposição a bonds.</t>
  </si>
  <si>
    <t>Lançado em 2004,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locais e internacionais, o fundo investe principalmente nos mercados de Juros Brasil, Moedas, Ações Brasil, Ações Internacional e Crédito Soberano, podendo investir também, em menor proporção, nos mercados de Juros Internacional, Commodities e Outros Mercados Globais. O fundo possui objetivo de superar o CDI no longo prazo com uma volatilidade esperada superior à do CDI. A principal métrica de risco é o Stress. O fundo não apresenta o mecanismo de stop loss por gestor, nem para o fundo como um todo.</t>
  </si>
  <si>
    <t>Lançado em 2018,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CDI+0,5% a CDI+1% ao ano no longo prazo com uma volatilidade esperada entre 0,5 e 1,5% ao ano. O fundo possui nível de caixa médio  entre 10 e 15%, e geralmente possui seus recursos aplicados  em algo entre 60 e 80 emissores. O tamanho das posições do fundo usualmente fica entre 0,1 e 4,5%, não ultrapassando o valor de 5% por emissor.</t>
  </si>
  <si>
    <t>ARX Income FIA</t>
  </si>
  <si>
    <t xml:space="preserve">Lançado em 1999, é um fundo de renda variável com estratégia Long Only Dividendos, com foco em uma carteira comprada de ações, preferindo empresas com bom histórico de pagamento de dividendos. A tomada das decisões de investimento para o fundo é feita de forma centralizada, com uma abordagem de investimentos majoritariamente Bottom-up. Com foco em ativos locais, o fundo investe principalmente nos mercados de Ações Brasil. O fundo possui objetivo de superar o Ibovespa no longo prazo com uma volatilidade esperada entre 18 e 25% ao ano. O fundo usualmente tem  entre 95 e 100% de posições compradas, e possui de 35 a 40 emissores na carteira , onde cada posição geralmente representa de 1 a 10% da carteira. Há um limite de 30% de exposição por setor. </t>
  </si>
  <si>
    <t>A equipe de investimentos é liderada por Rogério Poppe, Alexandre Sant'Anna, Denise Pondé e Marcela Morais,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</si>
  <si>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2002,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Juros Brasil e Ações Brasil, podendo investir também, em menor proporção, nos mercados de Crédito Soberano. O fundo possui objetivo de superar o CDI no longo prazo com uma volatilidade esperada entre 7 e 15% ao ano. O fundo usualmente tem  entre 0 e 49% de posições compradas, e possui de 35 a 40 emissores na carteira , onde cada posição geralmente representa de 1 a 10% da carteira. Há um limite de 30% de exposição por setor. </t>
  </si>
  <si>
    <t>ARX Income100 XP Seg Prev FICFIA</t>
  </si>
  <si>
    <t>Lançado em 2019,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Crédito Soberano. O fundo possui objetivo de superar o Ibovespa no longo prazo com uma volatilidade esperada entre 18 e 25% ao ano. O fundo usualmente tem  entre 95 e 100% de posições compradas, e possui de 35 a 40 emissores na carteira , onde cada posição geralmente representa de 1 a 10% da carteira. Há um limite de 30% de exposição por setor.  O mandato é semelhante ao do fundo ARX Income FIA.</t>
  </si>
  <si>
    <t>ARX Long Short FIC FIM</t>
  </si>
  <si>
    <t>Lançado em 2005,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Ações Internacional e Commodities. O fundo possui objetivo de superar o CDI no longo prazo com uma volatilidade esperada entre 3 e 4% ao ano. A exposição líquida geralmente  está entre 0 e 10%, já a exposição bruta  fica entre 0 e 150%. O tamanho das posições compradas do fundo usualmente é de 0,5%.</t>
  </si>
  <si>
    <t xml:space="preserve">Lançado em 2008,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com uma volatilidade esperada entre 18 e 30% ao ano. O fundo usualmente tem  entre 95 e 100% de posições compradas, e possui de 20 a 25 emissores na carteira , onde cada posição geralmente representa de 1 a 20% da carteira. Há um limite de 100% de exposição por setor. </t>
  </si>
  <si>
    <t>ARX Target Institucional FIM</t>
  </si>
  <si>
    <t>Lançado em 2004,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o fundo investe principalmente nos mercados de Juros Brasil, Ações Brasil e Crédito Soberano, podendo investir também, em menor proporção, nos mercados de Moedas e Commodities. O fundo possui objetivo de superar o CDI no longo prazo com uma volatilidade esperada superior à do CDI. A principal métrica de risco é o Stress. O fundo não apresenta o mecanismo de stop loss por gestor, nem para o fundo como um todo.</t>
  </si>
  <si>
    <t>ARX Vinson FIRF CP</t>
  </si>
  <si>
    <t>Lançado em 2020, é um fundo de renda fixa com estratégia Crédito High Grade, ou seja, investe primordialmente em ativos de crédito privado de empresas com baixo risco de inadimplência. A tomada das decisões de investimento para o fundo é feita de forma centralizada, com uma abordagem de investimentos majoritariamente Bottom-up. Com foco em ativos locais, o fundo investe principalmente nos mercados de Crédito High Grade e Crédito Soberano. O fundo possui objetivo de retorno de CDI+1% a CDI+1,5% ao ano no longo prazo com uma volatilidade esperada entre 0,1 e 1,5% ao ano. O fundo possui nível de caixa médio  entre 15 e 30%, e geralmente aplica seus recursos  em algo entre 90 e 110 emissores. O tamanho das posições do fundo usualmente fica entre 0,1 e 4,5%.O fundo possui de 0 a 15% de exposição a crédito estruturado , e não possui exposição a bonds.</t>
  </si>
  <si>
    <t>ASA Hedge FIC FIM</t>
  </si>
  <si>
    <t>Lançado em 2014,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O fundo possui objetivo de retorno de CDI+5-8% a.a. no longo prazo com uma volatilidade esperada de 7-9% a.a.</t>
  </si>
  <si>
    <t>A equipe de investimentos é liderada por Marcio Fontes, head da estratégia, que conta com gestores com escopo especialista, segmentados por mercados de atuação. Para o auxílio no acompanhamento dos mercados, os gestores possuem também o suporte de um time de pesquisa macroeconômica e analistas de empresas.</t>
  </si>
  <si>
    <t>Lançado em 2018,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CDI no longo prazo com uma volatilidade esperada entre 5 e 25% ao ano. O fundo usualmente tem  entre 60 e 70% de posições compradas, e possui de 10 a 30 emissores na carteira , onde cada posição geralmente representa de 3 a 15% da carteira. Há um limite de 30% de exposição por setor.  O mandato é semelhante ao do fundo Athena TR II FIC FIA.</t>
  </si>
  <si>
    <t>A equipe de investimentos é liderada por André Sarmento Vainer, que é responsável pela tomada de decisão e gestão dos portfólios, contando com o suporte de um time de analistas focados no acompanhamento e modelagem de empresas. Tamanho da equipe de análise (além dos gestores): entre 6 e 10 analistas.</t>
  </si>
  <si>
    <t xml:space="preserve">Lançado em 2015,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O fundo possui objetivo de retorno de 7 a 70% ao ano no longo prazo com uma volatilidade esperada entre 5 e 50% ao ano. O fundo usualmente tem  entre 70 e 100% de posições compradas, e possui de 10 a 30 emissores na carteira , onde cada posição geralmente representa de 3 a 15% da carteira. Há um limite de 30% de exposição por setor. </t>
  </si>
  <si>
    <t>Lançado em 2019,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majoritariamente Bottom-up. Com foco em ativos predominantemente locais, mas com exposição internacional, o fundo investe principalmente nos mercados de Crédito High Grade e Crédito High Yield, podendo investir também, em menor proporção, nos mercados de Crédito Soberano, Outros Mercados Globais, Imobiliário. O fundo possui objetivo de retorno de CDI+2,5% a CDI+3,5% ao ano no longo prazo com uma volatilidade esperada entre 0,5 e 1,5% ao ano. O fundo possui nível de caixa médio entre 10 e 20%, e geralmente aplica seus recursos em algo entre 110 e 150 emissores. O tamanho das posições do fundo usualmente fica entre 0,5 e 2%.O fundo possui de 0 a 40% de exposição a crédito estruturado O tamanho das posições do fundo usualmente, e de 0 a 20% a bonds.</t>
  </si>
  <si>
    <t>A equipe de investimentos é liderada por Marcelo Urbano Dias, que é responsável pela tomada de decisão e montagem da carteira, contando com o suporte de um time de analistas focados no acompanhamento e modelagem de empresas. Tamanho da equipe de análise (além dos gestores): entre 3 e 5 analistas.</t>
  </si>
  <si>
    <t>Lançado em 2019,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predominantemente locais, mas com exposição internacional, o fundo investe principalmente nos mercados de Crédito High Grade, podendo investir também, em menor proporção, nos mercados de Crédito Soberano, Outros Mercados Globais, Imobiliário. O fundo possui objetivo de retorno de CDI+1% a CDI+2% ao ano no longo prazo com uma volatilidade esperada entre 0,5 e 1,5% ao ano. O fundo possui nível de caixa médio entre 5 e 10%, e geralmente aplica seus recursos em algo entre 110 e 150 emissores. O tamanho das posições do fundo usualmente fica entre 1 e 3,5%.O fundo possui de 0 a 40% de exposição a crédito estruturado O tamanho das posições do fundo usualmente, e de 0 a 40% a bonds.</t>
  </si>
  <si>
    <t xml:space="preserve">Lançado em 2005, é um fundo de renda variável com estratégia long only, com foco em uma carteira comprada de ações, que mantém uma correlação elevada com o índice Ibovespa. A tomada das decisões de investimento para o fundo é feita de forma colegiada, com uma abordagem de investimentos que combina análises bottom-up e top-down. Com foco em ativos locais, o fundo investe principalmente no mercado de Ações Brasil. O fundo possui objetivo de superar o Ibovespa no longo prazo com uma volatilidade esperada em linha com a do índice. </t>
  </si>
  <si>
    <t>A equipe de investimentos é liderada por Alexandre Silverio, Eduardo Carlier, Welliam Wang e Rodrigo Mello, que são responsáveis pela tomada de decisão e gestão dos portfólios, contando com o suporte de um time de analistas focados no acompanhamento e modelagem de empresas.
Tamanho da equipe de análise (além dos gestores): entre 3 e 5 analistas.</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</si>
  <si>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Ações Internacional e Commodities. O fundo possui objetivo de retorno de CDI+5% a.a.  no longo prazo com uma volatilidade esperada de 5% a.a. . A principal métrica de risco é o Stress. O fundo não apresenta o mecanismo de stop loss por gestor, nem para o fundo como um todo. O mandato é semelhante ao do fundo AZ Quest Multi FIC FIM.</t>
  </si>
  <si>
    <t>A equipe de investimentos é liderada por Sergio Silva, Bernardo Zerbini, Ana Luiza Abrao e Marcello Curvello,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</si>
  <si>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2019,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O fundo possui objetivo de retorno de CDI+5% a.a.  no longo prazo com uma volatilidade esperada de 5% a.a. . A exposição líquida geralmente  está entre -10 e 10%, já a exposição bruta  fica entre 30 e 60%. O tamanho das posições compradas do fundo usualmente é de 25%.</t>
  </si>
  <si>
    <t>A equipe de investimentos é liderada por Alexandre Silverio, Eduardo Carlier, Welliam Wang e Rodrigo Mello, que são responsáveis pela tomada de decisão e gestão dos portfólios, contando com o suporte de um time de analistas focados no acompanhamento e modelagem de empresas. Tamanho da equipe de análise (além dos gestores): entre 3 e 5 analistas.</t>
  </si>
  <si>
    <t>Lançado em 2019,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Crédito High Grade. O fundo possui objetivo de retorno de 110% a 115% do CDI no longo prazo com uma volatilidade esperada entre 0,2 e 0,5% ao ano. O fundo possui nível de caixa médio  entre 5 e 15%, e geralmente aplica seus recursos  em algo entre 40 e 80 emissores. O tamanho das posições do fundo usualmente fica entre 0,5 e 4%.O fundo possui de 5 a 20% de exposição a crédito estruturado O tamanho das posições do fundo usualmente, e de 0 a 10% a bonds.</t>
  </si>
  <si>
    <t>A equipe de investimentos é liderada por Laurence Mello, que é responsável pela tomada de decisão e montagem da carteira, contando com o suporte de um time de analistas focados no acompanhamento e modelagem de empresas. Tamanho da equipe de análise (além dos gestores): entre 3 e 5 analistas.</t>
  </si>
  <si>
    <t>Lançado em 2015,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Crédito High Grade. O fundo possui objetivo de retorno de 110% a 115% do CDI no longo prazo com uma volatilidade esperada entre 0,2 e 0,5% ao ano. O fundo possui nível de caixa médio  entre 5 e 15%, e geralmente aplica seus recursos  em algo entre 40 e 80 emissores. O tamanho das posições do fundo usualmente fica entre 0,5 e 4%.O fundo possui de 5 a 20% de exposição a crédito estruturado O tamanho das posições do fundo usualmente, e de 0 a 10% a bonds.</t>
  </si>
  <si>
    <t>Lançado em 2016,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Crédito High Grade. O fundo possui objetivo de retorno de 100% do IMA-B 5 no longo prazo com uma volatilidade esperada igual à do IMA-B 5. O fundo possui nível de caixa médio  entre 5 e 15%, e geralmente possui seus recursos aplicados  em algo entre 20 e 40 emissores. O tamanho das posições do fundo usualmente fica entre 1 e 4%, não ultrapassando o valor de 10% por emissor.</t>
  </si>
  <si>
    <t>Lançado em 2007,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colegiada, com uma abordagem de investimentos que combina análises bottom-up e top-down. Com foco em ativos locais, o fundo investe principalmente nos mercados de Ações Brasil. O fundo possui objetivo de retorno de CDI+5% a.a.  no longo prazo com uma volatilidade esperada de 3% a.a. . A exposição líquida geralmente  está entre -5 e 5%, já a exposição bruta  fica entre 15 e 30%. O tamanho das posições compradas do fundo usualmente é de 12,5%.</t>
  </si>
  <si>
    <t>Lançado em 2008, é um fundo multimercado de arbitragem. Sua estratégia consiste em arbitrar distorções de taxas exclusivamente no mercado de renda variável, sem exposições direcionais e descorrelacionado a oscilações de mercado.</t>
  </si>
  <si>
    <t>A equipe de investimentos é liderada por Fábio Veiga, que é responsável pela tomada de decisão e gestão do portfólio, contando com o suporte de um time de traders, focados na implementação das posições do fundo.</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</si>
  <si>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O fundo possui objetivo de retorno de 100% do CDI no longo prazo com uma volatilidade esperada entre 0,2 e 0,5% ao ano. O fundo possui nível de caixa médio  entre 20 e 40%, e geralmente possui seus recursos aplicados  em algo entre 40 e 80 emissores. O tamanho das posições do fundo usualmente fica entre 1 e 3%, não ultrapassando o valor de 10% por emissor. O mandato é semelhante ao do fundo AZ QUEST LUCE FIC FIRF CP LP..</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</si>
  <si>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O fundo possui objetivo de retorno de 101% a 103% do CDI no longo prazo com uma volatilidade esperada entre 0,2 e 0,5% ao ano. O fundo possui nível de caixa médio  entre 25 e 50%, e geralmente possui seus recursos aplicados  em algo entre 40 e 80 emissores. O tamanho das posições do fundo usualmente fica entre 0,5 e 3%, não ultrapassando o valor de 10% por emissor.</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</si>
  <si>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O fundo possui objetivo de retorno de 100% do CDI no longo prazo com uma volatilidade esperada entre 0,2 e 0,5% ao ano. O fundo possui nível de caixa médio  entre 20 e 40%, e geralmente possui seus recursos aplicados  em algo entre 40 e 80 emissores. O tamanho das posições do fundo usualmente fica entre 1 e 3%, não ultrapassando o valor de 10% por emissor. O mandato é semelhante ao do fundo AZ QUEST LUCE FIC FIRF CP LP..</t>
  </si>
  <si>
    <t>Lançado em 2015,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O fundo possui objetivo de retorno de 101% a 103% do CDI no longo prazo com uma volatilidade esperada entre 0,2 e 0,5% ao ano. O fundo possui nível de caixa médio  entre 25 e 50%, e geralmente possui seus recursos aplicados  em algo entre 40 e 80 emissores. O tamanho das posições do fundo usualmente fica entre 0,5 e 3%, não ultrapassando o valor de 10% por emissor.</t>
  </si>
  <si>
    <t>AZ Quest Multi 15 FIC FIM</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</si>
  <si>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O fundo possui objetivo de retorno de CDI+5% a.a.  no longo prazo com uma volatilidade esperada de 5% a.a. . A principal métrica de risco é o Stress. O fundo não apresenta o mecanismo de stop loss por gestor, nem para o fundo como um todo.</t>
  </si>
  <si>
    <t>A equipe de investimentos é liderada por Sergio Silva, Bernardo Zerbini, Ana Luiza Abrao e Marcello Curvello,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</si>
  <si>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2001,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O fundo possui objetivo de retorno de CDI+5% a.a.  no longo prazo com uma volatilidade esperada de 5% a.a. . A principal métrica de risco é o Stress. O fundo não apresenta o mecanismo de stop loss por gestor, nem para o fundo como um todo.</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</si>
  <si>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O fundo possui objetivo de retorno de CDI+10% a CDI+10% ao ano no longo prazo com uma volatilidade esperada de 10% a.a. . A principal métrica de risco é o Stress. O fundo não apresenta o mecanismo de stop loss por gestor, nem para o fundo como um todo.</t>
  </si>
  <si>
    <t xml:space="preserve">Lançado em 2009, é um fundo de renda variável com estratégia Long Only Small/Mid Caps, com foco em uma carteira comprada de ações, preferindo empresas com menor valor de mercado.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O fundo possui objetivo de superar o SMLL no longo prazo com uma volatilidade esperada inferior à do SMLL. </t>
  </si>
  <si>
    <t>Lançado em 2020, é um fundo de renda fixa com estratégia Crédito High Grade, ou seja, investe primordialmente em ativos de crédito privado de empresas com baixo e médio risco de inadimplência.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Crédito High Grade. O fundo possui objetivo de retorno de CDI+3% ao ano no longo prazo com uma volatilidade esperada de 3% ao ano. O fundo possui nível de caixa médio entre 5 e 15%, e geralmente aplica seus recursos em algo entre 40 e 80 emissores. O tamanho das posições do fundo usualmente fica entre 0,5 e 5%.O fundo possui de 5 a 20% de exposição a crédito estruturado e de 10 a 40% em bonds.</t>
  </si>
  <si>
    <t>Lançado em 2015, é um fundo focado no financiamento de operações a termo no mercado de ações. O prazo médio da carteira vale usualmente 45 dias, com posições que podem variar entre 15 e 180 dias.</t>
  </si>
  <si>
    <t xml:space="preserve">Lançado em 2011,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O fundo possui objetivo de superar o IBX no longo prazo com uma volatilidade esperada inferior à do IBX. </t>
  </si>
  <si>
    <t>Lançado em 2012,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O fundo possui objetivo de retorno de CDI+5% a.a.  no longo prazo com uma volatilidade esperada de 5% a.a. . A exposição líquida geralmente  está entre -10 e 10%, já a exposição bruta  fica entre 30 e 60%. O tamanho das posições compradas do fundo usualmente é de 25%.</t>
  </si>
  <si>
    <t>Lançado em 2015,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 O fundo possui objetivo de retorno de 105% a 110% do CDI no longo prazo com uma volatilidade esperada entre 0,2 e 0,5% ao ano. O fundo possui nível de caixa médio  entre 5 e 30%, e geralmente aplica seus recursos  em algo entre 40 e 80 emissores. O tamanho das posições do fundo usualmente fica entre 1 e 3%.O fundo possui de 0 a 10% de exposição a crédito estruturado , e não possui exposição a bonds.</t>
  </si>
  <si>
    <t xml:space="preserve">Lançado em 2012, é um fundo de renda fixa com gestão ativa e estratégia juros ativo, cuja carteira é composta majoritariamente por posições atreladas a taxas de juros prefixadas ou índices de inflação no mercado brasileiro. A abordagem de investimentos que combina análises bottom-up e top-down.  O fundo possui objetivo de retorno de CDI+2% a.a.  no longo prazo com uma volatilidade esperada entre 2 e 3% ao ano. </t>
  </si>
  <si>
    <t>A equipe de investimentos é liderada por Sergio Silva, que é responsável pela tomada de decisão e montagem da carteira Tamanho da equipe de análise (além dos gestores): 1 analista.</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</si>
  <si>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e internacionais, o fundo investe principalmente nos mercados de Juros Brasil, Juros Internacional, Moedas, Ações Brasil e Crédito Soberano, podendo investir também, em menor proporção, nos mercados de Ações Internacional e Commodities. O fundo possui objetivo de retorno de CDI+7% a.a.  no longo prazo com uma volatilidade esperada entre 2 e 6% ao ano. As principais métricas de risco do fundo são VaR e Stress. O fundo não apresenta o mecanismo de stop loss por gestor, nem para o fundo como um todo.</t>
  </si>
  <si>
    <t>A equipe de investimentos é liderada por Gustavo Daibert e Thiago Mendez,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6 e 10 analistas. Tamanho da equipe de análise micro de ações: entre 6 e 10 analistas.</t>
  </si>
  <si>
    <t xml:space="preserve">Lançado em 2015,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e Commodities. O fundo possui uma volatilidade esperada entre 13 e 15% ao ano. </t>
  </si>
  <si>
    <t>A equipe de investimentos é liderada por Gustavo Daibert, que é responsável pela tomada de decisão e gestão dos portfólios, contando com o suporte de um time de analistas focados no acompanhamento e modelagem de empresas. Tamanho da equipe de análise (além dos gestores): entre 6 e 10 analistas.</t>
  </si>
  <si>
    <t xml:space="preserve">Lançado em 2020,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e Commodities. O fundo possui uma volatilidade esperada entre 13 e 15% ao ano. </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</si>
  <si>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e internacionais, o fundo investe principalmente nos mercados de Juros Brasil, Juros Internacional, Moedas, Ações Brasil e Crédito Soberano, podendo investir também, em menor proporção, nos mercados de Ações Internacional e Commodities. O fundo possui objetivo de retorno de CDI+6% a.a.  no longo prazo com uma volatilidade esperada entre 4 e 8% ao ano. As principais métricas de risco do fundo são VaR e Stress. O fundo não apresenta o mecanismo de stop loss por gestor, nem para o fundo como um todo.</t>
  </si>
  <si>
    <t>Bahia AM Maraú FIC de FIM</t>
  </si>
  <si>
    <t>Lançado em 2012,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e internacionais, o fundo investe principalmente nos mercados de Juros Brasil, Juros Internacional, Moedas, Ações Brasil e Crédito Soberano, podendo investir também, em menor proporção, nos mercados de Ações Internacional e Commodities. O fundo possui objetivo de retorno de CDI+6% a.a.  no longo prazo com uma volatilidade esperada entre 4 e 8% ao ano. As principais métricas de risco do fundo são VaR e Stress. O fundo não apresenta o mecanismo de stop loss por gestor, nem para o fundo como um todo.</t>
  </si>
  <si>
    <t xml:space="preserve">Lançado em 2010,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O fundo possui objetivo de retorno de Ibovespa+5% a.a.  no longo prazo com uma volatilidade esperada entre 4 e 8% ao ano. </t>
  </si>
  <si>
    <t>Lançado em 2020,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O fundo possui objetivo de retorno de CDI+5% a CDI+8% ao ano no longo prazo com uma volatilidade esperada entre 5 e 8% ao ano. As principais métricas de risco do fundo são VaR e Stress. O fundo não apresenta o mecanismo de stop loss por gestor, nem para o fundo como um todo.</t>
  </si>
  <si>
    <t>A equipe de investimentos é liderada por Giovani Silva,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</si>
  <si>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2011,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O fundo investe principalmente nos mercados de Ações Brasil.</t>
  </si>
  <si>
    <t>A equipe de investimentos é liderada por Gilberto Nagai, que é responsável pela tomada de decisão e montagem da carteira. Tamanho da equipe de análise (além dos gestores): 3 a 5 analistas.</t>
  </si>
  <si>
    <t>BNP Paribas FI-Infra Deb Incentivadas RF</t>
  </si>
  <si>
    <t>Lançado em 2016, é um fundo de renda fixa com estratégia Debêntures Incentivadas Não Hedgeado, ou seja, investe em ativos de crédito privado incentivados, ou seja, isentos de imposto de renda.</t>
  </si>
  <si>
    <t>A equipe de investimentos é liderada por Fabio Oliveira e Carlos Henrique Lopes Leite, que são responsáveis pela tomada de decisão e montagem da carteira. Tamanho da equipe de análise (além dos gestores): 3 a 5 analistas.</t>
  </si>
  <si>
    <t>Lançado em 2021, é um fundo de renda fixa com estratégia Debêntures Incentivadas Não Hedgeado, ou seja, investe em ativos de crédito privado incentivados, ou seja, isentos de imposto de renda.</t>
  </si>
  <si>
    <t>Lançado em 2002, é um fundo com estratégia renda fixa inflação, cuja carteira é composta majoritariamente por posições atreladas a índices de inflação, como Notas do Tesouro Nacional (NTN-B) ou Contratos Futuros de Cupom de IPCA (DAP).  O fundo possui objetivo de superar o IPCA no longo prazo.</t>
  </si>
  <si>
    <t>A equipe de investimentos é liderada por Gilberto Kfouri, Fabio Oliveira, Michael Kusunoki, Henri Rysman de Lockerente e Carlos Henrique Lopes Leite, que são responsáveis pela tomada de decisão e montagem da carteira. Tamanho da equipe de análise (além dos gestores): 1 analista.</t>
  </si>
  <si>
    <t>Lançado em 1998, é um fundo de renda fixa com gestão ativa e estratégia juros ativo, cuja carteira é composta majoritariamente por posições atreladas a taxas de juros prefixadas ou índices de inflação no mercado brasileiro.</t>
  </si>
  <si>
    <t>Lançado em 2014, é um fundo de renda fixa com estratégia Crédito High Grade, ou seja, investe primordialmente em ativos de crédito privado de empresas com baixo risco de inadimplência. Com foco em ativos locais, o fundo investe principalmente nos mercados de Crédito High Grade e Crédito Soberano. O fundo possui objetivo de retorno de CDI+1,0% a CDI+2,0% ao ano no longo prazo com uma volatilidade esperada entre 1,0 e 2,0% ao ano.</t>
  </si>
  <si>
    <t>Lançado em 2009, é um fundo de renda variável com estratégia Long Only Small/Mid Caps, com foco em uma carteira comprada de ações, preferindo empresas com menor valor de mercado. A tomada das decisões de investimento para o fundo é feita de forma colegiada, com uma abordagem de investimentos majoritariamente Bottom-up.O fundo investe principalmente nos mercados de Ações Brasil. O fundo possui objetivo de superar o SMLL no longo prazo.</t>
  </si>
  <si>
    <t>A equipe de investimentos é liderada por Marcos Kawakami, que é responsável pela tomada de decisão e montagem da carteira. Tamanho da equipe de análise (além dos gestores): 3 a 5 analistas.</t>
  </si>
  <si>
    <t>Lançado em 2018, é um fundo de Private Equity focado em empresas de médio porte nos setores de saúde, tecnologia, logística, educação, varejo e serviço.</t>
  </si>
  <si>
    <t>A equipe de investimentos é liderada por Jaime Cardoso e Priscila Rodrigues, que são responsáveis pela tomada de decisão e gestão do portfólio, contando com o suporte de um time de analistas focados no acompanhamento e na análise de empresas.</t>
  </si>
  <si>
    <t xml:space="preserve">Lançado em 2019, é um fundo de renda variável com estratégia Long Only Small/Mid Caps, com foco em uma carteira comprada de ações, preferindo empresas com menor valor de mercado. A tomada das decisões de investimento para o fundo é feita de forma descentralizada, ou ponderada por risco, com uma abordagem de investimentos que combina análises bottom-up e top-down. Com foco em ativos locais, o fundo investe principalmente nos mercados de Ações Brasil. O fundo possui objetivo de retorno de 15 a 15% ao ano no longo prazo com uma volatilidade esperada entre 15 e 30% ao ano. </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</si>
  <si>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podendo investir também, em menor proporção, nos mercados de Crédito Soberano. O fundo possui objetivo de retorno de 105% do CDI no longo prazo. O fundo possui nível de caixa médio  entre 10 e 25%, e geralmente possui seus recursos aplicados  em algo entre 50 e 100 emissores. O tamanho das posições do fundo usualmente fica entre 0,5 e 3%, não ultrapassando o valor de 20% por emissor.</t>
  </si>
  <si>
    <t>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O fundo usualmente tem  entre 80 e 100% de posições compradas, e possui de 15 a 25 emissores na carteira , onde cada posição geralmente representa de 3 a 10% da carteira. Há um limite de 30% de exposição por setor.  O mandato é semelhante ao do fundo Brasil Capital 30 FIC FIA.</t>
  </si>
  <si>
    <t>A equipe de investimentos é liderada por André Ribeiro, Ary C Zanetta Nt e Bruno Baptistella,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</si>
  <si>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2012,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O fundo usualmente tem  entre 80 e 100% de posições compradas, e possui de 15 a 25 emissores na carteira , onde cada posição geralmente representa de 3 a 10% da carteira. Há um limite de 30% de exposição por setor. </t>
  </si>
  <si>
    <t>Brasil Capital 30 FIC FIA</t>
  </si>
  <si>
    <t>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IPCA + Yield diário do IMA-B no longo prazo. O fundo usualmente tem  entre 80 e 100% de posições compradas, e possui de 15 a 25 emissores na carteira , onde cada posição geralmente representa de 2 a 7% da carteira. Há um limite de 21% de exposição por setor.  O mandato é semelhante ao do fundo Brasil Capital 30 FIC FIA.</t>
  </si>
  <si>
    <t>Lançado em 2013,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e Crédito High Yield, podendo investir também, em menor proporção, nos mercados de Crédito Soberano. O fundo possui objetivo de retorno de 110% a 120% do CDI no longo prazo com uma volatilidade esperada entre 0,1 e 0,5% ao ano. O fundo possui nível de caixa médio  entre 5 e 20%, e geralmente aplica seus recursos  em algo entre 25 e 35 emissores. O tamanho das posições do fundo usualmente fica entre 1 e 3%.O fundo possui de 0 a 20% de exposição a crédito estruturado , e não possui exposição a bonds.</t>
  </si>
  <si>
    <t>A equipe de investimentos é liderada por Rafael Zlot e Alexandre Donini, que são responsáveis pela tomada de decisão e montagem da carteira, contando com o suporte de um time de analistas focados no acompanhamento e modelagem de empresas. Tamanho da equipe de análise (além dos gestores): entre 3 e 5 analistas.</t>
  </si>
  <si>
    <t>Lançado em 2012, é um fundo de renda fixa com estratégia Crédito High Grade, ou seja, investe primordialmente em ativos de crédito privado de empresas com baixo e médio risco de inadimplência. A tomada das decisões de investimento para o fundo é feita de forma colegiada, com uma abordagem de investimentos bottom-up. Com foco em ativos locais, o fundo investe principalmente no mercado de Crédito High Grade. A carteira do fundo contém tipicamente o investimento em 25 a 35 emissores, com posições variando entre 1% e 3%.</t>
  </si>
  <si>
    <t>Lançado em 2016,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podendo investir também, em menor proporção, nos mercados de Crédito Soberano. O fundo possui objetivo de retorno de 105% a 110% do CDI no longo prazo com uma volatilidade esperada entre 0,1 e 0,5% ao ano. O fundo possui nível de caixa médio  entre 25 e 35%, e geralmente possui seus recursos aplicados  em algo entre 25 e 35 emissores. O tamanho das posições do fundo usualmente fica entre 1 e 3%, não ultrapassando o valor de 10% por emissor. .</t>
  </si>
  <si>
    <t>BTG Pactual Discovery Prev Zurich FIC FIM</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</si>
  <si>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Bottom-up. Com foco em ativos locais e internacionais, o fundo investe principalmente nos mercados de Juros Brasil, Juros Internacional, Moedas, Ações Brasil e Ações Internacional, podendo investir também, em menor proporção, nos mercados de Juros Brasil, Juros Internacional, Moedas, Ações Brasil e Ações Internacional. O fundo possui objetivo de retorno de CDI+5% a.a.  no longo prazo com uma volatilidade esperada de 4% a.a. . O fundo apresenta o mecanismo de stop loss por gestor e também para o fundo como um todo. O mandato é semelhante ao do fundo BTG Pactual Discovery FIM.</t>
  </si>
  <si>
    <t>A equipe de investimentos é liderada por Julio Filho, José Lúcio Nascimento, Pedro Maia e Laércio Henrique, que são os principais responsáveis pela tomada de decisão e pela gestão dos portfólios.</t>
  </si>
  <si>
    <t>Lançado em 2010, é um fundo multimercado com estratégia macro, isto é, suas teses de investimento são baseadas na elaboração de cenários macroeconômicos, que dão suporte para a escolha de classes de ativos específicas e culminam com a montagem de posições dentro do fundo. Com foco em ativos predominantemente locais, mas com exposição internacional, o fundo investe principalmente nos mercados de Juros Brasil, Juros Internacional e Moedas.</t>
  </si>
  <si>
    <t>A equipe de investimentos é liderada por Júlio Filho e José Lúcio, responsáveis pela tomada de decisão e montagem do portfólio. Para o auxílio no acompanhamento dos mercados, os gestores possuem também o suporte de um time de pesquisa macroeconômica.</t>
  </si>
  <si>
    <t xml:space="preserve">Lançado em 2005, é um fundo com estratégia renda fixa inflação, cuja carteira é composta majoritariamente por posições atreladas a índices de inflação, como Notas do Tesouro Nacional (NTN-B) ou Contratos Futuros de Cupom de IPCA (DAP). A abordagem de investimentos é majoritariamente Top-down.  O fundo possui objetivo de superar o IPCA no longo prazo com uma volatilidade esperada igual à do IPCA. </t>
  </si>
  <si>
    <t>A equipe de investimentos é liderada por Julio Filho e José Lúcio Nascimento, que são responsáveis pela tomada de decisão e montagem da carteira. Tamanho da equipe de análise (além dos gestores): entre 6 e 10 analistas.</t>
  </si>
  <si>
    <t>Lançado em 2016,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Juros Brasil, Crédito High Grade e Crédito Soberano. O fundo possui objetivo de retorno de 104% a 105% do CDI no longo prazo com uma volatilidade esperada superior à do CDI. O fundo possui nível de caixa médio  entre 5 e 20%, e geralmente aplica seus recursos em  emissores. O tamanho das posições do fundo usualmente fica entre 0 e 7%.O fundo possui de 0 a 15% de exposição a crédito estruturado , e não possui exposição a bonds.</t>
  </si>
  <si>
    <t>A equipe de investimentos é liderada por André Fadul, que é responsável pela tomada de decisão e montagem da carteira, contando com o suporte de um time de analistas focados no acompanhamento e modelagem de empresas. Tamanho da equipe de análise (além dos gestores): entre 3 e 5 analistas.</t>
  </si>
  <si>
    <t>Lançado em 2015,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Juros Brasil, Crédito High Grade e Crédito Soberano, podendo investir também, em menor proporção, nos mercados de Juros Brasil. O fundo possui objetivo de retorno de 100% a 100% do IMA-B 5 no longo prazo com uma volatilidade esperada superior à do IMA-B 5. O fundo possui nível de caixa médio  entre 5 e 20%, e geralmente possui seus recursos aplicados em  emissores. O tamanho das posições do fundo usualmente fica entre 0 e 7%, não ultrapassando o valor de 10% por emissor.</t>
  </si>
  <si>
    <t>Lançado em 1998, é um fundo de renda fixa com estratégia Referenciado DI, que investe majoritariamente em títulos públicos pós-fixados e ativos de crédito privado de baixo de risco, buscando acompanhar a Taxa DI.</t>
  </si>
  <si>
    <t>A equipe de investimentos é liderada por André Fadul, que é responsável pela tomada de decisão e montagem da carteira, contando com o suporte de um time de analistas.</t>
  </si>
  <si>
    <t>Lançado em 2015,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Juros Brasil, Crédito High Grade e Crédito Soberano, podendo investir também, em menor proporção, nos mercados de Juros Brasil. O fundo possui objetivo de retorno de 100% do CDI no longo prazo com uma volatilidade esperada superior à do CDI. O fundo possui nível de caixa médio  entre 5 e 20%, e geralmente possui seus recursos aplicados em  emissores. O tamanho das posições do fundo usualmente fica entre 0 e 7%, não ultrapassando o valor de 10% por emissor. .</t>
  </si>
  <si>
    <t>Lançado em 2011,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e Commodities, podendo investir também, em menor proporção, nos mercados de Juros Brasil, Juros Internacional, Moedas, Ações Brasil, Ações Internacional e Commodities. O fundo possui objetivo de retorno de CDI+4% a CDI+5% ao ano no longo prazo com uma volatilidade esperada superior à do CDI. O fundo apresenta o mecanismo de stop loss por gestor e também para o fundo como um todo.</t>
  </si>
  <si>
    <t>A equipe de investimentos é liderada por Eduardo Bodra e Guilherme Gaertner, que são os principais responsáveis pela tomada de decisão e pela gestão dos portfólios. Para o auxílio no acompanhamento dos mercados, os gestores possuem também o suporte de um time de pesquisa macroeconômica. Tamanho da equipe de pesquisa macroeconômica: entre 3 e 5 analistas.</t>
  </si>
  <si>
    <t>Lançado em 2017,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O fundo possui objetivo de superar o IPCA + Yield IMA-B no longo prazo com uma volatilidade esperada superior à do IPCA + Yield IMA-B. A exposição líquida geralmente  está entre 20 e 100%, já a exposição bruta  fica entre 67 e 200%. A estratégia possui usualmente de 25 a 35 posições compradas, com tamanho usual entre 5 e 10%.</t>
  </si>
  <si>
    <t>A equipe de investimentos é liderada por Alessandro Correia e Henrique Fischer, que são responsáveis pela tomada de decisão e gestão dos portfólios, contando com o suporte de um time de analistas focados no acompanhamento e modelagem de empresas. Tamanho da equipe de análise (além dos gestores): entre 3 e 5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</si>
  <si>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e Commodities, podendo investir também, em menor proporção, nos mercados de Juros Brasil, Juros Internacional, Moedas, Ações Brasil, Ações Internacional e Commodities. O fundo possui objetivo de retorno de CDI+12% a CDI+14% ao ano no longo prazo com uma volatilidade esperada superior à do CDI. O fundo apresenta o mecanismo de stop loss por gestor e também para o fundo como um todo.</t>
  </si>
  <si>
    <t>Lançado em 2011,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e Commodities, podendo investir também, em menor proporção, nos mercados de Juros Brasil, Juros Internacional, Moedas, Ações Brasil, Ações Internacional e Commodities. O fundo possui objetivo de retorno de CDI+7% a CDI+8% ao ano no longo prazo com uma volatilidade esperada superior à do CDI. O fundo apresenta o mecanismo de stop loss por gestor e também para o fundo como um todo.</t>
  </si>
  <si>
    <t>Lançado em 2019, é um fundo de renda fixa com estratégia Crédito High Yield, ou seja, investe primordialmente em ativos de crédito privado de empresas com médio a alto risco de inadimplência. A tomada das decisões de investimento para o fundo é feita de forma centralizada, com uma abordagem de investimentos que combina análises bottom-up e top-down. Com foco em ativos locais, o fundo investe principalmente nos mercados de Crédito High Grade e Crédito High Yield. O fundo possui objetivo de superar o CDI no longo prazo com uma volatilidade esperada superior à do CDI. O fundo possui nível de caixa médio  entre 5 e 10%, e geralmente aplica seus recursos em  emissores. O tamanho das posições do fundo usualmente fica entre 5 e 10%.O fundo possui de 10 a 30% de exposição a crédito estruturado , e não possui exposição a bonds.</t>
  </si>
  <si>
    <t>A equipe de investimentos é liderada por Rafael Fritsch e Guilherme Legatti, que são responsáveis pela tomada de decisão e montagem da carteira, contando com o suporte de um time de analistas focados no acompanhamento e modelagem de empresas. Tamanho da equipe de análise (além dos gestores): entre 3 e 5 analistas.</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</si>
  <si>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o fundo investe principalmente nos mercados de Juros Brasil, Moedas e Ações Brasil, podendo investir também, em menor proporção, nos mercados de Juros Brasil, Moedas e Ações Brasil. O fundo possui objetivo de superar o CDI no longo prazo com uma volatilidade esperada superior à do CDI. O fundo não apresenta o mecanismo de stop loss por gestor, mas possui para o fundo como um todo. O mandato é semelhante ao do fundo Canvas Enduro II FIC FIM.</t>
  </si>
  <si>
    <t>Lançado em 2017,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globais, o fundo investe principalmente nos mercados de Juros Internacional, Moedas, Ações Internacional, Commodities, Crédito High Grade, Crédito High Yield, Crédito Soberano e Outros Mercados Globais. O fundo possui objetivo de retorno de CDI+6% a.a.  no longo prazo com uma volatilidade esperada superior à do CDI. A principal métrica de risco é o Outro. Não há regras de stop loss por gestor, nem para o fundo.</t>
  </si>
  <si>
    <t>A equipe de investimentos é composta por gestores e analistas focados em desenvolver algoritmos para atuação em diferentes mercados. Além disso, é parte relevante do escopo da equipe a criação de bases de dados, realização de simulações com os modelos desenvolvidos (backtest) e monitoramento da execução da estratégia.</t>
  </si>
  <si>
    <t>Lançado em 2014,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locais, o fundo investe principalmente nos mercados de Juros Brasil, Crédito High Grade, Crédito High Yield e Crédito Soberano, podendo investir também, em menor proporção, nos mercados de Imobiliário. O fundo possui objetivo de retorno de CDI+1,5% a CDI+1,75% ao ano no longo prazo com uma volatilidade esperada superior à do CDI. O fundo possui nível de caixa médio  entre 30 e 40%, e geralmente aplica seus recursos  em algo entre 60 e 140 emissores. O tamanho das posições do fundo usualmente fica entre 1,25 e 1,75%.O fundo possui de 13 a 18% de exposição a crédito estruturado  a bonds.</t>
  </si>
  <si>
    <t>A equipe de investimentos é liderada por Arturo Profili e Christopher Smith, que são responsáveis pela tomada de decisão e montagem da carteira, contando com o suporte de um time de analistas focados no acompanhamento e modelagem de empresas. Tamanho da equipe de análise (além dos gestores): entre 3 e 5 analistas.</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</si>
  <si>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Juros Brasil, Crédito High Grade, Crédito High Yield e Crédito Soberano, podendo investir também, em menor proporção, nos mercados de Imobiliário. O fundo possui objetivo de retorno de CDI+0,55% a CDI+0,75% ao ano no longo prazo com uma volatilidade esperada superior à do CDI. O fundo possui nível de caixa médio  entre 35 e 45%, e geralmente possui seus recursos aplicados  em algo entre 60 e 140 emissores. O tamanho das posições do fundo usualmente fica entre 1 e 1,5%, não ultrapassando o valor de 4% por emissor. O mandato é semelhante ao do fundo Capitânia Premium FIC FIRF CP..</t>
  </si>
  <si>
    <t>Lançado em 2017,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Juros Brasil, Crédito High Grade, Crédito High Yield e Crédito Soberano. O fundo possui objetivo de retorno de CDI+0,25% a CDI+0,5% ao ano no longo prazo com uma volatilidade esperada superior à do CDI. O fundo possui nível de caixa médio  entre 35 e 45%, e geralmente possui seus recursos aplicados  em algo entre 60 e 140 emissores. O tamanho das posições do fundo usualmente fica entre 1 e 1,5%, não ultrapassando o valor de 4% por emissor. O mandato é semelhante ao do fundo Capitânia Premium FIC FIRF CP..</t>
  </si>
  <si>
    <t>Lançado em 2018, é um fundo de fundos imobiliários de gestão ativa, que mantém usualmente um portfólio pulverizada entre os diferentes setores do mercado imobiliário: shoppings, lajes corporativas, condomínio logístico, renda urbana e fundos de CRI. A carteira possui usualmente nível de caixa entre 2% e 5%, com exposições a FIIs que variam tipicamente entre 5% e 6%.</t>
  </si>
  <si>
    <t>A equipe de investimentos é liderada por Caio Conca, que é responsável pela tomada de decisão e gestão do portfólio, contando com o suporte de um time de analistas focados no acompanhamento de fundos imobiliários.</t>
  </si>
  <si>
    <t>Lançado em 2008,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Juros Brasil, Crédito High Grade, Crédito High Yield e Crédito Soberano, podendo investir também, em menor proporção, nos mercados de Commodities, Imobiliário. O fundo possui objetivo de retorno de CDI+0,5% a CDI+0,75% ao ano no longo prazo com uma volatilidade esperada superior à do CDI. O fundo possui nível de caixa médio  entre 45 e 55%, e geralmente possui seus recursos aplicados  em algo entre 60 e 140 emissores. O tamanho das posições do fundo usualmente fica entre 1 e 1,5%, não ultrapassando o valor de 4% por emissor.</t>
  </si>
  <si>
    <t>Claritas Advisory Icatu Prev FIM</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</si>
  <si>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podendo investir também, em menor proporção, nos mercados de Juros Internacional, Ações Internacional, Imobiliário. O fundo possui objetivo de retorno de 105% a 120% do CDI no longo prazo com uma volatilidade esperada entre 1 e 2% ao ano. A principal métrica de risco é o VaR. O fundo não apresenta o mecanismo de stop loss por gestor, nem para o fundo como um todo. O mandato é semelhante ao do fundo Claritas Institucional FIM.</t>
  </si>
  <si>
    <t>A equipe de investimentos é liderada por Damont Carvalho, head da estratégia, que conta com gestores especialistas e segmentados por mercado. Para o auxílio no acompanhamento dos mercados, os gestores possuem também o suporte de um time de pesquisa macroeconômica. Tamanho da equipe de pesquisa macroeconômica: entre 6 e 10 analistas.</t>
  </si>
  <si>
    <t>Claritas Advisory XP Seg Prev FIE FIC FIM</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</si>
  <si>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podendo investir também, em menor proporção, nos mercados de Juros Internacional, Ações Internacional, Imobiliário. O fundo possui objetivo de retorno de 105% a 120% do CDI no longo prazo com uma volatilidade esperada entre 1 e 2% ao ano. A principal métrica de risco é o VaR. O fundo não apresenta o mecanismo de stop loss por gestor, nem para o fundo como um todo. O mandato é semelhante ao do fundo Claritas Institucional FIM.</t>
  </si>
  <si>
    <t>Lançado em 2013, é um fundo internacional com estratégia de crédito high yield, isto é, investe majoritariamente em títulos de dívida de empresas com classificação de risco de crédito menor que BBB. O fundo tem foco de atuação em ativos globais, principalmente nos EUA, e seu portfólio contém posições cujo tamanho varia tipicamente entre 0,5% a 3%.</t>
  </si>
  <si>
    <t>A equipe de investimentos é liderada por Mark Denkinger, que conta com uma equipe com uma equipe de gestores e profissionais dedicados à pesquisa de crédito high yield, segmentados setorialmente. Além disso, a equipe conta com uma equipe de traders para a implementação das teses do fundo.</t>
  </si>
  <si>
    <t>Lançado em 2003,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podendo investir também, em menor proporção, nos mercados de Juros Internacional, Ações Internacional, Imobiliário. O fundo possui objetivo de retorno de 140% a 160% do CDI no longo prazo com uma volatilidade esperada entre 3 e 4% ao ano. A principal métrica de risco é o VaR. O fundo não apresenta o mecanismo de stop loss por gestor, nem para o fundo como um todo.</t>
  </si>
  <si>
    <t>Lançado em 2021,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podendo investir também, em menor proporção, nos mercados de Juros Internacional, Ações Internacional, Imobiliário. O fundo possui objetivo de retorno de 140% a 160% do CDI no longo prazo com uma volatilidade esperada entre 3 e 4% ao ano. A principal métrica de risco é o VaR. O fundo não apresenta o mecanismo de stop loss por gestor, nem para o fundo como um todo.</t>
  </si>
  <si>
    <t>Lançado em 2009,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podendo investir também, em menor proporção, nos mercados de Juros Internacional, Ações Internacional, Imobiliário. O fundo possui objetivo de retorno de 120% do CDI no longo prazo com uma volatilidade esperada entre 1 e 1,5% ao ano. A principal métrica de risco é o VaR. O fundo não apresenta o mecanismo de stop loss por gestor, nem para o fundo como um todo.</t>
  </si>
  <si>
    <t>Lançado em 2019,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que combina análises bottom-up e top-down. Com foco em ativos locais, o fundo investe principalmente nos mercados de Ações Brasil, podendo investir também, em menor proporção, nos mercados de Imobiliário. O fundo possui objetivo de retorno de 140% a 160% do CDI no longo prazo com uma volatilidade esperada entre 3,5 e 5% ao ano. A exposição líquida geralmente  está entre 10 e 15%, já a exposição bruta  fica entre 140 e 160%. O tamanho das posições compradas do fundo usualmente é de 5%.</t>
  </si>
  <si>
    <t>A equipe de investimentos é liderada por Eduardo Morais, Paulo Frade e Marcello Gunther, que são responsáveis pela tomada de decisão e gestão dos portfólios, contando com o suporte de um time de analistas focados no acompanhamento e modelagem de empresas. Tamanho da equipe de análise (além dos gestores): entre 6 e 10 analistas.</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</si>
  <si>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Juros Internacional, Ações Internacional, Imobiliário. O fundo possui objetivo de retorno de 180% a 200% do CDI no longo prazo com uma volatilidade esperada entre 7 e 8% ao ano. A principal métrica de risco é o VaR. O fundo apresenta o mecanismo de stop loss por gestor, mas não para o fundo como um todo.</t>
  </si>
  <si>
    <t xml:space="preserve">Lançado em 2010,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O fundo possui objetivo de retorno de 100% do IBX no longo prazo com uma volatilidade esperada entre 15 e 20% ao ano. O fundo usualmente tem  entre 95 e 100% de posições compradas, e possui de 15 a 20 emissores na carteira , onde cada posição geralmente representa de 0 a 10% da carteira. Há um limite de 25% de exposição por setor. </t>
  </si>
  <si>
    <t>Compass FIC FIRF CP LP</t>
  </si>
  <si>
    <t>Lançado em 2019, é um fundo de renda fixa com estratégia Crédito High Grade, ou seja, investe primordialmente em ativos de crédito privado de empresas com baixo risco de inadimplência. A tomada das decisões de investimento para o fundo é feita de forma centralizada, com uma abordagem de investimentos majoritariamente Bottom-up. Com foco em ativos locais, o fundo investe principalmente nos mercados de Crédito High Grade e Crédito Soberano. O fundo possui objetivo de retorno de CDI+0,5% a CDI+1% ao ano no longo prazo com uma volatilidade esperada entre 0,2 e 1% ao ano. O fundo possui nível de caixa médio  entre 30 e 40%, e geralmente aplica seus recursos  em algo entre 20 e 70 emissores. O tamanho das posições do fundo usualmente fica entre 1 e 5%.O fundo possui de 0 a 20% de exposição a crédito estruturado O tamanho das posições do fundo usualmente, e de 0 a 20% a bonds.</t>
  </si>
  <si>
    <t>A equipe de investimentos é liderada por José Ermete Rabello, que é responsável pela tomada de decisão e montagem da carteira, contando com o suporte de um time de analistas focados no acompanhamento e modelagem de empresas. Tamanho da equipe de análise (além dos gestores): entre 6 e 10 analistas.</t>
  </si>
  <si>
    <t>Constellation Icatu 70 Prev FIM</t>
  </si>
  <si>
    <t xml:space="preserve">Lançado em 2018,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t>
  </si>
  <si>
    <t>A equipe de investimentos é liderada por Florian Bartunek, Marcello Silva, Marcos Matsutani, Eduardo Dumans e Felipe Ribeiro David,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</si>
  <si>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t>
  </si>
  <si>
    <t xml:space="preserve">Lançado em 2012,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t>
  </si>
  <si>
    <t>Lançado em 2020,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podendo investir também, em menor proporção, nos mercados de Juros Brasil e Moedas. O fundo possui objetivo de superar o IBX no longo prazo com uma volatilidade esperada entre 15 e 25% ao ano. O mandato é semelhante ao do fundo Dahlia Institucional Advisory FIC FIA</t>
  </si>
  <si>
    <t>A equipe de investimentos é liderada por José Aurino da Rocha Neto e Felipe Mitsuo Hirai, que são responsáveis pela tomada de decisão e gestão dos portfólios, contando com o suporte de um time de analistas focados no acompanhamento e modelagem de empresas. Tamanho da equipe de análise (além dos gestores): entre 3 e 5 analistas.</t>
  </si>
  <si>
    <t xml:space="preserve">Lançado em 2019,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na América Latina, o fundo investe principalmente nos mercados de Juros Brasil, Moedas, Ações Brasil, Commodities e Outros Mercados Globais, podendo investir também, em menor proporção, nos mercados de Juros Internacional, Imobiliário. O fundo possui objetivo de retorno de 8 a 15% ao ano no longo prazo com uma volatilidade esperada entre 4 e 9% ao ano. </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</si>
  <si>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podendo investir também, em menor proporção, nos mercados de Juros Brasil e Moedas. O fundo possui objetivo de superar o IBX no longo prazo com uma volatilidade esperada entre 15 e 25% ao ano. </t>
  </si>
  <si>
    <t>Lançado em 2019,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na América Latina, o fundo investe principalmente nos mercados de Juros Brasil, Moedas, Ações Brasil, Commodities e Outros Mercados Globais, podendo investir também, em menor proporção, nos mercados de Imobiliário. O fundo possui objetivo de retorno de 10 a 15% ao ano no longo prazo com uma volatilidade esperada entre 8 e 14% ao ano. A exposição líquida geralmente  está entre 20 e 80%, já a exposição bruta  fica entre 70 e 100%. A estratégia possui usualmente de 25 a 30 posições compradas, com tamanho usual entre 1 e 8%.</t>
  </si>
  <si>
    <t>Lançado em 2018,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na América Latina, o fundo investe principalmente nos mercados de Juros Brasil, Moedas, Ações Brasil, Commodities e Outros Mercados Globais, podendo investir também, em menor proporção, nos mercados de Imobiliário. O fundo possui objetivo de retorno de 10 a 15% ao ano no longo prazo com uma volatilidade esperada entre 8 e 14% ao ano. A exposição líquida geralmente  está entre 20 e 80%, já a exposição bruta  fica entre 70 e 100%. A estratégia possui usualmente de 25 a 30 posições compradas, com tamanho usual entre 1 e 8%.</t>
  </si>
  <si>
    <t>Lançado em 2009,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podendo investir também, em menor proporção, nos mercados de Crédito Soberano. O fundo possui objetivo de retorno de 140% a 150% do CDI no longo prazo com uma volatilidade esperada igual à do CDI. O fundo possui nível de caixa médio  entre 20 e 25%, e geralmente aplica seus recursos  em algo entre 75 e 85 emissores. O tamanho das posições do fundo usualmente fica entre 0,5 e 5%.O fundo possui de 10 a 15% de exposição a crédito estruturado O tamanho das posições do fundo usualmente, e de 30 a 40% a bonds.</t>
  </si>
  <si>
    <t>A equipe de investimentos é liderada por Roberto Kropp e Jaques Iglicky, que são responsáveis pela tomada de decisão e montagem da carteira, contando com o suporte de um time de analistas focados no acompanhamento e modelagem de empresas. Tamanho da equipe de análise (além dos gestores): 2 analistas.</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</si>
  <si>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Soberano. O fundo possui objetivo de superar o CDI no longo prazo com uma volatilidade esperada superior à do CDI. O fundo possui nível de caixa médio  entre 22 e 40%, e geralmente possui seus recursos aplicados  em algo entre 50 e 100 emissores. O tamanho das posições do fundo usualmente fica entre 1 e 3%, não ultrapassando o valor de 5% por emissor. O mandato é semelhante ao do fundo DLM Hedge Conservador II FIRF CP..</t>
  </si>
  <si>
    <t>A equipe de investimentos é liderada por Marcelo  Miranda de  Mattos, Daniel Castro Domigos, Marcelo Castro Domingos da Silva e Mariana Pereira Fenelon, que são responsáveis pela tomada de decisão e montagem da carteira, contando com o suporte de um time de analistas focados no acompanhamento e modelagem de empresas. Tamanho da equipe de análise (além dos gestores): entre 3 e 5 analistas.</t>
  </si>
  <si>
    <t>DLM Conservador XP Seg Prev FI RF</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</si>
  <si>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Soberano. O fundo possui objetivo de superar o CDI no longo prazo com uma volatilidade esperada superior à do CDI. O fundo possui nível de caixa médio  entre 22 e 40%, e geralmente possui seus recursos aplicados  em algo entre 50 e 100 emissores. O tamanho das posições do fundo usualmente fica entre 1 e 3%, não ultrapassando o valor de 5% por emissor. O mandato é semelhante ao do fundo DLM Hedge Conservador II FIRF CP..</t>
  </si>
  <si>
    <t>Lançado em 2018,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Soberano. O fundo possui objetivo de superar o CDI no longo prazo com uma volatilidade esperada entre 0 e 0,5% ao ano. O fundo possui nível de caixa médio  entre 10 e 20%, e geralmente possui seus recursos aplicados  em algo entre 50 e 100 emissores. O tamanho das posições do fundo usualmente fica entre 1 e 3%, não ultrapassando o valor de 5% por emissor.</t>
  </si>
  <si>
    <t>Lançado em 2008,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Soberano. O fundo possui objetivo de superar o CDI no longo prazo com uma volatilidade esperada superior à do CDI. O fundo possui nível de caixa médio  entre 22 e 40%, e geralmente aplica seus recursos  em algo entre 50 e 100 emissores. O tamanho das posições do fundo usualmente fica entre 1 e 3%.O fundo possui de 0 a 20% de exposição a crédito estruturado , e não possui exposição a bonds.</t>
  </si>
  <si>
    <t>Lançado em 2015,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Soberano. O fundo possui objetivo de superar o CDI no longo prazo com uma volatilidade esperada entre 0 e 0,5% ao ano. O fundo possui nível de caixa médio  entre 22 e 40%, e geralmente possui seus recursos aplicados  em algo entre 50 e 100 emissores. O tamanho das posições do fundo usualmente fica entre 1 e 3%, não ultrapassando o valor de 5% por emissor.</t>
  </si>
  <si>
    <t>Lançado em 2017,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Soberano. O fundo possui objetivo de retorno de 105% a 110% do CDI no longo prazo com uma volatilidade esperada superior à do CDI. O fundo possui nível de caixa médio  entre 10 e 20%, e geralmente aplica seus recursos  em algo entre 50 e 100 emissores. O tamanho das posições do fundo usualmente fica entre 1 e 3%.O fundo possui de 0 a 20% de exposição a crédito estruturado , e não possui exposição a bonds.</t>
  </si>
  <si>
    <t>Lançado em 2020, é um fundo de Private Equity com objetivos de criar uma plataforma nacional de internet banda larga fixa via rede de fibra ótica (FTTH) ocupando o espaço deixado pelas grandes operadoras de telecomunicação que hoje estão concentradas nos grandes centros urbanos. O fundo tem um holding period esperado de 4 a 6 anos.</t>
  </si>
  <si>
    <t>Lançado em 2013,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majoritariamente Bottom-up. Com foco em ativos locais, o fundo investe principalmente nos mercados de Crédito High Yield, podendo investir também, em menor proporção, nos mercados de Crédito Soberano. O fundo possui objetivo de retorno de 125% a 125% do CDI no longo prazo com uma volatilidade esperada entre 0,05 e 0,3% ao ano. O fundo possui nível de caixa médio  entre 5 e 15%, e geralmente aplica seus recursos em  emissores. O tamanho das posições do fundo usualmente fica entre 0,01 e 11%.O fundo possui de 0 a 85% de exposição a crédito estruturado , e não possui exposição a bonds.</t>
  </si>
  <si>
    <t>A equipe de investimentos é liderada por Leonardo Calixto e Guilherme Vivan Lagnado, que são responsáveis pela tomada de decisão e montagem da carteira, contando com o suporte de um time de analistas focados no acompanhamento e modelagem de empresas. Tamanho da equipe de análise (além dos gestores): 2 analistas.</t>
  </si>
  <si>
    <t>Lançado em 2015, um fundo de FIDCs, com operações lastreadas em ativos indexados à inflação. O fundo busca retorno de IPCA + 8% a.a. e possui uma carteira mais concentrada que o Empírica Lótus, por haver menos operações do tipo no mercado. Como a maioria das operações de FIDCs indexados ao IPCA é de empréstimos imobiliários, existe a garantia real dos imóveis em caso de inadimplência.</t>
  </si>
  <si>
    <t>A equipe de investimentos é conduzida pelo CIO Leonardo Calixto e o dia a dia do fundo é tocado pelo gestor Guilherme Lagnado. A análise das operações fica a cargo da área de risco que é comandada por Lucas de Lima Neto, que conta com uma equipe de 6 pessoas.</t>
  </si>
  <si>
    <t>Lançado em 2020, é um fundo de renda variável com estratégia Long Only,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 mercado de Ações Brasil. A carteira do fundo é composta tipicamente por 15 a 20 ações.</t>
  </si>
  <si>
    <t>A equipe de investimentos é liderada por João Luiz Braga, que é o responsável final pela  gestão dos portfólios, contando com o suporte de um time de analistas focados no acompanhamento e modelagem de empresas.</t>
  </si>
  <si>
    <t>Lançado em 2020,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 mercado de Ações Brasil. A exposição líquida da estratégia varia tipicamente entre 30% e 100%.</t>
  </si>
  <si>
    <t xml:space="preserve">Lançado em 2010,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e Commodities, podendo investir também, em menor proporção, nos mercados de Ações Internacional e Outros Mercados Globais. O fundo possui objetivo de retorno de 10 a 20% ao ano no longo prazo com uma volatilidade esperada inferior à do Ibovespa. O fundo usualmente tem  entre 80 e 130% de posições compradas, e possui de 15 a 25 emissores na carteira , onde cada posição geralmente representa de 15 a 25% da carteira. Há um limite de 30% de exposição por setor. </t>
  </si>
  <si>
    <t>A equipe de investimentos é liderada por Luis Felipe Amaral, que é responsável pela tomada de decisão e gestão dos portfólios, contando com o suporte de um time de analistas focados no acompanhamento e modelagem de empresas. Tamanho da equipe de análise (além dos gestores): entre 6 e 10 analistas.</t>
  </si>
  <si>
    <t xml:space="preserve">Lançado em 1997,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O fundo possui objetivo de superar o Ibovespa no longo prazo. </t>
  </si>
  <si>
    <t>A equipe de investimentos é liderada por Fabio Alperowitch e Mauricio Levi, que são responsáveis pela tomada de decisão e gestão dos portfólios, contando com o suporte de um time de analistas focados no acompanhamento e modelagem de empresas. Tamanho da equipe de análise (além dos gestores): entre 3 e 5 analistas.</t>
  </si>
  <si>
    <t xml:space="preserve">Lançado em 2008,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com uma abordagem de investimentos majoritariamente Top-down.  O fundo possui uma volatilidade esperada igual à do IMA-B 5. </t>
  </si>
  <si>
    <t>A equipe de investimentos é liderada por Leonardo David Sapienza, Mauricio de Souza Ferraz e Isabela Fukase, que são responsáveis pela tomada de decisão e gestão dos portfólios.</t>
  </si>
  <si>
    <t xml:space="preserve">Franklin Valor e Liquidez 70 XP Seg FIM </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</si>
  <si>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Juros Brasil, Moedas e Ações Brasil, podendo investir também, em menor proporção, nos mercados de Juros Internacional, Ações Internacional, Crédito High Yield e Crédito Soberano. O fundo possui uma volatilidade esperada inferior à do 70% Ibovespa + 30% Selic. </t>
  </si>
  <si>
    <t>A equipe de investimentos é liderada por Frederico Sampaio, CFA e Eduardo Bopp, que são responsáveis pela tomada de decisão e gestão dos portfólios, contando com o suporte de um time de analistas focados no acompanhamento e modelagem de empresas. Tamanho da equipe de análise (além dos gestores): entre 3 e 5 analistas.</t>
  </si>
  <si>
    <t xml:space="preserve">Lançado em 1998,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uma volatilidade esperada inferior à do Ibovespa. </t>
  </si>
  <si>
    <t>Lançado em 2018,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locais, o fundo investe principalmente nos mercados de Crédito High Grade. O fundo possui objetivo de retorno de 110% a 135% do CDI no longo prazo com uma volatilidade esperada entre 0,5 e 2% ao ano. O fundo possui nível de caixa médio  entre 5 e 20%, e geralmente aplica seus recursos  em algo entre 50 e 80 emissores. O tamanho das posições do fundo usualmente fica entre 0,5 e 4%.O fundo possui de 5 a 20% de exposição a crédito estruturado , e não possui exposição a bonds.</t>
  </si>
  <si>
    <t>A equipe de investimentos é liderada por Ian Caó e Fernando Marinho, que são responsáveis pela tomada de decisão e montagem da carteira, contando com o suporte de um time de analistas focados no acompanhamento e modelagem de empresas. Tamanho da equipe de análise (além dos gestores): entre 3 e 5 analistas.</t>
  </si>
  <si>
    <t>Lançado em 2005,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CDI+6% a CDI+7% a.a. no longo prazo com uma volatilidade esperada de 8% a.a. A principal métrica de risco é o Stress. O fundo apresenta o mecanismo de stop loss por gestor e também para o fundo como um todo.</t>
  </si>
  <si>
    <t>A equipe de investimentos é composta por diferentes gestores especialistas e segmentados por mercado de atuação, com responsabilidade compartilhada sobre o portfólio como um todo. Para o auxílio no acompanhamento dos mercados, os gestores possuem também o suporte de um time de pesquisa macroeconômica e analistas de empresas. Tamanho da equipe de pesquisa macroeconômica: entre 6 e 10 analistas. Tamanho da equipe de análise micro de ações: 2 analistas.</t>
  </si>
  <si>
    <t>Lançado em 2020,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CDI+5% a CDI+6% a.a. no longo prazo com uma volatilidade esperada de 6-7% a.a. . A principal métrica de risco é o Stress. O fundo apresenta o mecanismo de stop loss por gestor e também para o fundo como um todo. O mandato é semelhante ao do fundo GAP Absoluto FIC FIM.</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</si>
  <si>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0. Com foco em ativos locais, o fundo investe principalmente nos mercados de Juros Brasil, Moedas e Ações Brasil, podendo investir também, em menor proporção, nos mercados de Commodities. O fundo possui objetivo de retorno de IMA-B 5+2% a IMA-B 5+3% ao ano no longo prazo com uma volatilidade esperada entre 5 e 10% ao ano. A principal métrica de risco é o VaR. O fundo apresenta o mecanismo de stop loss por gestor e também para o fundo como um todo. O mandato é semelhante ao do fundo Garde D'Artagnan FIC FIM.</t>
  </si>
  <si>
    <t>A equipe de investimentos é liderada por Carlos Calabresi,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</si>
  <si>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2018, é um fundo de renda variável com estratégia Long Biased, com foco em uma carteira comprada de ações, mas podendo ter uma parcela vendida. A tomada das decisões de investimento para o fundo é feita de forma descentralizada, ou ponderada por risco, com uma abordagem de investimentos majoritariamente 0. Com foco em ativos predominantemente locais, mas com exposição internacional, o fundo investe principalmente nos mercados de Ações Brasil, podendo investir também, em menor proporção, nos mercados de Juros Brasil, Juros Internacional, Moedas e Commodities. O fundo possui objetivo de superar o CDI no longo prazo com uma volatilidade esperada entre 20 e 30% ao ano. A exposição líquida geralmente  está entre 50 e 130%, já a exposição bruta  fica entre 100 e 200%. A estratégia possui usualmente de 50 a 120 posições compradas, com tamanho usual entre 0 e 4%.</t>
  </si>
  <si>
    <t>A equipe de investimentos é liderada por Fernando Borges, que é responsável pela tomada de decisão e gestão dos portfólios, contando com o suporte de um time de analistas focados no acompanhamento e modelagem de empresas. Tamanho da equipe de análise (além dos gestores): entre 3 e 5 analistas.</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</si>
  <si>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0. Com foco em ativos predominantemente locais, mas com exposição internacional, o fundo investe principalmente nos mercados de Juros Brasil, Moedas e Ações Brasil, podendo investir também, em menor proporção, nos mercados de Juros Internacional, Ações Internacional, Commodities e Crédito Soberano. O fundo possui objetivo de retorno de CDI+5% a CDI+7,5% ao ano no longo prazo com uma volatilidade esperada entre 5 e 10% ao ano. A principal métrica de risco é o VaR. O fundo apresenta o mecanismo de stop loss por gestor e também para o fundo como um todo.</t>
  </si>
  <si>
    <t>Lançado em 2013,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0. Com foco em ativos predominantemente locais, mas com exposição internacional, o fundo investe principalmente nos mercados de Juros Brasil, Moedas e Ações Brasil, podendo investir também, em menor proporção, nos mercados de Juros Internacional, Ações Internacional, Commodities e Crédito Soberano. O fundo possui objetivo de retorno de CDI+5% a CDI+7,5% ao ano no longo prazo com uma volatilidade esperada entre 5 e 10% ao ano. A principal métrica de risco é o VaR. O fundo apresenta o mecanismo de stop loss por gestor e também para o fundo como um todo.</t>
  </si>
  <si>
    <t>Lançado em 2020,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0. Com foco em ativos predominantemente locais, mas com exposição internacional, o fundo investe principalmente nos mercados de Juros Brasil, Moedas e Ações Brasil, podendo investir também, em menor proporção, nos mercados de Juros Internacional, Ações Internacional, Commodities e Crédito Soberano. O fundo possui objetivo de retorno de CDI+7,5% a CDI+10% ao ano no longo prazo com uma volatilidade esperada entre 7 e 12% ao ano. A principal métrica de risco é o VaR. O fundo apresenta o mecanismo de stop loss por gestor e também para o fundo como um todo. O fundo segue a mesma estratégia que o Garde D'Artagnan, com a diferença de apresenta risco 1,5x maior.</t>
  </si>
  <si>
    <t>Lançado em 2014,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globais, o fundo investe principalmente nos mercados de Juros Brasil, Juros Internacional, Moedas, Ações Brasil, Ações Internacional, Commodities e Outros Mercados Globais, podendo investir também, em menor proporção, nos mercados de Crédito High Grade, Crédito High Yield e Crédito Soberano. O fundo possui objetivo de retorno de CDI+5% a CDI+6% ao ano no longo prazo com uma volatilidade esperada entre 8 e 9% ao ano. As principais métricas de risco do fundo são VaR e Stress. O fundo apresenta o mecanismo de stop loss por gestor, mas não para o fundo como um todo.</t>
  </si>
  <si>
    <t>A equipe de investimentos é liderada por Fabio Okumura, head da estratégia, que conta com gestores especialistas e segmentados por mercado. Para o auxílio no acompanhamento dos mercados, os gestores possuem também o suporte de um time de pesquisa macroeconômica e analistas de empresas. Tamanho da equipe de pesquisa macroeconômica: 2 analistas. Tamanho da equipe de análise micro de ações: entre 3 e 5 analistas.</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</si>
  <si>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globais, o fundo investe principalmente nos mercados de Juros Brasil, Moedas, Ações Brasil e Ações Internacional, podendo investir também, em menor proporção, nos mercados de Crédito Soberano. O fundo possui objetivo de retorno de IMA-B 5++4% a IMA-B 5++5% ao ano no longo prazo com uma volatilidade esperada de 7% a.a. . As principais métricas de risco do fundo são VaR e Stress. O fundo apresenta o mecanismo de stop loss por gestor, mas não para o fundo como um todo.</t>
  </si>
  <si>
    <t>Lançado em 2017,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podendo investir também, em menor proporção, nos mercados de Juros Brasil e Crédito Soberano. O fundo possui objetivo de retorno de 105% a 110% do CDI no longo prazo com uma volatilidade esperada igual à do CDI. O fundo possui nível de caixa médio  entre 25 e 40%, e geralmente possui seus recursos aplicados  em algo entre 20 e 30 emissores. O tamanho das posições do fundo usualmente fica entre 1 e 2,5%, não ultrapassando o valor de 10% por emissor.</t>
  </si>
  <si>
    <t>A equipe de investimentos é liderada por Carlos Menezes, que é responsável pela tomada de decisão e montagem da carteira.</t>
  </si>
  <si>
    <t xml:space="preserve">Gauss Zurich FIM Prev </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</si>
  <si>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globais, o fundo investe principalmente nos mercados de Juros Brasil, Moedas, Ações Brasil e Ações Internacional, podendo investir também, em menor proporção, nos mercados de Crédito Soberano. O fundo possui objetivo de retorno de CDI+4% a CDI+5% ao ano no longo prazo com uma volatilidade esperada de 7% a.a. . As principais métricas de risco do fundo são VaR e Stress. O fundo apresenta o mecanismo de stop loss por gestor, mas não para o fundo como um todo.</t>
  </si>
  <si>
    <t>A equipe de investimentos é liderada por Fabio Okumura, head da estratégia, que conta com gestores especialistas e segmentados por mercado. Para o auxílio no acompanhamento dos mercados, os gestores possuem também o suporte de um time de pesquisa macroeconômica e analistas de empresas.Tamanho da equipe de pesquisa macroeconômica: 2 analistas. Tamanho da equipe de análise micro de ações: entre 3 e 5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</si>
  <si>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predominantemente internacionais, mas com exposição local, o fundo investe principalmente nos mercados de Juros Brasil, Juros Internacional, Moedas, Ações Brasil, Ações Internacional, Commodities, Crédito Soberano e Outros Mercados Globais. O fundo possui objetivo de retorno de CDI+4% a CDI+6% ao ano no longo prazo com uma volatilidade esperada entre 4 e 6% ao ano. A principal métrica de risco é o Stress. O fundo não apresenta o mecanismo de stop loss por gestor, mas possui para o fundo como um todo.</t>
  </si>
  <si>
    <t>A equipe de investimentos é liderada por Gabriel Srour,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6 e 10 analistas. Tamanho da equipe de análise micro de ações: entre 3 e 5 analistas.</t>
  </si>
  <si>
    <t>Lançado em 2008,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predominantemente internacionais, mas com exposição local, o fundo investe principalmente nos mercados de Juros Brasil, Juros Internacional, Moedas, Ações Brasil, Ações Internacional, Commodities, Crédito Soberano e Outros Mercados Globais. O fundo possui objetivo de retorno de CDI+4% a CDI+6% ao ano no longo prazo com uma volatilidade esperada entre 4 e 6% ao ano. A principal métrica de risco é o Stress. O fundo não apresenta o mecanismo de stop loss por gestor, mas possui para o fundo como um todo.</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</si>
  <si>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predominantemente internacionais, mas com exposição local, o fundo investe principalmente nos mercados de Juros Brasil, Juros Internacional, Moedas, Ações Brasil, Ações Internacional, Commodities, Crédito Soberano e Outros Mercados Globais. O fundo possui objetivo de retorno de CDI+6% a CDI+9% ao ano no longo prazo com uma volatilidade esperada entre 6 e 9% ao ano. A principal métrica de risco é o Stress. O fundo não apresenta o mecanismo de stop loss por gestor, mas possui para o fundo como um todo.</t>
  </si>
  <si>
    <t>Lançado em 2018,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globais, o fundo investe principalmente nos mercados de Juros Brasil, Juros Internacional, Moedas, Ações Brasil e Ações Internacional, podendo investir também, em menor proporção, nos mercados de Commodities. O fundo possui objetivo de retorno de CDI+8% a CDI+11% ao ano no longo prazo com uma volatilidade esperada entre 5 e 8% ao ano. A principal métrica de risco é o Stress. Não há regras de stop loss por gestor, nem para o fundo.</t>
  </si>
  <si>
    <t>Lançado em 2019,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globais, o fundo investe principalmente nos mercados de Juros Brasil, Juros Internacional, Moedas, Ações Brasil e Ações Internacional, podendo investir também, em menor proporção, nos mercados de Commodities. O fundo possui objetivo de retorno de CDI+9% a CDI+12% ao ano no longo prazo com uma volatilidade esperada entre 6 e 9% ao ano. A principal métrica de risco é o Stress. Não há regras de stop loss por gestormas há stop loss para o fundo.</t>
  </si>
  <si>
    <t>Giant Steps Quant Select Prev XP Seg FIE FIM</t>
  </si>
  <si>
    <t>Lançado em 2019,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globais, o fundo investe principalmente nos mercados de Juros Brasil, Juros Internacional, Moedas, Ações Brasil e Ações Internacional, podendo investir também, em menor proporção, nos mercados de Commodities. O fundo possui objetivo de retorno de CDI+6% a CDI+9% ao ano no longo prazo com uma volatilidade esperada entre 3 e 6% ao ano. A principal métrica de risco é o Stress. Não há regras de stop loss por gestor, nem para o fundo. O mandato é semelhante ao do fundo N.A..</t>
  </si>
  <si>
    <t>Lançado em 2012,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globais, o fundo investe principalmente nos mercados de Juros Brasil, Juros Internacional, Moedas, Ações Brasil e Ações Internacional, podendo investir também, em menor proporção, nos mercados de Commodities. O fundo possui objetivo de retorno de CDI+12% a CDI+15% ao ano no longo prazo com uma volatilidade esperada entre 8 e 12% ao ano. A principal métrica de risco é o Stress. Não há regras de stop loss por gestor, nem para o fundo.</t>
  </si>
  <si>
    <t>Lançado em 2021,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locais, o fundo investe principalmente nos mercados de Juros Brasil, Moedas e Ações Brasil. O fundo possui objetivo de retorno de CDI+8% ao ano no longo prazo com uma volatilidade esperada de 8-10% ao ano.</t>
  </si>
  <si>
    <t>A equipe de investimentos é liderada por Gustavo Brotto, head da estratégia, que conta com gestores especialista e segmentados por mercado de atuação. Para o auxílio no acompanhamento dos mercados, os gestores possuem também o suporte de um time de pesquisa macroeconômica e analistas de empresas.</t>
  </si>
  <si>
    <t>É um fundo multimercado com estratégia macro, isto é, suas teses de investimento são baseadas na elaboração de cenários macroeconômicos. O fundo apresenta abordagem fundamentalista top-down e atua nos mercados de juros, moedas, ações, commodities e crédito, com foco em Brasil e apresenta objetivo de retorno de CDI+5-6% a.a. no longo prazo, com volatilidade-alvo de 7-8% a.a.</t>
  </si>
  <si>
    <t>A equipe de investimentos é liderada pelo CIO Sylvio Castro e conta com gestores especializados nos mercados de juros, ações e crédito, os quais trabalham com os insumos da equipe de pesquisa macroeconômica e analistas de empresas.</t>
  </si>
  <si>
    <t>Lançado em 2021, é um fundo de renda variável com estratégia Long Biased, com foco em uma carteira comprada de ações, mas podendo ter uma parcela vendida e de valor relativo. A tomada das decisões de investimento para o fundo segue abordagem de investimentos majoritariamente bottom-up. Com foco em ativos predominantemente locais, mas com exposição internacional, o fundo investe principalmente nos mercados de Ações Brasil, podendo investir também, em menor proporção, nos mercados de Ações Internacional. A carteira é composta pelas subestratégias de (i) seleção de ações no Brasil e no mundo, (ii) valor relativo (long short) fatorial e setorial, (iii) investimento em temas estruturais e (iv) proteções.</t>
  </si>
  <si>
    <t>A equipe de investimentos é liderada por André Szasz, que é responsável pela tomada de decisão e gestão dos portfólios, contando com o suporte de um time de analistas focados no acompanhamento e modelagem de empresas.</t>
  </si>
  <si>
    <t xml:space="preserve">Lançado em 2007,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Top-down. Com foco em ativos locais, o fundo investe principalmente nos mercados de Ações Brasil. O fundo usualmente tem  entre 67 e 100% de posições compradas, e possui de 6 a 14 emissores na carteira , onde cada posição geralmente representa de 1 a 25% da carteira. Há um limite de 25% de exposição por setor. </t>
  </si>
  <si>
    <t>A equipe de investimentos é liderada por Octávio Magalhães, que é responsável pela tomada de decisão e gestão dos portfólios, contando com o suporte de um time de analistas focados no acompanhamento e modelagem de empresas. Tamanho da equipe de análise (além dos gestores): entre 3 e 5 analistas.</t>
  </si>
  <si>
    <t>Lançado em 2019, é um fundo de renda variável com estratégia Long Only, com foco em uma carteira comprada de ações. A estratégia de investimento adota uma abordagem majoritariamente Bottom-up e foca em ativos locais, o fundo investe principalmente nos mercados de Ações Brasil. O fundo possui objetivo de superar o Ibovespa no longo prazo.</t>
  </si>
  <si>
    <t>A equipe de investimentos é liderada por Rodrigo Heilberg que é reponsável pela tomada de decisão e montagem da carteira, contando com o suporte de um time de analistas focados no acompanhamento e modelagem de empresas.</t>
  </si>
  <si>
    <t xml:space="preserve">Lançado em 2017,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O fundo possui objetivo de superar o IBX no longo prazo com uma volatilidade esperada inferior à do IBX. O fundo usualmente tem  entre 90 e 100% de posições compradas, e possui de 15 a 25 emissores na carteira , onde cada posição geralmente representa de 4 a 10% da carteira. Há um limite de 25% de exposição por setor. </t>
  </si>
  <si>
    <t>A equipe de investimentos é liderada por André Silva Telles Lion, que é responsável pela tomada de decisão e gestão dos portfólios, contando com o suporte de um time de analistas focados no acompanhamento e modelagem de empresas. Tamanho da equipe de análise (além dos gestores): entre 6 e 10 analistas.</t>
  </si>
  <si>
    <t>Lançado em 2010,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locais e internacionais, o fundo investe principalmente nos mercados de Juros Brasil, Juros Internacional e Moedas, podendo investir também, em menor proporção, nos mercados de Ações Brasil, Ações Internacional e Commodities. O fundo possui objetivo de retorno de CDI+5% a CDI+7% ao ano no longo prazo com uma volatilidade esperada entre 5 e 7% ao ano. A principal métrica de risco é o VaR. O fundo apresenta o mecanismo de stop loss por gestor e também para o fundo como um todo.</t>
  </si>
  <si>
    <t>A equipe de investimentos é liderada por Mario Torós e Rodrigo Azevedo,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</si>
  <si>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Ibiuna Hedge ST Advisory FIC FIM</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</si>
  <si>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locais e internacionais, o fundo investe principalmente nos mercados de Juros Brasil, Juros Internacional e Moedas, podendo investir também, em menor proporção, nos mercados de Ações Brasil, Ações Internacional e Commodities. O fundo possui objetivo de retorno de CDI+8% a CDI+10% ao ano no longo prazo com uma volatilidade esperada entre 8 e 10% ao ano. A principal métrica de risco é o VaR. O fundo apresenta o mecanismo de stop loss por gestor e também para o fundo como um todo.</t>
  </si>
  <si>
    <t>Lançado em 2012,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locais e internacionais, o fundo investe principalmente nos mercados de Juros Brasil, Juros Internacional e Moedas, podendo investir também, em menor proporção, nos mercados de Ações Brasil, Ações Internacional e Commodities. O fundo possui objetivo de retorno de CDI+8% a CDI+10% ao ano no longo prazo com uma volatilidade esperada entre 8 e 10% ao ano. A principal métrica de risco é o VaR. O fundo apresenta o mecanismo de stop loss por gestor e também para o fundo como um todo.</t>
  </si>
  <si>
    <t>Lançado em 2013,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locais, o fundo investe principalmente nos mercados de Ações Brasil. O fundo possui objetivo de superar o IMA-B no longo prazo com uma volatilidade esperada inferior à do IMA-B. A exposição líquida geralmente  está entre 50 e 80%, já a exposição bruta  fica entre 100 e 150%. A estratégia possui usualmente de 15 a 30 posições compradas, com tamanho usual entre 4 e 10%.</t>
  </si>
  <si>
    <t>Lançado em 2018,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centralizada, com uma abordagem de investimentos majoritariamente Bottom-up. Com foco em ativos locais, o fundo investe principalmente nos mercados de Ações Brasil. O fundo possui objetivo de retorno de CDI+5% a CDI+8% ao ano no longo prazo com uma volatilidade esperada entre 5 e 8% ao ano. A exposição líquida geralmente é de 0%, já a exposição bruta  fica entre 100 e 200%. O tamanho das posições compradas do fundo usualmente é de 7%.</t>
  </si>
  <si>
    <t>Lançado em 2013,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centralizada, com uma abordagem de investimentos majoritariamente Bottom-up. Com foco em ativos locais, o fundo investe principalmente nos mercados de Ações Brasil. O fundo possui objetivo de retorno de CDI+5% a CDI+8% ao ano no longo prazo com uma volatilidade esperada entre 5 e 8% ao ano. A exposição líquida geralmente é de 0%, já a exposição bruta  fica entre 100 e 200%. O tamanho das posições compradas do fundo usualmente é de 7%.</t>
  </si>
  <si>
    <t>Lançado em 2013,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e Moedas, podendo investir também, em menor proporção, nos mercados de Ações Brasil, Ações Internacional e Commodities. O fundo possui objetivo de retorno de CDI+5% a CDI+7% ao ano no longo prazo com uma volatilidade esperada entre 5 e 7% ao ano. A principal métrica de risco é o VaR. O fundo apresenta o mecanismo de stop loss por gestor e também para o fundo como um todo. O mandato é semelhante ao do fundo Ibiuna Hedge FIC FIM.</t>
  </si>
  <si>
    <t>Icatu Seg Franklin Templeton Prev FIM</t>
  </si>
  <si>
    <t>Lançado em 2015,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Bottom-up. Com foco em ativos predominantemente locais, mas com exposição internacional, o fundo investe principalmente nos mercados de Juros Brasil, Moedas, Ações Brasil, Crédito High Grade e Crédito Soberano, podendo investir também, em menor proporção, nos mercados de Juros Internacional e Ações Internacional. O fundo possui objetivo de superar o CDI no longo prazo com uma volatilidade esperada entre 1 e 3% ao ano. A principal métrica de risco é o VaR. O fundo não apresenta o mecanismo de stop loss por gestor, nem para o fundo como um todo.</t>
  </si>
  <si>
    <t>A equipe de investimentos é liderada por Renato Pascon, head da estratégia, que conta com gestores com escopo generalista, sem o compromisso de atuação em um mercado específico.</t>
  </si>
  <si>
    <t>Lançado em 2013,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predominantemente locais, mas com exposição internacional, o fundo investe principalmente nos mercados de Juros Brasil e Ações Brasil, podendo investir também, em menor proporção, nos mercados de Moedas. O fundo possui objetivo de retorno de CDI+2% a CDI+6% ao ano no longo prazo com uma volatilidade esperada entre 2 e 8% ao ano. A principal métrica de risco é o VaR. Há regra de strop loss por gestor, nem para o fundo. O mandato é semelhante ao do fundo Kadima II FIC FIM.</t>
  </si>
  <si>
    <t>Lançado em 2015,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100% a 110% do CDI no longo prazo. O fundo possui nível de caixa médio  entre 10 e 20%, e geralmente possui seus recursos aplicados  em algo entre 50 e 70 emissores. O tamanho das posições do fundo usualmente fica entre 0,5 e 1,5% O mandato é semelhante ao do fundo Icatu Vanguarda Crédito Privado FIRF LP..</t>
  </si>
  <si>
    <t>A equipe de investimentos é liderada por Marco Antônio Fernandes Pereira, Alan Corrêa, Antonio Corrêa e Eliana Pentagna, que são responsáveis pela tomada de decisão e montagem da carteira, contando com o suporte de um time de analistas focados no acompanhamento e modelagem de empresas. Tamanho da equipe de análise (além dos gestores): entre 6 e 10 analistas.</t>
  </si>
  <si>
    <t>Lançado em 2006,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e Crédito Soberano. O fundo possui objetivo de retorno de 103% a 106% do CDI no longo prazo. O fundo possui nível de caixa médio  entre 10 e 20%, e geralmente aplica seus recursos  em algo entre 50 e 70 emissores. O tamanho das posições do fundo usualmente fica entre 0,5 e 1,5%.O fundo possui de 0 a 15% de exposição a crédito estruturado , e não possui exposição a bonds.</t>
  </si>
  <si>
    <t xml:space="preserve">Lançado em 2019, é um fundo de renda variável com estratégia Long Only Dividendos, com foco em uma carteira comprada de ações, preferindo empresas com bom histórico de pagamento de dividendos. A tomada das decisões de investimento para o fundo é feita de forma colegiada, com uma abordagem de investimentos que combina análises bottom-up e top-down. Com foco em ativos locais, o fundo investe principalmente nos mercados de Ações Brasil. O fundo possui objetivo de superar o Ibovespa no longo prazo. O fundo usualmente tem  entre 90 e 95% de posições compradas, e possui de 15 a 25 emissores na carteira , onde cada posição geralmente representa de 5 a 15% da carteira. Há um limite de 30% de exposição por setor. </t>
  </si>
  <si>
    <t>A equipe de investimentos é liderada por Roberto Koeler e Márcio Luis Pereira,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</si>
  <si>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2006, é um fundo de renda variável com estratégia Long Only Dividendos, com foco em uma carteira comprada de ações, preferindo empresas com bom histórico de pagamento de dividendos. A tomada das decisões de investimento para o fundo é feita de forma colegiada, com uma abordagem de investimentos que combina análises bottom-up e top-down. Com foco em ativos locais, o fundo investe principalmente nos mercados de Ações Brasil. O fundo possui objetivo de superar o Ibovespa no longo prazo. O fundo usualmente tem  entre 90 e 95% de posições compradas, e possui de 15 a 25 emissores na carteira , onde cada posição geralmente representa de 5 a 15% da carteira. Há um limite de 30% de exposição por setor. </t>
  </si>
  <si>
    <t>Icatu Vanguarda FI Infra RF</t>
  </si>
  <si>
    <t>Lançado em 27/12/2019, é um fundo com estratégia debêntures incentivadas não hedgeado, com posições que variam usualmente entre 0,5% e 5% e limite máximo por emissão de 10%. Na média, o fundo apresenta duration próximo ao IMA-B 5.</t>
  </si>
  <si>
    <t xml:space="preserve">Lançado em 2010,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com uma abordagem de investimentos majoritariamente Top-down.  O fundo possui objetivo de retorno de 100% do IMA-B 5 no longo prazo com uma volatilidade esperada igual à do IMA-B 5. </t>
  </si>
  <si>
    <t>A equipe de investimentos é liderada por Marcos Vinicius Rechtman e Henrique Greppe, que são responsáveis pela tomada de decisão e montagem da carteira. Tamanho da equipe de análise (além dos gestores): 1 analista.</t>
  </si>
  <si>
    <t xml:space="preserve">Lançado em 2005,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com uma abordagem de investimentos majoritariamente Top-down.  O fundo possui objetivo de superar o IMA-B 5+ no longo prazo com uma volatilidade esperada igual à do IMA-B 5+. </t>
  </si>
  <si>
    <t xml:space="preserve">Lançado em 2014, é um fundo com estratégia renda fixa prefixado, cuja carteira é composta majoritariamente por posições atreladas a taxas de juros prefixadas, como Letras do Tesouro Nacional (LTNs) ou Contratos Futuros de DI. A tomada das decisões de investimento para o fundo é feita de forma , com uma abordagem de investimentos que combina análises bottom-up e top-down.  O fundo possui objetivo de superar o IRF-M 1+ no longo prazo com uma volatilidade esperada igual à do IRF-M 1+. </t>
  </si>
  <si>
    <t>A equipe de investimentos é liderada por Daniel Reichstul e Felipe Fonseca Montagna, que são responsáveis pela tomada de decisão e gestão dos portfólios, contando com o suporte de um time de analistas focados no acompanhamento e modelagem de empresas. Tamanho da equipe de análise (além dos gestores): entre 3 e 5 analistas.</t>
  </si>
  <si>
    <t xml:space="preserve">Lançado em 2010,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e internacionais, o fundo investe principalmente nos mercados de Ações Brasil e Ações Internacional, podendo investir também, em menor proporção, nos mercados de Moedas e Commodities. </t>
  </si>
  <si>
    <t>A equipe de investimentos é liderada por Bruno Barreto, Pedro Andrade, Gabriel Raoni, Karen Hime e Rafael Cattley, que são responsáveis pela tomada de decisão e gestão dos portfólios, contando com o suporte de um time de analistas focados no acompanhamento e modelagem de empresas. Tamanho da equipe de análise (além dos gestores): entre 3 e 5 analistas.</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</si>
  <si>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O fundo possui objetivo de retorno de 103% a 107,5% do CDI no longo prazo com uma volatilidade esperada entre 0 e 0,5% ao ano. O fundo possui nível de caixa médio  entre 30 e 35%, e geralmente possui seus recursos aplicados  em algo entre 40 e 60 emissores. O tamanho das posições do fundo usualmente fica entre 0,5 e 4%, não ultrapassando o valor de 5% por emissor. O mandato é semelhante ao do fundo Iridium Apollo FI RF Crédito Privado LP..</t>
  </si>
  <si>
    <t>A equipe de investimentos é liderada por Rafael Selegatto e Yannick Bergamo, que são responsáveis pela tomada de decisão e montagem da carteira, contando com o suporte de um time de analistas focados no acompanhamento e modelagem de empresas. Tamanho da equipe de análise (além dos gestores): 2 analistas.</t>
  </si>
  <si>
    <t>Iridium Apollo FIC FIRF Crédito Privado Longo Prazo</t>
  </si>
  <si>
    <t>Lançado em 2017,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O fundo possui objetivo de retorno de 105% a 110% do CDI no longo prazo com uma volatilidade esperada entre 0 e 0,5% ao ano. O fundo possui nível de caixa médio  entre 30 e 35%, e geralmente possui seus recursos aplicados  em algo entre 40 e 60 emissores. O tamanho das posições do fundo usualmente fica entre 0,5 e 4%, não ultrapassando o valor de 5% por emissor.</t>
  </si>
  <si>
    <t>Iridium Pioneer Debêntures Incentivadas FIRF Crédito Privado</t>
  </si>
  <si>
    <t>Lançado em 2017,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majoritariamente Bottom-up. Com foco em ativos locais, o fundo investe principalmente nos mercados de Crédito High Grade. O fundo possui objetivo de retorno de 105% a 110% do CDI no longo prazo com uma volatilidade esperada entre 0 e 2% ao ano. O fundo possui nível de caixa médio  entre 10 e 15%, e geralmente possui seus recursos aplicados  em algo entre 30 e 50 emissores. O tamanho das posições do fundo usualmente fica entre 0,5 e 6,5%, não ultrapassando o valor de 7,5% por emissor.</t>
  </si>
  <si>
    <t>Lançado em 2019,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locais, o fundo investe principalmente nos mercados de Crédito High Grade, podendo investir também, em menor proporção, nos mercados de Crédito High Yield. O fundo possui objetivo de retorno de 115% a 120% do CDI no longo prazo com uma volatilidade esperada entre 0 e 2% ao ano. O fundo possui nível de caixa médio  entre 25 e 35%, e geralmente aplica seus recursos  em algo entre 30 e 50 emissores. O tamanho das posições do fundo usualmente fica entre 0,5 e 6,5%.O fundo possui de 10 a 30% de exposição a crédito estruturado , e não possui exposição a bonds.</t>
  </si>
  <si>
    <t>Lançado em 2014, é um fundo de renda fixa com estratégia Crédito High Grade, ou seja, investe primordialmente em ativos de crédito privado de empresas com baixo risco de inadimplência. A tomada das decisões de investimento para o fundo é feita de forma centralizada, com uma abordagem de investimentos majoritariamente Bottom-up. Com foco em ativos na América Latina, o fundo investe principalmente nos mercados de Crédito High Grade, podendo investir também, em menor proporção, nos mercados de Crédito Soberano. O fundo possui objetivo de retorno de CDI+1,5% a CDI+2% ao ano no longo prazo com uma volatilidade esperada entre 0,25 e 0,75% ao ano. O fundo possui nível de caixa médio  entre 4 e 16%, e geralmente aplica seus recursos  em algo entre 60 e 80 emissores. O tamanho das posições do fundo usualmente fica entre 1 e 4%.O fundo possui de 0 a 20% de exposição a crédito estruturado , e não possui exposição a bonds.</t>
  </si>
  <si>
    <t>A equipe de investimentos é liderada por Alexandre Muller e André Jakurski, que são responsáveis pela tomada de decisão e montagem da carteira, contando com o suporte de um time de analistas focados no acompanhamento e modelagem de empresas. Tamanho da equipe de análise (além dos gestores): entre 3 e 5 analistas.</t>
  </si>
  <si>
    <t>Lançado em 2017, é um fundo de renda fixa com estratégia Crédito High Grade, ou seja, investe primordialmente em ativos de crédito privado de empresas com baixo risco de inadimplência. A tomada das decisões de investimento para o fundo é feita de forma centralizada, com uma abordagem de investimentos majoritariamente Bottom-up. Com foco em ativos na América Latina, o fundo investe principalmente nos mercados de Crédito High Grade, podendo investir também, em menor proporção, nos mercados de Crédito Soberano. O fundo possui objetivo de retorno de CDI+2% a CDI+2,5% ao ano no longo prazo com uma volatilidade esperada entre 0,5 e 1% ao ano. O fundo possui nível de caixa médio  entre 11 e 22%, e geralmente aplica seus recursos  em algo entre 85 e 105 emissores. O tamanho das posições do fundo usualmente fica entre 0 e 3%.O fundo possui de 0 a 20% de exposição a crédito estruturado O tamanho das posições do fundo usualmente, e de 0 a 20% a bonds.</t>
  </si>
  <si>
    <t>JGP Crédito Prev Advisory XP Seg FIC RF CP</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</si>
  <si>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centralizada, com uma abordagem de investimentos majoritariamente Bottom-up. Com foco em ativos na América Latina, o fundo investe principalmente nos mercados de Crédito High Grade, podendo investir também, em menor proporção, nos mercados de Crédito Soberano. O fundo possui objetivo de retorno de 1,5% a 2% do CDI no longo prazo com uma volatilidade esperada entre 0,25 e 0,75% ao ano. O fundo possui nível de caixa médio  entre 15 e 32%, e geralmente possui seus recursos aplicados  em algo entre 40 e 50 emissores. O tamanho das posições do fundo usualmente fica entre 0 e 5%, não ultrapassando o valor de 7% por emissor. .</t>
  </si>
  <si>
    <t>Lançado em 2008,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e Ações Internacional, podendo investir também, em menor proporção, nos mercados de Juros Brasil e Moedas. O fundo possui objetivo de superar o IPCA+6%a.a. no longo prazo com uma volatilidade esperada inferior à do IPCA+6%ao ano. A exposição líquida geralmente  está entre 60 e 100%, já a exposição bruta  fica entre 90 e 150%. A estratégia possui usualmente de 20 a 40 posições compradas, com tamanho usual entre 1 e 10%.</t>
  </si>
  <si>
    <t>A equipe de investimentos é liderada por Márcio Correia, que é responsável pela tomada de decisão e gestão dos portfólios, contando com o suporte de um time de analistas focados no acompanhamento e modelagem de empresas. Tamanho da equipe de análise (além dos gestores): entre 6 e 10 analistas.</t>
  </si>
  <si>
    <t xml:space="preserve">Lançado em 2009,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e Ações Internacional, podendo investir também, em menor proporção, nos mercados de Juros Brasil e Moedas. O fundo possui objetivo de superar o Ibovespa no longo prazo com uma volatilidade esperada inferior à do Ibovespa. </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</si>
  <si>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globais, o fundo investe principalmente nos mercados de Juros Brasil, Juros Internacional, Moedas, Ações Brasil, Ações Internacional, Commodities, Crédito Soberano e Outros Mercados Globais, podendo investir também, em menor proporção, nos mercados de Crédito High Grade. O fundo possui objetivo de retorno de CDI+1,5% a CDI+3% ao ano no longo prazo com uma volatilidade esperada entre 1,5 e 2,5% ao ano. A principal métrica de risco é o VaR. O fundo apresenta o mecanismo de stop loss por gestor e também para o fundo como um todo.</t>
  </si>
  <si>
    <t>A equipe de investimentos é liderada por André Jakurski, Henrique Alhante, Roberto Berardo, Evandro Mota e Eduardo Cotrim,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6 e 10 analistas. Tamanho da equipe de análise micro de ações: entre 6 e 10 analistas.</t>
  </si>
  <si>
    <t>JGP Multimercado Prev Advisory XP Seg FICFI</t>
  </si>
  <si>
    <t>Lançado em 2020,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globais, o fundo investe principalmente nos mercados de Juros Brasil, Juros Internacional, Moedas, Ações Brasil, Ações Internacional, Commodities, Crédito Soberano e Outros Mercados Globais, podendo investir também, em menor proporção, nos mercados de Crédito High Grade. O fundo possui objetivo de retorno de CDI+3,5% a CDI+5,5% ao ano no longo prazo com uma volatilidade esperada entre 4 e 6% ao ano. A principal métrica de risco é o VaR. O fundo apresenta o mecanismo de stop loss por gestor e também para o fundo como um todo.</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</si>
  <si>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globais, o fundo investe principalmente nos mercados de Juros Brasil, Juros Internacional, Moedas, Ações Brasil, Ações Internacional, Commodities, Crédito Soberano e Outros Mercados Globais, podendo investir também, em menor proporção, nos mercados de Crédito High Grade. O fundo possui objetivo de retorno de CDI+3% a CDI+5% ao ano no longo prazo com uma volatilidade esperada entre 3 e 5% ao ano. A principal métrica de risco é o VaR. O fundo apresenta o mecanismo de stop loss por gestor e também para o fundo como um todo.</t>
  </si>
  <si>
    <t>JGP SulAmérica FIM CP</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</si>
  <si>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globais, o fundo investe principalmente nos mercados de Juros Brasil, Juros Internacional, Moedas, Ações Brasil, Ações Internacional, Commodities, Crédito Soberano e Outros Mercados Globais, podendo investir também, em menor proporção, nos mercados de Crédito High Grade. O fundo possui objetivo de retorno de CDI+3,5% a CDI+5,5% ao ano no longo prazo com uma volatilidade esperada entre 4 e 6% ao ano. A principal métrica de risco é o VaR. O fundo apresenta o mecanismo de stop loss por gestor e também para o fundo como um todo.</t>
  </si>
  <si>
    <t>Lançado em 2019,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e Crédito Soberano, podendo investir também, em menor proporção, nos mercados de Juros Brasil, Crédito High Grade, Crédito High Yield, Crédito Soberano, Imobiliário. O fundo possui objetivo de retorno de 100% a 150% do IMA-B 5 no longo prazo com uma volatilidade esperada entre 3 e 5% ao ano. O fundo possui nível de caixa médio  entre 10 e 20%, e geralmente possui seus recursos aplicados  em algo entre 20 e 40 emissores. O tamanho das posições do fundo usualmente fica entre 2 e 6%, não ultrapassando o valor de 7,32% por emissor.</t>
  </si>
  <si>
    <t>A equipe de investimentos é liderada por Marcelo Lara Nogueira, que é responsável pela tomada de decisão e montagem da carteira, contando com o suporte de um time de analistas focados no acompanhamento e modelagem de empresas. Tamanho da equipe de análise (além dos gestores): entre 3 e 5 analistas.</t>
  </si>
  <si>
    <t>Lançado em 2018,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e Crédito Soberano, podendo investir também, em menor proporção, nos mercados de Juros Brasil, Crédito High Grade, Crédito High Yield, Crédito Soberano, Imobiliário. O fundo possui objetivo de retorno de 100% a 150% do CDI no longo prazo com uma volatilidade esperada entre 1 e 2% ao ano. O fundo possui nível de caixa médio  entre 10 e 20%, e geralmente possui seus recursos aplicados  em algo entre 35 e 50 emissores. O tamanho das posições do fundo usualmente fica entre 2 e 5%, não ultrapassando o valor de 6,91% por emissor.</t>
  </si>
  <si>
    <t>Lançado em 2019,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e Crédito Soberano, podendo investir também, em menor proporção, nos mercados de Juros Brasil, Crédito High Grade, Crédito High Yield, Crédito Soberano, Imobiliário. O fundo possui objetivo de retorno de 100% a 170% do CDI no longo prazo com uma volatilidade esperada entre 1,5 e 3% ao ano. O fundo possui nível de caixa médio  entre 10 e 20%, e geralmente possui seus recursos aplicados  em algo entre 35 e 50 emissores. O tamanho das posições do fundo usualmente fica entre 2 e 5%, não ultrapassando o valor de 6,31% por emissor.</t>
  </si>
  <si>
    <t>Journey Capital Expedition Advisory FICFIRF CP</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</si>
  <si>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Crédito High Yield, Crédito Soberano, Imobiliário. O fundo possui objetivo de retorno de 100% a 120% do CDI no longo prazo com uma volatilidade esperada entre 0,5 e 1,5% ao ano. O fundo possui nível de caixa médio  entre 30 e 70%, e geralmente possui seus recursos aplicados  em algo entre 10 e 20 emissores. O tamanho das posições do fundo usualmente fica entre 2 e 5%, não ultrapassando o valor de 5,66% por emissor.</t>
  </si>
  <si>
    <t>Journey Capital Voyager Advisory FIC FIRF CP LP</t>
  </si>
  <si>
    <t>Lançado em 2019,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podendo investir também, em menor proporção, nos mercados de Juros Brasil, Imobiliário. O fundo possui objetivo de retorno de 150% a 200% do CDI no longo prazo com uma volatilidade esperada entre 1 e 2,5% ao ano. O fundo possui nível de caixa médio  entre 20 e 30%, e geralmente aplica seus recursos  em algo entre 15 e 25 emissores. O tamanho das posições do fundo usualmente fica entre 2 e 6%.O fundo possui de 0 a 10% de exposição a crédito estruturado , e não possui exposição a bonds.</t>
  </si>
  <si>
    <t>Lançado em 2008,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predominantemente locais, mas com exposição internacional, o fundo investe principalmente nos mercados de Juros Brasil, Juros Internacional, Moedas, Ações Brasil, Ações Internacional, Commodities e Outros Mercados Globais. O fundo possui objetivo de retorno de CDI+2% a CDI+6% ao ano no longo prazo com uma volatilidade esperada entre 3 e 7% ao ano. A principal métrica de risco é o VaR. Há regra de strop loss por gestor, nem para o fundo.</t>
  </si>
  <si>
    <t>Lançado em 2019, é um fundo multimercado com estratégia quantitativa / sistemática, em que, diferentemente da maioria dos produtos, as teses de investimento são baseadas em algoritmos. O trabalho da equipe de investimentos é, então, criar bases de dados, desenvolver, simular e implementar os algoritmos e monitorar as medidas de risco da carteira.  A tomada das decisões para o fundo, bem como as abordagens de investimento são majoritariamente sistemáticas. Com foco em ativos predominantemente locais, mas com exposição internacional, o fundo investe principalmente nos mercados de Juros Brasil e Ações Brasil, podendo investir também, em menor proporção, nos mercados de Moedas. O fundo possui objetivo de retorno de CDI+2% a CDI+6% ao ano no longo prazo com uma volatilidade esperada entre 2 e 8% ao ano. A principal métrica de risco é o VaR. Há regra de strop loss por gestor, nem para o fundo. O mandato é semelhante ao do fundo Kadima II FIC FIM.</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</si>
  <si>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globais, o fundo investe principalmente nos mercados de Juros Brasil, Juros Internacional, Moedas, Ações Brasil, Ações Internacional e Commodities. O fundo possui objetivo de retorno de CDI+4% a CDI+5% ao ano no longo prazo com uma volatilidade esperada entre 7 e 8% ao ano. As principais métricas de risco do fundo são VaR e Stress. O fundo não apresenta o mecanismo de stop loss por gestor, nem para o fundo como um todo.</t>
  </si>
  <si>
    <t>A equipe de investimentos é liderada por Luiz Fabiano Gomes Godoi, que é o principal responsável pela tomada de decisão e pela gestão dos portfólios. Para o auxílio no acompanhamento dos mercados, os gestores possuem também o suporte de um time de pesquisa macroeconômica. Tamanho da equipe de pesquisa macroeconômica: entre 3 e 5 analistas.</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</si>
  <si>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internacionais, o fundo investe principalmente nos mercados de Juros Internacional, Moedas, Ações Internacional e Commodities.</t>
  </si>
  <si>
    <t>A equipe de investimentos da Kapitalo tem como principal gestor Carlos Woelz, o qual conta com os demais gestores da casa, que atuam de maneira descentralizada, conforme cada subestratégia do fundo. Para o auxílio no acompanhamento dos mercados, os gestores possuem também o suporte de um time de pesquisa macroeconômica e analistas de empresas.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</si>
  <si>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Crédito High Grade, Crédito High Yield e Crédito Soberano. O fundo possui objetivo de superar o CDI no longo prazo com uma volatilidade esperada de 10% a.a. . As principais métricas de risco do fundo são VaR e Stress. O fundo apresenta o mecanismo de stop loss por gestor e também para o fundo como um todo.</t>
  </si>
  <si>
    <t>A equipe de investimentos é liderada por Carlos Woelz e Bruno Cordeiro,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6 e 10 analistas. Tamanho da equipe de análise micro de ações: entre 6 e 10 analistas.</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</si>
  <si>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Crédito High Grade, Crédito High Yield e Crédito Soberano. O fundo possui objetivo de superar o CDI no longo prazo com uma volatilidade esperada de 7% a.a. . As principais métricas de risco do fundo são VaR e Stress. O fundo apresenta o mecanismo de stop loss por gestor e também para o fundo como um todo.</t>
  </si>
  <si>
    <t>Lançado em 2010,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Crédito High Grade, Crédito High Yield e Crédito Soberano. O fundo possui objetivo de superar o CDI no longo prazo com uma volatilidade esperada de 7% a.a. . As principais métricas de risco do fundo são VaR e Stress. O fundo apresenta o mecanismo de stop loss por gestor e também para o fundo como um todo.</t>
  </si>
  <si>
    <t xml:space="preserve">Lançado em 2021, é um fundo de renda variável com estratégia Long Biased, com foco em uma carteira comprada de ações, mas podendo ter uma parcela vendida. A tomada das decisões de investimento para o fundo é feita de forma descentralizada, ou ponderada por risco, com uma abordagem de investimentos que combina análises bottom-up e top-down. Com foco em ativos locais e internacionais, o fundo investe principalmente nos mercados de Ações Brasil e Ações Internacional. O fundo possui objetivo de superar o Ibovespa no longo prazo. </t>
  </si>
  <si>
    <t>A equipe de investimentos é liderada por Hegler Horta, Bruno Mauad e Marcelo Bernabé,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</si>
  <si>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2017, é um fundo de renda variável com estratégia Long Biased, com foco em uma carteira comprada de ações, mas podendo ter uma parcela vendida. A tomada das decisões de investimento para o fundo é feita de forma descentralizada, ou ponderada por risco, com uma abordagem de investimentos que combina análises bottom-up e top-down. Com foco em ativos locais e internacionais, o fundo investe principalmente nos mercados de Ações Brasil e Ações Internacional. O fundo possui objetivo de superar o Ibovespa no longo prazo. </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</si>
  <si>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Crédito High Grade, Crédito High Yield e Crédito Soberano. O fundo possui objetivo de superar o CDI no longo prazo com uma volatilidade esperada de 12% a.a. . As principais métricas de risco do fundo são VaR e Stress. O fundo apresenta o mecanismo de stop loss por gestor e também para o fundo como um todo.</t>
  </si>
  <si>
    <t>Kinea Ações Advisory XP Seg Prev FIC FIM</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</si>
  <si>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que combina análises bottom-up e top-down. Com foco em ativos locais, o fundo investe principalmente nos mercados de Ações Brasil. O fundo possui objetivo de retorno de Ibovespa+5% a Ibovespa+6% ao ano no longo prazo com uma volatilidade esperada igual à do Ibovespa. </t>
  </si>
  <si>
    <t>A equipe de investimentos é liderada por Rafael Oliveira, que é responsável pela tomada de decisão e gestão dos portfólios, contando com o suporte de um time de analistas focados no acompanhamento e modelagem de empresas. Tamanho da equipe de análise (além dos gestores): entre 6 e 10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</si>
  <si>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Commodities, Crédito High Grade e Outros Mercados Globais, podendo investir também, em menor proporção, nos mercados de Imobiliário. O fundo possui objetivo de retorno de CDI+1% a CDI+1,5% ao ano no longo prazo com uma volatilidade esperada entre 1 e 1,5% ao ano. A principal métrica de risco é o Expected Shortfall. O fundo apresenta o mecanismo de stop loss por gestor e também para o fundo como um todo. O mandato é semelhante ao do fundo Kinea Arkhe FIM.</t>
  </si>
  <si>
    <t>A equipe de investimentos é liderada por Marco Freire,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6 e 10 analistas. Tamanho da equipe de análise micro de ações: entre 3 e 5 analistas.</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</si>
  <si>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Imobiliário. O fundo possui objetivo de retorno de CDI+6% a CDI+7% ao ano no longo prazo com uma volatilidade esperada entre 6 e 8% ao ano. A principal métrica de risco é o Expected Shortfall. O fundo apresenta o mecanismo de stop loss por gestor e também para o fundo como um todo.</t>
  </si>
  <si>
    <t>Lançado em 2015,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Imobiliário. O fundo possui objetivo de retorno de CDI+3% a CDI+4% ao ano no longo prazo com uma volatilidade esperada entre 3 e 4% ao ano. A principal métrica de risco é o Expected Shortfall. O fundo apresenta o mecanismo de stop loss por gestor e também para o fundo como um todo.</t>
  </si>
  <si>
    <t>É um fundo multimercado com estratégia Macro Média Vol, que busca retorno acima de IPCA+3,5% e uma vol de 3,5% a 5%. A carteira é composta por posições em juros, moedas e crédito privado, com as posições com cerca de 40% do tamanho do Kinea Atlas. Diferentemente do Kinea RF Absoluto, o caixa do fundo fica investido integralmente em NTN-Bs curtas.</t>
  </si>
  <si>
    <t xml:space="preserve">Lançado em 2018,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CDI+1% a CDI+1,5% ao ano no longo prazo com uma volatilidade esperada entre 1 e 1,5% ao ano. </t>
  </si>
  <si>
    <t>A equipe de investimentos é liderada por Marco Aurelio Freire, Denis Ferrari, Daniela Gamboa e Guilherme Paris, que são responsáveis pela tomada de decisão e montagem da carteira, contando com o suporte de um time de analistas focados no acompanhamento e modelagem de empresas. Tamanho da equipe de análise (além dos gestores): entre 6 e 10 analistas.</t>
  </si>
  <si>
    <t xml:space="preserve">Kinea Xtr XP Seg Prev FIC FIM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</si>
  <si>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locais e internacionais, o fundo investe principalmente nos mercados de Juros Brasil, Juros Internacional, Moedas, Ações Brasil, Ações Internacional, Commodities e Outros Mercados Globais, podendo investir também, em menor proporção, nos mercados de Imobiliário. O fundo possui objetivo de retorno de CDI+3% a CDI+4% ao ano no longo prazo com uma volatilidade esperada entre 3 e 4% ao ano. A principal métrica de risco é o Expected Shortfall. O fundo apresenta o mecanismo de stop loss por gestor e também para o fundo como um todo. O mandato é semelhante ao do fundo Kinea Chronos FIM.</t>
  </si>
  <si>
    <t xml:space="preserve">Lançado em 2016,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e Ações Internacional, podendo investir também, em menor proporção, nos mercados de Moedas. O fundo possui objetivo de retorno de Ibovespa+10% a Ibovespa+15% ao ano no longo prazo com uma volatilidade esperada entre 14 e 18% ao ano. O fundo usualmente tem  entre 66 e 100% de posições compradas, e possui de 15 a 20 emissores na carteira , onde cada posição geralmente representa de 2 a 20% da carteira. Há um limite de 33% de exposição por setor. </t>
  </si>
  <si>
    <t>A equipe de investimentos é liderada por Francisco Utsch e Luiz Liuzzi, que são responsáveis pela tomada de decisão e gestão dos portfólios, contando com o suporte de um time de analistas focados no acompanhamento e modelagem de empresas. Tamanho da equipe de análise (além dos gestores): entre 6 e 10 analistas.</t>
  </si>
  <si>
    <t>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Juros Brasil. O fundo possui objetivo de retorno de 12 a 20% ao ano no longo prazo com uma volatilidade esperada entre 15 e 25% ao ano. O fundo usualmente tem  entre 80 e 95% de posições compradas, e possui de 15 a 25 emissores na carteira , onde cada posição geralmente representa de 2 a 10% da carteira. Nesta estratégia não há limite de exposição por setor.  O mandato é semelhante ao do fundo Leblon Ações FIC FIA.</t>
  </si>
  <si>
    <t>A equipe de investimentos é liderada por Marcelo Mesquita, Pedro Chermont, Bruno Pereira e Marcelo Aguiar, que são responsáveis pela tomada de decisão e gestão dos portfólios, contando com o suporte de um time de analistas focados no acompanhamento e modelagem de empresas. Tamanho da equipe de análise (além dos gestores): entre 6 e 10 analistas.</t>
  </si>
  <si>
    <t>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Juros Brasil. O fundo possui objetivo de retorno de 10,35 a 15,95% ao ano no longo prazo com uma volatilidade esperada entre 10,5 e 17,5% ao ano. O fundo usualmente tem  entre 80 e 95% de posições compradas, e possui de 15 a 25 emissores na carteira , onde cada posição geralmente representa de 1,4 a 7% da carteira. Nesta estratégia não há limite de exposição por setor.  O mandato é semelhante ao do fundo Leblon Ações FIC FIA.</t>
  </si>
  <si>
    <t xml:space="preserve">Lançado em 2008,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Juros Brasil. O fundo possui objetivo de retorno de 12 a 20% ao ano no longo prazo com uma volatilidade esperada entre 15 e 25% ao ano. </t>
  </si>
  <si>
    <t>Lançado em 2009,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Juros Brasil. O fundo possui objetivo de retorno de 9,25 a 13,25% ao ano no longo prazo com uma volatilidade esperada entre 7,5 e 12,5% ao ano. O fundo usualmente tem  entre 80 e 95% de posições compradas, e possui de 15 a 25 emissores na carteira , onde cada posição geralmente representa de 1 a 5% da carteira. Nesta estratégia não há limite de exposição por setor.  O mandato é semelhante ao do fundo Leblon Ações FIC FIA.</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</si>
  <si>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O fundo possui objetivo de retorno de CDI+7% a.a.  no longo prazo com uma volatilidade esperada de 7% a.a. . As principais métricas de risco do fundo são VaR e Stress. O fundo apresenta o mecanismo de stop loss por gestor, mas não para o fundo como um todo.</t>
  </si>
  <si>
    <t>A equipe de investimentos é liderada por Felipe Guerra, head da estratégia, que conta com gestores com escopo generalista, sem o compromisso de atuação em um mercado específico.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</si>
  <si>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2017, é um fundo internacional de estratégia de ações long only, isto é, seu portfólio é composto majoritariamente por uma carteira comprada em ações. Com uma abordagem bottom-up para a análise de ações, o fundo investe em ativos internacionais, com foco em EUA.</t>
  </si>
  <si>
    <t xml:space="preserve">A equipe de investimentos é liderada por Peter Bourbeau, que é responsável pela tomada de decisão e gestão dos portfólios, contando com o suporte de um time de analistas focados no acompanhamento e modelagem de empresas.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</si>
  <si>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Ações Internacional, Commodities, Crédito Soberano e Outros Mercados Globais. O fundo possui objetivo de retorno de CDI+4% a CDI+5% ao ano no longo prazo com uma volatilidade esperada entre 6 e 8% ao ano. As principais métricas de risco do fundo são VaR e Stress. O fundo não apresenta o mecanismo de stop loss por gestor, mas possui para o fundo como um todo.</t>
  </si>
  <si>
    <t>A equipe de investimentos é liderada por Nilson Teixeira,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1 analista.</t>
  </si>
  <si>
    <t xml:space="preserve">Lançado em 2017, é um fundo de renda variável com estratégia Long Only Livre, com foco em uma carteira comprada de ações, tendo liberdade para investir em qualquer tipo de empresa. A tomada das decisões de investimento para o fundo é feita de forma , com uma abordagem de investimentos majoritariamente 0. Com foco em ativos locais, o fundo investe principalmente nos mercados de Ações Brasil. O fundo possui objetivo de retorno de Ibovespa+5% a Ibovespa+10% ao ano no longo prazo com uma volatilidade esperada entre 20 e 40% ao ano. O fundo usualmente tem  entre 95 e 120% de posições compradas, e possui de 15 a 20 emissores na carteira , onde cada posição geralmente representa de 3 a 15% da carteira. Há um limite de 30% de exposição por setor. </t>
  </si>
  <si>
    <t>A equipe de investimentos é liderada por Renato Ometto e Carolina Ujikawa, que são responsáveis pela tomada de decisão e gestão dos portfólios, contando com o suporte de um time de analistas focados no acompanhamento e modelagem de empresas. Tamanho da equipe de análise (além dos gestores): entre 3 e 5 analistas.</t>
  </si>
  <si>
    <t>Lançado em 2014,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 com uma abordagem de investimentos majoritariamente 0. Com foco em ativos locais, o fundo investe principalmente nos mercados de Juros Brasil, Moedas e Ações Brasil. O fundo possui objetivo de retorno de CDI+1% a CDI+3% ao ano no longo prazo com uma volatilidade esperada entre 1,5 e 4% ao ano. As principais métricas de risco do fundo são VaR e Stress. O fundo apresenta o mecanismo de stop loss por gestor e também para o fundo como um todo.</t>
  </si>
  <si>
    <t>A equipe de investimentos é liderada por Luis Alberto Pimenta Garica, head da estratégia, que conta com gestores especialistas e segmentados por mercado. Para o auxílio no acompanhamento dos mercados, os gestores possuem também o suporte de um time de pesquisa macroeconômica. Tamanho da equipe de pesquisa macroeconômica: entre 3 e 5 analistas.</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</si>
  <si>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predominantemente locais, mas com exposição internacional, o fundo investe principalmente nos mercados de Juros Brasil, Juros Internacional, Moedas, Ações Brasil, Ações Internacional, Commodities, Outros Mercados Globais, Imobiliário. O fundo possui objetivo de retorno de CDI+5% a CDI+10% ao ano no longo prazo com uma volatilidade esperada entre 6 e 10% ao ano. As principais métricas de risco do fundo são VaR e Stress. O fundo apresenta o mecanismo de stop loss por gestor e também para o fundo como um todo.</t>
  </si>
  <si>
    <t>Lançado em 2005,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predominantemente locais, mas com exposição internacional, o fundo investe principalmente nos mercados de Juros Brasil, Juros Internacional, Moedas, Ações Brasil, Ações Internacional, Commodities, Outros Mercados Globais, Imobiliário. O fundo possui objetivo de retorno de CDI+5% a CDI+10% ao ano no longo prazo com uma volatilidade esperada entre 6 e 10% ao ano. As principais métricas de risco do fundo são VaR e Stress. O fundo apresenta o mecanismo de stop loss por gestor e também para o fundo como um todo.</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</si>
  <si>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 com uma abordagem de investimentos majoritariamente Top-down. Com foco em ativos locais, o fundo investe principalmente nos mercados de Juros Brasil, Moedas e Ações Brasil. O fundo possui objetivo de retorno de CDI+5% a CDI+10% ao ano no longo prazo com uma volatilidade esperada entre 6 e 15% ao ano. As principais métricas de risco do fundo são VaR e Stress. O fundo apresenta o mecanismo de stop loss por gestor e também para o fundo como um todo.</t>
  </si>
  <si>
    <t xml:space="preserve">Mauá XP Prev FIE FIM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</si>
  <si>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 com uma abordagem de investimentos majoritariamente Top-down. Com foco em ativos locais, o fundo investe principalmente nos mercados de Juros Brasil, Moedas e Ações Brasil. O fundo possui objetivo de retorno de CDI+1% a CDI+3% ao ano no longo prazo com uma volatilidade esperada entre 1,5 e 4% ao ano. As principais métricas de risco do fundo são VaR e Stress. O fundo apresenta o mecanismo de stop loss por gestor e também para o fundo como um todo.</t>
  </si>
  <si>
    <t>Lançado em 2019,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Moedas e Ações Internacional. O fundo possui uma volatilidade esperada entre 8 e 12% ao ano. A exposição líquida geralmente  está entre 68 e 88%, já a exposição bruta  fica entre 102 e 122%. A estratégia possui usualmente de 40 a 70 posições compradas, com tamanho usual entre 3 e 4%.</t>
  </si>
  <si>
    <t>A equipe de investimentos é liderada por Fabiano Custódio, que é responsável pela tomada de decisão e gestão dos portfólios, contando com o suporte de um time de analistas focados no acompanhamento e modelagem de empresas. Tamanho da equipe de análise (além dos gestores): entre 6 e 10 analistas.</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</si>
  <si>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O fundo possui uma volatilidade esperada entre 14 e 18% ao ano. O fundo usualmente tem  entre 75 e 95% de posições compradas, e possui de 20 a 40 emissores na carteira , onde cada posição geralmente representa de 5 a 7% da carteira. Há um limite de 30% de exposição por setor. </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</si>
  <si>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O fundo possui uma volatilidade esperada entre 14 e 18% ao ano. O fundo usualmente tem  entre 76 e 96% de posições compradas, e possui de 20 a 40 emissores na carteira , onde cada posição geralmente representa de 5 a 7% da carteira. Há um limite de 30% de exposição por setor. </t>
  </si>
  <si>
    <t xml:space="preserve">Lançado em 2018,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O fundo possui uma volatilidade esperada entre 14 e 18% ao ano. O fundo usualmente tem  entre 75 e 95% de posições compradas, e possui de 20 a 40 emissores na carteira , onde cada posição geralmente representa de 5 a 7% da carteira. Há um limite de 30% de exposição por setor. </t>
  </si>
  <si>
    <t xml:space="preserve">Lançado em 2020,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com uma volatilidade esperada superior à do Ibovespa. </t>
  </si>
  <si>
    <t>A equipe de investimentos é liderada por Luiz Aranha e Cassio Bruno, que são responsáveis pela tomada de decisão e gestão dos portfólios, contando com o suporte de um time de analistas focados no acompanhamento e modelagem de empresas. Tamanho da equipe de análise (além dos gestores): entre 6 e 10 analistas.</t>
  </si>
  <si>
    <t>Lançado em 2016,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e Ações Internacional. O fundo possui objetivo de retorno de CDI+5% a.a.  no longo prazo com uma volatilidade esperada de 5% a.a. . A exposição líquida geralmente  está entre -20 e 20%, já a exposição bruta  fica entre 120 e 165%. O tamanho das posições compradas do fundo usualmente é de 70%.</t>
  </si>
  <si>
    <t xml:space="preserve">Lançado em 2014,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com uma volatilidade esperada superior à do Ibovespa. </t>
  </si>
  <si>
    <t>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e Ações Internacional. A exposição líquida geralmente  está entre 30 e 90%, já a exposição bruta  fica entre 150 e 190%. A estratégia possui usualmente de 15 a 25 posições compradas, com tamanho usual entre 0 e 6%.</t>
  </si>
  <si>
    <t xml:space="preserve">Lançado em 2013,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Ações Internacional. O fundo possui objetivo de retorno de 12 a 15% ao ano no longo prazo com uma volatilidade esperada entre 12 e 15% ao ano. O fundo usualmente tem  entre 67 e 100% de posições compradas, e possui de 15 a 30 emissores na carteira , onde cada posição geralmente representa de 3 a 15% da carteira. Há um limite de 30% de exposição por setor. </t>
  </si>
  <si>
    <t>A equipe de investimentos é liderada por Ricardo Wajnberg e Alexandre Martins, que são responsáveis pela tomada de decisão e gestão dos portfólios, contando com o suporte de um time de analistas focados no acompanhamento e modelagem de empresas. Tamanho da equipe de análise (além dos gestores): entre 3 e 5 analistas.</t>
  </si>
  <si>
    <t>Lançado em 2014, é um fundo de renda fixa com estratégia Crédito High Grade Liquidez, ou seja, investe primordialmente em ativos de crédito privado de empresas com baixo risco de inadimplência e possui um prazo de resgate curto. A tomada das decisões de investimento para o fundo é feita de forma colegiada, com uma abordagem de investimentos bottom-up. Com foco em ativos locais, o fundo investe principalmente no mercado de Crédito High Grade. O fundo possui nível de caixa médio usualmente entre 20 e 30%, com posições em ativos de crédito que variam entre 2% e 3%.</t>
  </si>
  <si>
    <t>A equipe de investimentos é liderada por Cláudio Pires e Gláucio Lima, que são responsáveis pela tomada de decisão e montagem da carteira, contando com o suporte de um time de analistas focados no acompanhamento e modelagem de empresas. Tamanho da equipe de análise (além dos gestores): entre 1 e 2 analistas.</t>
  </si>
  <si>
    <t>Lançado em 2019, é um fundo de renda fixa com estratégia Crédito High Grade Liquidez, ou seja, investe primordialmente em ativos de crédito privado de empresas com baixo risco de inadimplência e possui um prazo de resgate curto. A tomada das decisões de investimento para o fundo é feita de forma colegiada, com uma abordagem de investimentos bottom-up. Com foco em ativos locais, o fundo investe principalmente no mercado de Crédito High Grade. O fundo possui nível de caixa médio usualmente entre 20 e 30%, com posições em ativos de crédito que variam entre 2% e 3%.</t>
  </si>
  <si>
    <t>Lançado em 2010, é um fundo de renda fixa com estratégia Crédito High Grade Liquidez, ou seja, investe primordialmente em ativos de crédito privado de empresas com baixo risco de inadimplência e possui um prazo de resgate curto. A tomada das decisões de investimento para o fundo é feita de forma colegiada, com uma abordagem de investimentos bottom-up. Com foco em ativos locais, o fundo investe principalmente no mercado de Crédito High Grade e Juros Brasil. As posições em ativos de crédito no fundo variam tipicamente entre 2% e 3%.</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</si>
  <si>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Crédito Soberano e Outros Mercados Globais. O fundo possui objetivo de retorno de CDI+5% a CDI+9% ao ano no longo prazo com uma volatilidade esperada entre 6 e 9% ao ano. A principal métrica de risco é a Volatilidade. O fundo apresenta o mecanismo de stop loss por gestor e também para o fundo como um todo.</t>
  </si>
  <si>
    <t>Tamanho da equipe de pesquisa macroeconômica: 2 analistas.</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</si>
  <si>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O fundo possui objetivo de superar o Ibovespa no longo prazo. O fundo usualmente tem  entre 67 e 100% de posições compradas, e possui emissores na carteira.  Há um limite de 40% de exposição por setor. </t>
  </si>
  <si>
    <t>A equipe de investimentos é liderada por Felipe Campos e Waldir Filho, que são responsáveis pela tomada de decisão e gestão dos portfólios, contando com o suporte de um time de analistas focados no acompanhamento e modelagem de empresas. Tamanho da equipe de análise (além dos gestores): superior a 10 analistas.</t>
  </si>
  <si>
    <t xml:space="preserve">Lançado em 2011,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superar o Ibovespa no longo prazo. O fundo usualmente tem  entre 67 e 100% de posições compradas, e possui emissores na carteira.  Há um limite de 40% de exposição por setor. </t>
  </si>
  <si>
    <t xml:space="preserve">Lançado em 2010,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Bottom-up. Com foco em ativos locais, o fundo investe principalmente nos mercados de Ações Brasil. O fundo possui objetivo de superar o CDI no longo prazo. </t>
  </si>
  <si>
    <t xml:space="preserve">Lançado em 2017,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Bottom-up. Com foco em ativos locais, o fundo investe principalmente nos mercados de Ações Brasil. O fundo possui objetivo de superar o CDI no longo prazo. </t>
  </si>
  <si>
    <t xml:space="preserve">Lançado em 2019,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Bottom-up. Com foco em ativos locais, o fundo investe principalmente nos mercados de Ações Brasil. O fundo possui objetivo de superar o CDI no longo prazo. </t>
  </si>
  <si>
    <t xml:space="preserve">Lançado em 2013,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Sistemática. Com foco em ativos locais, o fundo investe principalmente nos mercados de Ações Brasil. O fundo possui objetivo de retorno de 15% a.a.  no longo prazo com uma volatilidade esperada inferior à do IBX. </t>
  </si>
  <si>
    <t>A equipe de investimentos é liderada por James Gulbrandsen, que é responsável pela tomada de decisão e gestão dos portfólios, contando com o suporte de um time de analistas focados no acompanhamento e modelagem de empresas. Tamanho da equipe de análise (além dos gestores): entre 3 e 5 analistas.</t>
  </si>
  <si>
    <t xml:space="preserve">Lançado em 2018,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retorno de 20 a 20% ao ano no longo prazo com uma volatilidade esperada entre 20 e 30% ao ano. </t>
  </si>
  <si>
    <t>A equipe de investimentos é liderada por Henrique Alvares, Matheus Tarzia e Rodrigo Colmonero,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</si>
  <si>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2017,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centralizada, com uma abordagem de investimentos que combina análises bottom-up e top-down. Com foco em ativos locais, o fundo investe principalmente nos mercados de Ações Brasil, podendo investir também, em menor proporção, nos mercados de Ações Brasil. O fundo possui objetivo de superar o CDI no longo prazo com uma volatilidade esperada superior à do CDI. </t>
  </si>
  <si>
    <t>A equipe de investimentos é liderada por Luis Fonseca e Luiz fernando B. Andrade, que são responsáveis pela tomada de decisão e gestão dos portfólios, contando com o suporte de um time de analistas focados no acompanhamento e modelagem de empresas. Tamanho da equipe de análise (além dos gestores): 2 analistas.</t>
  </si>
  <si>
    <t xml:space="preserve">Lançado em 2015,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O fundo possui objetivo de superar o Ibovespa no longo prazo com uma volatilidade esperada superior à do Ibovespa. </t>
  </si>
  <si>
    <t>A equipe de investimentos é liderada por Luis André de Queiroz Oliveira, Rodrigo Galindo e Roberto Sertã Costa, que são responsáveis pela tomada de decisão e gestão dos portfólios, contando com o suporte de um time de analistas focados no acompanhamento e modelagem de empresas. Tamanho da equipe de análise (além dos gestores): entre 3 e 5 analistas.</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</si>
  <si>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O fundo possui objetivo de retorno de CDI+4% a CDI+5% ao ano no longo prazo com uma volatilidade esperada entre 3,5 e 4% ao ano. As principais métricas de risco do fundo são VaR e Stress. O fundo apresenta o mecanismo de stop loss por gestor e também para o fundo como um todo. O mandato é semelhante ao do fundo Novus Macro FIC FIM.</t>
  </si>
  <si>
    <t>A equipe de investimentos é liderada por Luiz Eduardo Mendes de Almeida Portella, Ricardo Kazan, Luis André de Queiroz Oliveira, Rodrigo Galindo e Roberto Sertã Costa,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</si>
  <si>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2004,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O fundo possui objetivo de retorno de CDI+2,5% a CDI+3,5% ao ano no longo prazo com uma volatilidade esperada entre 2,5 e 3% ao ano. As principais métricas de risco do fundo são VaR e Stress. O fundo apresenta o mecanismo de stop loss por gestor e também para o fundo como um todo.</t>
  </si>
  <si>
    <t>Lançado em 2012,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Ações Internacional e Commodities. O fundo possui objetivo de retorno de CDI+8% a CDI+10% ao ano no longo prazo com uma volatilidade esperada entre 7 e 8% ao ano. As principais métricas de risco do fundo são VaR e Stress. O fundo apresenta o mecanismo de stop loss por gestor e também para o fundo como um todo.</t>
  </si>
  <si>
    <t xml:space="preserve">Lançado em 2018, é um fundo de renda variável com estratégia Long Biased, com foco em uma carteira comprada de ações, mas podendo ter uma parcela vendida.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Ações Internacional e Commodities. O fundo possui objetivo de retorno de 15 a 20% ao ano no longo prazo com uma volatilidade esperada entre 15 e 20% ao ano. </t>
  </si>
  <si>
    <t>Lançado em 2010,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CDI+4% a.a.  no longo prazo com uma volatilidade esperada de 4% a.a. . A exposição líquida geralmente  está entre 3 e 36%, já a exposição bruta  fica entre 25 e 60%. O tamanho das posições compradas do fundo usualmente é de 30%.</t>
  </si>
  <si>
    <t>A equipe de investimentos é liderada por carlos Rocha, que é responsável pela tomada de decisão e gestão dos portfólios, contando com o suporte de um time de analistas focados no acompanhamento e modelagem de empresas. Tamanho da equipe de análise (além dos gestores): entre 6 e 10 analistas.</t>
  </si>
  <si>
    <t xml:space="preserve">Lançado em 2012,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O fundo possui objetivo de retorno de Ibovespa+10% a.a.  no longo prazo. </t>
  </si>
  <si>
    <t>Lançado em 2013,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o fundo investe principalmente nos mercados de Juros Brasil, Moedas e Ações Brasil. O fundo possui objetivo de retorno de CDI+3% a.a.  no longo prazo com uma volatilidade esperada entre 3 e 3% ao ano. As principais métricas de risco do fundo são VaR e Stress. O fundo não apresenta o mecanismo de stop loss por gestor, nem para o fundo como um todo. O mandato é semelhante ao do fundo Occam Institucional FIC FIM II.</t>
  </si>
  <si>
    <t>A equipe de investimentos é liderada por Carlos Eduardo Rocha,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</si>
  <si>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2012,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o fundo investe principalmente nos mercados de Juros Brasil, Moedas e Ações Brasil. O fundo possui objetivo de retorno de CDI+2% a.a.  no longo prazo com uma volatilidade esperada de 2% a.a. . As principais métricas de risco do fundo são VaR e Stress. O fundo não apresenta o mecanismo de stop loss por gestor, nem para o fundo como um todo.</t>
  </si>
  <si>
    <t xml:space="preserve">Lançado em 2012,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podendo investir também, em menor proporção, nos mercados de Outros Mercados Globais. O fundo possui objetivo de retorno de CDI+8% a.a.  no longo prazo com uma volatilidade esperada de 8% a.a. . </t>
  </si>
  <si>
    <t xml:space="preserve">Lançado em 2020,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podendo investir também, em menor proporção, nos mercados de Outros Mercados Globais. O fundo possui objetivo de retorno de IPCA+6%a.a.+12% a.a.  no longo prazo com uma volatilidade esperada entre 10 e 14% ao ano.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</si>
  <si>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CDI+8% a.a.  no longo prazo com uma volatilidade esperada de 8% a.a. . As principais métricas de risco do fundo são VaR e Stress. O fundo não apresenta o mecanismo de stop loss por gestor, nem para o fundo como um todo.</t>
  </si>
  <si>
    <t>Lançado em 2013,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e Outros Mercados Globais. O fundo possui objetivo de retorno de CDI+8% a.a.  no longo prazo com uma volatilidade esperada de 8% a.a. . As principais métricas de risco do fundo são VaR e Stress. O fundo não apresenta o mecanismo de stop loss por gestor, nem para o fundo como um todo.</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</si>
  <si>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o fundo investe principalmente nos mercados de Juros Brasil, Moedas e Ações Brasil. O fundo possui objetivo de retorno de CDI+4% a.a.  no longo prazo com uma volatilidade esperada de 4% a.a. . As principais métricas de risco do fundo são VaR e Stress. O fundo não apresenta o mecanismo de stop loss por gestor, nem para o fundo como um todo. O mandato é semelhante ao do fundo Occam Equity Hedge FIC FIM.</t>
  </si>
  <si>
    <t>Lançado em 2018, é um fundo de renda variável com estratégia Long Only,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internacionais, o fundo investe no mercado de Ações Internacional. O fundo possui objetivo de retorno de 8-12% ao ano em dólares. A estratégia possui usualmente de 15 a 25 posições, com tamanho usual de até 15% do PL.</t>
  </si>
  <si>
    <t>A equipe de investimentos é liderada por Vinicius Ferreira, que é responsável pela tomada de decisão e gestão dos portfólios, contando com o suporte de um time de analistas focados no acompanhamento e modelagem de empresas. Tamanho da equipe de análise (além dos gestores): entre 3 e 5 analistas.</t>
  </si>
  <si>
    <t>Lançado em 2016, é um fundo de renda variável com estratégia Long Only,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internacionais, o fundo investe no mercado de Ações Internacional. O fundo possui objetivo de retorno de 8-12% ao ano em dólares. A estratégia possui usualmente de 15 a 25 posições, com tamanho usual de até 15% do PL.</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</si>
  <si>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O fundo possui objetivo de retorno de CDI+4% a CDI+5,5% ao ano no longo prazo com uma volatilidade esperada entre 5 e 7% ao ano. A principal métrica de risco é o Stress. O fundo não apresenta o mecanismo de stop loss por gestor, nem para o fundo como um todo. O mandato é semelhante ao do fundo Opportunity Total FIC FIM.</t>
  </si>
  <si>
    <t>A equipe de investimentos é liderada por Marcos Mollica,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</si>
  <si>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2013,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podendo investir também, em menor proporção, nos mercados de Juros Brasil, Moedas, Ações Internacional, Imobiliário. O fundo possui objetivo de superar o IPCA+6%a.a. no longo prazo com uma volatilidade esperada entre 10 e 12% ao ano. A exposição líquida geralmente  está entre 50 e 90%, já a exposição bruta  fica entre 90 e 120%. A estratégia possui usualmente de 20 a 25 posições compradas, com tamanho usual entre 2 e 12%.</t>
  </si>
  <si>
    <t>A equipe de investimentos é liderada por Luiz Constantino, Milton Baggio, Renato Antunes e Renata Baião, que são responsáveis pela tomada de decisão e gestão dos portfólios, contando com o suporte de um time de analistas focados no acompanhamento e modelagem de empresas. Tamanho da equipe de análise (além dos gestores): entre 6 e 10 analistas.</t>
  </si>
  <si>
    <t>Lançado em 1996,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O fundo possui objetivo de retorno de CDI+1,5% a CDI+2,5% ao ano no longo prazo com uma volatilidade esperada entre 2 e 3% ao ano. A principal métrica de risco é o Stress. O fundo não apresenta o mecanismo de stop loss por gestor, nem para o fundo como um todo.</t>
  </si>
  <si>
    <t>A equipe de investimentos é liderada por Marcos Mollica, head da estratégia, que conta com gestores especialistas e segmentados por mercado. Para o auxílio no acompanhamento dos mercados, os gestores possuem também o suporte de um time de pesquisa macroeconômica e analistas de empresas.Tamanho da equipe de pesquisa macroeconômica: entre 3 e 5 analistas. Tamanho da equipe de análise micro de ações: entre 6 e 10 analistas.</t>
  </si>
  <si>
    <t xml:space="preserve">Lançado em 2011,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Moedas. O fundo possui objetivo de superar o Ibovespa no longo prazo com uma volatilidade esperada entre 20 e 26% ao ano. </t>
  </si>
  <si>
    <t>Lançado em 2003,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Moedas, Ações Brasil e Ações Internacional. O fundo possui objetivo de retorno de CDI+4% a CDI+5,5% ao ano no longo prazo com uma volatilidade esperada entre 5 e 7% ao ano. A principal métrica de risco é o Stress. O fundo não apresenta o mecanismo de stop loss por gestor, nem para o fundo como um todo.</t>
  </si>
  <si>
    <t xml:space="preserve">Lançado em 2011,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retorno de 10 a 20% ao ano no longo prazo com uma volatilidade esperada entre 15 e 25% ao ano. </t>
  </si>
  <si>
    <t>A equipe de investimentos é liderada por Carlos Eduardo Teixeira Ramos, Leonardo Ruffino e Paulo Abreu, que são responsáveis pela tomada de decisão e gestão dos portfólios, contando com o suporte de um time de analistas focados no acompanhamento e modelagem de empresas. Tamanho da equipe de análise (além dos gestores): entre 3 e 5 analistas.</t>
  </si>
  <si>
    <t>Lançado em 2012,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Juros Brasil, Moedas e Ações Internacional. O fundo possui objetivo de retorno de IPCA+6%a.a.+4% a IPCA+6%a.a.+8% ao ano no longo prazo com uma volatilidade esperada entre 15 e 25% ao ano. A exposição líquida geralmente  está entre 30 e 100%, já a exposição bruta  fica entre 67 e 180%. A estratégia possui usualmente de 10 a 15 posições compradas, com tamanho usual entre 3 e 15%.</t>
  </si>
  <si>
    <t>Lançado em 2015,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Moedas, Ações Brasil e Ações Internacional, podendo investir também, em menor proporção, nos mercados de Juros Internacional, Moedas e Ações Internacional. O fundo possui objetivo de retorno de CDI+4% a CDI+6% ao ano no longo prazo com uma volatilidade esperada entre 5 e 9% ao ano. A principal métrica de risco é o Stress. O fundo não apresenta o mecanismo de stop loss por gestor, nem para o fundo como um todo.</t>
  </si>
  <si>
    <t>A equipe de investimentos é liderada por Felipe Padua, head da estratégia, que conta com gestores especialistas e segmentados por mercado. Para o auxílio no acompanhamento dos mercados, os gestores possuem também o suporte de um time de pesquisa macroeconômica e analistas de empresas. Tamanho da equipe de pesquisa macroeconômica: 2 analistas. Tamanho da equipe de análise micro de ações: entre 3 e 5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</si>
  <si>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Moedas, Ações Brasil e Ações Internacional, podendo investir também, em menor proporção, nos mercados de Juros Internacional. O fundo possui objetivo de retorno de CDI+3% a CDI+5% ao ano no longo prazo com uma volatilidade esperada entre 4 e 8% ao ano. A principal métrica de risco é o Stress. O fundo não apresenta o mecanismo de stop loss por gestor, nem para o fundo como um todo. O mandato é semelhante ao do fundo Pacifico Macro FIC FIM.</t>
  </si>
  <si>
    <t>Paineiras Hedge II FIC FIM</t>
  </si>
  <si>
    <t>Lançado em 2007,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majoritariamente Top-down. Com foco em ativos predominantemente locais, mas com exposição internacional, o fundo investe principalmente nos mercados de Juros Brasil, Juros Internacional e Moedas, podendo investir também, em menor proporção, nos mercados de Ações Brasil, Ações Internacional e Commodities. O fundo possui objetivo de superar o CDI no longo prazo com uma volatilidade esperada entre 7 e 10% ao ano. A principal métrica de risco é o Stress. O fundo não apresenta o mecanismo de stop loss por gestor, nem para o fundo como um todo.</t>
  </si>
  <si>
    <t>A equipe de investimentos é liderada por Gerald Medley, David Cohen, Guilherme Foureaux e Yuri Botelho, que são os principais responsáveis pela tomada de decisão e pela gestão dos portfólios. Para o auxílio no acompanhamento dos mercados, os gestores possuem também o suporte de um time de pesquisa macroeconômica. Tamanho da equipe de pesquisa macroeconômica: entre 3 e 5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</si>
  <si>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de decisões de investimento é feita de forma colegiada, com uma abordagem de investimentos top-down. O fundo possui objetivo de retorno de CDI+6% ao ano, com uma volatilidade-alvo de 6-8% ao ano.</t>
  </si>
  <si>
    <t>A equipe de investimentos é liderada por Pedro Mollo e Reinaldo Grazie, que contam com uma equipe de gestores especializados nos mercados de juros/moedas e bolsa.</t>
  </si>
  <si>
    <t>Lançado em 2007,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Bottom-up. Com foco em ativos locais, o fundo investe principalmente nos mercados de Ações Brasil. O fundo possui objetivo de retorno de CDI+7% a CDI+8% ao ano no longo prazo com uma volatilidade esperada entre 5 e 8% ao ano. A exposição líquida geralmente  está entre 20 e 50%, já a exposição bruta  fica entre 60 e 90%. O tamanho das posições compradas do fundo usualmente é de 3%.</t>
  </si>
  <si>
    <t>A equipe de investimentos é liderada por Ralph Rosenberg, Alexandre Sabanai e Paulo Ghedini, que são responsáveis pela tomada de decisão e gestão dos portfólios, contando com o suporte de um time de analistas focados no acompanhamento e modelagem de empresas. Tamanho da equipe de análise (além dos gestores): entre 3 e 5 analistas.</t>
  </si>
  <si>
    <t xml:space="preserve">Lançado em 2019,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retorno de 15 a 17% ao ano no longo prazo com uma volatilidade esperada entre 12 e 14% ao ano. </t>
  </si>
  <si>
    <t xml:space="preserve">Lançado em 2009,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O fundo possui objetivo de retorno de 15 a 17% ao ano no longo prazo com uma volatilidade esperada entre 12 e 14% ao ano.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</si>
  <si>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Commodities, Crédito Soberano e Outros Mercados Globais. O fundo possui objetivo de retorno de CDI+5% a.a.  no longo prazo com uma volatilidade esperada superior à do CDI. A principal métrica de risco é o Stress. O fundo apresenta o mecanismo de stop loss por gestor e também para o fundo como um todo.</t>
  </si>
  <si>
    <t>A equipe de investimentos é liderada por Guilherme Abbud, Fernando Fontoura, Nicolas Saad, Emerson Sanchez e Marcelo Sagae, que são os principais responsáveis pela tomada de decisão e pela gestão dos portfólios.</t>
  </si>
  <si>
    <t>Persevera Compounder XP Seg Prev FIC FIM</t>
  </si>
  <si>
    <t>Lançado em 2020,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Juros Internacional, Moedas, Ações Brasil, Ações Internacional, Commodities, Crédito Soberano e Outros Mercados Globais. O fundo possui objetivo de retorno de CDI+5% a.a.  no longo prazo com uma volatilidade esperada de 6% a 9% ao ano. A principal métrica de risco é o Stress. O fundo apresenta o mecanismo de stop loss por gestor e também para o fundo como um todo. O fundo busca replicar a estratégia do Persevera Compass, com mesmo perfil de risco e retorno.</t>
  </si>
  <si>
    <t>Lançado em 2018, é um fundo de renda fixa com estratégia Crédito High Grade, ou seja, investe primordialmente em ativos de crédito privado de empresas com baixo risco de inadimplência. A tomada das decisões de investimento para o fundo é feita de forma centralizada, com uma abordagem de investimentos majoritariamente Bottom-up. Com foco em ativos locais, o fundo investe principalmente nos mercados de Crédito High Grade, podendo investir também, em menor proporção, nos mercados de Crédito High Grade, Crédito High Yield, Imobiliário. O fundo possui objetivo de superar o CDI no longo prazo com uma volatilidade esperada entre 0 e 2% ao ano. O fundo possui nível de caixa médio  entre 5 e 15%, e geralmente aplica seus recursos  em algo entre 30 e 60 emissores. O tamanho das posições do fundo usualmente fica entre 1 e 3%.O fundo não possui exposição a crédito estruturado , e não possui exposição a bonds.</t>
  </si>
  <si>
    <t>A equipe de investimentos é liderada por Marcos Duarte e Mariano Andrade, que são responsáveis pela tomada de decisão e montagem da carteira, contando com o suporte de um time de analistas focados no acompanhamento e modelagem de empresas.</t>
  </si>
  <si>
    <t>Lançado em 2016, é um fundo de renda fixa com estratégia Crédito High Yield, ou seja, investe primordialmente em ativos de crédito privado de empresas com médio a alto risco de inadimplência. A tomada das decisões de investimento para o fundo é feita de forma centralizada, com uma abordagem de investimentos majoritariamente Bottom-up. Com foco em ativos na América Latina, o fundo investe principalmente nos mercados de Crédito High Grade, Crédito High Yield, Imobiliário. O fundo possui objetivo de superar o CDI no longo prazo com uma volatilidade esperada entre 4 e 6% ao ano. O fundo possui nível de caixa médio  entre 10 e 30%, e geralmente aplica seus recursos  em algo entre 15 e 30 emissores. O tamanho das posições do fundo usualmente fica entre 2 e 4%.O fundo não possui exposição a crédito estruturado O tamanho das posições do fundo usualmente, e de 0 a 40% a bonds.</t>
  </si>
  <si>
    <t>Lançado em 2017,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na América Latina, o fundo investe principalmente nos mercados de Ações Brasil e Ações Internacional, podendo investir também, em menor proporção, nos mercados de Commodities. O fundo possui objetivo de superar o IPCA + Yield IMA-B no longo prazo com uma volatilidade esperada entre 12 e 14% ao ano. A exposição líquida geralmente  está entre 0 e 100%, já a exposição bruta  fica entre 150 e 200%. A estratégia possui usualmente de 30 a 45 posições compradas, com tamanho usual entre 2,5 e 5%.</t>
  </si>
  <si>
    <t>A equipe de investimentos é liderada por Flávio Kac, Carlos Alves, Conrado Rocha e Claudio Andrade, que são responsáveis pela tomada de decisão e gestão dos portfólios, contando com o suporte de um time de analistas focados no acompanhamento e modelagem de empresas. Tamanho da equipe de análise (além dos gestores): entre 3 e 5 analistas.</t>
  </si>
  <si>
    <t>Lançado em 2009,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locais e internacionais, o fundo investe principalmente nos mercados de Juros Brasil, Juros Internacional, Moedas, Ações Brasil, Ações Internacional, Crédito High Yield e Outros Mercados Globais, podendo investir também, em menor proporção, nos mercados de Commodities, Crédito High Grade, Crédito Soberano, Imobiliário. O fundo possui objetivo de superar o CDI no longo prazo com uma volatilidade esperada entre 8 e 12% ao ano. A principal métrica de risco é o VaR. O fundo não apresenta o mecanismo de stop loss por gestor, mas possui para o fundo como um todo.</t>
  </si>
  <si>
    <t>A equipe de investimentos é liderada por Claudio Andrade, head da estratégia, que conta com gestores com escopo generalista, sem o compromisso de atuação em um mercado específico.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</si>
  <si>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Polo Norte I FIC FIM</t>
  </si>
  <si>
    <t>Lançado em 2004,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Bottom-up. Com foco em ativos na América Latina, o fundo investe principalmente nos mercados de Ações Brasil e Ações Internacional. O fundo possui objetivo de superar o CDI no longo prazo com uma volatilidade esperada entre 6 e 8% ao ano. A exposição líquida geralmente  está entre 0 e 10%, já a exposição bruta  fica entre 150 e 180%. O tamanho das posições compradas do fundo usualmente é de 2%.</t>
  </si>
  <si>
    <t>A equipe de investimentos é liderada por Getúlio Ost e Izak Benaderet, que são responsáveis pela tomada de decisão e montagem da carteira. Tamanho da equipe de análise (além dos gestores): 1 analista.</t>
  </si>
  <si>
    <t>Lançado em 2014, é um fundo de renda fixa com estratégia Referenciado DI, que investe majoritariamente em títulos públicos pós-fixados e ativos de crédito privado de baixo de risco, buscando acompanhar a Taxa DI.</t>
  </si>
  <si>
    <t>Lançado em 1996, é um fundo de renda variável com estratégia Long Only, com foco em uma carteira comprada de ações. A estratégia de investimento adota uma abordagem majoritariamente Bottom-up e foca em ativos locais, o fundo investe principalmente nos mercados de Ações Brasil. O fundo possui objetivo de superar o Ibovespa no longo prazo.</t>
  </si>
  <si>
    <t>A equipe de investimentos é liderada por Izak Benaderet e Marcelo Faria, que são os principais responsáveis pela tomada de decisão e pela gestão dos portfólios. Para o auxílio no acompanhamento dos mercados, os gestores possuem também o suporte de um time de analistas de empresas.</t>
  </si>
  <si>
    <t>Porto Seguro Ipê FIC FIRF CP LP</t>
  </si>
  <si>
    <t>Lançado em 2019, é um fundo de renda fixa com estratégia Crédito High Grade, ou seja, investe primordialmente em ativos de crédito privado de empresas abertas com baixo risco de inadimplência. A tomada das decisões de investimento para o fundo é feita de forma colegiada e por unanimidade. Com foco em ativos locais, o fundo investe principalmente nos mercados de Crédito High Grade e Crédito Soberano. O fundo possui objetivo de retorno de CDI+0,6% ao ano. O fundo possui target de caixa médio  de 10%, e geralmente possui seus recursos aplicados em cerca de 50 emissores.</t>
  </si>
  <si>
    <t>A equipe de investimentos é liderada por Ricardo Espíndola, Fernando Ando e Gabriel Cardoso, que são responsáveis pela tomada de decisão e montagem da carteira.</t>
  </si>
  <si>
    <t>Lançado em 2014, é um fundo com estratégia renda fixa inflação, cuja carteira é composta majoritariamente por posições atreladas a índices de inflação, como Notas do Tesouro Nacional (NTN-B) ou Contratos Futuros de Cupom de IPCA (DAP).</t>
  </si>
  <si>
    <t>Lançado em 1996, é um fundo multimercado com estratégia macro, isto é, suas teses de investimento são baseadas na elaboração de cenários macroeconômicos, que dão suporte para a escolha de classes de ativos específicas e culminam com a montagem de posições dentro do fundo.</t>
  </si>
  <si>
    <t>A equipe de investimentos é liderada por Izak Benaderet, Getúlio Ost, Marcelo Faria e Eulo Marone,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</si>
  <si>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Juros Internacional e Ações Internacional. O fundo possui objetivo de retorno de CDI+3% a CDI+3,5% ao ano no longo prazo com uma volatilidade esperada entre 4 e 6% ao ano. As principais métricas de risco do fundo são VaR e Stress. O fundo não apresenta o mecanismo de stop loss por gestor, mas possui para o fundo como um todo.</t>
  </si>
  <si>
    <t>A equipe de investimentos é liderada por Rogério Braga,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6 e 10 analistas. Tamanho da equipe de análise micro de ações: entre 6 e 10 analistas.</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</si>
  <si>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CDI+0,8% a CDI+1,4% ao ano no longo prazo com uma volatilidade esperada superior à do CDI. O fundo possui nível de caixa médio  entre 25 e 35%, e geralmente possui seus recursos aplicados em  emissores. O tamanho das posições do fundo usualmente fica entre 1 e 3%, não ultrapassando o valor de 5% por emissor.</t>
  </si>
  <si>
    <t>A equipe de investimentos é liderada por Carlos Messa e Bruno Gonçalves, que são responsáveis pela tomada de decisão e montagem da carteira, contando com o suporte de um time de analistas focados no acompanhamento e modelagem de empresas. Tamanho da equipe de análise (além dos gestores): entre 3 e 5 analistas.</t>
  </si>
  <si>
    <t>Lançado em 2018,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CDI+1,2% a CDI+1,8% ao ano no longo prazo com uma volatilidade esperada entre 1,5 e 2,5% ao ano. O fundo possui nível de caixa médio  entre 5 e 15%, e geralmente aplica seus recursos em  emissores. O tamanho das posições do fundo usualmente fica entre 2 e 5%.O fundo possui de 5 a 15% de exposição a crédito estruturado , e não possui exposição a bonds.</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</si>
  <si>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retorno de CDI+0,6% a CDI+1,2% ao ano no longo prazo com uma volatilidade esperada entre 1 e 2% ao ano. O fundo possui nível de caixa médio  entre 20 e 30%, e geralmente possui seus recursos aplicados em  emissores. O tamanho das posições do fundo usualmente fica entre 1 e 3%, não ultrapassando o valor de 5% por emissor. .</t>
  </si>
  <si>
    <t>Quasar FI-Infra RF</t>
  </si>
  <si>
    <t>Lançado em 2018,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majoritariamente Bottom-up. Com foco em ativos locais, o fundo investe principalmente nos mercados de Crédito High Grade e Crédito Soberano. O fundo possui objetivo de superar o CDI no longo prazo com uma volatilidade esperada superior à do CDI. O fundo possui nível de caixa médio  entre 10 e 20%, e geralmente possui seus recursos aplicados em  emissores. O tamanho das posições do fundo usualmente fica entre 2 e 5%, não ultrapassando o valor de 10% por emissor.</t>
  </si>
  <si>
    <t>Real Investor FIA BDR Nível I</t>
  </si>
  <si>
    <t xml:space="preserve">Lançado em 2012,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Ações Brasil e Ações Internacional, podendo investir também, em menor proporção, nos mercados de Juros Brasil e Moedas. O fundo possui objetivo de superar o Ibovespa no longo prazo. O fundo usualmente tem  entre 67 e 100% de posições compradas, e possui de 15 a 25 emissores na carteira , onde cada posição geralmente representa de 5 a 15% da carteira. Há um limite de 30% de exposição por setor. </t>
  </si>
  <si>
    <t>A equipe de investimentos é liderada por Cesar Augusto Lopes Paiva, que é responsável pela tomada de decisão e gestão dos portfólios, contando com o suporte de um time de analistas focados no acompanhamento e modelagem de empresas. Tamanho da equipe de análise (além dos gestores): entre 6 e 10 analistas.</t>
  </si>
  <si>
    <t>Lançado em 2019, é um fundo de Venture Capital Equity focado em empresas nascentes de base tecnológica de alto crescimento da América Latina.</t>
  </si>
  <si>
    <t>A equipe de investimentos é liderada por Romero Rodrigues, que em conjunto com os membros do comitê de investimento são responsáveis pela tomada de decisão e gestão do portfólio, contando com o suporte de um time de analistas focados no acompanhamento e na análise de empresas.</t>
  </si>
  <si>
    <t>Através de uma gestão ativa, o fundo irá consistentemente buscar oportunidades nos diferentes nichos de Crédito, Juros e Câmbio. O Fundo possui um caráter flexível ao navegar entre as estratégias de crédito, preservador de capital ao realizar Hedges para a carteira e oportunístico ao encontrar distorções de valor nos mercados à vista de renda fixa e no mercado futuro de juros e câmbio.</t>
  </si>
  <si>
    <t>A equipe de investimentos é liderada pelo gestor Renato Jerusalmi, responsável pela estratégia de renda fixa da gestora, além de uma equipe de analistas. Para dar suporte ao monitramento e à tomada de decisão, contamos ainda com equipes de tecnologia, backoffice e controles, pesquisa e risco e jurídico.</t>
  </si>
  <si>
    <t>Riza Lotus FIRF Ref DI CP</t>
  </si>
  <si>
    <t>Lançado em 2020, o fundo busca retornos superiores ao CDI, visando a preservação do capital. Para isso, alocamos a maior parte da carteira em ativos pós-fixados de baixo risco, como títulos públicos e emissões de bancos de primeira linha. Com o intuito de gerar ganhos excedentes, alocamos uma parcela da carteira em ativos de crédito High Grade que possuam rating elevado.</t>
  </si>
  <si>
    <t>Lançado em 2020, o Fundo investe em um portfólio de crédito estruturado através da gestão ativa e identificação de assimetrias de risco-retorno em diferentes estruturas e instrumentos de crédito. O Riza Meyenii une cinco núcleos de gestão: Renda Fixa, Direct Lending, Securitização e Carteiras, Agronegócio e Venture Debt – possibilitando uma carteira diversificada em setores, instrumentos e estruturas. O retorno-alvo do fundo é de CDI+ 4,5% a 5,5%, no longo-prazo, e seu perfil de risco é moderado, com uma volatilidade anual esperada entre 2,0% ao ano e 4,0% ao ano.</t>
  </si>
  <si>
    <t>A equipe de investimentos é liderada pelo gestor e CEO Daniel Lemos, que conta com profissionais dedicados a cada núcleo de gestão da Riza: Renda Fixa High Yield, Direct Landing, Securitização e Carteiras, Agronegócio e Venture Debt.</t>
  </si>
  <si>
    <t>Lançado em 2019,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Top-down. Com foco em ativos na América Latina, o fundo investe principalmente nos mercados de Ações Brasil e Ações Internacional. O fundo possui objetivo de retorno de 140% a 150% do CDI no longo prazo com uma volatilidade esperada entre 3 e 5% ao ano. A exposição líquida geralmente  está entre 25 e -25%, já a exposição bruta  fica entre 25 e 50%. O tamanho das posições compradas do fundo usualmente é de 3%.</t>
  </si>
  <si>
    <t>A equipe de investimentos é liderada por Paolo Di Sora, que é responsável pela tomada de decisão e gestão dos portfólios, contando com o suporte de um time de analistas focados no acompanhamento e modelagem de empresas. Tamanho da equipe de análise (além dos gestores): entre 6 e 10 analistas.</t>
  </si>
  <si>
    <t>RPS Equity Hedge D30 FIC FIM</t>
  </si>
  <si>
    <t>Lançado em 2016,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Top-down. Com foco em ativos na América Latina, o fundo investe principalmente nos mercados de Ações Brasil e Ações Internacional. O fundo possui objetivo de retorno de 140% a 150% do CDI no longo prazo com uma volatilidade esperada entre 3 e 5% ao ano. A exposição líquida geralmente  está entre 25 e -25%, já a exposição bruta  fica entre 25 e 50%. O tamanho das posições compradas do fundo usualmente é de 3%.</t>
  </si>
  <si>
    <t>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Top-down. Com foco em ativos na América Latina, o fundo investe principalmente nos mercados de Ações Brasil e Ações Internacional. O fundo possui objetivo de superar o IBX no longo prazo com uma volatilidade esperada entre 10 e 15% ao ano. A exposição líquida geralmente  está entre 30 e 100%, já a exposição bruta  fica entre 30 e 100%. A estratégia possui usualmente de 15 a 30 posições compradas, com tamanho usual entre 3 e 10%.</t>
  </si>
  <si>
    <t>Lançado em 2019,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Top-down. Com foco em ativos no Brasil, o fundo investe principalmente nos mercados de Ações Brasil. O fundo possui objetivo de retorno de CDI+3% no longo prazo com uma volatilidade esperada de 3% ao ano. A exposição líquida geralmente  está entre -7,5% e 7,5%, já a exposição bruta fica entre 10 e 25%. O tamanho das posições compradas do fundo usualmente é de 1,5%.</t>
  </si>
  <si>
    <t xml:space="preserve">Lançado em 2017,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Top-down. Com foco em ativos locais, o fundo investe principalmente nos mercados de Ações Brasil, podendo investir também, em menor proporção, nos mercados de Ações Brasil. O fundo possui objetivo de retorno de IBX+20% a.a.  no longo prazo com uma volatilidade esperada de 20% a.a. . </t>
  </si>
  <si>
    <t>Lançado em 2014,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Top-down. Com foco em ativos na América Latina, o fundo investe principalmente nos mercados de Ações Brasil e Ações Internacional. O fundo possui objetivo de retorno de 140% a 150% do CDI no longo prazo com uma volatilidade esperada entre 6 e 10% ao ano. A exposição líquida geralmente  está entre 50 e -50%, já a exposição bruta  fica entre 50 e 150%. O tamanho das posições compradas do fundo usualmente é de 15%.</t>
  </si>
  <si>
    <t>Lançado em 2021,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colegiada, com uma abordagem de investimentos majoritariamente Top-down. Com foco em ativos na América Latina, o fundo investe principalmente nos mercados de Ações Brasil e Ações Internacional. A exposição líquida geralmente está entre 50% e -50%, já a exposição bruta fica entre 50% e 150%. O tamanho das posições compradas do fundo usualmente é de até 15%.</t>
  </si>
  <si>
    <t>Lançado em 2018,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O fundo possui objetivo de superar o CDI no longo prazo. A exposição líquida geralmente  está entre 40 e 100%, já a exposição bruta  fica entre 100 e 140%. A estratégia possui usualmente de 20 a 30 posições compradas, com tamanho usual entre 3 e 9%.</t>
  </si>
  <si>
    <t>A equipe de investimentos é liderada por Elsom Yassuda e Marcelo Cavalheiro, que são responsáveis pela tomada de decisão e gestão dos portfólios, contando com o suporte de um time de analistas focados no acompanhamento e modelagem de empresas. Tamanho da equipe de análise (além dos gestores): entre 6 e 10 analistas.</t>
  </si>
  <si>
    <t>Lançado em 2016,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O fundo possui objetivo de superar o CDI no longo prazo. A exposição líquida geralmente  está entre 40 e 100%, já a exposição bruta  fica entre 100 e 140%. A estratégia possui usualmente de 20 a 30 posições compradas, com tamanho usual entre 3 e 9%.</t>
  </si>
  <si>
    <t>Lançado em 2019,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O fundo possui objetivo de superar o CDI no longo prazo. A exposição líquida geralmente  está entre 40 e 100%, já a exposição bruta  fica entre 100 e 140%. A estratégia possui usualmente de 20 a 30 posições compradas, com tamanho usual entre 3 e 9%.</t>
  </si>
  <si>
    <t xml:space="preserve">Lançado em 2018,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locais, o fundo investe principalmente nos mercados de Ações Brasil. O fundo possui objetivo de superar o CDI no longo prazo com uma volatilidade esperada de 0% a.a. . </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</si>
  <si>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descentralizada, ou ponderada por risco, com uma abordagem de investimentos que combina análises bottom-up e top-down. Com foco em ativos locais, o fundo investe principalmente nos mercados de Crédito High Grade e Crédito High Yield. O fundo possui objetivo de retorno de 105% a 108% do CDI no longo prazo com uma volatilidade esperada entre 0 e 0,5% ao ano. O fundo possui nível de caixa médio  entre 20 e 30%, e geralmente possui seus recursos aplicados  em algo entre 20 e 50 emissores. O tamanho das posições do fundo usualmente fica entre 0,2 e 3%, não ultrapassando o valor de 10% por emissor. O mandato é semelhante ao do fundo Sch High Grade..</t>
  </si>
  <si>
    <t>A equipe de investimentos é liderada por Leandro Trielli e Fernando Borges, que são responsáveis pela tomada de decisão e montagem da carteira, contando com o suporte de um time de analistas focados no acompanhamento e modelagem de empresas. Tamanho da equipe de análise (além dos gestores): entre 3 e 5 analistas.</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</si>
  <si>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descentralizada, ou ponderada por risco, com uma abordagem de investimentos que combina análises bottom-up e top-down. Com foco em ativos locais, o fundo investe principalmente nos mercados de Crédito High Grade e Crédito High Yield. O fundo possui objetivo de retorno de 102% a 105% do CDI no longo prazo com uma volatilidade esperada entre 0 e 0,5% ao ano. O fundo possui nível de caixa médio  entre 20 e 30%, e geralmente possui seus recursos aplicados  em algo entre 20 e 50 emissores. O tamanho das posições do fundo usualmente fica entre 0,2 e 3%, não ultrapassando o valor de 10% por emissor.</t>
  </si>
  <si>
    <t>Schroder Premium Advisory FIRF CP LP</t>
  </si>
  <si>
    <t>Lançado em 2019, é um fundo de renda fixa com estratégia Crédito High Grade, ou seja, investe primordialmente em ativos de crédito privado de empresas com baixo risco de inadimplência. A tomada das decisões de investimento para o fundo é feita de forma descentralizada, ou ponderada por risco, com uma abordagem de investimentos que combina análises bottom-up e top-down. Com foco em ativos locais, o fundo investe principalmente nos mercados de Crédito High Grade e Crédito High Yield. O fundo possui objetivo de retorno de 110% a 115% do CDI no longo prazo com uma volatilidade esperada entre 0 e 0,5% ao ano. O fundo possui nível de caixa médio  entre 15 e 20%, e geralmente aplica seus recursos  em algo entre 20 e 50 emissores. O tamanho das posições do fundo usualmente fica entre 0,2 e 3%.O fundo possui de 0 a 20% de exposição a crédito estruturado , e não possui exposição a bonds.</t>
  </si>
  <si>
    <t>Schroder Zurich Prev FIRF</t>
  </si>
  <si>
    <t xml:space="preserve">Lançado em 2018, é um fundo de renda fixa com gestão ativa e estratégia juros ativo, cuja carteira é composta majoritariamente por posições atreladas a taxas de juros prefixadas ou índices de inflação no mercado brasileiro. , com uma abordagem de investimentos majoritariamente Top-down.  O fundo possui objetivo de retorno de 100% a 110% do CDI no longo prazo com uma volatilidade esperada entre 0,5 e 1,5% ao ano. </t>
  </si>
  <si>
    <t>A equipe de investimentos é liderada por Huang Seen e Thomas Lamachia, que são responsáveis pela tomada de decisão e montagem da carteira. Tamanho da equipe de análise (além dos gestores): 2 analistas.</t>
  </si>
  <si>
    <t xml:space="preserve">Lançado em 2019, é um fundo com gestão ativa que busca investir nos melhores gestores de fundos long only disponíveis no mercado brasileiro, isto é, as estratégias de ações que trabalham com uma carteira montada com base em análise fundamentalista “micro”, em que as operações das empresas e seus níveis de preços são muito mais relevantes para a tomada de decisão do que o cenário macroeconômico. </t>
  </si>
  <si>
    <t>O fundo é gerido por um comitê mensal de alocação, formado por profissionais da XP Investimentos e XP Asset Management. Todos os integrantes fazem parte das equipes de análise focadas em Fundos de Investimento na XP Inc e possuem amplo conhecimento sobre a indústria de fundos. As decisões de investimento são realizadas em consenso entre todos os participantes do comitê.</t>
  </si>
  <si>
    <t>O Selection Ações Globais é um produto com gestão ativa que busca investir nos melhores gestores de fundos de ações internacionais disponíveis no Brasil. Com uma única alocação e com valor inicial de aplicação bastante acessível, tem-se acesso a estratégias de investimento em ações do mundo inteiro, fundos diferenciados, simplicidade operacional, rebalanceamento ativo da carteira e acompanhamento profissional através de uma equipe composta por mais de 15 profissionais dedicados a falar com as gestoras investidas.</t>
  </si>
  <si>
    <t>Selection Debentures Incentivadas Hedge FIC FIRF CP</t>
  </si>
  <si>
    <t>Lançado em 2019, é um fundo com gestão ativa que busca investir nos melhores gestores de fundos de debêntures incentivadas disponíveis no mercado brasileiro, respeitando uma alocação que resulte numa carteira com risco conservador. O fundo tem foco em uma carteira diversificada, balanceada e atrelada ao CDI, isto é, é um fundo com proteção ao risco de mercado. Possui objetivo de retorno de 100% do CDI a 105% do CDI.</t>
  </si>
  <si>
    <t>Lançado em 2016, é um fundo com gestão ativa que busca investir nos melhores gestores de fundos de Renda Fixa disponíveis no mercado brasileiro, respeitando uma alocação que resulte numa carteira com risco conservador e entregue retornos entre 105% e 110% do CDI ao longo do tempo. Entre as estratégias elegíveis para o portfólio, estão fundos de crédito que podem carregar títulos de risco conservador a arrojado. A fim de mitigar o risco de crédito, a gestão buscará investir em pelo menos 10 fundos diferentes ao longo do tempo, com foco em uma carteira diversificada e balanceada.</t>
  </si>
  <si>
    <t>Lançado em 2016, é um fundo com gestão ativa que busca investir nos melhores gestores de fundos long biased disponíveis no mercado brasileiro, isto é, as estratégias de ações que trabalham com uma carteira comprada de ativos e podem ficar vendidas em um número menor de empresas com fundamentos frágeis ou com preços que estejam demasiadamente caros na opinião do gestor. A carteira vendida serve tanto para proteção da parcela comprada do fundo quanto para ganho de capital baseado nas perspectivas de queda dessas ações.</t>
  </si>
  <si>
    <t>O Selection Multimercado Internacional é um fundo que investe unicamente em estratégias internacionais, com uma alocação balanceada entre fundos de renda fixa, renda variável e multimercados, representando respectivamente em torno de 20%, 20% e 60% do patrimônio líquido. A carteira é composta por estratégias diversas entre as gestoras Morgan Stanley, Oaktree, AXA, Wellington, Bridgewater, Franklin Templeton, JP Morgan e Western Asset.</t>
  </si>
  <si>
    <t>Selection Multimercado Acesso FIC FIM</t>
  </si>
  <si>
    <t>O fundo investe em estratégias de multimercados requisitados no mercado de fundos, com acesso limitado, são elas: Adam Macro Advisory, Gripen Advisory, Kapitalo Zeta Advisory e Verde X60 Advisory.</t>
  </si>
  <si>
    <t>O Selection Multimercado FIC FIM é um fundo com gestão ativa que busca investir nos melhores gestores de fundos multimercados disponíveis no mercado brasileiro, respeitando uma composição de estratégias que resulte numa carteira com risco moderado. Entre as estratégias elegíveis para o pprtfólio, estão os fundos do tipo "Macro", "Long Short", "Quantitativos" (sistemáticos) e Investimento no Exterior, dentre outros. No total, a gestão buscará investir em 8 a 12 estratégias diferentes, com foco em uma carteira diversificada e balanceada.</t>
  </si>
  <si>
    <t>O Selection Multimercado Plus FIC FIM é um fundo com gestão ativa que busca investir nos melhores gestores de fundos multimercados disponíveis no mercado brasileiro, respeitando uma composição de estratégias que resulte numa carteira arrojada e com alta volatilidade, mas que vise retornos bastante superiores ao CDI no longo prazo. Entre as estratégias elegíveis para o portfólio, estão os fundos do tipo "Macro", "Long Short", "Quantitativos" (sistemáticos), "Long Biased" e Investimento no Exterior, entre outros. No total, a gestão buscará investir em 8 a 12 estratégias diferentes, com foco em uma carteira diversificada e balanceada.</t>
  </si>
  <si>
    <t>Selection Multimercado XP Seg FIC FIM</t>
  </si>
  <si>
    <t>O Selection Multimercado XP Seg FIC FIM é um fundo com gestão ativa que busca investir nos melhores gestores de fundos multimercados disponíveis no mercado previdenciário, respeitando uma composição de estratégias que resulte numa carteira diversificada. Entre as estratégias elegíveis para o portfólio, estão os fundos do tipo "Macro", "Long Short" e "Quantitativos" (sistemáticos). No total, a gestão buscará investir em 8 a 12 estratégias diferentes, com foco em uma carteira diversificada e balanceada.</t>
  </si>
  <si>
    <t xml:space="preserve">Lançado em 2019, é um fundo focado em estratégias de renda fixa crédito privado high yield. Entre as classes elegíveis, estão fundos de crédito privado high yield referenciado DI e, em menor parcela, crédito privado high grade. </t>
  </si>
  <si>
    <t xml:space="preserve">Lançado em 2013, é um fundo de renda variável com estratégia Long Only Livre, com foco em uma carteira comprada de ações, tendo liberdade para investir em qualquer tipo de empresa. A tomada das decisões de investimento para o fundo é feita de forma descentralizada, ou ponderada por risco, com uma abordagem de investimentos majoritariamente Bottom-up. Com foco em ativos predominantemente locais, mas com exposição internacional, o fundo investe principalmente nos mercados de Ações Brasil, podendo investir também, em menor proporção, nos mercados de Crédito Soberano. O fundo possui uma volatilidade esperada entre 0 e 14% ao ano. </t>
  </si>
  <si>
    <t>A equipe de investimentos é liderada por Ivan Guetta, Marcelo Clark, Leandro Goulart e Thiago Di Blasi, que são responsáveis pela tomada de decisão e gestão dos portfólios, contando com o suporte de um time de analistas focados no acompanhamento e modelagem de empresas. Tamanho da equipe de análise (além dos gestores): entre 6 e 10 analistas.</t>
  </si>
  <si>
    <t>Lançado em 2019, é um fundo de renda variável com estratégia Long Biased, com foco em uma carteira comprada de ações, mas podendo ter uma parcela vendida. A tomada das decisões de investimento para o fundo é feita de forma descentralizada, ou ponderada por risco, com uma abordagem de investimentos majoritariamente Bottom-up. Com foco em ativos predominantemente locais, mas com exposição internacional, o fundo investe principalmente nos mercados de Ações Brasil, podendo investir também, em menor proporção, nos mercados de Juros Brasil, Moedas, Ações Internacional, Commodities, Crédito High Grade, Crédito Soberano e Outros Mercados Globais. O fundo possui uma volatilidade esperada entre 0 e 10% ao ano. A exposição líquida geralmente  está entre 20 e 100%, já a exposição bruta  fica entre 130 e 270%. A estratégia possui usualmente de 50 a 70 posições compradas, com tamanho usual entre 0,5 e 10%.</t>
  </si>
  <si>
    <t>Lançado em 2015,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descentralizada, ou ponderada por risco, com uma abordagem de investimentos majoritariamente Bottom-up. Com foco em ativos predominantemente locais, mas com exposição internacional, o fundo investe principalmente nos mercados de Ações Brasil, podendo investir também, em menor proporção, nos mercados de Juros Brasil, Moedas, Ações Internacional, Commodities, Crédito High Grade, Crédito Soberano e Outros Mercados Globais. O fundo possui uma volatilidade esperada de 5,0% a.a. . A exposição líquida geralmente  está entre 0 e 5,0%, já a exposição bruta fica entre 60 e 180%. O tamanho das posições compradas do fundo usualmente é de 1,2%.</t>
  </si>
  <si>
    <t>Lançado em 2005,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descentralizada, ou ponderada por risco, com uma abordagem de investimentos majoritariamente Bottom-up. Com foco em ativos predominantemente locais, mas com exposição internacional, o fundo investe principalmente nos mercados de Ações Brasil, podendo investir também, em menor proporção, nos mercados de Juros Brasil, Moedas, Ações Internacional, Commodities, Crédito High Grade, Crédito Soberano e Outros Mercados Globais. O fundo possui uma volatilidade esperada de 2,5% a.a. . A exposição líquida geralmente  está entre 0 e 2,5%, já a exposição bruta  fica entre 30 e 90%. O tamanho das posições compradas do fundo usualmente é de 0,6%.</t>
  </si>
  <si>
    <t>Lançado em 2013, é um fundo de renda variável com estratégia Long Biased, com foco em uma carteira comprada de ações, mas podendo ter uma parcela vendida.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podendo investir também, em menor proporção, nos mercados de Crédito Soberano. O fundo possui objetivo de retorno de IPCA + Yield IMA-B+10% a.a.  no longo prazo com uma volatilidade esperada entre 12 e 15% ao ano. A exposição líquida geralmente  está entre 20 e 100%, já a exposição bruta  fica entre 70 e 110%. A estratégia possui usualmente de 10 a 15 posições compradas, com tamanho usual entre 5 e 15%.</t>
  </si>
  <si>
    <t>A equipe de investimentos é liderada por Claudio Delbrueck, que é responsável pela tomada de decisão e gestão dos portfólios, contando com o suporte de um time de analistas focados no acompanhamento e modelagem de empresas. Tamanho da equipe de análise (além dos gestores): entre 3 e 5 analistas.</t>
  </si>
  <si>
    <t>Lançado em 2013,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e Ações Internacional, podendo investir também, em menor proporção, nos mercados de Crédito Soberano. O fundo possui objetivo de retorno de CDI+3% a CDI+3% ao ano no longo prazo com uma volatilidade esperada entre 4 e 5% ao ano. A exposição líquida geralmente  está entre 0 e 0%, já a exposição bruta  fica entre 100 e 150%. O tamanho das posições compradas do fundo usualmente é de 1,5%.</t>
  </si>
  <si>
    <t>Lançado em 2019,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e Crédito Soberano. O fundo possui objetivo de retorno de CDI+3% a CDI+4,5% ao ano no longo prazo com uma volatilidade esperada entre 0,01 e 0,15% ao ano. O fundo possui nível de caixa médio  entre 15 e 25%, e geralmente aplica seus recursos  em algo entre 35 e 60 emissores. O tamanho das posições do fundo usualmente fica entre 1 e 10%.O fundo possui de 80 a 100% de exposição a crédito estruturado , e não possui exposição a bonds.</t>
  </si>
  <si>
    <t>A equipe de investimentos é liderada por Rafael Burquim, Ricardo Binelli e Delano Macedo, que são responsáveis pela tomada de decisão e montagem da carteira, contando com o suporte de um time de analistas focados no acompanhamento e modelagem de empresas. Tamanho da equipe de análise (além dos gestores): superior a 10 analistas.</t>
  </si>
  <si>
    <t>Lançado em 2017,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100% a 105% do CDI no longo prazo com uma volatilidade esperada entre 1 e 1,5% ao ano. O fundo possui nível de caixa médio  entre 10 e 15%, e geralmente possui seus recursos aplicados  em algo entre 70 e 100 emissores. O tamanho das posições do fundo usualmente fica entre 0,1 e 4%, não ultrapassando o valor de 7% por emissor.</t>
  </si>
  <si>
    <t>A equipe de investimentos é liderada por Artur Duarte Nehmi e Felipe Vidal, que são responsáveis pela tomada de decisão e montagem da carteira, contando com o suporte de um time de analistas focados no acompanhamento e modelagem de empresas. Tamanho da equipe de análise (além dos gestores): entre 6 e 10 analistas.</t>
  </si>
  <si>
    <t>Lançado em 2017,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e Crédito Soberano. O fundo possui objetivo de retorno de 115% a 125% do CDI no longo prazo com uma volatilidade esperada entre 0,3 e 0,7% ao ano. O fundo possui nível de caixa médio  entre 13 e 15%, e geralmente aplica seus recursos  em algo entre 90 e 110 emissores. O tamanho das posições do fundo usualmente fica entre 0,1 e 2,5%.O fundo possui de 10 a 20% de exposição a crédito estruturado , e não possui exposição a bonds.</t>
  </si>
  <si>
    <t xml:space="preserve">Lançado em 2014, é um fundo de renda fixa com estratégia Referenciado DI, que investe majoritariamente em títulos públicos pós-fixados e ativos de crédito privado de baixo de risco, buscando acompanhar a Taxa DI.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90% a 100% do CDI no longo prazo com uma volatilidade esperada entre 0,09 e 0,1% ao ano. O fundo possui nível de caixa médio de 100%, e geralmente possui seus recursos aplicados em  emissores. </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</si>
  <si>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101% a 105% do CDI no longo prazo com uma volatilidade esperada entre 0,3 e 1% ao ano. O fundo possui nível de caixa médio  entre 20 e 35%, e geralmente possui seus recursos aplicados  em algo entre 90 e 110 emissores. O tamanho das posições do fundo usualmente fica entre 0,1 e 3%, não ultrapassando o valor de 5% por emissor. O mandato é semelhante ao do fundo Sparta Top..</t>
  </si>
  <si>
    <t>Lançado em 2019,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e Crédito Soberano. O fundo possui objetivo de retorno de 110% a 120% do CDI no longo prazo com uma volatilidade esperada entre 0,7 e 0,9% ao ano. O fundo possui nível de caixa médio  entre 13 e 15%, e geralmente aplica seus recursos  em algo entre 110 e 130 emissores. O tamanho das posições do fundo usualmente fica entre 0,1 e 2,5%.O fundo possui de 10 a 20% de exposição a crédito estruturado , e não possui exposição a bonds.</t>
  </si>
  <si>
    <t>Lançado em 2012,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e Crédito Soberano. O fundo possui objetivo de retorno de 110% a 120% do CDI no longo prazo com uma volatilidade esperada entre 0,7 e 0,9% ao ano. O fundo possui nível de caixa médio  entre 13 e 15%, e geralmente aplica seus recursos  em algo entre 110 e 130 emissores. O tamanho das posições do fundo usualmente fica entre 0,1 e 2,5%.O fundo possui de 10 a 20% de exposição a crédito estruturado , e não possui exposição a bonds.</t>
  </si>
  <si>
    <t>Lançado em 30 de setembro de 2020, é um fundo de renda fixa com estratégia Crédito High Grade. O fundo possui objetivo de retorno de IMA-B 5 + 0,7% no longo prazo com uma volatilidade esperada entre 2 e 4% ao ano. A carteira do fundo possui os mesmos parâmetros do Sparta Top porém com indexador IPCA. O fundo possui nível de caixa médio entre 13 e 15%, e geralmente aplica seus recursos em algo entre 110 e 130 emissores. O tamanho das posições do fundo usualmente fica entre 0,1 e 2,5%.O fundo possui de 10 a 20% de exposição a crédito estruturado.</t>
  </si>
  <si>
    <t>Sparta Top Prev Advisory Icatu FIRF CP</t>
  </si>
  <si>
    <t>Lançado em 2017,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101% a 105% do CDI no longo prazo com uma volatilidade esperada entre 0,3 e 1% ao ano. O fundo possui nível de caixa médio  entre 20 e 35%, e geralmente possui seus recursos aplicados  em algo entre 110 e 130 emissores. O tamanho das posições do fundo usualmente fica entre 0,1 e 3%, não ultrapassando o valor de 5% por emissor. O mandato é semelhante ao do fundo Sparta Top..</t>
  </si>
  <si>
    <t>Lançado em 2019, é um fundo de renda fixa com estratégia Crédito High Grade, ou seja, investe primordialmente em ativos de crédito privado de empresas com baixo risco de inadimplência. Com foco em ativos locais, o fundo investe principalmente nos mercados Soberano, operando também em dividas cooporativas de empresas de capital aberto. O fundo possui objetivo de retorno de CDI+1% a.a. no longo prazo com uma volatilidade esperada entre 0,5 e 1,5% ao ano. O fundo possui de 0 a 20% de exposição a crédito estruturado , e não possui exposição a bonds.</t>
  </si>
  <si>
    <t>A equipe de investimentos é conduzida por Beny Parnes, Albano Franco e sua equipe de analistas de crédito. A gestora possui também uma equipe de pesquisa macroeconômica, de empresas, de commodities  e de crédito com mais de 40 colaboradores.</t>
  </si>
  <si>
    <t>Lançado em 2018, o é fundo alternativo focado em empresas em situação especial como reestruturação financeira e societária. A estratégia busca executar investimento direto em participações, novas dívidas ou aquisição de dívidas no mercado secundário.</t>
  </si>
  <si>
    <t>A equipe de investimentos é liderada por Meton Morais, que em conjunto com os demais diretores são responsáveis pela tomada de decisão e gestão do portfólio, contando com o suporte de um time de analistas focados no acompanhamento e na análise de empresas.</t>
  </si>
  <si>
    <t xml:space="preserve">Lançado em 2010,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Ações Internacional. </t>
  </si>
  <si>
    <t>A equipe de investimentos é liderada por Antenor Fernandes, que é responsável pela tomada de decisão e gestão dos portfólios, contando com o suporte de um time de analistas focados no acompanhamento e modelagem de empresas. Tamanho da equipe de análise (além dos gestores): entre 3 e 5 analistas.</t>
  </si>
  <si>
    <t xml:space="preserve">Lançado em 2013,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Ações Internacional, Commodities, Crédito Soberano, Imobiliário. O fundo possui objetivo de superar o IMA_GERAL no longo prazo com uma volatilidade esperada entre 13 e 32% ao ano. </t>
  </si>
  <si>
    <t>A equipe de investimentos é liderada por Beatriz Fortunato e Breno Guerbatin,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</si>
  <si>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2009,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predominantemente locais, mas com exposição internacional, o fundo investe principalmente nos mercados de Ações Brasil, podendo investir também, em menor proporção, nos mercados de Ações Internacional. O fundo possui objetivo de superar o Ibovespa no longo prazo com uma volatilidade esperada entre 13 e 32% ao ano. </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</si>
  <si>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O fundo possui objetivo de retorno de CDI+5% a.a.  no longo prazo com uma volatilidade esperada entre 4 e 6% ao ano. As principais métricas de risco do fundo são VaR e Stress. O fundo apresenta o mecanismo de stop loss por gestor e também para o fundo como um todo.</t>
  </si>
  <si>
    <t>A equipe de investimentos é liderada por Fernando Monteiro, head da estratégia, que conta com gestores com escopo generalista, sem o compromisso de atuação em um mercado específico. Para o auxílio no acompanhamento dos mercados, os gestores possuem também o suporte de um time de pesquisa macroeconômica e analistas de empresas. Tamanho da equipe de pesquisa macroeconômica: 2 analistas. Tamanho da equipe de análise micro de ações: entre 3 e 5 analistas.</t>
  </si>
  <si>
    <t>Lançado em 2012,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majoritariamente Top-down. Com foco em ativos locais, o fundo investe principalmente nos mercados de Crédito High Grade e Crédito Soberano. O fundo possui objetivo de retorno de 108% a 108% do CDI no longo prazo com uma volatilidade esperada entre 0,2 e 1,5% ao ano. O fundo possui nível de caixa médio  entre 15 e 20%, e geralmente aplica seus recursos  em algo entre 40 e 50 emissores. O tamanho das posições do fundo usualmente fica entre 0,5 e 3%.O fundo possui de 2 a 3% de exposição a crédito estruturado , e não possui exposição a bonds.</t>
  </si>
  <si>
    <t>A equipe de investimentos é liderada por Lauro Campos, Fernando Monteiro, Marcelo Vecci e Rodrigo Arruda, que são responsáveis pela tomada de decisão e montagem da carteira, contando com o suporte de um time de analistas focados no acompanhamento e modelagem de empresas. Tamanho da equipe de análise (além dos gestores): entre 3 e 5 analistas.</t>
  </si>
  <si>
    <t>Lançado em 2017,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majoritariamente Top-down. Com foco em ativos locais, o fundo investe principalmente nos mercados de Crédito High Grade e Crédito Soberano. O fundo possui objetivo de retorno de IMA-B 5+5% a.a.  no longo prazo com uma volatilidade esperada entre 2,4 e 9% ao ano. O fundo possui nível de caixa médio  entre 15 e 20%, e geralmente possui seus recursos aplicados  em algo entre 20 e 30 emissores. O tamanho das posições do fundo usualmente fica entre 1,5 e 6,5%, não ultrapassando o valor de 20% por emissor.</t>
  </si>
  <si>
    <t>Lançado em 2019,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majoritariamente Top-down. Com foco em ativos locais, o fundo investe principalmente nos mercados de Crédito High Grade e Crédito Soberano. O fundo possui objetivo de retorno de CDI+5% a.a.  no longo prazo com uma volatilidade esperada entre 1 e 5% ao ano. O fundo possui nível de caixa médio  entre 15 e 20%, e geralmente possui seus recursos aplicados  em algo entre 10 e 20 emissores. O tamanho das posições do fundo usualmente fica entre 4 e 10%, não ultrapassando o valor de 20% por emissor.</t>
  </si>
  <si>
    <t>Lançado em 2011,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locais e internacionais, o fundo investe principalmente nos mercados de Moedas. O fundo possui objetivo de retorno de 120% do CDI no longo prazo com uma volatilidade esperada entre 0,6 e 5,5% ao ano. As principais métricas de risco do fundo são VaR e Stress. O fundo apresenta o mecanismo de stop loss por gestor e também para o fundo como um todo.</t>
  </si>
  <si>
    <t xml:space="preserve">Lançado em 2010,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O fundo possui objetivo de superar o Ibovespa no longo prazo com uma volatilidade esperada entre 16,5 e 45% ao ano. O fundo usualmente tem  entre 67 e 100% de posições compradas, e possui de 15 a 25 emissores na carteira , onde cada posição geralmente representa de 4 a 15% da carteira. Há um limite de 100% de exposição por setor. </t>
  </si>
  <si>
    <t>A equipe de investimentos é liderada por Juan Morales, João Saldanha, Maurício Flauzino e Marcelo Marin, que são responsáveis pela tomada de decisão e gestão dos portfólios, contando com o suporte de um time de analistas focados no acompanhamento e modelagem de empresas. Tamanho da equipe de análise (além dos gestores): entre 3 e 5 analistas.</t>
  </si>
  <si>
    <t>Lançado em 2011,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locais, o fundo investe principalmente nos mercados de Juros Brasil, Ações Brasil e Crédito Soberano. O fundo possui objetivo de retorno de CDI+2% a.a.  no longo prazo com uma volatilidade esperada entre 0,7 e 7% ao ano. As principais métricas de risco do fundo são VaR e Stress. O fundo apresenta o mecanismo de stop loss por gestor e também para o fundo como um todo.</t>
  </si>
  <si>
    <t>SulAmérica Excellence Advisory FI Renda Fixa Crédito Privado</t>
  </si>
  <si>
    <t>Lançado em 2015,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Top-down. Com foco em ativos locais, o fundo investe principalmente nos mercados de Crédito High Grade e Crédito Soberano. O fundo possui objetivo de retorno de 103% a 103% do CDI no longo prazo com uma volatilidade esperada entre 0,1 e 2% ao ano. O fundo possui nível de caixa médio  entre 15 e 20%, e geralmente possui seus recursos aplicados  em algo entre 25 e 35 emissores. O tamanho das posições do fundo usualmente fica entre 0,5 e 5,5%, não ultrapassando o valor de 20% por emissor.</t>
  </si>
  <si>
    <t>A equipe de investimentos é liderada por Miguel Sano, Ian Lima, Oto Silva, Filipe Santos e Stephen Yang, que são responsáveis pela tomada de decisão e montagem da carteira. Tamanho da equipe de análise (além dos gestores): entre 3 e 5 analistas.</t>
  </si>
  <si>
    <t>Lançado em 2002,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Top-down. Com foco em ativos locais, o fundo investe principalmente nos mercados de Crédito High Grade e Crédito Soberano. O fundo possui objetivo de retorno de 103% a 103% do CDI no longo prazo com uma volatilidade esperada entre 0,1 e 2% ao ano. O fundo possui nível de caixa médio  entre 15 e 20%, e geralmente possui seus recursos aplicados  em algo entre 30 e 40 emissores. O tamanho das posições do fundo usualmente fica entre 0,5 e 5%, não ultrapassando o valor de 20% por emissor.</t>
  </si>
  <si>
    <t>Lançado em 2002, o fundo apresenta uma estratégia conservadora de renda fixa e replica o retorno da taxa Selic a partir da compra de títulos públicos pós-fixados (LFT).</t>
  </si>
  <si>
    <t>A gestão do fundo é implementada de forma passiva e implementada pelo gestor Miguel Sano.</t>
  </si>
  <si>
    <t xml:space="preserve">Lançado em 2017, é um fundo de renda fixa com gestão ativa e estratégia juros ativo, cuja carteira é composta majoritariamente por posições atreladas a taxas de juros prefixadas ou índices de inflação no mercado brasileiro. , com uma abordagem de investimentos majoritariamente Top-down.  O fundo possui objetivo de superar o CDI no longo prazo com uma volatilidade esperada entre 1,1 e 4% ao ano. </t>
  </si>
  <si>
    <t xml:space="preserve">Lançado em 2018,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Juros Brasil e Juros Internacional. O fundo possui objetivo de retorno de CDI+5% a CDI+15% ao ano no longo prazo com uma volatilidade esperada entre 5 e 15% ao ano. </t>
  </si>
  <si>
    <t xml:space="preserve">Lançado em 2008,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com uma abordagem de investimentos majoritariamente Top-down.  O fundo possui objetivo de superar o IMA-B no longo prazo com uma volatilidade esperada entre 4,2 e 13% ao ano. </t>
  </si>
  <si>
    <t>Lançado em 2003,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locais, o fundo investe principalmente nos mercados de Ações Brasil, podendo investir também, em menor proporção, nos mercados de Juros Brasil e Crédito High Grade. O fundo possui objetivo de superar o CDI no longo prazo com uma volatilidade esperada entre 8,2 e 20% ao ano. O fundo usualmente tem  entre 41 e 49% de posições compradas, e possui de 25 a 60 emissores na carteira , onde cada posição geralmente representa de 2 a 5% da carteira. Há um limite de 100% de exposição por setor.  O mandato é semelhante ao do fundo SulAmérica Equities FIA.</t>
  </si>
  <si>
    <t xml:space="preserve">Lançado em 2009, é um fundo de renda fixa com gestão ativa e estratégia juros ativo, cuja carteira é composta majoritariamente por posições atreladas a taxas de juros prefixadas ou índices de inflação no mercado brasileiro. , com uma abordagem de investimentos majoritariamente Top-down.  O fundo possui objetivo de superar o CDI no longo prazo com uma volatilidade esperada entre 0,7 e 2% ao ano. </t>
  </si>
  <si>
    <t>Lançado em 2014,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Top-down. Com foco em ativos locais, o fundo investe principalmente nos mercados de Juros Brasil, Crédito High Grade e Crédito Soberano, podendo investir também, em menor proporção, nos mercados de Outros Mercados Globais. O fundo possui objetivo de superar o CDI no longo prazo com uma volatilidade esperada entre 0,1 e 2% ao ano. O fundo possui nível de caixa médio  entre 20 e 30%, e geralmente possui seus recursos aplicados  em algo entre 30 e 40 emissores. O tamanho das posições do fundo usualmente fica entre 0,1 e 3%, não ultrapassando o valor de 50% por emissor. .</t>
  </si>
  <si>
    <t xml:space="preserve">Lançado em 2005, é um fundo de renda fixa com gestão ativa e estratégia juros ativo, cuja carteira é composta majoritariamente por posições atreladas a taxas de juros prefixadas ou índices de inflação no mercado brasileiro. , com uma abordagem de investimentos majoritariamente Top-down.  O fundo possui objetivo de retorno de 110% a 110% do CDI no longo prazo com uma volatilidade esperada entre 0,5 e 3,5% ao ano. </t>
  </si>
  <si>
    <t>SulAmérica Tático FIM</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</si>
  <si>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O fundo possui objetivo de retorno de 140% a 140% do CDI no longo prazo com uma volatilidade esperada entre 0,8 e 4% ao ano. As principais métricas de risco do fundo são VaR e Stress. O fundo apresenta o mecanismo de stop loss por gestor e também para o fundo como um todo.</t>
  </si>
  <si>
    <t xml:space="preserve">Lançado em 2013,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podendo investir também, em menor proporção, nos mercados de Ações Internacional. O fundo possui objetivo de superar o Ibovespa no longo prazo. </t>
  </si>
  <si>
    <t>A equipe de investimentos é liderada por Jose Carlos Reis de Magalhães, Rafael Maisonnave e Caio Lewkowicz, que são responsáveis pela tomada de decisão e gestão dos portfólios, contando com o suporte de um time de analistas focados no acompanhamento e modelagem de empresas. Tamanho da equipe de análise (além dos gestores): entre 3 e 5 analistas.</t>
  </si>
  <si>
    <t>Lançado em 2019,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Moedas. O fundo possui uma volatilidade esperada entre 9 e 15% ao ano. A exposição líquida geralmente  está entre 20 e 90%, já a exposição bruta  fica entre 90 e 150%. A estratégia possui usualmente de 15 a 20 posições compradas, com tamanho usual entre 2 e 12%.</t>
  </si>
  <si>
    <t>A equipe de investimentos é liderada por Gustavo Constantino e Jacques Zonichenn, que são responsáveis pela tomada de decisão e gestão dos portfólios, contando com o suporte de um time de analistas focados no acompanhamento e modelagem de empresas. Tamanho da equipe de análise (além dos gestores): entre 6 e 10 analistas.</t>
  </si>
  <si>
    <t>Lançado em 2014,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Moedas. O fundo possui uma volatilidade esperada entre 9 e 15% ao ano. A exposição líquida geralmente  está entre 20 e 90%, já a exposição bruta  fica entre 90 e 150%. A estratégia possui usualmente de 15 a 20 posições compradas, com tamanho usual entre 2 e 12%.</t>
  </si>
  <si>
    <t>Távola Long Short FIM</t>
  </si>
  <si>
    <t>Lançado em 2005, é um fundo multimercado com estratégia long short direcional, cuja carteira é composta majoritariamente por operações de valor relativo em ações. O portfólio contém parcelas comprada e vendida em ações que possuem tamanhos diferentes, o que pode resultar em uma exposição direcional comprada ou vendida em ações. A tomada das decisões de investimento para o fundo é feita de forma centralizada, com uma abordagem de investimentos majoritariamente Bottom-up. Com foco em ativos locais, o fundo investe principalmente nos mercados de Ações Brasil, podendo investir também, em menor proporção, nos mercados de Moedas. O fundo possui objetivo de superar o CDI no longo prazo com uma volatilidade esperada entre 3 e 4% ao ano. A exposição líquida geralmente  está entre -10 e 10%, já a exposição bruta  fica entre 50 e 70%. O tamanho das posições compradas do fundo usualmente é de 2%.</t>
  </si>
  <si>
    <t>Lançado em 2019,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e Ações Internacional, podendo investir também, em menor proporção, nos mercados de Moedas, Outros Mercados Globais, Imobiliário. O fundo possui objetivo de superar o IPCA + YIELD IMAB5+ no longo prazo. A exposição líquida geralmente  está entre 50 e 100%, já a exposição bruta  fica entre 50 e 120%. A estratégia possui usualmente de 20 a 25 posições compradas, com tamanho usual entre 4 e 12%.</t>
  </si>
  <si>
    <t>A equipe de investimentos é liderada por Marcelo Magalhães, que é responsável pela tomada de decisão e gestão dos portfólios, contando com o suporte de um time de analistas focados no acompanhamento e modelagem de empresas. Tamanho da equipe de análise (além dos gestores): entre 6 e 10 analistas.</t>
  </si>
  <si>
    <t>Lançado em 2018,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e Ações Internacional, podendo investir também, em menor proporção, nos mercados de Moedas, Outros Mercados Globais, Imobiliário. O fundo possui objetivo de superar o IPCA + YIELD IMAB5+ no longo prazo. A exposição líquida geralmente  está entre 50 e 100%, já a exposição bruta  fica entre 50 e 120%. A estratégia possui usualmente de 20 a 25 posições compradas, com tamanho usual entre 4 e 12%.</t>
  </si>
  <si>
    <t xml:space="preserve">Lançado em 2018,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majoritariamente Bottom-up. Com foco em ativos locais, o fundo investe principalmente nos mercados de Ações Brasil. </t>
  </si>
  <si>
    <t>Trafalgar Royal Long Bias Latam FIC FIA</t>
  </si>
  <si>
    <t>Lançado em 2018,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na América Latina, o fundo investe principalmente nos mercados de Ações Brasil e Ações Internacional, podendo investir também, em menor proporção, nos mercados de Juros Brasil, Juros Internacional, Moedas, Commodities e Crédito Soberano. O fundo possui objetivo de retorno de 15 a 20% ao ano no longo prazo com uma volatilidade esperada entre 10 e 20% ao ano. A exposição líquida geralmente  está entre 70 e 80%, já a exposição bruta  fica entre 90 e 100%. A estratégia possui usualmente de 10 a 20 posições compradas, com tamanho usual entre 3 e 10%.</t>
  </si>
  <si>
    <t>A equipe de investimentos é liderada por Roberto Chagas, Felipe Passaro e Aline Cardoso, que são responsáveis pela tomada de decisão e gestão dos portfólios, contando com o suporte de um time de analistas focados no acompanhamento e modelagem de empresas. Tamanho da equipe de análise (além dos gestores): entre 3 e 5 analistas.</t>
  </si>
  <si>
    <t>O Trend Bolsa Americana Alavancado é mais um produto da família Trend focado em investimento no exterior. O fundo acessa o mercado de ações dos EUA, com exposição a duas vezes o risco do S&amp;P 500. Para alcançar tal exposição, o fundo investe 75% do patrimônio líquido em ETFs (fundos listados em bolsa) que seguem o S&amp;P 500, como o SPXI ou o IVVB, e os 25% restantes ficam alocados em títulos públicos pós-fixados (LFT). Além disso, o fundo mantém mais 125% do patrimônio líquido exposto ao S&amp;P 500 via contratos futuros de S&amp;P 500. Vale destacar que o fundo não apresenta exposição cambial, e o hedge para o efeito cambial sobre o S&amp;P 500 (nos ETFs) é feito por meio de posições vendidas em dólar via contratos futuros.</t>
  </si>
  <si>
    <t>A gestão dos produtos da família Trend de fundos indexados é implementada pela célula de Alocação e Indexados da XP Asset, liderada por Danilo Gabriel.</t>
  </si>
  <si>
    <t>Trend Bolsa Americana Dolar FIM</t>
  </si>
  <si>
    <t>O fundo apresenta uma estratégia indexada e replica o índice de ações norte-americanas (S&amp;P 500) a partir de fundos de índice (ETF) de S&amp;P 500 e contratos futuros de S&amp;P 500, com exposição à variação cambial do dólar.</t>
  </si>
  <si>
    <t>O fundo tem exposição ao índice de ações norte-americanas (S&amp;P 500), a partir de compra de contratos futuros negociados no Brasil. A estratégia apresenta proteção cambial, isto é, não está exposta à variação do dólar.</t>
  </si>
  <si>
    <t>O Trend Bolsa Chinesa é mais um produto da família Trend focado em investimento no exterior. O fundo tem exposição ao mercado de ações da China, seguindo o índice MSCI China, conferindo acesso a uma das maiores e mais importantes economias globais. O fundo tem exposição ao iShares MSCI China ETF - fundo listado em bolsa - a partir de operação com derivativo (swap). O índice MSCI China é composto por mais de 600 ações na China, majoritariamente large caps, ponderadas por capitalização de mercado. Para mais informações sobre o iShares MSCI China ETF, acesse a página do ETF, sob gestão da BlackRock, maior gestora do mundo. A estratégia apresenta proteção cambial, isto é, não está exposta à variação do dólar.</t>
  </si>
  <si>
    <t>Lançado em 2020, o fundo busca replicar o desempenho do MSCI Europe, a partir do investimento nos ETFs da Blackrock, iShares Core MSCI Europe. O ETF iShares Core MSCI Europe é composto hoje por mais de 1000 empresas de países europeus desenvolvidos. As principais posições hoje em percentual da carteira são Nestlé (2,92%), Roche (2,12%) e Novartis (1,81%). Os países com maior exposição no índice são Reino Unido, França, Suíca e Alemanha. A estratégia apresenta proteção cambial, isto é, não está exposta à variação do dólar.</t>
  </si>
  <si>
    <t>Destinado a investidores em geral, o Trend Cannabis investirá, de maneira passiva, num “ETF” (um fundo que é negociado em bolsa) listado nos Estados Unidos chamado ETFMG Alternative Harvest ou, resumidamente, “MJ” (seu código na bolsa de valores). Gerido pela empresa ETFMG, trata-se, atualmente, do maior e mais líquido ETF ligado ao setor de Cannabis nos Estados Unidos. O ETF MJ investe globalmente em ações de empresas relacionadas direta ou indiretamente com o processo de cultivo legal, produção, marketing ou distribuição de produtos de Cannabis para fins tanto medicinais quanto não medicinais. Adicionalmente, pode investir em empresas farmacêuticas que produzam, comercializem ou distribuam remédios que usem derivados do Canabidiol (canabinóides).</t>
  </si>
  <si>
    <t>O fundo apresenta uma estratégia conservadora de renda fixa e replica o retorno da taxa Selic a partir da compra de títulos públicos pós-fixados (LFT), sendo uma alternativa mais líquida do que acessar o Tesouro Direto.</t>
  </si>
  <si>
    <t>O fundo replica a variação do dólar americano comercial a partir da compra de contratos futuros de dólar.</t>
  </si>
  <si>
    <t>Lançado em 2020, o Trend ESG Brasil segue uma carteira de empresas brasileiras que se destacam em fatores ambientais, sociais e de governança (ESG). O fundo investe em empresas de alta e média capitalização de mercado, com um portfólio que contém mais de 20 papéis. Os setores mais representativos no fundo são Financeiro, Bens Industriais e Consumo Discricionário. Entre as principais empresas presentes no fundo, estão Itaú, B3, Bradesco, Weg, Itaúsa, Natura, Localiza, Lojas Renner, NotreDame Intermédica e Banco do Brasil.</t>
  </si>
  <si>
    <t>O produto segue estratégia indexada e investe em três fundos internacionais listados em bolsa (ETFs), geridos pela BlackRock, focados no investimento em empresas com boas práticas ambientais, sociais e de governança (ESG em inglês), com as seguintes proporções: 50% (chegando até no máximo 60%) no iShares ESG MSCI USA (taxa de administração: 0,15%), com mais de 300 ações de empresas de grande e média capitalização nos Estados Unidos; 40% (chegando até no máximo 48%) no iShares ESG MSCI EAFE (taxa de administração: 0,20%), com mais de 450 ações de empresas de grande e média capitalização de mercados desenvolvidos, exceto Estados Unidos e Canadá; 10% (chegando até no máximo 12%) no iShares ESG MSCI EM (taxa de administração: 0,25%), com mais de 300 ações de empresas de grande e média capitalização de mercados emergentes. A estratégia apresenta exposição cambial, isto é, está exposta à variação do dólar. Para mais informações sobre o tema ESG e a carteira do fundo, acesse a seção de relatórios do Trend ESG Global. Para mais informações sobre os ETFs investidos, acessa suas páginas oficiais: iShares ESG MSCI USA (https://www.ishares.com/us/products/286007/ishares-esg-msci-usa-etf-fund), iShares ESG MSCI EAFE (https://www.ishares.com/us/products/283778/ishares-esg-msci-eafe-etf-fund) e iShares ESG MSCI EM (https://www.ishares.com/us/products/283777/ishares-esg-msci-em-etf-fund).</t>
  </si>
  <si>
    <t>O produto segue estratégia indexada e investe em três fundos internacionais listados em bolsa (ETFs), geridos pela BlackRock, focados no investimento em empresas com boas práticas ambientais, sociais e de governança (ESG em inglês), com as seguintes proporções: 50% (chegando até no máximo 60%) no iShares ESG MSCI USA (taxa de administração: 0,15%), com mais de 300 ações de empresas de grande e média capitalização nos Estados Unidos; 40% (chegando até no máximo 48%) no iShares ESG MSCI EAFE (taxa de administração: 0,20%), com mais de 450 ações de empresas de grande e média capitalização de mercados desenvolvidos, exceto Estados Unidos e Canadá; 10% (chegando até no máximo 12%) no iShares ESG MSCI EM (taxa de administração: 0,25%), com mais de 300 ações de empresas de grande e média capitalização de mercados emergentes. A estratégia apresenta proteção cambial, isto é, não está exposta à variação do dólar. Para mais informações sobre o tema ESG e a carteira do fundo, acesse a seção de relatórios do Trend ESG Global. Para mais informações sobre os ETFs investidos, acessa suas páginas oficiais: iShares ESG MSCI USA (https://www.ishares.com/us/products/286007/ishares-esg-msci-usa-etf-fund), iShares ESG MSCI EAFE (https://www.ishares.com/us/products/283778/ishares-esg-msci-eafe-etf-fund) e iShares ESG MSCI EM (https://www.ishares.com/us/products/283777/ishares-esg-msci-em-etf-fund).</t>
  </si>
  <si>
    <t>O fundo é composto pelas 11 principais ações estatais brasileiras: Banco do Brasil (BBAS3), BB Seguridade (BBSE3), Banrisul (BRSR6), BR Distribuidora (BRDT3), Cemig (CMIG4), Copasa (CSMG3), Copel (CPLE6), Eletrobras (ELET3), Petrobras (PETR4), Sabesp (SBSP3) e Sanepar (SAPR11), sendo que todos os papéis possuem participação uniforme na carteira com rebalanceamento diário. As estatais que sejam privatizadas são retiradas do portfólio assim como novas empresas estatais criadas tornam-se elegíveis à carteira do fundo.</t>
  </si>
  <si>
    <t>Lançado em 2020, o fundo busca replicar o desempenho do euro, a partir do investimento em contratos derivativos (NDF e/ou Contratos Futuros). Sendo uma moeda forte, o investimento no euro contribui para a proteção da carteira do investidor em momentos de turbulência na economia brasileira.</t>
  </si>
  <si>
    <t>Trend Ibovespa 100 XP Seg Prev FIC FIM</t>
  </si>
  <si>
    <t>A política de investimento do Fundo consiste em aplicar, no mínimo, 95% de seu patrimônio líquido em cotas de fundos de investimento independentemente da classe destes, com o objetivo de ter uma exposição de até 100% ao índice acionário do Ibovespa utilizando instrumentos a vista e o resto com exposição a taxa CDI.</t>
  </si>
  <si>
    <t>Trend Ibovespa 70 XP Seg Prev FIC FIM</t>
  </si>
  <si>
    <t>A política de investimento do Fundo consiste em aplicar, no mínimo, 95% de seu patrimônio líquido em cotas de fundos de investimento independentemente da classe destes, com o objetivo de ter uma exposição de até 70% ao índice acionário do Ibovespa utilizando instrumentos a vista e o resto com exposição a taxa CDI.</t>
  </si>
  <si>
    <t>O fundo replica o índice Ibovespa com o dobro de volatilidade, a partir da compra de ETFs e contratos futuros de Ibovespa.</t>
  </si>
  <si>
    <t>O fundo replica o índice Ibovespa com metade da volatilidade a partir da compra de ETF de Ibovespa totalizando uma exposição de metade do fundo.</t>
  </si>
  <si>
    <t>O fundo replica a variação do Ibovespa em dólar por meio da compra de ETF de Ibovespa e venda de futuro de dólar.</t>
  </si>
  <si>
    <t>O fundo tem como objetivo acompanhar o Ibovespa de forma indexadada, a partir do investimento em ETFs de Ibovespa, fundos de índice negociados em Bolsa.</t>
  </si>
  <si>
    <t>O Trend Imobiliário FIC FIM é o primeiro veículo do Brasil a dar exposição de forma passiva ao mercado de fundos imobiliários (FIIs). O fundo busca seguir o XPFI, índice XP de Fundos Imobiliários, investindo nos FIIs que compõem a carteira desse índice. O XPFI tem como objetivo acompanhar a performance das cotas dos fundos imobiliários mais líquidos negociados no mercado. Assim como o IFIX, o XPFI é um índice de retorno total, ou seja, ele procura refletir as variações nos preços dos fundos imobiliários integrantes do índice ajustado pelo impacto da distribuição de proventos que venham a ser pagos ao longo do tempo.</t>
  </si>
  <si>
    <t>O fundo apresenta uma estratégia de renda fixa e busca replicar o IMA-B 5, índice que acompanha títulos públicos brasileiros atrelados à inflação.</t>
  </si>
  <si>
    <t>O fundo apresenta uma estratégia de renda fixa e busca replicar o IMA-B, índice que acompanha os títulos públicos brasileiros atrelados à inflação.</t>
  </si>
  <si>
    <t>Lançado em 2020, o fundo busca replicar o desempenho do IMA-B 5+. Este índice faz parte da família de índices publicados pela ANBIMA (Índice de Mercado ANBIMA – IMA), que são compostos de títulos públicos semelhantes aos que compõem a dívida pública interna brasileira. O IMA-B 5+, por sua vez, é formado por títulos públicos indexados à inflação medida pelo IPCA (NTN-Bs) com vencimento igual ou acima de cinco anos.</t>
  </si>
  <si>
    <t>Trend Inflação XP Seg Prev FIRF</t>
  </si>
  <si>
    <t>A estratégia busca entregar retornos superiores a um índice proprietário indexado ao IPCA através da gestão passiva de um portfólio focado em ativos de renda fixa líquidos indexados à inflação, dentro dos critérios da regulamentação de previdência.</t>
  </si>
  <si>
    <t xml:space="preserve">O fundo é indexado ao ETF She que foi criado nos EUA pelo State Street Global Advisors com o objetivo de investir em empresas que têm forte presença feminina em cargos de liderança. O ETF She seleciona entre as 1.000 maiores companhias americanas aquelas que apresentam maior proporção de mulheres em conselho administrativo ou em cargos executivos. As empresas são ranqueadas de acordo com os seguintes critérios: (i) proporção de mulheres no conselho administrativo ou em cargos executivos em relação ao total de membros do conselho de administração e executivos; (ii) proporção de mulheres em cargos executivos em relação ao total de executivos; e (iii) proporção de executivas, excluindo as que participam do conselho de administração, em relação ao total de executivos, exceto os executivos que são membros do conselho de administração. Dentro de cada setor são selecionadas as empresas com melhor classificação até que 10% do mercado de setor seja alcançado. O peso de cada papel é definido de acordo com o valor de mercado de cada companhia que é negociado em bolsa (free float), sendo que nenhuma empresa terá uma posição superior a 5%. A estratégia do Trend Lideranças Femininas FIM apresenta proteção cambial, isto é, não está exposta à variação do dólar. Além disso, 20% da taxa de administração do fundo é destinado para a o Instituto As Valquírias, uma organização dedicada a entregar oportunidades para mulheres em situação de vulnerabilidade social. </t>
  </si>
  <si>
    <t>O fundo tem exposição ao ouro (futuro mais líquido negociado na Bolsa de Chicago), a partir de operações de swap. O fundo apresenta exposição cambial ao dólar.</t>
  </si>
  <si>
    <t>O fundo tem exposição ao ouro a partir do investimento em contratos futuros de ouro, apresentando proteção cambial, isto é, não está exposto à variação do dólar.</t>
  </si>
  <si>
    <t>O fundo apresenta uma estratégia conservadora de renda fixa e replica o retorno da taxa Selic a partir da compra de LFTs, sendo uma alternativa mais líquida do que acessar o Tesouro Direto.</t>
  </si>
  <si>
    <t>Trend Pós-Fixado XP Seg Prev FIC FIRF</t>
  </si>
  <si>
    <t>Lançado em 2020, o fundo busca replicar o desempenho da prata (commodity), negociada na Bolsa de Chicago, a partir do investimento em contratos derivativos (swaps). O produto apresenta exposição cambial ao dólar, isto é, é um veículo não hedgeado.</t>
  </si>
  <si>
    <t>Lançado em 2020, o fundo busca replicar o desempenho da prata (commodity), negociada na Bolsa de Chicago, a partir do investimento em contratos derivativos (swaps). O produto não apresenta exposição cambial, isto é, é um veículo hedgeado.</t>
  </si>
  <si>
    <t>O fundo replica o IRF-M Sua carteira é composta por LTNs e NTN Fs, sendo uma alternativa mais líquida do que o Tesouro Direto.</t>
  </si>
  <si>
    <t>Trend Pré-Fixado XP Seg Prev FIRF</t>
  </si>
  <si>
    <t>O fundo é indexado ao ETF iShares Global Health Care (ETF IXJ) gerido pela BlackRock. O ETF IXJ tem como objetivo replicar a performance do índice S&amp;P Global 1200 Health Care Index™, que seleciona, exclusivamente, as empresas do setor de saúde que estão presentes no S&amp;P Global 1200™, dando exposição a empresas de diversos segmentos como: farmacêutico, biotecnologia e equipamentos médicos. O índice utiliza uma metodologia de free-float market cap, assim alocando maior peso para empresas de grande porte com um alto nível de ações disponíveis no mercado. O S&amp;P Global 1200™ cobre 31 países e aproximadamente 70% dos mercados de ações no mundo, o que permite uma boa diversificação por países. A estratégia do Trend Saúde Global FIM apresenta proteção cambial, isto é, não está exposta à variação do cambial. Para mais informações sobre o produto, confira a página oficial do ETF: https://www.ishares.com/us/products/239744/ishares-global-healthcare-etf.</t>
  </si>
  <si>
    <t>O fundo replica a variação do real brasileiro a partir da venda de contratos futuros de dólar.</t>
  </si>
  <si>
    <t>O fundo tem como objetivo acompanhar o SMLL, índice da B3 que mede o desempenho médio das empresas de menor capitalização da bolsa. Trata-se de um fundo indexado que investe em ETFs (fundos de índice negociados em Bolsa), que seguem o SMLL.</t>
  </si>
  <si>
    <t>Estratégia de mono ação destinada a investidores em geral, fica comprado 20% do patrimônio líquido em ações da XP Inc, negociadas da Bolsa de Nova York (Nasdaq: XP), e o restante fica alocado em caixa (Trend Pós Fixado Master FIRF Simples).</t>
  </si>
  <si>
    <t>Estratégia de mono ação destinada a investidores qualificados, fica comprado 100% do patrimônio líquido em ações da XP Inc, negociadas da Bolsa de Nova York (Nasdaq XP).</t>
  </si>
  <si>
    <t xml:space="preserve">Lançado em 2017,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Ações Internacional. O fundo possui objetivo de retorno de Ibovespa+12% a Ibovespa+15% ao ano no longo prazo com uma volatilidade esperada entre 15 e 20% ao ano. </t>
  </si>
  <si>
    <t>A equipe de investimentos é liderada por Bruno Garcia e Marcel Guetta, que são responsáveis pela tomada de decisão e gestão dos portfólios, contando com o suporte de um time de analistas focados no acompanhamento e modelagem de empresas. Tamanho da equipe de análise (além dos gestores): entre 6 e 10 analistas.</t>
  </si>
  <si>
    <t>Lançado em 2019, é um fundo de renda variável com estratégia Long Biased, com foco em uma carteira comprada de ações, mas podendo ter uma parcela vendida.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Juros Brasil, Juros Internacional, Moedas, Ações Internacional, Commodities e Crédito High Grade. O fundo possui objetivo de retorno de IPCA + Yield IMA-B+8% a IPCA + Yield IMA-B+12% ao ano no longo prazo com uma volatilidade esperada entre 8 e 12% ao ano. A exposição líquida geralmente  está entre 0 e 80%, já a exposição bruta  fica entre 100 e 175%. A estratégia possui usualmente de 20 a 30 posições compradas, com tamanho usual entre 0,5 e 7%.</t>
  </si>
  <si>
    <t>Lançado em 2017,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Ações Brasil, podendo investir também, em menor proporção, nos mercados de Moedas, Ações Internacional, Commodities e Crédito High Grade. O fundo possui objetivo de retorno de CDI+3% a CDI+4% ao ano no longo prazo com uma volatilidade esperada entre 3 e 4% ao ano. A exposição líquida geralmente  está entre 0 e 10%, já a exposição bruta  fica entre 100 e 120%. O tamanho das posições compradas do fundo usualmente é de 3%.</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</si>
  <si>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Juros Internacional, Moedas, Ações Brasil, Ações Internacional e Commodities. O fundo possui objetivo de retorno de CDI+4% a CDI+5% ao ano no longo prazo com uma volatilidade esperada entre 4 e 6% ao ano. A principal métrica de risco é o Stress. O fundo não apresenta o mecanismo de stop loss por gestor, mas possui para o fundo como um todo.</t>
  </si>
  <si>
    <t>A equipe de investimentos é liderada por Mariana Dreux, Rafael Gaspar e Fabio Bichmacher,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6 e 10 analistas. Tamanho da equipe de análise micro de ações: entre 6 e 10 analistas.</t>
  </si>
  <si>
    <t>Truxt Macro Prev Icatu FIC FIM</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</si>
  <si>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Juros Internacional, Moedas, Ações Brasil, Ações Internacional e Commodities. O fundo possui objetivo de retorno de CDI+2% a CDI+3% ao ano no longo prazo com uma volatilidade esperada entre 3 e 5% ao ano. A principal métrica de risco é o Stress. O fundo não apresenta o mecanismo de stop loss por gestor, mas possui para o fundo como um todo. O mandato é semelhante ao do fundo TRUXT I MACRO.</t>
  </si>
  <si>
    <t>Lançado em 2009,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e Crédito Soberano, podendo investir também, em menor proporção, nos mercados de Imobiliário. O fundo possui objetivo de retorno de 120% a 130% do CDI no longo prazo com uma volatilidade esperada entre 0,7 e 1,5% ao ano. O fundo possui nível de caixa médio  entre 10 e 30%, e geralmente aplica seus recursos em  emissores. O tamanho das posições do fundo usualmente fica entre 1 e 2%.O fundo possui de 4% de exposição a crédito estruturado  a bonds.</t>
  </si>
  <si>
    <t>A equipe de investimentos é liderada por Alessandro Vedrossi, Daniel Pegorini, Carlos Sartori e José Varandas, que são responsáveis pela tomada de decisão e montagem da carteira, contando com o suporte de um time de analistas focados no acompanhamento e modelagem de empresas.</t>
  </si>
  <si>
    <t>Lançado em 2016,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e Crédito Soberano, podendo investir também, em menor proporção, nos mercados de Imobiliário. O fundo possui objetivo de retorno de 140% a 160% do CDI no longo prazo com uma volatilidade esperada entre 0,7 e 1,5% ao ano. O fundo possui nível de caixa médio  entre 10 e 30%, e geralmente aplica seus recursos em  emissores. O tamanho das posições do fundo usualmente fica entre 1 e 2%.O fundo possui de 4% de exposição a crédito estruturado  a bonds.</t>
  </si>
  <si>
    <t>É um fundo de ações com gestão ativa de estratégia long only. A carteira do fundo é montada com base em análise fundamentalista "micro", em que as operações das empresas e seus níveis de preços são muito mais relevantes para a tomada de decisão do que o cenário macroeconômico.</t>
  </si>
  <si>
    <t>A equipe de investimentos é liderada por Maurício Bittencourt, que é responsável pela tomada de decisão e gestão dos portfólios, contando com o suporte de um time de analistas focados no acompanhamento e modelagem de empresas.</t>
  </si>
  <si>
    <t>Verde AM Icatu Prev FIC FIM</t>
  </si>
  <si>
    <t>Lançado em 2015,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Moedas, Ações Brasil e Ações Internacional, podendo investir também, em menor proporção, nos mercados de Crédito High Grade e Crédito High Yield. O fundo possui objetivo de superar o CDI no longo prazo. As principais métricas de risco do fundo são VaR e Stress. O fundo não apresenta o mecanismo de stop loss por gestor, nem para o fundo como um todo.</t>
  </si>
  <si>
    <t>A equipe de investimentos é liderada por Luiz Parreiras,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6 e 10 analistas. Tamanho da equipe de análise micro de ações: superior a 10 analistas.</t>
  </si>
  <si>
    <t>Verde AM LB 70 Advisory XP Seg Prev FIC FIM</t>
  </si>
  <si>
    <t xml:space="preserve">Lançado em 2018,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podendo investir também, em menor proporção, nos mercados de Juros Brasil, Moedas e Ações Internacional. O fundo possui objetivo de superar o CDI no longo prazo. </t>
  </si>
  <si>
    <t>A equipe de investimentos é liderada por Pedro Sales, que é responsável pela tomada de decisão e gestão dos portfólios, contando com o suporte de um time de analistas focados no acompanhamento e modelagem de empresas. Tamanho da equipe de análise (além dos gestores): entre 6 e 10 analistas.</t>
  </si>
  <si>
    <t>Lançado em 2017, é um fundo de renda variável com estratégia Long Biased, com foco em uma carteira comprada de ações, mas podendo ter uma parcela vendida. A tomada das decisões de investimento para o fundo é feita de forma centralizada, com uma abordagem de investimentos majoritariamente Bottom-up. Com foco em ativos predominantemente locais, mas com exposição internacional, o fundo investe principalmente nos mercados de Ações Brasil, podendo investir também, em menor proporção, nos mercados de Juros Brasil e Ações Internacional. O fundo possui objetivo de superar o Ibovespa no longo prazo. A exposição líquida geralmente  está entre 70 e 80%, já a exposição bruta  fica entre 100 e 110%. A estratégia possui usualmente de 15 a 25 posições compradas, com tamanho usual entre 5 e 10%.</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</si>
  <si>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Crédito High Grade e Crédito High Yield. O fundo possui objetivo de superar o CDI no longo prazo. As principais métricas de risco do fundo são VaR e Stress. O fundo não apresenta o mecanismo de stop loss por gestor, nem para o fundo como um todo.</t>
  </si>
  <si>
    <t>Verde AM Scena Advisory XP Seg FIC FIM</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</si>
  <si>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Crédito High Grade e Crédito High Yield. O fundo possui objetivo de superar o CDI no longo prazo. As principais métricas de risco do fundo são VaR e Stress. O fundo não apresenta o mecanismo de stop loss por gestor, nem para o fundo como um todo. O mandato é semelhante ao do fundo Verde AM Scena Advisory FIC FIM.</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</si>
  <si>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Crédito High Grade e Crédito High Yield. O fundo possui objetivo de superar o CDI no longo prazo. As principais métricas de risco do fundo são VaR e Stress. O fundo não apresenta o mecanismo de stop loss por gestor, nem para o fundo como um todo.</t>
  </si>
  <si>
    <t>A equipe de investimentos é liderada por Luis Stuhlberger,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6 e 10 analistas. Tamanho da equipe de análise micro de ações: superior a 10 analistas.</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</si>
  <si>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descentralizada, ou ponderada por risco,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Juros Internacional, Ações Internacional, Commodities e Outros Mercados Globais. O fundo possui objetivo de retorno de CDI+4% a CDI+5% ao ano no longo prazo com uma volatilidade esperada entre 6 e 8% ao ano. A principal métrica de risco é o VaR. O fundo apresenta o mecanismo de stop loss por gestor e também para o fundo como um todo.</t>
  </si>
  <si>
    <t>A equipe de investimentos é liderada por Fernando Lovisotto,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6 e 10 analistas.</t>
  </si>
  <si>
    <t>Lançado em 2015, é um fundo de renda fixa com estratégia Crédito High Yield, ou seja, investe primordialmente em ativos de crédito privado de empresas com médio a alto risco de inadimplência. A tomada das decisões de investimento para o fundo é feita de forma centralizada, com uma abordagem de investimentos majoritariamente Bottom-up. Com foco em ativos locais, o fundo investe principalmente nos mercados de Crédito High Grade. O fundo possui objetivo de retorno de 125% a 135% do CDI no longo prazo. O fundo possui nível de caixa médio  entre 2 e 10%, e geralmente aplica seus recursos  em algo entre 15 e 25 emissores. O tamanho das posições do fundo usualmente fica entre 2 e 4%.O fundo possui de 80 a 100% de exposição a crédito estruturado , e não possui exposição a bonds.</t>
  </si>
  <si>
    <t>A equipe de investimentos é liderada por Marcelo Almeida, Sergio Pessoa e Gustavo Cortes, que são responsáveis pela tomada de decisão e montagem da carteira, contando com o suporte de um time de analistas focados no acompanhamento e modelagem de empresas. Tamanho da equipe de análise (além dos gestores): entre 3 e 5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</si>
  <si>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Juros Internacional e Ações Internacional. O fundo possui objetivo de retorno de IPCA+4% a IPCA+6% ao ano no longo prazo com uma volatilidade esperada entre 5 e 7% ao ano. As principais métricas de risco do fundo são VaR e Stress. O fundo não apresenta o mecanismo de stop loss por gestor, nem para o fundo como um todo.</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</si>
  <si>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que combina análises bottom-up e top-down. Com foco em ativos predominantemente locais, mas com exposição internacional, o fundo investe principalmente nos mercados de Juros Brasil, Moedas e Ações Brasil, podendo investir também, em menor proporção, nos mercados de Juros Internacional e Ações Internacional. O fundo possui objetivo de retorno de CDI+4% a CDI+6% ao ano no longo prazo com uma volatilidade esperada entre 5 e 7% ao ano. As principais métricas de risco do fundo são VaR e Stress. O fundo não apresenta o mecanismo de stop loss por gestor, nem para o fundo como um todo.</t>
  </si>
  <si>
    <t>Lançado em 2020, é um fundo de Private Equity que tem uma tese de impacto buscando investimentos em empresas cujos produtos e/ou serviços apresentam soluções para desafios sociais e ambientais listados pela ONU no Sustainable Development Goal (SDG). O objetivos do fundo é executar de 9 a 11 investimentos em empresas de pequeno/médio porte através de uma participação minoritária.</t>
  </si>
  <si>
    <t>A equipe de investimento é formada por uma equipe robusta com experiência média de mais de 10 anos em Private Equity. Esta estratégia é liderada pelo Jose Pano e conta com o suporte de mais 5 profissionais de investimento.</t>
  </si>
  <si>
    <t xml:space="preserve">Lançado em 2017, é um fundo de renda variável com estratégia Long Only Livre, com foco em uma carteira comprada de ações, tendo liberdade para investir em qualquer tipo de empresa. A tomada das decisões de investimento para o fundo é feita de forma centralizada, com uma abordagem de investimentos que combina análises bottom-up e top-down. Com foco em ativos locais, o fundo investe principalmente nos mercados de Ações Brasil. O fundo possui objetivo de superar o Ibovespa no longo prazo. </t>
  </si>
  <si>
    <t>A equipe de investimentos é liderada por Olavo Tortelli, Roberto Knoepfelmacher, Gustavo Kataguiri e Luiz Laydner, que são responsáveis pela tomada de decisão e gestão dos portfólios, contando com o suporte de um time de analistas focados no acompanhamento e modelagem de empresas. Tamanho da equipe de análise (além dos gestores): entre 6 e 10 analistas.</t>
  </si>
  <si>
    <t xml:space="preserve">Lançado em 2011,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CDI+0,25% a CDI+0,5% ao ano no longo prazo com uma volatilidade esperada entre 1 e 2% ao ano. </t>
  </si>
  <si>
    <t>A equipe de investimentos é liderada por Fernando Lovisotto, André Simões e Thiago Freitas, que são responsáveis pela tomada de decisão e montagem da carteira. Tamanho da equipe de análise (além dos gestores): entre 3 e 5 analistas.</t>
  </si>
  <si>
    <t xml:space="preserve">Lançado em 2011, é um fundo de renda variável com estratégia Long Only Dividendos, com foco em uma carteira comprada de ações, preferindo empresas com bom histórico de pagamento de dividendos. A tomada das decisões de investimento para o fundo é feita de forma centralizada, com uma abordagem de investimentos que combina análises bottom-up e top-down. Com foco em ativos locais, o fundo investe principalmente nos mercados de Ações Brasil. O fundo possui objetivo de superar o Ibovespa no longo prazo. </t>
  </si>
  <si>
    <t>Vinci Valorem FIM</t>
  </si>
  <si>
    <t xml:space="preserve">Lançado em 2012,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com uma abordagem de investimentos majoritariamente Top-down.  O fundo possui objetivo de retorno de 100% a 105% do IMA-B 5 no longo prazo com uma volatilidade esperada entre 3 e 5% ao ano. </t>
  </si>
  <si>
    <t>Vinci Valorem XP Seg</t>
  </si>
  <si>
    <t xml:space="preserve">Lançado em 2020,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O fundo possui objetivo de retorno de 100% a 105% do IMA-B 5 no longo prazo com uma volatilidade esperada entre 3 e 5% ao ano. </t>
  </si>
  <si>
    <t xml:space="preserve">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predominantemente locais, mas com exposição internacional, o fundo investe principalmente nos mercados de Moedas, Ações Brasil, Ações Internacional e Commodities, podendo investir também, em menor proporção, nos mercados de Juros Brasil e Juros Internacional. </t>
  </si>
  <si>
    <t>A equipe de investimentos é liderada por André Laport e Reginaldo Lima, que são responsáveis pela tomada de decisão e gestão dos portfólios, contando com o suporte de um time de analistas focados no acompanhamento e modelagem de empresas. Tamanho da equipe de análise (além dos gestores): entre 3 e 5 analistas.</t>
  </si>
  <si>
    <t xml:space="preserve">Lançado em 2018,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e internacionais, o fundo investe principalmente nos mercados de Moedas, Ações Brasil, Ações Internacional e Commodities, podendo investir também, em menor proporção, nos mercados de Juros Brasil e Juros Internacional. </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</si>
  <si>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locais e internacionais, o fundo investe principalmente nos mercados de Juros Brasil, Juros Internacional, Moedas, Ações Brasil, Ações Internacional e Commodities. O fundo possui objetivo de retorno de 150% a 180% do CDI no longo prazo com uma volatilidade esperada entre 6 e 8% ao ano. As principais métricas de risco do fundo são VaR e Stress. O fundo apresenta o mecanismo de stop loss por gestor e também para o fundo como um todo.</t>
  </si>
  <si>
    <t>A equipe de investimentos é liderada por James Oliveira, head da estratégia, que conta com gestores especialistas e segmentados por mercado.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</si>
  <si>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2021,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ponderada por risco, com uma abordagem de investimentos majoritariamente Top-down. Com foco em ativos locais e internacionais, o fundo investe principalmente nos mercados de Juros Brasil, Juros Internacional, Moedas, Ações Brasil e Ações Internacional. As principais métricas de risco do fundo são VaR e Stress. O fundo apresenta o mecanismo de stop loss por gestor e também para o fundo como um todo.</t>
  </si>
  <si>
    <t xml:space="preserve">Vinland Macro Advisory XP Seg Prev FIC FIM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</si>
  <si>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Juros Internacional, Moedas, Ações Brasil, Ações Internacional e Commodities. O fundo possui objetivo de retorno de 120% a 150% do CDI no longo prazo com uma volatilidade esperada entre 4 e 6% ao ano. As principais métricas de risco do fundo são VaR e Stress. O fundo apresenta o mecanismo de stop loss por gestor e também para o fundo como um todo. O mandato é semelhante ao do fundo Vinland Macro Advisory FIC FIM.</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</si>
  <si>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Moedas, Ações Brasil e Crédito Soberano, podendo investir também, em menor proporção, nos mercados de Ações Internacional. O fundo possui objetivo de retorno de CDI+3% a CDI+5% ao ano no longo prazo com uma volatilidade esperada entre 3 e 5% ao ano. A principal métrica de risco é o Stress. O fundo não apresenta o mecanismo de stop loss por gestor, nem para o fundo como um todo.</t>
  </si>
  <si>
    <t>A equipe de investimentos é liderada por Rodrigo Carvalho, head da estratégia, que conta com gestores especialistas e segmentados por mercado. Para o auxílio no acompanhamento dos mercados, os gestores possuem também o suporte de um time de pesquisa macroeconômica e analistas de empresas. Tamanho da equipe de pesquisa macroeconômica: 2 analistas. Tamanho da equipe de análise micro de ações: 2 analistas.</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</si>
  <si>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centralizada, com uma abordagem de investimentos majoritariamente Top-down. Com foco em ativos predominantemente locais, mas com exposição internacional, o fundo investe principalmente nos mercados de Juros Brasil, Juros Internacional, Moedas, Ações Brasil e Ações Internacional, podendo investir também, em menor proporção, nos mercados de Commodities, Crédito High Grade, Crédito Soberano e Outros Mercados Globais. O fundo possui objetivo de retorno de CDI+7% a CDI+8% ao ano no longo prazo com uma volatilidade esperada entre 7 e 8% ao ano. A principal métrica de risco é o Stress. O fundo não apresenta o mecanismo de stop loss por gestor, nem para o fundo como um todo.</t>
  </si>
  <si>
    <t>Vista FIA</t>
  </si>
  <si>
    <t xml:space="preserve">Lançado em 2014,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O fundo usualmente tem  entre 67 e 100% de posições compradas, e possui de 15 a 23 emissores na carteira , onde cada posição geralmente representa de 2,5 a 12,5% da carteira. Há um limite de 40% de exposição por setor. </t>
  </si>
  <si>
    <t>A equipe de investimentos é liderada por João Eduardo Tavares de Andrade Lopes, que é responsável pela tomada de decisão e gestão dos portfólios, contando com o suporte de um time de analistas focados no acompanhamento e modelagem de empresas. Tamanho da equipe de análise (além dos gestores): entre 3 e 5 analistas.</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</si>
  <si>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locais e internacionais, o fundo investe principalmente nos mercados de Juros Brasil, Juros Internacional, Moedas, Ações Brasil, Ações Internacional e Commodities, podendo investir também, em menor proporção, nos mercados de Outros Mercados Globais. O fundo possui objetivo de retorno de CDI+6% a CDI+8% ao ano no longo prazo com uma volatilidade esperada entre 6 e 8% ao ano. A principal métrica de risco é o Stress. O fundo não apresenta o mecanismo de stop loss por gestor, mas possui para o fundo como um todo.</t>
  </si>
  <si>
    <t>A equipe de investimentos é liderada por João Landau Magalhães, head da estratégia, que conta com gestores com escopo generalista, sem o compromisso de atuação em um mercado específico. Para o auxílio no acompanhamento dos mercados, os gestores possuem também o suporte de um time de pesquisa macroeconômica e analistas de empresas. Tamanho da equipe de pesquisa macroeconômica: entre 3 e 5 analistas. Tamanho da equipe de análise micro de ações: entre 3 e 5 analistas.</t>
  </si>
  <si>
    <t>Lançado em 2015,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locais e internacionais, o fundo investe principalmente nos mercados de Juros Brasil, Juros Internacional, Moedas, Ações Brasil, Ações Internacional e Commodities, podendo investir também, em menor proporção, nos mercados de Outros Mercados Globais. O fundo possui objetivo de retorno de CDI+12% a CDI+15% ao ano no longo prazo com uma volatilidade esperada entre 12 e 15% ao ano. A principal métrica de risco é o Stress. O fundo não apresenta o mecanismo de stop loss por gestor, mas possui para o fundo como um todo.</t>
  </si>
  <si>
    <t>Lançado em 1999, é um fundo de renda fixa com estratégia Crédito High Grade, ou seja, investe primordialmente em ativos de crédito privado de empresas com baixo risco de inadimplência.</t>
  </si>
  <si>
    <t>A equipe de investimentos é liderada por Mario Okazuka Junior, Duilio Augusto Zulini Da Costa, Nicole Nadine Padre Kuhn, Pedro Alberto Perez Coelho Bento e Guilherme Grijó, que são responsáveis pela tomada de decisão e montagem da carteira, contando com o suporte de um time de analistas focados no acompanhamento e modelagem de empresas.</t>
  </si>
  <si>
    <t>Lançado em 1999, é um fundo cambial que busca seguir a variação do dólar de maneira passiva, a partir de operações com contratos futuros de dólar.</t>
  </si>
  <si>
    <t>A gestão das estratégias passivas da gestora é implementada pela Isabela Fukase.</t>
  </si>
  <si>
    <t>Votorantim FIC FI Icatu Seg Legacy RF Prev CP</t>
  </si>
  <si>
    <t>Lançado em 2008, é um fundo de renda fixa com estratégia Crédito High Grade Liquidez, ou seja, investe primordialmente em ativos de crédito privado de empresas com baixo risco de inadimplência e possui um prazo curto de resgate.</t>
  </si>
  <si>
    <t>Lançado em 1995, é um fundo cambial que busca seguir a variação do dólar de maneira passiva, a partir de operações com contratos futuros de dólar.</t>
  </si>
  <si>
    <t>A gestão do fundo é implementada de forma passiva e a equipe de investimentos conta com Paulo Clini como head de investimentos da gestora.</t>
  </si>
  <si>
    <t xml:space="preserve">Lançado em 2017,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100% a 120% do CDI no longo prazo com uma volatilidade esperada entre 1,2 e 1,8% ao ano. </t>
  </si>
  <si>
    <t>A equipe de investimentos é liderada por Paulo Eduardo Clini, Sérgio Evangelista, Leonardo Curi, Adriano Casarotto e Daniel Campanini, que são responsáveis pela tomada de decisão e montagem da carteira, contando com o suporte de um time de analistas focados no acompanhamento e modelagem de empresas. Tamanho da equipe de análise (além dos gestores): entre 3 e 5 analistas.</t>
  </si>
  <si>
    <t>Lançado em 2013, é um fundo de renda fixa com gestão ativa e estratégia de  inflação, cuja carteira é composta majoritariamente por posições atreladas a índices de inflação no mercado brasileiro, com uma abordagem de investimentos que combina análises bottom-up e top-down.</t>
  </si>
  <si>
    <t>Lançado em 2003,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majoritariamente Top-down. Com foco em ativos predominantemente locais, mas com exposição internacional, o fundo investe principalmente nos mercados de Juros Brasil, Moedas e Ações Brasil, podendo investir também, em menor proporção, nos mercados de Juros Internacional, Ações Internacional, Commodities e Crédito High Grade. O fundo possui objetivo de retorno de 100% do CDI no longo prazo com uma volatilidade esperada entre 3 e 5% ao ano. As principais métricas de risco do fundo são VaR e Stress. O fundo não apresenta o mecanismo de stop loss por gestor, nem para o fundo como um todo.</t>
  </si>
  <si>
    <t>A equipe de investimentos é liderada por Gustavo Baltar, head da estratégia, que conta com gestores com escopo generalista, sem o compromisso de atuação em um mercado específico. Para o auxílio no acompanhamento dos mercados, os gestores possuem também o suporte de um time de pesquisa macroeconômica e analistas de empresas. Tamanho da equipe de pesquisa macroeconômica: 1 analista. Tamanho da equipe de análise micro de ações: entre 3 e 5 analistas.</t>
  </si>
  <si>
    <t xml:space="preserve">Lançado em 2000,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100% a 120% do CDI no longo prazo com uma volatilidade esperada entre 1,2 e 1,8% ao ano. </t>
  </si>
  <si>
    <t>Lançado em 2004, é um fundo de renda fixa com gestão ativa e estratégia juros ativo, cuja carteira é composta majoritariamente por posições atreladas a taxas de juros prefixadas ou índices de inflação no mercado brasileiro, com uma abordagem de investimentos que combina análises bottom-up e top-down.</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</si>
  <si>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majoritariamente Bottom-up. Com foco em ativos locais, o fundo investe principalmente nos mercados de Crédito High Grade. O fundo possui objetivo de retorno de 100% do CDI no longo prazo. O fundo possui nível de caixa médio  entre 1,5 e 2,5%, e geralmente possui seus recursos aplicados  em algo entre 60 e 100 emissores. O tamanho das posições do fundo usualmente fica entre 0,15 e 4%, não ultrapassando o valor de 5% por emissor.</t>
  </si>
  <si>
    <t xml:space="preserve">Lançado em 2019,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100% a 120% do CDI no longo prazo com uma volatilidade esperada entre 1,2 e 1,8% ao ano. </t>
  </si>
  <si>
    <t>XP 2026B Advisory XP Seg Prev FIC FIRF</t>
  </si>
  <si>
    <t>O fundo apresenta um mandato de renda fixa, com o objetivo de investir em títulos de Tesouro Direto atrelados à inflação (NTN-B) com vencimento em 2026.</t>
  </si>
  <si>
    <t>A gestão do fundo é implementada pela célula de Alocação e Indexados da XP Asset, liderada por Danilo Gabriel.</t>
  </si>
  <si>
    <t>XP 2035B Advisory XP Seg Prev FIC FIRF</t>
  </si>
  <si>
    <t>O fundo apresenta um mandato de renda fixa, com o objetivo de investir em títulos de Tesouro Direto atrelados à inflação (NTN-B) com vencimento em 2035.</t>
  </si>
  <si>
    <t>XP Ações FIC FIA</t>
  </si>
  <si>
    <t>Trata-se de um fundo de ações que busca atingir retornos superiores ao Ibovespa ("índice ativo"). O gestor parte de uma carteira inicial que tem como base a composição do Ibovespa e, a partir de análises da equipe de investimentos, aumenta as exposições nas ativos mais bem avaliados e reduz as exposições naqueles com pior avaliação, chegando a uma carteira final que terá alta correlação com o índice de referência do fundo.</t>
  </si>
  <si>
    <t>A equipe é liderada pelo gestor Marcos Peixoto, que conta com um time robusto de analistas de ações. Além dos profissionais dedicados à análise, o time apresenta sinergias com toda a equipe da estratégia macro da XP Asset.</t>
  </si>
  <si>
    <t>Lançado em 2019,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98% a 100% do CDI no longo prazo com uma volatilidade esperada entre 0 e 0,5% ao ano. O fundo possui nível de caixa médio  entre 25 e 30%, e geralmente aplica seus recursos em  emissores. O fundo possui de 0 a 9,5% de exposição a crédito estruturado , e não possui exposição a bonds.</t>
  </si>
  <si>
    <t>A equipe de investimentos é liderada por André Masetti e Fausto Silva, que são responsáveis pela tomada de decisão e montagem da carteira, contando com o suporte de um time de analistas focados no acompanhamento e modelagem de empresas. Tamanho da equipe de análise (além dos gestores): entre 3 e 5 analistas.</t>
  </si>
  <si>
    <t>XP Corporate Plus FIM CP</t>
  </si>
  <si>
    <t>Lançado em 2016,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100% a 120% do CDI no longo prazo com uma volatilidade esperada entre 0 e 0,7% ao ano. O fundo possui nível de caixa médio  entre 10 e 12%, e geralmente aplica seus recursos em  emissores. O fundo possui de 12 a 15% de exposição a crédito estruturado , e não possui exposição a bonds.</t>
  </si>
  <si>
    <t>Lançado em 2018,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110% a 120% do CDI no longo prazo com uma volatilidade esperada entre 0 e 0,3% ao ano. O fundo possui nível de caixa médio  entre 80 e 82%, e geralmente aplica seus recursos em  emissores. O fundo possui de 15 a 20% de exposição a crédito estruturado , e não possui exposição a bonds.</t>
  </si>
  <si>
    <t>Lançado em 2015,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120% a 130% do CDI no longo prazo com uma volatilidade esperada entre 0 e 0,3% ao ano. O fundo possui nível de caixa médio  entre 15 e 20%, e geralmente aplica seus recursos em  emissores. O fundo possui de 40 a 45% de exposição a crédito estruturado , e não possui exposição a bonds.</t>
  </si>
  <si>
    <t>Lançado em 2017,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130% a 150% do CDI no longo prazo com uma volatilidade esperada entre 0 e 0,3% ao ano. O fundo possui nível de caixa médio  entre 15 e 20%, e geralmente aplica seus recursos em  emissores. O fundo possui de 45 a 55% de exposição a crédito estruturado , e não possui exposição a bonds.</t>
  </si>
  <si>
    <t>XP Crédito Estruturado 360 Profissional FIC FIM CP LP IE</t>
  </si>
  <si>
    <t>É o fundo gerido pelo time de Special Situations (SS) da XP Asset, lançado em 2019 com o título de XP Crédito Estruturado 360 Profissional. As operações de SS visam a alta geração de retorno com downside protection por meio de mecanismos de proteção que são criados na estruturação da operação. O fundo XP Special Situations possui uma parcela de sua rentabilidade normalizada (que não dependem de upsides), mas sua principal fonte de elevados retornos estão nos chamados eventos de liquidez, nos quais o fundo busca ganhos extraordinários. Os upsides são gerados em situações específicas, sob estruturas montadas de forma a tentar maximizar as probabilidades de ocorrência desses eventos de liquidez. Do lado da proteção de risco, a proteção começa na formação do time, que conta com 5 advogados internos; além disso, existem mecanismos adicionais de proteção, tais como: (i) garantias reais, (ii) existência de valor incontroverso e (iii) senioridade na estrutura. A estratégia de investimento tem foco na originação, aquisição e recuperação de: (a) ativos judiciais, com destaque para precatórios e pré-precatórios contra a administração pública (foco em federal) e grandes empresas público e privadas; (b) operações mezanino, em que temos uma operação de crédito com potencial upside em determinadas situações, e mecanismos de conversibilidade, (c) operações de crédito estruturado; e (d) securitização, que são operações que envolvem risco de crédito pulverizado em inúmeras contrapartes, como crédito consignado, FIDCs de desconto de cartão de crédito e risco sacado.</t>
  </si>
  <si>
    <t>A equipe de investimentos é liderada por Filipe Mattos e Fausto Silva, que são responsáveis pela tomada de decisão e montagem da carteira, contando com o suporte de um time de analistas focados no acompanhamento e modelagem de empresas.</t>
  </si>
  <si>
    <t>Lançado em 2020, é um fundo de renda fixa com estratégia Crédito High Yield, ou seja, investe primordialmente em ativos de crédito privado de empresas com médio a alto risco de inadimplência. A tomada das decisões de investimento para o fundo é feita de forma colegiada, com uma abordagem de investimentos que combina análises bottom-up e top-down. Com foco em ativos locais, o fundo investe principalmente nos mercados de Crédito High Yield, além da parcela de caixa. O fundo possui objetivo de retorno de 110% a 120% do CDI no longo prazo com uma volatilidade esperada entre 0 e 0,3% ao ano. O fundo possui nível de caixa médio  entre 80 e 82%, e geralmente aplica seus recursos em  emissores. O fundo possui de 15 a 20% de exposição a crédito estruturado , e não possui exposição a bonds.</t>
  </si>
  <si>
    <t xml:space="preserve">Lançado em 2014, é um fundo de renda fixa com estratégia Debêntures Incentivadas Não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podendo investir também, em menor proporção, nos mercados de Crédito High Grade, Crédito High Yield e Crédito Soberano. O fundo possui objetivo de superar o retorno do índice IMA-Geral no longo prazo. O fundo possui nível de caixa médio  entre 12 e 15%, e geralmente possui seus recursos aplicados em  emissores. </t>
  </si>
  <si>
    <t xml:space="preserve">Lançado em 2018, é um fundo de renda fixa com estratégia Debêntures Incentivadas Hedgeado, ou seja, investe em ativos de crédito privado incentivados, ou seja, isentos de imposto de renda.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podendo investir também, em menor proporção, nos mercados de Crédito High Grade, Crédito High Yield e Crédito Soberano. O fundo possui nível de caixa médio  entre 10 e 15%, e geralmente possui seus recursos aplicados  em algo entre 57 e 60 emissores. </t>
  </si>
  <si>
    <t xml:space="preserve">Lançado em 2017, é um fundo de renda variável com estratégia Long Only Dividendos, com foco em uma carteira comprada de ações, preferindo empresas com bom histórico de pagamento de dividendos.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t>
  </si>
  <si>
    <t>A equipe de investimentos é liderada por Marcos Peixoto, que é responsável pela tomada de decisão e gestão dos portfólios, contando com o suporte de um time de analistas focados no acompanhamento e modelagem de empresas. Tamanho da equipe de análise (além dos gestores): entre 6 e 10 analistas.</t>
  </si>
  <si>
    <t xml:space="preserve">Lançado em 2012, é um fundo de renda variável com estratégia Long Only Dividendos, com foco em uma carteira comprada de ações, preferindo empresas com bom histórico de pagamento de dividendos.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t>
  </si>
  <si>
    <t>O fundo segue estratégia que investe unicamente em cotas de fundos de investimento imobiliário (FII) listados, com o objetivo de obter retorno superior à variação do IFIX no longo prazo. O portfólio contém tipicamente tanto fundos de papel quanto fundos de tijolo, entre os diferentes segmentos do setor imobiliário, sem o compromisso de concentração em determinado segmento.</t>
  </si>
  <si>
    <t>A equipe é liderada pelos os gestores Felipe Celidonio e André Masetti, os quais ficam inseridos na área de Imobiliário da XP Asset, composta por mais de 10 pessoas. A equipe apresenta sinergias com os demais profissionais da estratégia de fundos imobiliários da XP Asset.</t>
  </si>
  <si>
    <t xml:space="preserve">Lançado em 2018,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2% a 4% do CDI no longo prazo com uma volatilidade esperada entre 2 e 4% ao ano. </t>
  </si>
  <si>
    <t>A equipe de investimentos é liderada por Fausto Silva e Eric Vieira, que são responsáveis pela tomada de decisão e gestão dos portfólios. Tamanho da equipe de análise (além dos gestores): entre 3 e 5 analistas.</t>
  </si>
  <si>
    <t>Lançado em 2013,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o fundo investe principalmente nos mercados de Juros Brasil, Moedas e Ações Brasil. O fundo possui objetivo de retorno de CDI+3% a.a.  no longo prazo com uma volatilidade esperada superior à do CDI. A principal métrica de risco é o VaR. O fundo não apresenta o mecanismo de stop loss por gestor, nem para o fundo como um todo. O mandato é semelhante ao do fundo XP Macro Institucional FIC FIM.</t>
  </si>
  <si>
    <t>A equipe de investimentos é liderada por Julio Fernandes e Bruno Marques,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2 analistas.</t>
  </si>
  <si>
    <t xml:space="preserve">Lançado em 2013, é um fundo de renda fixa com gestão ativa e estratégia juros ativo, cuja carteira é composta majoritariamente por posições atreladas a taxas de juros prefixadas ou índices de inflação no mercado brasileiro. , com uma abordagem de investimentos que combina análises bottom-up e top-down.  O fundo possui objetivo de retorno de 2% a 4% do CDI no longo prazo com uma volatilidade esperada entre 2 e 4% ao ano. </t>
  </si>
  <si>
    <t xml:space="preserve">Lançado em 2012, é um fundo com estratégia renda fixa inflação, cuja carteira é composta majoritariamente por posições atreladas a índices de inflação, como Notas do Tesouro Nacional (NTN-B) ou Contratos Futuros de Cupom de IPCA (DAP). A tomada das decisões de investimento para o fundo é feita de forma , com uma abordagem de investimentos majoritariamente Bottom-up.  O fundo possui objetivo de superar o IPCA no longo prazo com uma volatilidade esperada igual à do IPCA. </t>
  </si>
  <si>
    <t xml:space="preserve">Lançado em 2017,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t>
  </si>
  <si>
    <t>XP Investor FI Renda Fixa Crédito Privado LP</t>
  </si>
  <si>
    <t>Lançado em 2009,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100% a 110% do CDI no longo prazo com uma volatilidade esperada entre 0 e 0,5% ao ano. O fundo possui nível de caixa médio  entre 20 e 24%, e geralmente aplica seus recursos  em algo entre 70 e 90 emissores. O fundo possui de 23 a 23% de exposição a crédito estruturado , e não possui exposição a bonds.</t>
  </si>
  <si>
    <t xml:space="preserve">Lançado em 2006, é um fundo de renda variável com estratégia Long Only Livre, com foco em uma carteira comprada de ações, tendo liberdade para investir em qualquer tipo de empresa.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Brasil. </t>
  </si>
  <si>
    <t xml:space="preserve">Lançado em 2016,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Internacional. </t>
  </si>
  <si>
    <t xml:space="preserve">Lançado em 2018,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Internacional. </t>
  </si>
  <si>
    <t xml:space="preserve">Lançado em 2020,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t>
  </si>
  <si>
    <t xml:space="preserve">Lançado em 2013,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Internacional. </t>
  </si>
  <si>
    <t xml:space="preserve">Lançado em 2020,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Internacional. </t>
  </si>
  <si>
    <t xml:space="preserve">Lançado em 2016,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colegiada, com uma abordagem de investimentos que combina análises bottom-up e top-down. Com foco em ativos locais, o fundo investe principalmente nos mercados de Ações Brasil. O fundo possui objetivo de retorno de CDI+5% a.a.  no longo prazo com uma volatilidade esperada entre 3 e 5% ao ano. </t>
  </si>
  <si>
    <t>A equipe de investimentos é liderada por Marcos Peixoto, que é responsável pela tomada de decisão e gestão dos portfólios, contando com o suporte de um time de analistas focados no acompanhamento e modelagem de empresas.Tamanho da equipe de análise (além dos gestores): entre 6 e 10 analistas.</t>
  </si>
  <si>
    <t xml:space="preserve">Lançado em 2010, é um fundo multimercado com estratégia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colegiada, com uma abordagem de investimentos que combina análises bottom-up e top-down. Com foco em ativos locais, o fundo investe principalmente nos mercados de Ações Brasil. O fundo possui objetivo de retorno de CDI+5% a.a.  no longo prazo com uma volatilidade esperada entre 3 e 5% ao ano. </t>
  </si>
  <si>
    <t xml:space="preserve">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podendo investir também, em menor proporção, nos mercados de Ações Internacional. </t>
  </si>
  <si>
    <t>A equipe de investimentos é liderada por Rodrigo Furtado, que é responsável pela tomada de decisão e gestão dos portfólios, contando com o suporte de um time de analistas focados no acompanhamento e modelagem de empresas. Tamanho da equipe de análise (além dos gestores): entre 6 e 10 analistas.</t>
  </si>
  <si>
    <t xml:space="preserve">Lançado em 2019, é um fundo de renda variável com estratégia Long Biased, com foco em uma carteira comprada de ações, mas podendo ter uma parcela vendida. A tomada das decisões de investimento para o fundo é feita de forma colegiada, com uma abordagem de investimentos majoritariamente Bottom-up. Com foco em ativos locais, o fundo investe principalmente nos mercados de Ações Brasil. </t>
  </si>
  <si>
    <t>Lançado em 2016,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O fundo possui objetivo de retorno de CDI+5% a.a.  no longo prazo com uma volatilidade esperada superior à do CDI. A principal métrica de risco é o VaR. O fundo não apresenta o mecanismo de stop loss por gestor, nem para o fundo como um todo.</t>
  </si>
  <si>
    <t>A equipe de investimentos é liderada por Julio Fernandes  e Bruno Marques, que são os principais responsáveis pela tomada de decisão e pela gestão dos portfólios. Para o auxílio no acompanhamento dos mercados, os gestores possuem também o suporte de um time de pesquisa macroeconômica e analistas de empresas. Tamanho da equipe de pesquisa macroeconômica: entre 3 e 5 analistas. Tamanho da equipe de análise micro de ações: 2 analistas.</t>
  </si>
  <si>
    <t>Lançado em 2017,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o fundo investe principalmente nos mercados de Juros Brasil, Moedas e Ações Brasil. O fundo possui objetivo de retorno de CDI+3% a.a.  no longo prazo com uma volatilidade esperada superior à do CDI. A principal métrica de risco é o VaR. O fundo não apresenta o mecanismo de stop loss por gestor, nem para o fundo como um todo.</t>
  </si>
  <si>
    <t xml:space="preserve">Lançado em 2019, é um fundo de renda fixa com gestão ativa e estratégia juros ativo, cuja carteira é composta majoritariamente por posições atreladas a taxas de juros prefixadas ou índices de inflação no mercado brasileiro. , com uma abordagem de investimentos majoritariamente Top-down.  O fundo possui objetivo de retorno de CDI+2% a.a.  no longo prazo com uma volatilidade esperada superior à do CDI. </t>
  </si>
  <si>
    <t>XP Macro Juros Ativo XPS</t>
  </si>
  <si>
    <t xml:space="preserve">Lançado em 2019, é um fundo de renda fixa com gestão ativa e estratégia juros ativo, cuja carteira é composta majoritariamente por posições atreladas a taxas de juros prefixadas ou índices de inflação no mercado brasileiro. , com uma abordagem de investimentos majoritariamente Top-down.  O fundo possui objetivo de retorno de CDI+2% a CDI+2% ao ano no longo prazo com uma volatilidade esperada entre 2 e 2% ao ano. </t>
  </si>
  <si>
    <t>Lançado em 2018,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predominantemente locais, mas com exposição internacional, o fundo investe principalmente nos mercados de Juros Brasil, Juros Internacional, Moedas, Ações Brasil e Ações Internacional. O fundo possui objetivo de retorno de CDI+8% a CDI+12% ao ano no longo prazo com uma volatilidade esperada superior à do CDI. A principal métrica de risco é o VaR. O fundo não apresenta o mecanismo de stop loss por gestor, nem para o fundo como um todo.</t>
  </si>
  <si>
    <t xml:space="preserve">XP Macro XP Seg Prev FIC FIM </t>
  </si>
  <si>
    <t>Lançado em 2019, é um fundo multimercado com estratégia macro, isto é, suas teses de investimento são baseadas na elaboração de cenários macroeconômicos, que dão suporte para a escolha de classes de ativos específicas e culminam com a montagem de posições dentro do fundo. A tomada das decisões de investimento para o fundo é feita de forma colegiada, com uma abordagem de investimentos que combina análises bottom-up e top-down. Com foco em ativos locais, o fundo investe principalmente nos mercados de Juros Brasil, Moedas e Ações Brasil. O fundo possui objetivo de retorno de CDI+3% a.a.  no longo prazo com uma volatilidade esperada superior à do CDI. A principal métrica de risco é o VaR. O fundo não apresenta o mecanismo de stop loss por gestor, nem para o fundo como um todo. O mandato é semelhante ao do fundo XP Macro FIM.</t>
  </si>
  <si>
    <t>Lançado em 2020, é um fundo de Private Equity focado em empresas de médio porte com com alto potencial de crescimento, em setores relevates e com alta barreira de entrada.</t>
  </si>
  <si>
    <t>A equipe de investimentos é liderada por Chu Kong, que em conjunto com os membros do comitê de investimento são responsáveis pela tomada de decisão e gestão do portfólio, contando com o suporte de um time de analistas focados no acompanhamento e na análise de empresas.</t>
  </si>
  <si>
    <t>Lançado em 2011, é um fundo de renda fixa com estratégia Referenciado DI, que investe majoritariamente em títulos públicos pós-fixados e ativos de crédito privado de baixo de risco, buscando acompanhar a Taxa DI.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98% a 100% do CDI no longo prazo com uma volatilidade esperada entre 0 e 0,5% ao ano. O fundo possui nível de caixa médio  entre 33 e 35%, e geralmente possui seus recursos aplicados  em algo entre 58 e 60 emissores. O tamanho das posições do fundo usualmente fica entre 1,1 e 1,2%</t>
  </si>
  <si>
    <t>A equipe de investimentos é liderada por Fausto Silva e Eric Vieira, que são responsáveis pela tomada de decisão e montagem da carteira.</t>
  </si>
  <si>
    <t>Lançado em 2018,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Crédito High Yield e Crédito Soberano. O fundo possui objetivo de superar o CDI no longo prazo com uma volatilidade esperada entre 0 e 0,3% ao ano. O fundo possui nível de caixa médio  entre 20 e 25%, e geralmente possui seus recursos aplicados  em algo entre 1 e 12 emissores. O tamanho das posições do fundo usualmente fica entre 0,5 e 45%, não ultrapassando o valor de 45% por emissor. .</t>
  </si>
  <si>
    <t>XP Top CDB FIRF CP</t>
  </si>
  <si>
    <t xml:space="preserve">Lançado em 2016,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Crédito High Grade e Crédito Soberano, podendo investir também, em menor proporção, nos mercados de Crédito High Grade e Crédito Soberano. O fundo possui objetivo de retorno de 98% a 100% do CDI no longo prazo com uma volatilidade esperada entre 0 e 0,5% ao ano. O fundo possui nível de caixa médio  entre 48 e 50%, e geralmente possui seus recursos aplicados em  emissores. </t>
  </si>
  <si>
    <t>XP Top Crédito Privado Renda Fixa FI LP</t>
  </si>
  <si>
    <t>Lançado em 2001, é um fundo de renda fixa com estratégia Crédito High Grade, ou seja, investe primordialmente em ativos de crédito privado de empresas com baixo risco de inadimplência. A tomada das decisões de investimento para o fundo é feita de forma colegiada, com uma abordagem de investimentos que combina análises bottom-up e top-down. Com foco em ativos locais, o fundo investe principalmente nos mercados de Crédito High Grade, Crédito High Yield e Crédito Soberano. O fundo possui objetivo de retorno de 110% a 115% do CDI no longo prazo com uma volatilidade esperada entre 0 e 0,5% ao ano. O fundo possui nível de caixa médio  entre 15 e 20%, e geralmente aplica seus recursos em  emissores. O fundo possui de 9 a 10% de exposição a crédito estruturado , e não possui exposição a bonds.</t>
  </si>
  <si>
    <t>Zurich Valora Prev FI RF CP</t>
  </si>
  <si>
    <t>Lançado em 2019, é um fundo de renda fixa com estratégia Crédito High Grade Liquidez, ou seja, investe primordialmente em ativos de crédito privado de empresas com baixo risco de inadimplência e possui um prazo curto de resgate. A tomada das decisões de investimento para o fundo é feita de forma colegiada, com uma abordagem de investimentos que combina análises bottom-up e top-down. Com foco em ativos locais, o fundo investe principalmente nos mercados de Juros Brasil, Crédito High Grade, Crédito High Yield, Crédito Soberano, Imobiliário, podendo investir também, em menor proporção, nos mercados de Crédito High Grade, Crédito High Yield, Crédito Soberano, Imobiliário. O fundo possui objetivo de retorno de 130% a 150% do CDI no longo prazo com uma volatilidade esperada entre 1 e 1,5% ao ano. O fundo possui nível de caixa médio  entre 10 e 30%, e geralmente possui seus recursos aplicados em  emissores. O tamanho das posições do fundo usualmente fica entre 1 e 2%, não ultrapassando o valor de 4% por emissor. .</t>
  </si>
  <si>
    <t>É um fundo internacional com estratégia Long Only, isto é, com foco no investimento em uma carteira comprada de ações e atuação na região da Ásia, incluindo países desenvolvidos e em desenvolvimento, excluindo-se o Japão. A tomada das decisões de investimento para o fundo segue uma abordagem majoritariamente bottom-up. A carteira contém usualmente entre 25 a 40 ações. O fundo acessa a estratégia MS INVF Asia Opportunity Fund (ISIN: LU1378878604). O fundo possui proteção cambial, isto é, é um veículo hedgeado.</t>
  </si>
  <si>
    <t>A equipe de investimentos é liderada por Kristian Heugh, que é responsável pela tomada de decisão e gestão dos portfólios, contando com o suporte de um time de analistas focados no acompanhamento e modelagem de empresas.</t>
  </si>
  <si>
    <t>É um fundo internacional com estratégia Long Only, isto é, com foco no investimento em uma carteira comprada de ações e atuação na região da Ásia, incluindo países desenvolvidos e em desenvolvimento, excluindo-se o Japão. A tomada das decisões de investimento para o fundo segue uma abordagem majoritariamente bottom-up. A carteira contém usualmente entre 25 a 40 ações. O fundo acessa a estratégia MS INVF Asia Opportunity Fund (ISIN: LU1378878604). O fundo não possui proteção cambial, isto é, está exposto à variação do dólar.</t>
  </si>
  <si>
    <t>Christian Faricelli</t>
  </si>
  <si>
    <t>Capitânia</t>
  </si>
  <si>
    <t>Pátria Investimentos</t>
  </si>
  <si>
    <t>Tiago Ring</t>
  </si>
  <si>
    <t>Arkon investments</t>
  </si>
  <si>
    <t>Kapitalo investimentos</t>
  </si>
  <si>
    <t>CSHG</t>
  </si>
  <si>
    <t>Pedro Nunes</t>
  </si>
  <si>
    <t>SPX</t>
  </si>
  <si>
    <t xml:space="preserve">Porto </t>
  </si>
  <si>
    <t>Maiko Carvalho</t>
  </si>
  <si>
    <t>Alpha Key</t>
  </si>
  <si>
    <t>Velt Partners Investimentos</t>
  </si>
  <si>
    <t>Credit Suisse Brasil</t>
  </si>
  <si>
    <t>Hedging-Griffo</t>
  </si>
  <si>
    <t>Safra Asset Management</t>
  </si>
  <si>
    <t>JP Morgan Asset Management</t>
  </si>
  <si>
    <t>Banco Patrimonio</t>
  </si>
  <si>
    <t>Safra Asset</t>
  </si>
  <si>
    <t>Guilherme Camacho</t>
  </si>
  <si>
    <t>Canvas</t>
  </si>
  <si>
    <t>Grove CM</t>
  </si>
  <si>
    <t>Vitor Trova</t>
  </si>
  <si>
    <t>Santander Asset Management</t>
  </si>
  <si>
    <t>Lucas Dias</t>
  </si>
  <si>
    <t>Aria Capital</t>
  </si>
  <si>
    <t>Ático administração de recursos</t>
  </si>
  <si>
    <t>Opus Gestão</t>
  </si>
  <si>
    <t>Icatu-Hartford</t>
  </si>
  <si>
    <t>BBA Investimentos</t>
  </si>
  <si>
    <t>Opus</t>
  </si>
  <si>
    <t>Banco CR2</t>
  </si>
  <si>
    <t xml:space="preserve">Banco Itaú </t>
  </si>
  <si>
    <t>Banco BBM</t>
  </si>
  <si>
    <t>Alexandre Sant'Anna</t>
  </si>
  <si>
    <t>Banco BNP Paribas</t>
  </si>
  <si>
    <t>Denise Pondé</t>
  </si>
  <si>
    <t>Marcela Morais</t>
  </si>
  <si>
    <t>XP Gestão</t>
  </si>
  <si>
    <t>Gap Investimentos</t>
  </si>
  <si>
    <t>Salomon Smith Barney</t>
  </si>
  <si>
    <t>Captalys</t>
  </si>
  <si>
    <t>GPS</t>
  </si>
  <si>
    <t>BER Capital</t>
  </si>
  <si>
    <t>Citibank</t>
  </si>
  <si>
    <t>Itaú-Unibanco</t>
  </si>
  <si>
    <t>Sergio Silva</t>
  </si>
  <si>
    <t>Merril Lynch</t>
  </si>
  <si>
    <t>GAP Asset</t>
  </si>
  <si>
    <t xml:space="preserve">Fleming Graphus </t>
  </si>
  <si>
    <t>Laurence Mello</t>
  </si>
  <si>
    <t>Credit Suisse</t>
  </si>
  <si>
    <t>Fator</t>
  </si>
  <si>
    <t>Foco</t>
  </si>
  <si>
    <t>Banco Santos</t>
  </si>
  <si>
    <t>Bernardo Zerbini</t>
  </si>
  <si>
    <t>Goldman Sachs</t>
  </si>
  <si>
    <t>Citigroup (NY)</t>
  </si>
  <si>
    <t>Ana Luiza Abrao</t>
  </si>
  <si>
    <t>Santander</t>
  </si>
  <si>
    <t>Spinnaker Capital</t>
  </si>
  <si>
    <t>Marcello Curvello</t>
  </si>
  <si>
    <t>Santander Asset</t>
  </si>
  <si>
    <t>GAP</t>
  </si>
  <si>
    <t>Fleming Graphus</t>
  </si>
  <si>
    <t>Eduardo Carlier</t>
  </si>
  <si>
    <t>Sulamerica Investimentos</t>
  </si>
  <si>
    <t>Schroders Investment Management</t>
  </si>
  <si>
    <t>Unibanco Asset</t>
  </si>
  <si>
    <t>Welliam Wang</t>
  </si>
  <si>
    <t>Gales Asset Management</t>
  </si>
  <si>
    <t>Reliance</t>
  </si>
  <si>
    <t>Rodrigo Mello</t>
  </si>
  <si>
    <t>Oren</t>
  </si>
  <si>
    <t>Quest Investimentos</t>
  </si>
  <si>
    <t>Fidúcia Asset Management</t>
  </si>
  <si>
    <t>Grupo Bahia</t>
  </si>
  <si>
    <t>Embraer</t>
  </si>
  <si>
    <t xml:space="preserve">Grupo Bahia </t>
  </si>
  <si>
    <t>Giovani Pereira e Silva</t>
  </si>
  <si>
    <t>BlueLine Asset</t>
  </si>
  <si>
    <t>Banco J.P. Morgan</t>
  </si>
  <si>
    <t>Banco Nacional</t>
  </si>
  <si>
    <t>JHP US Ltd.</t>
  </si>
  <si>
    <t xml:space="preserve">Quest Investimentos </t>
  </si>
  <si>
    <t>HSBC Asset Management</t>
  </si>
  <si>
    <t>Louis Dreyfus et Cie.</t>
  </si>
  <si>
    <t xml:space="preserve">Banco J.P. Morgan </t>
  </si>
  <si>
    <t>BlueLine</t>
  </si>
  <si>
    <t>André Ribeiro</t>
  </si>
  <si>
    <t>Bradesco Templeton</t>
  </si>
  <si>
    <t>BC Gestão de Recursos Ltda</t>
  </si>
  <si>
    <t>Hedging Griffo</t>
  </si>
  <si>
    <t>TradeWire</t>
  </si>
  <si>
    <t>JGP</t>
  </si>
  <si>
    <t>Pactual</t>
  </si>
  <si>
    <t>Eduardo Arraes</t>
  </si>
  <si>
    <t>ARX Capital Management</t>
  </si>
  <si>
    <t>Laércio Henrique</t>
  </si>
  <si>
    <t>André Fadul</t>
  </si>
  <si>
    <t>CA INDOSUEZ</t>
  </si>
  <si>
    <t>TAGUS</t>
  </si>
  <si>
    <t>ARSA</t>
  </si>
  <si>
    <t>INTERATIVA</t>
  </si>
  <si>
    <t>MERCATTO</t>
  </si>
  <si>
    <t>BNY</t>
  </si>
  <si>
    <t>Rafael Fritsch</t>
  </si>
  <si>
    <t>Root Capital</t>
  </si>
  <si>
    <t>Arrowgrass</t>
  </si>
  <si>
    <t>Bank of America</t>
  </si>
  <si>
    <t>Guilherme Legatti</t>
  </si>
  <si>
    <t>Advis Investimentos</t>
  </si>
  <si>
    <t>VBI</t>
  </si>
  <si>
    <t>Itaú BBA</t>
  </si>
  <si>
    <t>Banco fator</t>
  </si>
  <si>
    <t>Itaú Unibanco</t>
  </si>
  <si>
    <t>HSBC</t>
  </si>
  <si>
    <t xml:space="preserve">Itaú Bankers Trust </t>
  </si>
  <si>
    <t>Francisco Funari</t>
  </si>
  <si>
    <t>Point Break</t>
  </si>
  <si>
    <t>Advis</t>
  </si>
  <si>
    <t>Pedro Nassar de Oliveira</t>
  </si>
  <si>
    <t xml:space="preserve">Carta </t>
  </si>
  <si>
    <t>Alessandro Correia</t>
  </si>
  <si>
    <t>Pollux Capital</t>
  </si>
  <si>
    <t>Angra Partners</t>
  </si>
  <si>
    <t>Henrique Fischer</t>
  </si>
  <si>
    <t>The Boston Consulting Group</t>
  </si>
  <si>
    <t>Arturo Profili</t>
  </si>
  <si>
    <t>ING Bank</t>
  </si>
  <si>
    <t>Christopher Smith</t>
  </si>
  <si>
    <t xml:space="preserve">Capitânia </t>
  </si>
  <si>
    <t>Caio Conca</t>
  </si>
  <si>
    <t>Moneda Asset Management</t>
  </si>
  <si>
    <t>Belgravia Family Office</t>
  </si>
  <si>
    <t>Constellation</t>
  </si>
  <si>
    <t>Utor</t>
  </si>
  <si>
    <t>Banco Pactual</t>
  </si>
  <si>
    <t>Marcos Matsutani</t>
  </si>
  <si>
    <t>Eduardo Dumans</t>
  </si>
  <si>
    <t>Gavea Investimentos</t>
  </si>
  <si>
    <t>Felipe Ribeiro David</t>
  </si>
  <si>
    <t>Safra</t>
  </si>
  <si>
    <t>Banco Bozano, Simonsen</t>
  </si>
  <si>
    <t>Banco Votorantim</t>
  </si>
  <si>
    <t>Deutsche Bank</t>
  </si>
  <si>
    <t>BRZ Investimentos</t>
  </si>
  <si>
    <t>GG Investimentos</t>
  </si>
  <si>
    <t xml:space="preserve">Boreal DTVM </t>
  </si>
  <si>
    <t>Quantia Corretora de Mercadorias</t>
  </si>
  <si>
    <t>Dimarco DTVM</t>
  </si>
  <si>
    <t>Renato Pascon</t>
  </si>
  <si>
    <t>Mirae Asset Global Investments Brazil</t>
  </si>
  <si>
    <t>BESAF - BES Ativos Financeiros</t>
  </si>
  <si>
    <t>Gradual Investimentos</t>
  </si>
  <si>
    <t>Banco Alfa de Investimentos</t>
  </si>
  <si>
    <t>Frederico Sampaio, CFA</t>
  </si>
  <si>
    <t>Fundação Petros</t>
  </si>
  <si>
    <t>Bank of America Asset Management</t>
  </si>
  <si>
    <t>Eduardo Bopp</t>
  </si>
  <si>
    <t>HSBC Bank</t>
  </si>
  <si>
    <t>BES</t>
  </si>
  <si>
    <t>Máxima Asset</t>
  </si>
  <si>
    <t>Leonardo Calixto</t>
  </si>
  <si>
    <t>Empirica Investimentos</t>
  </si>
  <si>
    <t>HSBC Banking</t>
  </si>
  <si>
    <t>Banco Fator</t>
  </si>
  <si>
    <t>Unibanco</t>
  </si>
  <si>
    <t>Guilherme Vivan Lagnado</t>
  </si>
  <si>
    <t>Orey Financial</t>
  </si>
  <si>
    <t>Ana Luísa Rodela</t>
  </si>
  <si>
    <t>BRAM</t>
  </si>
  <si>
    <t>Victor Tofolo</t>
  </si>
  <si>
    <t>Bruno Lima</t>
  </si>
  <si>
    <t>BES AM</t>
  </si>
  <si>
    <t>Banco Máxima</t>
  </si>
  <si>
    <t>Milton Cabral</t>
  </si>
  <si>
    <t>Ambev</t>
  </si>
  <si>
    <t>Sudameris</t>
  </si>
  <si>
    <t>Santos AM</t>
  </si>
  <si>
    <t>Unibanco AM</t>
  </si>
  <si>
    <t>Banco BBM e Axio</t>
  </si>
  <si>
    <t>BBM</t>
  </si>
  <si>
    <t>Waldir Filho</t>
  </si>
  <si>
    <t>Invest Tech</t>
  </si>
  <si>
    <t>Cox Capital</t>
  </si>
  <si>
    <t>Tarpon Investimentos</t>
  </si>
  <si>
    <t>Gas Investimentos</t>
  </si>
  <si>
    <t>Solis</t>
  </si>
  <si>
    <t>Petra Asset</t>
  </si>
  <si>
    <t>Sul América</t>
  </si>
  <si>
    <t>Orbe</t>
  </si>
  <si>
    <t>Rio Bravo</t>
  </si>
  <si>
    <t>Grupo Petra</t>
  </si>
  <si>
    <t>SM Factoring</t>
  </si>
  <si>
    <t>Banco Banorte</t>
  </si>
  <si>
    <t>Jose Carlos Reis de Magalhães</t>
  </si>
  <si>
    <t xml:space="preserve">Tarpon </t>
  </si>
  <si>
    <t>Semco</t>
  </si>
  <si>
    <t>GP Investimentos</t>
  </si>
  <si>
    <t>Angico Capital</t>
  </si>
  <si>
    <t>Mosaico Capital</t>
  </si>
  <si>
    <t>HIX Capital</t>
  </si>
  <si>
    <t>Pátria</t>
  </si>
  <si>
    <t>Votorantim</t>
  </si>
  <si>
    <t>Itaú</t>
  </si>
  <si>
    <t>LLA</t>
  </si>
  <si>
    <t>Vortex</t>
  </si>
  <si>
    <t>Cassio Bruno</t>
  </si>
  <si>
    <t>Itau</t>
  </si>
  <si>
    <t>Family Office</t>
  </si>
  <si>
    <t>CS Garantia</t>
  </si>
  <si>
    <t>BofA Merrill Lynch</t>
  </si>
  <si>
    <t xml:space="preserve">Daycoval Asset Management </t>
  </si>
  <si>
    <t>Banco ABC Brasil</t>
  </si>
  <si>
    <t>Banco BBA Creditanstalt</t>
  </si>
  <si>
    <t>Banco Sudameris</t>
  </si>
  <si>
    <t>Banco Noroeste</t>
  </si>
  <si>
    <t>Daycoval Asset Management</t>
  </si>
  <si>
    <t>Laeco Asset Management</t>
  </si>
  <si>
    <t>Parametro Assessoria</t>
  </si>
  <si>
    <t>Unibanco Seguros</t>
  </si>
  <si>
    <t>Marcelo  Miranda de  Mattos</t>
  </si>
  <si>
    <t>Geraldo Correa CVM S.A</t>
  </si>
  <si>
    <t>Daniel Castro Domigos</t>
  </si>
  <si>
    <t>Swecap Global Invest</t>
  </si>
  <si>
    <t>Ericsson Telecomunicações</t>
  </si>
  <si>
    <t>Royal Bank Financial Group (Vancouver-CA)</t>
  </si>
  <si>
    <t>Marcelo Castro Domingos da Silva</t>
  </si>
  <si>
    <t>Bank Boston</t>
  </si>
  <si>
    <t>Mariana Pereira Fenelon</t>
  </si>
  <si>
    <t>Confrapar</t>
  </si>
  <si>
    <t>Energisa</t>
  </si>
  <si>
    <t>Equitas Assessoria M&amp;A</t>
  </si>
  <si>
    <t>Lehman Brothers NY</t>
  </si>
  <si>
    <t>Indosuez CA</t>
  </si>
  <si>
    <t>Gama Investimentos</t>
  </si>
  <si>
    <t>Bozano Investimentos</t>
  </si>
  <si>
    <t>Icatu Hartford</t>
  </si>
  <si>
    <t xml:space="preserve">Mercatto Gestão </t>
  </si>
  <si>
    <t>Banco Icatu</t>
  </si>
  <si>
    <t xml:space="preserve">Turim </t>
  </si>
  <si>
    <t>BTG</t>
  </si>
  <si>
    <t>Márcio Georgetti</t>
  </si>
  <si>
    <t>BNP Paribas</t>
  </si>
  <si>
    <t>CCF</t>
  </si>
  <si>
    <t>Eduardo Magozo</t>
  </si>
  <si>
    <t>Banco Fibra</t>
  </si>
  <si>
    <t>Banco Espírito Santo</t>
  </si>
  <si>
    <t>Christian Spanger</t>
  </si>
  <si>
    <t>BWGI</t>
  </si>
  <si>
    <t>Citigroup</t>
  </si>
  <si>
    <t>Fernando Borges</t>
  </si>
  <si>
    <t>M. Safra &amp; Co</t>
  </si>
  <si>
    <t>PWC</t>
  </si>
  <si>
    <t>Votorantim S.A.</t>
  </si>
  <si>
    <t>3G Capital</t>
  </si>
  <si>
    <t>Bruno Arruda</t>
  </si>
  <si>
    <t>Garde A.M.</t>
  </si>
  <si>
    <t>Bradesco BBI</t>
  </si>
  <si>
    <t>Unibanco S.A.</t>
  </si>
  <si>
    <t>Chase Manhattan / Norchem</t>
  </si>
  <si>
    <t>Banco Francês e Brasileiro</t>
  </si>
  <si>
    <t>Matheus Abuchaim</t>
  </si>
  <si>
    <t>Vinicius Piovesan</t>
  </si>
  <si>
    <t xml:space="preserve">Jorge Laranjeira </t>
  </si>
  <si>
    <t>Visia / Giant Steps Capital</t>
  </si>
  <si>
    <t>UBS Investment Banking</t>
  </si>
  <si>
    <t>LOTE45</t>
  </si>
  <si>
    <t>Dresdner Bank AG - New York</t>
  </si>
  <si>
    <t>Dresdner</t>
  </si>
  <si>
    <t>Meivox</t>
  </si>
  <si>
    <t>ABB</t>
  </si>
  <si>
    <t>Abacomm Brasil</t>
  </si>
  <si>
    <t>Alberto Chap Chap</t>
  </si>
  <si>
    <t>ABS Consulting</t>
  </si>
  <si>
    <t>Commerzbank AG</t>
  </si>
  <si>
    <t>Dimas Ramos</t>
  </si>
  <si>
    <t>Braskem</t>
  </si>
  <si>
    <t>AGM Geotécnica</t>
  </si>
  <si>
    <t>ARMINIO FRAGA NETO</t>
  </si>
  <si>
    <t>Banco Central do Brasil</t>
  </si>
  <si>
    <t>Soros Fund Management</t>
  </si>
  <si>
    <t>Salomon Brothers</t>
  </si>
  <si>
    <t>Wharton School (U. Pennsylvania)</t>
  </si>
  <si>
    <t>GABRIEL SROUR</t>
  </si>
  <si>
    <t>GUILHERME ANDRADE RODRIGUES</t>
  </si>
  <si>
    <t>Citadel Management (Europe)</t>
  </si>
  <si>
    <t>DIOGO PETTERLE GITAHY</t>
  </si>
  <si>
    <t>FELIPE RIOS CORREA</t>
  </si>
  <si>
    <t>SPX Investimentos</t>
  </si>
  <si>
    <t>OGX Investimentos</t>
  </si>
  <si>
    <t>Mario Torós</t>
  </si>
  <si>
    <t>Ibiuna</t>
  </si>
  <si>
    <t>Banco Central</t>
  </si>
  <si>
    <t>Santander (São Paulo)</t>
  </si>
  <si>
    <t>Santander (Londres)</t>
  </si>
  <si>
    <t>Banco Garantia</t>
  </si>
  <si>
    <t>André Silva Telles Lion</t>
  </si>
  <si>
    <t>Marcos Vinicius Rechtman</t>
  </si>
  <si>
    <t>Icatu Seguros</t>
  </si>
  <si>
    <t>Henrique Greppe</t>
  </si>
  <si>
    <t>Odebrecht Engenharia</t>
  </si>
  <si>
    <t>Marco Antônio Fernandes Pereira</t>
  </si>
  <si>
    <t>CSN - Companhia Siderurgica Naciobnal</t>
  </si>
  <si>
    <t>CVM - Comissão de Valores Mobiliários</t>
  </si>
  <si>
    <t xml:space="preserve">Banco Icatu </t>
  </si>
  <si>
    <t>Banco Fininvest</t>
  </si>
  <si>
    <t>Alan Corrêa</t>
  </si>
  <si>
    <t>Grupo Luxor</t>
  </si>
  <si>
    <t>Antonio Corrêa</t>
  </si>
  <si>
    <t>XP Asset</t>
  </si>
  <si>
    <t>Eliana Pentagna</t>
  </si>
  <si>
    <t>Fernando Palermo</t>
  </si>
  <si>
    <t>SDA Gestão de Recursos</t>
  </si>
  <si>
    <t>Leonardo Ygrey</t>
  </si>
  <si>
    <t>Arx Investimento</t>
  </si>
  <si>
    <t>Pedro Moraes</t>
  </si>
  <si>
    <t>Roberto Koeler</t>
  </si>
  <si>
    <t>Fundação Telos</t>
  </si>
  <si>
    <t>Márcio Luis Pereira</t>
  </si>
  <si>
    <t>Lopes Filho</t>
  </si>
  <si>
    <t>Patria Investimentos</t>
  </si>
  <si>
    <t>Banco ABN AMRO</t>
  </si>
  <si>
    <t>IRR International Real Returns</t>
  </si>
  <si>
    <t>Banco Pactual S.A.</t>
  </si>
  <si>
    <t>Credit Lyonnais Securities Asia</t>
  </si>
  <si>
    <t>Banco ING Barings</t>
  </si>
  <si>
    <t>Ágora</t>
  </si>
  <si>
    <t>Gabriel Raoni</t>
  </si>
  <si>
    <t>Rio Gestão</t>
  </si>
  <si>
    <t>Fiducia Asset Management</t>
  </si>
  <si>
    <t>Karen Hime</t>
  </si>
  <si>
    <t>Rafael Cattley</t>
  </si>
  <si>
    <t>Iridium</t>
  </si>
  <si>
    <t>Fator Admin. Rec.</t>
  </si>
  <si>
    <t>Accenture</t>
  </si>
  <si>
    <t>Fator Corretora</t>
  </si>
  <si>
    <t>Alexandre Muller</t>
  </si>
  <si>
    <t>Icatu</t>
  </si>
  <si>
    <t>UBS Asset Management</t>
  </si>
  <si>
    <t>IP GAP Asset</t>
  </si>
  <si>
    <t xml:space="preserve">Banco Cindam </t>
  </si>
  <si>
    <t>Evandro Mota</t>
  </si>
  <si>
    <t>Nobel Asset</t>
  </si>
  <si>
    <t>Eduardo Cotrim</t>
  </si>
  <si>
    <t>Kron Investimentos</t>
  </si>
  <si>
    <t>Arx Investimentos</t>
  </si>
  <si>
    <t>Nobel</t>
  </si>
  <si>
    <t>Brookfield Gestão de Ativos</t>
  </si>
  <si>
    <t>Banco Prosper</t>
  </si>
  <si>
    <t>Kadima Gestão de Investimentos</t>
  </si>
  <si>
    <t>Banco Brascan</t>
  </si>
  <si>
    <t xml:space="preserve">Safra Asset Management </t>
  </si>
  <si>
    <t>Santander Brasil Asset Management</t>
  </si>
  <si>
    <t>Banco Bozano, Simonsen S.A.</t>
  </si>
  <si>
    <t>Bozano Simonsen</t>
  </si>
  <si>
    <t>Bruno Cordeiro</t>
  </si>
  <si>
    <t>Ciclo Capital</t>
  </si>
  <si>
    <t>BBM e Lentikia</t>
  </si>
  <si>
    <t>Banco Itau</t>
  </si>
  <si>
    <t>Bruno Mauad</t>
  </si>
  <si>
    <t>Ashmore Group</t>
  </si>
  <si>
    <t>Marcelo Bernabé</t>
  </si>
  <si>
    <t>Brasil Warrant</t>
  </si>
  <si>
    <t>Marco Aurelio Freire</t>
  </si>
  <si>
    <t>Franklin Templeton Investimentos</t>
  </si>
  <si>
    <t>Bank Boston Asset Management</t>
  </si>
  <si>
    <t>Denis Ferrari</t>
  </si>
  <si>
    <t>Votorantim Asset Management</t>
  </si>
  <si>
    <t>Itau Asset Management</t>
  </si>
  <si>
    <t>BankBoston Asset Management</t>
  </si>
  <si>
    <t>Daniela Gamboa</t>
  </si>
  <si>
    <t> BNP Paribas Asset Management Ltda.</t>
  </si>
  <si>
    <t> Banco Itaú BBA</t>
  </si>
  <si>
    <t> BankBoston Banco Múltiplo</t>
  </si>
  <si>
    <t>Guilherme Paris</t>
  </si>
  <si>
    <t> Franklin Templeton Investimentos</t>
  </si>
  <si>
    <t> Neo Investimentos</t>
  </si>
  <si>
    <t>Guilherme Mazzilli</t>
  </si>
  <si>
    <t> Ashmore Brasil</t>
  </si>
  <si>
    <t> Daycoval Asset</t>
  </si>
  <si>
    <t> Bresser Asset</t>
  </si>
  <si>
    <t>Ruy Alves</t>
  </si>
  <si>
    <t xml:space="preserve"> Aviva Investors (Aviva Group)</t>
  </si>
  <si>
    <t>Luiz Felipe Marcondes Mescolin</t>
  </si>
  <si>
    <t>Axio Investimentos</t>
  </si>
  <si>
    <t>Rafael Oliveira</t>
  </si>
  <si>
    <t>Banco Alfa</t>
  </si>
  <si>
    <t>Gerval Asset Management</t>
  </si>
  <si>
    <t>Marcelo Mesquita</t>
  </si>
  <si>
    <t>UBS Pactual</t>
  </si>
  <si>
    <t>Garantia</t>
  </si>
  <si>
    <t>Pedro Chermont</t>
  </si>
  <si>
    <t>Bruno Pereira</t>
  </si>
  <si>
    <t>Ernst Young</t>
  </si>
  <si>
    <t>Goldaman Sachs</t>
  </si>
  <si>
    <t>Merrill Lynch</t>
  </si>
  <si>
    <t>Bozano/Santander</t>
  </si>
  <si>
    <t>Rexam</t>
  </si>
  <si>
    <t>Macro Capital</t>
  </si>
  <si>
    <t>BNDES</t>
  </si>
  <si>
    <t>Chase</t>
  </si>
  <si>
    <t>Fonte Cindam</t>
  </si>
  <si>
    <t>Ricardo Monteiro Cará</t>
  </si>
  <si>
    <t>Mauá</t>
  </si>
  <si>
    <t>Cortex</t>
  </si>
  <si>
    <t>Priscila Araujo</t>
  </si>
  <si>
    <t>Citi</t>
  </si>
  <si>
    <t>BBVA</t>
  </si>
  <si>
    <t>André Madarás</t>
  </si>
  <si>
    <t>Crefisul</t>
  </si>
  <si>
    <t>Rafael Nabeshima</t>
  </si>
  <si>
    <t>Bradesco</t>
  </si>
  <si>
    <t>Lote 45</t>
  </si>
  <si>
    <t>Citigroup Asset Management</t>
  </si>
  <si>
    <t>Banco Inter American Express</t>
  </si>
  <si>
    <t>Bank of Boston</t>
  </si>
  <si>
    <t>Sérgio Evangelista</t>
  </si>
  <si>
    <t>Citibank NA</t>
  </si>
  <si>
    <t>Leonardo Curi</t>
  </si>
  <si>
    <t>Banco Itau S/A</t>
  </si>
  <si>
    <t xml:space="preserve">Tudor Asset Managment </t>
  </si>
  <si>
    <t>Adriano Casarotto</t>
  </si>
  <si>
    <t xml:space="preserve">Schroders Asset Management </t>
  </si>
  <si>
    <t xml:space="preserve"> BankBoston Asset Management/Itaú</t>
  </si>
  <si>
    <t>ING Bank Brasil</t>
  </si>
  <si>
    <t>Daniel Campanini</t>
  </si>
  <si>
    <t>Votorantim Asset Management -</t>
  </si>
  <si>
    <t>Banco Alpha</t>
  </si>
  <si>
    <t>Gustavo Baltar</t>
  </si>
  <si>
    <t>Credit Suisse Hedging Griffo</t>
  </si>
  <si>
    <t>Credit Suisse Management</t>
  </si>
  <si>
    <t>Heitor Stefanoni</t>
  </si>
  <si>
    <t>Banco Credibanco S/A</t>
  </si>
  <si>
    <t>Luis Alberto Pimenta Garcia</t>
  </si>
  <si>
    <t>Mauá Capital Investimentos</t>
  </si>
  <si>
    <t>Corttex Capital</t>
  </si>
  <si>
    <t>Banco Itaú BBA</t>
  </si>
  <si>
    <t>Banco Itaú Bankers Trust</t>
  </si>
  <si>
    <t>Banco JP Morgan</t>
  </si>
  <si>
    <t>Luiz Felipe Laudari</t>
  </si>
  <si>
    <t>Pine Corporate Banking</t>
  </si>
  <si>
    <t>Itaú Asset Management</t>
  </si>
  <si>
    <t>Unibanco Asset Managament</t>
  </si>
  <si>
    <t>Guilherme Sbragia</t>
  </si>
  <si>
    <t>Advis Asset Management</t>
  </si>
  <si>
    <t>Hedging Griffo Asset Management</t>
  </si>
  <si>
    <t>Luis Perdigão</t>
  </si>
  <si>
    <t>Interbolsa Corretora de Valores</t>
  </si>
  <si>
    <t>Banco BBM AS</t>
  </si>
  <si>
    <t>Axio Gestão de Recursos</t>
  </si>
  <si>
    <t>Bernardo Saraiva</t>
  </si>
  <si>
    <t>Renato Ometto</t>
  </si>
  <si>
    <t>Explora Investimentos</t>
  </si>
  <si>
    <t>Ospraie Mgmt - NY</t>
  </si>
  <si>
    <t>3G - Capital Associate</t>
  </si>
  <si>
    <t>Tropix Capital, Ospraie Wingspan - NY</t>
  </si>
  <si>
    <t>Carolina Ujikawa</t>
  </si>
  <si>
    <t>Unibanco Asset Management</t>
  </si>
  <si>
    <t>Fator S/A Corretora de Valores</t>
  </si>
  <si>
    <t>MZK Investimentos</t>
  </si>
  <si>
    <t>Fidúcia</t>
  </si>
  <si>
    <t>BankBoston/Banco Itaú</t>
  </si>
  <si>
    <t>Rabobank</t>
  </si>
  <si>
    <t>Flávio Ogochi</t>
  </si>
  <si>
    <t>Edge Investimentos</t>
  </si>
  <si>
    <t>Jardim Botânico Partners</t>
  </si>
  <si>
    <t>Orbe Investimentos</t>
  </si>
  <si>
    <t>NEO Investimentos</t>
  </si>
  <si>
    <t>Chase Manhattan</t>
  </si>
  <si>
    <t>Banco Patrimônio</t>
  </si>
  <si>
    <t xml:space="preserve">ABN AMRO Bank </t>
  </si>
  <si>
    <t>Augusto Lange</t>
  </si>
  <si>
    <t>Henrique Alvares</t>
  </si>
  <si>
    <t>Banco Patrimônio/Chase/JP</t>
  </si>
  <si>
    <t>LAFIS</t>
  </si>
  <si>
    <t>Matheus Tarzia</t>
  </si>
  <si>
    <t>Schroder Investment Managment do Brasil</t>
  </si>
  <si>
    <t>Unibanco Asset management</t>
  </si>
  <si>
    <t>Credit Lyonnais Securities</t>
  </si>
  <si>
    <t>Stephen Rose and Partners</t>
  </si>
  <si>
    <t>Rodrigo Colmonero</t>
  </si>
  <si>
    <t>Companhia Siderurgica Nacional</t>
  </si>
  <si>
    <t>Terex Corporation</t>
  </si>
  <si>
    <t>Companhia Vale do Rio Doce</t>
  </si>
  <si>
    <t>Marcos Mollica</t>
  </si>
  <si>
    <t>Opportunity</t>
  </si>
  <si>
    <t>Rosenberg</t>
  </si>
  <si>
    <t>BlackRock</t>
  </si>
  <si>
    <t xml:space="preserve">Linear </t>
  </si>
  <si>
    <t>Leonardo Monoli</t>
  </si>
  <si>
    <t>Jive Asset</t>
  </si>
  <si>
    <t>Mauá Sekular</t>
  </si>
  <si>
    <t>Quest</t>
  </si>
  <si>
    <t>Frederico Catalan</t>
  </si>
  <si>
    <t>Vinicius Ferreira</t>
  </si>
  <si>
    <t>Guepardo</t>
  </si>
  <si>
    <t>Personale</t>
  </si>
  <si>
    <t>Milton Baggio</t>
  </si>
  <si>
    <t>Renato Antunes</t>
  </si>
  <si>
    <t>Barclays</t>
  </si>
  <si>
    <t>Gap Asset</t>
  </si>
  <si>
    <t>Renata Baião</t>
  </si>
  <si>
    <t xml:space="preserve">Pacifico Gestão de Recursos </t>
  </si>
  <si>
    <t>Eduardo Carvalho Moreira</t>
  </si>
  <si>
    <t>Carlos Eduardo Teixeira Ramos</t>
  </si>
  <si>
    <t>Banco Graphus</t>
  </si>
  <si>
    <t>Grupo Schahin Cury</t>
  </si>
  <si>
    <t>Leonardo Ruffino</t>
  </si>
  <si>
    <t>Paulo Abreu</t>
  </si>
  <si>
    <t>Gerald Medley</t>
  </si>
  <si>
    <t>David Cohen</t>
  </si>
  <si>
    <t>CR2</t>
  </si>
  <si>
    <t>Guilherme Foureaux</t>
  </si>
  <si>
    <t>Marejo</t>
  </si>
  <si>
    <t>Yuri Botelho</t>
  </si>
  <si>
    <t>Guilherme Abbud</t>
  </si>
  <si>
    <t>Bradesco Asset Management</t>
  </si>
  <si>
    <t>HSBC Global Asset Management</t>
  </si>
  <si>
    <t>Western Asset Management</t>
  </si>
  <si>
    <t>HSBC Investment Management</t>
  </si>
  <si>
    <t>Galloway Mercados Emergentes</t>
  </si>
  <si>
    <t>Nicolas Saad</t>
  </si>
  <si>
    <t>Emerson Sanchez</t>
  </si>
  <si>
    <t>Volatilidade Investimentos</t>
  </si>
  <si>
    <t>SLW Corretora de Valores</t>
  </si>
  <si>
    <t>Marcelo Sagae</t>
  </si>
  <si>
    <t>Credit Agricole Asset</t>
  </si>
  <si>
    <t>Proventus Asset</t>
  </si>
  <si>
    <t>Lloyds Bank</t>
  </si>
  <si>
    <t>Damont Carvalho</t>
  </si>
  <si>
    <t>ABN Amro</t>
  </si>
  <si>
    <t>Sidney Uejima</t>
  </si>
  <si>
    <t>ABN Asset Management</t>
  </si>
  <si>
    <t>Ricardo Rossi</t>
  </si>
  <si>
    <t>Vorotantim Asset Management</t>
  </si>
  <si>
    <t>Banco Matrix</t>
  </si>
  <si>
    <t>Paulo Frade</t>
  </si>
  <si>
    <t>Marcello Gunther</t>
  </si>
  <si>
    <t>Magnet Venture Capital</t>
  </si>
  <si>
    <t>Result Invest</t>
  </si>
  <si>
    <t>Santarena Eventos</t>
  </si>
  <si>
    <t>Banco Safra</t>
  </si>
  <si>
    <t>James Gulbrandsen</t>
  </si>
  <si>
    <t>Silvertree Management</t>
  </si>
  <si>
    <t>Wasatch Advisors</t>
  </si>
  <si>
    <t>Getúlio Ost</t>
  </si>
  <si>
    <t>Eleven</t>
  </si>
  <si>
    <t>Quantitas</t>
  </si>
  <si>
    <t>Neo</t>
  </si>
  <si>
    <t>M. Safra</t>
  </si>
  <si>
    <t>Banco Itau BBA</t>
  </si>
  <si>
    <t>Marcelo Faria</t>
  </si>
  <si>
    <t>Safra Asset Mgmt</t>
  </si>
  <si>
    <t>Sintese Corretora</t>
  </si>
  <si>
    <t>Eulo Marone</t>
  </si>
  <si>
    <t>Leste Global Investments</t>
  </si>
  <si>
    <t>Bunge Limited</t>
  </si>
  <si>
    <t>JP Morgan Chase</t>
  </si>
  <si>
    <t>Rogério Braga</t>
  </si>
  <si>
    <t xml:space="preserve">Quantitas </t>
  </si>
  <si>
    <t>Banco Sicredi</t>
  </si>
  <si>
    <t>Ernest &amp; Young</t>
  </si>
  <si>
    <t>Matheus Gallina</t>
  </si>
  <si>
    <t>Geração Futuro</t>
  </si>
  <si>
    <t>Itaim Asset</t>
  </si>
  <si>
    <t>Kyros Asset</t>
  </si>
  <si>
    <t>Itau Asset</t>
  </si>
  <si>
    <t>Wagner Salaverry</t>
  </si>
  <si>
    <t>Marcel Kussaba</t>
  </si>
  <si>
    <t>Banco Gerdau</t>
  </si>
  <si>
    <t>Carlos Messa</t>
  </si>
  <si>
    <t>Quasar</t>
  </si>
  <si>
    <t>BRAM - Bradesco Asset</t>
  </si>
  <si>
    <t>Banco Fonte Cindam</t>
  </si>
  <si>
    <t>Bruno Gonçalves</t>
  </si>
  <si>
    <t>Provance Capital</t>
  </si>
  <si>
    <t>Artur Duarte Nehmi</t>
  </si>
  <si>
    <t>Schlumberger</t>
  </si>
  <si>
    <t>Felipe Vidal</t>
  </si>
  <si>
    <t>Fernando Lovisotto</t>
  </si>
  <si>
    <t>Risk Office Consultoria Financeira</t>
  </si>
  <si>
    <t>André Simões</t>
  </si>
  <si>
    <t>Liberal Asset Management</t>
  </si>
  <si>
    <t>Thiago Freitas</t>
  </si>
  <si>
    <t>Vinci Parters</t>
  </si>
  <si>
    <t>Banco BTG/Banco Pan</t>
  </si>
  <si>
    <t>Marcelo Almeida</t>
  </si>
  <si>
    <t>Sergio Pessoa</t>
  </si>
  <si>
    <t>Ventor</t>
  </si>
  <si>
    <t>Gavea</t>
  </si>
  <si>
    <t>Mckinsey</t>
  </si>
  <si>
    <t>Stanford</t>
  </si>
  <si>
    <t>Gustavo Cortes</t>
  </si>
  <si>
    <t>Eduardo Coutinho</t>
  </si>
  <si>
    <t>Platina Trading</t>
  </si>
  <si>
    <t>Plenus Gestão</t>
  </si>
  <si>
    <t>Ativa Corretora / Ático Gestão</t>
  </si>
  <si>
    <t>Marco de Azevedo</t>
  </si>
  <si>
    <t>Saga Capital</t>
  </si>
  <si>
    <t xml:space="preserve">Kadima Asset </t>
  </si>
  <si>
    <t>Brookfield Gestão</t>
  </si>
  <si>
    <t>Banco Brascan SA</t>
  </si>
  <si>
    <t>Carlos Frederico de Mello</t>
  </si>
  <si>
    <t>Teórica Investimentos</t>
  </si>
  <si>
    <t>Imperial Gestão de Recursos</t>
  </si>
  <si>
    <t>Safic Corretora</t>
  </si>
  <si>
    <t>BNP</t>
  </si>
  <si>
    <t>Eduardo Kemmelmeier</t>
  </si>
  <si>
    <t>Flag Asset Management</t>
  </si>
  <si>
    <t>Opus Gestão de Recursos</t>
  </si>
  <si>
    <t>Daniel Santamarinha</t>
  </si>
  <si>
    <t>Banco Brasil Plural</t>
  </si>
  <si>
    <t>Banco BTG Pactual/ UBS Pactual</t>
  </si>
  <si>
    <t>Olavo Tortelli</t>
  </si>
  <si>
    <t>Banque Pariba</t>
  </si>
  <si>
    <t>Roberto Knoepfelmacher</t>
  </si>
  <si>
    <t>GAS Investimentos</t>
  </si>
  <si>
    <t>Gustavo Kataguiri</t>
  </si>
  <si>
    <t>Luiz Laydner</t>
  </si>
  <si>
    <t>PDG</t>
  </si>
  <si>
    <t>Equatorial</t>
  </si>
  <si>
    <t xml:space="preserve">UBS Pactual </t>
  </si>
  <si>
    <t>Huang Seen</t>
  </si>
  <si>
    <t>Schroders</t>
  </si>
  <si>
    <t>Grau Investimentos</t>
  </si>
  <si>
    <t>Zoom Asset</t>
  </si>
  <si>
    <t>Lloyds</t>
  </si>
  <si>
    <t>Thomas Lamachia</t>
  </si>
  <si>
    <t>Black River</t>
  </si>
  <si>
    <t>Multi Comercial Bank</t>
  </si>
  <si>
    <t>Leandro Trielli</t>
  </si>
  <si>
    <t>Banco Pan</t>
  </si>
  <si>
    <t>Itau Unibanco</t>
  </si>
  <si>
    <t>Banco Pine</t>
  </si>
  <si>
    <t>Thiago Di Blasi</t>
  </si>
  <si>
    <t>Dynamo Adm de Recursos Ltda</t>
  </si>
  <si>
    <t>BNP Paribas AM</t>
  </si>
  <si>
    <t>ABN AMRO/Fortis</t>
  </si>
  <si>
    <t>Finasa/Bradesco</t>
  </si>
  <si>
    <t>Fortis</t>
  </si>
  <si>
    <t>ABN AMRO</t>
  </si>
  <si>
    <t>Banco Safra - SP</t>
  </si>
  <si>
    <t>Safra Asset Management - NY</t>
  </si>
  <si>
    <t>Safra National Bank  - NY</t>
  </si>
  <si>
    <t>Studio</t>
  </si>
  <si>
    <t>ARX Capital</t>
  </si>
  <si>
    <t>Brasil Energy</t>
  </si>
  <si>
    <t>Miguel Sano</t>
  </si>
  <si>
    <t>SulAmérica Investimentos</t>
  </si>
  <si>
    <t>Ian Lima</t>
  </si>
  <si>
    <t>Lacan</t>
  </si>
  <si>
    <t>Oto Silva</t>
  </si>
  <si>
    <t>Rico</t>
  </si>
  <si>
    <t>UBS</t>
  </si>
  <si>
    <t>Filipe Santos</t>
  </si>
  <si>
    <t>Stephen Yang</t>
  </si>
  <si>
    <t>Lauro Campos</t>
  </si>
  <si>
    <t>Banco Dibens</t>
  </si>
  <si>
    <t>Fernando Monteiro</t>
  </si>
  <si>
    <t>Taler Gestão</t>
  </si>
  <si>
    <t>Marcelo Vecci</t>
  </si>
  <si>
    <t>Rodrigo Arruda</t>
  </si>
  <si>
    <t>Fábio Concílio</t>
  </si>
  <si>
    <t>FCC Incorporação</t>
  </si>
  <si>
    <t>Andbanck</t>
  </si>
  <si>
    <t xml:space="preserve">Banif Nitor </t>
  </si>
  <si>
    <t>Leonardo Muller</t>
  </si>
  <si>
    <t>JP Mongan Chase</t>
  </si>
  <si>
    <t>Real Option Consulting</t>
  </si>
  <si>
    <t>Juan Morales</t>
  </si>
  <si>
    <t>Daycoval</t>
  </si>
  <si>
    <t>Grand Prix</t>
  </si>
  <si>
    <t>G5 Advisors</t>
  </si>
  <si>
    <t>João Saldanha</t>
  </si>
  <si>
    <t>GTI</t>
  </si>
  <si>
    <t>BBI</t>
  </si>
  <si>
    <t>Maurício Flauzino</t>
  </si>
  <si>
    <t>Banco Bilbao Vizcaya</t>
  </si>
  <si>
    <t>Marcelo Marin</t>
  </si>
  <si>
    <t>ALP Capital</t>
  </si>
  <si>
    <t>IP</t>
  </si>
  <si>
    <t>Mariana Dreux</t>
  </si>
  <si>
    <t>Banco Itaú</t>
  </si>
  <si>
    <t>Rafael Gaspar</t>
  </si>
  <si>
    <t>Fabio Bichmacher</t>
  </si>
  <si>
    <t>Marcel Guetta</t>
  </si>
  <si>
    <t>Fides / Távola Capital</t>
  </si>
  <si>
    <t>Latinvest Asset</t>
  </si>
  <si>
    <t>VALORA</t>
  </si>
  <si>
    <t>BROOKFIELD</t>
  </si>
  <si>
    <t>GMAC</t>
  </si>
  <si>
    <t>CYRELA</t>
  </si>
  <si>
    <t>Valora Participações</t>
  </si>
  <si>
    <t>Banco Garantia/CSFB</t>
  </si>
  <si>
    <t>Price Waterhouse</t>
  </si>
  <si>
    <t>James Oliveira</t>
  </si>
  <si>
    <t>Jose Monforte</t>
  </si>
  <si>
    <t>Mauricio Juncá</t>
  </si>
  <si>
    <t>Reginaldo Lima</t>
  </si>
  <si>
    <t>Bultick</t>
  </si>
  <si>
    <t>Banco Omega / UBS</t>
  </si>
  <si>
    <t>Ivan Rodarte</t>
  </si>
  <si>
    <t>Itau BBA</t>
  </si>
  <si>
    <t>André Laport</t>
  </si>
  <si>
    <t>Fortis Bank</t>
  </si>
  <si>
    <t>Banco Omega/UBS</t>
  </si>
  <si>
    <t>Mauá Investimentos</t>
  </si>
  <si>
    <t>CSFB Garantia</t>
  </si>
  <si>
    <t>Bankers Trust</t>
  </si>
  <si>
    <t>Marcelo Gerbassi</t>
  </si>
  <si>
    <t>First Value Capital</t>
  </si>
  <si>
    <t xml:space="preserve">Mint Capital </t>
  </si>
  <si>
    <t>Legg Mason/Western Asset</t>
  </si>
  <si>
    <t>BBA Icatu</t>
  </si>
  <si>
    <t>Marcio Bitencourt</t>
  </si>
  <si>
    <t>Ricardo de Paulo</t>
  </si>
  <si>
    <t>JRP</t>
  </si>
  <si>
    <t>FIT Participações</t>
  </si>
  <si>
    <t>Paineiras</t>
  </si>
  <si>
    <t>Eduado Baczynski</t>
  </si>
  <si>
    <t>Platina Investimentos</t>
  </si>
  <si>
    <t>Kaio Sartori</t>
  </si>
  <si>
    <t>Banco BVA</t>
  </si>
  <si>
    <t>Leonardo David Sapienza</t>
  </si>
  <si>
    <t>Mauricio de Souza Ferraz</t>
  </si>
  <si>
    <t>Isabela Fukase</t>
  </si>
  <si>
    <t>Mario Okazuka Junior</t>
  </si>
  <si>
    <t>Duilio Augusto Zulini Da Costa</t>
  </si>
  <si>
    <t>Valora</t>
  </si>
  <si>
    <t>Vivo</t>
  </si>
  <si>
    <t>Nicole Nadine Padre Kuhn</t>
  </si>
  <si>
    <t>Pedro Alberto Perez Coelho Bento</t>
  </si>
  <si>
    <t>Guilherme Grijó</t>
  </si>
  <si>
    <t>Pedro Bruschinni</t>
  </si>
  <si>
    <t>Arazul Capital</t>
  </si>
  <si>
    <t>Sagres Investimentos</t>
  </si>
  <si>
    <t>NP Investimentos</t>
  </si>
  <si>
    <t>Modal</t>
  </si>
  <si>
    <t>Ricardo Kazan</t>
  </si>
  <si>
    <t>Flag</t>
  </si>
  <si>
    <t>FLAG</t>
  </si>
  <si>
    <t>Vinci</t>
  </si>
  <si>
    <t>Roberto Sertã Costa</t>
  </si>
  <si>
    <t>Kadima</t>
  </si>
  <si>
    <t>Brookfield</t>
  </si>
  <si>
    <t>Luiz Eduardo Portella</t>
  </si>
  <si>
    <t>Bando Modal</t>
  </si>
  <si>
    <t>Carlos Rocha</t>
  </si>
  <si>
    <t>Gap Prudential Gestão de Recursos</t>
  </si>
  <si>
    <t>Banco UBS Pactual</t>
  </si>
  <si>
    <t>Pactual Capital Partners</t>
  </si>
  <si>
    <t xml:space="preserve">JGP </t>
  </si>
  <si>
    <t>Banco Boavista</t>
  </si>
  <si>
    <t>Rodrigo Campos</t>
  </si>
  <si>
    <t>Unifinance</t>
  </si>
  <si>
    <t>SDA Gestao de Recursos</t>
  </si>
  <si>
    <t>Rodrigo Bertrand</t>
  </si>
  <si>
    <t>Cenario Investimentos</t>
  </si>
  <si>
    <t>Fausto Silva</t>
  </si>
  <si>
    <t>Eric Vieira</t>
  </si>
  <si>
    <t>Argucia Capital</t>
  </si>
  <si>
    <t>Cimo Capital</t>
  </si>
  <si>
    <t>Danilo de Souza Gabriel, CFA</t>
  </si>
  <si>
    <t>RB Capital Asset Management</t>
  </si>
  <si>
    <t>RB Capital</t>
  </si>
  <si>
    <t>FO Ambev</t>
  </si>
  <si>
    <t xml:space="preserve">Julio Fernandes </t>
  </si>
  <si>
    <t>BBM Asset</t>
  </si>
  <si>
    <t>Bruno Marques</t>
  </si>
  <si>
    <t>Opus Asset</t>
  </si>
  <si>
    <t>Attimo Family Office</t>
  </si>
  <si>
    <t>Amcham</t>
  </si>
  <si>
    <t>Nest AM</t>
  </si>
  <si>
    <t>Magnetis</t>
  </si>
  <si>
    <t>Nest Investimentos</t>
  </si>
  <si>
    <t>GPS Investimentos</t>
  </si>
  <si>
    <t>Wachovia Securities</t>
  </si>
  <si>
    <t>GPS WM</t>
  </si>
  <si>
    <t>Luiz fernando B. Andrade</t>
  </si>
  <si>
    <t xml:space="preserve">Itaim Asset Management </t>
  </si>
  <si>
    <t>TRAFALGAR</t>
  </si>
  <si>
    <t>BRZ</t>
  </si>
  <si>
    <t>Direcional</t>
  </si>
  <si>
    <t>Petros</t>
  </si>
  <si>
    <t>Citibank NY</t>
  </si>
  <si>
    <t>Felipe Passaro</t>
  </si>
  <si>
    <t>Aline Cardoso</t>
  </si>
  <si>
    <t>Bram</t>
  </si>
  <si>
    <t>Brascan</t>
  </si>
  <si>
    <t>Perfin</t>
  </si>
  <si>
    <t>Queluz</t>
  </si>
  <si>
    <t>RXZ Investimentos</t>
  </si>
  <si>
    <t>Bankboston</t>
  </si>
  <si>
    <t>Paulo Ghedini</t>
  </si>
  <si>
    <t>Velt</t>
  </si>
  <si>
    <t>Rodrigo Furtado</t>
  </si>
  <si>
    <t>Flávio Kac</t>
  </si>
  <si>
    <t>Conrado Rocha</t>
  </si>
  <si>
    <t>Mestrado Acadêmico</t>
  </si>
  <si>
    <t>Banco Fiducia</t>
  </si>
  <si>
    <t>IBRE</t>
  </si>
  <si>
    <t>Claudio Andrade</t>
  </si>
  <si>
    <t>Banco CSFB</t>
  </si>
  <si>
    <t>Dex Capital</t>
  </si>
  <si>
    <t>Sagitta</t>
  </si>
  <si>
    <t>Banco Boreal</t>
  </si>
  <si>
    <t>Ceras Johnson</t>
  </si>
  <si>
    <t>Venturestar Capital</t>
  </si>
  <si>
    <t>Skipper Investimentos</t>
  </si>
  <si>
    <t>Ashmore Brasil</t>
  </si>
  <si>
    <t>FVF Participações</t>
  </si>
  <si>
    <t>LAPB Gestão de Recursos</t>
  </si>
  <si>
    <t>PwC</t>
  </si>
  <si>
    <t>Alexandre Salfatis</t>
  </si>
  <si>
    <t>Jose Luiz Torres</t>
  </si>
  <si>
    <t>Arvus</t>
  </si>
  <si>
    <t>Galleas</t>
  </si>
  <si>
    <t>Matrix</t>
  </si>
  <si>
    <t>Bancho Schahim</t>
  </si>
  <si>
    <t>Banco Cindam</t>
  </si>
  <si>
    <t>Risck Control</t>
  </si>
  <si>
    <t>Vinland</t>
  </si>
  <si>
    <t>Squadra</t>
  </si>
  <si>
    <t>Felipe Celidônio</t>
  </si>
  <si>
    <t>Capitalys</t>
  </si>
  <si>
    <t>Zogbi Mauá</t>
  </si>
  <si>
    <t>Comitê de Investimentos</t>
  </si>
  <si>
    <t>Samuel Oliveira: Análise AMS</t>
  </si>
  <si>
    <t>Danilo Gabriel: XP Asset</t>
  </si>
  <si>
    <t xml:space="preserve">José Tibães: Produtos AMS </t>
  </si>
  <si>
    <t>Leon Goldberg: Parcerias AMS</t>
  </si>
  <si>
    <t>Felipe Manfredini: Distribuição AMS</t>
  </si>
  <si>
    <t>PetroRio</t>
  </si>
  <si>
    <t>London Business School</t>
  </si>
  <si>
    <t>Credit Suisse Hedging-Griffo</t>
  </si>
  <si>
    <t>Octante Capital</t>
  </si>
  <si>
    <t>Synthesis Asset Management</t>
  </si>
  <si>
    <t>Fábio Veiga</t>
  </si>
  <si>
    <t>Alpes</t>
  </si>
  <si>
    <t>Concordia</t>
  </si>
  <si>
    <t>Mark Denkinger</t>
  </si>
  <si>
    <t>Principal Global Investors</t>
  </si>
  <si>
    <t>Peter Bourbeau</t>
  </si>
  <si>
    <t>ClearBridge Investments</t>
  </si>
  <si>
    <t>BR Investimentos</t>
  </si>
  <si>
    <t>GP Investments</t>
  </si>
  <si>
    <t>Matlin Patterson</t>
  </si>
  <si>
    <t>Fabio Vassel</t>
  </si>
  <si>
    <t>Jeffries &amp; Co.</t>
  </si>
  <si>
    <t>Warley Pimentel</t>
  </si>
  <si>
    <t>Distressed Investments</t>
  </si>
  <si>
    <t>Buscapé</t>
  </si>
  <si>
    <t>Naspers</t>
  </si>
  <si>
    <t>Apontador</t>
  </si>
  <si>
    <t>Abril</t>
  </si>
  <si>
    <t>Hypercom</t>
  </si>
  <si>
    <t>Chu Kong</t>
  </si>
  <si>
    <t>Invistia</t>
  </si>
  <si>
    <t>Actis</t>
  </si>
  <si>
    <t>Mongeral Aegon</t>
  </si>
  <si>
    <t>BES DTVM</t>
  </si>
  <si>
    <t>ABN-AMRO</t>
  </si>
  <si>
    <t>Albano Franco</t>
  </si>
  <si>
    <t>American Express</t>
  </si>
  <si>
    <t>Beny Parnes</t>
  </si>
  <si>
    <t>SP Partners</t>
  </si>
  <si>
    <t>Proventus Invest</t>
  </si>
  <si>
    <t>Cetip</t>
  </si>
  <si>
    <t>Ricardo Modé</t>
  </si>
  <si>
    <t>Louis Dreyfus</t>
  </si>
  <si>
    <t>Eduardo Yuki</t>
  </si>
  <si>
    <t>Ricardo Espíndola</t>
  </si>
  <si>
    <t>Stefan Castro</t>
  </si>
  <si>
    <t>BR Malls</t>
  </si>
  <si>
    <t>Arthur Andersen</t>
  </si>
  <si>
    <t>HIX Investimentos LTDA</t>
  </si>
  <si>
    <t>Trifil/Scala</t>
  </si>
  <si>
    <t>Keep Investing</t>
  </si>
  <si>
    <t>Skopos Investimentos</t>
  </si>
  <si>
    <t>Gilberto Hideo Nagai</t>
  </si>
  <si>
    <t>Fortis Investments</t>
  </si>
  <si>
    <t>ABN Amro Asset Management</t>
  </si>
  <si>
    <t>Marcos Yoshiro Kawakami</t>
  </si>
  <si>
    <t>Rafael Santoro de Castro</t>
  </si>
  <si>
    <t xml:space="preserve">Fábio Oliveira </t>
  </si>
  <si>
    <t> GPS Planejamento Financeiro</t>
  </si>
  <si>
    <t>Carlos Henrique Lopes Leite</t>
  </si>
  <si>
    <t>Michael Kusunoki</t>
  </si>
  <si>
    <t>Caixa Economica Federal</t>
  </si>
  <si>
    <t>Henri Rysman de Lockerente</t>
  </si>
  <si>
    <t>BNP Paribas Cardif Brazil</t>
  </si>
  <si>
    <t>BNP Paribas Cardif France</t>
  </si>
  <si>
    <t>Societe Generale</t>
  </si>
  <si>
    <t>CCF Brazil Asset Management</t>
  </si>
  <si>
    <t>Banco Safra / Banco Brascan / JPM</t>
  </si>
  <si>
    <t>BR Foods</t>
  </si>
  <si>
    <t>Petrobrás</t>
  </si>
  <si>
    <t>B3</t>
  </si>
  <si>
    <t>Bunge</t>
  </si>
  <si>
    <t>Grupo RBS</t>
  </si>
  <si>
    <t>Luciana Ribeiro</t>
  </si>
  <si>
    <t>José Pano</t>
  </si>
  <si>
    <t>Artur Coelho</t>
  </si>
  <si>
    <t>João Braga</t>
  </si>
  <si>
    <t>Filipe Mattos</t>
  </si>
  <si>
    <t>Aguassanta</t>
  </si>
  <si>
    <t>Porto Seguro</t>
  </si>
  <si>
    <t>Kristian Heugh</t>
  </si>
  <si>
    <t>Morgan Stanley Investment Management</t>
  </si>
  <si>
    <t>Desde Início
(anualizado)</t>
  </si>
  <si>
    <t>24M
(anualizado)</t>
  </si>
  <si>
    <t>36M
(anualizado)</t>
  </si>
  <si>
    <t>24 Meses (anualizado)</t>
  </si>
  <si>
    <t>36 Meses (anualizado)</t>
  </si>
  <si>
    <t>Bridgewater All Weather Sustainability Dolar Advisory FIC FIM IE</t>
  </si>
  <si>
    <t>Alexandre Theoharidis</t>
  </si>
  <si>
    <t>Safdié Gestão de Patrimônio</t>
  </si>
  <si>
    <t>Fundada em 2018, a Augme Capital está sediada na cidade de São Paulo e tem mais de R$ 1,2 bilhão em ativos sob gestão, com atuação na estratégia de Crédito. A empresa possui mais de 10 colaboradores, e, entre os principais executivos, estão Marcelo Urbano Dias (CIO), Bruno Coelho (RI) e Fabio Guilhon Chung (COO).</t>
  </si>
  <si>
    <t>Fundada em 2001, a Bradesco Asset está sediada na cidade de São Paulo e tem mais de R$ 541 bilhões em ativos sob gestão, com atuação nas estratégias de Renda Fixa, Crédito, Multimercados, Ações, Imobiliário e Internacionais. A empresa possui mais de 200 colaboradores, e, entre os principais responsáveis, estão Philipe Biolchini, diretor responsável pelas áreas de gestão e análise, Ricardo Eleutério diretor responsável pelas áreas de risco, operacionais, comercial e produtos, e Marcelo Toledo (Economista-Chefe).</t>
  </si>
  <si>
    <t>Philipe Biolchini</t>
  </si>
  <si>
    <t>Ricardo Eleutério</t>
  </si>
  <si>
    <t>Fundada em 2017, a Miles Capital está sediada na cidade de São Paulo e tem mais de R$ 4 bilhões em ativos sob gestão, com atuação na estratégia de Ações. A empresa possui mais de 37 colaboradores, e, entre os principais executivos, estão Fabiano Custódio (CIO), Ibrahim Hajjar (CEO) e Albert Munck (RI).</t>
  </si>
  <si>
    <t>Bridgewater</t>
  </si>
  <si>
    <t>Fundada em 1975, com sede em Connecticut, a Bridgewater está entre as maiores gestoras de hedge funds do mundo. Com mais de US$ 130 bilhões em ativos sob gestão, a gestora atua em duas principais estratégias (i) Alpha, com as linhas de produtos Pure Alpha, Pure Alpha Major e Pure Alpha Major Markets, e (ii) Beta, com a estratégia All Weather. A empresa possui mais de 1500 colaboradores em seu quadro e, entre os principais executivos, figuram o co-CIO Ray Dalio, o CEO David McCormick e os co-CIOs Bob Prince e Greg Jensen.</t>
  </si>
  <si>
    <t>Ray Dalio</t>
  </si>
  <si>
    <t>David McCormick</t>
  </si>
  <si>
    <t>A equipe de gestão de renda variável é liderada por Rodrigo Santoro e o gestor responsável pelos fundos temáticos é Milton Cabral, que é responsável pela tomada de decisão e gestão dos portfólios, contando com o suporte de um time de analistas focados no acompanhamento e modelagem de empresas. A equipe de análise de renda variável, além dos gestores, conta com 07 profissionais dedicados.</t>
  </si>
  <si>
    <t>A equipe de gestão de crédito privado é liderada por Ana Luísa Rodela. E o gestor responsável pelo fundo, é o Victor Tofolo. Ana Luísa e Victor são responsáveis pela tomada de decisão e montagem da carteira, contando com o suporte de um time de analistas focados no acompanhamento e modelagem de empresas. A suplente do fundo, na ausência do Victor, é a gestora Patrícia Pimenta. A equipe de análise de crédito privado possui atualmente (além dos gestores) 6 analistas dedicados.</t>
  </si>
  <si>
    <t>A estratégia All Weather Sustainability consiste em um portfólio estratégico, de longo prazo, projetado para atingir as metas financeiras e de sustentabilidade, usando ativos que estão alinhados com os Sustainable Development Goals das Nações Unidas (ou Objetivos de Desenvolvimento Sustentável das Nações Unidas, em português).
A Bridgewater acredita que a melhor maneira de atingir as metas de impacto financeiro e de sustentabilidade é por meio da construção de um portfólio que incorpora esses objetivos de forma holística, a começar por: 1) definir claramente quais são essas metas, 2) procurar, de forma sistemática e por todas as classes, ativos que estejam alinhados com esses objetivos e, em seguida, 3) combinar esses ativos em um portfólio usando a tradicional abordagem All Weather da Bridgewater, que prioriza o equilíbrio entre os ativos que se comportam de formas diferentes ao longo dos ciclos econômicos, com o objetivo de entregar retornos consistentes independente do cenário econômico.</t>
  </si>
  <si>
    <t>A equipe de investimentos da estratégia All Weather Sustainability é liderada pelos co-CIOs Karen Karniol Tambour e Carsten Stendevad, os quais contam com uma ampla equipe de pesquisa, composta por profissionais dedicados à pesquisa macroeconômica e à análise de empresas, além de profissionais dedicados ao trading.</t>
  </si>
  <si>
    <t>O fundo lançado em 2007 é um Long Only Livre, viés bottom up fundamentalista e foco em empresas brasileiras com boa avaliação ESG. A carteira é bastante diversificada e possui entre 25 e 30 papéis com o mínimo de caixa.
O produto é destinado a investidores em geral e apresenta prazo de cotização de resgate de D+1, com aplicação mínima de R$ 1.000.</t>
  </si>
  <si>
    <t>A equipe de renda variável é liderada por Rodrigo Santoro e o gestor responsável pela estratégia é o Bruno Lima, com uma equipe de 6 analistas micro e 1 analista focado em ESG.</t>
  </si>
  <si>
    <t>Karen Karniol-Tambour</t>
  </si>
  <si>
    <t>Bridgewater Associates</t>
  </si>
  <si>
    <t>Carsten Stendevad</t>
  </si>
  <si>
    <t>ATP</t>
  </si>
  <si>
    <t>McKinsey &amp; Company</t>
  </si>
  <si>
    <t>Patricia Pimenta</t>
  </si>
  <si>
    <t>JPM EMBI Global Diversified TR USD</t>
  </si>
  <si>
    <t>MSCI EM NR USD</t>
  </si>
  <si>
    <t>MSCI ACWI NR USD</t>
  </si>
  <si>
    <t>MSCI ACWI NR EUR</t>
  </si>
  <si>
    <t>ICE BofA US 3M Trsy Bill TR USD</t>
  </si>
  <si>
    <t>JPM CEMBI Broad Diversified TR USD</t>
  </si>
  <si>
    <t>MSCI AC Asia Ex Japan NR USD</t>
  </si>
  <si>
    <t>CSI 300 NR USD</t>
  </si>
  <si>
    <t>S&amp;P 500 TR USD</t>
  </si>
  <si>
    <t>MSCI World NR USD</t>
  </si>
  <si>
    <t>MSCI China All Shares NR USD</t>
  </si>
  <si>
    <t>MSCI Europe NR EUR</t>
  </si>
  <si>
    <t>Fundada em 2003, a Neo Investimentos está sediada na cidade de São Paulo e tem mais de R$ 5 bilhões em ativos sob gestão, com atuação nas estratégias de Multimercados, Ações e Private Equity. A empresa possui aproximadamente 60 colaboradores, e, entre os principais executivos, estão Henrique Teixeira Alvares (Gestor), Matheus Tarzia (Gestor), Mario Schalch (Gestor), Augusto Lange (Gestor), Alexandre Campos (Gestor), Fabio Dall'Acqua (RI), Marcelo Cabral (CEO).</t>
  </si>
  <si>
    <t>Captalys Asset</t>
  </si>
  <si>
    <t xml:space="preserve">Fundada em 2010, a Captalys Asset está sediada na cidade de São Paulo e tem mais de R$ 8.1 bilhões em ativos sob gestão, com atuação nas estratégias em Private Debt. A empresa possui mais de 312 colaboradores, e, entre os principais executivos, estão Margot Greenmann (CEO), Douglas Shibayama (CIO), Marcello Rodrigues Leone (CRO), Fernando Cruz (CFO), Fernando Brandão (Relacionamento com o Investidor), Marcio Pintan (Head de Tecnologia), Daniela Sanchez (Legal &amp; ESG), André Pina (Capital Markets &amp; Operations) e Anna Pescuma ( Head de People). </t>
  </si>
  <si>
    <t>Margot Greenmann</t>
  </si>
  <si>
    <t>Douglas Shibayama</t>
  </si>
  <si>
    <t>Marcello Rodrigues Leone</t>
  </si>
  <si>
    <t>CRO</t>
  </si>
  <si>
    <t>Fernando Cruz</t>
  </si>
  <si>
    <t>CFO</t>
  </si>
  <si>
    <t>Wellington Management</t>
  </si>
  <si>
    <t>Fundada em 1928, a Wellington Management é uma empresa focada em gestão ativa de recursos, que atua em estratégias de renda fixa, renda variável e multi-asset. A gestora está sediada em Boston e tem escritórios em mais de 15 cidades ao redor do mundo. Com mais de US$ 1 trilhão sob gestão, está entre as maiores gestoras do mundo.</t>
  </si>
  <si>
    <t>Jean Hynes</t>
  </si>
  <si>
    <t>youtube_video</t>
  </si>
  <si>
    <t>Argo Long and Short Advisory FIC FIM</t>
  </si>
  <si>
    <t>Lançada em 2014, a estratégia é um long short neutro, cuja carteira é composta majoritariamente por operações de valor relativo em ações. O portfólio contém parcelas comprada e vendida em ações que possuem tamanhos similares, o que resulta em baixa correlação com índices de ações locais. A tomada das decisões de investimento para o fundo é feita de forma colegiada, com uma abordagem de investimentos majoritariamente Bottom-up. O fundo investe exclusivamente em empresas brasileiras. O objetivo de retorno do fundo é  CDI+4% a.a. e o objetivo de volatilidade de 4 a 6% a.a.</t>
  </si>
  <si>
    <t>A equipe de investimentos é liderada por Augusto Lange Vieira, Daniel Bortoleto Salomão e Guilherme Camacho, que são responsáveis pela tomada de decisão e gestão dos portfólios, contando com o suporte de um time de analistas focados no acompanhamento e modelagem de empresas.</t>
  </si>
  <si>
    <t>O fundo tem como objetivo superar a variação do CDI através de operações de valor relativo em estratégias de juros, moedas e ações nos mercados locais e internacionais. As operações direcionais deverão ter papel secundário no resultado do fundo, priorizando operações que não estejam relacionadas a movimentos específicos de mercado, trazendo uma baixa correlação com os demais fundos multimercado e uma diversificação eficiente da carteira. O objetivo de retorno do fundo é CDI+5% a.a. e o objetivo de volatilidade 6% a.a.</t>
  </si>
  <si>
    <t>A equipe de investimentos é liderada por Mario Schalch, que é o principal responsável pela tomada de decisão e pela gestão dos portfólios de juros, moedas e juros internacionais, contando também com gestores dedicados à estratégia de ações. Para o auxílio no acompanhamento dos mercados, os gestores possuem também o suporte de um time de pesquisa macroeconômica e analistas de empresas.</t>
  </si>
  <si>
    <t>O Neo Navitas busca retornos consistentes utilizando uma análise fundamentalista, olhando para o longo prazo das empresas. O foco são ações de empresas com excelente governança corporativa, boas perspectivas de crescimento e vantagens competitivas sólidas a preços que ofereçam uma expectativa de retorno significativo. Nosso portfólio é composto por ações em que possuímos alta convicção. Ao investir em poucas e excelentes empresas, fomos capazes de gerar retornos consistentes e descorrelacionados e, principalmente, alfa para nossos investidores desde o início da estratégia em maio de 2010.</t>
  </si>
  <si>
    <t>A equipe de investimentos é liderada por Matheus Tarzia, que conta com o suporte de um time de analistas com no mínimo 10 anos de experiência cada, focados totalmente no acompanhamento e modelagem de empresas, e auxiliados por pessoas mais juniores.</t>
  </si>
  <si>
    <t>O fundo replica o MSCI US Investable Market Information Technology, índice composto por uma cesta de ações do setor de tecnologia, principalmente nos EUA, investindo em empresas de computadores, software e internet.</t>
  </si>
  <si>
    <t>O fundo tem como objetivo superar a variação do CDI através de operações de valor relativo em estratégias de juros, moedas e ações nos mercados locais e internacionais. As operações direcionais deverão ter papel secundário no resultado do fundo, priorizando operações que não estejam relacionadas a movimentos específicos de mercado, trazendo uma baixa correlação com os demais fundos multimercado e uma diversificação eficiente da carteira.  O objetivo de retorno do fundo é  CDI+8% a.a. e o objetivo de volatilidade 9% a.a.</t>
  </si>
  <si>
    <t>Lançado em 2016, é um fundo com estratégia em Private Debt, ou seja, investe primordialmente em ativos de Crédito Privado com foco em PME's. A tomada das decisões de investimento para o fundo é feita de forma colegiada, com uma abordagem de investimentos majoritariamente sistemática. O Fundo busca gerar retorno absoluto, sustentável e ajustado ao risco com níveis baixos de volatilidade com foco na preservação de capital. O fundo possui objetivo de retorno de CDI+3% a CDI+5% a.a.</t>
  </si>
  <si>
    <t>A equipe de investimentos é liderada pela nossa CEO Margot Greemann, pelo nosso CIO Douglas Shibayama e pelo nosso Gestor de Investimentos Leandro Andrade, que são responsáveis pela tomada de decisão e montagem da carteira, contando com o suporte de um time de analistas focados no acompanhamento e modelagem de empresas. O tamanho da equipe de análise (além dos gestores):  12 analistas.</t>
  </si>
  <si>
    <t>O fundo internacional acessa a estratégia do Wellington Global Quality Growth Fund, com mandato de investimento em ações globais e benchmark no MSCI All Country World Index. O portfólio do fundo contém tipicamente entre 60 e 90 papéis, com foco nas regiões da América do Norte e Europa. O processo de investimento leve em consideração, na análise das empresas, diferentes fatores relacionados a Qualidade ("Quality") e Crescimento ("Growth"). O veículo não apresenta exposição cambial na cota, isto é, é um fundo internacional hedgeado.</t>
  </si>
  <si>
    <t>A equipe de investimentos é liderada por John Boselli, gestor responsável pelo portfólio. John está baseado em Boston e cobre empresas da América do Norte e América do Sul. O gestor é diretamente assistido por três analistas: um baseado em Hong Kong, responsável por cobrir Ásia, um baseado em Londres, responsável por Europa, Oriente Médio e África (EMEA) e por último, uma analista que o ajuda com Américas. Além disso, o gestor também utiliza, para tomar suas decisões de investimento, o suporte de 541 analistas de cobertura global da Wellington.</t>
  </si>
  <si>
    <t>https://www.youtube.com/watch?v=SIWKKq4ZgMc</t>
  </si>
  <si>
    <t>Morgan Rio</t>
  </si>
  <si>
    <t>D.B. Zwirn &amp; Co.</t>
  </si>
  <si>
    <t>Merrill Lynch (NY)</t>
  </si>
  <si>
    <t>Merrill Lynch (SP)</t>
  </si>
  <si>
    <t>Leandro Andrade</t>
  </si>
  <si>
    <t>SRM Asset</t>
  </si>
  <si>
    <t>Oria Capital</t>
  </si>
  <si>
    <t>Singuler Guff&amp;Co.</t>
  </si>
  <si>
    <t>Luz Soluções Financeiras</t>
  </si>
  <si>
    <t>John Boselli</t>
  </si>
  <si>
    <t>Putnam Investments</t>
  </si>
  <si>
    <t>Western Geophysical International</t>
  </si>
  <si>
    <t>WHG China Macro FIC FIM CP</t>
  </si>
  <si>
    <t>Fundo</t>
  </si>
  <si>
    <t>Descrição</t>
  </si>
  <si>
    <t xml:space="preserve">Crédito High Grade </t>
  </si>
  <si>
    <t xml:space="preserve">Crédito High Yield </t>
  </si>
  <si>
    <t xml:space="preserve">Renda Fixa Pré </t>
  </si>
  <si>
    <t xml:space="preserve">Renda Fixa Inflação </t>
  </si>
  <si>
    <t xml:space="preserve">Juros Ativo </t>
  </si>
  <si>
    <t xml:space="preserve">Renda Variável Long Biased </t>
  </si>
  <si>
    <t xml:space="preserve">Quantitativo </t>
  </si>
  <si>
    <t xml:space="preserve">Multiestratégia </t>
  </si>
  <si>
    <t xml:space="preserve">Alternativos </t>
  </si>
  <si>
    <t>São fundos que apresentam o objetivo de replicar o desempenho da taxa DI, a partir do investimento em títulos públicos pós-fixados exclusivamente (LFTs e operações compromissadas).</t>
  </si>
  <si>
    <t>São fundos que apresentam o objetivo de replicar o desempenho da taxa DI, a partir do investimento em títulos públicos pós-fixados (LFTs e operações compromissadas) e ativos de crédito privado.</t>
  </si>
  <si>
    <t>São fundos de crédito que investem majoritariamente em ativos de média e alta qualidade de crédito, entre debêntures, emissões bancárias, ativos estruturados e bonds, além de títulos públicos. Possuem prazo de pagamento de resgates (cotização + liquidação) superior a 1 dia.</t>
  </si>
  <si>
    <t>São fundos de crédito que investem majoritariamente em ativos de média e alta qualidade de crédito, entre debêntures, emissões bancárias, ativos estruturados e bonds, além de títulos públicos. Possuem prazo de pagamento de resgates (cotização + liquidação) entre 0 e 1 dia.</t>
  </si>
  <si>
    <t>São fundos de crédito que investem majoritariamente em ativos de médio e alto risco de crédito, entre debêntures, emissões bancárias, ativos estruturados e bonds, além de títulos públicos. Se comparados aos fundos de Crédito High Grade, possuem prazos de resgate mais longos e objetivos de retorno mais elevados.</t>
  </si>
  <si>
    <t>São fundos de crédito que investem majoritariamente em debêntures do setor de Infraestrutura, as chamadas debêntures incentivadas, conforme da Lei 12.431. A categoria dos fundos hedgeados contempla os fundos que possuem proteção ao risco de mercado da variação da inflação, uma vez que os papéis desse setor são atrelados a índices de inflação.</t>
  </si>
  <si>
    <t>São fundos de crédito que investem majoritariamente em debêntures do setor de Infraestrutura, as chamadas debêntures incentivadas, conforme da Lei 12.431. A categoria dos fundos não hedgeados contempla os fundos que apresentam o risco de mercado da variação da inflação, uma vez que os papéis desse setor são atrelados a índices de inflação.</t>
  </si>
  <si>
    <t>São fundos de renda fixa que investem majoritariamente em títulos públicos pré-fixados.</t>
  </si>
  <si>
    <t>São fundos de renda fixa que investem majoritariamente em títulos públicos atrelados à inflação.</t>
  </si>
  <si>
    <t>São fundos de gestão ativa que investem exclusivamente no mercado de juros, seja em títulos prefixados ou atrelados à inflação.</t>
  </si>
  <si>
    <t>Nesta aba, confira as descrições da classificação proprietária de fundos da XP.</t>
  </si>
  <si>
    <t>São fundos multimercados cujas carteiras são compostas majoritariamente por operações de valor relativo no mercado de ações. Nessa categoria, a exposição comprada do fundo costuma ser similar à exposição vendida, de modo que a exposição líquida (parcela comprada menos parcela vendida) varia usualmente entre -5% a 5% PL.</t>
  </si>
  <si>
    <t>São fundos multimercados cujas teses de investimento são baseadas na elaboração de cenários macroeconômicos. As carteiras são compostas usualmente por posições nos mercados de juros, moedas, ações e commodities, tanto no Brasil quanto no exterior, possivelmente. A subcategoria "Baixa Vol" contempla os fundos com objetivo de volatilidade anualizada inferior a 3%.</t>
  </si>
  <si>
    <t>São fundos multimercados cujas teses de investimento são baseadas na elaboração de cenários macroeconômicos. As carteiras são compostas usualmente por posições nos mercados de juros, moedas, ações e commodities, tanto no Brasil quanto no exterior, possivelmente. A subcategoria "Média Vol" contempla os fundos com objetivo de volatilidade anualizada entre 3% e 6%.</t>
  </si>
  <si>
    <t>São fundos multimercados cujas teses de investimento são baseadas na elaboração de cenários macroeconômicos. As carteiras são compostas usualmente por posições nos mercados de juros, moedas, ações e commodities, tanto no Brasil quanto no exterior, possivelmente. A subcategoria "Alta Vol" contempla os fundos com objetivo de volatilidade anualizada superior a 6%.</t>
  </si>
  <si>
    <t xml:space="preserve">São fundos que buscam replicar o desempenho relativo de determinada moeda, como dólar ou euro contra real, ou real contra dólar. </t>
  </si>
  <si>
    <t>São fundos pertencentes à ampla classe dos investimentos Alternativos, o que engloba as subclasses: Private Equity, Venture Capital, SPACs, Crédito Alternativo, Real Estate, Infraestrutura, Commodities, Criptoativos, etc.</t>
  </si>
  <si>
    <t>São fundos multimercados com abordagem de investimentos sistemática / quantitativa, cujas teses são baseadas em algoritmos. Podem investir nos mercados de juros, moedas, ações, commodities e crédito, tanto no Brasil quanto no exterior, conforme a estratégia do fundo.</t>
  </si>
  <si>
    <t>São fundos de renda variável que possuem um viés comprado em ações, com a flexibilidade de variar tal exposição conforme as condições de mercado. As carteiras são compostas usualmente por uma parcela comprada em ações e uma parcela de proteções, tanto teses vendidas (short) quanto estruturas de opções para defesa.</t>
  </si>
  <si>
    <t>São fundos de renda variável que focam no investimento em posições compradas em ações, sem o compromisso com um tipo de capitalização de mercado específica. Em geral, os fundos "Long Only" seguem a abordagem fundamentalista bottom-up para o investimento em ações.</t>
  </si>
  <si>
    <t>São fundos de renda variável que focam no investimento em posições compradas em ações de empresas que sejam boas pagadoras de dividendos. Em geral, os fundos "Long Only" seguem a abordagem fundamentalista bottom-up para o investimento em ações.</t>
  </si>
  <si>
    <t>São fundos de renda variável que focam no investimento em posições compradas em ações de empresas de baixa e média capitalização de mercado. Em geral, os fundos "Long Only" seguem a abordagem fundamentalista bottom-up para o investimento em ações.</t>
  </si>
  <si>
    <t>São fundos de renda variável cujas carteiras têm como ponto de partida um índice específico, como o Ibovespa. Daí, a partir da gestão ativa, são aumentadas as exposições nas ações de maior convicção e reduzidas as posições nas de menor convicção. Tais fundos costumam ter maior correlação com o índice de referência, se comparados aos demais "Long Only".</t>
  </si>
  <si>
    <t>São fundos de renda variável local que buscam replicar passivamente o desempenho de determinado índice de referência.</t>
  </si>
  <si>
    <t>A classe dos fundos internacionais contempla as estratégias que possuem exposição majoritária em ativos internacionais, nesse caso Ações. Como os ativos são, em geral, cotados em dólar, para comprá-los é preciso, antes, comprar dólar. São hedgeados os fundos que neutralizam essa operação de compra de dólar com a venda de dólar futuro. Isso não significa que o fundo não possa ter exposição cambial na carteira, o que depende da visão de mercado do gestor e da estratégia do fundo, que é variável.</t>
  </si>
  <si>
    <t>A classe dos fundos internacionais contempla as estratégias que possuem exposição majoritária em ativos internacionais, nesse caso Ações. Como os ativos são, em geral, cotados em dólar, para comprá-los é preciso, antes, comprar dólar. São não hedgeados os fundos que não neutralizam essa operação de compra de dólar com a venda de dólar futuro. Isso não significa que o fundo tenha 100% de exposição cambial na carteira, o que depende da visão de mercado do gestor e da estratégia do fundo, que é variável.</t>
  </si>
  <si>
    <t>A classe dos fundos internacionais contempla as estratégias que possuem exposição majoritária em ativos internacionais, nesse caso Renda Fixa. Como os ativos são, em geral, cotados em dólar, para comprá-los é preciso, antes, comprar dólar. São hedgeados os fundos que neutralizam essa operação de compra de dólar com a venda de dólar futuro. Isso não significa que o fundo não possa ter exposição cambial na carteira, o que depende da visão de mercado do gestor e da estratégia do fundo, que é variável.</t>
  </si>
  <si>
    <t>A classe dos fundos internacionais contempla as estratégias que possuem exposição majoritária em ativos internacionais, nesse caso Renda Fixa. Como os ativos são, em geral, cotados em dólar, para comprá-los é preciso, antes, comprar dólar. São não hedgeados os fundos que não neutralizam essa operação de compra de dólar com a venda de dólar futuro. Isso não significa que o fundo tenha 100% de exposição cambial na carteira, o que depende da visão de mercado do gestor e da estratégia do fundo, que é variável.</t>
  </si>
  <si>
    <t>A classe dos fundos internacionais contempla as estratégias que possuem exposição majoritária em ativos internacionais, nesse caso Multimercado. Como os ativos são, em geral, cotados em dólar, para comprá-los é preciso, antes, comprar dólar. São hedgeados os fundos que neutralizam essa operação de compra de dólar com a venda de dólar futuro. Isso não significa que o fundo não possa ter exposição cambial na carteira, o que depende da visão de mercado do gestor e da estratégia do fundo, que é variável.</t>
  </si>
  <si>
    <t>A classe dos fundos internacionais contempla as estratégias que possuem exposição majoritária em ativos internacionais, nesse caso Multimercado. Como os ativos são, em geral, cotados em dólar, para comprá-los é preciso, antes, comprar dólar. São não hedgeados os fundos que não neutralizam essa operação de compra de dólar com a venda de dólar futuro. Isso não significa que o fundo tenha 100% de exposição cambial na carteira, o que depende da visão de mercado do gestor e da estratégia do fundo, que é variável.</t>
  </si>
  <si>
    <t>São fundos multimercados que não possuem o compromisso de atuação em uma estratégia específica. Podem investir nos mercados de juros, moeadas, ações e commodities, assim como os fundos macro, mas as teses de investimento não são baseadas na elaboração de cenários macroeconômicos. Pode englobar fundos de fundos ou perfis de investimento, como os produtos da família DNA.</t>
  </si>
  <si>
    <t>São fundos multimercados cujas carteiras são compostas majoritariamente por operações de valor relativo no mercado de ações. Nessa categoria, a exposição líquida do fundo (parcela comprada menos parcela vendida) é variável, em geral costuma oscilar entre -30% PL e 30% PL.</t>
  </si>
  <si>
    <t>WHG RF Dinâmico FIC FIM CP</t>
  </si>
  <si>
    <t>Ibovespa</t>
  </si>
  <si>
    <t>20 % QUE EXCEDER 100 % DO CDI</t>
  </si>
  <si>
    <t>24 Meses (Anualizado)</t>
  </si>
  <si>
    <t>36 Meses (Anualizado)</t>
  </si>
  <si>
    <t>Desde Início (Anualizado)</t>
  </si>
  <si>
    <t>D+005</t>
  </si>
  <si>
    <t>WHG Global Opportunities BRL FIC FIA IE</t>
  </si>
  <si>
    <t>Junho / Dezembro</t>
  </si>
  <si>
    <t>Maio / Novembro</t>
  </si>
  <si>
    <t>BR05FVCTF004</t>
  </si>
  <si>
    <t>Santander Caceis</t>
  </si>
  <si>
    <t>Banco BTG Pactual</t>
  </si>
  <si>
    <t>China</t>
  </si>
  <si>
    <t>Global</t>
  </si>
  <si>
    <t>Fundada em 2020, a EB Capital Asset está sediada na cidade de São Paulo atua na estratégia de Private Equity. A empresa possui mais de 15 colaboradores, e, entre os principais executivos, estão Pedro Pullen Parente (Chairman), Eduardo Sirotsky (CEO) e Luciana Ribeiro.</t>
  </si>
  <si>
    <t>A equipe de investimento é formada por uma equipe multidisciplinar com vasta experiência em diversos setores da economia, especialmente em TMT (telecommunication, media, and technology). Esta estratégia é liderada pelo Pedro Parente e Luciana Ribeiro, contando com o suporte de mais 3 profissionais de investimento.</t>
  </si>
  <si>
    <t>Asset1 Investimentos</t>
  </si>
  <si>
    <t>BTG Pactual Serviços Financeiros</t>
  </si>
  <si>
    <t>BNY Mellon Serviços Financeiros</t>
  </si>
  <si>
    <t>BNY Mellon Banco</t>
  </si>
  <si>
    <t>«««</t>
  </si>
  <si>
    <t>««««</t>
  </si>
  <si>
    <t>«</t>
  </si>
  <si>
    <t>D+090</t>
  </si>
  <si>
    <t>D+091</t>
  </si>
  <si>
    <t>Fechamento</t>
  </si>
  <si>
    <t>Investidores em geral</t>
  </si>
  <si>
    <t>Investidores qualificados</t>
  </si>
  <si>
    <t>«««««</t>
  </si>
  <si>
    <t>Aqua Capital</t>
  </si>
  <si>
    <t>Banco Daycoval</t>
  </si>
  <si>
    <t>Banco Genial</t>
  </si>
  <si>
    <t>Oliveira Trust</t>
  </si>
  <si>
    <t>RBR Asset Management</t>
  </si>
  <si>
    <t>Modal Asset Management</t>
  </si>
  <si>
    <t>20 % QUE EXCEDER 100 % DO Ibovespa Fechamento</t>
  </si>
  <si>
    <t>10 % QUE EXCEDER 100 % DO CDI</t>
  </si>
  <si>
    <t>cnpj</t>
  </si>
  <si>
    <t>Público-Alvo</t>
  </si>
  <si>
    <t>Geral</t>
  </si>
  <si>
    <t>4UM Investimentos</t>
  </si>
  <si>
    <t>BRMRL2CTF002</t>
  </si>
  <si>
    <t>D+1 (útil)</t>
  </si>
  <si>
    <t>D+30 (corridos)</t>
  </si>
  <si>
    <t>D+60 (corridos)</t>
  </si>
  <si>
    <t>D+4 (corridos)</t>
  </si>
  <si>
    <t>D+2 (útil)</t>
  </si>
  <si>
    <t>ESG</t>
  </si>
  <si>
    <t>Renda Variável Dividendos</t>
  </si>
  <si>
    <t>Renda Variavel</t>
  </si>
  <si>
    <t>D+4 (útil)</t>
  </si>
  <si>
    <t xml:space="preserve">Longo Prazo: Haverá cobrança de IR no último dia útil dos meses de maio e novembro de cada ano sob a alíquota de 15% (“come-cotas”), ou no resgate, se ocorrido em data anterior, seguindo tabela regressiva partindo de 22,5% para intervalo entre aplicação e resgate menor do que 6 meses à 15% se o intervalo entre aplicação e resgate for maior do que 2 anos._x000D_
</t>
  </si>
  <si>
    <t>Intranet</t>
  </si>
  <si>
    <t>Longo Prazo - Alíquota regressiva de IR de 22,5% a 15,0% incidida sobre o lucro obtido no momento do resgate.</t>
  </si>
  <si>
    <t>Fevereiro / Agosto</t>
  </si>
  <si>
    <t>Renda Fixa Investimento no Exterior</t>
  </si>
  <si>
    <t>Longo Prazo: Haverá cobrança de IR no último dia útil dos meses de maio e novembro de cada ano sob a alíquota de 15% (“come-cotas”), ou no resgate, se ocorrido em data anterior, seguindo tabela regressiva partindo de 22,5% para intervalo entre aplicação e resgate menor do que 6 meses à 15% se o intervalo entre aplicação e resgate for maior do que 2 anos.</t>
  </si>
  <si>
    <t>D+15 (corridos)</t>
  </si>
  <si>
    <t>BR04RXCTF008</t>
  </si>
  <si>
    <t>Renda Fixa Duração Livre Crédito Livre</t>
  </si>
  <si>
    <t>D+1 (corridos)</t>
  </si>
  <si>
    <t>Renda Fixa Duração Alta Crédito Livre</t>
  </si>
  <si>
    <t>Renda Variável - Alíquota de IR de 15% incidida sobre o lucro obtido no momento do resgate.</t>
  </si>
  <si>
    <t>Renda Variável Long Only</t>
  </si>
  <si>
    <t>««</t>
  </si>
  <si>
    <t>20,0000% que exceder 100,0000 do Outros</t>
  </si>
  <si>
    <t>D+031</t>
  </si>
  <si>
    <t>Janela de Movimentação</t>
  </si>
  <si>
    <t>D+032</t>
  </si>
  <si>
    <t>BEM DTVM</t>
  </si>
  <si>
    <t>Banco Bradesco</t>
  </si>
  <si>
    <t>PriceWaterhouseCoopers</t>
  </si>
  <si>
    <t>Deloitte Touche Tohmatsu</t>
  </si>
  <si>
    <t>EY</t>
  </si>
  <si>
    <t>Longo Prazo</t>
  </si>
  <si>
    <t>D+59 (corridos)</t>
  </si>
  <si>
    <t>Dezembro / Junho</t>
  </si>
  <si>
    <t>BR0ACVCTF007</t>
  </si>
  <si>
    <t>Renda Fixa Duração Livre Grau de Investimento</t>
  </si>
  <si>
    <t>BR002TCTF003</t>
  </si>
  <si>
    <t>Crédito Liquidez</t>
  </si>
  <si>
    <t>BRAFI3CTF003</t>
  </si>
  <si>
    <t>Renda Fixa Duração Baixa Grau de Investimento</t>
  </si>
  <si>
    <t xml:space="preserve">Longo Prazo_x000D_
</t>
  </si>
  <si>
    <t>BR0967CTF002</t>
  </si>
  <si>
    <t>Debêntures Incentivadas - Isento de IR para pessoa física.</t>
  </si>
  <si>
    <t>BR01A8CTF008</t>
  </si>
  <si>
    <t xml:space="preserve">Debêntures Incentivadas - Isento de IR para pessoa física._x000D_
</t>
  </si>
  <si>
    <t>BR07V3CTF008</t>
  </si>
  <si>
    <t>BR03O2CTF003</t>
  </si>
  <si>
    <t>BRARXECTF006</t>
  </si>
  <si>
    <t>BR00U9CTF003</t>
  </si>
  <si>
    <t>BRINCOCTF001</t>
  </si>
  <si>
    <t>BRARX4CTF008</t>
  </si>
  <si>
    <t>BRARI0CTF005</t>
  </si>
  <si>
    <t>BR08ZWCTF004</t>
  </si>
  <si>
    <t>Atmos Capital</t>
  </si>
  <si>
    <t>Atlas One FIC FIA</t>
  </si>
  <si>
    <t>Hashdex Defi FIM</t>
  </si>
  <si>
    <t>Leblon Ações II Institucional FIC FIA</t>
  </si>
  <si>
    <t>Moat Capital Equity Hedge Advisory FIC FIM</t>
  </si>
  <si>
    <t>Navi Long Biased FIC FIM</t>
  </si>
  <si>
    <t>Porto Seguro IMA-B5 FIC FIRF LP</t>
  </si>
  <si>
    <t>Porto Seguro Ipê RF FIC FI CP LP</t>
  </si>
  <si>
    <t>Reach FIA</t>
  </si>
  <si>
    <t>Reach Total Return FIC FIA</t>
  </si>
  <si>
    <t>SPX Falcon Armata Advisory FIC FIA</t>
  </si>
  <si>
    <t>SPX Falcon FIC FIA</t>
  </si>
  <si>
    <t>SPX Nimitz Gripen Advisory FIC FIM</t>
  </si>
  <si>
    <t>SPX Patriot FIC FIA</t>
  </si>
  <si>
    <t>SulAmérica Selection FIC FIA</t>
  </si>
  <si>
    <t>Truxt I Valor FIC FIA</t>
  </si>
  <si>
    <t>Vinci Retorno Real FIM</t>
  </si>
  <si>
    <t>Vinci Total Return FIC FIM</t>
  </si>
  <si>
    <t>Vista Hedge Advisory FIC FIM</t>
  </si>
  <si>
    <t>WHG Alpha Dinâmico FIC FIM CP IE</t>
  </si>
  <si>
    <t>D+033</t>
  </si>
  <si>
    <t>15 % QUE EXCEDER 100 % DO Outros</t>
  </si>
  <si>
    <t>https://www.xpi.com.br/investimentos/fundos-de-investimento/lista/#/detalhes/e4c08791-d5b8-42e3-84bd-9b79404e6418</t>
  </si>
  <si>
    <t>https://www.xpi.com.br/investimentos/fundos-de-investimento/lista/#/detalhes/f91eae8c-4530-4e27-9b38-8e2901832cab</t>
  </si>
  <si>
    <t>https://www.xpi.com.br/investimentos/fundos-de-investimento/lista/#/detalhes/04a40ccf-24a2-4fec-9a0b-e3c42c750732</t>
  </si>
  <si>
    <t>https://www.xpi.com.br/investimentos/fundos-de-investimento/lista/#/detalhes/4bf42f19-0b78-42e0-a410-dad4e0518f8c</t>
  </si>
  <si>
    <t>https://www.xpi.com.br/investimentos/fundos-de-investimento/lista/#/detalhes/524cc1fb-2751-43bc-965f-7b77627ef9f1</t>
  </si>
  <si>
    <t>Seguimos utilizando estratégias de arbitragem de taxas de juros através de estratégias e ativos de renda variável, em especial financiamento (papel, call e put) e financiamento a termo.</t>
  </si>
  <si>
    <t>https://www.xpi.com.br/investimentos/fundos-de-investimento/lista/#/detalhes/4d7cfe70-61f9-48dd-8e27-9c44beedd4bf</t>
  </si>
  <si>
    <t>https://www.xpi.com.br/investimentos/fundos-de-investimento/lista/#/detalhes/61d8b30e-a6fe-40c1-8a63-0fff185bccf9</t>
  </si>
  <si>
    <t>https://www.xpi.com.br/investimentos/fundos-de-investimento/lista/#/detalhes/dd2c6715-1598-4dac-b7b9-7c576e594783</t>
  </si>
  <si>
    <t>https://www.xpi.com.br/investimentos/fundos-de-investimento/lista/#/detalhes/70cb7736-d6eb-4f1b-998b-2306c07dcc2d</t>
  </si>
  <si>
    <t>https://www.xpi.com.br/investimentos/fundos-de-investimento/lista/#/detalhes/26d9b1ee-daf1-49bb-85ce-8040366490dc</t>
  </si>
  <si>
    <t>https://www.xpi.com.br/investimentos/fundos-de-investimento/lista/#/detalhes/50071c51-d744-4244-8a04-58061ea74a75</t>
  </si>
  <si>
    <t>https://www.xpi.com.br/investimentos/fundos-de-investimento/lista/#/detalhes/35e67802-e664-4c3f-b523-9671f3577f8a</t>
  </si>
  <si>
    <t>https://www.xpi.com.br/investimentos/fundos-de-investimento/lista/#/detalhes/6780f63d-659a-42b0-bc43-453ae7c9c5d4</t>
  </si>
  <si>
    <t>https://www.xpi.com.br/investimentos/fundos-de-investimento/lista/#/detalhes/aed8f578-9dec-48e8-b241-5d0567d1ddbb</t>
  </si>
  <si>
    <t>https://www.xpi.com.br/investimentos/fundos-de-investimento/lista/#/detalhes/c12d2def-c46c-49ea-98de-14f963bce931</t>
  </si>
  <si>
    <t>https://www.xpi.com.br/investimentos/fundos-de-investimento/lista/#/detalhes/5cab208d-a66a-452e-8dcc-43d56b35a62a</t>
  </si>
  <si>
    <t>https://www.xpi.com.br/investimentos/fundos-de-investimento/lista/#/detalhes/94d0e73d-d71b-44ce-ad7f-d216064e4dc0</t>
  </si>
  <si>
    <t>https://www.xpi.com.br/investimentos/fundos-de-investimento/lista/#/detalhes/7d65fe01-f0f2-4513-8a07-34f8456f2852</t>
  </si>
  <si>
    <t>https://www.xpi.com.br/investimentos/fundos-de-investimento/lista/#/detalhes/35865ad6-b108-4faa-86c7-3142394624de</t>
  </si>
  <si>
    <t>https://www.xpi.com.br/investimentos/fundos-de-investimento/lista/#/detalhes/7ef3b725-52ca-4c8e-b18d-f05c48d9fdd2</t>
  </si>
  <si>
    <t>https://www.xpi.com.br/investimentos/fundos-de-investimento/lista/#/detalhes/cb30cbb8-f0b6-4d23-ab4c-c4cdd49bc53f</t>
  </si>
  <si>
    <t>https://www.xpi.com.br/investimentos/fundos-de-investimento/lista/#/detalhes/f1912c9d-b780-43c2-97e7-bb62f95d86a7</t>
  </si>
  <si>
    <t>https://www.xpi.com.br/investimentos/fundos-de-investimento/lista/#/detalhes/df57c52c-b420-4be2-bad2-06fa72983845</t>
  </si>
  <si>
    <t>https://www.xpi.com.br/investimentos/fundos-de-investimento/lista/#/detalhes/bd1c6486-55fb-444d-b3b1-cc3e3ff7c63d</t>
  </si>
  <si>
    <t>https://www.xpi.com.br/investimentos/fundos-de-investimento/lista/#/detalhes/2fb9cb32-ffe3-4e18-beb7-d7f4798b6a1d</t>
  </si>
  <si>
    <t>https://www.xpi.com.br/investimentos/fundos-de-investimento/lista/#/detalhes/6c844f91-7bb0-42be-e152-08d5173a4f4b</t>
  </si>
  <si>
    <t>https://www.xpi.com.br/investimentos/fundos-de-investimento/lista/#/detalhes/8fbca359-04bc-4178-959f-2ab25ce5c1d9</t>
  </si>
  <si>
    <t>https://www.xpi.com.br/investimentos/fundos-de-investimento/lista/#/detalhes/70ea3928-0d2c-4486-892e-cdf67efcef14</t>
  </si>
  <si>
    <t>https://www.xpi.com.br/investimentos/fundos-de-investimento/lista/#/detalhes/a7e7ff9b-3ce3-4a2e-bf3f-de45af44d0dd</t>
  </si>
  <si>
    <t>https://www.xpi.com.br/investimentos/fundos-de-investimento/lista/#/detalhes/82344ae2-5fb9-4809-a798-7be5494a7f15</t>
  </si>
  <si>
    <t>https://www.xpi.com.br/investimentos/fundos-de-investimento/lista/#/detalhes/3098f318-1078-4692-8208-07324b4f35da</t>
  </si>
  <si>
    <t>https://www.xpi.com.br/investimentos/fundos-de-investimento/lista/#/detalhes/ce6c79c7-ce98-4bd2-98e4-7cda2637a9ec</t>
  </si>
  <si>
    <t>https://www.xpi.com.br/investimentos/fundos-de-investimento/lista/#/detalhes/dfc3800b-e154-4dd6-a840-c5508c3364be</t>
  </si>
  <si>
    <t>https://www.xpi.com.br/investimentos/fundos-de-investimento/lista/#/detalhes/e4633f53-f80e-46e2-8995-0db1a4a752f8</t>
  </si>
  <si>
    <t>https://www.xpi.com.br/investimentos/fundos-de-investimento/lista/#/detalhes/c363547e-36b8-427c-a732-e144b615a33f</t>
  </si>
  <si>
    <t>Quantitas FIA Montecristo BDR Nível I</t>
  </si>
  <si>
    <t>https://www.xpi.com.br/investimentos/fundos-de-investimento/lista/#/detalhes/629d6ad7-ebee-485e-884d-1db4a5ef652b</t>
  </si>
  <si>
    <t>https://www.xpi.com.br/investimentos/fundos-de-investimento/lista/#/detalhes/a4d4a2a9-5e3f-498f-aa4a-58a75beff48b</t>
  </si>
  <si>
    <t>https://www.xpi.com.br/investimentos/fundos-de-investimento/lista/#/detalhes/5db0c671-c9a3-46c7-b306-427e1febdf33</t>
  </si>
  <si>
    <t>https://www.xpi.com.br/investimentos/fundos-de-investimento/lista/#/detalhes/62408ad5-8603-49f4-b5a4-09c2fd121586</t>
  </si>
  <si>
    <t>https://www.xpi.com.br/investimentos/fundos-de-investimento/lista/#/detalhes/429b1c84-76a5-4fc5-90f2-8c0b11a6683f</t>
  </si>
  <si>
    <t>https://www.xpi.com.br/investimentos/fundos-de-investimento/lista/#/detalhes/c63c6c42-e8f3-4e34-af0f-ef89c408a33e</t>
  </si>
  <si>
    <t>https://www.xpi.com.br/investimentos/fundos-de-investimento/lista/#/detalhes/00e2df2f-a0d2-45c5-bab9-9d8a17d9f992</t>
  </si>
  <si>
    <t>https://www.xpi.com.br/investimentos/fundos-de-investimento/lista/#/detalhes/8a4966c8-4194-4094-95f7-ed824696f64a</t>
  </si>
  <si>
    <t>https://www.xpi.com.br/investimentos/fundos-de-investimento/lista/#/detalhes/a2817053-e786-4311-a7bb-5502edeae054</t>
  </si>
  <si>
    <t>https://www.xpi.com.br/investimentos/fundos-de-investimento/lista/#/detalhes/e59b8039-e6d2-467b-a68b-f5d6504e48f0</t>
  </si>
  <si>
    <t>https://www.xpi.com.br/investimentos/fundos-de-investimento/lista/#/detalhes/0d17e8c3-a72d-482f-a4eb-0688788372bb</t>
  </si>
  <si>
    <t>https://www.xpi.com.br/investimentos/fundos-de-investimento/lista/#/detalhes/7b6f80fb-02f4-4253-a75b-17cb860bf247</t>
  </si>
  <si>
    <t>https://www.xpi.com.br/investimentos/fundos-de-investimento/lista/#/detalhes/c3d87f71-284d-4696-9b11-b0fee506fad2</t>
  </si>
  <si>
    <t>https://www.xpi.com.br/investimentos/fundos-de-investimento/lista/#/detalhes/455aa587-46f4-4f8f-b6fe-b6d671c7f6dc</t>
  </si>
  <si>
    <t>https://www.xpi.com.br/investimentos/fundos-de-investimento/lista/#/detalhes/af10c2d8-715c-48a6-baf6-2dadc9c69ff6</t>
  </si>
  <si>
    <t>https://www.xpi.com.br/investimentos/fundos-de-investimento/lista/#/detalhes/8633600b-79ac-41f4-8c50-6cf6ae97f428</t>
  </si>
  <si>
    <t>https://www.xpi.com.br/investimentos/fundos-de-investimento/lista/#/detalhes/caabc8c2-db1d-427c-bd52-ea9e2a482f67</t>
  </si>
  <si>
    <t>https://www.xpi.com.br/investimentos/fundos-de-investimento/lista/#/detalhes/6fa14deb-7048-40f5-b233-3b70350efc1d</t>
  </si>
  <si>
    <t>https://www.xpi.com.br/investimentos/fundos-de-investimento/lista/#/detalhes/b1ef254e-000c-4f4a-968a-1a4d6ee70be7</t>
  </si>
  <si>
    <t>https://www.xpi.com.br/investimentos/fundos-de-investimento/lista/#/detalhes/4877aa86-f792-465c-96e3-4f7d9b6705bf</t>
  </si>
  <si>
    <t>https://www.xpi.com.br/investimentos/fundos-de-investimento/lista/#/detalhes/6f9c40d6-9daf-4d25-8519-680c5955eafd</t>
  </si>
  <si>
    <t>https://www.xpi.com.br/investimentos/fundos-de-investimento/lista/#/detalhes/9c4c6de8-5247-4e83-9d38-22992fcfa900</t>
  </si>
  <si>
    <t>https://www.xpi.com.br/investimentos/fundos-de-investimento/lista/#/detalhes/0ea2f1c7-5451-4abd-b3dc-eb5974ea81ff</t>
  </si>
  <si>
    <t>https://www.xpi.com.br/investimentos/fundos-de-investimento/lista/#/detalhes/81a1acb3-e9ec-49cd-9b60-b40ad89416cf</t>
  </si>
  <si>
    <t>Wealth High Governance Capital</t>
  </si>
  <si>
    <t>Fundada em 2020, A WHG é uma gestora independente pautada na alta governança e conduzida por um modelo de sociedade que possui uma equipe experiente, disciplinada, integrada, com foco em mercados globais, proporcionando soluções inovadoras e descorrelacionadas. </t>
  </si>
  <si>
    <t>WHG Global LB BRL FIC FIM CP IE</t>
  </si>
  <si>
    <t>Lançado em 2021, o WHG Global Long Biased é composto majoritariamente por ativos financeiros de renda variável negociados no exterior com estratégia Long Biased, que busca gerar valor para seus cotistas em termos de retorno absoluto. Por meio de uma carteira diversificada, entre regiões e setores, com uma abordagem de investimentos predominantemente Top-down, o fundo busca a geração de alpha descorrelacionado e baixo beta em relação ao mercado tanto com posições compradas quanto vendidas, com agilidade na gestão e capacidade de preservação de capital em momentos de estresse.</t>
  </si>
  <si>
    <t>O WHG RF Dinâmico é um fundo de renda fixa ativo, tendo como mandato superar o CDI com posições em juros e moeda, operando (i) mudanças na inclinação das curvas de juros (um vencimento de juros contra outro vencimento); (ii) curva de juros futura projetada vs. expectativa do time macro da casa; (iii) e arbitragem entre diferentes moedas, por exemplo. O fundo toma posições em mercados desenvolvidos e emergentes líquidos, para entregar a liquidez D+5. Por ser focado em Renda Fixa, o fundo tem como característica a baixa volatilidade, tendo como target 2,8%.</t>
  </si>
  <si>
    <t>O WHG RF Dinâmico é um fundo de renda fixa ativo, tendo como mandato superar o CDI com posições em juros e moeda, operando (i) mudanças na inclinação das curvas de juros (um vencimento de juros contra outro vencimento); (ii) curva de juros futura projetada vs. expectativa do time macro da casa; (iii) e arbitragem entre diferentes moedas, por exemplo. O fundo toma posições em mercados desenvolvidos e emergentes líquidos, e consiste em uma estrutura alavancada, de maior volatilidade, tendo como target 8%.</t>
  </si>
  <si>
    <t>Estratégia de longo prazo com objetivo de ganhar do Benchmark (CDI) investindo em ativos lastreados à economia chinesa, através de um portfólio balanceado de renda fixa e renda variável hedgeado (em Reais). O fundo opera como um multimercado focado na região, visando maior proteção quando comparado à um fundo apenas de renda variável, e adiciona proteção através de estratégias de opções.</t>
  </si>
  <si>
    <t>O WHG Global Opportunities busca gerar valor para seus cotistas por meio de uma carteira majoritariamente composta por ativos financeiros de renda variável negociados no exterior, com viés em empresas de qualidade e de crescimento.</t>
  </si>
  <si>
    <t>LU0079474960</t>
  </si>
  <si>
    <t>LU0044957727</t>
  </si>
  <si>
    <t>LU0058720904</t>
  </si>
  <si>
    <t>LU0861579265</t>
  </si>
  <si>
    <t>LU0683600562</t>
  </si>
  <si>
    <t>LU0654559516</t>
  </si>
  <si>
    <t>LU0124676726</t>
  </si>
  <si>
    <t>LU1196525536</t>
  </si>
  <si>
    <t>LU0843229542</t>
  </si>
  <si>
    <t>LU0494093205</t>
  </si>
  <si>
    <t>LU0526926950</t>
  </si>
  <si>
    <t>LU0278466700</t>
  </si>
  <si>
    <t>LU0072462426</t>
  </si>
  <si>
    <t>LU0011850046</t>
  </si>
  <si>
    <t>LU0784385840</t>
  </si>
  <si>
    <t>LU0124384867</t>
  </si>
  <si>
    <t>LU0006061419</t>
  </si>
  <si>
    <t>LU0154237225</t>
  </si>
  <si>
    <t>LU0154236417</t>
  </si>
  <si>
    <t>LU0122379950</t>
  </si>
  <si>
    <t>LU0056508442</t>
  </si>
  <si>
    <t>LU1251620883</t>
  </si>
  <si>
    <t>LU0131126228</t>
  </si>
  <si>
    <t>LU1162221912</t>
  </si>
  <si>
    <t>LU0231203729</t>
  </si>
  <si>
    <t>IE00BBT3JP45</t>
  </si>
  <si>
    <t>IE00BD4GTV84</t>
  </si>
  <si>
    <t>IE00B19Z9505</t>
  </si>
  <si>
    <t>IE0004445015</t>
  </si>
  <si>
    <t>IE0033534557</t>
  </si>
  <si>
    <t>IE0004445239</t>
  </si>
  <si>
    <t>LU0430493139</t>
  </si>
  <si>
    <t>LU0210528500</t>
  </si>
  <si>
    <t>LU1255011170</t>
  </si>
  <si>
    <t>LU0512127548</t>
  </si>
  <si>
    <t>LU0210529656</t>
  </si>
  <si>
    <t>LU1048652678</t>
  </si>
  <si>
    <t>LU0957039414</t>
  </si>
  <si>
    <t>LU0867954264</t>
  </si>
  <si>
    <t>LU0329201957</t>
  </si>
  <si>
    <t>LU0344579056</t>
  </si>
  <si>
    <t>LU0762807625</t>
  </si>
  <si>
    <t>LU1181866309</t>
  </si>
  <si>
    <t>LU0070217475</t>
  </si>
  <si>
    <t>LU0514679140</t>
  </si>
  <si>
    <t>LU0210526801</t>
  </si>
  <si>
    <t>LU1041599405</t>
  </si>
  <si>
    <t>LU0323456466</t>
  </si>
  <si>
    <t>LU0927678507</t>
  </si>
  <si>
    <t>LU0210536198</t>
  </si>
  <si>
    <t>LU0070214290</t>
  </si>
  <si>
    <t>LU0292454872</t>
  </si>
  <si>
    <t>IE00BFNWYN85</t>
  </si>
  <si>
    <t>IE00BS7K0Z35</t>
  </si>
  <si>
    <t>IE00BFNWXY26</t>
  </si>
  <si>
    <t>LU0125948108</t>
  </si>
  <si>
    <t>LU0219440335</t>
  </si>
  <si>
    <t>LU0219441069</t>
  </si>
  <si>
    <t>LU0219441499</t>
  </si>
  <si>
    <t>LU0219442893</t>
  </si>
  <si>
    <t>LU1442548993</t>
  </si>
  <si>
    <t>LU1378878430</t>
  </si>
  <si>
    <t>LU0815263628</t>
  </si>
  <si>
    <t>LU1387591487</t>
  </si>
  <si>
    <t>LU1099740216</t>
  </si>
  <si>
    <t>LU0119620416</t>
  </si>
  <si>
    <t>LU0694238766</t>
  </si>
  <si>
    <t>LU0552385295</t>
  </si>
  <si>
    <t>LU0955010870</t>
  </si>
  <si>
    <t>LU0225737302</t>
  </si>
  <si>
    <t>LU1134225132</t>
  </si>
  <si>
    <t>LU1387591990</t>
  </si>
  <si>
    <t>IE00B986J944</t>
  </si>
  <si>
    <t>IE00BDZRXR46</t>
  </si>
  <si>
    <t>IE00B87L2R26</t>
  </si>
  <si>
    <t>IE000M9KFDE8</t>
  </si>
  <si>
    <t>IE00B1D7YH97</t>
  </si>
  <si>
    <t>IE00B11XZ210</t>
  </si>
  <si>
    <t>IE00B1D7YM41</t>
  </si>
  <si>
    <t>IE00B7KFL990</t>
  </si>
  <si>
    <t>IE00BMTRX064</t>
  </si>
  <si>
    <t>LU1293073232</t>
  </si>
  <si>
    <t>LU1732474868</t>
  </si>
  <si>
    <t>LU0106259558</t>
  </si>
  <si>
    <t>LU1713307426</t>
  </si>
  <si>
    <t>LU0269904917</t>
  </si>
  <si>
    <t>LU1737068558</t>
  </si>
  <si>
    <t>LU0557290698</t>
  </si>
  <si>
    <t>LU0215105999</t>
  </si>
  <si>
    <t>LU0140636845</t>
  </si>
  <si>
    <t>LU0903425923</t>
  </si>
  <si>
    <t>LU0106261372</t>
  </si>
  <si>
    <t>Russell 1000 Growth TR EUR</t>
  </si>
  <si>
    <t>Bloomberg US Agg Bond TR USD</t>
  </si>
  <si>
    <t>MSCI World/Health Care NR USD</t>
  </si>
  <si>
    <t>Bloomberg Global HY Corp TR USD</t>
  </si>
  <si>
    <t>FTSE World Eur Ex UK TR EUR</t>
  </si>
  <si>
    <t>Secured Overnight Financing Rate(SOFR)</t>
  </si>
  <si>
    <t>ICE BofA 1-3Y US Corp&amp;Govt TR USD</t>
  </si>
  <si>
    <t>Russell 1000 TR USD</t>
  </si>
  <si>
    <t>ICE BofA US 3M Trsy Bill TR EUR</t>
  </si>
  <si>
    <t>ICE BofA US HY Constnd TR USD</t>
  </si>
  <si>
    <t>MSCI India NR USD</t>
  </si>
  <si>
    <t>FTSE Treasury Bill 3 Mon USD</t>
  </si>
  <si>
    <t>Russell 1000 Growth TR USD</t>
  </si>
  <si>
    <t>FTSE EPRA Nareit Global REITs NR USD</t>
  </si>
  <si>
    <t>Bloomberg Global Aggregate TR Hdg USD</t>
  </si>
  <si>
    <t>S&amp;P 500 NR USD</t>
  </si>
  <si>
    <t>Bloomberg Multiverse TR Hdg USD</t>
  </si>
  <si>
    <t>ICE BofA US HY Constnd TR HUSD</t>
  </si>
  <si>
    <t>ICE BofA ESTR Overnight Rate Hgd TR EUR</t>
  </si>
  <si>
    <t>MSCI Golden Dragon NR USD</t>
  </si>
  <si>
    <t>TOPIX TR JPY</t>
  </si>
  <si>
    <t>Russell 1000 Growth NR USD</t>
  </si>
  <si>
    <t>S&amp;P 500 NR EUR</t>
  </si>
  <si>
    <t>ICE BofA 1-3Y US Corp TR USD</t>
  </si>
  <si>
    <t>Bloomberg US Govt/Credit 1-3 Yr TR USD</t>
  </si>
  <si>
    <t>Not Benchmarked</t>
  </si>
  <si>
    <t>Bloomberg US HY 1-5Y Cash Pay 2% TR USD</t>
  </si>
  <si>
    <t>Russell 1000 Value TR USD</t>
  </si>
  <si>
    <t>Bloomberg Commodity TR USD</t>
  </si>
  <si>
    <t>ICE BofA BB-B Rtd DM HY Ctd TR HUSD</t>
  </si>
  <si>
    <t>HFRX Macro: Sys Div CTA</t>
  </si>
  <si>
    <t>MSCI China A Onshore NR USD</t>
  </si>
  <si>
    <t>US Equity Large Cap Growth</t>
  </si>
  <si>
    <t>Global Equity Large Cap</t>
  </si>
  <si>
    <t>US Equity Large Cap Blend</t>
  </si>
  <si>
    <t>Europe Equity Large Cap</t>
  </si>
  <si>
    <t>Global Fixed Income</t>
  </si>
  <si>
    <t>US Fixed Income</t>
  </si>
  <si>
    <t>Market Neutral</t>
  </si>
  <si>
    <t>Greater China Equity</t>
  </si>
  <si>
    <t>Japan Equity</t>
  </si>
  <si>
    <t>Moderate Allocation</t>
  </si>
  <si>
    <t>Asia ex-Japan Equity</t>
  </si>
  <si>
    <t>US Equity Large Cap Value</t>
  </si>
  <si>
    <t>Alternative Miscellaneous</t>
  </si>
  <si>
    <t>Global Macro</t>
  </si>
  <si>
    <t>Europe</t>
  </si>
  <si>
    <t>India</t>
  </si>
  <si>
    <t>Japan</t>
  </si>
  <si>
    <t>Alliance Bernstein</t>
  </si>
  <si>
    <t>Janus Henderson</t>
  </si>
  <si>
    <t>JPMorgan</t>
  </si>
  <si>
    <t>Lord Abbett</t>
  </si>
  <si>
    <t>MFS</t>
  </si>
  <si>
    <t>Neuberger Berman</t>
  </si>
  <si>
    <t>PIMCO</t>
  </si>
  <si>
    <t>A equipe de investimentos é liderada por Andrew Reider, responsável pela tomada de decisão e gestão do portfólio, com as contribuições do Co-Portfolio Manager, Gustavo Campanhã, sendo que os dois trabalham juntos há quase 10 anos. O Gustavo atua fortemente na organização e direcionamento do time de 5 analistas, que são divididos por setores, focados no acompanhamento e modelagem das empresas</t>
  </si>
  <si>
    <t>O fundo conta com gestão compartilhada, entre Rafael Gaspar e Bruno Finatti. Gaspar é o gestor do book de Macro Direcional, economista de formação e carreira construída em outras casas com foco em multimercados macro, enquanto Finatti é o gestor do book de volatilidade, engenheiro com carreira iniciada em Risco tem profundo conhecimento de derivativos de bolsa, balcão e modelos quantitativos. O book de valor relativo é compartilhado entre os dois gestores, o qual ilustra muito bem a complementariedade dos PMs, unindo o viés macro com modelos quantitativos. Para fazer a conciliação diária das posições e os testes de controle de risco o analista quantitativo, Felipe Eduardo, atua na consolidação dos books e na montagem dos modelos sistemáticos.</t>
  </si>
  <si>
    <t xml:space="preserve">Fundo de gestão colegiada entre Andrew Reider, Rafael Gaspar e Bruno Finatti. Por se tratar de um portfolio balanceado entre renda variável e renda fixa, cada um dos gestores colabora com suas respectivas expertises, sendo o Andrew, PM de ações globais, e Rafael Gaspar e Bruno Finatti, PMs das estratégias macro e valor relativo. </t>
  </si>
  <si>
    <t>WHG Global LB BRL FIC FIA IE</t>
  </si>
  <si>
    <t>Lançado em 2022, o WHG Global Long Biased é composto majoritariamente por ativos financeiros de renda variável negociados no exterior com estratégia Long Biased, que busca gerar valor para seus cotistas em termos de retorno absoluto. Por meio de uma carteira diversificada, entre regiões e setores, com uma abordagem de investimentos predominantemente Top-down, o fundo busca a geração de alpha descorrelacionado e baixo beta em relação ao mercado tanto com posições compradas quanto vendidas, com agilidade na gestão e capacidade de preservação de capital em momentos de estresse.</t>
  </si>
  <si>
    <t>WHG Global LB Dólar FIC FIM CP IE</t>
  </si>
  <si>
    <t>Fund</t>
  </si>
  <si>
    <t>Management Company</t>
  </si>
  <si>
    <t>XP Category</t>
  </si>
  <si>
    <t>Global Broad Category Group</t>
  </si>
  <si>
    <t>Region</t>
  </si>
  <si>
    <t>Group Category</t>
  </si>
  <si>
    <t>Base Currency</t>
  </si>
  <si>
    <t>Morningstar Rating Overall</t>
  </si>
  <si>
    <t>Primary Prospectus Benchmark</t>
  </si>
  <si>
    <t>Start Date</t>
  </si>
  <si>
    <t>Minimum Initial Investment</t>
  </si>
  <si>
    <t>Redemption Period (days)</t>
  </si>
  <si>
    <t>Management Fee</t>
  </si>
  <si>
    <t>Performance Fee</t>
  </si>
  <si>
    <t>Domicile</t>
  </si>
  <si>
    <t>Fund Legal Structure</t>
  </si>
  <si>
    <t>BlackRock Inc</t>
  </si>
  <si>
    <t>Equity</t>
  </si>
  <si>
    <t>US Dollar</t>
  </si>
  <si>
    <t>T + 4</t>
  </si>
  <si>
    <t>Luxembourg</t>
  </si>
  <si>
    <t>SICAV</t>
  </si>
  <si>
    <t>Morgan Stanley Investment Management, Inc.</t>
  </si>
  <si>
    <t>Global Emerging Mkts</t>
  </si>
  <si>
    <t>Global Emerging Markets Equity</t>
  </si>
  <si>
    <t>★★★</t>
  </si>
  <si>
    <t>Technology Sector Equity</t>
  </si>
  <si>
    <t>★★★★</t>
  </si>
  <si>
    <t>MSCI ACWI Info Tech 10/40 (2013) NR USD</t>
  </si>
  <si>
    <t>ClearBridge Investments, LLC.</t>
  </si>
  <si>
    <t>United States of America</t>
  </si>
  <si>
    <t>Ireland</t>
  </si>
  <si>
    <t>Open Ended Investment Company</t>
  </si>
  <si>
    <t>IE00BY7RRH76</t>
  </si>
  <si>
    <t>Wellington Management Company LLP</t>
  </si>
  <si>
    <t>AllianceBernstein L.P.</t>
  </si>
  <si>
    <t>LU1809995589</t>
  </si>
  <si>
    <t>Schroder Investment Management Limited</t>
  </si>
  <si>
    <t>Alternative</t>
  </si>
  <si>
    <t>★</t>
  </si>
  <si>
    <t>HFRX EH Equity Market Neutr (FF) TR USD</t>
  </si>
  <si>
    <t>Schroders Investment Mgt North America</t>
  </si>
  <si>
    <t>China (Greater)</t>
  </si>
  <si>
    <t>IE00BK5STP66</t>
  </si>
  <si>
    <t>Wellington Management Hong Kong Ltd</t>
  </si>
  <si>
    <t>JPMorgan Asset Management Inc</t>
  </si>
  <si>
    <t>Fixed Income</t>
  </si>
  <si>
    <t>Emerging Markets Fixed Income</t>
  </si>
  <si>
    <t>ICE Bofa ESTR Overnight Rate TR EUR</t>
  </si>
  <si>
    <t>ICE BofA SOFR Overnight Rate TR USD</t>
  </si>
  <si>
    <t>MFS Investment Management</t>
  </si>
  <si>
    <t>No benchmark</t>
  </si>
  <si>
    <t>Allocation</t>
  </si>
  <si>
    <t>MSCI World NR EUR [50.00%]; FTSE WGBI Hdg EUR [50.00%]</t>
  </si>
  <si>
    <t>FTSE World Ex US TR USD [24.00%]; FTSE WGBI NonUSD USD [16.00%]; ICE BofA Current 5-Y US Trsy TR USD [24.00%]; S&amp;P 500 TR USD [36.00%]</t>
  </si>
  <si>
    <t>Bloomberg Global Aggregate TR Hdg USD [50.00%]; MSCI World NR USD [50.00%]</t>
  </si>
  <si>
    <t>Franklin Templeton Invts</t>
  </si>
  <si>
    <t>MSCI USA High Dividend Yield NR USD [50.00%]; Bloomberg High Yield Very Liquid TR USD [25.00%]; Bloomberg US Agg Bond TR USD [25.00%]</t>
  </si>
  <si>
    <t>Janus Henderson Investors</t>
  </si>
  <si>
    <t>★★★★★</t>
  </si>
  <si>
    <t>Bloomberg US Agg Bond TR USD [40.00%]; S&amp;P 500 TR USD [60.00%]</t>
  </si>
  <si>
    <t>MSCI World 100% Hdg NR USD [45.00%]; MSCI EM Hdg NR USD [5.00%]; JPM GBI Global TR Hdg USD [50.00%]</t>
  </si>
  <si>
    <t>J.P. Morgan Investment Management, Inc.</t>
  </si>
  <si>
    <t>MSCI World 100% Hdg NR EUR [35.00%]; Bloomberg US HY 2% Issuer Cap TR Hdg EUR [40.00%]; Bloomberg Global Credit TR Hdg EUR [25.00%]</t>
  </si>
  <si>
    <t>Bloomberg Global Aggregate TR USD [40.00%]; MSCI World NR USD [60.00%]</t>
  </si>
  <si>
    <t>Flexible Allocation</t>
  </si>
  <si>
    <t>Energy Sector Equity</t>
  </si>
  <si>
    <t>Schroder Investment Management Aus Ltd</t>
  </si>
  <si>
    <t>★★</t>
  </si>
  <si>
    <t>Wellington Management International Ltd</t>
  </si>
  <si>
    <t>Multialternative</t>
  </si>
  <si>
    <t>Pacific Investment Management Company, LLC</t>
  </si>
  <si>
    <t>Commodities Broad Basket</t>
  </si>
  <si>
    <t>Healthcare Sector Equity</t>
  </si>
  <si>
    <t>Europe ex UK</t>
  </si>
  <si>
    <t>Franklin Templeton Investments</t>
  </si>
  <si>
    <t>India Equity</t>
  </si>
  <si>
    <t>Long/Short Equity</t>
  </si>
  <si>
    <t>Infrastructure Sector Equity</t>
  </si>
  <si>
    <t>FTSE Global Core Infra 50/50 TR EUR</t>
  </si>
  <si>
    <t>Real Estate Sector Equity</t>
  </si>
  <si>
    <t>Asia Pacific ex Japan ex Australia</t>
  </si>
  <si>
    <t>IE00B775SV38</t>
  </si>
  <si>
    <t>LU1725199209</t>
  </si>
  <si>
    <t>Contour Asset Management LLC</t>
  </si>
  <si>
    <t>LU1751454437</t>
  </si>
  <si>
    <t>Asia Pacific</t>
  </si>
  <si>
    <t>MSCI AC AP Technology Custom Sec NR USD</t>
  </si>
  <si>
    <t>LU1084869962</t>
  </si>
  <si>
    <t>IE00B839Y076</t>
  </si>
  <si>
    <t>FCP</t>
  </si>
  <si>
    <t>Brandywine Global Investment Mgmt, LLC</t>
  </si>
  <si>
    <t>JPMorgan Asset Management (AUS) Ltd</t>
  </si>
  <si>
    <t>Lord, Abbett &amp; Co LLC</t>
  </si>
  <si>
    <t>ICE BofA 1-Y US Trsy Note TR USD</t>
  </si>
  <si>
    <t>IE00BFRSV866</t>
  </si>
  <si>
    <t>Fixed Income Miscellaneous</t>
  </si>
  <si>
    <t>PIMCO Australia Pty Limited</t>
  </si>
  <si>
    <t>Bloomberg Global High Yield TR USD</t>
  </si>
  <si>
    <t>IE00BD960100</t>
  </si>
  <si>
    <t>Money Market</t>
  </si>
  <si>
    <t>US Money Market</t>
  </si>
  <si>
    <t>LU0011815304</t>
  </si>
  <si>
    <t>Ongoing Charges</t>
  </si>
  <si>
    <t>Minimum Additional Purchase</t>
  </si>
  <si>
    <t>T + 7</t>
  </si>
  <si>
    <t>ROA</t>
  </si>
  <si>
    <t>YTD</t>
  </si>
  <si>
    <t>MTD</t>
  </si>
  <si>
    <t>Internacional Multimercado Não Hedgeado</t>
  </si>
  <si>
    <t>Alma Electron Global Fund</t>
  </si>
  <si>
    <t>LU2164518057</t>
  </si>
  <si>
    <t>Morgan Stanley INVF Global Asset Backed Securities (A)</t>
  </si>
  <si>
    <t>LU0858068074</t>
  </si>
  <si>
    <t>FTGF Brandywine Global High Yield Fund (A)</t>
  </si>
  <si>
    <t>IE00BBM55T37</t>
  </si>
  <si>
    <t>MSCI World/Utilities NR USD</t>
  </si>
  <si>
    <t>Bloomberg US MBS TR USD</t>
  </si>
  <si>
    <t>ICE BofA Global High Yield TR USD</t>
  </si>
  <si>
    <t>Electron Capital Partners, LLC</t>
  </si>
  <si>
    <t>AB American Growth (A)</t>
  </si>
  <si>
    <t>AB American Income (A)</t>
  </si>
  <si>
    <t>AB International Health Care (A)</t>
  </si>
  <si>
    <t>AB Low Volatility Equity (A)</t>
  </si>
  <si>
    <t>AB Select US Equity (A)</t>
  </si>
  <si>
    <t>AB Short Duration High Yield (A2)</t>
  </si>
  <si>
    <t>AB Sustainable US Thematic (A)</t>
  </si>
  <si>
    <t>BlackRock Continental Europe Flexible (A2)</t>
  </si>
  <si>
    <t>BlackRock Emerging Markets Corporate Bonds (A2)</t>
  </si>
  <si>
    <t>BlackRock ESG Multi-Asset (A2)</t>
  </si>
  <si>
    <t>BlackRock European (A2)</t>
  </si>
  <si>
    <t>BlackRock Fixed Income Global Opportunities (A2)</t>
  </si>
  <si>
    <t>BlackRock Global Allocation (A2)</t>
  </si>
  <si>
    <t>BlackRock Global Long-Horizon Equity (A2)</t>
  </si>
  <si>
    <t>BlackRock Global Multi-Asset Income (A2)</t>
  </si>
  <si>
    <t>BlackRock Global Sustainable Energy (A2)</t>
  </si>
  <si>
    <t>BlackRock US Dollar Reserve (A2)</t>
  </si>
  <si>
    <t>BlackRock Short Duration Bonds (A2)</t>
  </si>
  <si>
    <t>BlackRock Global US Flexible Equity (A2)</t>
  </si>
  <si>
    <t>BlackRock Global World Healthscience (A2)</t>
  </si>
  <si>
    <t>BlackRock Global World Technology (A2)</t>
  </si>
  <si>
    <t>BlackRock Strategic Funds Global Event Driven (A2)</t>
  </si>
  <si>
    <t>Franklin Templeton High Yield (A)</t>
  </si>
  <si>
    <t>Franklin Income (A)</t>
  </si>
  <si>
    <t>Franklin India (A)</t>
  </si>
  <si>
    <t>Franklin Templeton Brandywine Global Income Optimiser (A)</t>
  </si>
  <si>
    <t>FTGF ClearBridge Infrastructure Value (A)</t>
  </si>
  <si>
    <t>FTGF ClearBridge US Large Cap Growth (A)</t>
  </si>
  <si>
    <t>Janus Henderson Balanced (A2)</t>
  </si>
  <si>
    <t>Janus Henderson Global Real Estate Equity Income  (A2)</t>
  </si>
  <si>
    <t>Janus Henderson US Forty (A2)</t>
  </si>
  <si>
    <t>JP Morgan Aggregate Bonds (A)</t>
  </si>
  <si>
    <t>JP Morgan America Equity (A)</t>
  </si>
  <si>
    <t>JP Morgan China Opportunities (A)</t>
  </si>
  <si>
    <t>JP Morgan Emerging Markets Corporate Bonds (A)</t>
  </si>
  <si>
    <t>JP Emerging Market Equities (A)</t>
  </si>
  <si>
    <t>JP Morgan Europe Equity (A)</t>
  </si>
  <si>
    <t>JP Morgan Global Balanced (A)</t>
  </si>
  <si>
    <t>JP Morgan Global Bond Opportunities (A)</t>
  </si>
  <si>
    <t>JP Morgan Global Dividend (A)</t>
  </si>
  <si>
    <t>JP Morgan Global High Yield Bond (A)</t>
  </si>
  <si>
    <t>JP Morgan Global Income (A)</t>
  </si>
  <si>
    <t>JP Morgan Global Macro Opportunities (A)</t>
  </si>
  <si>
    <t>JP Morgan Global Select Equity (A)</t>
  </si>
  <si>
    <t>JP Morgan Global Strategy Bonds (A)</t>
  </si>
  <si>
    <t>JP Morgan Greater China (A)</t>
  </si>
  <si>
    <t>JP Morgan Income (A)</t>
  </si>
  <si>
    <t>JP Morgan Income Opportunities (A)</t>
  </si>
  <si>
    <t>JP Morgan Japan Equities (A)</t>
  </si>
  <si>
    <t>JP Morgan US Growth (A)</t>
  </si>
  <si>
    <t>JP Morgan US Select Equities (A)</t>
  </si>
  <si>
    <t>JP Morgan US Select Equity Plus (A)</t>
  </si>
  <si>
    <t>JP Morgan Standard Money Market (A)</t>
  </si>
  <si>
    <t>Lord Abbett High Yield (A)</t>
  </si>
  <si>
    <t>Lord Abbett Multi Sector Income (A)</t>
  </si>
  <si>
    <t>Lord Abbett Short Duration Income (A)</t>
  </si>
  <si>
    <t>MFS Meridian Emerging Markets Debt (A1)</t>
  </si>
  <si>
    <t>MFS Merdian European Research Equities (A1)</t>
  </si>
  <si>
    <t>MFS Global Equity (A1)</t>
  </si>
  <si>
    <t>MFS Meridian Global Total Return (A1)</t>
  </si>
  <si>
    <t>MFS Meridian Limited Maturity (A1)</t>
  </si>
  <si>
    <t>MFS Meridian Prudent Capital (A1)</t>
  </si>
  <si>
    <t>Morgan Stanley Asia Opportunities (A)</t>
  </si>
  <si>
    <t>Morgan Stanley Emerging Market Leader (A)</t>
  </si>
  <si>
    <t>Morgan Stanley Europe Opportunity</t>
  </si>
  <si>
    <t>Morgan Stanley Global Balanced Risk Control Fund of Funds (AH)</t>
  </si>
  <si>
    <t>Morgan Stanley Global Brands</t>
  </si>
  <si>
    <t>Morgan Stanley Global Fixed Income Opportunities (A)</t>
  </si>
  <si>
    <t>Morgan Stanley Global Opportunity (A)</t>
  </si>
  <si>
    <t>Morgan Stanley Global Quality (A)</t>
  </si>
  <si>
    <t>Morgan Stanley US Advantage (A)</t>
  </si>
  <si>
    <t>Morgan Stanley Short Duration High Yield Bonds (A)</t>
  </si>
  <si>
    <t>Morgan Stanley Short Duration Bonds (A)</t>
  </si>
  <si>
    <t>Neuberger Berman Emerging Markets Debt (A)</t>
  </si>
  <si>
    <t>Neuberger Berman Short Duration Emerging Debt (A)</t>
  </si>
  <si>
    <t>Neuberger Berman Strategic Income (A)</t>
  </si>
  <si>
    <t>Neuberg Berman US Large Cap Equities (AA)</t>
  </si>
  <si>
    <t>Neuberg Berman US Multi Cap Opportunities (A)</t>
  </si>
  <si>
    <t>PIMCO GIS Capital Securities (E)</t>
  </si>
  <si>
    <t>PIMCO Commodity Real Return (E)</t>
  </si>
  <si>
    <t>PIMCO GIS Global Bonds (E)</t>
  </si>
  <si>
    <t>PIMCO GIS Global High Yield Bonds (E)</t>
  </si>
  <si>
    <t>PIMCO GIS Income (E)</t>
  </si>
  <si>
    <t>PIMCO GIS US Short Term (E)</t>
  </si>
  <si>
    <t>Schroder GAIA BlueTrend (A)</t>
  </si>
  <si>
    <t>Schroder Gaia Contour Tech Equities (A)</t>
  </si>
  <si>
    <t>Schroder Gaia Helix (A)</t>
  </si>
  <si>
    <t>Schroder GAIA WellingtonPagosa (A)</t>
  </si>
  <si>
    <t>Schroder Selection Asian Opportunities (A)</t>
  </si>
  <si>
    <t>Schroder China (A)</t>
  </si>
  <si>
    <t>Schroder International Selection Fund Global Emerging Market Opportunities (A)</t>
  </si>
  <si>
    <t>Schroder International Selection Fund Global Credit Income (A)</t>
  </si>
  <si>
    <t>Schroder Selection Global</t>
  </si>
  <si>
    <t>Schroder Selection Global Equities</t>
  </si>
  <si>
    <t>Schroder Selection Greater China</t>
  </si>
  <si>
    <t>Schroder Selection Japanese Equities</t>
  </si>
  <si>
    <t>Schroder Selection US Large Caps</t>
  </si>
  <si>
    <t>Wellingtion All China Equities</t>
  </si>
  <si>
    <t>Wellington Asia Technology</t>
  </si>
  <si>
    <t>Wellington Emerging Maket Equities</t>
  </si>
  <si>
    <t>Wellington Global Quality Growth</t>
  </si>
  <si>
    <t>Wellington Opportunistic Fixed Income (D)</t>
  </si>
  <si>
    <t>Wellington Strategic European Equities (D)</t>
  </si>
  <si>
    <t>Wellington Endurng Assets Fund USD D Ac+</t>
  </si>
  <si>
    <t>IE00BH3VJH87</t>
  </si>
  <si>
    <t>30/05/2013</t>
  </si>
  <si>
    <t>Wellington US Quality Growth USD D Ac</t>
  </si>
  <si>
    <t>LU2305750965</t>
  </si>
  <si>
    <t>FTGF Franklin Ultra Short Duration Acc</t>
  </si>
  <si>
    <t>IE0000KQO741</t>
  </si>
  <si>
    <t>Franklin Advisers, Inc.</t>
  </si>
  <si>
    <t>ICE BofA US Treasury Bill TR USD</t>
  </si>
  <si>
    <t>04/042025</t>
  </si>
  <si>
    <t>EB FS FIP Classe 2 - Trend PE VII FIRF RL</t>
  </si>
  <si>
    <t>FIDC</t>
  </si>
  <si>
    <t>TG Core Asset Management</t>
  </si>
  <si>
    <t>Investidor Qualificado</t>
  </si>
  <si>
    <t>FII</t>
  </si>
  <si>
    <t>XPI Administradora - OT</t>
  </si>
  <si>
    <t>Vinci Asset Management</t>
  </si>
  <si>
    <t>Investidor em Geral</t>
  </si>
  <si>
    <t>FIP</t>
  </si>
  <si>
    <t>AZ QUEST INFRA LTDA.</t>
  </si>
  <si>
    <t>BRL Trust DTVM</t>
  </si>
  <si>
    <t>Panorama Capital</t>
  </si>
  <si>
    <t>Manatí Capital</t>
  </si>
  <si>
    <t>Categoria do Fundo</t>
  </si>
  <si>
    <t>Classificação CVM</t>
  </si>
  <si>
    <t>Taxa Máxima de Administração</t>
  </si>
  <si>
    <t>Auditoria</t>
  </si>
  <si>
    <t>Link Regulamento</t>
  </si>
  <si>
    <t>Patrimônio Líquido</t>
  </si>
  <si>
    <t>E&amp;Y</t>
  </si>
  <si>
    <t>Leste Investimentos</t>
  </si>
  <si>
    <t>Cetipados</t>
  </si>
  <si>
    <t>Investidor Profissional</t>
  </si>
  <si>
    <t>Grant Thornton</t>
  </si>
  <si>
    <t>BRL Trust</t>
  </si>
  <si>
    <t>Singulare CTVM</t>
  </si>
  <si>
    <t>BDO RCS</t>
  </si>
  <si>
    <t>Singulare</t>
  </si>
  <si>
    <t>JIVE INVESTMENTS CONSULTORIA LTDA</t>
  </si>
  <si>
    <t>Classes de Cotas de Fundos FIAGRO</t>
  </si>
  <si>
    <t>Riza Asset Management</t>
  </si>
  <si>
    <t>RSM Brasil</t>
  </si>
  <si>
    <t>Capitânia Investimentos</t>
  </si>
  <si>
    <t>MAF</t>
  </si>
  <si>
    <t>ARX FII Portfólio Renda CDI+ RL</t>
  </si>
  <si>
    <t>PR+</t>
  </si>
  <si>
    <t>AUGM11 - Augme Crédito Estruturado FII RL</t>
  </si>
  <si>
    <t>https://institucional.xpi.com.br/downloads/xpgestao/Regulamento/Regulamento_55296764000168_v1.pdf</t>
  </si>
  <si>
    <t>AVBI11 - VBI Crédito</t>
  </si>
  <si>
    <t>VBI Securities</t>
  </si>
  <si>
    <t>https://institucional.xpi.com.br/downloads/xpgestao/Regulamento/Regulamento_45338646000111.pdf</t>
  </si>
  <si>
    <t>AZ Quest Renda Mais Infra-Yield VI FIP-IE</t>
  </si>
  <si>
    <t>https://institucional.xpi.com.br/downloads/xpgestao/Regulamento/Regulamento_59482549000102_v1.pdf</t>
  </si>
  <si>
    <t>AZ-AXS Energia FIP-IE RL - Subclasse Sênior A1</t>
  </si>
  <si>
    <t>Artesanal CDI + FIDC III RL - Sênior</t>
  </si>
  <si>
    <t>Artesanal Investimentos</t>
  </si>
  <si>
    <t>BTG Log AAA Cajamar FII RL - Subclasse Sênior</t>
  </si>
  <si>
    <t>BTG Pactual Asset Management</t>
  </si>
  <si>
    <t>BTG Pactual DTVM</t>
  </si>
  <si>
    <t>https://institucional.xpi.com.br/downloads/xpgestao/Regulamento/Regulamento_59658166000142_v1.pdf</t>
  </si>
  <si>
    <t>Bocaina Infra DI Renda</t>
  </si>
  <si>
    <t>Bocaina Capital</t>
  </si>
  <si>
    <t>Exa Renda High Grade FII</t>
  </si>
  <si>
    <t>EXA CAPITAL ASSET LTDA</t>
  </si>
  <si>
    <t>Itaú Crédito Estruturado Advisory Alpes III FIDC RL</t>
  </si>
  <si>
    <t>Itaú Unibanco Asset</t>
  </si>
  <si>
    <t>JiveMauá BossaNova Crédito Securitizado FIDC - Cota Sênior</t>
  </si>
  <si>
    <t>JiveMauá Bossanova Crédito Securitizado (Varejo) FIDC RL</t>
  </si>
  <si>
    <t>https://institucional.xpi.com.br/downloads/xpgestao/Regulamento/Regulamento_60261869000111_v1.pdf</t>
  </si>
  <si>
    <t>LCP Prefixado Feeder FII</t>
  </si>
  <si>
    <t>LCP Gestora de Recursos</t>
  </si>
  <si>
    <t>LCP Renda Imobiliária Feeder FII</t>
  </si>
  <si>
    <t>Legacy Capital Portfolio Renda Mais FI-INFRA RF LP RL</t>
  </si>
  <si>
    <t>Manatí Renda CDI FII RL</t>
  </si>
  <si>
    <t>Maua Lajes Corporativas Feeder FII RL - Senior</t>
  </si>
  <si>
    <t>https://institucional.xpi.com.br/downloads/xpgestao/Regulamento/Regulamento_62526654000100_v1.pdf</t>
  </si>
  <si>
    <t>Mauá Capital Logística Feeder FII - RL</t>
  </si>
  <si>
    <t>https://institucional.xpi.com.br/downloads/xpgestao/Regulamento/Regulamento_57979459000104_v2.pdf</t>
  </si>
  <si>
    <t>Occam Portfolio Crédito FIDC RL</t>
  </si>
  <si>
    <t>Occam Investimentos</t>
  </si>
  <si>
    <t>Persevera Plano &amp; Plano FII RL - Senior</t>
  </si>
  <si>
    <t>https://institucional.xpi.com.br/downloads/xpgestao/Regulamento/Regulamento_54635245000114.pdf</t>
  </si>
  <si>
    <t>Persevera Plano &amp; Plano FII RL - Subordinada</t>
  </si>
  <si>
    <t>https://institucional.xpi.com.br/downloads/xpgestao/Regulamento/Regulamento_54635245000114_v9.pdf</t>
  </si>
  <si>
    <t>RBR Infra DI Renda Mais FI Infra RF RL</t>
  </si>
  <si>
    <t>Root Capital Figueira FIDC de Responsab Limit</t>
  </si>
  <si>
    <t>SPX CRI Portfolio Renda Mais</t>
  </si>
  <si>
    <t>SPX REAL ESTATE GESTÃO DE RECURSOS LTDA.</t>
  </si>
  <si>
    <t>https://institucional.xpi.com.br/downloads/xpgestao/Regulamento/Regulamento_58290688000171_v3.pdf</t>
  </si>
  <si>
    <t>Solis Portfolio Crédito CDI+ FIC FIDC RL</t>
  </si>
  <si>
    <t>Sparta Pré 2028 FI-Infra RF CP RL</t>
  </si>
  <si>
    <t>Sparta Investimentos</t>
  </si>
  <si>
    <t>TG Renda Urbana Feeder FII RL</t>
  </si>
  <si>
    <t>https://institucional.xpi.com.br/downloads/xpgestao/Regulamento/Regulamento_60513922000124_v1.pdf</t>
  </si>
  <si>
    <t>TG Renda Urbana Máster FII – Subclasse B</t>
  </si>
  <si>
    <t>TGRI – TG Renda Imobiliária Feeder FII RL</t>
  </si>
  <si>
    <t>TGRI11 - TG Renda Imobiliária Sênior B</t>
  </si>
  <si>
    <t>Valora CRI CDI Renda+ FII RL</t>
  </si>
  <si>
    <t>Valora Infra Renda Mais FIP IE RL Subclasse Sênior</t>
  </si>
  <si>
    <t>https://institucional.xpi.com.br/downloads/xpgestao/Regulamento/Regulamento_62292392000167_v1.pdf</t>
  </si>
  <si>
    <t>Verde A&amp;I Portfolio Renda Mais FII RL</t>
  </si>
  <si>
    <t>Verde Asset Agro e Imobiliário Ltda</t>
  </si>
  <si>
    <t>Vinci Crédito Portfólio CDI+ FIDC</t>
  </si>
  <si>
    <t>https://institucional.xpi.com.br/downloads/xpgestao/Regulamento/Regulamento_56992610000173_v1.pdf</t>
  </si>
  <si>
    <t>XP Habitat Renda Imobiliária Feeder FII</t>
  </si>
  <si>
    <t>XP Logístico Prime Yield FII - I FII RL</t>
  </si>
  <si>
    <t>XP Renda Imobiliária Feeder FII RL</t>
  </si>
  <si>
    <t>Aqua Capital PE Agro FIP Multi - Classe A</t>
  </si>
  <si>
    <t>TMF Group</t>
  </si>
  <si>
    <t>https://institucional.xpi.com.br/downloads/xpgestao/Regulamento/Regulamento_44544223000195_v350.pdf</t>
  </si>
  <si>
    <t>Aqua Capital PE Agro FIP Multi - Classe B</t>
  </si>
  <si>
    <t>https://institucional.xpi.com.br/downloads/xpgestao/Regulamento/Regulamento_44544223000195.pdf</t>
  </si>
  <si>
    <t>Aqua PE Agro - Trend PE IX FIC RF Simples RL</t>
  </si>
  <si>
    <t>XP Allocation Asset Management LTDA.</t>
  </si>
  <si>
    <t>Modal DTVM</t>
  </si>
  <si>
    <t>MODAL</t>
  </si>
  <si>
    <t>https://institucional.xpi.com.br/downloads/xpgestao/Regulamento/Regulamento_40107402000104_v4.pdf</t>
  </si>
  <si>
    <t>Blueoak SS I Feeder FIC FIP - Subclasse A - Multiestratégia RL</t>
  </si>
  <si>
    <t>Blueoak Investments Asset</t>
  </si>
  <si>
    <t>Blueoak SS I Feeder FIC FIP - Subclasse B - Multiestratégia RL</t>
  </si>
  <si>
    <t>Blueoak SSI FIP Subclasse A - Trend PE XXVI FIC FIRF Simples RL</t>
  </si>
  <si>
    <t>BRL TRUST INVESTIMENTOS LTDA</t>
  </si>
  <si>
    <t>https://institucional.xpi.com.br/downloads/xpgestao/Regulamento/Regulamento_43122383000183_v5.pdf</t>
  </si>
  <si>
    <t>Paraty Capital</t>
  </si>
  <si>
    <t>https://institucional.xpi.com.br/downloads/xpgestao/Regulamento/Regulamento_39581595000151_v6.pdf</t>
  </si>
  <si>
    <t>https://institucional.xpi.com.br/downloads/xpgestao/Regulamento/Regulamento_46157305000102_v5.pdf</t>
  </si>
  <si>
    <t>Crescera Growth Capital V FIP Multi - Classe A</t>
  </si>
  <si>
    <t>Crescera Growth Capital V FIP Multi - Classe B</t>
  </si>
  <si>
    <t>Crescera Growth Classe A - XP Trend PE IV FIRF Simples RL</t>
  </si>
  <si>
    <t>EB Fibra - Trend PE II FIC FIRF Simples RL</t>
  </si>
  <si>
    <t>https://institucional.xpi.com.br/downloads/xpgestao/Regulamento/Regulamento_31392355000105_v8.pdf</t>
  </si>
  <si>
    <t>EB Futuro Sustentável FIP Multiestratégia Classe 2</t>
  </si>
  <si>
    <t>EB JHSF Capital FII Residencial Alto Padrão RL - Subclasse A</t>
  </si>
  <si>
    <t>JHSF Capital</t>
  </si>
  <si>
    <t>https://institucional.xpi.com.br/downloads/xpgestao/Regulamento/Regulamento_16974559000152_v1.pdf</t>
  </si>
  <si>
    <t>EB JHSF Capital FII Residencial Alto Padrão RL - Subclasse B</t>
  </si>
  <si>
    <t>https://institucional.xpi.com.br/downloads/xpgestao/Regulamento/Regulamento_54089708000190_v2.pdf</t>
  </si>
  <si>
    <t>Proponentes Profissionais</t>
  </si>
  <si>
    <t>Genial Investimentos</t>
  </si>
  <si>
    <t>Headline XP Venture Capital 3 FIP Multi - Classe A</t>
  </si>
  <si>
    <t>Headline XP Venture Capital 3 FIP Multi - Classe B</t>
  </si>
  <si>
    <t>https://institucional.xpi.com.br/downloads/xpgestao/Regulamento/Regulamento_62308074000147_v1.pdf</t>
  </si>
  <si>
    <t>Jive Dist &amp; Spec Sits IV Adv Qual FicFim CP - Modelo B</t>
  </si>
  <si>
    <t>Jive Asset Management</t>
  </si>
  <si>
    <t>Jive Dist &amp; Spec Sits IV Adv Qual II FicFim CP - Modelo A</t>
  </si>
  <si>
    <t>Jive Dist &amp; Spec Sits IV Adv Qual II FicFim CP - Modelo B</t>
  </si>
  <si>
    <t>Jive Dist &amp; Spec Sits IV Adv Qual III FicFim CP - Modelo A</t>
  </si>
  <si>
    <t>Jive Dist &amp; Spec Sits IV Adv Qual III FicFim CP - Modelo B</t>
  </si>
  <si>
    <t>Jive Dist Spec Sits IV ADV Profissional 1ª emissão</t>
  </si>
  <si>
    <t>Jive Dist Spec Sits IV ADV Profissional 2ª emissão</t>
  </si>
  <si>
    <t>Jive Distressed Origin FIM CP</t>
  </si>
  <si>
    <t>MAF DTVM</t>
  </si>
  <si>
    <t>https://institucional.xpi.com.br/downloads/xpgestao/Regulamento/Regulamento_48887946000148_v6.pdf</t>
  </si>
  <si>
    <t>Kilima Investimentos</t>
  </si>
  <si>
    <t>Kilima OAK II FIP Multiestratégia RL</t>
  </si>
  <si>
    <t>https://institucional.xpi.com.br/downloads/xpgestao/Regulamento/Regulamento_43103187000161_v7.pdf</t>
  </si>
  <si>
    <t>Kinea PE V Classe A - Trend PE VI FIC FIRF Simples RL</t>
  </si>
  <si>
    <t>Kinea PE V Feeder Advisory FIP Multi RL - Classe A</t>
  </si>
  <si>
    <t>Kinea PE V Feeder Advisory FIP Multi RL - Classe B</t>
  </si>
  <si>
    <t>Monashees Expansion Venture Capital Advisory FIM CP IE</t>
  </si>
  <si>
    <t>https://institucional.xpi.com.br/downloads/xpgestao/Regulamento/Regulamento_39774403000123_v6.pdf</t>
  </si>
  <si>
    <t>Navi Residencial Prime Opportunities - Classe A - FII Resp L</t>
  </si>
  <si>
    <t>Navi Real Estate Ventures</t>
  </si>
  <si>
    <t>https://institucional.xpi.com.br/downloads/xpgestao/Regulamento/Regulamento_53251006000106_v322.pdf</t>
  </si>
  <si>
    <t>Navi Residencial Prime Opportunities - Classe B - FII Resp L</t>
  </si>
  <si>
    <t>https://institucional.xpi.com.br/downloads/xpgestao/Regulamento/Regulamento_53251006000106.pdf</t>
  </si>
  <si>
    <t>Navi Residencial Prime Opportunities - Classe C - FII Resp L</t>
  </si>
  <si>
    <t>Newave Energia FIP - Classe D (com DI)</t>
  </si>
  <si>
    <t>Newave Investimentos</t>
  </si>
  <si>
    <t>https://institucional.xpi.com.br/downloads/xpgestao/Regulamento/Regulamento_46153220000156.pdf</t>
  </si>
  <si>
    <t>Newave Energia FIP - Classe E (sem DI)</t>
  </si>
  <si>
    <t>https://institucional.xpi.com.br/downloads/xpgestao/Regulamento/Regulamento_46153220000156_v323.pdf</t>
  </si>
  <si>
    <t>Newave Energia I Advisory Classe D Trend PE XXVII FIC RF Simples</t>
  </si>
  <si>
    <t>Newave Energia I Advisory – Classe A - FIP Multiestratégia</t>
  </si>
  <si>
    <t>Newave Energia I Advisory – Classe A Trend PE XVI FIC FIRF Simples RL</t>
  </si>
  <si>
    <t>Newave Energia I Advisory – Classe B - FIP Multiestratégia</t>
  </si>
  <si>
    <t>Pátria Igah Blend Advisory FIP RL - Subclasse A</t>
  </si>
  <si>
    <t>Pátria Igah Blend Advisory FIP RL - Subclasse B</t>
  </si>
  <si>
    <t>Pátria Igah Blend FIP Subclasse A - Trend PE XXIX FIC FIRF Simples RL</t>
  </si>
  <si>
    <t>XP CCTVM</t>
  </si>
  <si>
    <t>Pátria Infraestrutura V Advisory FIP - Classe C</t>
  </si>
  <si>
    <t>https://institucional.xpi.com.br/downloads/xpgestao/Regulamento/Regulamento_52281935000197_v87.pdf</t>
  </si>
  <si>
    <t>Pátria PE VII Advisory FIP Multi - Classe A</t>
  </si>
  <si>
    <t>https://institucional.xpi.com.br/downloads/xpgestao/Regulamento/Regulamento_43120902000174.pdf</t>
  </si>
  <si>
    <t>Pátria PE VII Advisory FIP Multi - Classe B</t>
  </si>
  <si>
    <t>Pátria PE VII Advisory FIP Multi - Classe C</t>
  </si>
  <si>
    <t>Pátria PE VII Advisory FIP Multi - Classe D</t>
  </si>
  <si>
    <t>Pátria Private Equity  VII Advisory FIP Classe A - Trend PE RL</t>
  </si>
  <si>
    <t>RBR Club II IE FIF Multimercado</t>
  </si>
  <si>
    <t>RBR Club IV FIP RL</t>
  </si>
  <si>
    <t>https://institucional.xpi.com.br/downloads/xpgestao/Regulamento/Regulamento_58429506000109_v21.pdf</t>
  </si>
  <si>
    <t>SPX PE I Advisory FIP Classe A - Trend PE XII FIC FIRF Simpl</t>
  </si>
  <si>
    <t>SPX Private Equity I Advisory FIP Multi - Classe A</t>
  </si>
  <si>
    <t>https://institucional.xpi.com.br/downloads/xpgestao/Regulamento/Regulamento_46300253000181.pdf</t>
  </si>
  <si>
    <t>SPX Private Equity I Advisory FIP Multi - Classe C</t>
  </si>
  <si>
    <t>https://institucional.xpi.com.br/downloads/xpgestao/Regulamento/Regulamento_46300253000181_v10.pdf</t>
  </si>
  <si>
    <t>Sports Media Futebol Brasileiro - Classe A - Advisory FIP</t>
  </si>
  <si>
    <t>Sports Media Futebol Brasileiro - Classe B - Advisory FIP</t>
  </si>
  <si>
    <t>Starboard Special Situation III Investimento Imobiliário RL</t>
  </si>
  <si>
    <t>Starboard Asset Management</t>
  </si>
  <si>
    <t>https://institucional.xpi.com.br/downloads/xpgestao/Regulamento/Regulamento_57519008000186_v3.pdf</t>
  </si>
  <si>
    <t>https://institucional.xpi.com.br/downloads/xpgestao/Regulamento/Regulamento_30282418000108_v9.pdf</t>
  </si>
  <si>
    <t>Starboard Special Situations III FIDC RL-NP</t>
  </si>
  <si>
    <t>https://institucional.xpi.com.br/downloads/xpgestao/Regulamento/Regulamento_40365916000160_v3.pdf</t>
  </si>
  <si>
    <t>Starboard Special Situations III FIP Multiestratégia RL</t>
  </si>
  <si>
    <t>https://institucional.xpi.com.br/downloads/xpgestao/Regulamento/Regulamento_40011415000185_v3.pdf</t>
  </si>
  <si>
    <t>Open Capital Gestão de Ativos</t>
  </si>
  <si>
    <t>Valor Opportunity Fund II FIP Multiestratégia IE</t>
  </si>
  <si>
    <t>Investidor profissional</t>
  </si>
  <si>
    <t>Vinci Capital Partners IV - Classe A - Advisory FIP Multiest</t>
  </si>
  <si>
    <t>Vinci Capital Partners IV - Classe B - Advisory FIP Multiest</t>
  </si>
  <si>
    <t>Vinci Capital Partners IV FIP Classe A - Trend PE XIX FIC FI RL</t>
  </si>
  <si>
    <t>Vinci Impacto e Retorno - Trend PE III FIC FIRF Simples RL</t>
  </si>
  <si>
    <t>Vinci Impacto e Retorno Advisory FIP Multiestratégia IS</t>
  </si>
  <si>
    <t>XP Carnaúba FII - Classe A</t>
  </si>
  <si>
    <t>XP Carnaúba FII - Classe B</t>
  </si>
  <si>
    <t>XP Carnaúba FII - Classe C</t>
  </si>
  <si>
    <t>XP Carnaúba FII - Classe D</t>
  </si>
  <si>
    <t>XP Credit Opportunities FIDC - Modelo A</t>
  </si>
  <si>
    <t>https://institucional.xpi.com.br/downloads/xpgestao/Regulamento/Regulamento_53779703000126_v184.pdf</t>
  </si>
  <si>
    <t>XP Credit Opportunities FIDC - Modelo B</t>
  </si>
  <si>
    <t>https://institucional.xpi.com.br/downloads/xpgestao/Regulamento/Regulamento_53779703000126.pdf</t>
  </si>
  <si>
    <t>XP IdeaZarvos - IDZB11</t>
  </si>
  <si>
    <t>XP Infra III FIP</t>
  </si>
  <si>
    <t>https://institucional.xpi.com.br/downloads/xpgestao/Regulamento/Regulamento_34027608000121_v3.pdf</t>
  </si>
  <si>
    <t>XP Infra IV FIP IE - Classe A</t>
  </si>
  <si>
    <t>XP Infra IV FIP IE - Classe C</t>
  </si>
  <si>
    <t>XP Infra V FIP IE RL - Subclasse A</t>
  </si>
  <si>
    <t>https://institucional.xpi.com.br/downloads/xpgestao/Regulamento/Regulamento_14473196000146_v1.pdf</t>
  </si>
  <si>
    <t>XP Infra V FIP IE RL - Subclasse B</t>
  </si>
  <si>
    <t>https://institucional.xpi.com.br/downloads/xpgestao/Regulamento/Regulamento_44028840000138_v2.pdf</t>
  </si>
  <si>
    <t>XP Infra V FIP IE RL Subclasse A - Trend PE XXV FIC FIRF Simples</t>
  </si>
  <si>
    <t>XP Infra V Feeder FIP IE RL - Subclasse A (RPPS)</t>
  </si>
  <si>
    <t>https://institucional.xpi.com.br/downloads/xpgestao/Regulamento/Regulamento_55128667000166_v14.pdf</t>
  </si>
  <si>
    <t>XP Infra V Feeder FIP IE RL - Subclasse B</t>
  </si>
  <si>
    <t>https://institucional.xpi.com.br/downloads/xpgestao/Regulamento/Regulamento_55128667000166.pdf</t>
  </si>
  <si>
    <t>XP Infra V Feeder II FIP IE RL - Subclasse A (RPPS)</t>
  </si>
  <si>
    <t>XP Infra V Feeder II FIP IE RL - Subclasse B</t>
  </si>
  <si>
    <t>XP JHSF Real Estate US CC FIP Multiestratégia IE</t>
  </si>
  <si>
    <t>https://institucional.xpi.com.br/downloads/xpgestao/Regulamento/Regulamento_41394983000175_v10.pdf</t>
  </si>
  <si>
    <t>XP JHSF Real Estate US FIP Multiestratégia IE</t>
  </si>
  <si>
    <t>https://institucional.xpi.com.br/downloads/xpgestao/Regulamento/Regulamento_41687480000198_v9.pdf</t>
  </si>
  <si>
    <t>XP Litigation Fund FIC FIF Multimercado CP LP RL</t>
  </si>
  <si>
    <t>https://institucional.xpi.com.br/downloads/xpgestao/Regulamento/Regulamento_36554324000119_v3.pdf</t>
  </si>
  <si>
    <t>https://institucional.xpi.com.br/downloads/xpgestao/Regulamento/Regulamento - XP Portos FIP Multiestrágia.pdf</t>
  </si>
  <si>
    <t>XP Private Equity I FIP Multi - Classe A</t>
  </si>
  <si>
    <t>XP Private Equity I FIP Multi - Classe D 1ª emissão</t>
  </si>
  <si>
    <t>https://institucional.xpi.com.br/downloads/xpgestao/Regulamento/Regulamento_21523833000107.pdf</t>
  </si>
  <si>
    <t>XP Private Equity I FIP Multi - Classe D 2ª emissão</t>
  </si>
  <si>
    <t>XP Private Equity II - Classe A - FIP Multiestratégia</t>
  </si>
  <si>
    <t>XP Private Equity II - Classe A1 - FIP Multiestratégia - (Func. e AAIs)</t>
  </si>
  <si>
    <t>XP Private Equity II - Classe D - FIP Multiestratégia</t>
  </si>
  <si>
    <t>XP Private Equity II - Classe D1 - FIP Multiestratégia</t>
  </si>
  <si>
    <t>XP Private Equity II FIP Classe A e A1 - Trend PE XVIII FIC</t>
  </si>
  <si>
    <t>XP SS 1 FIC FIDC RL-NP</t>
  </si>
  <si>
    <t>XP Selection Alternativo Classe A - Trend PE V FIRF Simples</t>
  </si>
  <si>
    <t>XP Selection Alternativo FIP Multi - Classe A</t>
  </si>
  <si>
    <t>https://institucional.xpi.com.br/downloads/xpgestao/Regulamento/Regulamento_39669815000101.pdf</t>
  </si>
  <si>
    <t>XP Selection Alternativo FIP Multi - Classe C</t>
  </si>
  <si>
    <t>https://institucional.xpi.com.br/downloads/xpgestao/Regulamento/Regulamento_39669815000101_v353.pdf</t>
  </si>
  <si>
    <t>XP Selection Prime FIP - Subclasse A</t>
  </si>
  <si>
    <t>XP Selection Prime FIP - Subclasse B</t>
  </si>
  <si>
    <t>XP Selection Prime FIP - Subclasse C</t>
  </si>
  <si>
    <t>XP Selection Prime FIP Subclasse A - Trend PE XXX FIRF Simpl</t>
  </si>
  <si>
    <t>XP Special Opportunities FIP Multi - Classe A</t>
  </si>
  <si>
    <t>Oliveira trust</t>
  </si>
  <si>
    <t>XP Special Opportunities FIP Multi - Classe B</t>
  </si>
  <si>
    <t>XP Special Situations I Capital CP LP RL</t>
  </si>
  <si>
    <t>XP Special Situations III CP LP</t>
  </si>
  <si>
    <t>XPEX11 - XP Exeter II Desenvolvimento Log. - Classe A</t>
  </si>
  <si>
    <t>https://institucional.xpi.com.br/downloads/xpgestao/Regulamento/Regulamento_42463823000101.pdf</t>
  </si>
  <si>
    <t>XPEX11 - XP Exeter II Desenvolvimento Log. - Classe B</t>
  </si>
  <si>
    <t>https://institucional.xpi.com.br/downloads/xpgestao/Regulamento/Regulamento_42463823000101_v10.pdf</t>
  </si>
  <si>
    <t>AZPR11 - AZ Quest Panorama Crédito Imob.</t>
  </si>
  <si>
    <t>AZQA11 - AZ Quest Luna - FIAgro</t>
  </si>
  <si>
    <t>AZ QUEST AGRO LTDA.</t>
  </si>
  <si>
    <t>AZQI11 - AZ Quest Infra Yield FIP IE</t>
  </si>
  <si>
    <t>https://institucional.xpi.com.br/downloads/xpgestao/Regulamento/Regulamento_49252656000190_v6.pdf</t>
  </si>
  <si>
    <t>Basílica Partners UNI FII - RL - Subclasse C</t>
  </si>
  <si>
    <t>Basílica Partners Latin America Private Equity LTDA</t>
  </si>
  <si>
    <t>https://institucional.xpi.com.br/downloads/xpgestao/Regulamento/Regulamento_57376810000164_v3.pdf</t>
  </si>
  <si>
    <t>CPAC11 - Capitânia Agro Crédito</t>
  </si>
  <si>
    <t>Cy.capital Gestora de Recursos</t>
  </si>
  <si>
    <t>https://institucional.xpi.com.br/downloads/xpgestao/Regulamento/Regulamento_51601636000120_v2.pdf</t>
  </si>
  <si>
    <t>EXXB11 - XP Exeter Desenvolvimento Logistico I - Classe B</t>
  </si>
  <si>
    <t>https://institucional.xpi.com.br/downloads/xpgestao/Regulamento/Regulamento_35755044000106_v11.pdf</t>
  </si>
  <si>
    <t>EXXP11 - XP Exeter Desenvolvimento Logistico</t>
  </si>
  <si>
    <t>https://institucional.xpi.com.br/downloads/xpgestao/Regulamento/Regulamento_35755044000106.pdf</t>
  </si>
  <si>
    <t>FAMI11 - REC-FAMI Fundo de CRI</t>
  </si>
  <si>
    <t>REC Gestão de Recursos</t>
  </si>
  <si>
    <t>https://institucional.xpi.com.br/downloads/xpgestao/Regulamento/Regulamento_52355496000110_v2.pdf</t>
  </si>
  <si>
    <t>IDZA11 - XP IdeaZarvos</t>
  </si>
  <si>
    <t>IMOV11 - Navi Hedge Fund</t>
  </si>
  <si>
    <t>https://institucional.xpi.com.br/downloads/xpgestao/Regulamento/Regulamento_46437903000135_v5.pdf</t>
  </si>
  <si>
    <t>JGFA11 - JGP Ecossistema Infra CDI CP RL</t>
  </si>
  <si>
    <t>JGPI11 - JGP Infra</t>
  </si>
  <si>
    <t>https://institucional.xpi.com.br/downloads/xpgestao/Regulamento/Regulamento_52915104000120_v2.pdf</t>
  </si>
  <si>
    <t>JGPT11 - JGP Crédito Agro</t>
  </si>
  <si>
    <t>https://institucional.xpi.com.br/downloads/xpgestao/Regulamento/Regulamento_43741205000130_v4.pdf</t>
  </si>
  <si>
    <t>KJNT11 - Kijani Asatala FIAgro</t>
  </si>
  <si>
    <t>Kijani Investimentos</t>
  </si>
  <si>
    <t>https://institucional.xpi.com.br/downloads/xpgestao/Regulamento/Regulamento_40265671000107_v4.pdf</t>
  </si>
  <si>
    <t>MARE11 - Manatí Recebíveis Estruturados</t>
  </si>
  <si>
    <t>https://institucional.xpi.com.br/downloads/xpgestao/Regulamento/Regulamento_49916958000116_v2.pdf</t>
  </si>
  <si>
    <t>MCCE11 - Mauá Capital Crédito Estruturado</t>
  </si>
  <si>
    <t>MCFA11 - Mauá Capital High Grade FII RL</t>
  </si>
  <si>
    <t>https://institucional.xpi.com.br/downloads/xpgestao/Regulamento/Regulamento_54698848000165_v1.pdf</t>
  </si>
  <si>
    <t>MRFA11 - XP Multi Renda FII RL</t>
  </si>
  <si>
    <t>NFIP11 - Navi Infra FIP-IE (RL)</t>
  </si>
  <si>
    <t>NAVI YIELD - ADMINISTRADORA E GESTORA DE RECURSOS FINANCEIROS LTDA</t>
  </si>
  <si>
    <t>https://institucional.xpi.com.br/downloads/xpgestao/Regulamento/Regulamento_56958829000156_v1.pdf</t>
  </si>
  <si>
    <t>PAAG11 - Pátria Crédito Agrícola FiAgro</t>
  </si>
  <si>
    <t>PIER11 - Pátria Infra Energia Core Renda FIP INFRA</t>
  </si>
  <si>
    <t>https://institucional.xpi.com.br/downloads/xpgestao/Regulamento/Regulamento_45829737000150_v5.pdf</t>
  </si>
  <si>
    <t>RBRJ11 - RBR Infra Crédito FIC INFRA RF</t>
  </si>
  <si>
    <t>https://institucional.xpi.com.br/downloads/xpgestao/Regulamento/Regulamento_44982118000138_v4.pdf</t>
  </si>
  <si>
    <t>RZDS11 - Riza Domus FII</t>
  </si>
  <si>
    <t>Riza Viseu FII RL - Subclasse A</t>
  </si>
  <si>
    <t>Riza Viseu FII RL - Subclasse B</t>
  </si>
  <si>
    <t>TGRE11 - TG Real Estate</t>
  </si>
  <si>
    <t>https://institucional.xpi.com.br/downloads/xpgestao/Regulamento/Regulamento_44625562000104_v2.pdf</t>
  </si>
  <si>
    <t>TGRI11 – TG Renda Imobiliária Sênior A</t>
  </si>
  <si>
    <t>VGIE11 - Valora Infra Dívida FIP IE</t>
  </si>
  <si>
    <t>https://institucional.xpi.com.br/downloads/xpgestao/Regulamento/Regulamento_46405812000118_v2.pdf</t>
  </si>
  <si>
    <t>VGPR11 - Valora Imobiliário Multiestratégia Premium</t>
  </si>
  <si>
    <t>https://institucional.xpi.com.br/downloads/xpgestao/Regulamento/Regulamento_50180894000117_v3.pdf</t>
  </si>
  <si>
    <t>VICA11 - Vinci Crédito FIAgro</t>
  </si>
  <si>
    <t>https://institucional.xpi.com.br/downloads/xpgestao/Regulamento/Regulamento_44614833000118_v3.pdf</t>
  </si>
  <si>
    <t>XPAG11 - XP Crédito Agro</t>
  </si>
  <si>
    <t>XPHB11 - XP Habitat FII</t>
  </si>
  <si>
    <t>XPHF11 - XP Hedge Fund</t>
  </si>
  <si>
    <t>Tipo</t>
  </si>
  <si>
    <t>Objetivo de Retorno</t>
  </si>
  <si>
    <t>Imobiliário</t>
  </si>
  <si>
    <t>CDI + 3%</t>
  </si>
  <si>
    <t>Agronegócio</t>
  </si>
  <si>
    <t>CDI + 2%</t>
  </si>
  <si>
    <t>Infraestrutura</t>
  </si>
  <si>
    <t>CDI + 4%</t>
  </si>
  <si>
    <t>Hedge Fund</t>
  </si>
  <si>
    <t>Private Debt</t>
  </si>
  <si>
    <t>Special Situations</t>
  </si>
  <si>
    <t>IPCA + 9,0%</t>
  </si>
  <si>
    <t>CDI + 1,70%</t>
  </si>
  <si>
    <t>CDI +2,4%</t>
  </si>
  <si>
    <t>IPCA +12%</t>
  </si>
  <si>
    <t>IPCA + 9,5%</t>
  </si>
  <si>
    <t>CDI + 4,5%</t>
  </si>
  <si>
    <t>IPCA +9,5%</t>
  </si>
  <si>
    <t>Private Equity</t>
  </si>
  <si>
    <t>Trend DI</t>
  </si>
  <si>
    <t>Venture Capital</t>
  </si>
  <si>
    <t>25% a.a</t>
  </si>
  <si>
    <t>Real Assets</t>
  </si>
  <si>
    <t>35% a.a.</t>
  </si>
  <si>
    <t>IPCA + 8% a.a</t>
  </si>
  <si>
    <t>Private Equity (FoF)</t>
  </si>
  <si>
    <t>25% a.a.</t>
  </si>
  <si>
    <t>Rentabilidade 12 Meses</t>
  </si>
  <si>
    <t>Rentabilidade 24 Meses</t>
  </si>
  <si>
    <t>Rentabilidade 36 Meses</t>
  </si>
  <si>
    <t>Rentabilidade Desde Início</t>
  </si>
  <si>
    <t>Data Último Provento</t>
  </si>
  <si>
    <t>Proventos por Cota (último recebido)</t>
  </si>
  <si>
    <t>Proventos Acumulados por Cota (12 Meses)</t>
  </si>
  <si>
    <t>Proventos Acumulados por Cota (24 Meses)</t>
  </si>
  <si>
    <t>Proventos Acumulados por Cota (36 Meses)</t>
  </si>
  <si>
    <t>Proventos Acumulados por Cota (Desde Início)</t>
  </si>
  <si>
    <t>ROA ADM</t>
  </si>
  <si>
    <t>ROA Performance</t>
  </si>
  <si>
    <t>Tabela contendo características gerais de todos os fundos da plataforma XP local.</t>
  </si>
  <si>
    <t>Fundos Internacionais distribuidos em nossa conta global, plataforma Digital.</t>
  </si>
  <si>
    <t>Fundos da nossa franquia alternativos, incluindo Venture Capital, Private Equity, Private Debt, Trend DI, Real Assets e Private Debt.</t>
  </si>
  <si>
    <t>Descrição explicativa de o que seria cada classificação XP feita para os fundos.</t>
  </si>
  <si>
    <t>Comentários do gestor sobre atribuição de performance e cenário, além do posicionamento do fundo.</t>
  </si>
  <si>
    <t>Aque é possível encontrar uma descrição de o que seria cada coluna das abas "Fundos Alternativos", "Fundos Cetipados" e "Fundos PR+".</t>
  </si>
  <si>
    <t>Fundos da nossa franquia PR+, incluindo Venture Capital, Private Equity, Private Debt, Trend DI, Real Assets e Private Debt.</t>
  </si>
  <si>
    <t>Fundos da nossa franquia cetipados, incluindo Imobiliário, Agronegócio, Infraestrutura, Hedge Fund, Special Situations e Private Debt.</t>
  </si>
  <si>
    <t>7 + 2</t>
  </si>
  <si>
    <t>5 + 1</t>
  </si>
  <si>
    <t>5 + 2</t>
  </si>
  <si>
    <t>3 + 1</t>
  </si>
  <si>
    <t>4 + 2</t>
  </si>
  <si>
    <t>8 + 2</t>
  </si>
  <si>
    <t>6 + 1</t>
  </si>
  <si>
    <t>6 + 2</t>
  </si>
  <si>
    <t>10 + 1</t>
  </si>
  <si>
    <t>6 + 1 + 1</t>
  </si>
  <si>
    <t>10 + 2</t>
  </si>
  <si>
    <t>4 + 1</t>
  </si>
  <si>
    <t>10 + 3</t>
  </si>
  <si>
    <t>9 + 2</t>
  </si>
  <si>
    <t xml:space="preserve">8 + 2 </t>
  </si>
  <si>
    <t>7 + 1</t>
  </si>
  <si>
    <t>8 + 1</t>
  </si>
  <si>
    <t>3 + 2</t>
  </si>
  <si>
    <t>3 + 3</t>
  </si>
  <si>
    <t>10 + 1 + 1</t>
  </si>
  <si>
    <t>Prazo Indeterminado</t>
  </si>
  <si>
    <t>2 + 1</t>
  </si>
  <si>
    <t>Prazo Listagem (Anos)</t>
  </si>
  <si>
    <t>Prazo Encerramento (Anos)</t>
  </si>
  <si>
    <t>Período de Investimento (Anos)</t>
  </si>
  <si>
    <t>Email Gestora</t>
  </si>
  <si>
    <t>comercial@azquest.com.br</t>
  </si>
  <si>
    <t>info@basilicapartners.com</t>
  </si>
  <si>
    <t>invest@capitaniainvestimentos.com.br</t>
  </si>
  <si>
    <t>produtos@xpasset.com.br</t>
  </si>
  <si>
    <t>ri.fii@navi.com.br</t>
  </si>
  <si>
    <t>guilherme.loiacono@leste.com</t>
  </si>
  <si>
    <t>ir.credit@patria.com</t>
  </si>
  <si>
    <t>ri@rizaasset.com</t>
  </si>
  <si>
    <t>ri@tgcore.com.br</t>
  </si>
  <si>
    <t>ri@valorainvest.com.br</t>
  </si>
  <si>
    <t>gabriel@bocainacapital.com</t>
  </si>
  <si>
    <t>fmoutinho@lifecapitalpartners.com.br</t>
  </si>
  <si>
    <t>ri@legacycapital.com.br</t>
  </si>
  <si>
    <t>ri@spxcapital.com</t>
  </si>
  <si>
    <t>distribuidor@sparta.com.br</t>
  </si>
  <si>
    <t>investor.relations@aqua.capital</t>
  </si>
  <si>
    <t>beny.podlubny@blueoak.com.br</t>
  </si>
  <si>
    <t>ir@crescera.com</t>
  </si>
  <si>
    <t>ir@ebcapital.com.br</t>
  </si>
  <si>
    <t>capital@jhsf.com.br</t>
  </si>
  <si>
    <t>Coluna</t>
  </si>
  <si>
    <t>Explicação</t>
  </si>
  <si>
    <t>Nome do fundo de investimento.</t>
  </si>
  <si>
    <t>Cadastro Nacional de Pessoa Jurídica do fundo, identificador único.</t>
  </si>
  <si>
    <t>Empresa responsável pela gestão dos ativos do fundo.</t>
  </si>
  <si>
    <t>Entidade que administra o fundo e garante sua conformidade regulatória.</t>
  </si>
  <si>
    <t>Tipo de fundo, como imobiliário, renda fixa, etc.</t>
  </si>
  <si>
    <t>Classificação do fundo segundo normas da Comissão de Valores Mobiliários.</t>
  </si>
  <si>
    <t>Tipo de investimento, por exemplo, FII (Fundo de Investimento Imobiliário).</t>
  </si>
  <si>
    <t>Meta de rentabilidade do fundo, geralmente vinculada a índices como CDI.</t>
  </si>
  <si>
    <t>Perfil de investidor para o qual o fundo é destinado (ex.: investidor qualificado).</t>
  </si>
  <si>
    <t>Data de início das operações do fundo.</t>
  </si>
  <si>
    <t>Empresa responsável pela auditoria do fundo.</t>
  </si>
  <si>
    <t>Instituição que guarda os ativos do fundo.</t>
  </si>
  <si>
    <t>URL para acessar o regulamento oficial do fundo.</t>
  </si>
  <si>
    <t>Contato eletrônico da gestora do fundo.</t>
  </si>
  <si>
    <t>Valor total dos ativos do fundo menos suas obrigações.</t>
  </si>
  <si>
    <t>Percentual cobrado pela gestora para administrar o fundo.</t>
  </si>
  <si>
    <t>Limite máximo da taxa de administração permitida.</t>
  </si>
  <si>
    <t>Percentual cobrado sobre o lucro excedente ao objetivo de retorno.</t>
  </si>
  <si>
    <t>Rentabilidade acumulada nos últimos 12 meses.</t>
  </si>
  <si>
    <t>Rentabilidade acumulada nos últimos 24 meses.</t>
  </si>
  <si>
    <t>Rentabilidade acumulada nos últimos 36 meses.</t>
  </si>
  <si>
    <t>Rentabilidade acumulada desde o início do fundo.</t>
  </si>
  <si>
    <t>Data em que foi pago o último provento aos investidores.</t>
  </si>
  <si>
    <t>Valor do último provento pago por cota.</t>
  </si>
  <si>
    <t>Total de proventos pagos por cota nos últimos 12 meses.</t>
  </si>
  <si>
    <t>Total de proventos pagos por cota nos últimos 24 meses.</t>
  </si>
  <si>
    <t>Total de proventos pagos por cota nos últimos 36 meses.</t>
  </si>
  <si>
    <t>Total de proventos pagos por cota desde o início do fundo.</t>
  </si>
  <si>
    <t>Tempo estimado para listagem do fundo no mercado. Exemplo: "5 + 1" significa que é esperado listagem em 5 anos, mas com possibilidade de prorrogação de 1 ano (demorando 6 anos máximo no total).</t>
  </si>
  <si>
    <t>Período previsto para encerramento do fundo. Exemplo: "5 + 1" significa que é esperado encerramneto em 5 anos, mas com possibilidade de prorrogação de 1 ano (demorando 6 anos máximo no total).</t>
  </si>
  <si>
    <t>Tempo disponível que o gestor tem para alocar o capital do fundo.</t>
  </si>
  <si>
    <t>Comissão que o escritório vai ganhar (%) em cima da taxa de administração.</t>
  </si>
  <si>
    <t>Comissão que o escritório vai ganhar (%) em cima da taxa de performance.</t>
  </si>
  <si>
    <t>Dividend Yield (12 Meses)</t>
  </si>
  <si>
    <t>Dividend Yield (24 Meses)</t>
  </si>
  <si>
    <t>Dividend Yield (36 Meses)</t>
  </si>
  <si>
    <t>Dividend Yield (Desde Início)</t>
  </si>
  <si>
    <t>Brasol Renda Imobiliária Solar II FII - RL</t>
  </si>
  <si>
    <t>BGR Galpões Logísticos I Feeder FII</t>
  </si>
  <si>
    <t>BRPR Gestão de Recursos</t>
  </si>
  <si>
    <t>Hedge Crédito CDI Renda Mais FII</t>
  </si>
  <si>
    <t>Hedge Investments</t>
  </si>
  <si>
    <t>Mauá Planta FII RL - Subclasse A</t>
  </si>
  <si>
    <t>Riza Terrax Vintage FIAgro RL</t>
  </si>
  <si>
    <t>Headline Prime I FIP - Subclasse A</t>
  </si>
  <si>
    <t>Headline Prime I FIP - Subclasse B</t>
  </si>
  <si>
    <t>Headline Prime I FIP - Subclasse C</t>
  </si>
  <si>
    <t>Headline Prime I FIP Subclasse A - Trend PE XXXI FIC FIRF RL</t>
  </si>
  <si>
    <t>JHSF Capital Malls Feeder FII RL</t>
  </si>
  <si>
    <t>Triplo A Residencial FII RL</t>
  </si>
  <si>
    <t>XP Portos FIP Multiestratégia Responsabilidade Limitada - Classe A</t>
  </si>
  <si>
    <t>nan</t>
  </si>
  <si>
    <t>CDI + 2,4%</t>
  </si>
  <si>
    <t>CDI + 1%</t>
  </si>
  <si>
    <t>agro@azquest.com.br</t>
  </si>
  <si>
    <t>CDI + 3,9%</t>
  </si>
  <si>
    <t>30 + 30</t>
  </si>
  <si>
    <t>brzp@brz.com.br</t>
  </si>
  <si>
    <t>estruturados@capitaniainvestimentos.com.br</t>
  </si>
  <si>
    <t>15,14%</t>
  </si>
  <si>
    <t>ri.capital@cyrela.com.br</t>
  </si>
  <si>
    <t>IPCA + 6%</t>
  </si>
  <si>
    <t>3 + 1 + 1</t>
  </si>
  <si>
    <t>ri@xpasset.com.br</t>
  </si>
  <si>
    <t>ri@recgestao.com</t>
  </si>
  <si>
    <t>IPCA + 7%</t>
  </si>
  <si>
    <t>IPCA + Yield [IMAB 5]</t>
  </si>
  <si>
    <t>IPCA + 2,7%</t>
  </si>
  <si>
    <t>ri@jgpcredito.com.br</t>
  </si>
  <si>
    <t>ri@kijani.com.br</t>
  </si>
  <si>
    <t>CDI + 2,5%</t>
  </si>
  <si>
    <t>ri@manaticm.com</t>
  </si>
  <si>
    <t>IPCA + 9,7% a.a.</t>
  </si>
  <si>
    <t>fundosimobiliarios@jivemaua.com.br</t>
  </si>
  <si>
    <t>IPCA + 7,4% a.a.</t>
  </si>
  <si>
    <t>IMAB</t>
  </si>
  <si>
    <t>ri.infra@navi.com.br</t>
  </si>
  <si>
    <t>IPCA + 9% a.a.</t>
  </si>
  <si>
    <t>contato@rbrasset.com.br</t>
  </si>
  <si>
    <t>CDI + 3,0% a 4,0% a.a.</t>
  </si>
  <si>
    <t>CDI + 2% a.a.  CDI + 4% a.a.</t>
  </si>
  <si>
    <t>CDI +6% a.a.</t>
  </si>
  <si>
    <t>ri@vincifundoslistados.com</t>
  </si>
  <si>
    <t>Distribuicao@arxinvestimentos.com.br</t>
  </si>
  <si>
    <t>1 + 0,5</t>
  </si>
  <si>
    <t>timeri@augme.com.br</t>
  </si>
  <si>
    <t>CDI + 3%  CDI + 4%</t>
  </si>
  <si>
    <t>ri.re@patria.com</t>
  </si>
  <si>
    <t>AZ Quest Panorama Renda CDI FI Responsabilidade Limitada</t>
  </si>
  <si>
    <t>CDI + 2,17%</t>
  </si>
  <si>
    <t>2 + 2</t>
  </si>
  <si>
    <t>CDI + 2,25% a.a.</t>
  </si>
  <si>
    <t>comercial@artesanalinvestimentos.com.br</t>
  </si>
  <si>
    <t>BGR Galpões Logistícos - Subclasse B</t>
  </si>
  <si>
    <t xml:space="preserve">IPCA + 9,0% a.a. </t>
  </si>
  <si>
    <t>ri.fundoslistados@btgpactual.com</t>
  </si>
  <si>
    <t>ri@exacapital.com.br</t>
  </si>
  <si>
    <t>distribuicaoterceiros@itauunibanco.com.br</t>
  </si>
  <si>
    <t>ir@jivemaua.com.br</t>
  </si>
  <si>
    <t>CDI + 2,15%</t>
  </si>
  <si>
    <t>Jivemaua Bossanova Credito Securitizado II (Varejo) FIDC RL</t>
  </si>
  <si>
    <t>LCP Prefixado II Feeder FII RL</t>
  </si>
  <si>
    <t>https://institucional.xpi.com.br/downloads/xpgestao/Regulamento/Regulamento_63918369000106_v2.pdf</t>
  </si>
  <si>
    <t xml:space="preserve">CDI + 1.7% a.a. </t>
  </si>
  <si>
    <t>CDI + 2,2%</t>
  </si>
  <si>
    <t>3% (remarcação inicial) + IPCA + 8,75% a.a.</t>
  </si>
  <si>
    <t>IPCA + 9,00% a.a.</t>
  </si>
  <si>
    <t>comercial@occambrasil.com.br</t>
  </si>
  <si>
    <t>comercial@persevera.com.br</t>
  </si>
  <si>
    <t>Riza Malls Feeder FII RL</t>
  </si>
  <si>
    <t>11% a 12% a.a.</t>
  </si>
  <si>
    <t>CDI + 4,25%</t>
  </si>
  <si>
    <t>2 + 0,5</t>
  </si>
  <si>
    <t>cadastro@rootcapital.com.br</t>
  </si>
  <si>
    <t>CDI+2 ao longo do prazo do fundo</t>
  </si>
  <si>
    <t>comercial@solisinvestimentos.com.br</t>
  </si>
  <si>
    <t>Taxa Pré Jan/2028 isenta</t>
  </si>
  <si>
    <t>IPCA + 9,50% a.a.</t>
  </si>
  <si>
    <t>IPCA + 9,58% a.a.</t>
  </si>
  <si>
    <t>Valora CRI Pré I Feeder I FII RL</t>
  </si>
  <si>
    <t>https://institucional.xpi.com.br/downloads/xpgestao/Regulamento/Regulamento_63496639000120_v1.pdf</t>
  </si>
  <si>
    <t>CDI + 2,5% a.a. líquido de IR</t>
  </si>
  <si>
    <t>institucional@verdeagroimob.com.br</t>
  </si>
  <si>
    <t>CDI +3%</t>
  </si>
  <si>
    <t>a&amp;d@vincicompass.com</t>
  </si>
  <si>
    <t>Wings Renda Imobiliária Feeder FII - RL</t>
  </si>
  <si>
    <t>https://institucional.xpi.com.br/downloads/xpgestao/Regulamento/Regulamento_62739410000106_v1.pdf</t>
  </si>
  <si>
    <t>XP Agro Renda Feeder Fiagro RL</t>
  </si>
  <si>
    <t>https://institucional.xpi.com.br/downloads/xpgestao/Regulamento/Regulamento_63608356000122_v2.pdf</t>
  </si>
  <si>
    <t>IPCA + 8%</t>
  </si>
  <si>
    <t>5 + 1 + 1</t>
  </si>
  <si>
    <t>IPCA + 30%</t>
  </si>
  <si>
    <t>Canary</t>
  </si>
  <si>
    <t>3x de retorno em 10 anos (em USD)</t>
  </si>
  <si>
    <t>10 + 2 + 1</t>
  </si>
  <si>
    <t>legal@canary.com.br</t>
  </si>
  <si>
    <t>fundos.clientservice@tmfgroup.com</t>
  </si>
  <si>
    <t xml:space="preserve">5 + 1 </t>
  </si>
  <si>
    <t>12 + 1 + 1</t>
  </si>
  <si>
    <t>20-25%</t>
  </si>
  <si>
    <t>ri.dss@jivemaua.com.br</t>
  </si>
  <si>
    <t>ri@kilima.com.br</t>
  </si>
  <si>
    <t>relacionamentokineape@kinea.com.br</t>
  </si>
  <si>
    <t>5 + 2 + 2</t>
  </si>
  <si>
    <t>9 + 1 + 1</t>
  </si>
  <si>
    <t>contato@newavecapital.com.br</t>
  </si>
  <si>
    <t>20 + 2 + 1</t>
  </si>
  <si>
    <t>15% a.a. + USD</t>
  </si>
  <si>
    <t>23% a 24% a.a.</t>
  </si>
  <si>
    <t>ir@starboard.com.br</t>
  </si>
  <si>
    <t>IPCA + 19,1 a.a.</t>
  </si>
  <si>
    <t>Triple_a@openkapital.com.br</t>
  </si>
  <si>
    <t>gestaofipvalor@genial.com.vc</t>
  </si>
  <si>
    <t>30%-35% a.a.</t>
  </si>
  <si>
    <t>8 + 2 + 1</t>
  </si>
  <si>
    <t>5,5 + 1</t>
  </si>
  <si>
    <t>7 + 1 + 1</t>
  </si>
  <si>
    <t>7% a.a.</t>
  </si>
  <si>
    <t>6 + 2 + 1</t>
  </si>
  <si>
    <t>IPCA + 5%</t>
  </si>
  <si>
    <t>https://institucional.xpi.com.br/downloads/xpgestao/Regulamento/Regulamento_42700507000106_v5.pdf</t>
  </si>
  <si>
    <t xml:space="preserve">4 + 1 + 1 </t>
  </si>
  <si>
    <t>https://institucional.xpi.com.br/downloads/xpgestao/Regulamento/Regulamento_34964179000119_v5.pdf</t>
  </si>
  <si>
    <t>AZ Quest Debêntures Incentivadas 01/2032 FIC FI-Infra RL</t>
  </si>
  <si>
    <t>Alianza Crédito Renda Mais Feeder FII RL</t>
  </si>
  <si>
    <t>Alianza Investimentos</t>
  </si>
  <si>
    <t>https://institucional.xpi.com.br/downloads/xpgestao/Regulamento/Regulamento_61885788000155_v2.pdf</t>
  </si>
  <si>
    <t>Jivemauá Bossanova Crédito Securitizado II FIDC RL - Subclasse Sênior</t>
  </si>
  <si>
    <t>TG Renda Imobiliária Feeder Pré FII RL</t>
  </si>
  <si>
    <t>https://institucional.xpi.com.br/downloads/xpgestao/Regulamento/Regulamento_45088539000182_v5.pdf</t>
  </si>
  <si>
    <t>https://institucional.xpi.com.br/downloads/xpgestao/Regulamento/Regulamento_39973967000195_v6.pdf</t>
  </si>
  <si>
    <t>https://institucional.xpi.com.br/downloads/xpgestao/Regulamento/Regulamento_35551330000150_v7.pdf</t>
  </si>
  <si>
    <t>https://institucional.xpi.com.br/downloads/xpgestao/Regulamento/Regulamento_38377290000160_v10.pdf</t>
  </si>
  <si>
    <t>FIC FIM XP Special Situations II Capital CP LP RL</t>
  </si>
  <si>
    <t>https://institucional.xpi.com.br/downloads/xpgestao/Regulamento/Regulamento_45089346000146_v5.pdf</t>
  </si>
  <si>
    <t>https://institucional.xpi.com.br/downloads/xpgestao/Regulamento/Regulamento_42402249000173_v8.pdf</t>
  </si>
  <si>
    <t>https://institucional.xpi.com.br/downloads/xpgestao/Regulamento/Regulamento_57341740000109_v3.pdf</t>
  </si>
  <si>
    <t>https://institucional.xpi.com.br/downloads/xpgestao/Regulamento/Regulamento_47716590000117_v6.pdf</t>
  </si>
  <si>
    <t>Payara 3 Venture Capital Advisory FIP Subclasse A</t>
  </si>
  <si>
    <t>https://institucional.xpi.com.br/downloads/xpgestao/Regulamento/Regulamento_59550812000153_v3.pdf</t>
  </si>
  <si>
    <t>https://institucional.xpi.com.br/downloads/xpgestao/Regulamento/Regulamento_47047294000170_v7.pdf</t>
  </si>
  <si>
    <t>RBR PRIVATE EQUITY GESTÃO DE RECURSOS LTDA.</t>
  </si>
  <si>
    <t>https://institucional.xpi.com.br/downloads/xpgestao/Regulamento/Regulamento_42847408000143_v3.pdf</t>
  </si>
  <si>
    <t>RBR Club III Advisory FIM CP IE RL</t>
  </si>
  <si>
    <t>https://institucional.xpi.com.br/downloads/xpgestao/Regulamento/Regulamento_46965426000180_v5.pdf</t>
  </si>
  <si>
    <t>IPCA + 19%</t>
  </si>
  <si>
    <t>https://institucional.xpi.com.br/downloads/xpgestao/Regulamento/Regulamento_39977091000155_v3.pdf</t>
  </si>
  <si>
    <t>https://institucional.xpi.com.br/downloads/xpgestao/Regulamento/Regulamento_50786035000176_v4.pdf</t>
  </si>
  <si>
    <t>https://institucional.xpi.com.br/downloads/xpgestao/Regulamento/Regulamento_38597349000125_v10.pdf</t>
  </si>
  <si>
    <t>20,25% a.a.</t>
  </si>
  <si>
    <t>XP Infra IV FIP-IE - Classe C (2ªEm)</t>
  </si>
  <si>
    <t>https://institucional.xpi.com.br/downloads/xpgestao/Regulamento/Regulamento_48948713000108_v4.pdf</t>
  </si>
  <si>
    <t>https://institucional.xpi.com.br/downloads/xpgestao/Regulamento/Regulamento_40634839000104_v7.pdf</t>
  </si>
  <si>
    <t>https://institucional.xpi.com.br/downloads/xpgestao/Regulamento/Regulamento_60372788000199_v3.pdf</t>
  </si>
  <si>
    <t>https://institucional.xpi.com.br/downloads/xpgestao/Regulamento/Regulamento_37262531000162_v312.pdf</t>
  </si>
  <si>
    <t>https://institucional.xpi.com.br/downloads/xpgestao/Regulamento/Regulamento</t>
  </si>
  <si>
    <t>https://fundos.xpi.com.br/docs-fundos/Regulamento_62603652000178.pdf</t>
  </si>
  <si>
    <t>CRESCERA GROWTH ADVISORY II FIP MULT</t>
  </si>
  <si>
    <t>https://institucional.xpi.com.br/downloads/xpgestao/Regulamento/Regulamento_53276767000104_v4.pdf</t>
  </si>
  <si>
    <t>https://fundos.xpi.com.br/docs-fundos/Regulamento_39774487000103.pdf</t>
  </si>
  <si>
    <t>https://fundos.xpi.com.br/docs-fundos/Regulamento_41593656000142.pdf</t>
  </si>
  <si>
    <t>https://fundos.xpi.com.br/docs-fundos/Regulamento_62378077000157.pdf</t>
  </si>
  <si>
    <t>https://institucional.xpi.com.br/downloads/xpgestao/Regulamento/Regulamento_62378077000157_v209.pdf</t>
  </si>
  <si>
    <t>https://institucional.xpi.com.br/downloads/xpgestao/Regulamento/Regulamento_41219331000102_v257.pdf</t>
  </si>
  <si>
    <t>https://fundos.xpi.com.br/docs-fundos/Regulamento_41219331000102.pdf</t>
  </si>
  <si>
    <t>https://institucional.xpi.com.br/downloads/xpgestao/Regulamento/Regulamento_44951827000156_v9.pdf</t>
  </si>
  <si>
    <t>Redpoint Eventures Advisory II FIP MULT IE</t>
  </si>
  <si>
    <t>https://institucional.xpi.com.br/downloads/xpgestao/Regulamento/Regulamento_53276514000130_v4.pdf</t>
  </si>
  <si>
    <t>https://institucional.xpi.com.br/downloads/xpgestao/Regulamento/Regulamento_50764538000140_v58.pdf</t>
  </si>
  <si>
    <t>https://fundos.xpi.com.br/docs-fundos/Regulamento_50764538000140.pdf</t>
  </si>
  <si>
    <t>https://fundos.xpi.com.br/docs-fundos/Regulamento_51385048000104.pdf</t>
  </si>
  <si>
    <t>https://institucional.xpi.com.br/downloads/xpgestao/Regulamento/Regulamento_44466492000180_v498.pdf</t>
  </si>
  <si>
    <t>https://fundos.xpi.com.br/docs-fundos/Regulamento_44466492000180.pdf</t>
  </si>
  <si>
    <t>https://institucional.xpi.com.br/downloads/xpgestao/Regulamento/Regulamento_57378715000108_v172.pdf</t>
  </si>
  <si>
    <t>https://fundos.xpi.com.br/docs-fundos/Regulamento_57378715000108.pdf</t>
  </si>
  <si>
    <t>https://institucional.xpi.com.br/downloads/xpgestao/Regulamento/Regulamento_21523833000107_v600.pdf</t>
  </si>
  <si>
    <t>https://fundos.xpi.com.br/docs-fundos/Regulamento_21523833000107.pdf</t>
  </si>
  <si>
    <t>https://fundos.xpi.com.br/docs-fundos/Regulamento_46153324000160.pdf</t>
  </si>
  <si>
    <t>https://fundos.xpi.com.br/docs-fundos/Regulamento_60356780000139.pdf</t>
  </si>
  <si>
    <t>https://institucional.xpi.com.br/downloads/xpgestao/Regulamento/Regulamento_43120744000152_v173.pdf</t>
  </si>
  <si>
    <t>https://fundos.xpi.com.br/docs-fundos/Regulamento_43120744000152.pdf</t>
  </si>
  <si>
    <t>https://fundos.xpi.com.br/docs-fundos/Regulamento_51665327000113.pdf</t>
  </si>
  <si>
    <t>https://fundos.xpi.com.br/docs-fundos/Regulamento_49863204000145.pdf</t>
  </si>
  <si>
    <t>BRZ Infra Portos FIP RL</t>
  </si>
  <si>
    <t>BTLP11 - BTG Pactual Prime Logística FII RL - Subclasse A</t>
  </si>
  <si>
    <t>https://fundos.xpi.com.br/docs-fundos/Regulamento_60922008000137.pdf</t>
  </si>
  <si>
    <t>https://fundos.xpi.com.br/docs-fundos/Regulamento_63104203000148.pdf</t>
  </si>
  <si>
    <t>https://fundos.xpi.com.br/docs-fundos/Regulamento_49844718000153.pdf</t>
  </si>
  <si>
    <t>CPHF11 - Capitânia Hedge Fund FII RL</t>
  </si>
  <si>
    <t>https://fundos.xpi.com.br/docs-fundos/Regulamento_50143549000103.pdf</t>
  </si>
  <si>
    <t>CYHF11 - Cyrela Hedge Fund FII RL</t>
  </si>
  <si>
    <t>https://fundos.xpi.com.br/docs-fundos/Regulamento_58356902000145.pdf</t>
  </si>
  <si>
    <t>https://fundos.xpi.com.br/docs-fundos/Regulamento_43741195000133.pdf</t>
  </si>
  <si>
    <t>https://fundos.xpi.com.br/docs-fundos/Regulamento_58643797000125.pdf</t>
  </si>
  <si>
    <t>https://fundos.xpi.com.br/docs-fundos/Regulamento_51575078000175.pdf</t>
  </si>
  <si>
    <t>https://fundos.xpi.com.br/docs-fundos/Regulamento_50750438000165.pdf</t>
  </si>
  <si>
    <t>https://fundos.xpi.com.br/docs-fundos/Regulamento_44625657000110.pdf</t>
  </si>
  <si>
    <t>https://fundos.xpi.com.br/docs-fundos/Regulamento_43741189000186.pdf</t>
  </si>
  <si>
    <t>https://fundos.xpi.com.br/docs-fundos/Regulamento_50385179000110.pdf</t>
  </si>
  <si>
    <t>https://fundos.xpi.com.br/docs-fundos/Regulamento_52357468000131.pdf</t>
  </si>
  <si>
    <t>https://fundos.xpi.com.br/docs-fundos/Regulamento_58198613000165.pdf</t>
  </si>
  <si>
    <t>https://fundos.xpi.com.br/docs-fundos/Regulamento_61848349000172.pdf</t>
  </si>
  <si>
    <t>https://fundos.xpi.com.br/docs-fundos/Regulamento_62017163000134.pdf</t>
  </si>
  <si>
    <t>https://fundos.xpi.com.br/docs-fundos/Regulamento_62995191000126.pdf</t>
  </si>
  <si>
    <t>https://fundos.xpi.com.br/docs-fundos/Regulamento_62883138000133.pdf</t>
  </si>
  <si>
    <t>https://fundos.xpi.com.br/docs-fundos/Regulamento_60449267000192.pdf</t>
  </si>
  <si>
    <t>Brio Renda Mais FII RL</t>
  </si>
  <si>
    <t>Brio Investimentos</t>
  </si>
  <si>
    <t>https://institucional.xpi.com.br/downloads/xpgestao/Regulamento/Regulamento_64137795000167_v2.pdf</t>
  </si>
  <si>
    <t>https://fundos.xpi.com.br/docs-fundos/Regulamento_61232706000173.pdf</t>
  </si>
  <si>
    <t>https://fundos.xpi.com.br/docs-fundos/Regulamento_62252669000128.pdf</t>
  </si>
  <si>
    <t>https://fundos.xpi.com.br/docs-fundos/Regulamento_60103810000103.pdf</t>
  </si>
  <si>
    <t>https://fundos.xpi.com.br/docs-fundos/Regulamento_63912733000112.pdf</t>
  </si>
  <si>
    <t>Jivemauá Bossanova Crédito Securitizado II FIDC RL - Subclasse Subordinada</t>
  </si>
  <si>
    <t>https://institucional.xpi.com.br/downloads/xpgestao/Regulamento/Regulamento- Jivemua 2.pdf</t>
  </si>
  <si>
    <t>https://fundos.xpi.com.br/docs-fundos/Regulamento_61922643000187.pdf</t>
  </si>
  <si>
    <t>https://fundos.xpi.com.br/docs-fundos/Regulamento_59196234000107.pdf</t>
  </si>
  <si>
    <t>https://fundos.xpi.com.br/docs-fundos/Regulamento_57021822000176.pdf</t>
  </si>
  <si>
    <t>https://fundos.xpi.com.br/docs-fundos/Regulamento_59604698000105.pdf</t>
  </si>
  <si>
    <t>Mauá Capital Crédito Liquidez 180 FII RL- Subclasse A</t>
  </si>
  <si>
    <t>https://fundos.xpi.com.br/docs-fundos/Regulamento_65511886000183_YGGQV1773345500.pdf</t>
  </si>
  <si>
    <t>https://fundos.xpi.com.br/docs-fundos/Regulamento_59560195000177.pdf</t>
  </si>
  <si>
    <t>Pátria Infraestrutura Crédito DI III FIP-IE RL</t>
  </si>
  <si>
    <t>https://institucional.xpi.com.br/downloads/xpgestao/Regulamento/Regulamento_64768982000149_v1.pdf</t>
  </si>
  <si>
    <t>https://fundos.xpi.com.br/docs-fundos/Regulamento_60022798000102.pdf</t>
  </si>
  <si>
    <t>https://fundos.xpi.com.br/docs-fundos/Regulamento_62995712000145.pdf</t>
  </si>
  <si>
    <t>https://fundos.xpi.com.br/docs-fundos/Regulamento_62590175000153.pdf</t>
  </si>
  <si>
    <t>https://fundos.xpi.com.br/docs-fundos/Regulamento_57271402000148.pdf</t>
  </si>
  <si>
    <t>https://fundos.xpi.com.br/docs-fundos/Regulamento_58525584000107.pdf</t>
  </si>
  <si>
    <t>https://fundos.xpi.com.br/docs-fundos/Regulamento_56992930000123.pdf</t>
  </si>
  <si>
    <t>TG Eurogarden Feeder FII RL</t>
  </si>
  <si>
    <t>https://fundos.xpi.com.br/docs-fundos/Regulamento_64776566000192.pdf</t>
  </si>
  <si>
    <t>https://fundos.xpi.com.br/docs-fundos/Regulamento_60551924000108.pdf</t>
  </si>
  <si>
    <t>https://fundos.xpi.com.br/docs-fundos/Regulamento_61453937000107.pdf</t>
  </si>
  <si>
    <t>Valora Agro Pré I Fiagro RL</t>
  </si>
  <si>
    <t>https://institucional.xpi.com.br/downloads/xpgestao/Regulamento/Regulamento_64290120000153_v1.pdf</t>
  </si>
  <si>
    <t>https://fundos.xpi.com.br/docs-fundos/Regulamento_60535430000130.pdf</t>
  </si>
  <si>
    <t>https://fundos.xpi.com.br/docs-fundos/Regulamento_60079651000140.pdf</t>
  </si>
  <si>
    <t>https://fundos.xpi.com.br/docs-fundos/Regulamento_62021906000140.pdf</t>
  </si>
  <si>
    <t>https://fundos.xpi.com.br/docs-fundos/Regulamento_58863998000138.pdf</t>
  </si>
  <si>
    <t>XP Logístico Prime Yield II FII RL</t>
  </si>
  <si>
    <t>https://fundos.xpi.com.br/docs-fundos/Regulamento_64722519000166.pdf</t>
  </si>
  <si>
    <t>https://fundos.xpi.com.br/docs-fundos/Regulamento_61424730000104.pdf</t>
  </si>
  <si>
    <t>Auster Fitness I FIP Multiestratégia RL</t>
  </si>
  <si>
    <t>https://fundos.xpi.com.br/docs-fundos/Regulamento_55219936000108.pdf</t>
  </si>
  <si>
    <t>https://fundos.xpi.com.br/docs-fundos/Regulamento_55342176000113.pdf</t>
  </si>
  <si>
    <t>Canary III FIP Multiestratégia RL</t>
  </si>
  <si>
    <t>Concept Cosméticos FIP Multiestratégia RL</t>
  </si>
  <si>
    <t>Concept Tech FIP Multiestratégia RL</t>
  </si>
  <si>
    <t>EB Fibra FIP Multiestratégia RL</t>
  </si>
  <si>
    <t>EB Futuro Sustentável FIP Multiestratégia RL Classe 1</t>
  </si>
  <si>
    <t>https://fundos.xpi.com.br/docs-fundos/Regulamento_36243944000137.pdf</t>
  </si>
  <si>
    <t>https://fundos.xpi.com.br/docs-fundos/Regulamento_61297226000190.pdf</t>
  </si>
  <si>
    <t>https://fundos.xpi.com.br/docs-fundos/Regulamento_44466443000148.pdf</t>
  </si>
  <si>
    <t>https://fundos.xpi.com.br/docs-fundos/Regulamento_44951924000149.pdf</t>
  </si>
  <si>
    <t>https://fundos.xpi.com.br/docs-fundos/Regulamento_48658548000150.pdf</t>
  </si>
  <si>
    <t>https://fundos.xpi.com.br/docs-fundos/Regulamento_52204330000100.pdf</t>
  </si>
  <si>
    <t>https://fundos.xpi.com.br/docs-fundos/Regulamento_44951896000160.pdf</t>
  </si>
  <si>
    <t>Kinea Special Opportunities FIF MM CP RL - Subclasse A</t>
  </si>
  <si>
    <t>https://institucional.xpi.com.br/downloads/xpgestao/Regulamento/Regulamento_63950243000100_v1.pdf</t>
  </si>
  <si>
    <t>Kinea Special Opportunities FIF MM CP RL - Subclasse B</t>
  </si>
  <si>
    <t>https://institucional.xpi.com.br/downloads/xpgestao/Regulamento/Regulamento_63950243000101_v1.pdf</t>
  </si>
  <si>
    <t>Lumina Feeder Brasil III FIM CP RL</t>
  </si>
  <si>
    <t>Lumina Capital</t>
  </si>
  <si>
    <t>https://institucional.xpi.com.br/downloads/xpgestao/Regulamento/Regulamento_63350724000185_v1.pdf</t>
  </si>
  <si>
    <t>https://fundos.xpi.com.br/docs-fundos/Regulamento_57286949000117.pdf</t>
  </si>
  <si>
    <t>https://fundos.xpi.com.br/docs-fundos/Regulamento_59987139000113.pdf</t>
  </si>
  <si>
    <t>https://fundos.xpi.com.br/docs-fundos/Regulamento_51931205000121.pdf</t>
  </si>
  <si>
    <t>https://fundos.xpi.com.br/docs-fundos/Regulamento_62731360000110.pdf</t>
  </si>
  <si>
    <t>https://fundos.xpi.com.br/docs-fundos/Regulamento_38057650000146.pdf</t>
  </si>
  <si>
    <t>https://fundos.xpi.com.br/docs-fundos/Regulamento_55177071000156.pdf</t>
  </si>
  <si>
    <t>XP Selection Prime Feeder Institucional Feeder - Subclasse A</t>
  </si>
  <si>
    <t>https://institucional.xpi.com.br/downloads/xpgestao/Regulamento/Regulamento_61811959000100_v2.pdf</t>
  </si>
  <si>
    <t>https://fundos.xpi.com.br/docs-fundos/Regulamento_34081680000137.pdf</t>
  </si>
  <si>
    <t>https://fundos.xpi.com.br/docs-fundos/Regulamento_34081583000144.pdf</t>
  </si>
  <si>
    <t>Mauá Capital Crédito Estruturado FII RL - 2ª Emissão</t>
  </si>
  <si>
    <t>https://fundos.xpi.com.br/docs-fundos/Regulamento_43741195000134.pdf</t>
  </si>
  <si>
    <t>RZDS11 - Riza Domus FII - 3° Emissão</t>
  </si>
  <si>
    <t>https://fundos.xpi.com.br/docs-fundos/Regulamento_50750438000166.pdf</t>
  </si>
  <si>
    <t>RBR Renda Fixa CDI+ FII RL</t>
  </si>
  <si>
    <t>https://fundos.xpi.com.br/docs-fundos/Regulamento_65787500000160.pdf</t>
  </si>
  <si>
    <t>VINCI MAV IV FIAGRO FIDC RL - Subclasse Mezanino</t>
  </si>
  <si>
    <t>https://fundos.xpi.com.br/docs-fundos/Regulamento_65344522000156_SATX21776452742.pdf</t>
  </si>
  <si>
    <t>Verde A&amp;I Cedro II Portfolio Renda FII RL</t>
  </si>
  <si>
    <t>https://fundos.xpi.com.br/docs-fundos/Regulamento_65326215000142.pdf</t>
  </si>
  <si>
    <t>Vinci MAV IV FIAGRO FIC RL</t>
  </si>
  <si>
    <t>https://fundos.xpi.com.br/docs-fundos/Regulamento_65344621000138.pdf</t>
  </si>
  <si>
    <t>XP Habitat Renda Imobiliária II Feeder FII RL</t>
  </si>
  <si>
    <t>https://fundos.xpi.com.br/docs-fundos/Regulamento_65196656000177.pdf</t>
  </si>
  <si>
    <t>Headline XP VC 3 FIP Multi Classe A - Trend PE X FIC RF Simples RL</t>
  </si>
  <si>
    <t>JHSF Capital Desenvolvimento Imob FII RL - Subclasse A</t>
  </si>
  <si>
    <t>https://fundos.xpi.com.br/docs-fundos/Regulamento_56992328000197_Z5J9K1765795806.pdf</t>
  </si>
  <si>
    <t xml:space="preserve"> MERAKI BRABUS FIF FIA</t>
  </si>
  <si>
    <t>Meraki Capital</t>
  </si>
  <si>
    <t>Ações Investimento no Exterior</t>
  </si>
  <si>
    <t>ABERTO</t>
  </si>
  <si>
    <t>D+2 (corridos)</t>
  </si>
  <si>
    <t>Novembro / Maio</t>
  </si>
  <si>
    <t>https://www.xpi.com.br/investimentos/fundos-de-investimento/lista/#/detalhes/a5c2b1a6-3a3d-43ac-a9d9-15b41cc685c7</t>
  </si>
  <si>
    <t>BR0C4SCTF001</t>
  </si>
  <si>
    <t>4UM Marlim Dividendos FIF CIA RL</t>
  </si>
  <si>
    <t>D+3 (útil)</t>
  </si>
  <si>
    <t>https://www.xpi.com.br/investimentos/fundos-de-investimento/lista/#/detalhes/b11fe7a5-44a7-488f-9c10-2cff35186866</t>
  </si>
  <si>
    <t>A1 CP High Grade FIF CIC RF CP RL</t>
  </si>
  <si>
    <t>A1 HIGH GRADE PÓS FIXADO FEEDER 2 RESP LIMITADA FIF CIC RENDA FIXA CRÉDITO PRIVADO</t>
  </si>
  <si>
    <t>https://www.xpi.com.br/investimentos/fundos-de-investimento/lista/#/detalhes/0adbff9b-6e7c-4515-8826-d9a6e6c43893</t>
  </si>
  <si>
    <t>BR0MD5CTF000</t>
  </si>
  <si>
    <t>A1 HEDGE ADVISORY FIC MULTIMERCADO</t>
  </si>
  <si>
    <t>Abril / Outubro</t>
  </si>
  <si>
    <t>https://www.xpi.com.br/investimentos/fundos-de-investimento/lista/#/detalhes/df6d36ef-06c6-445e-9c67-f77ad0c79157</t>
  </si>
  <si>
    <t>ACE Capital Advisory FIF CIC Multi RL</t>
  </si>
  <si>
    <t>ACE CAPITAL ADVISORY RESP LIMITADA FIF CIC MULTIMERCADO</t>
  </si>
  <si>
    <t>https://www.xpi.com.br/investimentos/fundos-de-investimento/lista/#/detalhes/1a86ef5f-913f-4942-84f7-6441470f97eb</t>
  </si>
  <si>
    <t>ACE Capital Multicenários FC FIF MULT - RL</t>
  </si>
  <si>
    <t>Ace Capital Saires Gestora de Recursos</t>
  </si>
  <si>
    <t>Multimercados Trading</t>
  </si>
  <si>
    <t>Quantitativo</t>
  </si>
  <si>
    <t>ACE CAPITAL MULTICENÁRIOS RESP LIMITADA FIF CIC MULTIMERCADO</t>
  </si>
  <si>
    <t>Outubro / Abril</t>
  </si>
  <si>
    <t>https://www.xpi.com.br/investimentos/fundos-de-investimento/lista/#/detalhes/0f2d6d27-b25c-4925-ab83-32f2571b8734</t>
  </si>
  <si>
    <t>BR0E5ICTF007</t>
  </si>
  <si>
    <t>AF Global Bonds CI RF CP RL</t>
  </si>
  <si>
    <t>AF Invest Investimentos</t>
  </si>
  <si>
    <t>AF Horizonte FIF Multimercado CP RL</t>
  </si>
  <si>
    <t>https://www.xpi.com.br/investimentos/fundos-de-investimento/lista/#/detalhes/f95a255b-c0bc-43da-b128-73a7acdbf874</t>
  </si>
  <si>
    <t>AF Invest Geraes FIF RF CP RL</t>
  </si>
  <si>
    <t>https://www.xpi.com.br/investimentos/fundos-de-investimento/lista/#/detalhes/cc7bce2d-35e5-431b-8b42-a0542280a0d7</t>
  </si>
  <si>
    <t>AP LB II FIF em Cotas de FIA</t>
  </si>
  <si>
    <t>Absoluto Partners Investimentos</t>
  </si>
  <si>
    <t>Não definido</t>
  </si>
  <si>
    <t>Renda Variável Long Biased</t>
  </si>
  <si>
    <t>Junho</t>
  </si>
  <si>
    <t>https://www.xpi.com.br/investimentos/fundos-de-investimento/lista/#/detalhes/3518c3f7-7b7c-4a9a-9ad4-87317a405c1c</t>
  </si>
  <si>
    <t>BR0R3FCTF003</t>
  </si>
  <si>
    <t>ARMOR AXE FIC FIM RL</t>
  </si>
  <si>
    <t>Armor Gestora de Investimentos</t>
  </si>
  <si>
    <t>FECHADO</t>
  </si>
  <si>
    <t>D+20 (corridos)</t>
  </si>
  <si>
    <t>ARMOR AXE FIF CIC MULTIMERCADO</t>
  </si>
  <si>
    <t>https://www.xpi.com.br/investimentos/fundos-de-investimento/lista/#/detalhes/3919a50f-ccc4-4f28-9aeb-6a41a79df1e4</t>
  </si>
  <si>
    <t>BR0DO4CTF001</t>
  </si>
  <si>
    <t>ARX Elbrus Advisory FIC Incentivado FIF em Infra RF RL</t>
  </si>
  <si>
    <t>ARX ELBRUS ADVISORY RESP LIMITADA FIF CIC FI INFRA RENDA FIXA</t>
  </si>
  <si>
    <t>IMA-B 5</t>
  </si>
  <si>
    <t>ARX Elbrus Pro Advisory I FIC Incentivado FIF Infra RF RL</t>
  </si>
  <si>
    <t>ARX ELBRUS PRO ADVISORY I RESP LIMITADA FIF CIC FI INFRA RENDA FIXA</t>
  </si>
  <si>
    <t>https://www.xpi.com.br/investimentos/fundos-de-investimento/lista/#/detalhes/4f0eb578-dc8b-492c-a593-b762779f1e6a</t>
  </si>
  <si>
    <t>ARX Everest Advisory FIC de FIF RF CP RL</t>
  </si>
  <si>
    <t>ARX EVEREST ADVISORY RESP LIMITADA FIF CIC RENDA FIXA CRÉDITO PRIVADO</t>
  </si>
  <si>
    <t>https://www.xpi.com.br/investimentos/fundos-de-investimento/lista/#/detalhes/9afa4e37-49f6-48fc-9819-72df92d3cbf8</t>
  </si>
  <si>
    <t>ARX Extra FIC de FIF Multimercado RL</t>
  </si>
  <si>
    <t>ARX EXTRA RESP LIMITADA FIF CIC MULTIMERCADO</t>
  </si>
  <si>
    <t>https://www.xpi.com.br/investimentos/fundos-de-investimento/lista/#/detalhes/aa21add5-f0c2-4cb0-9eb4-e722ba30a557</t>
  </si>
  <si>
    <t>Investimento Imobiliário</t>
  </si>
  <si>
    <t>Fundo Listado</t>
  </si>
  <si>
    <t>https://www.xpi.com.br/investimentos/fundos-de-investimento/lista/#/detalhes/60f4711e-ecf8-49fa-9bf7-834852160680</t>
  </si>
  <si>
    <t>ARX Fuji FIC de FIF RF CP RL</t>
  </si>
  <si>
    <t>Renda Fixa Duração Baixa Crédito Livre</t>
  </si>
  <si>
    <t>ARX FUJI RESP LIMITADA FIF CIC RENDA FIXA CRÉDITO PRIVADO</t>
  </si>
  <si>
    <t>https://www.xpi.com.br/investimentos/fundos-de-investimento/lista/#/detalhes/01494874-9d83-402f-8178-dd36996d6882</t>
  </si>
  <si>
    <t>BR0H1QCTF006</t>
  </si>
  <si>
    <t>ARX Hedge FIC Incentivado Financeiro em Infra RF RL</t>
  </si>
  <si>
    <t>ARX HEDGE INCENTIVADO RESP LIMITADA FIF CIC FI INFRA RENDA FIXA</t>
  </si>
  <si>
    <t>https://www.xpi.com.br/investimentos/fundos-de-investimento/lista/#/detalhes/aa6627fa-ee2d-4c0c-8ffd-fb82f8997c69</t>
  </si>
  <si>
    <t>ARX Income FIC de FIF em Ações RL</t>
  </si>
  <si>
    <t>ARX INCOME RESP LIMITADA FIF CIC AÇÕES</t>
  </si>
  <si>
    <t>ARX Macro FIC de FIF Multimercado RL</t>
  </si>
  <si>
    <t>ARX MACRO RESP LIMITADA FIF CIC MULTIMERCADO</t>
  </si>
  <si>
    <t>ARZ Alpine Bain Capital Private Credit II FIC FIM  CP RL</t>
  </si>
  <si>
    <t>ARZ Capital Gestora de Recursos Ltda</t>
  </si>
  <si>
    <t>Multimercados Investimento no Exterior</t>
  </si>
  <si>
    <t>Alternativo Ilíquido</t>
  </si>
  <si>
    <t>ARZ ALPINE BAIN CAPITAL PRIVATE CREDIT II FIF CIC MULTIMERCADO</t>
  </si>
  <si>
    <t>https://www.xpi.com.br/investimentos/fundos-de-investimento/lista/#/detalhes/396cc046-d8ac-431b-bc66-0db7083e630a</t>
  </si>
  <si>
    <t>BR0OFJCTF006</t>
  </si>
  <si>
    <t>ASA Gauss</t>
  </si>
  <si>
    <t>D+29 (corridos)</t>
  </si>
  <si>
    <t>ASA GAUSS RESP LIMITADA FIF CIC MULTIMERCADO</t>
  </si>
  <si>
    <t>https://www.xpi.com.br/investimentos/fundos-de-investimento/lista/#/detalhes/d3e60b58-0aef-4927-966b-697bc2feb40b</t>
  </si>
  <si>
    <t>BRGSS2CTF002</t>
  </si>
  <si>
    <t>ASA Hedge CIC CI Multimercado CP RL</t>
  </si>
  <si>
    <t>ASA HEDGE RESP LIMITADA FIF CIC MULTIMERCADO CRÉDITO PRIVADO</t>
  </si>
  <si>
    <t>https://www.xpi.com.br/investimentos/fundos-de-investimento/lista/#/detalhes/6fd5d5b0-5570-4fcd-b35e-d861b217c6bd</t>
  </si>
  <si>
    <t>BR06SZCTF006</t>
  </si>
  <si>
    <t>ASA Hedge FIC FIM RL</t>
  </si>
  <si>
    <t xml:space="preserve">Longo Prazo - Alíquota regressiva de IR de 22,5% a 15,0% incidida sobre o lucro obtido no momento do resgate._x000D_
</t>
  </si>
  <si>
    <t>ASA HEDGE FIC MULTIMERCADO</t>
  </si>
  <si>
    <t>https://www.xpi.com.br/investimentos/fundos-de-investimento/lista/#/detalhes/0c5027b8-6cf0-4c40-8fd7-8ab4e7107cdb</t>
  </si>
  <si>
    <t>BR04ZKCTF008</t>
  </si>
  <si>
    <t>ATMR II FIC de FIA</t>
  </si>
  <si>
    <t>ATMR II FIC AÇÕES</t>
  </si>
  <si>
    <t>https://www.xpi.com.br/investimentos/fundos-de-investimento/lista/#/detalhes/027a7b09-6742-4ec2-aa62-9debfdc07a23</t>
  </si>
  <si>
    <t>BR048QCTF002</t>
  </si>
  <si>
    <t>Julho / Janeiro</t>
  </si>
  <si>
    <t>IPCA</t>
  </si>
  <si>
    <t>https://www.xpi.com.br/investimentos/fundos-de-investimento/lista/#/detalhes/99727d40-33a4-4d07-8027-1f7a454edf29</t>
  </si>
  <si>
    <t>BRAUGMCTF008</t>
  </si>
  <si>
    <t>BRL Trust Investimentos</t>
  </si>
  <si>
    <t>FII TVM Gestão Ativa</t>
  </si>
  <si>
    <t>https://www.xpi.com.br/investimentos/fundos-de-investimento/lista/#/detalhes/78040a1a-b961-4dc5-8c12-d8d0ff57c896</t>
  </si>
  <si>
    <t>BR0C9JCTF009</t>
  </si>
  <si>
    <t>AXA WF Framlington Digital Economy Advisory CIC CIA IE RL</t>
  </si>
  <si>
    <t>D+5 (útil)</t>
  </si>
  <si>
    <t>AXA WF FRAMLINGTON DIGITAL ECONOMY ADVISORY INVESTIMENTO NO EXTERIOR RESP LIMITADA FIF CIC AÇÕES</t>
  </si>
  <si>
    <t>https://www.xpi.com.br/investimentos/fundos-de-investimento/lista/#/detalhes/8406a81e-28fd-4587-bedb-0f3efac85e40</t>
  </si>
  <si>
    <t>BR037WCTF003</t>
  </si>
  <si>
    <t>AXA WF Framlington Robotech Adv Classe de FIC CIA IE RL</t>
  </si>
  <si>
    <t>AXA WF FRAMLINGTON ROBOTECH ADV INVESTIMENTO NO EXTERIOR RESP LIMITADA FIF CIC AÇÕES</t>
  </si>
  <si>
    <t>https://www.xpi.com.br/investimentos/fundos-de-investimento/lista/#/detalhes/fc1c00aa-39ae-4c71-8586-3cd1e465afe3</t>
  </si>
  <si>
    <t>BR036WCTF005</t>
  </si>
  <si>
    <t>AXA WF US HIGH YIELD BONDS ADV FIC CI MULT CP IE RL</t>
  </si>
  <si>
    <t>AXA WF US HIGH YIELD BONDS ADV INVESTIMENTO NO EXTERIOR RESP LIMITADA FIF CIC MULTIMERCADO CRÉDITO PRIVADO</t>
  </si>
  <si>
    <t>https://www.xpi.com.br/investimentos/fundos-de-investimento/lista/#/detalhes/33671e36-8aee-4af6-825f-88a3595d09af</t>
  </si>
  <si>
    <t>BR03CFCTF009</t>
  </si>
  <si>
    <t>AZ Quest Advisory Total Return FIC FIF Multimercado</t>
  </si>
  <si>
    <t>AZ Quest Investimentos</t>
  </si>
  <si>
    <t>Multimercados Long and Short Direcional</t>
  </si>
  <si>
    <t>D+27 (corridos)</t>
  </si>
  <si>
    <t>AZ QUEST ADVISORY TOTAL RETURN FIF CIC MULTIMERCADO</t>
  </si>
  <si>
    <t>https://www.xpi.com.br/investimentos/fundos-de-investimento/lista/#/detalhes/7b955fbb-fb65-4478-b5ff-ee135f63ef85</t>
  </si>
  <si>
    <t>BR010ZCTF003</t>
  </si>
  <si>
    <t>AZ Quest Altro Advisory FIC de FIF Multimercado CP</t>
  </si>
  <si>
    <t>AZ Quest MZK Investimentos</t>
  </si>
  <si>
    <t>Multimercados Dinâmico</t>
  </si>
  <si>
    <t>D+44 (corridos)</t>
  </si>
  <si>
    <t>AZ QUEST ALTRO ADVISORY FIF CIC MULTIMERCADO CRÉDITO PRIVADO</t>
  </si>
  <si>
    <t>https://www.xpi.com.br/investimentos/fundos-de-investimento/lista/#/detalhes/bdc1e948-87e9-494c-b25c-90af01f23357</t>
  </si>
  <si>
    <t>BR02W0CTF008</t>
  </si>
  <si>
    <t>AZ Quest Ações FIF CIC Ações RL</t>
  </si>
  <si>
    <t>AZ QUEST AÇÕES RESP LIMITADA FIF CIC AÇÕES</t>
  </si>
  <si>
    <t>https://www.xpi.com.br/investimentos/fundos-de-investimento/lista/#/detalhes/36839d9c-7833-4544-96d2-a543004783df</t>
  </si>
  <si>
    <t>BRQAFICTF006</t>
  </si>
  <si>
    <t>AZ Quest Bayes LB Sistemático FIF Multimercado</t>
  </si>
  <si>
    <t>D+14 (útil)</t>
  </si>
  <si>
    <t>IMA-B 5+</t>
  </si>
  <si>
    <t>https://www.xpi.com.br/investimentos/fundos-de-investimento/lista/#/detalhes/042a9a18-1d0b-4534-92ef-58042e02871f</t>
  </si>
  <si>
    <t>BR0C8NCTF003</t>
  </si>
  <si>
    <t>AZ Quest Bayes LS Sistemático FIF em Cotas de FIM</t>
  </si>
  <si>
    <t>Bayes Capital</t>
  </si>
  <si>
    <t>AZ QUEST BAYES LONG SHORT SISTEMÁTICO FIC MULTIMERCADO</t>
  </si>
  <si>
    <t>https://www.xpi.com.br/investimentos/fundos-de-investimento/lista/#/detalhes/511f581d-b6b4-4f13-bf34-a3922e033542</t>
  </si>
  <si>
    <t>BR0D03CTF005</t>
  </si>
  <si>
    <t>AZ Quest Bayes Sistemático FIF CIA RL</t>
  </si>
  <si>
    <t>Renda Variável</t>
  </si>
  <si>
    <t>https://www.xpi.com.br/investimentos/fundos-de-investimento/lista/#/detalhes/ecf2b41e-39a1-4482-a65b-6e1ade9b9f1d</t>
  </si>
  <si>
    <t>BR0AYKCTF004</t>
  </si>
  <si>
    <t>Debêntures Incentivadas</t>
  </si>
  <si>
    <t>Abertura</t>
  </si>
  <si>
    <t>https://www.xpi.com.br/investimentos/fundos-de-investimento/lista/#/detalhes/27c5ffba-11f2-48d7-87ef-0539ab8fae8c</t>
  </si>
  <si>
    <t>AZ Quest Debêntures Incentivadas CP FIC de FIF Incentivado de Investimento em Infra RF</t>
  </si>
  <si>
    <t>AZ QUEST DEBÊNTURES INCENTIVADAS FIF CIC FI INFRA RENDA FIXA CRÉDITO PRIVADO</t>
  </si>
  <si>
    <t>https://www.xpi.com.br/investimentos/fundos-de-investimento/lista/#/detalhes/4025f2f3-65c9-4376-826a-8b1c800a7b2e</t>
  </si>
  <si>
    <t>BRAZQ8CTF008</t>
  </si>
  <si>
    <t>AZ Quest Low Vol FIF Multimercado RL</t>
  </si>
  <si>
    <t>Multiestratégia</t>
  </si>
  <si>
    <t>https://www.xpi.com.br/investimentos/fundos-de-investimento/lista/#/detalhes/a8f3cd37-cbbb-457f-ad7c-1179174eca2b</t>
  </si>
  <si>
    <t>BRLOW4CTF009</t>
  </si>
  <si>
    <t>AZ Quest Luce Advisory II FIC FIF RF CP LP</t>
  </si>
  <si>
    <t>AZ QUEST LUCE ADVISORY II FIF CIC RENDA FIXA CRÉDITO PRIVADO LP</t>
  </si>
  <si>
    <t>https://www.xpi.com.br/investimentos/fundos-de-investimento/lista/#/detalhes/d1061c4e-e0eb-40c9-8be6-50067a383dcd</t>
  </si>
  <si>
    <t>BR0GZECTF001</t>
  </si>
  <si>
    <t>AZ Quest Multi FIC de FIF Multimercado</t>
  </si>
  <si>
    <t>https://www.xpi.com.br/investimentos/fundos-de-investimento/lista/#/detalhes/74fe82e7-b5a6-4f3e-ba33-37d29aca3731</t>
  </si>
  <si>
    <t>BRQUESCTF006</t>
  </si>
  <si>
    <t>AZ Quest Multi Max FIC FIF Multimercado</t>
  </si>
  <si>
    <t>AZ QUEST MULTI MAX FIF CIC MULTIMERCADO</t>
  </si>
  <si>
    <t>https://www.xpi.com.br/investimentos/fundos-de-investimento/lista/#/detalhes/cea12890-5ac4-49ff-9179-ae777285a8ee</t>
  </si>
  <si>
    <t>BRAZF2CTF004</t>
  </si>
  <si>
    <t>Participações - Infraestrutura</t>
  </si>
  <si>
    <t>FIP IE</t>
  </si>
  <si>
    <t>Janeiro / Janeiro</t>
  </si>
  <si>
    <t>https://www.xpi.com.br/investimentos/fundos-de-investimento/lista/#/detalhes/7a3b4967-2518-49c5-abf2-39aca4140b6b</t>
  </si>
  <si>
    <t>AZ Quest Small Mid Caps FIF CIC em Ações RL</t>
  </si>
  <si>
    <t>Renda Variável Small/Mid Caps</t>
  </si>
  <si>
    <t>AZ QUEST SMALL MID CAPS RESP LIMITADA FIF CIC AÇÕES</t>
  </si>
  <si>
    <t>SMLL</t>
  </si>
  <si>
    <t>https://www.xpi.com.br/investimentos/fundos-de-investimento/lista/#/detalhes/2b91466c-9bd8-47fe-8649-3254e71d6839</t>
  </si>
  <si>
    <t>BRQUE5CTF005</t>
  </si>
  <si>
    <t>AZ Quest Supra FIC FIF Multimercado CP</t>
  </si>
  <si>
    <t>Crédito Híbrido</t>
  </si>
  <si>
    <t>AZ QUEST SUPRA FIF CIC MULTIMERCADO CRÉDITO PRIVADO</t>
  </si>
  <si>
    <t>https://www.xpi.com.br/investimentos/fundos-de-investimento/lista/#/detalhes/00e3d2e1-6eac-4e4b-ab9e-05e5536cfb72</t>
  </si>
  <si>
    <t>BR04L5CTF008</t>
  </si>
  <si>
    <t>AZ Quest Termo FIF RF LP</t>
  </si>
  <si>
    <t>Renda Fixa Duração Média Grau de Investimento</t>
  </si>
  <si>
    <t>Renda Fixa Ativo</t>
  </si>
  <si>
    <t>D+6 (corridos)</t>
  </si>
  <si>
    <t>BRAZL4CTF002</t>
  </si>
  <si>
    <t>AZ Quest Top Long Biased FIC FIF Ações</t>
  </si>
  <si>
    <t>AZ QUEST TOP LONG BIASED FIF CIC AÇÕES</t>
  </si>
  <si>
    <t>IBX</t>
  </si>
  <si>
    <t>https://www.xpi.com.br/investimentos/fundos-de-investimento/lista/#/detalhes/e9f9c7c8-d515-4f8c-af29-ecc4fdf34e27</t>
  </si>
  <si>
    <t>BRQNY1CTF017</t>
  </si>
  <si>
    <t>AZ Quest Valore FIRF CP</t>
  </si>
  <si>
    <t>https://www.xpi.com.br/investimentos/fundos-de-investimento/lista/#/detalhes/113747a8-403a-41b7-8341-e310a44320c9</t>
  </si>
  <si>
    <t>BRAZL6CTF007</t>
  </si>
  <si>
    <t>AZ Quest Yield RF Ativo FIF CIC RF LP RL</t>
  </si>
  <si>
    <t>AZ QUEST YIELD RESP LIMITADA FIF CIC RENDA FIXA LP</t>
  </si>
  <si>
    <t>https://www.xpi.com.br/investimentos/fundos-de-investimento/lista/#/detalhes/818469c7-c5ec-41bc-b41e-a2734f710b0b</t>
  </si>
  <si>
    <t>BRQTY1CTF003</t>
  </si>
  <si>
    <t>https://www.xpi.com.br/investimentos/fundos-de-investimento/lista/#/detalhes/7a098c9d-ebbd-49cc-9fcb-b80f04fb8563</t>
  </si>
  <si>
    <t>AZ QUEST PANORAMA LTDA</t>
  </si>
  <si>
    <t>FII Híbrido Gestão Ativa</t>
  </si>
  <si>
    <t>https://www.xpi.com.br/investimentos/fundos-de-investimento/lista/#/detalhes/01d56f56-a4b2-482c-bbb9-58f1cfbf6645</t>
  </si>
  <si>
    <t>BRAZPRCTF007</t>
  </si>
  <si>
    <t>AZ QUEST AGRO LTDA. (*)</t>
  </si>
  <si>
    <t>FIAgro</t>
  </si>
  <si>
    <t>https://www.xpi.com.br/investimentos/fundos-de-investimento/lista/#/detalhes/72bf84fe-20e3-4c6d-b7ea-9bd200c41022</t>
  </si>
  <si>
    <t>BR0EYNCTF000</t>
  </si>
  <si>
    <t>Fundos de Participações</t>
  </si>
  <si>
    <t>https://www.xpi.com.br/investimentos/fundos-de-investimento/lista/#/detalhes/d8f59cd9-d9ea-4d6e-a0d8-6cebcd3b9118</t>
  </si>
  <si>
    <t>BR0EOHCTF003</t>
  </si>
  <si>
    <t>Absolute Alpha Global Advisory FIC de FIF Multimercado RL</t>
  </si>
  <si>
    <t>Multimercados Estratégia Específica</t>
  </si>
  <si>
    <t>D+17 (corridos)</t>
  </si>
  <si>
    <t>ABSOLUTE ALPHA GLOBAL ADVISORY RESP LIMITADA FIF CIC MULTIMERCADO</t>
  </si>
  <si>
    <t>https://www.xpi.com.br/investimentos/fundos-de-investimento/lista/#/detalhes/588ae6d7-d7c7-4816-a791-fc175e63b863</t>
  </si>
  <si>
    <t>BR01VGCTF001</t>
  </si>
  <si>
    <t>Absolute Alpha Marb Advisory FIC de FIF Multimercado RL</t>
  </si>
  <si>
    <t>Internacional Multimercado Hedgeado</t>
  </si>
  <si>
    <t xml:space="preserve">Renda Variável </t>
  </si>
  <si>
    <t>ABSOLUTE ALPHA MARB ADVISORY RESP LIMITADA FIF CIC MULTIMERCADO</t>
  </si>
  <si>
    <t>https://www.xpi.com.br/investimentos/fundos-de-investimento/lista/#/detalhes/1f560d4a-7821-4d7c-863c-1241e3dc34aa</t>
  </si>
  <si>
    <t>BR03JGCTF002</t>
  </si>
  <si>
    <t>Absolute Atenas Advisory FIC FIF RF CP RL</t>
  </si>
  <si>
    <t>ABSOLUTE ATENAS ADVISORY FIF CIC RENDA FIXA</t>
  </si>
  <si>
    <t>https://www.xpi.com.br/investimentos/fundos-de-investimento/lista/#/detalhes/baca96c2-efdc-4475-9709-ccafcef26bf2</t>
  </si>
  <si>
    <t>BR0DVYCTF005</t>
  </si>
  <si>
    <t>Absolute Creta Advisory FIF FIRF</t>
  </si>
  <si>
    <t>ABSOLUTE CRETA ADVISORY FIF CIC RENDA FIXA</t>
  </si>
  <si>
    <t>https://www.xpi.com.br/investimentos/fundos-de-investimento/lista/#/detalhes/9882ecb0-c421-47a2-99fb-f0b74d7f7b78</t>
  </si>
  <si>
    <t>BR0DWGCTF000</t>
  </si>
  <si>
    <t>Absolute Hedge FIC de FIF Multimercado RL</t>
  </si>
  <si>
    <t>ABSOLUTE HEDGE FIF CIC MULTIMERCADO</t>
  </si>
  <si>
    <t>https://www.xpi.com.br/investimentos/fundos-de-investimento/lista/#/detalhes/313c7545-362f-4755-a456-9b1166649079</t>
  </si>
  <si>
    <t>BRABH1CTF002</t>
  </si>
  <si>
    <t>Absolute Hidra CDI Plus Advisory FIC FI Infra RF CP RL</t>
  </si>
  <si>
    <t>ABSOLUTE DHAMA GESTÃO DE INVESTIMENTOS LTDA</t>
  </si>
  <si>
    <t>Debêntures incentivadas</t>
  </si>
  <si>
    <t>ABSOLUTE HIDRA CDI PLUS ADVISORY FIC INFRA RENDA FIXA</t>
  </si>
  <si>
    <t>https://www.xpi.com.br/investimentos/fundos-de-investimento/lista/#/detalhes/c203a0e2-29bd-4189-912b-cdfb7a61aaf5</t>
  </si>
  <si>
    <t>BR0LJGCTF000</t>
  </si>
  <si>
    <t>Absolute Hidra IPCA FIC de FIF RF Investimento em Infra CP</t>
  </si>
  <si>
    <t>ABSOLUTE HIDRA IPCA FIC INFRA RENDA FIXA</t>
  </si>
  <si>
    <t>https://www.xpi.com.br/investimentos/fundos-de-investimento/lista/#/detalhes/a61efa6a-a0aa-4a16-a4e0-cccd5f92302a</t>
  </si>
  <si>
    <t>BR0FWYCTF008</t>
  </si>
  <si>
    <t xml:space="preserve">Absolute Pace Long Biased Advisory FIC FIA </t>
  </si>
  <si>
    <t>ABSOLUTE PACE LONG BIASED ADVISORY FIF CIC AÇÕES</t>
  </si>
  <si>
    <t>https://www.xpi.com.br/investimentos/fundos-de-investimento/lista/#/detalhes/26cc40f4-f74b-4648-91af-8069a4428d36</t>
  </si>
  <si>
    <t>BR01VHCTF009</t>
  </si>
  <si>
    <t>Absolute Vertex Advisory FIC FIF Multimercado RL</t>
  </si>
  <si>
    <t>ABSOLUTE VERTEX ADVISORY RESP LIMITADA FIF CIC MULTIMERCADO</t>
  </si>
  <si>
    <t>https://www.xpi.com.br/investimentos/fundos-de-investimento/lista/#/detalhes/eaaccb10-fa3d-4e1b-8c85-1f30a3df17b2</t>
  </si>
  <si>
    <t>BR00M8CTF005</t>
  </si>
  <si>
    <t>Absoluto Partners Advisory FIF em Cotas FIA RL</t>
  </si>
  <si>
    <t>ABSOLUTO PARTNERS ADVISORY FIF CIC AÇÕES</t>
  </si>
  <si>
    <t>https://www.xpi.com.br/investimentos/fundos-de-investimento/lista/#/detalhes/dc67fe3e-8fd3-436c-b956-5fe86e146109</t>
  </si>
  <si>
    <t>BR02TYCTF006</t>
  </si>
  <si>
    <t>Ace Capital Absoluto FIC FIF FIA RL</t>
  </si>
  <si>
    <t>ACE CAPITAL ABSOLUTO RESP LIMITADA FIF CIC AÇÕES</t>
  </si>
  <si>
    <t>Março / Setembro</t>
  </si>
  <si>
    <t>https://www.xpi.com.br/investimentos/fundos-de-investimento/lista/#/detalhes/123ec1dc-9324-4ca4-bd21-f3d9f691dd56</t>
  </si>
  <si>
    <t>BR08IRCTF000</t>
  </si>
  <si>
    <t>Ace Capital Absoluto Institucional FIC de FIF em Ações RL</t>
  </si>
  <si>
    <t>ACE CAPITAL ABSOLUTO INSTITUCIONAL RESP LIMITADA FIF CIC AÇÕES</t>
  </si>
  <si>
    <t>https://www.xpi.com.br/investimentos/fundos-de-investimento/lista/#/detalhes/40b7ae9d-bd3a-4382-9268-305747654879</t>
  </si>
  <si>
    <t>BRGPFICTF005</t>
  </si>
  <si>
    <t>Adam Macro Advisory FIC FIF Multimercado RL</t>
  </si>
  <si>
    <t>ADAM MACRO ADVISORY RESP LIMITADA FIF CIC MULTIMERCADO</t>
  </si>
  <si>
    <t>https://www.xpi.com.br/investimentos/fundos-de-investimento/lista/#/detalhes/aa7ededd-37d2-42bd-9e92-d2810af954ea</t>
  </si>
  <si>
    <t>BRADM8CTF008</t>
  </si>
  <si>
    <t>Adam Renda Fixa Ativa Advisory FIC FIF RF LP RL</t>
  </si>
  <si>
    <t>ADAM RENDA FIXA ATIVA ADVISORY RESP LIMITADA FIF CIC RENDA FIXA LP</t>
  </si>
  <si>
    <t>https://www.xpi.com.br/investimentos/fundos-de-investimento/lista/#/detalhes/0692f533-5c3f-48b7-9afd-d3c177f8feab</t>
  </si>
  <si>
    <t>BR0H18CTF004</t>
  </si>
  <si>
    <t>Alaska Black FIC de FIA - BDR NÍVEL I</t>
  </si>
  <si>
    <t>ALASKA BLACK FIF CIC AÇÕES</t>
  </si>
  <si>
    <t>https://www.xpi.com.br/investimentos/fundos-de-investimento/lista/#/detalhes/04570145-f065-4cba-a5a8-2ab26447c7c9</t>
  </si>
  <si>
    <t>BRSKP7CTF008</t>
  </si>
  <si>
    <t>Alaska Institucional Long Only FIF em Ações RL</t>
  </si>
  <si>
    <t>https://www.xpi.com.br/investimentos/fundos-de-investimento/lista/#/detalhes/ddd2f6a6-42a9-4fe2-935f-0ccf566b3d29</t>
  </si>
  <si>
    <t>BRASK4CTF002</t>
  </si>
  <si>
    <t>AlphaKey Ações FIF em Cotas de FIA RL</t>
  </si>
  <si>
    <t>ALPHAKEY CAPITAL MANAGEMENT INVESTIMENTOS LTDA</t>
  </si>
  <si>
    <t xml:space="preserve">Renda Variável - Alíquota de IR de 15% incidida sobre o lucro obtido no momento do resgate._x000D_
</t>
  </si>
  <si>
    <t>ALPHAKEY FIF CIC AÇÕES</t>
  </si>
  <si>
    <t>BR050ECTF004</t>
  </si>
  <si>
    <t>AlphaKey Institucional FIF em Cotas de FIA RL</t>
  </si>
  <si>
    <t>ALPHAKEY INSTITUCIONAL FIF CIC AÇÕES</t>
  </si>
  <si>
    <t>https://www.xpi.com.br/investimentos/fundos-de-investimento/lista/#/detalhes/c5e92b06-8749-4f35-bf57-218dbaf3f62f</t>
  </si>
  <si>
    <t>BR04DSCTF008</t>
  </si>
  <si>
    <t>AlphaKey LS FIF em Cotas FIM RL</t>
  </si>
  <si>
    <t>ALPHAKEY LONG SHORT FIF CIC MULTIMERCADO</t>
  </si>
  <si>
    <t>https://www.xpi.com.br/investimentos/fundos-de-investimento/lista/#/detalhes/6806aa48-c47d-4e5d-bcc5-95d2e3a3e9e7</t>
  </si>
  <si>
    <t>BR0H0MCTF007</t>
  </si>
  <si>
    <t>Apex Ações 30 FIC FIF Ações RL</t>
  </si>
  <si>
    <t>APEX AÇÕES 30 RESP LIMITADA FIF CIC AÇÕES</t>
  </si>
  <si>
    <t>https://www.xpi.com.br/investimentos/fundos-de-investimento/lista/#/detalhes/dab61957-9811-4171-b39e-c7f7ecbda712</t>
  </si>
  <si>
    <t>BRAPE5CTF000</t>
  </si>
  <si>
    <t>Apex Equity Hedge Advisory FIC FIF Multi RL</t>
  </si>
  <si>
    <t>Exclusivo</t>
  </si>
  <si>
    <t>APEX EQUITY HEDGE ADVISORY RESP LIMITADA FIF CIC MULTIMERCADO</t>
  </si>
  <si>
    <t>https://www.xpi.com.br/investimentos/fundos-de-investimento/lista/#/detalhes/0faf6731-b37a-4550-bdb9-fe5a2884f023</t>
  </si>
  <si>
    <t>BR07Y8CTF004</t>
  </si>
  <si>
    <t>Apex Long Biased Advisory FIC FIF Multimercado RL</t>
  </si>
  <si>
    <t>APEX LONG BIASED ADVISORY RESP LIMITADA FIF CIC MULTIMERCADO</t>
  </si>
  <si>
    <t>https://www.xpi.com.br/investimentos/fundos-de-investimento/lista/#/detalhes/52bb8fa7-2c11-487e-8c16-c35bbc6bc024</t>
  </si>
  <si>
    <t>BR0232CTF001</t>
  </si>
  <si>
    <t>Participações</t>
  </si>
  <si>
    <t>https://www.xpi.com.br/investimentos/fundos-de-investimento/lista/#/detalhes/cefd5c4e-2b5b-48b0-ad1d-1ebb2aeea400</t>
  </si>
  <si>
    <t>BR0BXFCTF004</t>
  </si>
  <si>
    <t>Maio / Maio</t>
  </si>
  <si>
    <t>Abril / Abril</t>
  </si>
  <si>
    <t>https://www.xpi.com.br/investimentos/fundos-de-investimento/lista/#/detalhes/80643c51-8fa6-47dd-a76f-f93b08459936</t>
  </si>
  <si>
    <t>Arbor FIC FIA RL</t>
  </si>
  <si>
    <t>Arbor Capital</t>
  </si>
  <si>
    <t>D+10 (útil)</t>
  </si>
  <si>
    <t>ARBOR FIC AÇÕES</t>
  </si>
  <si>
    <t>https://www.xpi.com.br/investimentos/fundos-de-investimento/lista/#/detalhes/30813569-17e1-442b-b5cd-f1bde5308c79</t>
  </si>
  <si>
    <t>BRLBF4CTF005</t>
  </si>
  <si>
    <t>Arbor II FIC FIA RL</t>
  </si>
  <si>
    <t>ARBOR II FIC AÇÕES</t>
  </si>
  <si>
    <t>MSCI World</t>
  </si>
  <si>
    <t>https://www.xpi.com.br/investimentos/fundos-de-investimento/lista/#/detalhes/ae1bc073-b77c-4821-9748-94f1027e29a8</t>
  </si>
  <si>
    <t>BR0DDMCTF008</t>
  </si>
  <si>
    <t>Artesanal CP FIDC RL</t>
  </si>
  <si>
    <t>Banco B3</t>
  </si>
  <si>
    <t>Direito Creditório</t>
  </si>
  <si>
    <t xml:space="preserve">FIDC_x000D_
</t>
  </si>
  <si>
    <t>D+90 (corridos)</t>
  </si>
  <si>
    <t>ARTESANAL CRÉDITO PRIVADO RESP LIMITADA FIDC 1</t>
  </si>
  <si>
    <t>https://www.xpi.com.br/investimentos/fundos-de-investimento/lista/#/detalhes/325a6d9d-31e8-44c0-9957-dee802d81154</t>
  </si>
  <si>
    <t>BRATS8CTF004</t>
  </si>
  <si>
    <t>Arx Denali Advisory FIC de FIF RF CP RL</t>
  </si>
  <si>
    <t>ARX DENALI ADVISORY RESP LIMITADA FIF CIC RENDA FIXA CRÉDITO PRIVADO</t>
  </si>
  <si>
    <t>https://www.xpi.com.br/investimentos/fundos-de-investimento/lista/#/detalhes/c218eb09-7b3b-4491-b242-280898b46a76</t>
  </si>
  <si>
    <t>Arx Infra Renda CDI FI Incentivado Infraestrutura RF CP RL</t>
  </si>
  <si>
    <t>https://www.xpi.com.br/investimentos/fundos-de-investimento/lista/#/detalhes/b055d9de-9ac9-4f7d-844e-1ec7f5c1af5e</t>
  </si>
  <si>
    <t>BR0LWQCTF002</t>
  </si>
  <si>
    <t>Arx Long Term FIC de FIF em Ações RL</t>
  </si>
  <si>
    <t>ARX LONG TERM RESP LIMITADA FIF CIC AÇÕES</t>
  </si>
  <si>
    <t>https://www.xpi.com.br/investimentos/fundos-de-investimento/lista/#/detalhes/a5a19209-bc81-4ec7-b0f7-b5b847d1eb7b</t>
  </si>
  <si>
    <t>Arx Vinson Advisory FIC de FIF RF CP RL</t>
  </si>
  <si>
    <t>ARX VINSON ADVISORY RESP LIMITADA FIF CIC RENDA FIXA CRÉDITO PRIVADO</t>
  </si>
  <si>
    <t>https://www.xpi.com.br/investimentos/fundos-de-investimento/lista/#/detalhes/137f457b-2121-4c4f-9211-69826f456ddd</t>
  </si>
  <si>
    <t>Asa Income CIC de CIRF CP RL</t>
  </si>
  <si>
    <t>ASA INCOME RESP LIMITADA FIF CIC RENDA FIXA CRÉDITO PRIVADO</t>
  </si>
  <si>
    <t>https://www.xpi.com.br/investimentos/fundos-de-investimento/lista/#/detalhes/21a756e2-717c-46cb-b9bd-758d62d4a8eb</t>
  </si>
  <si>
    <t>BRSHG0CTF009</t>
  </si>
  <si>
    <t>Ashmore Emerging Markets Equity Advisory CIC de Classes de Ações IE RL</t>
  </si>
  <si>
    <t xml:space="preserve">Renda Variável: Haverá cobrança de IR no momento do resgate sob a alíquota de 15% sobre o rendimento bruto obtido._x000D_
</t>
  </si>
  <si>
    <t>BR04ZCCTF005</t>
  </si>
  <si>
    <t>Atena Tapyr FIF em Cotas FIRF CP RL</t>
  </si>
  <si>
    <t>Atena Capital</t>
  </si>
  <si>
    <t>ATENA TAPYR FIF CIC RENDA FIXA</t>
  </si>
  <si>
    <t>https://www.xpi.com.br/investimentos/fundos-de-investimento/lista/#/detalhes/e49dd3e7-f65c-4a49-9669-606b304f8b21</t>
  </si>
  <si>
    <t>BR0A7HCTF009</t>
  </si>
  <si>
    <t>Atena Yield D30 FIC de FIF RF CP RL</t>
  </si>
  <si>
    <t>ATENA YIELD D30 FIF CIC RENDA FIXA</t>
  </si>
  <si>
    <t>https://www.xpi.com.br/investimentos/fundos-de-investimento/lista/#/detalhes/b5394707-02a7-40d1-9d43-418a40ac41cb</t>
  </si>
  <si>
    <t>BR0A7KCTF003</t>
  </si>
  <si>
    <t>Athena Total Return FIF em Cotas de FIA RL</t>
  </si>
  <si>
    <t>ATHENA TOTAL RETURN FIF CIC AÇÕES</t>
  </si>
  <si>
    <t>https://www.xpi.com.br/investimentos/fundos-de-investimento/lista/#/detalhes/c2d8343d-1826-4a2f-a225-d056c0d91199</t>
  </si>
  <si>
    <t>BRXPT2CTF003</t>
  </si>
  <si>
    <t>Athena Total Return II FIF FIA</t>
  </si>
  <si>
    <t>ATHENA TOTAL RETURN INSTITUCIONAL II FIF AÇÕES</t>
  </si>
  <si>
    <t>https://www.xpi.com.br/investimentos/fundos-de-investimento/lista/#/detalhes/24d25e2e-01c0-4c23-9a7a-59fa5effd45e</t>
  </si>
  <si>
    <t>BRATH5CTF003</t>
  </si>
  <si>
    <t>Atlas One Investimentos</t>
  </si>
  <si>
    <t>ATLAS ONE FIF CIC AÇÕES</t>
  </si>
  <si>
    <t>https://www.xpi.com.br/investimentos/fundos-de-investimento/lista/#/detalhes/cb7fbdd4-2684-4ecd-95eb-559861af729a</t>
  </si>
  <si>
    <t>BRMTR4CTF000</t>
  </si>
  <si>
    <t>Atlas One Long Bias FIF CIC em Ações RL</t>
  </si>
  <si>
    <t>ATLAS ONE LONG BIAS RESP LIMITADA FIF CIC AÇÕES</t>
  </si>
  <si>
    <t>https://www.xpi.com.br/investimentos/fundos-de-investimento/lista/#/detalhes/0a6092d2-43f4-499f-bf43-082a26121593</t>
  </si>
  <si>
    <t>BR03Y8CTF008</t>
  </si>
  <si>
    <t>https://www.xpi.com.br/investimentos/fundos-de-investimento/lista/#/detalhes/114686c9-8044-4db1-bb7a-0823fdff4c96</t>
  </si>
  <si>
    <t>BR02WGCTF007</t>
  </si>
  <si>
    <t>Augme 30 Advisory CIC RF CP LP RL</t>
  </si>
  <si>
    <t>https://www.xpi.com.br/investimentos/fundos-de-investimento/lista/#/detalhes/3f464683-0789-448a-bbf3-621890bdada5</t>
  </si>
  <si>
    <t>BR01HKCTF002</t>
  </si>
  <si>
    <t>Augme 30 II CIC de CIRF CP LP RL</t>
  </si>
  <si>
    <t>https://www.xpi.com.br/investimentos/fundos-de-investimento/lista/#/detalhes/20af3314-fd6b-4573-9910-a49cf0713967</t>
  </si>
  <si>
    <t>BR0GXPCTF002</t>
  </si>
  <si>
    <t>Augme CI RF Incentivado Infraestrutura RL</t>
  </si>
  <si>
    <t>AUGME RESP LIMITADA FIF FI INFRA RENDA FIXA</t>
  </si>
  <si>
    <t>https://www.xpi.com.br/investimentos/fundos-de-investimento/lista/#/detalhes/fdb2b0b0-3733-4a45-974b-a49eafb77ae3</t>
  </si>
  <si>
    <t>BR0ET3CTF007</t>
  </si>
  <si>
    <t>Participações - Multiestratégia</t>
  </si>
  <si>
    <t xml:space="preserve">FIP_x000D_
</t>
  </si>
  <si>
    <t>https://www.xpi.com.br/investimentos/fundos-de-investimento/lista/#/detalhes/d751b167-b1c8-4007-a7dd-929ccbd6bcf2</t>
  </si>
  <si>
    <t>BR07JNCTF009</t>
  </si>
  <si>
    <t>Axa WF US Dynamic High Yield Bonds Classe FIC Classes FIM CP RL</t>
  </si>
  <si>
    <t xml:space="preserve"> XP VISTA ASSET MANAGMENT LTDA</t>
  </si>
  <si>
    <t>AXA WF US DYNAMIC HIGH YIELD BONDS INVESTIMENTO NO EXTERIOR RESP LIMITADA FIF CIC MULTIMERCADO CRÉDITO PRIVADO</t>
  </si>
  <si>
    <t>https://www.xpi.com.br/investimentos/fundos-de-investimento/lista/#/detalhes/cb8a2a9e-80bb-4b1f-afec-4ddd44e7ddfe</t>
  </si>
  <si>
    <t>BR0JBFCTF003</t>
  </si>
  <si>
    <t>Azimut Allocation Balanced FIF CIC Multimercado RL</t>
  </si>
  <si>
    <t>AZ QUEST AZIMUT ALLOCATION BALANCED RESP LIMITADA FIF CIC MULTIMERCADO</t>
  </si>
  <si>
    <t>https://www.xpi.com.br/investimentos/fundos-de-investimento/lista/#/detalhes/e0b4fedc-4c21-4782-b21e-cd9ee41658d3</t>
  </si>
  <si>
    <t>BR0F58CTF004</t>
  </si>
  <si>
    <t>Azimut Equity Allocation Trend FIF CIC Ações RL</t>
  </si>
  <si>
    <t>AZ QUEST AZIMUT EQUITY ALLOCATION TREND RESP LIMITADA FIF CIC AÇÕES</t>
  </si>
  <si>
    <t>https://www.xpi.com.br/investimentos/fundos-de-investimento/lista/#/detalhes/551134b6-65c8-4d45-9c6c-06720c89b589</t>
  </si>
  <si>
    <t>BR0E98CTF003</t>
  </si>
  <si>
    <t>Azimut Equity Borletti Global Lifestyle FIC FIA IE</t>
  </si>
  <si>
    <t>AZ QUEST AZIMUT EQUITY BORLETTI GLOBAL LIFESTYLE RESP LIMITADA FIF CIC AÇÕES</t>
  </si>
  <si>
    <t>https://www.xpi.com.br/investimentos/fundos-de-investimento/lista/#/detalhes/5bc263ee-9b57-426b-a9a1-90ddfdb445f1</t>
  </si>
  <si>
    <t>BR0F2GCTF007</t>
  </si>
  <si>
    <t>BB Asset Ações Nordea Global Climate and Environmnet IS IE FIC FIF RL</t>
  </si>
  <si>
    <t>BB Asset Management</t>
  </si>
  <si>
    <t>Banco do Brasil</t>
  </si>
  <si>
    <t xml:space="preserve">Renda Variável_x000D_
</t>
  </si>
  <si>
    <t>https://www.xpi.com.br/investimentos/fundos-de-investimento/lista/#/detalhes/86c88f1d-7ae6-4b17-af5d-0d6400e897f8</t>
  </si>
  <si>
    <t>BR06W5CTF003</t>
  </si>
  <si>
    <t>BB Asset RF Ativa Plus LP FIC FIF RL</t>
  </si>
  <si>
    <t>BB ASSET ATIVA PLUS RESP LIMITADA FIF CIC RENDA FIXA LP</t>
  </si>
  <si>
    <t>https://www.xpi.com.br/investimentos/fundos-de-investimento/lista/#/detalhes/110661c5-6a2e-4ae0-8b41-c925c80b067e</t>
  </si>
  <si>
    <t>BR0B62CTF005</t>
  </si>
  <si>
    <t>BB Asset RF CP LP FIC FIF RL</t>
  </si>
  <si>
    <t>Renda Fixa Duração Média Crédito Livre</t>
  </si>
  <si>
    <t>D+9 (corridos)</t>
  </si>
  <si>
    <t>BB ASSET RESP LIMITADA FIF CIC RENDA FIXA CRÉDITO PRIVADO LP</t>
  </si>
  <si>
    <t>https://www.xpi.com.br/investimentos/fundos-de-investimento/lista/#/detalhes/15565a4a-0eaf-4ab4-9d37-be52679961e2</t>
  </si>
  <si>
    <t>BR0C31CTF008</t>
  </si>
  <si>
    <t>BB Asset RF LP High FIC FIF RL</t>
  </si>
  <si>
    <t>https://www.xpi.com.br/investimentos/fundos-de-investimento/lista/#/detalhes/096b9893-0f66-4df6-aef5-c736db6449e8</t>
  </si>
  <si>
    <t>BR0O3WCTF001</t>
  </si>
  <si>
    <t>BELLUNO FIDC MULTISSETORIAL</t>
  </si>
  <si>
    <t>Ouro Preto Investimentos</t>
  </si>
  <si>
    <t>QI Tech</t>
  </si>
  <si>
    <t>Next Auditores Independentes</t>
  </si>
  <si>
    <t>FIDC Fomento Mercantil</t>
  </si>
  <si>
    <t>FoF Direto</t>
  </si>
  <si>
    <t>https://www.xpi.com.br/investimentos/fundos-de-investimento/lista/#/detalhes/b5828eca-5ac8-444e-86bb-af5ccd02cf1e</t>
  </si>
  <si>
    <t>BRBELFCTF020</t>
  </si>
  <si>
    <t>BLC III PARTNERS FIM CRÉDITO  PRIVADO</t>
  </si>
  <si>
    <t>Jus Capital</t>
  </si>
  <si>
    <t>Investidores profissionais</t>
  </si>
  <si>
    <t>BLC III PARTNERS FI MULTIMERCADO CRÉDITO PRIVADO</t>
  </si>
  <si>
    <t>https://www.xpi.com.br/investimentos/fundos-de-investimento/lista/#/detalhes/41afff8a-6671-4efd-a517-5ded61822509</t>
  </si>
  <si>
    <t>BR0A74CTF002</t>
  </si>
  <si>
    <t>BNP Paribas Action FIF em Ações RL</t>
  </si>
  <si>
    <t>BNP PARIBAS ACTION RESP LIMITADA FIF CIC AÇÕES</t>
  </si>
  <si>
    <t>https://www.xpi.com.br/investimentos/fundos-de-investimento/lista/#/detalhes/26b1dff9-ab5e-4667-b69d-c49e3bb81be3</t>
  </si>
  <si>
    <t>BRTIM1CTF007</t>
  </si>
  <si>
    <t>BNP Paribas Inflação FIF RF RL</t>
  </si>
  <si>
    <t>Renda Fixa Duração Alta Grau de Investimento</t>
  </si>
  <si>
    <t>Renda Fixa Inflação</t>
  </si>
  <si>
    <t>BNP PARIBAS INFLAÇÃO RESP LIMITADA FIF CIC RENDA FIXA</t>
  </si>
  <si>
    <t>https://www.xpi.com.br/investimentos/fundos-de-investimento/lista/#/detalhes/243e2f12-103c-4db8-9b05-9bb05803f5b8</t>
  </si>
  <si>
    <t>BRIFLMCTF002</t>
  </si>
  <si>
    <t>BNP Paribas Infra FIF RF Sustentável IS RL</t>
  </si>
  <si>
    <t>BNP PARIBAS INFRAESTRUTURA CDI INVESTIMENTO SUSTENTÁVEL IS RESP LIMITADA FIF CIC RENDA FIXA</t>
  </si>
  <si>
    <t>https://www.xpi.com.br/investimentos/fundos-de-investimento/lista/#/detalhes/a93b4558-2fca-4d7e-b2a8-64887583db0d</t>
  </si>
  <si>
    <t>BR07ESCTF009</t>
  </si>
  <si>
    <t>BNP Paribas Match FIF RF CP RL</t>
  </si>
  <si>
    <t>https://www.xpi.com.br/investimentos/fundos-de-investimento/lista/#/detalhes/41f2281f-7f10-42e6-96e0-2eb95b1ab3f5</t>
  </si>
  <si>
    <t>BRMAT1CTF005</t>
  </si>
  <si>
    <t>BNP Paribas Match Plus 30 Advisory FIF RF CP LP RL</t>
  </si>
  <si>
    <t>BNP PARIBAS MATCH PLUS 30 ADVISORY RESP LIMITADA FIF CIC RENDA FIXA CRÉDITO PRIVADO LP</t>
  </si>
  <si>
    <t>Dezembro / Dezembro</t>
  </si>
  <si>
    <t>Novembro / Novembro</t>
  </si>
  <si>
    <t>https://www.xpi.com.br/investimentos/fundos-de-investimento/lista/#/detalhes/eef1a594-0ab9-4b66-b4ba-1dffd3a1fac4</t>
  </si>
  <si>
    <t>BR0F6UCTF009</t>
  </si>
  <si>
    <t>BNP Paribas RF FIF RF RL</t>
  </si>
  <si>
    <t>https://www.xpi.com.br/investimentos/fundos-de-investimento/lista/#/detalhes/d83f8eba-a22f-4ae3-9163-62cf495dd298</t>
  </si>
  <si>
    <t>BRPARFCTF009</t>
  </si>
  <si>
    <t>BNP Paribas Rubi FIF RF CP RL</t>
  </si>
  <si>
    <t>BNP PARIBAS RUBI RESP LIMITADA FIF CIC RENDA FIXA CRÉDITO PRIVADO</t>
  </si>
  <si>
    <t>https://www.xpi.com.br/investimentos/fundos-de-investimento/lista/#/detalhes/9f29a4ef-86e1-4a39-8b2c-d26bf203d491</t>
  </si>
  <si>
    <t>BRRBI4CTF006</t>
  </si>
  <si>
    <t>BNP Paribas Small Caps FIF em Ações RL</t>
  </si>
  <si>
    <t>https://www.xpi.com.br/investimentos/fundos-de-investimento/lista/#/detalhes/e03f922d-481a-42c2-bbf7-16f201c265d1</t>
  </si>
  <si>
    <t>BRSML2CTF001</t>
  </si>
  <si>
    <t>BOCOM BBM Cash Enhanced FIF CIC RF CP RL</t>
  </si>
  <si>
    <t>BOCOM BBM Investimentos</t>
  </si>
  <si>
    <t>BOCOM BBM CASH ENHANCED RESP LIMITADA FIF CIC RENDA FIXA CRÉDITO PRIVADO</t>
  </si>
  <si>
    <t>https://www.xpi.com.br/investimentos/fundos-de-investimento/lista/#/detalhes/247ec1a2-62be-40ca-bb92-d03f46393b05</t>
  </si>
  <si>
    <t>BR0F56CTF008</t>
  </si>
  <si>
    <t>BOCOM BBM Cash FIF CIC RF CP Ref DI RL</t>
  </si>
  <si>
    <t>BOCOM BBM CASH RESP LIMITADA FIF CIC RENDA FIXA REFERENCIADO DI CRÉDITO PRIVADO</t>
  </si>
  <si>
    <t>https://www.xpi.com.br/investimentos/fundos-de-investimento/lista/#/detalhes/2f337ca5-d69e-4303-b0b9-8eb7bd83c24b</t>
  </si>
  <si>
    <t>BR0F3WCTF002</t>
  </si>
  <si>
    <t>BOCOM BBM Corporate Credit Plus FIF CIC MULT CP RL</t>
  </si>
  <si>
    <t>D+120 (corridos)</t>
  </si>
  <si>
    <t>BOCOM BBM CORPORATE CREDIT PLUS RESP LIMITADA FIF CIC MULTIMERCADO CRÉDITO PRIVADO</t>
  </si>
  <si>
    <t>https://www.xpi.com.br/investimentos/fundos-de-investimento/lista/#/detalhes/d209dfa5-5798-4d9d-a26d-2650fe50c945</t>
  </si>
  <si>
    <t>BR03B3CTF006</t>
  </si>
  <si>
    <t>BOCOM BBM Infra CDI FIF - CI RF Incentivado Infra RL</t>
  </si>
  <si>
    <t>Exclusivo do administrador</t>
  </si>
  <si>
    <t>https://www.xpi.com.br/investimentos/fundos-de-investimento/lista/#/detalhes/5d42e29e-e85c-4d06-839c-af4a5f479315</t>
  </si>
  <si>
    <t>BR0NLHCTF000</t>
  </si>
  <si>
    <t>BRB FIRF IMA-S LP RL</t>
  </si>
  <si>
    <t>Plural Investimentos</t>
  </si>
  <si>
    <t>BRB DTVM</t>
  </si>
  <si>
    <t>Renda Fixa Indexados</t>
  </si>
  <si>
    <t>https://www.xpi.com.br/investimentos/fundos-de-investimento/lista/#/detalhes/a5cb8afc-bec9-4527-9757-3fe411b9d862</t>
  </si>
  <si>
    <t>BRFXL3CTF001</t>
  </si>
  <si>
    <t>https://www.xpi.com.br/investimentos/fundos-de-investimento/lista/#/detalhes/a3156793-798c-4da0-bda3-6bcceb98af95</t>
  </si>
  <si>
    <t>BR0NIQCTF007</t>
  </si>
  <si>
    <t>BTG Pactual Absoluto LS FIF em Cotas de FIA</t>
  </si>
  <si>
    <t>BTG PACTUAL ABSOLUTO LS FIF CIC AÇÕES</t>
  </si>
  <si>
    <t>https://www.xpi.com.br/investimentos/fundos-de-investimento/lista/#/detalhes/258a9550-b09c-44d4-83e8-70e52e8f4945</t>
  </si>
  <si>
    <t>BRLSE3CTF009</t>
  </si>
  <si>
    <t>BTG Pactual Crédito Corporativo Dinâmico Advisory FIF FIC FI</t>
  </si>
  <si>
    <t>BTG PACTUAL CRÉDITO CORPORATIVO DINÂMICO ADVISORY FIF CIC RENDA FIXA</t>
  </si>
  <si>
    <t>https://www.xpi.com.br/investimentos/fundos-de-investimento/lista/#/detalhes/b30b07ca-08ad-4b7a-ac6d-384775f9f64a</t>
  </si>
  <si>
    <t>BR0NTVCTF004</t>
  </si>
  <si>
    <t>BTG Pactual Crédito Corporativo I FIF em Cotas de FIRF</t>
  </si>
  <si>
    <t>BTG PACTUAL CRÉDITO CORPORATIVO I FIF CIC RENDA FIXA</t>
  </si>
  <si>
    <t>https://www.xpi.com.br/investimentos/fundos-de-investimento/lista/#/detalhes/2e9a27a6-3871-4ddb-a44e-8d94aca4f40e</t>
  </si>
  <si>
    <t>BRBTC1CTF006</t>
  </si>
  <si>
    <t>BTG Pactual Dólar FI Cambial</t>
  </si>
  <si>
    <t>https://www.xpi.com.br/investimentos/fundos-de-investimento/lista/#/detalhes/cf99f276-8ebc-4bab-aa6d-5ec5cf969571</t>
  </si>
  <si>
    <t>BRPCAMCTF007</t>
  </si>
  <si>
    <t>BTG Pactual Hedge Sigma FIF RF - Subclasse A</t>
  </si>
  <si>
    <t>https://www.xpi.com.br/investimentos/fundos-de-investimento/lista/#/detalhes/5251b4b8-0f87-4ca0-a2b3-82f952964cc2</t>
  </si>
  <si>
    <t>BRHYP4CTF002</t>
  </si>
  <si>
    <t>BTG Pactual Tesouro IPCA Curto FIRF REF</t>
  </si>
  <si>
    <t>https://www.xpi.com.br/investimentos/fundos-de-investimento/lista/#/detalhes/fd3eff98-db19-44d6-a778-ee8ee9ad11b1</t>
  </si>
  <si>
    <t>BRFIRPCTF002</t>
  </si>
  <si>
    <t>BV Inflation RF FIC FI</t>
  </si>
  <si>
    <t>Tivio Capital</t>
  </si>
  <si>
    <t>TIVIO INFLATION RESP LIMITADA FIF CIC RENDA FIXA</t>
  </si>
  <si>
    <t>https://www.xpi.com.br/investimentos/fundos-de-investimento/lista/#/detalhes/b4ecb997-f0aa-4861-bedf-9281274b05e7</t>
  </si>
  <si>
    <t>BRVIF1CTF010</t>
  </si>
  <si>
    <t>Bahia AM Advisory FIF CIC Multimercado RL</t>
  </si>
  <si>
    <t>BAHIA AM RENDA FIXA LTDA (*)</t>
  </si>
  <si>
    <t>https://www.xpi.com.br/investimentos/fundos-de-investimento/lista/#/detalhes/792c6cab-977e-4273-8364-c54bf30dd2fa</t>
  </si>
  <si>
    <t>BR01QLCTF001</t>
  </si>
  <si>
    <t>Bahia AM Long Biased FIF CIC Multimercado RL</t>
  </si>
  <si>
    <t>BAHIA AM LONG BIASED RESP LIMITADA FIF CIC MULTIMERCADO</t>
  </si>
  <si>
    <t>https://www.xpi.com.br/investimentos/fundos-de-investimento/lista/#/detalhes/c8e41b85-bdb3-43fe-a320-f2861ed0aa2d</t>
  </si>
  <si>
    <t>BRBSD4CTF000</t>
  </si>
  <si>
    <t>Bahia AM Maraú Advisory FIF CIC Multimercado RL</t>
  </si>
  <si>
    <t>BAHIA AM MARAÚ ADVISORY RESP LIMITADA FIF CIC MULTIMERCADO</t>
  </si>
  <si>
    <t>https://www.xpi.com.br/investimentos/fundos-de-investimento/lista/#/detalhes/1ec02dbc-882b-4a4f-a03e-99af7b6f75c2</t>
  </si>
  <si>
    <t>BRMRU6CTF002</t>
  </si>
  <si>
    <t>Bahia AM Mutá Advisory FIF CIC Multimercado RL</t>
  </si>
  <si>
    <t>BAHIA AM MUTÁ ADVISORY RESP LIMITADA FIF CIC MULTIMERCADO</t>
  </si>
  <si>
    <t>https://www.xpi.com.br/investimentos/fundos-de-investimento/lista/#/detalhes/ebd44d67-3664-4e6f-a5de-199a6b4ba62a</t>
  </si>
  <si>
    <t>BR088CCTF008</t>
  </si>
  <si>
    <t>Bahia AM Valuation FIF CIC em Ações RL</t>
  </si>
  <si>
    <t>BAHIA AM VALUATION RESP LIMITADA FIF CIC AÇÕES</t>
  </si>
  <si>
    <t>https://www.xpi.com.br/investimentos/fundos-de-investimento/lista/#/detalhes/894e3d25-c1aa-40dd-b996-967fd855690e</t>
  </si>
  <si>
    <t>BRVLU7CTF005</t>
  </si>
  <si>
    <t>Dezembro / Janeiro</t>
  </si>
  <si>
    <t>Novembro</t>
  </si>
  <si>
    <t>https://www.xpi.com.br/investimentos/fundos-de-investimento/lista/#/detalhes/4afabba1-a4a2-4bbe-ba7f-26a723669beb</t>
  </si>
  <si>
    <t>BR0MLCCTF003</t>
  </si>
  <si>
    <t>BlackRock Dynamic High Income FIF RL</t>
  </si>
  <si>
    <t>BlackRock Investimentos</t>
  </si>
  <si>
    <t>BLACKROCK DYNAMIC HIGH INCOME RESP LIMITADA FIF CIC MULTIMERCADO</t>
  </si>
  <si>
    <t>https://www.xpi.com.br/investimentos/fundos-de-investimento/lista/#/detalhes/31782116-ac85-46d3-a628-b2f239f0ea05</t>
  </si>
  <si>
    <t>BR01QPCTF002</t>
  </si>
  <si>
    <t>BlackRock Global Event Driven Máster FIF RL</t>
  </si>
  <si>
    <t>https://www.xpi.com.br/investimentos/fundos-de-investimento/lista/#/detalhes/81f1e768-b232-41cf-b117-0cee2c0b9561</t>
  </si>
  <si>
    <t>BR01QTCTF004</t>
  </si>
  <si>
    <t>IPCA + 8% a.a.</t>
  </si>
  <si>
    <t>https://www.xpi.com.br/investimentos/fundos-de-investimento/lista/#/detalhes/419b504c-7034-4e34-a0a6-96f35da56f7c</t>
  </si>
  <si>
    <t>BR0JT8CTF001</t>
  </si>
  <si>
    <t>https://www.xpi.com.br/investimentos/fundos-de-investimento/lista/#/detalhes/8aff926a-ee6d-4d6d-9759-1507cb70b299</t>
  </si>
  <si>
    <t>https://www.xpi.com.br/investimentos/fundos-de-investimento/lista/#/detalhes/72cb8f03-b754-4fd5-8bd9-d420d54735d7</t>
  </si>
  <si>
    <t>Bocom BBM Corporate Credit II FIF RF CP RL</t>
  </si>
  <si>
    <t>BOCOM BBM CORPORATE CREDIT II RESP LIMITADA FIF CIC RENDA FIXA CRÉDITO PRIVADO</t>
  </si>
  <si>
    <t>https://www.xpi.com.br/investimentos/fundos-de-investimento/lista/#/detalhes/0897a1bd-2e33-44e7-b839-d08a4d0691e9</t>
  </si>
  <si>
    <t>BR0F1HCTF007</t>
  </si>
  <si>
    <t>Bogari Value Advisory FIC de FIF em Ações RL</t>
  </si>
  <si>
    <t>Bogari Investimentos</t>
  </si>
  <si>
    <t>Ações Valor/Crescimento</t>
  </si>
  <si>
    <t>Renda Variável.</t>
  </si>
  <si>
    <t>BOGARI VALUE ADVISORY RESP LIMITADA FIF CIC AÇÕES</t>
  </si>
  <si>
    <t>https://www.xpi.com.br/investimentos/fundos-de-investimento/lista/#/detalhes/aba08893-3afc-474e-bb95-8ce6320361cf</t>
  </si>
  <si>
    <t>BR0A7QCTF000</t>
  </si>
  <si>
    <t>Bradesco Bancos II FIF CIC RF CP RL</t>
  </si>
  <si>
    <t>Bradesco S.A.</t>
  </si>
  <si>
    <t>BRADESCO BANCOS II RESP LIMITADA FIF CIC RENDA FIXA CRÉDITO PRIVADO</t>
  </si>
  <si>
    <t>https://www.xpi.com.br/investimentos/fundos-de-investimento/lista/#/detalhes/f4a6ac0e-4c30-41dd-ad8e-dfe9a25917c0</t>
  </si>
  <si>
    <t>BR0G0JCTF004</t>
  </si>
  <si>
    <t>Bradesco SKY FIC FIRF Referenciada DI RL</t>
  </si>
  <si>
    <t>BRADESCO SKY RESP LIMITADA FIF CIC RENDA FIXA REFERENCIADO DI</t>
  </si>
  <si>
    <t>https://www.xpi.com.br/investimentos/fundos-de-investimento/lista/#/detalhes/baceef16-3c27-410a-84be-c890e169e806</t>
  </si>
  <si>
    <t>BRBSKYCTF007</t>
  </si>
  <si>
    <t>Bradesco Ultra II FIF - CIC RF CP LP - RL</t>
  </si>
  <si>
    <t>BRADESCO ULTRA II RESP LIMITADA FIF CIC RENDA FIXA CRÉDITO PRIVADO LP</t>
  </si>
  <si>
    <t>https://www.xpi.com.br/investimentos/fundos-de-investimento/lista/#/detalhes/8db8b8d9-e1c9-4abd-abd6-710f3fc976ff</t>
  </si>
  <si>
    <t>BR0JQUCTF000</t>
  </si>
  <si>
    <t>Bradesco Zupo FIF CIC RF CP LP RL</t>
  </si>
  <si>
    <t>D+5 (corridos)</t>
  </si>
  <si>
    <t>BRADESCO ZUPO RESP LIMITADA FIF CIC RENDA FIXA CRÉDITO PRIVADO LP</t>
  </si>
  <si>
    <t>https://www.xpi.com.br/investimentos/fundos-de-investimento/lista/#/detalhes/76a0662c-5b3b-4a54-b8a5-1c96fe179462</t>
  </si>
  <si>
    <t>BR02YWCTF000</t>
  </si>
  <si>
    <t>Brasil Capital 30 Advisory FIF FIA RL</t>
  </si>
  <si>
    <t>BRASIL CAPITAL 30 ADVISORY RESP LIMITADA FIF CIC AÇÕES</t>
  </si>
  <si>
    <t>Janeiro</t>
  </si>
  <si>
    <t>https://www.xpi.com.br/investimentos/fundos-de-investimento/lista/#/detalhes/b791d79a-dd06-46ce-a16e-682816504338</t>
  </si>
  <si>
    <t>BR03D3CTF004</t>
  </si>
  <si>
    <t>Brasil Capital FIC FIF Ações RL</t>
  </si>
  <si>
    <t>BRASIL CAPITAL RESP LIMITADA FIF CIC AÇÕES</t>
  </si>
  <si>
    <t>IGP-M</t>
  </si>
  <si>
    <t>https://www.xpi.com.br/investimentos/fundos-de-investimento/lista/#/detalhes/30db24df-913e-4037-9232-e3397bd91c9e</t>
  </si>
  <si>
    <t>BRBCF2CTF000</t>
  </si>
  <si>
    <t>Brave 180 Advisory FIC FIDC</t>
  </si>
  <si>
    <t>Brave Asset Management</t>
  </si>
  <si>
    <t>Não Informado</t>
  </si>
  <si>
    <t>D+179 (corridos)</t>
  </si>
  <si>
    <t>https://www.xpi.com.br/investimentos/fundos-de-investimento/lista/#/detalhes/4d34b764-c3e4-4131-887d-6799eb521f48</t>
  </si>
  <si>
    <t>Brave 30 FIDC</t>
  </si>
  <si>
    <t>BRAVE 30 FIDC 1</t>
  </si>
  <si>
    <t>https://www.xpi.com.br/investimentos/fundos-de-investimento/lista/#/detalhes/1d7eaf4b-fae5-435c-af9a-7e8190df267c</t>
  </si>
  <si>
    <t>BR0909CTF004</t>
  </si>
  <si>
    <t>Brave 90 FIC FIDC</t>
  </si>
  <si>
    <t>https://www.xpi.com.br/investimentos/fundos-de-investimento/lista/#/detalhes/a4c83c12-63d9-46a6-9e43-455b25bae132</t>
  </si>
  <si>
    <t>BR05JOCTF001</t>
  </si>
  <si>
    <t>Brave Iron FIRF CP RL</t>
  </si>
  <si>
    <t>D+45 (corridos)</t>
  </si>
  <si>
    <t>https://www.xpi.com.br/investimentos/fundos-de-investimento/lista/#/detalhes/2c19336e-44e8-4623-aaf2-0844ab8f2b5e</t>
  </si>
  <si>
    <t>BR0IZWCTF009</t>
  </si>
  <si>
    <t>Bresser Ações FIC de FIF em Ações – RL</t>
  </si>
  <si>
    <t>Bresser Asset Management</t>
  </si>
  <si>
    <t>BRESSER RESP LIMITADA FIF CIC AÇÕES</t>
  </si>
  <si>
    <t>https://www.xpi.com.br/investimentos/fundos-de-investimento/lista/#/detalhes/d6d4b9b5-7a21-4db1-b4bf-3dd3a3e227f2</t>
  </si>
  <si>
    <t>BRBREACTF002</t>
  </si>
  <si>
    <t>Fevereiro / Fevereiro</t>
  </si>
  <si>
    <t>https://www.xpi.com.br/investimentos/fundos-de-investimento/lista/#/detalhes/8e0ddf5c-d040-4742-bbfb-07cfade43e87</t>
  </si>
  <si>
    <t>BR0R0QCTF006</t>
  </si>
  <si>
    <t>Capitânia Capital</t>
  </si>
  <si>
    <t>https://www.xpi.com.br/investimentos/fundos-de-investimento/lista/#/detalhes/d7cc8461-eaac-469d-b3c6-3a30d275125a</t>
  </si>
  <si>
    <t>BRCPACCTF008</t>
  </si>
  <si>
    <t>https://www.xpi.com.br/investimentos/fundos-de-investimento/lista/#/detalhes/e25a28df-766b-41e2-bd06-7024ae5787fd</t>
  </si>
  <si>
    <t>BR0F89CTF009</t>
  </si>
  <si>
    <t>https://www.xpi.com.br/investimentos/fundos-de-investimento/lista/#/detalhes/062656a5-8a2b-4cc7-b024-128e9ef36045</t>
  </si>
  <si>
    <t>BRCYHFCTF008</t>
  </si>
  <si>
    <t>Capitania Yield 120 FIC FIDC</t>
  </si>
  <si>
    <t>D+119 (corridos)</t>
  </si>
  <si>
    <t>https://www.xpi.com.br/investimentos/fundos-de-investimento/lista/#/detalhes/ea6f8897-fd3e-4f88-b527-54048e79c7e7</t>
  </si>
  <si>
    <t>BR0FD9CTF001</t>
  </si>
  <si>
    <t>Capitânia Infra 30 Incentivado Invest Financeiro em Infra RF</t>
  </si>
  <si>
    <t xml:space="preserve">Debêntures Incentivadas_x000D_
</t>
  </si>
  <si>
    <t>CAPITÂNIA INFRA 30 FIF FI INFRA RENDA FIXA</t>
  </si>
  <si>
    <t>https://www.xpi.com.br/investimentos/fundos-de-investimento/lista/#/detalhes/9fef7ccb-bb45-48e4-8c30-02e73020a902</t>
  </si>
  <si>
    <t>BR00SVCTF008</t>
  </si>
  <si>
    <t>Capitânia Infra Advisory Geral Feeder FI-Infra RL</t>
  </si>
  <si>
    <t>Capitânia Alternatives SA</t>
  </si>
  <si>
    <t>https://www.xpi.com.br/investimentos/fundos-de-investimento/lista/#/detalhes/acefc3e6-cceb-4882-85f2-9bd5cd9039d4</t>
  </si>
  <si>
    <t>Capitânia Infra Advisory Sênior I RF FI-Infra</t>
  </si>
  <si>
    <t>https://www.xpi.com.br/investimentos/fundos-de-investimento/lista/#/detalhes/970e4846-333c-457e-8297-dd0ade9a3578</t>
  </si>
  <si>
    <t>BR0OGSCTF013</t>
  </si>
  <si>
    <t>Capitânia Infra Renda 90 Incentivado Infraestrutura RF CP</t>
  </si>
  <si>
    <t>D+89 (corridos)</t>
  </si>
  <si>
    <t>https://www.xpi.com.br/investimentos/fundos-de-investimento/lista/#/detalhes/c6021b0c-e6d7-431b-a030-12909b6622d2</t>
  </si>
  <si>
    <t>BR0H7JCTF008</t>
  </si>
  <si>
    <t>Capitânia Premium 45 FIC de FIF RF CP LP RL</t>
  </si>
  <si>
    <t>CAPITÂNIA PREMIUM 45 RESP LIMITADA FIF CIC RENDA FIXA CRÉDITO PRIVADO LP</t>
  </si>
  <si>
    <t>BRCTP8CTF005</t>
  </si>
  <si>
    <t>Capitânia Radar 90 FIC de FIF Multimercado CP LP RL</t>
  </si>
  <si>
    <t>https://www.xpi.com.br/investimentos/fundos-de-investimento/lista/#/detalhes/9a7aa29a-6bbe-4eb6-b3a6-1e9db0798e21</t>
  </si>
  <si>
    <t>BRMGI2CTF000</t>
  </si>
  <si>
    <t>Capitânia Reit Institucional FIC de FIF Multimercado RL</t>
  </si>
  <si>
    <t>Alternativo Líquido</t>
  </si>
  <si>
    <t>Os rendimentos das aplicações ficarão sujeitos à retenção na fonte do IRRF à alíquota de 15% (quinze por cento) na data da distribuição de rendimentos, da amortização ou do resgate de cotas.</t>
  </si>
  <si>
    <t>CAPITÂNIA REIT INSTITUCIONAL RESP LIMITADA FIF CIC MULTIMERCADO</t>
  </si>
  <si>
    <t>IFIX</t>
  </si>
  <si>
    <t>https://www.xpi.com.br/investimentos/fundos-de-investimento/lista/#/detalhes/eaade580-ff5f-4fe9-bcac-b8c46e33b4dd</t>
  </si>
  <si>
    <t>BRCTN4CTF006</t>
  </si>
  <si>
    <t>Capitânia Reit Institucional II FIFM CP - RL</t>
  </si>
  <si>
    <t>https://www.xpi.com.br/investimentos/fundos-de-investimento/lista/#/detalhes/8662eb9e-9a0f-4f84-a361-b6a45bfb8ce5</t>
  </si>
  <si>
    <t>Capitânia TOP CP FIC de FIF RF RL</t>
  </si>
  <si>
    <t>CAPITÂNIA TOP RESP LIMITADA FIF CIC RENDA FIXA CRÉDITO PRIVADO</t>
  </si>
  <si>
    <t>https://www.xpi.com.br/investimentos/fundos-de-investimento/lista/#/detalhes/e6fc1e1e-ba35-42eb-9413-a15b0c61527d</t>
  </si>
  <si>
    <t>BRCAP7CTF008</t>
  </si>
  <si>
    <t>Capsigma I FIC FI Financeiro Ações</t>
  </si>
  <si>
    <t>Capsigma Investment Partners</t>
  </si>
  <si>
    <t>CAPSIGMA I RESP LIMITADA FIF CIC AÇÕES</t>
  </si>
  <si>
    <t>https://www.xpi.com.br/investimentos/fundos-de-investimento/lista/#/detalhes/a0949d89-b152-4911-a7a8-f4c72dae2c9a</t>
  </si>
  <si>
    <t>BR0IXWCTF004</t>
  </si>
  <si>
    <t>Principal Asset Management LTDA</t>
  </si>
  <si>
    <t>D+31 (corridos)</t>
  </si>
  <si>
    <t>PRINCIPAL CLARITAS LONG SHORT ADVISORY FIF CIC MULTIMERCADO</t>
  </si>
  <si>
    <t>https://www.xpi.com.br/investimentos/fundos-de-investimento/lista/#/detalhes/21fa4f10-a0a7-4e26-9372-3bda2c214067</t>
  </si>
  <si>
    <t>BR017JCTF002</t>
  </si>
  <si>
    <t>Clave Alpha Macro Advisory II FIF CIC Multi RL</t>
  </si>
  <si>
    <t>Clave Capital</t>
  </si>
  <si>
    <t>CLAVE ALPHA MACRO ADVISORY II RESP LIMITADA FIF CIC MULTIMERCADO</t>
  </si>
  <si>
    <t>https://www.xpi.com.br/investimentos/fundos-de-investimento/lista/#/detalhes/83b15d0a-e8ca-4623-8782-c040422d915a</t>
  </si>
  <si>
    <t>BR09I7CTF004</t>
  </si>
  <si>
    <t>Compass Credit Selection FIC de FIF RF CP LP RL</t>
  </si>
  <si>
    <t>Compass Group Investimentos</t>
  </si>
  <si>
    <t>COMPASS CREDIT SELECTION FIF CIC RENDA FIXA</t>
  </si>
  <si>
    <t>BR03H8CTF009</t>
  </si>
  <si>
    <t>Compass High Yield 180 Advisory FIF em Cotas de FIM</t>
  </si>
  <si>
    <t>D+180 (corridos)</t>
  </si>
  <si>
    <t>COMPASS HIGH YIELD 180 ADVISORY FIF CIC MULTIMERCADO</t>
  </si>
  <si>
    <t>https://www.xpi.com.br/investimentos/fundos-de-investimento/lista/#/detalhes/eb9ef72c-81c3-4554-b41e-e7d1cef4fe9a</t>
  </si>
  <si>
    <t>BR0E6MCTF007</t>
  </si>
  <si>
    <t>Compass Yield 30 FIF RF CP LP RL</t>
  </si>
  <si>
    <t>BDO Brasil</t>
  </si>
  <si>
    <t>https://www.xpi.com.br/investimentos/fundos-de-investimento/lista/#/detalhes/705e3e72-f858-4791-b437-28018d894f9a</t>
  </si>
  <si>
    <t>BR04F8CTF000</t>
  </si>
  <si>
    <t>https://www.xpi.com.br/investimentos/fundos-de-investimento/lista/#/detalhes/369c1392-b753-41b0-80e1-c492399697d1</t>
  </si>
  <si>
    <t>BR0CUWCTF003</t>
  </si>
  <si>
    <t>Constellation Global FIF em Cotas de FIA</t>
  </si>
  <si>
    <t>CONSTELLATION GLOBAL FIF CIC AÇÕES</t>
  </si>
  <si>
    <t>https://www.xpi.com.br/investimentos/fundos-de-investimento/lista/#/detalhes/49476d1c-8d2c-4298-be4c-2a00d63ac50b</t>
  </si>
  <si>
    <t>BR04D7CTF004</t>
  </si>
  <si>
    <t>Constellation Institucional Advisory FIC de Ações RL</t>
  </si>
  <si>
    <t>CONSTELLATION INSTITUCIONAL ADVISORY FIF CIC AÇÕES</t>
  </si>
  <si>
    <t>https://www.xpi.com.br/investimentos/fundos-de-investimento/lista/#/detalhes/b23bc630-0fdf-497c-9e26-499f13941555</t>
  </si>
  <si>
    <t>BR03E2CTF005</t>
  </si>
  <si>
    <t>CRESCERA GROWTH CAPITAL V ADVISORY FIP MULTIESTRATÉGIA</t>
  </si>
  <si>
    <t>https://www.xpi.com.br/investimentos/fundos-de-investimento/lista/#/detalhes/ab352027-5b5c-4197-9ded-1575f5fb40af</t>
  </si>
  <si>
    <t>BR078XCTF005</t>
  </si>
  <si>
    <t>Dahlia Ações Advisory FIF em FIC de FIA</t>
  </si>
  <si>
    <t>Ações Índice Ativo</t>
  </si>
  <si>
    <t>DAHLIA ADVISORY FIF CIC AÇÕES</t>
  </si>
  <si>
    <t>https://www.xpi.com.br/investimentos/fundos-de-investimento/lista/#/detalhes/5768b91b-7617-4e62-8248-e4586040558a</t>
  </si>
  <si>
    <t>BR0247CTF009</t>
  </si>
  <si>
    <t>Dahlia Macro Global FIC de FIF Multimercado RL</t>
  </si>
  <si>
    <t>DAHLIA MACRO GLOBAL RESP LIMITADA FIF CIC MULTIMERCADO</t>
  </si>
  <si>
    <t>https://www.xpi.com.br/investimentos/fundos-de-investimento/lista/#/detalhes/82308d09-5147-4671-8212-9affadb0ba0b</t>
  </si>
  <si>
    <t>BR03D9CTF001</t>
  </si>
  <si>
    <t>Dahlia Total Return Advisory FIC FIF Multi RL</t>
  </si>
  <si>
    <t>DAHLIA TOTAL RETURN ADVISORY RESP LIMITADA FIF CIC MULTIMERCADO</t>
  </si>
  <si>
    <t>https://www.xpi.com.br/investimentos/fundos-de-investimento/lista/#/detalhes/b7e5ab8f-2b09-4419-8632-ecff3df2965f</t>
  </si>
  <si>
    <t>BR02B6CTF000</t>
  </si>
  <si>
    <t>Davos Estruturado FIM CP</t>
  </si>
  <si>
    <t>XP Advisory</t>
  </si>
  <si>
    <t>https://www.xpi.com.br/investimentos/fundos-de-investimento/lista/#/detalhes/7429f158-5ece-47eb-8853-786adb96dfbf</t>
  </si>
  <si>
    <t>BRDAVOCTF009</t>
  </si>
  <si>
    <t>Daycoval Classic 30 FIRF CP</t>
  </si>
  <si>
    <t>https://www.xpi.com.br/investimentos/fundos-de-investimento/lista/#/detalhes/c1cb4d42-2dc8-4c98-9709-e574e97f2f36</t>
  </si>
  <si>
    <t>BR06JPCTF006</t>
  </si>
  <si>
    <t>Daycoval Classic Advisory FIC FI Financeiro Renda</t>
  </si>
  <si>
    <t>DAYCOVAL CLASSIC ADVISORY FIF CIC RENDA FIXA</t>
  </si>
  <si>
    <t>https://www.xpi.com.br/investimentos/fundos-de-investimento/lista/#/detalhes/306ce66d-5035-4c33-a40f-1e24480f4980</t>
  </si>
  <si>
    <t>BR0JKACTF005</t>
  </si>
  <si>
    <t>Daycoval Debêntures Incentivadas CP FIM</t>
  </si>
  <si>
    <t>D+14 (corridos)</t>
  </si>
  <si>
    <t>https://www.xpi.com.br/investimentos/fundos-de-investimento/lista/#/detalhes/4f91626d-23f4-4ac1-b598-214675a79897</t>
  </si>
  <si>
    <t>BRDDB1CTF003</t>
  </si>
  <si>
    <t>Daycoval TOP Juros Ativo FIF</t>
  </si>
  <si>
    <t>https://www.xpi.com.br/investimentos/fundos-de-investimento/lista/#/detalhes/f3d25fd4-f7a3-436e-964c-3363000f2810</t>
  </si>
  <si>
    <t>BR0NH5CTF005</t>
  </si>
  <si>
    <t>Drys Shelter FIC FIF RF CP LP RL</t>
  </si>
  <si>
    <t>DRYS SHELTER RESP LIMITADA FIF CIC RENDA FIXA CRÉDITO PRIVADO LP</t>
  </si>
  <si>
    <t>https://www.xpi.com.br/investimentos/fundos-de-investimento/lista/#/detalhes/9da8ebf5-adb5-41c7-b85b-71affad7b873</t>
  </si>
  <si>
    <t>BR0H1ACTF000</t>
  </si>
  <si>
    <t>https://www.xpi.com.br/investimentos/fundos-de-investimento/lista/#/detalhes/2084f54b-90cf-4d3a-a357-b40fd7056cea</t>
  </si>
  <si>
    <t>BR01GCCTF043</t>
  </si>
  <si>
    <t>EB FUTURO SUSTENTÁVEL IS RESP LIMITADA FIP MULTIESTRATÉGIA</t>
  </si>
  <si>
    <t>https://www.xpi.com.br/investimentos/fundos-de-investimento/lista/#/detalhes/1be6e4b0-139d-429c-b3bf-d70b2d028f19</t>
  </si>
  <si>
    <t>BR09VJCTF008</t>
  </si>
  <si>
    <t>https://www.xpi.com.br/investimentos/fundos-de-investimento/lista/#/detalhes/57eb232a-214c-4461-bc17-fd1abec2a6fe</t>
  </si>
  <si>
    <t>FII Desenvolvimento para Venda Gestão Ativa</t>
  </si>
  <si>
    <t>https://www.xpi.com.br/investimentos/fundos-de-investimento/lista/#/detalhes/d41bb787-e7ac-4488-bb4f-6bfc7336b25b</t>
  </si>
  <si>
    <t>BR05GMCTF001</t>
  </si>
  <si>
    <t>https://www.xpi.com.br/investimentos/fundos-de-investimento/lista/#/detalhes/ff84077b-9823-4417-989d-9fad16474d6a</t>
  </si>
  <si>
    <t>Encore Ações Advisory FIC Ações RL</t>
  </si>
  <si>
    <t>Encore Investimentos</t>
  </si>
  <si>
    <t>ENCORE AÇÕES ADVISORY RESP LIMITADA FIC AÇÕES</t>
  </si>
  <si>
    <t>https://www.xpi.com.br/investimentos/fundos-de-investimento/lista/#/detalhes/97bafab7-8b6c-4dd9-b004-d237bfd1cd8d</t>
  </si>
  <si>
    <t>BR079KCTF000</t>
  </si>
  <si>
    <t>Encore Fundo Mútuo de Privatização - FGTS Carteira Livre RL</t>
  </si>
  <si>
    <t>Privatização</t>
  </si>
  <si>
    <t>Ações FMP - FGTS</t>
  </si>
  <si>
    <t>https://www.xpi.com.br/investimentos/fundos-de-investimento/lista/#/detalhes/c5c16577-fefb-4331-934a-c5f26dc8780a</t>
  </si>
  <si>
    <t>BR0FKVCTF009</t>
  </si>
  <si>
    <t>Encore LB Advisory FIC Multimercado RL</t>
  </si>
  <si>
    <t>ENCORE LONG BIAS ADVISORY RESP LIMITADA FIC MULTIMERCADO</t>
  </si>
  <si>
    <t>BR079FCTF000</t>
  </si>
  <si>
    <t>Encore Long &amp; Short FIF em Ações</t>
  </si>
  <si>
    <t>https://www.xpi.com.br/investimentos/fundos-de-investimento/lista/#/detalhes/9b8cbb18-043e-42cf-9f68-7ef9d5896ffe</t>
  </si>
  <si>
    <t>BR0NZECTF015</t>
  </si>
  <si>
    <t>Encore Valor Dividendos FIF em Ações - RL</t>
  </si>
  <si>
    <t>IDIV</t>
  </si>
  <si>
    <t>https://www.xpi.com.br/investimentos/fundos-de-investimento/lista/#/detalhes/87b4b119-d742-4097-8e0b-cf5fd22ca71d</t>
  </si>
  <si>
    <t>BR0PPUCTF017</t>
  </si>
  <si>
    <t>EnterCapital Turing FIF CIC Mult RL</t>
  </si>
  <si>
    <t>EnterCapital Investimentos</t>
  </si>
  <si>
    <t>ENTERCAPITAL TURING RESP LIMITADA FIF CIC MULTIMERCADO</t>
  </si>
  <si>
    <t>https://www.xpi.com.br/investimentos/fundos-de-investimento/lista/#/detalhes/7cadb1c1-1c5f-4ce5-88df-7367cb9b6aae</t>
  </si>
  <si>
    <t>BR02RFCTF009</t>
  </si>
  <si>
    <t>Equitas Selection Advisory FIC FIF Ações - Resp Limitada</t>
  </si>
  <si>
    <t>EQUITAS SELECTION ADVISORY RESP LIMITADA FIF CIC AÇÕES</t>
  </si>
  <si>
    <t>https://www.xpi.com.br/investimentos/fundos-de-investimento/lista/#/detalhes/df328482-a121-489d-8571-5fba7925c32b</t>
  </si>
  <si>
    <t>BR04E2CTF004</t>
  </si>
  <si>
    <t>Equitas Selection FIC FIF FIA RL</t>
  </si>
  <si>
    <t>EQUITAS SELECTION RESP LIMITADA FIF CIC AÇÕES</t>
  </si>
  <si>
    <t>https://www.xpi.com.br/investimentos/fundos-de-investimento/lista/#/detalhes/7c6b09c6-ce63-4e47-9c1f-a504eb4737ad</t>
  </si>
  <si>
    <t>BREQS1CTF008</t>
  </si>
  <si>
    <t>https://www.xpi.com.br/investimentos/fundos-de-investimento/lista/#/detalhes/460ab619-41db-44e1-ba7c-5a0b9c9fbb71</t>
  </si>
  <si>
    <t>Exploritas America Latina FIF em Cotas de FIM</t>
  </si>
  <si>
    <t>Exploritas Investimentos</t>
  </si>
  <si>
    <t>EXPLORITAS AMÉRICA LATINA FIF CIC MULTIMERCADO</t>
  </si>
  <si>
    <t>https://www.xpi.com.br/investimentos/fundos-de-investimento/lista/#/detalhes/9aa826e0-2ea1-4729-9b92-d8f61622e090</t>
  </si>
  <si>
    <t>BREXA2CTF007</t>
  </si>
  <si>
    <t>https://www.xpi.com.br/investimentos/fundos-de-investimento/lista/#/detalhes/5d67b673-959b-42a5-affb-edb874b8bb09</t>
  </si>
  <si>
    <t>BR0467CTF003</t>
  </si>
  <si>
    <t>Fama FIC FIF em Ações RL</t>
  </si>
  <si>
    <t>D+57 (corridos)</t>
  </si>
  <si>
    <t>FAMA RESP LIMITADA FIF CIC AÇÕES</t>
  </si>
  <si>
    <t>https://www.xpi.com.br/investimentos/fundos-de-investimento/lista/#/detalhes/e6a2315d-73d0-45e4-92f1-e2f3887a52b1</t>
  </si>
  <si>
    <t>BRCHALCTF006</t>
  </si>
  <si>
    <t>First Trust Megatrend FIA RL</t>
  </si>
  <si>
    <t>https://www.xpi.com.br/investimentos/fundos-de-investimento/lista/#/detalhes/6165b81b-8721-4957-b0ad-b15b3a9d5c39</t>
  </si>
  <si>
    <t>BR0NX6CTF003</t>
  </si>
  <si>
    <t>Forpus Ações FIC FIF em Ações RL</t>
  </si>
  <si>
    <t>Forpus Capital</t>
  </si>
  <si>
    <t>FORPUS AÇÕES RESP LIMITADA FIF CIC AÇÕES</t>
  </si>
  <si>
    <t>https://www.xpi.com.br/investimentos/fundos-de-investimento/lista/#/detalhes/f37b4303-188f-4980-98e7-709e57284e6d</t>
  </si>
  <si>
    <t>BRFRP6CTF008</t>
  </si>
  <si>
    <t>Forpus Multiestratégia FIF Multimercado LP RL</t>
  </si>
  <si>
    <t xml:space="preserve">Longo Prazo_x000D_
_x000D_
</t>
  </si>
  <si>
    <t>https://www.xpi.com.br/investimentos/fundos-de-investimento/lista/#/detalhes/43814feb-141d-49b5-93d9-bb792a3a73b5</t>
  </si>
  <si>
    <t>BR05A2CTF007</t>
  </si>
  <si>
    <t>Franklin Clearbridge Ações EUA Growth CIA IE RL</t>
  </si>
  <si>
    <t>https://www.xpi.com.br/investimentos/fundos-de-investimento/lista/#/detalhes/5f7171eb-ca4d-423e-aa27-9f4f8ead308a</t>
  </si>
  <si>
    <t>BR2LGMCTF000</t>
  </si>
  <si>
    <t>Franklin Valor e Liquidez FVL FIF em Ações RL</t>
  </si>
  <si>
    <t>https://www.xpi.com.br/investimentos/fundos-de-investimento/lista/#/detalhes/f1e7bd09-5502-4cbc-8d44-19ca37eea8a2</t>
  </si>
  <si>
    <t>BRTPLTCTF011</t>
  </si>
  <si>
    <t>Fundo 24 Horas FIRF RL</t>
  </si>
  <si>
    <t>https://www.xpi.com.br/investimentos/fundos-de-investimento/lista/#/detalhes/8b56fe1a-a50b-4f0b-9d87-e86f1ca42787</t>
  </si>
  <si>
    <t>BR0K4TCTF009</t>
  </si>
  <si>
    <t>GTI Dimona Brasil FIF em Ações RL</t>
  </si>
  <si>
    <t>GTI Investimentos</t>
  </si>
  <si>
    <t>BRGTI1CTF005</t>
  </si>
  <si>
    <t>GTI Nimrod FIF em Ações RL</t>
  </si>
  <si>
    <t xml:space="preserve">Renda Variavel_x000D_
</t>
  </si>
  <si>
    <t>BR03ZHCTF006</t>
  </si>
  <si>
    <t>Gama BW All Weather@12% USD FIC FIM IE RL</t>
  </si>
  <si>
    <t>D+36 (útil)</t>
  </si>
  <si>
    <t>GAMA BW ALL WEATHER@12% USD INVESTIMENTO NO EXTERIOR RESP LIMITADA FIF CIC MULTIMERCADO</t>
  </si>
  <si>
    <t>https://www.xpi.com.br/investimentos/fundos-de-investimento/lista/#/detalhes/0300501f-d9ba-42ab-a853-6563f6aa0e7e</t>
  </si>
  <si>
    <t>BR04KSCTF003</t>
  </si>
  <si>
    <t>Gama Bridgewater Global Risk Premium USD FIM IE</t>
  </si>
  <si>
    <t>https://www.xpi.com.br/investimentos/fundos-de-investimento/lista/#/detalhes/69a921db-127f-4fe1-9a7b-80e54d4c9d9d</t>
  </si>
  <si>
    <t>BR03PPCTF000</t>
  </si>
  <si>
    <t>Gama Pearl Diver Global Floating Income BRL FIC FIM IE RL</t>
  </si>
  <si>
    <t>D+6 (útil)</t>
  </si>
  <si>
    <t>GAMA PEARL DIVER GLOBAL FLOATING INCOME BRL INVESTIMENTO NO EXTERIOR RESP LIMITADA FIF CIC</t>
  </si>
  <si>
    <t>https://www.xpi.com.br/investimentos/fundos-de-investimento/lista/#/detalhes/0938072b-d54d-428b-90a6-8afb553b735e</t>
  </si>
  <si>
    <t>BR0GKFCTF000</t>
  </si>
  <si>
    <t>Gama Schroder Gaia Contour Tech Equity LS BRL FIF CIC Multimercado IE RL</t>
  </si>
  <si>
    <t>GAMA SCHRODER GAIA CONTOUR TECH EQUITY LONG &amp; SHORT BRL INVESTIMENTO NO EXTERIOR RESP LIMITADA FIF CIC MULTIMERCADO</t>
  </si>
  <si>
    <t>https://www.xpi.com.br/investimentos/fundos-de-investimento/lista/#/detalhes/4f4d5c75-e6db-4952-b6cb-fe08a8793608</t>
  </si>
  <si>
    <t>BR040RCTF007</t>
  </si>
  <si>
    <t>Gama Wellington Schroder Gaia BRL FIF CIC Multimercado IE RL</t>
  </si>
  <si>
    <t>D+7 (corridos)</t>
  </si>
  <si>
    <t>GAMA WELLINGTON SCHRODER GAIA BRL INVESTIMENTO NO EXTERIOR RESP LIMITADA FIF CIC MULTIMERCADO</t>
  </si>
  <si>
    <t>https://www.xpi.com.br/investimentos/fundos-de-investimento/lista/#/detalhes/5556358f-e046-49d8-928f-a4520ec515e6</t>
  </si>
  <si>
    <t>BR04YECTF004</t>
  </si>
  <si>
    <t>Genoa Capital Arpa Advisory CIC CIA RL</t>
  </si>
  <si>
    <t>Genoa Capital</t>
  </si>
  <si>
    <t>GENOA CAPITAL ARPA ADVISORY RESP LIMITADA FIF CIC AÇÕES</t>
  </si>
  <si>
    <t>IPCA + Yield IMA-B</t>
  </si>
  <si>
    <t>https://www.xpi.com.br/investimentos/fundos-de-investimento/lista/#/detalhes/bb4acc23-9a96-47da-99ed-ba605c3acd44</t>
  </si>
  <si>
    <t>BR0834CTF004</t>
  </si>
  <si>
    <t>Genoa Capital Radar Advisory CIC Multimercado RL</t>
  </si>
  <si>
    <t>GENOA CAPITAL RADAR ADVISORY RESP LIMITADA FIF CIC MULTIMERCADO</t>
  </si>
  <si>
    <t>https://www.xpi.com.br/investimentos/fundos-de-investimento/lista/#/detalhes/838a2efa-690c-46c9-9183-59c05dc36e19</t>
  </si>
  <si>
    <t>BR04MXCTF009</t>
  </si>
  <si>
    <t>Genoa Capital Sagres I FIF CIC Multimercado RL</t>
  </si>
  <si>
    <t>GENOA CAPITAL SAGRES I RESP LIMITADA FIF CIC MULTIMERCADO</t>
  </si>
  <si>
    <t>https://www.xpi.com.br/investimentos/fundos-de-investimento/lista/#/detalhes/40dc5b74-16e9-43c0-bbf5-a67fd4ff004a</t>
  </si>
  <si>
    <t>BR0EJDCTF010</t>
  </si>
  <si>
    <t>Geo Empresas Globais em Dolares FIC FIF Ações IE - Resp Limitada</t>
  </si>
  <si>
    <t>GEO Capital</t>
  </si>
  <si>
    <t>GEO EMPRESAS GLOBAIS EM DÓLARES FIF CIC</t>
  </si>
  <si>
    <t>https://www.xpi.com.br/investimentos/fundos-de-investimento/lista/#/detalhes/ac982444-9677-425f-5e29-08d501045135</t>
  </si>
  <si>
    <t>BRGEO3CTF000</t>
  </si>
  <si>
    <t>Geo Empresas Globais em Reais FIC FIF Ações IE RL</t>
  </si>
  <si>
    <t>GEO EMPRESAS GLOBAIS EM REAIS FIF CIC AÇÕES</t>
  </si>
  <si>
    <t>https://www.xpi.com.br/investimentos/fundos-de-investimento/lista/#/detalhes/c7b029ef-a2da-4565-8e57-f2cc8e3df32d</t>
  </si>
  <si>
    <t>BR00RVCTF000</t>
  </si>
  <si>
    <t>Giant Cash FIRF LP</t>
  </si>
  <si>
    <t>DAO Capital</t>
  </si>
  <si>
    <t>https://www.xpi.com.br/investimentos/fundos-de-investimento/lista/#/detalhes/3d9cade7-a5e1-42e0-ab2f-bdf43864d0ff</t>
  </si>
  <si>
    <t>BR0N3YCTF008</t>
  </si>
  <si>
    <t>Giant DAO Multifactor LB FIF em Cotas de FIM</t>
  </si>
  <si>
    <t>GIANT DAO MULTIFACTOR LONG BIASED FIF CIC MULTIMERCADO</t>
  </si>
  <si>
    <t>https://www.xpi.com.br/investimentos/fundos-de-investimento/lista/#/detalhes/5079d35b-3f83-4f4a-80ea-6633a4b999dc</t>
  </si>
  <si>
    <t>BR07RACTF009</t>
  </si>
  <si>
    <t>Giant Darius Advisory FIC de FIF Multimercado RL</t>
  </si>
  <si>
    <t>ZEITGEIST TECH INVESTIMENTOS LTDA</t>
  </si>
  <si>
    <t>https://www.xpi.com.br/investimentos/fundos-de-investimento/lista/#/detalhes/fdabbe4a-4a8c-499a-8df8-d09c29cc3f9e</t>
  </si>
  <si>
    <t>BR083WCTF007</t>
  </si>
  <si>
    <t>Giant Sigma Advisory FIC de FIF Multimercado RL</t>
  </si>
  <si>
    <t>Giant Steps Capital</t>
  </si>
  <si>
    <t>D+10 (corridos)</t>
  </si>
  <si>
    <t>GIANT SIGMA ADVISORY COTAS RESP LIMITADA FIF CIC MULTIMERCADO</t>
  </si>
  <si>
    <t>https://www.xpi.com.br/investimentos/fundos-de-investimento/lista/#/detalhes/be42e3db-9fc7-4fc4-a043-d2df9cf0170e</t>
  </si>
  <si>
    <t>BR025JCTF005</t>
  </si>
  <si>
    <t>Giant Zarathustra Advisory FIC de FIF Multimercado RL</t>
  </si>
  <si>
    <t>GIANT ZARATHUSTRA ADVISORY RESP LIMITADA FIF CIC MULTIMERCADO</t>
  </si>
  <si>
    <t>https://www.xpi.com.br/investimentos/fundos-de-investimento/lista/#/detalhes/2d937f7a-e6e2-444c-9e68-aae5f1cde7b6</t>
  </si>
  <si>
    <t>BR04XPCTF002</t>
  </si>
  <si>
    <t>Guepardo Institucional FIF em Cotas FIA RL</t>
  </si>
  <si>
    <t>GUEPARDO INSTITUCIONAL FIF CIC AÇÕES</t>
  </si>
  <si>
    <t>https://www.xpi.com.br/investimentos/fundos-de-investimento/lista/#/detalhes/3a40b5da-d3ee-4e2f-b692-0ab85e4f51e2</t>
  </si>
  <si>
    <t>BRGUE4CTF000</t>
  </si>
  <si>
    <t>Gávea Macro Advisory FIF CIC Multimercado RL</t>
  </si>
  <si>
    <t>GÁVEA MACRO ADVISORY RESP LIMITADA FIF CIC MULTIMERCADO</t>
  </si>
  <si>
    <t>https://www.xpi.com.br/investimentos/fundos-de-investimento/lista/#/detalhes/ebce769c-2a85-4e8a-984a-cd3aed20b4fc</t>
  </si>
  <si>
    <t>BR01Y1CTF005</t>
  </si>
  <si>
    <t>Gávea Macro Plus II FIF CIC Mult RL</t>
  </si>
  <si>
    <t>GÁVEA MACRO PLUS II RESP LIMITADA FIF CIC MULTIMERCADO</t>
  </si>
  <si>
    <t>BR00CNCTF009</t>
  </si>
  <si>
    <t>HIRS11 - Hire Residencial II FII RL</t>
  </si>
  <si>
    <t>HIRE GESTÃO DE RECURSOS LTDA.</t>
  </si>
  <si>
    <t>https://www.xpi.com.br/investimentos/fundos-de-investimento/lista/#/detalhes/d7dba679-1211-4528-a82e-4a726db2c5d9</t>
  </si>
  <si>
    <t>Hix Capital</t>
  </si>
  <si>
    <t>D+85 (corridos)</t>
  </si>
  <si>
    <t>HIX CAPITAL ADVISORY FIC AÇÕES</t>
  </si>
  <si>
    <t>https://www.xpi.com.br/investimentos/fundos-de-investimento/lista/#/detalhes/3a8f4506-1377-4481-8ac0-3325c7139d7d</t>
  </si>
  <si>
    <t>BR02BECTF006</t>
  </si>
  <si>
    <t>HIX Capital Institucional FIF em Cotas de FIA</t>
  </si>
  <si>
    <t>D+60 (útil)</t>
  </si>
  <si>
    <t>HIX CAPITAL INSTITUCIONAL FIF CIC AÇÕES</t>
  </si>
  <si>
    <t>https://www.xpi.com.br/investimentos/fundos-de-investimento/lista/#/detalhes/9b560852-d631-4aa4-b005-588f3bd51a78</t>
  </si>
  <si>
    <t>BRHIX4CTF002</t>
  </si>
  <si>
    <t>Hashdex 100 Nasdaq Crypto Index FIM RL - Subclasse Hashdex 100</t>
  </si>
  <si>
    <t>Hashdex Investimentos</t>
  </si>
  <si>
    <t>Renda Variável: os cotistas serão tributados pelo IR na fonte à alíquota de 15%_x000D_
(quinze por cento) exclusivamente na data da distribuição de_x000D_
rendimentos ou no resgate das cotas</t>
  </si>
  <si>
    <t>HASHDEX 100 NASDAQ CRYPTO INDEX FI MULTIMERCADO</t>
  </si>
  <si>
    <t>BR02EYCTF008</t>
  </si>
  <si>
    <t>Hashdex 20 Nasdaq Crypto Index FIF em Cotas de FIM</t>
  </si>
  <si>
    <t>HASHDEX 20 NASDAQ CRYPTO INDEX FIF CIC MULTIMERCADO</t>
  </si>
  <si>
    <t>BR01SNCTF003</t>
  </si>
  <si>
    <t>Hashdex 40 Nasdaq Crypto Index FIF em Cotas de FIM</t>
  </si>
  <si>
    <t>HASHDEX 40 NASDAQ CRYPTO INDEX FIF CIC MULTIMERCADO</t>
  </si>
  <si>
    <t>BR03DGCTF005</t>
  </si>
  <si>
    <t>Hashdex Bitcoin FIM RL</t>
  </si>
  <si>
    <t>Renda Variável: Os rendimentos das aplicações ficarão sujeitos à retenção na fonte do IRRF à alíquota de 15% (quinze por cento) na data da distribuição de rendimentos, da amortização ou do resgate de cotas.</t>
  </si>
  <si>
    <t>HASHDEX BITCOIN FI MULTIMERCADO</t>
  </si>
  <si>
    <t>BR0BLJCTF001</t>
  </si>
  <si>
    <t>Hashdex Crypto Top Perfomers FIC de FIF Multimercado RL</t>
  </si>
  <si>
    <t>HASHDEX CRYPTO TOP PERFORMERS RESP LIMITADA FIF MULTIMERCADO</t>
  </si>
  <si>
    <t>BR0CEVCTF009</t>
  </si>
  <si>
    <t>HASHDEX DEFI FI MULTIMERCADO</t>
  </si>
  <si>
    <t>https://www.xpi.com.br/investimentos/fundos-de-investimento/lista/#/detalhes/c425a599-286d-4bc0-a73c-0667c10a27c0</t>
  </si>
  <si>
    <t>BR0B3OCTF003</t>
  </si>
  <si>
    <t>Hashdex Ethereum FIM</t>
  </si>
  <si>
    <t>HASHDEX ETHEREUM FI MULTIMERCADO</t>
  </si>
  <si>
    <t>https://www.xpi.com.br/investimentos/fundos-de-investimento/lista/#/detalhes/72ce33c2-5581-4c20-b639-5fd2b4d26b27</t>
  </si>
  <si>
    <t>BR0ANPCTF006</t>
  </si>
  <si>
    <t>D+999 (corridos)</t>
  </si>
  <si>
    <t>HEADLINE XP VENTURE CAPITAL 3 FEEDER 1 FIP MULTIESTRATÉGIA</t>
  </si>
  <si>
    <t>Junho / Junho</t>
  </si>
  <si>
    <t>https://www.xpi.com.br/investimentos/fundos-de-investimento/lista/#/detalhes/09e69b41-c079-48b3-a828-09061d551053</t>
  </si>
  <si>
    <t>BR0BLCCTF006</t>
  </si>
  <si>
    <t>https://www.xpi.com.br/investimentos/fundos-de-investimento/lista/#/detalhes/5b27847a-2e9b-40cb-be18-3c10fbe372b5</t>
  </si>
  <si>
    <t>BR05WGCTF000</t>
  </si>
  <si>
    <t>IPCA + Yield IMA-B 5+</t>
  </si>
  <si>
    <t>https://www.xpi.com.br/investimentos/fundos-de-investimento/lista/#/detalhes/68f1db78-2176-498e-9ad7-833b3de1a0a5</t>
  </si>
  <si>
    <t>BRIMOVCTF003</t>
  </si>
  <si>
    <t>INVISTE FIRF INFRA</t>
  </si>
  <si>
    <t>FI-Infra</t>
  </si>
  <si>
    <t>D+12 (corridos)</t>
  </si>
  <si>
    <t>https://www.xpi.com.br/investimentos/fundos-de-investimento/lista/#/detalhes/32a4aee9-11bb-409c-a09a-839bc0a0c267</t>
  </si>
  <si>
    <t>BR0ONNCTF002</t>
  </si>
  <si>
    <t>IP Atlas BRL FIC FIA RL</t>
  </si>
  <si>
    <t>IP ATLAS BRL RESP LIMITADA FIC AÇÕES</t>
  </si>
  <si>
    <t>MSCI ACWI</t>
  </si>
  <si>
    <t>https://www.xpi.com.br/investimentos/fundos-de-investimento/lista/#/detalhes/88ed7410-0020-4a5e-820f-a657dc644d91</t>
  </si>
  <si>
    <t>BR04HWCTF001</t>
  </si>
  <si>
    <t>IP Atlas USD FIC FIF FIF Ações RL</t>
  </si>
  <si>
    <t>IP ATLAS USD RESP LIMITADA FIF CIC AÇÕES</t>
  </si>
  <si>
    <t>BR045MCTF007</t>
  </si>
  <si>
    <t>IP Participações IPG FIC FIF Ações RL</t>
  </si>
  <si>
    <t>IP PARTICIPAÇÕES IPG RESP LIMITADA FIF CIC AÇÕES</t>
  </si>
  <si>
    <t>https://www.xpi.com.br/investimentos/fundos-de-investimento/lista/#/detalhes/3db5c7d0-6d09-4e31-96c2-d1577cd9d119</t>
  </si>
  <si>
    <t>BRORM2CTF009</t>
  </si>
  <si>
    <t>IP Value Hedge Advisory FIC de FIF Multimercado RL</t>
  </si>
  <si>
    <t>IP VALUE HEDGE ADVISORY RESP LIMITADA FIF CIC MULTIMERCADO</t>
  </si>
  <si>
    <t>https://www.xpi.com.br/investimentos/fundos-de-investimento/lista/#/detalhes/996f4b08-b22f-423d-b1e4-14b30df2bf14</t>
  </si>
  <si>
    <t>BR0DDLCTF000</t>
  </si>
  <si>
    <t>Ibiuna Credit Debêntures Incentivadas Máster FI-Infra RF RL</t>
  </si>
  <si>
    <t>https://www.xpi.com.br/investimentos/fundos-de-investimento/lista/#/detalhes/617744d7-f6da-4836-a136-ce2251cb6f25</t>
  </si>
  <si>
    <t>BR0IXXCTF002</t>
  </si>
  <si>
    <t>Ibiuna Credit FIF CIC Multimercado CP RL</t>
  </si>
  <si>
    <t>Multimercados Juros e Moedas</t>
  </si>
  <si>
    <t>IBIUNA CREDIT RESP LIMITADA FIF CIC MULTIMERCADO CRÉDITO PRIVADO</t>
  </si>
  <si>
    <t>https://www.xpi.com.br/investimentos/fundos-de-investimento/lista/#/detalhes/15265f7e-d6fc-49b3-a6af-0b7acb1004bb</t>
  </si>
  <si>
    <t>BR04XNCTF007</t>
  </si>
  <si>
    <t>Ibiuna Equities FIF CIC Ações RL</t>
  </si>
  <si>
    <t>IBIUNA EQUITIES RESP LIMITADA FIF CIC AÇÕES</t>
  </si>
  <si>
    <t>https://www.xpi.com.br/investimentos/fundos-de-investimento/lista/#/detalhes/4c27b012-8ce7-458b-b2d9-37262dc42075</t>
  </si>
  <si>
    <t>BRVC20CTF000</t>
  </si>
  <si>
    <t>Ibiuna Hedge FIF FIM RL</t>
  </si>
  <si>
    <t>IBIUNA HEDGE RESP LIMITADA FIF CIC MULTIMERCADO</t>
  </si>
  <si>
    <t>https://www.xpi.com.br/investimentos/fundos-de-investimento/lista/#/detalhes/bd9f6fff-4e7f-4dd8-9a09-fced50709aae</t>
  </si>
  <si>
    <t>BRIBU3CTF003</t>
  </si>
  <si>
    <t>Ibiuna Hedge ST Advisory FIF CIC Multimercado RL</t>
  </si>
  <si>
    <t>IBIUNA HEDGE ST ADVISORY RESP LIMITADA FIF CIC MULTIMERCADO</t>
  </si>
  <si>
    <t>BR0027CTF005</t>
  </si>
  <si>
    <t>Ibiuna Long Biased FIF CIC Multi RL</t>
  </si>
  <si>
    <t>IBIUNA LONG BIASED RESP LIMITADA FIF CIC MULTIMERCADO</t>
  </si>
  <si>
    <t>https://www.xpi.com.br/investimentos/fundos-de-investimento/lista/#/detalhes/fc2ad25c-fced-4512-9bfd-0f4144265a1f</t>
  </si>
  <si>
    <t>BRIBN4CTF000</t>
  </si>
  <si>
    <t>Ibiuna Long Short Advisory FIF CIC Multimercado RL</t>
  </si>
  <si>
    <t>Multimercados Long and Short Neutro</t>
  </si>
  <si>
    <t>IBIUNA LONG SHORT ADVISORY RESP LIMITADA FIF CIC MULTIMERCADO</t>
  </si>
  <si>
    <t>https://www.xpi.com.br/investimentos/fundos-de-investimento/lista/#/detalhes/7f8a09da-6bdb-4a43-8813-a341878afb08</t>
  </si>
  <si>
    <t>BRILS5CTF000</t>
  </si>
  <si>
    <t>Ibiuna RF Ativo Inst RF RL - Subclasse de Investimento</t>
  </si>
  <si>
    <t>Renda Fixa Duração Livre Soberano</t>
  </si>
  <si>
    <t>https://www.xpi.com.br/investimentos/fundos-de-investimento/lista/#/detalhes/a6c141f3-7420-4b5c-8c3d-f39a0d943a7d</t>
  </si>
  <si>
    <t>BR0MCQCTF002</t>
  </si>
  <si>
    <t>Ibiúna Total Credit FIF CIM CP RL - Subclasse Ibiuna Total Credit</t>
  </si>
  <si>
    <t>https://www.xpi.com.br/investimentos/fundos-de-investimento/lista/#/detalhes/38e8d8f3-2f10-407b-a7cc-37547cc6e053</t>
  </si>
  <si>
    <t>BR089ICTF003</t>
  </si>
  <si>
    <t>Icatu Vanguarda Dinâmico CDI FIF Multimercado RL</t>
  </si>
  <si>
    <t>Icatu Vanguarda Investimentos</t>
  </si>
  <si>
    <t>https://www.xpi.com.br/investimentos/fundos-de-investimento/lista/#/detalhes/0b27e387-cfb7-4a05-82da-e46e8a3926da</t>
  </si>
  <si>
    <t>Icatu Vanguarda Dividendos FIF CIA RL</t>
  </si>
  <si>
    <t>https://www.xpi.com.br/investimentos/fundos-de-investimento/lista/#/detalhes/c7afa921-db4b-4e72-b929-130ee963090b</t>
  </si>
  <si>
    <t>BRIHDVCTF006</t>
  </si>
  <si>
    <t>Icatu Vanguarda FIF Incentivado em Infraestrutura RF LP RL</t>
  </si>
  <si>
    <t>Dezembro</t>
  </si>
  <si>
    <t>BR03GXCTF003</t>
  </si>
  <si>
    <t>Icatu Vanguarda Igaraté Long Biased FIF Mult - Resp Limitada</t>
  </si>
  <si>
    <t>https://www.xpi.com.br/investimentos/fundos-de-investimento/lista/#/detalhes/c6ee499d-78ed-4cdf-b8c2-82d239ead3db</t>
  </si>
  <si>
    <t>BR03H4CTF008</t>
  </si>
  <si>
    <t>Icatu Vanguarda Inflação Curta FIF CIC RF LP RL</t>
  </si>
  <si>
    <t>ICATU VANGUARDA INFLAÇÃO CURTA RESP LIMITADA FIF CIC RENDA FIXA LP</t>
  </si>
  <si>
    <t>https://www.xpi.com.br/investimentos/fundos-de-investimento/lista/#/detalhes/51144b87-1f08-453d-b8a4-8b0d2aba9cc2</t>
  </si>
  <si>
    <t>BRVAN2CTF008</t>
  </si>
  <si>
    <t>Icatu Vanguarda Inflação Longa FIF CIC RF LP RL</t>
  </si>
  <si>
    <t>ICATU VANGUARDA INFLAÇÃO LONGA RESP LIMITADA FIF CIC RENDA FIXA LP</t>
  </si>
  <si>
    <t>https://www.xpi.com.br/investimentos/fundos-de-investimento/lista/#/detalhes/c48d1383-5199-4694-9d37-0780fda68bfb</t>
  </si>
  <si>
    <t>BRHIPCCTF000</t>
  </si>
  <si>
    <t>Icatu Vanguarda Liquidez FIF CI RF CP LP RL</t>
  </si>
  <si>
    <t>https://www.xpi.com.br/investimentos/fundos-de-investimento/lista/#/detalhes/3b478a47-5d33-4cf5-8058-630a8ad51f2e</t>
  </si>
  <si>
    <t>BR0DF9CTF001</t>
  </si>
  <si>
    <t>Icatu Vanguarda Pré-Fixado FIF CI RF LP RL</t>
  </si>
  <si>
    <t>Renda Fixa Pré</t>
  </si>
  <si>
    <t>https://www.xpi.com.br/investimentos/fundos-de-investimento/lista/#/detalhes/2cbcef1c-82a7-47f6-aa63-ce78f5333765</t>
  </si>
  <si>
    <t>BRICF2CTF003</t>
  </si>
  <si>
    <t>Indie FIF em Cotas de FIA</t>
  </si>
  <si>
    <t>INDIE FIF CIC AÇÕES</t>
  </si>
  <si>
    <t>https://www.xpi.com.br/investimentos/fundos-de-investimento/lista/#/detalhes/5547a4c7-264f-49b4-a770-7792106ce465</t>
  </si>
  <si>
    <t>BRIND4CTF008</t>
  </si>
  <si>
    <t>Integral FIRF CP</t>
  </si>
  <si>
    <t>Integral Investimentos</t>
  </si>
  <si>
    <t>https://www.xpi.com.br/investimentos/fundos-de-investimento/lista/#/detalhes/5b1c69fd-c742-49b2-92d4-46d1a8d85981</t>
  </si>
  <si>
    <t>BRITG2CTF003</t>
  </si>
  <si>
    <t>Inter Conservador FIF RF CP RL</t>
  </si>
  <si>
    <t>Inter Asset Management</t>
  </si>
  <si>
    <t>Banco Inter DTVM</t>
  </si>
  <si>
    <t>https://www.xpi.com.br/investimentos/fundos-de-investimento/lista/#/detalhes/8aab4801-6cb0-406b-8c2f-f8b6b601a9bc</t>
  </si>
  <si>
    <t>BRDHG1CTF012</t>
  </si>
  <si>
    <t>Inter Premium FIF RF CP LP RL</t>
  </si>
  <si>
    <t>https://www.xpi.com.br/investimentos/fundos-de-investimento/lista/#/detalhes/c4e2fc42-f833-4d4a-98ac-8f03447513c9</t>
  </si>
  <si>
    <t>BRDLY2CTF004</t>
  </si>
  <si>
    <t>Iridium Apollo FIF RF CP LP RL</t>
  </si>
  <si>
    <t>Iridium Investimentos</t>
  </si>
  <si>
    <t>https://www.xpi.com.br/investimentos/fundos-de-investimento/lista/#/detalhes/6412c1c2-709f-45df-81bb-47740bc7e0d1</t>
  </si>
  <si>
    <t>BRIRD2CTF008</t>
  </si>
  <si>
    <t xml:space="preserve">Iridium Pioneer Debêntures Incentivadas FI Infra RF RL </t>
  </si>
  <si>
    <t>https://www.xpi.com.br/investimentos/fundos-de-investimento/lista/#/detalhes/2c5ec02e-7676-4c4c-9f40-1493c2c6dac4</t>
  </si>
  <si>
    <t>BRIRD3CTF006</t>
  </si>
  <si>
    <t>Iridium Titan Advisory FIC em FIF RF CP RL</t>
  </si>
  <si>
    <t>IRIDIUM TITAN ADVISORY RESP LIMITADA FIF CIC RENDA FIXA CRÉDITO PRIVADO</t>
  </si>
  <si>
    <t>https://www.xpi.com.br/investimentos/fundos-de-investimento/lista/#/detalhes/81097619-1d04-4743-a656-9289728b26ac</t>
  </si>
  <si>
    <t>BR01FFCTF006</t>
  </si>
  <si>
    <t>https://www.xpi.com.br/investimentos/fundos-de-investimento/lista/#/detalhes/e256774f-6c45-4a9a-86d7-972118673de6</t>
  </si>
  <si>
    <t>Itaú Debêntures Incentivadas FIF CIC em Infra RF CP RL</t>
  </si>
  <si>
    <t>D+21 (útil)</t>
  </si>
  <si>
    <t>ITAÚ DEBÊNTURES INCENTIVADAS DIST RESP LIMITADA FIF CIC FI INFRA RENDA FIXA CRÉDITO PRIVADO</t>
  </si>
  <si>
    <t>https://www.xpi.com.br/investimentos/fundos-de-investimento/lista/#/detalhes/67dd8ac6-2517-48f2-92a7-4310855a37fd</t>
  </si>
  <si>
    <t>BR0DBYCTF007</t>
  </si>
  <si>
    <t>Itaú Hedge Plus Advisory Multimercado FIF CIC RL</t>
  </si>
  <si>
    <t>ITAÚ HEDGE PLUS ADVISORY RESP LIMITADA FIF CIC MULTIMERCADO</t>
  </si>
  <si>
    <t>https://www.xpi.com.br/investimentos/fundos-de-investimento/lista/#/detalhes/f246f00b-d6ce-4b00-882a-896861022216</t>
  </si>
  <si>
    <t>BR07OACTF006</t>
  </si>
  <si>
    <t>Itaú Janeiro Distribuidores FIF CIC Mult - Resp Limitada</t>
  </si>
  <si>
    <t>ITAÚ JANEIRO DISTRIBUIDORES RESP LIMITADA FIF CIC MULTIMERCADO</t>
  </si>
  <si>
    <t>https://www.xpi.com.br/investimentos/fundos-de-investimento/lista/#/detalhes/e52fe19e-1fba-4af2-99e7-c688f3b032ad</t>
  </si>
  <si>
    <t>BR0GXCCTF000</t>
  </si>
  <si>
    <t>Itaú Janeiro Distribuidores FIF CIC RF LP - Resp Limitada</t>
  </si>
  <si>
    <t>ITAÚ JANEIRO DISTRIBUIDORES RESP LIMITADA FIF CIC RENDA FIXA LP</t>
  </si>
  <si>
    <t>https://www.xpi.com.br/investimentos/fundos-de-investimento/lista/#/detalhes/097d3f35-7722-4122-a621-d01b9a643912</t>
  </si>
  <si>
    <t>BR0H4PCTF002</t>
  </si>
  <si>
    <t>Itaú Optimus Distribuidores FIF CIC RF LP - Resp Limitada</t>
  </si>
  <si>
    <t>ITAÚ OPTIMUS DISTRIBUIDORES RESP LIMITADA FIF CIC RENDA FIXA LP</t>
  </si>
  <si>
    <t>https://www.xpi.com.br/investimentos/fundos-de-investimento/lista/#/detalhes/36d8fe59-1b7a-4ae0-82a4-08325a8e271a</t>
  </si>
  <si>
    <t>BR07Q9CTF002</t>
  </si>
  <si>
    <t>Itaú Optimus Titan Distribuidores FIF CIC Mult - Resp Limitada</t>
  </si>
  <si>
    <t>ITAÚ OPTIMUS TITAN DISTRIBUIDORES RESP LIMITADA FIF CIC MULTIMERCADO</t>
  </si>
  <si>
    <t>https://www.xpi.com.br/investimentos/fundos-de-investimento/lista/#/detalhes/b20fffd6-6425-4494-b4d2-abfbcb374ded</t>
  </si>
  <si>
    <t>BR07QBCTF009</t>
  </si>
  <si>
    <t>Itaú Sinfonia All Distribuidores FIF CIC Mult CP Resp Limita</t>
  </si>
  <si>
    <t>D+9 (útil)</t>
  </si>
  <si>
    <t>ITAÚ SINFONIA ALL DISTRIBUIDORES RESP LIMITADA FIF CIC MULTIMERCADO CRÉDITO PRIVADO</t>
  </si>
  <si>
    <t>https://www.xpi.com.br/investimentos/fundos-de-investimento/lista/#/detalhes/df09ec47-4cb7-4731-a8d4-2036e162ac02</t>
  </si>
  <si>
    <t>BR0JTWCTF000</t>
  </si>
  <si>
    <t>JGP GESTÃO DE CRÉDITO LTDA.</t>
  </si>
  <si>
    <t>JGP ECOSSISTEMA CDI RL FIC INFRA RENDA FIXA CRÉDITO PRIVADO</t>
  </si>
  <si>
    <t>https://www.xpi.com.br/investimentos/fundos-de-investimento/lista/#/detalhes/96c6eb04-a1d2-4a47-ad32-6aad0f070154</t>
  </si>
  <si>
    <t>BR0MROCTF005</t>
  </si>
  <si>
    <t>JGP Corporate FIC de FIF RF CP LP FEEDER II RL</t>
  </si>
  <si>
    <t>JGP CORPORATE FEEDER III RESP LIMITADA FIF CIC RENDA FIXA CRÉDITO PRIVADO LP</t>
  </si>
  <si>
    <t>Janeiro / Junho</t>
  </si>
  <si>
    <t>Maio</t>
  </si>
  <si>
    <t>https://www.xpi.com.br/investimentos/fundos-de-investimento/lista/#/detalhes/d21c8c3d-67ef-42a0-b9e6-13d6fa127db4</t>
  </si>
  <si>
    <t>BRJGC1CTF003</t>
  </si>
  <si>
    <t>JGP Crédito Advisory FIF Multimercado CP RL</t>
  </si>
  <si>
    <t>https://www.xpi.com.br/investimentos/fundos-de-investimento/lista/#/detalhes/0000c127-e68a-41bc-2c22-08d542f411ef</t>
  </si>
  <si>
    <t>BRJCX1CTF002</t>
  </si>
  <si>
    <t>JGP Crédito Ecossistema 360 Advisory FIC de FIF Multimercado CP RL</t>
  </si>
  <si>
    <t>D+365 (corridos)</t>
  </si>
  <si>
    <t>JGP CRÉDITO ECOSSISTEMA 360 ADVISORY RESP LIMITADA FIF CIC MULTIMERCADO CRÉDITO PRIVADO</t>
  </si>
  <si>
    <t>https://www.xpi.com.br/investimentos/fundos-de-investimento/lista/#/detalhes/ee69944e-6453-4b8d-8373-20419f76bb77</t>
  </si>
  <si>
    <t>BR0C34CTF002</t>
  </si>
  <si>
    <t>JGP Debêntures CDI Advisory FIC FIF RF FI INFRA RL</t>
  </si>
  <si>
    <t>JGP DEBÊNTURES CDI ADVISORY RESP LIMITADA FIF CIC FI INFRA RENDA FIXA</t>
  </si>
  <si>
    <t>https://www.xpi.com.br/investimentos/fundos-de-investimento/lista/#/detalhes/8e155293-d18a-4714-950c-fe04157793c9</t>
  </si>
  <si>
    <t>JGP Debêntures Incentivadas Juros Reais 60 FI Infra CP RL</t>
  </si>
  <si>
    <t>IMA Geral</t>
  </si>
  <si>
    <t>https://www.xpi.com.br/investimentos/fundos-de-investimento/lista/#/detalhes/e8ca336e-85b8-4c29-9c6a-e1de532458ad</t>
  </si>
  <si>
    <t>BR0INLCTF008</t>
  </si>
  <si>
    <t>JGP Debêntures Incentivadas Juros Reais FIF Incentivado em Infra RF RL</t>
  </si>
  <si>
    <t>Debentures Incentivadas</t>
  </si>
  <si>
    <t>JGP DEBÊNTURES INCENTIVADAS JUROS REAIS RL FIF CIC FI INFRA RENDA FIXA</t>
  </si>
  <si>
    <t>https://www.xpi.com.br/investimentos/fundos-de-investimento/lista/#/detalhes/ec20072b-7e82-44a8-9943-b8c6b7a10f8b</t>
  </si>
  <si>
    <t>BR090OCTF009</t>
  </si>
  <si>
    <t>JGP Equity FIC FIF Multimercado RL</t>
  </si>
  <si>
    <t>JGP EQUITIES GESTÃO DE RECURSOS LTDA</t>
  </si>
  <si>
    <t>JGP EQUITY RESP LIMITADA FIF CIC MULTIMERCADO</t>
  </si>
  <si>
    <t>https://www.xpi.com.br/investimentos/fundos-de-investimento/lista/#/detalhes/20d77081-67ed-49a8-98f5-cc698b04549f</t>
  </si>
  <si>
    <t>BRJGP5CTF009</t>
  </si>
  <si>
    <t>JGP Long Only FIC FIF Ações RL</t>
  </si>
  <si>
    <t>JGP LONG ONLY RESP LIMITADA FIF CIC AÇÕES</t>
  </si>
  <si>
    <t>https://www.xpi.com.br/investimentos/fundos-de-investimento/lista/#/detalhes/60d4ef22-836a-4b7f-87ff-01cf5b69da06</t>
  </si>
  <si>
    <t>BRJGA1CTF005</t>
  </si>
  <si>
    <t>JGP MAX Advisory FIC de FIF Multimercado RL</t>
  </si>
  <si>
    <t>JGP MAX ADVISORY RESP LIMITADA FIF CIC MULTIMERCADO</t>
  </si>
  <si>
    <t>https://www.xpi.com.br/investimentos/fundos-de-investimento/lista/#/detalhes/79d0ae18-d49a-4a5e-2c21-08d542f411ef</t>
  </si>
  <si>
    <t>BRDOJ1CTF002</t>
  </si>
  <si>
    <t>JGP Strategy Advisory FIC FIF Multimercado RL</t>
  </si>
  <si>
    <t>JGP STRATEGY ADVISORY RESP LIMITADA FIF CIC MULTIMERCADO</t>
  </si>
  <si>
    <t>https://www.xpi.com.br/investimentos/fundos-de-investimento/lista/#/detalhes/2c2db584-68ab-497d-b00b-8f10a7feba95</t>
  </si>
  <si>
    <t>BR012KCTF001</t>
  </si>
  <si>
    <t>JGP ECOSSISTEMA RESP LIMITADA FIC INFRA RENDA FIXA CRÉDITO PRIVADO</t>
  </si>
  <si>
    <t>https://www.xpi.com.br/investimentos/fundos-de-investimento/lista/#/detalhes/ce4b80ab-871e-4643-a5fb-90dfeb71b1b3</t>
  </si>
  <si>
    <t>BR0HHDCTF009</t>
  </si>
  <si>
    <t>FIAGRO</t>
  </si>
  <si>
    <t>https://www.xpi.com.br/investimentos/fundos-de-investimento/lista/#/detalhes/0746a015-caca-45b2-819a-812129d445f9</t>
  </si>
  <si>
    <t>BR0DDTCTF003</t>
  </si>
  <si>
    <t>JPM China Equity Advisory CIA IE RL</t>
  </si>
  <si>
    <t>J CHINA EQUITY ADVISORY INVESTIMENTO NO EXTERIOR RESP LIMITADA FIF AÇÕES</t>
  </si>
  <si>
    <t>https://www.xpi.com.br/investimentos/fundos-de-investimento/lista/#/detalhes/895b5e23-f41b-49cf-ac66-27871638c207</t>
  </si>
  <si>
    <t>BR05JICTF003</t>
  </si>
  <si>
    <t>JPM China Equity Dólar Advisory CIA IE RL</t>
  </si>
  <si>
    <t>J CHINA EQUITY DÓLAR ADVISORY INVESTIMENTO NO EXTERIOR RESP LIMITADA FIF CIC AÇÕES</t>
  </si>
  <si>
    <t>https://www.xpi.com.br/investimentos/fundos-de-investimento/lista/#/detalhes/56a34070-d2f4-4514-b5e3-222094d61965</t>
  </si>
  <si>
    <t>BR05JJCTF001</t>
  </si>
  <si>
    <t>JPMorgan Dolar Global Macro Opportunities FIF Multimercado IE RL</t>
  </si>
  <si>
    <t>https://www.xpi.com.br/investimentos/fundos-de-investimento/lista/#/detalhes/f4f13211-867a-45e9-8d93-45f3230855b9</t>
  </si>
  <si>
    <t>BRDLG1CTF008</t>
  </si>
  <si>
    <t>JPMorgan Global Bond FIC de FIF Multimercado IE Classe A RL</t>
  </si>
  <si>
    <t>ACCESS JPMORGAN GLOBAL BOND OPPORTUNITIES INVESTIMENTO NO EXTERIOR RESP LIMITADA FIF CIC MULTIMERCADO CLASSE A</t>
  </si>
  <si>
    <t>https://www.xpi.com.br/investimentos/fundos-de-investimento/lista/#/detalhes/bbece48a-e0d7-4568-9de6-c69c3f34bf89</t>
  </si>
  <si>
    <t>BRGBN1CTF008</t>
  </si>
  <si>
    <t>JPMorgan Global Income FIC de FIF Multimercado IE Classe A RL</t>
  </si>
  <si>
    <t>ACCESS JPMORGAN GLOBAL INCOME INVESTIMENTO NO EXTERIOR RESP LIMITADA FIF CIC MULTIMERCADO CLASSE A</t>
  </si>
  <si>
    <t>https://www.xpi.com.br/investimentos/fundos-de-investimento/lista/#/detalhes/259c0c28-9205-4adf-b629-08d52db7248b</t>
  </si>
  <si>
    <t>BRGIA3CTF002</t>
  </si>
  <si>
    <t>JPMorgan Global Macro Opportunities FIC de FIF Multimercado IE Classe A RL</t>
  </si>
  <si>
    <t>ACCESS JPMORGAN GLOBAL MACRO OPPORTUNITIES INVESTIMENTO NO EXTERIOR RESP LIMITADA FIF CIC MULTIMERCADO CLASSE A</t>
  </si>
  <si>
    <t>LIBOR</t>
  </si>
  <si>
    <t>https://www.xpi.com.br/investimentos/fundos-de-investimento/lista/#/detalhes/e9c9a292-fad1-42fc-819c-b3111eb75433</t>
  </si>
  <si>
    <t>BRGMR3CTF007</t>
  </si>
  <si>
    <t>Jive BossaNova 90 FIDC</t>
  </si>
  <si>
    <t>JIVE HIGH YIELD GESTÃO DE RECURSOS LTDA</t>
  </si>
  <si>
    <t>https://www.xpi.com.br/investimentos/fundos-de-investimento/lista/#/detalhes/0b3989e0-746a-4425-9468-e467e9d217db</t>
  </si>
  <si>
    <t>BR0NBOCTF007</t>
  </si>
  <si>
    <t>Jive BossaNova High Yield Advisory FIC FIDC</t>
  </si>
  <si>
    <t>D+360 (corridos)</t>
  </si>
  <si>
    <t>JIVE BOSSANOVA HY ADVISORY FICFIDC 1</t>
  </si>
  <si>
    <t>Fevereiro / Março</t>
  </si>
  <si>
    <t>Janeiro / Fevereiro</t>
  </si>
  <si>
    <t>https://www.xpi.com.br/investimentos/fundos-de-investimento/lista/#/detalhes/2101bd09-d52d-4ab1-8d0d-637807e6d692</t>
  </si>
  <si>
    <t>BR0B5WCTF001</t>
  </si>
  <si>
    <t>FIF 95%</t>
  </si>
  <si>
    <t>JIVE DISTRESSED &amp; SPECIAL SITS IV ADVISORY QUALIFICADO FIC MULTIMERCADO CRÉDITO PRIVADO</t>
  </si>
  <si>
    <t>https://www.xpi.com.br/investimentos/fundos-de-investimento/lista/#/detalhes/97a51af1-ce85-4498-a3fe-61a45a373ea6</t>
  </si>
  <si>
    <t>BR0DZICTF009</t>
  </si>
  <si>
    <t>JIVE DISTRESSED &amp; SPECIAL SITS IV ADVISORY QUALIFICADO II FIC MULTIMERCADO CRÉDITO PRIVADO</t>
  </si>
  <si>
    <t>https://www.xpi.com.br/investimentos/fundos-de-investimento/lista/#/detalhes/561abb11-2dc8-469d-af0e-ab57dbbcc42f</t>
  </si>
  <si>
    <t>BR0EE5CTF009</t>
  </si>
  <si>
    <t>https://www.xpi.com.br/investimentos/fundos-de-investimento/lista/#/detalhes/3227d486-10ed-4d91-874c-8c5f21bb3999</t>
  </si>
  <si>
    <t>JIVE DISTRESSED &amp; SPECIAL SITS IV ADVISORY QUALIFICADO III FIC MULTIMERCADO CRÉDITO PRIVADO</t>
  </si>
  <si>
    <t>https://www.xpi.com.br/investimentos/fundos-de-investimento/lista/#/detalhes/c3e00533-3cb7-47af-9e4b-545a3e0502b2</t>
  </si>
  <si>
    <t>BR0GVCCTF012</t>
  </si>
  <si>
    <t>https://www.xpi.com.br/investimentos/fundos-de-investimento/lista/#/detalhes/69c1029d-b0fa-4f0d-83c7-46ed131b9e4d</t>
  </si>
  <si>
    <t>JIVE DISTRESSED &amp; SPECIAL SITS IV ADVISORY PROFISSIONAL INVESTIMENTO NO EXTERIOR FIC MULTIMERCADO CRÉDITO PRIVADO</t>
  </si>
  <si>
    <t>https://www.xpi.com.br/investimentos/fundos-de-investimento/lista/#/detalhes/39a9c483-5a93-4913-beeb-6796841aa9da</t>
  </si>
  <si>
    <t>BR0E4UCTF005</t>
  </si>
  <si>
    <t>https://www.xpi.com.br/investimentos/fundos-de-investimento/lista/#/detalhes/711da5f7-b00a-4730-9652-ba0d0d6bbfb1</t>
  </si>
  <si>
    <t>https://www.xpi.com.br/investimentos/fundos-de-investimento/lista/#/detalhes/a65b78bd-2e2f-4947-b228-d92e36e9696a</t>
  </si>
  <si>
    <t>BR0O42CTF018</t>
  </si>
  <si>
    <t>Crédito Estruturado</t>
  </si>
  <si>
    <t>FIDC Entidade Investimento</t>
  </si>
  <si>
    <t>https://www.xpi.com.br/investimentos/fundos-de-investimento/lista/#/detalhes/343eb172-c2eb-4353-80ea-7bfa771e8574</t>
  </si>
  <si>
    <t>BR0QOOCTF011</t>
  </si>
  <si>
    <t>https://www.xpi.com.br/investimentos/fundos-de-investimento/lista/#/detalhes/10f0ec6c-9a94-410c-bad4-fc4c46e6efd8</t>
  </si>
  <si>
    <t>Joule Value FIF em Cotas FIA</t>
  </si>
  <si>
    <t>Joule Asset Management</t>
  </si>
  <si>
    <t>D+28 (corridos)</t>
  </si>
  <si>
    <t>JOULE VALUE FIF CIC AÇÕES</t>
  </si>
  <si>
    <t>https://www.xpi.com.br/investimentos/fundos-de-investimento/lista/#/detalhes/d5f76188-c450-4649-86c3-b3f724cc730d</t>
  </si>
  <si>
    <t>BRJOU1CTF001</t>
  </si>
  <si>
    <t>Journey Capital Endurance Debêntures Incentivadas Juros Reais Advisory FIF em Cotas de FI Infra RL</t>
  </si>
  <si>
    <t>JOURNEY CAPITAL ENDURANCE DEBÊNTURES INCENTIVADAS JUROS REAIS ADVISORY FIF CIC FI INFRA RENDA FIXA</t>
  </si>
  <si>
    <t>https://www.xpi.com.br/investimentos/fundos-de-investimento/lista/#/detalhes/9546fc68-2bb2-40b8-936a-d1c21211defb</t>
  </si>
  <si>
    <t>BR0JXNCTF001</t>
  </si>
  <si>
    <t>Journey Capital Endurance Incentivado FIF em Infra RF</t>
  </si>
  <si>
    <t>https://www.xpi.com.br/investimentos/fundos-de-investimento/lista/#/detalhes/8f2cdd4e-f721-44af-87aa-9c3ec28e72c8</t>
  </si>
  <si>
    <t>BR01R5CTF005</t>
  </si>
  <si>
    <t>Journey Capital Endurance Plus Advisory FIF em Cotas de Fundos Incentivados em Infra RF</t>
  </si>
  <si>
    <t>JOURNEY CAPITAL ENDURANCE PLUS ADVISORY FIF CIC FI INFRA RENDA FIXA</t>
  </si>
  <si>
    <t>https://www.xpi.com.br/investimentos/fundos-de-investimento/lista/#/detalhes/6d8fe50e-1433-426a-9a14-80bdbce490a3</t>
  </si>
  <si>
    <t>BR0JXRCTF002</t>
  </si>
  <si>
    <t>Jubarte Migration II FIC FIM</t>
  </si>
  <si>
    <t>Jubarte Capital</t>
  </si>
  <si>
    <t>JUBARTE MIGRATION II FIC MULTIMERCADO</t>
  </si>
  <si>
    <t>https://www.xpi.com.br/investimentos/fundos-de-investimento/lista/#/detalhes/13de0c0a-1c11-4caa-9666-cab5a19d812d</t>
  </si>
  <si>
    <t>BR0I4VCTF009</t>
  </si>
  <si>
    <t>Fiagro</t>
  </si>
  <si>
    <t>https://www.xpi.com.br/investimentos/fundos-de-investimento/lista/#/detalhes/2f89cf2a-74e2-4ff7-a94f-da945c904bab</t>
  </si>
  <si>
    <t>BR0AHBCTF008</t>
  </si>
  <si>
    <t>Kad IMAB FIC FIF RF LP RL</t>
  </si>
  <si>
    <t>Renda Fixa Duração Alta Soberano</t>
  </si>
  <si>
    <t>KAD IMA-B RESP LIMITADA FIF CIC RENDA FIXA LP</t>
  </si>
  <si>
    <t>https://www.xpi.com.br/investimentos/fundos-de-investimento/lista/#/detalhes/293a9780-b01f-4ecf-b1de-a04168b98fc3</t>
  </si>
  <si>
    <t>BR0APBCTF001</t>
  </si>
  <si>
    <t>Kadima Equities FIF em Ações</t>
  </si>
  <si>
    <t>KADIMA EQUITIES FIF AÇÕES</t>
  </si>
  <si>
    <t>https://www.xpi.com.br/investimentos/fundos-de-investimento/lista/#/detalhes/4d0b0a9b-12c2-4dee-b50a-e64cb0a6d04a</t>
  </si>
  <si>
    <t>BRKDM8CTF006</t>
  </si>
  <si>
    <t>Kadima High Vol FIC FIF Multi RL</t>
  </si>
  <si>
    <t>KADIMA HIGH VOL RESP LIMITADA FIF CIC MULTIMERCADO</t>
  </si>
  <si>
    <t>https://www.xpi.com.br/investimentos/fundos-de-investimento/lista/#/detalhes/5a3e92c3-ccf7-472f-a8de-f36f92a8c2a3</t>
  </si>
  <si>
    <t>BRDID1CTF006</t>
  </si>
  <si>
    <t>Kadima LS Plus FIF Ações RL</t>
  </si>
  <si>
    <t>https://www.xpi.com.br/investimentos/fundos-de-investimento/lista/#/detalhes/8db9ac01-15b5-4010-a9ba-1cea18219ae5</t>
  </si>
  <si>
    <t>BR0BTACTF003</t>
  </si>
  <si>
    <t>Kadima Long Bias FIF Multi RL</t>
  </si>
  <si>
    <t>https://www.xpi.com.br/investimentos/fundos-de-investimento/lista/#/detalhes/7ae66742-96d9-40af-9b21-a222e2fddedc</t>
  </si>
  <si>
    <t>BR01ZBCTF003</t>
  </si>
  <si>
    <t>Kadima Master FIF Multimercado RL - Subclasse II</t>
  </si>
  <si>
    <t>https://www.xpi.com.br/investimentos/fundos-de-investimento/lista/#/detalhes/7f5ec6e9-e979-4476-b2fd-0841de09b2ab</t>
  </si>
  <si>
    <t>BRKAD1CTF005</t>
  </si>
  <si>
    <t>Kapitalo Alpha Global Advisory FIF em Cotas de FIM</t>
  </si>
  <si>
    <t>https://www.xpi.com.br/investimentos/fundos-de-investimento/lista/#/detalhes/b30f5df8-9c0a-4334-98ac-2fe1603facc1</t>
  </si>
  <si>
    <t>BRKPA2CTF009</t>
  </si>
  <si>
    <t>Kapitalo K10 Advisory FIF em Cotas de FIM</t>
  </si>
  <si>
    <t>KAPITALO K10 ADVISORY FIF CIC MULTIMERCADO</t>
  </si>
  <si>
    <t>https://www.xpi.com.br/investimentos/fundos-de-investimento/lista/#/detalhes/c37131d7-8c6b-43ab-9aef-25f8939690af</t>
  </si>
  <si>
    <t>BR01XLCTF007</t>
  </si>
  <si>
    <t>Kapitalo Kappa Advisory FIF em Cotas de FIM</t>
  </si>
  <si>
    <t>https://www.xpi.com.br/investimentos/fundos-de-investimento/lista/#/detalhes/329879fc-1def-4023-bc43-971b52939d56</t>
  </si>
  <si>
    <t>BRKLO1CTF009</t>
  </si>
  <si>
    <t>Kapitalo NW3 Plus FIF em Cotas de FIM</t>
  </si>
  <si>
    <t>KAPITALO NW3 PLUS FIF CIC MULTIMERCADO</t>
  </si>
  <si>
    <t>https://www.xpi.com.br/investimentos/fundos-de-investimento/lista/#/detalhes/2b0cc803-cd14-462a-9131-81f40130596c</t>
  </si>
  <si>
    <t>BRLST2CTF004</t>
  </si>
  <si>
    <t>Kapitalo Tarkus Advisory FIF em Cotas de FIA</t>
  </si>
  <si>
    <t>KAPITALO TARKUS ADVISORY FIF CIC AÇÕES</t>
  </si>
  <si>
    <t>https://www.xpi.com.br/investimentos/fundos-de-investimento/lista/#/detalhes/0ba11f50-bfff-4ad7-b344-e94ce3f260d2</t>
  </si>
  <si>
    <t>BR078FCTF002</t>
  </si>
  <si>
    <t>Kapitalo Zeta Advisory FIF em Cotas de FIM</t>
  </si>
  <si>
    <t>https://www.xpi.com.br/investimentos/fundos-de-investimento/lista/#/detalhes/03171c4a-849d-4f98-b6bc-c354b914f4d3</t>
  </si>
  <si>
    <t>BR006UCTF002</t>
  </si>
  <si>
    <t>Kapitalo Zeta Merídia FIC de FIM</t>
  </si>
  <si>
    <t>KAPITALO ZETA MERÍDIA FIF CIC MULTIMERCADO</t>
  </si>
  <si>
    <t>https://www.xpi.com.br/investimentos/fundos-de-investimento/lista/#/detalhes/ac850a08-0520-4021-9057-bae615a45e13</t>
  </si>
  <si>
    <t>BR09MRCTF000</t>
  </si>
  <si>
    <t>Kinea Andes FIF CIC RF CP LP RL - Subclasse I</t>
  </si>
  <si>
    <t>KINEA ANDES RESP LIMITADA FIF CIC RENDA FIXA CRÉDITO PRIVADO LP</t>
  </si>
  <si>
    <t>https://www.xpi.com.br/investimentos/fundos-de-investimento/lista/#/detalhes/1b0252f1-b74f-4249-9939-7e0f24b5172f</t>
  </si>
  <si>
    <t>BR09HCCTF002</t>
  </si>
  <si>
    <t>Kinea Apolo FIF MM RL - Subclasse I</t>
  </si>
  <si>
    <t>https://www.xpi.com.br/investimentos/fundos-de-investimento/lista/#/detalhes/c4cc23b1-0714-4199-8631-5f39d4e2f867</t>
  </si>
  <si>
    <t>BR02PLCTF001</t>
  </si>
  <si>
    <t>Kinea Atlas II FIM RL - Subclasse I</t>
  </si>
  <si>
    <t>https://www.xpi.com.br/investimentos/fundos-de-investimento/lista/#/detalhes/6b826269-b6f7-4965-993c-46eb041a8d77</t>
  </si>
  <si>
    <t>BRKTL4CTF008</t>
  </si>
  <si>
    <t>Kinea Chronos FIM RL - Subclasse I</t>
  </si>
  <si>
    <t>https://www.xpi.com.br/investimentos/fundos-de-investimento/lista/#/detalhes/288edbb3-d9ab-47c5-b5b9-2921049eb45a</t>
  </si>
  <si>
    <t>BRKMC1CTF002</t>
  </si>
  <si>
    <t>Kinea Dakar FIF CIC RF LP RL - Subclasse I</t>
  </si>
  <si>
    <t>https://www.xpi.com.br/investimentos/fundos-de-investimento/lista/#/detalhes/022c34ee-5f99-4b9c-bc52-5526b3b9ae87</t>
  </si>
  <si>
    <t>BR0D7XCTF003</t>
  </si>
  <si>
    <t>Kinea Gama FIF CIC em Ações RL - Subclasse I</t>
  </si>
  <si>
    <t>D+15 (útil)</t>
  </si>
  <si>
    <t>https://www.xpi.com.br/investimentos/fundos-de-investimento/lista/#/detalhes/6d664c2e-bebf-4bca-9faf-5818f1a96b9e</t>
  </si>
  <si>
    <t>BR035LCTF000</t>
  </si>
  <si>
    <t>Kinea IPCA Dinâmico II FIF RF RL - Subclasse II</t>
  </si>
  <si>
    <t>https://www.xpi.com.br/investimentos/fundos-de-investimento/lista/#/detalhes/db6b9165-902b-44a9-a9b3-2e9fd1fe20ad</t>
  </si>
  <si>
    <t>BR06A6CTF007</t>
  </si>
  <si>
    <t>Kinea Incentivado RF CP LP FIF RL FI Deb Infra RL - Subclasse I</t>
  </si>
  <si>
    <t>D+22 (útil)</t>
  </si>
  <si>
    <t>https://www.xpi.com.br/investimentos/fundos-de-investimento/lista/#/detalhes/1298192e-3c5d-4ade-aea9-32a1f0a58a9a</t>
  </si>
  <si>
    <t>BR0HJ8CTF005</t>
  </si>
  <si>
    <t>Kinea Oportunidade FIF RF CP RL - Subclasse I</t>
  </si>
  <si>
    <t>https://www.xpi.com.br/investimentos/fundos-de-investimento/lista/#/detalhes/828e442a-e26b-4062-ad59-f010c55a400d</t>
  </si>
  <si>
    <t>BR025WCTF008</t>
  </si>
  <si>
    <t>KINEA PRIVATE EQUITY V FEEDER ADVISORY RESP LIMITADA FIP</t>
  </si>
  <si>
    <t>https://www.xpi.com.br/investimentos/fundos-de-investimento/lista/#/detalhes/90c15177-7405-492a-95a0-56a4256d0324</t>
  </si>
  <si>
    <t>BR09CFCTF006</t>
  </si>
  <si>
    <t>Kinea RF Absoluto FIF RF LP RL - Subclasse I</t>
  </si>
  <si>
    <t>https://www.xpi.com.br/investimentos/fundos-de-investimento/lista/#/detalhes/879fed05-52f0-49c1-8c0d-4991b34f78a8</t>
  </si>
  <si>
    <t>BRKRF1CTF004</t>
  </si>
  <si>
    <t>Kiron FIC de FIF em Ações RL</t>
  </si>
  <si>
    <t>KIRON RESP LIMITADA FIF CIC AÇÕES</t>
  </si>
  <si>
    <t>https://www.xpi.com.br/investimentos/fundos-de-investimento/lista/#/detalhes/e66773ff-f56e-447f-8d41-bd8421ab5681</t>
  </si>
  <si>
    <t>BRCHR3CTF008</t>
  </si>
  <si>
    <t>Kiron Institucional FIA RL</t>
  </si>
  <si>
    <t xml:space="preserve">Renda variável._x000D_
</t>
  </si>
  <si>
    <t>https://www.xpi.com.br/investimentos/fundos-de-investimento/lista/#/detalhes/2f6dc378-8fcc-40bd-a7bd-aa5a8cabdf04</t>
  </si>
  <si>
    <t>BRKRN7CTF001</t>
  </si>
  <si>
    <t>Kínitro 30 FIF em Cotas de FIM</t>
  </si>
  <si>
    <t>Kínitro Capital</t>
  </si>
  <si>
    <t>KÍNITRO 30 FIF CIC MULTIMERCADO</t>
  </si>
  <si>
    <t>https://www.xpi.com.br/investimentos/fundos-de-investimento/lista/#/detalhes/9fb910b7-2179-4c1f-b591-059c882bd186</t>
  </si>
  <si>
    <t>BR09NJCTF005</t>
  </si>
  <si>
    <t>https://www.xpi.com.br/investimentos/fundos-de-investimento/lista/#/detalhes/d2b0f55a-cdab-42ac-840b-7906c81cc437</t>
  </si>
  <si>
    <t>https://www.xpi.com.br/investimentos/fundos-de-investimento/lista/#/detalhes/76157563-5f9a-4f98-a4e9-a999e27d20e7</t>
  </si>
  <si>
    <t>BR0QTDCTF005</t>
  </si>
  <si>
    <t>LCP Prefixado II Master FII - Subclasse Subordinada</t>
  </si>
  <si>
    <t>https://www.xpi.com.br/investimentos/fundos-de-investimento/lista/#/detalhes/d33d5429-7bb9-4bb7-af2b-8bc35787cd47</t>
  </si>
  <si>
    <t>https://www.xpi.com.br/investimentos/fundos-de-investimento/lista/#/detalhes/32eaadef-5493-45e7-9928-2ce52d3348eb</t>
  </si>
  <si>
    <t>LCP Renda Imobiliária Master FII</t>
  </si>
  <si>
    <t>https://www.xpi.com.br/investimentos/fundos-de-investimento/lista/#/detalhes/2440114c-4c2c-4045-9129-c36cfc65ecf4</t>
  </si>
  <si>
    <t>BR0N7HCTF004</t>
  </si>
  <si>
    <t>Leblon Ações FIC de FIF</t>
  </si>
  <si>
    <t>Leblon Investimentos</t>
  </si>
  <si>
    <t>LEBLON AÇÕES FIC AÇÕES</t>
  </si>
  <si>
    <t>https://www.xpi.com.br/investimentos/fundos-de-investimento/lista/#/detalhes/41441613-0d42-4a50-9af9-8d92c1fc4375</t>
  </si>
  <si>
    <t>BRYPA1CTF005</t>
  </si>
  <si>
    <t>LEBLON II INSTITUCIONAL FIF CIC AÇÕES</t>
  </si>
  <si>
    <t>BRLEB8CTF007</t>
  </si>
  <si>
    <t>Legacy Absoluto Advisory FIF em Cotas de FIM</t>
  </si>
  <si>
    <t>LEGACY CAPITAL ABSOLUTO ADVISORY FIF CIC MULTIMERCADO</t>
  </si>
  <si>
    <t>https://www.xpi.com.br/investimentos/fundos-de-investimento/lista/#/detalhes/aa2bbe42-9abd-4259-aac3-a52953dc14e8</t>
  </si>
  <si>
    <t>BR0A0DCTF003</t>
  </si>
  <si>
    <t>Legacy Capital Advisory FIC FIM RL</t>
  </si>
  <si>
    <t>LEGACY CAPITAL ADVISORY RESP LIMITADA FIC MULTIMERCADO</t>
  </si>
  <si>
    <t>https://www.xpi.com.br/investimentos/fundos-de-investimento/lista/#/detalhes/eea8c539-4ca1-4ca9-a5ba-a633a3a73bd5</t>
  </si>
  <si>
    <t>BRLCA2CTF003</t>
  </si>
  <si>
    <t>Legacy Capital Compound Advisory FIF CIC de Fundo de Incent Invest Deb Incent IPCA RF RL</t>
  </si>
  <si>
    <t>LEGACY CAP COM AD DEBÊNTURES IPCA RESP LIMITADA FIF CIC FI INFRA RENDA FIXA</t>
  </si>
  <si>
    <t>https://www.xpi.com.br/investimentos/fundos-de-investimento/lista/#/detalhes/df70ca9b-d3ba-4100-a297-53bc74019f70</t>
  </si>
  <si>
    <t>BR0J9YCTF001</t>
  </si>
  <si>
    <t>Legacy Capital Compound FIF DEB Infra CDI Ativo RF CP RL</t>
  </si>
  <si>
    <t>Outros -&gt; Código Recebido: 54</t>
  </si>
  <si>
    <t>https://www.xpi.com.br/investimentos/fundos-de-investimento/lista/#/detalhes/92796ef7-1668-4acb-a1f0-24f7b37aa77f</t>
  </si>
  <si>
    <t>BR0FRKCTF007</t>
  </si>
  <si>
    <t>Legacy Capital Credit D15 FIF MM CP RL</t>
  </si>
  <si>
    <t>LEGACY CAPITAL CREDIT 15 FIF MULTIMERCADO</t>
  </si>
  <si>
    <t>https://www.xpi.com.br/investimentos/fundos-de-investimento/lista/#/detalhes/09dcea43-e776-4387-aeae-ca476bc4a0e3</t>
  </si>
  <si>
    <t>BR0N99CTF002</t>
  </si>
  <si>
    <t>Legacy Capital Credit Horizon Senior Incentivado FIF CIC RF RL</t>
  </si>
  <si>
    <t>https://www.xpi.com.br/investimentos/fundos-de-investimento/lista/#/detalhes/2167e284-076d-4f78-bb34-7b30640f0a27</t>
  </si>
  <si>
    <t>BR0O5DCTF006</t>
  </si>
  <si>
    <t>Legacy Capital Credit Master CIM CP RL - Subclasse Legacy Credit Advisory</t>
  </si>
  <si>
    <t>https://www.xpi.com.br/investimentos/fundos-de-investimento/lista/#/detalhes/bb57dff3-662c-4bc0-b3d7-fa6795189bb8</t>
  </si>
  <si>
    <t>BR09NSCTF006</t>
  </si>
  <si>
    <t>https://www.xpi.com.br/investimentos/fundos-de-investimento/lista/#/detalhes/ec320348-f2f4-4dce-b352-b51b5ec5f7d9</t>
  </si>
  <si>
    <t>BR0LW8CTF002</t>
  </si>
  <si>
    <t>Legacy Capital V10 FI Financeiro CIC Mult Resp Limitada</t>
  </si>
  <si>
    <t>LEGACY CAPITAL V10 RESP LIMITADA FIF CIC MULTIMERCADO</t>
  </si>
  <si>
    <t>https://www.xpi.com.br/investimentos/fundos-de-investimento/lista/#/detalhes/203c18e4-abeb-45a0-ae01-6b49128fe015</t>
  </si>
  <si>
    <t>BR0IJVCTF005</t>
  </si>
  <si>
    <t>Legato Liquidez Classe Investimento RF Referenciada DI RL</t>
  </si>
  <si>
    <t>Paramis Investimentos</t>
  </si>
  <si>
    <t>https://www.xpi.com.br/investimentos/fundos-de-investimento/lista/#/detalhes/dc7b1c99-e12c-4219-ab5c-e1cde51d9a97</t>
  </si>
  <si>
    <t>BR0IL3CTF001</t>
  </si>
  <si>
    <t>Lis Value FIA RL</t>
  </si>
  <si>
    <t>LIS Capital</t>
  </si>
  <si>
    <t>D+29 (útil)</t>
  </si>
  <si>
    <t>https://www.xpi.com.br/investimentos/fundos-de-investimento/lista/#/detalhes/783c434e-c9c3-406f-abcf-c68524351908</t>
  </si>
  <si>
    <t>BRLIZ3CTF006</t>
  </si>
  <si>
    <t>Logos Total Return FIF em Cotas de FIM</t>
  </si>
  <si>
    <t>Logos Capital</t>
  </si>
  <si>
    <t>LOGOS TOTAL RETURN FIF CIC MULTIMERCADO</t>
  </si>
  <si>
    <t>BRLGO2CTF003</t>
  </si>
  <si>
    <t>M Emerging Leaders Advisory CIA IE RL</t>
  </si>
  <si>
    <t>https://www.xpi.com.br/investimentos/fundos-de-investimento/lista/#/detalhes/06b29967-ab22-47fe-83a9-852e63b9aaec</t>
  </si>
  <si>
    <t>BR0650CTF004</t>
  </si>
  <si>
    <t>M8 Capital Plus FI RF CP RL LP</t>
  </si>
  <si>
    <t>M8 Partners Investimentos</t>
  </si>
  <si>
    <t>https://www.xpi.com.br/investimentos/fundos-de-investimento/lista/#/detalhes/5330f841-5694-4476-a4f3-32bf9eb0ba11</t>
  </si>
  <si>
    <t>BR078KCTF002</t>
  </si>
  <si>
    <t>M8 Credit Advanced FIC FIDC</t>
  </si>
  <si>
    <t>https://www.xpi.com.br/investimentos/fundos-de-investimento/lista/#/detalhes/37ae15ad-5355-493b-97c5-1fa78e6af193</t>
  </si>
  <si>
    <t>BR0FMDCTF003</t>
  </si>
  <si>
    <t>M8 Credit Opportunities FIC de FI em FIDC</t>
  </si>
  <si>
    <t>https://www.xpi.com.br/investimentos/fundos-de-investimento/lista/#/detalhes/bd4bb6c9-fac0-4e15-a656-2ce3991f47de</t>
  </si>
  <si>
    <t>BR0DCECTF007</t>
  </si>
  <si>
    <t>MAG Cash 10 FIRF</t>
  </si>
  <si>
    <t>Setembro / Março</t>
  </si>
  <si>
    <t>Agosto / Fevereiro</t>
  </si>
  <si>
    <t>https://www.xpi.com.br/investimentos/fundos-de-investimento/lista/#/detalhes/4e2571e4-9b80-48fa-8288-3c0fb130da13</t>
  </si>
  <si>
    <t>BR0CVCCTF003</t>
  </si>
  <si>
    <t>MAG FIRF Ativo LP</t>
  </si>
  <si>
    <t>https://www.xpi.com.br/investimentos/fundos-de-investimento/lista/#/detalhes/5924e916-c3c1-41f3-b831-f1b89ede0064</t>
  </si>
  <si>
    <t>BR0EE8CTF003</t>
  </si>
  <si>
    <t>MAG FIRF Referenciado DI Premium CP</t>
  </si>
  <si>
    <t>https://www.xpi.com.br/investimentos/fundos-de-investimento/lista/#/detalhes/e1ec1908-594b-4673-965c-07c3693a47bb</t>
  </si>
  <si>
    <t>BR0AUWCTF007</t>
  </si>
  <si>
    <t>MAG Global Bonds FIC FIM IE</t>
  </si>
  <si>
    <t>MAG GLOBAL BONDS RESP LIMITADA FIF CIC MULTIMERCADO</t>
  </si>
  <si>
    <t>https://www.xpi.com.br/investimentos/fundos-de-investimento/lista/#/detalhes/0d955782-f3bb-4e29-9ba0-6936f1b74ccf</t>
  </si>
  <si>
    <t>BR0A9JCTF001</t>
  </si>
  <si>
    <t>MAG High Grade FIF CI RF CP LP RL</t>
  </si>
  <si>
    <t>https://www.xpi.com.br/investimentos/fundos-de-investimento/lista/#/detalhes/5621bd24-a7ec-44bc-9817-b799ad63b3e2</t>
  </si>
  <si>
    <t>BR0F8KCTF006</t>
  </si>
  <si>
    <t>MAN AHL Target Risk USD FIM IE</t>
  </si>
  <si>
    <t>https://www.xpi.com.br/investimentos/fundos-de-investimento/lista/#/detalhes/0b0b93a7-32b8-48a0-8ba8-9911f8e5f25c</t>
  </si>
  <si>
    <t>BR04INCTF008</t>
  </si>
  <si>
    <t>https://www.xpi.com.br/investimentos/fundos-de-investimento/lista/#/detalhes/1c78d029-2c0d-461d-8d77-0db9e941caf6</t>
  </si>
  <si>
    <t>BRMARECTF017</t>
  </si>
  <si>
    <t>https://www.xpi.com.br/investimentos/fundos-de-investimento/lista/#/detalhes/9a82bfb9-a144-45bc-989e-15cd63006a8d</t>
  </si>
  <si>
    <t>BR0DLLCTF003</t>
  </si>
  <si>
    <t>https://www.xpi.com.br/investimentos/fundos-de-investimento/lista/#/detalhes/4600d46f-28bf-46d8-9932-8ea4434c9b93</t>
  </si>
  <si>
    <t>BRMCFACTF008</t>
  </si>
  <si>
    <t>MORADA FIF EM AÇÕES RL</t>
  </si>
  <si>
    <t>Morada Capital LTDA</t>
  </si>
  <si>
    <t>https://www.xpi.com.br/investimentos/fundos-de-investimento/lista/#/detalhes/6417c91a-bf74-4afb-8e2a-4c079ee7dc1f</t>
  </si>
  <si>
    <t>BR0MGTCTF007</t>
  </si>
  <si>
    <t>MOS FIF CIA RL</t>
  </si>
  <si>
    <t>MOS GESTÃO DE INVESTIMENTOS</t>
  </si>
  <si>
    <t>MOS RESP LIMITADA FIF AÇÕES</t>
  </si>
  <si>
    <t>BRTRM1CTF006</t>
  </si>
  <si>
    <t>https://www.xpi.com.br/investimentos/fundos-de-investimento/lista/#/detalhes/a346deb7-0748-4c71-ba67-930951bff155</t>
  </si>
  <si>
    <t>MS Emerging Markets Debt Opportunities CI Mult CP IE RL</t>
  </si>
  <si>
    <t>https://www.xpi.com.br/investimentos/fundos-de-investimento/lista/#/detalhes/aae4aae4-33cc-45dc-8b6e-efcbcdfc214b</t>
  </si>
  <si>
    <t>BR0MRJCTF005</t>
  </si>
  <si>
    <t>MS GLOBAL OPPORTUNITY ADVISORY FIC FIA IE</t>
  </si>
  <si>
    <t>M GLOBAL OPPORTUNITY ADVISORY INVESTIMENTO NO EXTERIOR RESP LIMITADA FIF CIC AÇÕES</t>
  </si>
  <si>
    <t>https://www.xpi.com.br/investimentos/fundos-de-investimento/lista/#/detalhes/d00d0111-f08a-410c-bd6c-363efa65e39b</t>
  </si>
  <si>
    <t>BR088TCTF002</t>
  </si>
  <si>
    <t>MS Global BDR Advisory Dólar FIC FIA BDR Nível I</t>
  </si>
  <si>
    <t>https://www.xpi.com.br/investimentos/fundos-de-investimento/lista/#/detalhes/ef8664c6-e0c3-4d47-bf1a-8fe8c89de271</t>
  </si>
  <si>
    <t>BR097RCTF007</t>
  </si>
  <si>
    <t>MS Global Brands Advisory FIC FIA IE</t>
  </si>
  <si>
    <t>MORGAN STANLEY GLOBAL BRANDS ADV INVESTIMENTO NO EXTERIOR RESP LIMITADA FIF CIC AÇÕES</t>
  </si>
  <si>
    <t>https://www.xpi.com.br/investimentos/fundos-de-investimento/lista/#/detalhes/2d4664a6-4d97-4754-be08-11a1814515a9</t>
  </si>
  <si>
    <t>BR054JCTF005</t>
  </si>
  <si>
    <t>MS Global Brands Dólar Advisory FIC FIA IE</t>
  </si>
  <si>
    <t>MORGAN STANLEY GLOBAL BRANDS DÓLAR ADVISORY INVESTIMENTO NO EXTERIOR RESP LIMITADA FIF CIC AÇÕES</t>
  </si>
  <si>
    <t>https://www.xpi.com.br/investimentos/fundos-de-investimento/lista/#/detalhes/bb2e990c-d50f-46dc-a2cd-b5c375c2eccb</t>
  </si>
  <si>
    <t>BR04W8CTF009</t>
  </si>
  <si>
    <t>MS Global Fixed Income Advisory FIC FIM IE</t>
  </si>
  <si>
    <t>MORGAN STANLEY GLOBAL FIXED INCOME ADV INVESTIMENTO NO EXTERIOR RESP LIMITADA FIF CIC MULTIMERCADO</t>
  </si>
  <si>
    <t>https://www.xpi.com.br/investimentos/fundos-de-investimento/lista/#/detalhes/1b9f5f73-f00b-433b-9ad9-c505ef17b016</t>
  </si>
  <si>
    <t>BR01J7CTF001</t>
  </si>
  <si>
    <t>MS Global Opportunities Dólar Advisory CIC FIC FIA IE RL</t>
  </si>
  <si>
    <t>BR02WMCTF005</t>
  </si>
  <si>
    <t>MS Risco Dinâmico Advisory FIC FIM IE</t>
  </si>
  <si>
    <t>MORGAN STANLEY RISCO DINÂMICO ADV INVESTIMENTO NO EXTERIOR RESP LIMITADA FIF CIC MULTIMERCADO</t>
  </si>
  <si>
    <t>BR01J8CTF009</t>
  </si>
  <si>
    <t>MS US ADVANTAGE ADVISORY CI AÇÕES IE RL</t>
  </si>
  <si>
    <t>https://www.xpi.com.br/investimentos/fundos-de-investimento/lista/#/detalhes/797c32d8-b4ab-4cb9-bb9e-c19f4301abe6</t>
  </si>
  <si>
    <t>BR05W3CTF009</t>
  </si>
  <si>
    <t>Mag Cash FIRF LP</t>
  </si>
  <si>
    <t>Incidirá no último dia útil dos meses de maio e novembro de cada ano, ou no resgate, se ocorrido em data anterior.</t>
  </si>
  <si>
    <t>https://www.xpi.com.br/investimentos/fundos-de-investimento/lista/#/detalhes/57794ff6-00c2-427c-9219-806078060e3c</t>
  </si>
  <si>
    <t>BRACY1CTF000</t>
  </si>
  <si>
    <t>Mag Global Equity BRL Classe de Investimento em Cotas de FIM RL</t>
  </si>
  <si>
    <t>MAG GLOBAL EQUITY BRL RESP LIMITADA FIF CIC MULTIMERCADO</t>
  </si>
  <si>
    <t>https://www.xpi.com.br/investimentos/fundos-de-investimento/lista/#/detalhes/9e84fe37-f438-4aa4-8650-5acae5e49f96</t>
  </si>
  <si>
    <t>BR0BHNCTF001</t>
  </si>
  <si>
    <t>Mag Global Equity FIC FIF Multi RL</t>
  </si>
  <si>
    <t>MAG GLOBAL EQUITY RESP LIMITADA FIF CIC MULTIMERCADO</t>
  </si>
  <si>
    <t>BR05DPCTF001</t>
  </si>
  <si>
    <t>Mag High Grade Plus 30 FIF RF CP LP RL</t>
  </si>
  <si>
    <t>https://www.xpi.com.br/investimentos/fundos-de-investimento/lista/#/detalhes/e6a09683-e95d-4af4-a9df-adcaedf2aaa0</t>
  </si>
  <si>
    <t>BR0FKSCTF005</t>
  </si>
  <si>
    <t>Mag Inflação Referenciado IMA-B FIRF FIF CIRF LP RL</t>
  </si>
  <si>
    <t>https://www.xpi.com.br/investimentos/fundos-de-investimento/lista/#/detalhes/038994eb-a153-485f-927b-95ac0aa78d23</t>
  </si>
  <si>
    <t>BRMGR6CTF000</t>
  </si>
  <si>
    <t>Mag Renda Fixa FIF CI RL</t>
  </si>
  <si>
    <t>BRMGR3CTF007</t>
  </si>
  <si>
    <t>https://www.xpi.com.br/investimentos/fundos-de-investimento/lista/#/detalhes/9c11f9b9-69e1-4d23-905a-21e3827b2791</t>
  </si>
  <si>
    <t>Mantaro Ações FIF em Cotas de FIA</t>
  </si>
  <si>
    <t>Mantaro Capital</t>
  </si>
  <si>
    <t>MANTARO AÇÕES FIF CIC AÇÕES</t>
  </si>
  <si>
    <t>https://www.xpi.com.br/investimentos/fundos-de-investimento/lista/#/detalhes/c0a782a8-d0d1-4786-be17-983ea1821990</t>
  </si>
  <si>
    <t>BRPCF3CTF002</t>
  </si>
  <si>
    <t>Mantaro Equity Hedge FIF Multimercado</t>
  </si>
  <si>
    <t>https://www.xpi.com.br/investimentos/fundos-de-investimento/lista/#/detalhes/a47bad2b-b100-4784-8193-e2185ff6a892</t>
  </si>
  <si>
    <t>BR0BTDCTF007</t>
  </si>
  <si>
    <t>Mantaro LB FIF em Cotas de FIM</t>
  </si>
  <si>
    <t>MANTARO LB FIF CIC MULTIMERCADO</t>
  </si>
  <si>
    <t>https://www.xpi.com.br/investimentos/fundos-de-investimento/lista/#/detalhes/40103a92-59ea-4d76-9e40-3ad3428758d8</t>
  </si>
  <si>
    <t>BRPCF0CTF008</t>
  </si>
  <si>
    <t>Mapfre Confianza FIF RF Referenciado DI CP RL</t>
  </si>
  <si>
    <t>MAPFRE Investimentos</t>
  </si>
  <si>
    <t>https://www.xpi.com.br/investimentos/fundos-de-investimento/lista/#/detalhes/9d1dbc12-22b7-4dc1-93ef-ac14f0ebffed</t>
  </si>
  <si>
    <t>BR0G3ICTF000</t>
  </si>
  <si>
    <t>Mapfre FIF RF RL</t>
  </si>
  <si>
    <t>https://www.xpi.com.br/investimentos/fundos-de-investimento/lista/#/detalhes/ce422e61-05ed-42d6-bf63-f3afe76b0ce1</t>
  </si>
  <si>
    <t>BRMFI1CTF003</t>
  </si>
  <si>
    <t>Mar Absoluto FIF em Cotas de FIM</t>
  </si>
  <si>
    <t>Mar Asset Management</t>
  </si>
  <si>
    <t>MAR ABSOLUTO FIF CIC MULTIMERCADO</t>
  </si>
  <si>
    <t>https://www.xpi.com.br/investimentos/fundos-de-investimento/lista/#/detalhes/f89cdaba-0908-41a9-adc7-84948eea48ed</t>
  </si>
  <si>
    <t>BR013NCTF003</t>
  </si>
  <si>
    <t>https://www.xpi.com.br/investimentos/fundos-de-investimento/lista/#/detalhes/cace4753-ed0a-4d0c-bd7f-d70476377838</t>
  </si>
  <si>
    <t>BRMCLGCTF003</t>
  </si>
  <si>
    <t>Meraki Equity Hedge FIF em Cotas de FIM</t>
  </si>
  <si>
    <t>MERAKI EQUITY HEDGE FIF CIC MULTIMERCADO</t>
  </si>
  <si>
    <t>https://www.xpi.com.br/investimentos/fundos-de-investimento/lista/#/detalhes/0f5c3354-4a2d-475d-865f-76be8f960392</t>
  </si>
  <si>
    <t>BR08KYCTF002</t>
  </si>
  <si>
    <t>Meraki LB FIC em Cotas de FIM</t>
  </si>
  <si>
    <t>MERAKI LONG BIASED FIC MULTIMERCADO</t>
  </si>
  <si>
    <t>https://www.xpi.com.br/investimentos/fundos-de-investimento/lista/#/detalhes/869e3264-39e7-47a7-b8f3-f482123e184e</t>
  </si>
  <si>
    <t>BR08KXCTF004</t>
  </si>
  <si>
    <t>MOAT CAPITAL ADVISORY RESP LIMITADA FIF CIC AÇÕES</t>
  </si>
  <si>
    <t>https://www.xpi.com.br/investimentos/fundos-de-investimento/lista/#/detalhes/cfec577a-de50-4d4f-a9f4-bb14f92d31b0</t>
  </si>
  <si>
    <t>BR040SCTF005</t>
  </si>
  <si>
    <t>MOAT CAPITAL EQUITY HEDGE ADVISORY RESP LIMITADA FIF CIC MULTIMERCADO</t>
  </si>
  <si>
    <t>https://www.xpi.com.br/investimentos/fundos-de-investimento/lista/#/detalhes/7c09394d-336c-431f-b245-7159cf8930b5</t>
  </si>
  <si>
    <t>BR0823CTF007</t>
  </si>
  <si>
    <t>Moat Capital Equity Hedge FIF CIC Multimercado RL CI RF - Subclasse I</t>
  </si>
  <si>
    <t>MOAT CAPITAL EQUITY HEDGE RESP LIMITADA FIF CIC MULTIMERCADO</t>
  </si>
  <si>
    <t>https://www.xpi.com.br/investimentos/fundos-de-investimento/lista/#/detalhes/49cdafe3-6ec3-458f-b65a-8ee56204e21c</t>
  </si>
  <si>
    <t>BRMTY4CTF001</t>
  </si>
  <si>
    <t>Moat Capital Total Return Advisory FIF CIC Multimercado RL</t>
  </si>
  <si>
    <t>MOAT CAPITAL TOTAL RETURN ADVISORY RESP LIMITADA FIF CIC MULTIMERCADO</t>
  </si>
  <si>
    <t>https://www.xpi.com.br/investimentos/fundos-de-investimento/lista/#/detalhes/b5e7c743-c596-419e-a8d5-b95090b91699</t>
  </si>
  <si>
    <t>BR01AOCTF009</t>
  </si>
  <si>
    <t>https://www.xpi.com.br/investimentos/fundos-de-investimento/lista/#/detalhes/0305883e-6e1a-4a4c-8887-ea54a02807ae</t>
  </si>
  <si>
    <t>BR0I55CTF004</t>
  </si>
  <si>
    <t>Módulo I FIC de FIF em Ações RL</t>
  </si>
  <si>
    <t>MÓDULO I RESP LIMITADA FIF CIC AÇÕES</t>
  </si>
  <si>
    <t>BRMDL4CTF004</t>
  </si>
  <si>
    <t>NAVI YIELD - ADMINISTRADORA E GESTORA DE RECURSOS FINANCEIROS LTDA (*)</t>
  </si>
  <si>
    <t>https://www.xpi.com.br/investimentos/fundos-de-investimento/lista/#/detalhes/6be4027d-7bf5-45ea-a281-2146a834a89c</t>
  </si>
  <si>
    <t>BRNFIPCTF001</t>
  </si>
  <si>
    <t>NAVI CRUISE ADVISORY RESP LIMITADA FIF CIC AÇÕES</t>
  </si>
  <si>
    <t>https://www.xpi.com.br/investimentos/fundos-de-investimento/lista/#/detalhes/a5ea3114-6d17-4131-8a04-d977faf0d8f5</t>
  </si>
  <si>
    <t>BR032ZCTF007</t>
  </si>
  <si>
    <t>Navi Fender FIC FIA</t>
  </si>
  <si>
    <t>NAVI FENDER FIF CIC AÇÕES</t>
  </si>
  <si>
    <t>https://www.xpi.com.br/investimentos/fundos-de-investimento/lista/#/detalhes/3ca5b021-75bb-4599-9f43-998a40fdca1d</t>
  </si>
  <si>
    <t>BR02M6CTF007</t>
  </si>
  <si>
    <t>NAVI INSTITUCIONAL RESP LIMITADA FIF CIC AÇÕES</t>
  </si>
  <si>
    <t>https://www.xpi.com.br/investimentos/fundos-de-investimento/lista/#/detalhes/6478ef32-3c08-4c07-87ae-e0f5cfc22976</t>
  </si>
  <si>
    <t>BRKON3CTF003</t>
  </si>
  <si>
    <t>Navi LS FIC FIM</t>
  </si>
  <si>
    <t>NAVI LONG SHORT RESP LIMITADA FIF CIC MULTIMERCADO</t>
  </si>
  <si>
    <t>https://www.xpi.com.br/investimentos/fundos-de-investimento/lista/#/detalhes/018e8fdf-869f-4ae9-a9e5-0711652623f6</t>
  </si>
  <si>
    <t>BRKDR9CTF009</t>
  </si>
  <si>
    <t>NAVI LONG BIASED RESP LIMITADA FIF CIC MULTIMERCADO</t>
  </si>
  <si>
    <t>https://www.xpi.com.br/investimentos/fundos-de-investimento/lista/#/detalhes/f5718ec3-8fdb-45cf-9e4b-0a7a6acfee21</t>
  </si>
  <si>
    <t>BRKND7CTF007</t>
  </si>
  <si>
    <t>https://www.xpi.com.br/investimentos/fundos-de-investimento/lista/#/detalhes/4e3ea7ee-b4a6-468e-b704-1161bfc6253d</t>
  </si>
  <si>
    <t>BR0HRPCTF002</t>
  </si>
  <si>
    <t>https://www.xpi.com.br/investimentos/fundos-de-investimento/lista/#/detalhes/e162d9cb-5827-4015-96d9-2c9e7aa0915b</t>
  </si>
  <si>
    <t>Neo Multi Estratégia 30 Feeder FIC FIM</t>
  </si>
  <si>
    <t>NEO MULTI ESTRATÉGIA 30 FEEDER RESP LIMITADA FIF CIC MULTIMERCADO</t>
  </si>
  <si>
    <t>https://www.xpi.com.br/investimentos/fundos-de-investimento/lista/#/detalhes/6d2550a0-c681-4c19-b3a5-1c8c826c4e0d</t>
  </si>
  <si>
    <t>BRNEO4CTF009</t>
  </si>
  <si>
    <t>NEO NAVITAS B RESP LIMITADA FIF CIC AÇÕES I</t>
  </si>
  <si>
    <t>https://www.xpi.com.br/investimentos/fundos-de-investimento/lista/#/detalhes/f9894aad-d208-4ed8-93eb-ea8ad43bd87d</t>
  </si>
  <si>
    <t>BRNVT2CTF007</t>
  </si>
  <si>
    <t>NEO PROVECTUS I RESP LIMITADA FIF CIC MULTIMERCADO</t>
  </si>
  <si>
    <t>https://www.xpi.com.br/investimentos/fundos-de-investimento/lista/#/detalhes/2699e46b-2e9a-4978-9644-ccd5b228b55c</t>
  </si>
  <si>
    <t>BRNMF1CTF006</t>
  </si>
  <si>
    <t>Nest Falcon FIF Mult - RL</t>
  </si>
  <si>
    <t>https://www.xpi.com.br/investimentos/fundos-de-investimento/lista/#/detalhes/b0008fec-b6ba-4b4d-90d6-8485226ba4a4</t>
  </si>
  <si>
    <t>Neuberger Berman US MultiCap Opportunities Dolar Advisory FIC FIA IE RL</t>
  </si>
  <si>
    <t>https://www.xpi.com.br/investimentos/fundos-de-investimento/lista/#/detalhes/fb296773-60cf-438d-946c-2770d3434b4e</t>
  </si>
  <si>
    <t>BRNBG1CTF008</t>
  </si>
  <si>
    <t>Newave Crédito Infra30 FIF em Infra RF CP RL</t>
  </si>
  <si>
    <t>https://www.xpi.com.br/investimentos/fundos-de-investimento/lista/#/detalhes/6190a2fc-fd07-4f2b-9573-599e5f5c80a1</t>
  </si>
  <si>
    <t>https://www.xpi.com.br/investimentos/fundos-de-investimento/lista/#/detalhes/d2449231-3fbe-4a94-a6c9-a4b97d6a508f</t>
  </si>
  <si>
    <t>BR0DT5CTF003</t>
  </si>
  <si>
    <t>https://www.xpi.com.br/investimentos/fundos-de-investimento/lista/#/detalhes/fd40e39a-db19-4640-91ef-591b6e6f6cf9</t>
  </si>
  <si>
    <t>Renda Fixa Simples</t>
  </si>
  <si>
    <t>D+999 (útil)</t>
  </si>
  <si>
    <t>TREND PE XXVII RESP LIMITADA FIC RENDA FIXA SIMPLES</t>
  </si>
  <si>
    <t>https://www.xpi.com.br/investimentos/fundos-de-investimento/lista/#/detalhes/26a4b77a-b5cf-4417-b79e-ceec10bb0117</t>
  </si>
  <si>
    <t>BR0LX4CTF000</t>
  </si>
  <si>
    <t>https://www.xpi.com.br/investimentos/fundos-de-investimento/lista/#/detalhes/790d03f7-b21b-46dd-9b27-9927a4a17a9d</t>
  </si>
  <si>
    <t>https://www.xpi.com.br/investimentos/fundos-de-investimento/lista/#/detalhes/ae55e374-3a5a-41f4-9bb8-6fadadf24f17</t>
  </si>
  <si>
    <t>Nordea Alfa 10 Dolar Advisory FIC FIM IE</t>
  </si>
  <si>
    <t>NORDEA ALFA 10 DÓLAR ADV INVESTIMENTO NO EXTERIOR RESP LIMITADA FIF CIC MULTIMERCADO</t>
  </si>
  <si>
    <t>https://www.xpi.com.br/investimentos/fundos-de-investimento/lista/#/detalhes/a8646f4b-ff82-4a00-8a2d-a74e38823983</t>
  </si>
  <si>
    <t>BR06ANCTF000</t>
  </si>
  <si>
    <t>Norte Equity Hedge FIF em Cotas de FIM RL</t>
  </si>
  <si>
    <t>Norte Asset Management</t>
  </si>
  <si>
    <t>NORTE EQUITY HEDGE FIF CIC MULTIMERCADO</t>
  </si>
  <si>
    <t>https://www.xpi.com.br/investimentos/fundos-de-investimento/lista/#/detalhes/57d8cc4a-a5a3-4e32-89dd-b5804552d524</t>
  </si>
  <si>
    <t>BR0MBICTF001</t>
  </si>
  <si>
    <t>Norte LB CIC de CIM RL</t>
  </si>
  <si>
    <t>NORTE LONG BIAS RESP LIMITADA FIF CIC MULTIMERCADO</t>
  </si>
  <si>
    <t>https://www.xpi.com.br/investimentos/fundos-de-investimento/lista/#/detalhes/ef763eab-8112-4619-885f-e6b70e3012f7</t>
  </si>
  <si>
    <t>BR078TCTF003</t>
  </si>
  <si>
    <t>Novus Crédito FIM CP LP</t>
  </si>
  <si>
    <t>Novus Crédito Gestão de Recursos Ltda.</t>
  </si>
  <si>
    <t>https://www.xpi.com.br/investimentos/fundos-de-investimento/lista/#/detalhes/a539cf9d-4a2b-4e7f-ba12-71cba6827e5b</t>
  </si>
  <si>
    <t>BR0DYPCTF007</t>
  </si>
  <si>
    <t>NOVUS INSTITUCIONAL RESP LIMITADA FIF CIC MULTIMERCADO</t>
  </si>
  <si>
    <t>https://www.xpi.com.br/investimentos/fundos-de-investimento/lista/#/detalhes/b5b16cb9-219b-40c8-884e-86d16bf1eb34</t>
  </si>
  <si>
    <t>BRMMIFCTF000</t>
  </si>
  <si>
    <t>NOVUS MACRO D5 RESP LIMITADA FIF CIC MULTIMERCADO</t>
  </si>
  <si>
    <t>https://www.xpi.com.br/investimentos/fundos-de-investimento/lista/#/detalhes/854cda44-b3d7-4b38-bf8f-940e31476d6e</t>
  </si>
  <si>
    <t>BRFLG3CTF002</t>
  </si>
  <si>
    <t>NOVUS MACRO RESP LIMITADA FIF CIC MULTIMERCADO</t>
  </si>
  <si>
    <t>https://www.xpi.com.br/investimentos/fundos-de-investimento/lista/#/detalhes/63af366d-eb81-4732-bc14-87bdc4a9c70e</t>
  </si>
  <si>
    <t>BRTCT5CTF007</t>
  </si>
  <si>
    <t>Novus Plus FIF em Cotas de FIM</t>
  </si>
  <si>
    <t>NOVUS PLUS FIC MULTIMERCADO</t>
  </si>
  <si>
    <t>https://www.xpi.com.br/investimentos/fundos-de-investimento/lista/#/detalhes/447a644b-5825-449a-855f-a4bbd178d62d</t>
  </si>
  <si>
    <t>BR0FWECTF000</t>
  </si>
  <si>
    <t>Novus RF Isento FIC FI Infraestrutura CP RL</t>
  </si>
  <si>
    <t>NOVUS FIC INFRA RENDA FIXA</t>
  </si>
  <si>
    <t>https://www.xpi.com.br/investimentos/fundos-de-investimento/lista/#/detalhes/416f3e43-3945-4323-8ff5-53a823d2f2ee</t>
  </si>
  <si>
    <t>BR0J01CTF006</t>
  </si>
  <si>
    <t>Novus Renda Fixa Exclusive FIC FI LP</t>
  </si>
  <si>
    <t>NC EXCLUSIVE RESP LIMITADA FIF CIC RENDA FIXA LP</t>
  </si>
  <si>
    <t>https://www.xpi.com.br/investimentos/fundos-de-investimento/lista/#/detalhes/c434aeb0-c954-4cb6-9cc1-98207bf110e5</t>
  </si>
  <si>
    <t>BR01HMCTF008</t>
  </si>
  <si>
    <t>OCEANA EQUITY HEDGE FIC FIM RL</t>
  </si>
  <si>
    <t>Oceana Investimentos</t>
  </si>
  <si>
    <t>Renda Variável Long Short Direcional</t>
  </si>
  <si>
    <t>OCEANA EQUITY HEDGE RESP LIMITADA FIF CIC MULTIMERCADO</t>
  </si>
  <si>
    <t>https://www.xpi.com.br/investimentos/fundos-de-investimento/lista/#/detalhes/cf02ed6c-d134-4375-93f2-6b287a079665</t>
  </si>
  <si>
    <t>BROCE4CTF002</t>
  </si>
  <si>
    <t>OWN Participações FIF em Ações</t>
  </si>
  <si>
    <t>OWN PARTNERS GESTÃO DE RECURSOS LTDA</t>
  </si>
  <si>
    <t>D+8 (útil)</t>
  </si>
  <si>
    <t>BRSGA8CTF009</t>
  </si>
  <si>
    <t>Oaktree Global Credit BRL FIC FIM</t>
  </si>
  <si>
    <t>OAKTREE GLOBAL CREDIT BRL FIC MULTIMERCADO</t>
  </si>
  <si>
    <t>https://www.xpi.com.br/investimentos/fundos-de-investimento/lista/#/detalhes/e7332635-dbf9-4b43-9704-34cd4f0e3487</t>
  </si>
  <si>
    <t>BROKT1CTF001</t>
  </si>
  <si>
    <t>Oaktree Global Credit USD Advisory FIC FIM</t>
  </si>
  <si>
    <t>OAKTREE GLOBAL CREDIT USD ADVISORY FIC MULTIMERCADO</t>
  </si>
  <si>
    <t>https://www.xpi.com.br/investimentos/fundos-de-investimento/lista/#/detalhes/d1c0ff39-b726-4933-9d0d-43768fda67c7</t>
  </si>
  <si>
    <t>BR05K4CTF001</t>
  </si>
  <si>
    <t>Obento FIM CP IE</t>
  </si>
  <si>
    <t>UBS Brasil Corretora</t>
  </si>
  <si>
    <t>https://www.xpi.com.br/investimentos/fundos-de-investimento/lista/#/detalhes/f2f9183e-2297-4787-bb1a-b40290097fde</t>
  </si>
  <si>
    <t>BROBTOCTF008</t>
  </si>
  <si>
    <t>Oby Ágil FIRF RL</t>
  </si>
  <si>
    <t>Oby Capital</t>
  </si>
  <si>
    <t>https://www.xpi.com.br/investimentos/fundos-de-investimento/lista/#/detalhes/b8149f19-4e7f-4988-9819-a70bab39f53d</t>
  </si>
  <si>
    <t>BR0B7VCTF009</t>
  </si>
  <si>
    <t>Occam Baixa Volatilidade FIC FIF RF CP RL</t>
  </si>
  <si>
    <t>OCCAM LIQUIDEZ BAIXA VOLATILIDADE RESP LIMITADA FIF CIC RENDA FIXA CRÉDITO PRIVADO</t>
  </si>
  <si>
    <t>https://www.xpi.com.br/investimentos/fundos-de-investimento/lista/#/detalhes/ec2427aa-a83d-4b53-8247-b3efe031ed15</t>
  </si>
  <si>
    <t>BR0NZRCTF009</t>
  </si>
  <si>
    <t>Occam Crédito Corporativo 30 FIC FIF RF CP LP RL</t>
  </si>
  <si>
    <t>OCCAM CRÉDITO CORPORATIVO 30 RESP LIMITADA FIF CIC RENDA FIXA</t>
  </si>
  <si>
    <t>https://www.xpi.com.br/investimentos/fundos-de-investimento/lista/#/detalhes/ae021c2a-c6bc-477a-b0b6-345ab15ac09c</t>
  </si>
  <si>
    <t>BR0E4SCTF009</t>
  </si>
  <si>
    <t>Occam Equity Hedge Advisory FIC FIF Multi RL</t>
  </si>
  <si>
    <t>OCCAM EQUITY HEDGE ADVISORY RESP LIMITADA FIF CIC MULTIMERCADO</t>
  </si>
  <si>
    <t>https://www.xpi.com.br/investimentos/fundos-de-investimento/lista/#/detalhes/c1c6c1a3-bb26-46a0-9d54-008d177660de</t>
  </si>
  <si>
    <t>BR0AOECTF008</t>
  </si>
  <si>
    <t>https://www.xpi.com.br/investimentos/fundos-de-investimento/lista/#/detalhes/f6703e5b-5baa-4def-aaf9-69dc7e13d994</t>
  </si>
  <si>
    <t>BRPLU5CTF007</t>
  </si>
  <si>
    <t>Occam Infra Ativo 30 FIC FIF RF Investimento Infra CP RL</t>
  </si>
  <si>
    <t>OCCAM ATIVO 30 RESP LIMITADA FIF CIC FI INFRA RENDA FIXA CRÉDITO PRIVADO</t>
  </si>
  <si>
    <t>https://www.xpi.com.br/investimentos/fundos-de-investimento/lista/#/detalhes/2633fb99-0b4a-4cc3-81d6-7bf4fa58770d</t>
  </si>
  <si>
    <t>BR0ITICTF001</t>
  </si>
  <si>
    <t>Occam Infra Sênior I RF FIC FI-Infra</t>
  </si>
  <si>
    <t>https://www.xpi.com.br/investimentos/fundos-de-investimento/lista/#/detalhes/1a73a14b-9aee-4a6a-84ea-0bc50b138587</t>
  </si>
  <si>
    <t>Occam Institucional FIC FIF Multi II RL</t>
  </si>
  <si>
    <t>OCCAM INSTITUCIONAL II RESP LIMITADA FIF CIC MULTIMERCADO</t>
  </si>
  <si>
    <t>https://www.xpi.com.br/investimentos/fundos-de-investimento/lista/#/detalhes/5a0b8b21-313a-4ebd-901f-978f17bd063b</t>
  </si>
  <si>
    <t>BRPLC5CTF009</t>
  </si>
  <si>
    <t>Occam Liquidez FIC FIF RF CP RL</t>
  </si>
  <si>
    <t>OCCAM LIQUIDEZ RESP LIMITADA FIF CIC RENDA FIXA CRÉDITO PRIVADO</t>
  </si>
  <si>
    <t>https://www.xpi.com.br/investimentos/fundos-de-investimento/lista/#/detalhes/97f81c3f-700d-4e08-8db8-425c5e4eb3ad</t>
  </si>
  <si>
    <t>BR0CCZCTF004</t>
  </si>
  <si>
    <t>Occam Long &amp; Short Plus FIC FIF Multi RL</t>
  </si>
  <si>
    <t>OCCAM LONG &amp; SHORT PLUS RESP LIMITADA FIF CIC MULTIMERCADO</t>
  </si>
  <si>
    <t>https://www.xpi.com.br/investimentos/fundos-de-investimento/lista/#/detalhes/de4fc670-4739-4a5e-8be6-18b9c5a488fa</t>
  </si>
  <si>
    <t>BRBRP3CTF009</t>
  </si>
  <si>
    <t>Occam Long Biased Advisory FIC FIF Multi RL</t>
  </si>
  <si>
    <t>OCCAM LONG BIASED ADVISORY RESP LIMITADA FIF CIC MULTIMERCADO</t>
  </si>
  <si>
    <t>https://www.xpi.com.br/investimentos/fundos-de-investimento/lista/#/detalhes/065947b7-df5a-4213-b94e-7fe433433ec1</t>
  </si>
  <si>
    <t>BR03WZCTF005</t>
  </si>
  <si>
    <t>https://www.xpi.com.br/investimentos/fundos-de-investimento/lista/#/detalhes/d1841fe1-48b2-4bc3-95e0-2f859eac0511</t>
  </si>
  <si>
    <t>Occam Retorno Absoluto Advisory FIC FIF Multi - RL</t>
  </si>
  <si>
    <t>OCCAM RETORNO ABSOLUTO ADVISORY RESP LIMITADA FIF CIC MULTIMERCADO</t>
  </si>
  <si>
    <t>https://www.xpi.com.br/investimentos/fundos-de-investimento/lista/#/detalhes/6a794ab8-cdf3-4b90-8dc3-30575f26b2dd</t>
  </si>
  <si>
    <t>BR0378CTF002</t>
  </si>
  <si>
    <t>Oceana Long Biased Advisory FIC FIM</t>
  </si>
  <si>
    <t>OCEANA LONG BIASED ADVISORY RESP LIMITADA FIF CIC MULTIMERCADO</t>
  </si>
  <si>
    <t>https://www.xpi.com.br/investimentos/fundos-de-investimento/lista/#/detalhes/68031d8f-cb18-43d2-80ed-fcb4842aac63</t>
  </si>
  <si>
    <t>BR01W0CTF009</t>
  </si>
  <si>
    <t>Oceana Valor 30 FIF em Cotas de FIA</t>
  </si>
  <si>
    <t>OCEANA VALOR 30 FIF CIC AÇÕES</t>
  </si>
  <si>
    <t>https://www.xpi.com.br/investimentos/fundos-de-investimento/lista/#/detalhes/0744b99f-da93-4c27-abc7-94c3d1976292</t>
  </si>
  <si>
    <t>BROCN8CTF002</t>
  </si>
  <si>
    <t>Opportunity Global Equity em Dólar Institucional FIC de FIF Ações IE RL</t>
  </si>
  <si>
    <t>OPPORTUNITY GLOBAL EQUITY EM DÓLAR INSTITUCIONAL INVESTIMENTO NO EXTERIOR RESP LIMITADA FIF CIC AÇÕES</t>
  </si>
  <si>
    <t>S&amp;P 500</t>
  </si>
  <si>
    <t>https://www.xpi.com.br/investimentos/fundos-de-investimento/lista/#/detalhes/5a2f1800-369f-439a-a5be-e5914074c0d0</t>
  </si>
  <si>
    <t>BR0DI0CTF007</t>
  </si>
  <si>
    <t>Opportunity Global Equity em Real Institucional FIC de FIF de Açoes IE RL</t>
  </si>
  <si>
    <t>OPPORTUNITY GLOBAL EQUITY EM REAL INVESTIMENTO NO EXTERIOR RESP LIMITADA FIF CIC AÇÕES</t>
  </si>
  <si>
    <t>https://www.xpi.com.br/investimentos/fundos-de-investimento/lista/#/detalhes/c4ca7232-b812-46f6-87bf-7c3ab9c594da</t>
  </si>
  <si>
    <t>BR0EEBCTF007</t>
  </si>
  <si>
    <t>Opportunity Income FIC FIF RF LP RL</t>
  </si>
  <si>
    <t>OPPORTUNITY INCOME RESP LIMITADA FIF CIC RENDA FIXA LP</t>
  </si>
  <si>
    <t>https://www.xpi.com.br/investimentos/fundos-de-investimento/lista/#/detalhes/8be36a08-53a5-4600-8461-0fbed5495078</t>
  </si>
  <si>
    <t>BR0IPRCTF000</t>
  </si>
  <si>
    <t>Opportunity Market FIC de FIF Multimercado RL</t>
  </si>
  <si>
    <t>https://www.xpi.com.br/investimentos/fundos-de-investimento/lista/#/detalhes/abc2f018-1638-49df-896f-b4230de4b09b</t>
  </si>
  <si>
    <t>BROPMKCTF001</t>
  </si>
  <si>
    <t>Opportunity Selection FIC FIF Ações - Resp Limitada</t>
  </si>
  <si>
    <t>OPPORTUNITY SELECTION RESP LIMITADA FIF CIC AÇÕES</t>
  </si>
  <si>
    <t>https://www.xpi.com.br/investimentos/fundos-de-investimento/lista/#/detalhes/b8242894-e780-4b74-9c05-5d093d7ddc3b</t>
  </si>
  <si>
    <t>BRSEL1CTF003</t>
  </si>
  <si>
    <t>Opportunity Total FIC de FIF Multimercado</t>
  </si>
  <si>
    <t>https://www.xpi.com.br/investimentos/fundos-de-investimento/lista/#/detalhes/41c49480-276a-448d-9783-fd1d947e6314</t>
  </si>
  <si>
    <t>BROPTTCTF007</t>
  </si>
  <si>
    <t>Organon 60 FIF em Cotas de FIA RL</t>
  </si>
  <si>
    <t>Organon Capital</t>
  </si>
  <si>
    <t>ORGANON 60 FIF CIC AÇÕES</t>
  </si>
  <si>
    <t>https://www.xpi.com.br/investimentos/fundos-de-investimento/lista/#/detalhes/20649537-ce8c-41de-bb2c-73283cc68224</t>
  </si>
  <si>
    <t>BR0IFTCTF007</t>
  </si>
  <si>
    <t>Ouro Preto FIC de FIDC</t>
  </si>
  <si>
    <t>D+70 (corridos)</t>
  </si>
  <si>
    <t>https://www.xpi.com.br/investimentos/fundos-de-investimento/lista/#/detalhes/f32c8b39-655b-41b1-b877-c038974d5388</t>
  </si>
  <si>
    <t>BROUP1CTF003</t>
  </si>
  <si>
    <t>FII Renda Gestão Ativa</t>
  </si>
  <si>
    <t>https://www.xpi.com.br/investimentos/fundos-de-investimento/lista/#/detalhes/401f3b97-c989-413f-9552-966c7078c1bd</t>
  </si>
  <si>
    <t>BRPAAGCTF003</t>
  </si>
  <si>
    <t>PDIVER - Gama Pearl Diver Crédito Estruturado Global FIM RL</t>
  </si>
  <si>
    <t>https://www.xpi.com.br/investimentos/fundos-de-investimento/lista/#/detalhes/af7eeacd-d9eb-4ce7-b2c3-31afcc63714c</t>
  </si>
  <si>
    <t>BR0ONMCTF004</t>
  </si>
  <si>
    <t>PDIVER II - Gama Pearl Diver Crédito Estruturado Global II F</t>
  </si>
  <si>
    <t>https://www.xpi.com.br/investimentos/fundos-de-investimento/lista/#/detalhes/aea799ac-0bc3-48d8-8e44-af0aff5070de</t>
  </si>
  <si>
    <t>BR0OTQCTF002</t>
  </si>
  <si>
    <t>https://www.xpi.com.br/investimentos/fundos-de-investimento/lista/#/detalhes/e223c62e-8a0c-421c-a86f-44ba9ba52859</t>
  </si>
  <si>
    <t>BR0CJRCTF006</t>
  </si>
  <si>
    <t>PV FIA</t>
  </si>
  <si>
    <t>EuQueroInvestir Investimentos</t>
  </si>
  <si>
    <t>https://www.xpi.com.br/investimentos/fundos-de-investimento/lista/#/detalhes/36e6523b-42f9-4e24-8a7a-1890f7bde51b</t>
  </si>
  <si>
    <t>BR06XUCTF007</t>
  </si>
  <si>
    <t>Perfin Investimentos</t>
  </si>
  <si>
    <t>PERFIN FORESIGHT INSTITUCIONAL RESP LIMITADA FIF CIC AÇÕES</t>
  </si>
  <si>
    <t>https://www.xpi.com.br/investimentos/fundos-de-investimento/lista/#/detalhes/8af1fc49-27f1-4831-a383-0ad2e09fc21a</t>
  </si>
  <si>
    <t>BRPTO2CTF004</t>
  </si>
  <si>
    <t>Perfin Infra Equity Alocadores FIF em Cotas FIA</t>
  </si>
  <si>
    <t>PERFIN INFRA EQUITY ALOCADORES FIF CIC AÇÕES</t>
  </si>
  <si>
    <t>https://www.xpi.com.br/investimentos/fundos-de-investimento/lista/#/detalhes/8edb5e77-7902-4e3b-b337-c0ad52cd3d09</t>
  </si>
  <si>
    <t>BR078ICTF006</t>
  </si>
  <si>
    <t>Persevera Trinity FIRF REF DI RL</t>
  </si>
  <si>
    <t>https://www.xpi.com.br/investimentos/fundos-de-investimento/lista/#/detalhes/3308cf91-076a-44c2-9e67-e37091db9ddc</t>
  </si>
  <si>
    <t>BR0DLSCTF008</t>
  </si>
  <si>
    <t>Persevera Yield FIRF LP</t>
  </si>
  <si>
    <t>https://www.xpi.com.br/investimentos/fundos-de-investimento/lista/#/detalhes/8afdaeb3-6e81-4a2c-88fd-33dbe67b17f6</t>
  </si>
  <si>
    <t>BR0GGKCTF008</t>
  </si>
  <si>
    <t>Pimco Global Financials Credit FIC de FIF Multimercado IE LP RL</t>
  </si>
  <si>
    <t>PIMCO Investimentos</t>
  </si>
  <si>
    <t>PIMCO GLOBAL FINANCIALS CREDIT INVESTIMENTO NO EXTERIOR RESP LIMITADA FIF CIC MULTIMERCADO LP</t>
  </si>
  <si>
    <t>https://www.xpi.com.br/investimentos/fundos-de-investimento/lista/#/detalhes/cdfad471-ad99-4cf7-8c46-c8acb451693a</t>
  </si>
  <si>
    <t>BRPIM3CTF007</t>
  </si>
  <si>
    <t>Pimco Income Dólar FIC de FIF Multimercado IE RL</t>
  </si>
  <si>
    <t>PIMCO INCOME DÓLAR INVESTIMENTO NO EXTERIOR RESP LIMITADA FIF CIC MULTIMERCADO LP</t>
  </si>
  <si>
    <t>https://www.xpi.com.br/investimentos/fundos-de-investimento/lista/#/detalhes/1f4de618-3513-4fcc-88f6-5aa4114661be</t>
  </si>
  <si>
    <t>BR0103CTF004</t>
  </si>
  <si>
    <t>Pimco Income FIC de FIF Multimercado IE RL</t>
  </si>
  <si>
    <t>PIMCO INCOME INVESTIMENTO NO EXTERIOR RESP LIMITADA FIF CIC MULTIMERCADO LP</t>
  </si>
  <si>
    <t>https://www.xpi.com.br/investimentos/fundos-de-investimento/lista/#/detalhes/44a0a15b-dfe6-47ae-a463-33ebceaf19e8</t>
  </si>
  <si>
    <t>BRPMC5CTF008</t>
  </si>
  <si>
    <t>Plural Crédito Corporativo II FIC de FIF RF CP LP RL</t>
  </si>
  <si>
    <t>PLURAL CRÉDITO CORPORATIVO II RESP LIMITADA FIF CIC RENDA FIXA CRÉDITO PRIVADO LP</t>
  </si>
  <si>
    <t>https://www.xpi.com.br/investimentos/fundos-de-investimento/lista/#/detalhes/997ebc53-b5bd-4aa0-b428-92b62b2d62e1</t>
  </si>
  <si>
    <t>BRBPL2CTF007</t>
  </si>
  <si>
    <t>Plural Debentures Incentivadas Hedge 30 FIC FIF RF CP RL</t>
  </si>
  <si>
    <t>PLURAL DEBÊNTURES INCENTIVADAS HEDGE 30 RL FIF CIC RENDA FIXA CRÉDITO PRIVADO</t>
  </si>
  <si>
    <t>https://www.xpi.com.br/investimentos/fundos-de-investimento/lista/#/detalhes/016cd5ff-5976-4c9a-8b3c-ccdc366aaae6</t>
  </si>
  <si>
    <t>BR01AGCTF005</t>
  </si>
  <si>
    <t>Plural High Grade FIF RF CP RL</t>
  </si>
  <si>
    <t>BRPCH2CTF002</t>
  </si>
  <si>
    <t>Plural Yield FIF RF Referenciado DI RL</t>
  </si>
  <si>
    <t>https://www.xpi.com.br/investimentos/fundos-de-investimento/lista/#/detalhes/5d0be11e-7d2d-4630-9efe-270f38d2af83</t>
  </si>
  <si>
    <t>BRYLD6CTF005</t>
  </si>
  <si>
    <t>Polo Crédito Corporativo Advisory FIC FIF RF CP LP RL</t>
  </si>
  <si>
    <t>POLO CRÉDITO CORPORATIVO ADVISORY RESP LIMITADA FIF CIC RENDA FIXA CRÉDITO PRIVADO LP</t>
  </si>
  <si>
    <t>https://www.xpi.com.br/investimentos/fundos-de-investimento/lista/#/detalhes/42c5d1ff-6fb5-46fe-9c05-8ee164a1ebfd</t>
  </si>
  <si>
    <t>BR00HRCTF009</t>
  </si>
  <si>
    <t>Polo Crédito Estruturado 90 FIF em Cotas de FIM</t>
  </si>
  <si>
    <t>POLO CRÉDITO ESTRUTURADO 90 FIF MULTIMERCADO</t>
  </si>
  <si>
    <t>https://www.xpi.com.br/investimentos/fundos-de-investimento/lista/#/detalhes/92139505-1a28-4121-80a5-d7242f4082e9</t>
  </si>
  <si>
    <t>BR0ABUCTF001</t>
  </si>
  <si>
    <t>Polo FI-Infra RF RL</t>
  </si>
  <si>
    <t>https://www.xpi.com.br/investimentos/fundos-de-investimento/lista/#/detalhes/90cc323e-462d-4d87-93fa-cac19c0ec50e</t>
  </si>
  <si>
    <t>BR0QS4CTF002</t>
  </si>
  <si>
    <t>Polo Long Bias I FIC de FIF Multimercado RL</t>
  </si>
  <si>
    <t>POLO LONG BIAS I RESP LIMITADA FIF CIC MULTIMERCADO</t>
  </si>
  <si>
    <t>https://www.xpi.com.br/investimentos/fundos-de-investimento/lista/#/detalhes/abfaa0f8-c1ba-4431-9c37-010f82075877</t>
  </si>
  <si>
    <t>BRPLB1CTF009</t>
  </si>
  <si>
    <t>Polo Norte I LS FIC FIF Multimercado RL</t>
  </si>
  <si>
    <t>POLO NORTE I LONG SHORT RESP LIMITADA FIF CIC MULTIMERCADO</t>
  </si>
  <si>
    <t>BRPLNOCTF007</t>
  </si>
  <si>
    <t>Polo Total Credit FIC FIF Multimercado CP RL</t>
  </si>
  <si>
    <t>POLO TOTAL CREDIT RESP LIMITADA FIF CIC MULTIMERCADO CRÉDITO PRIVADO</t>
  </si>
  <si>
    <t>BRHGH2CTF008</t>
  </si>
  <si>
    <t>Porto Seguro Clássico RF FIC FI LP</t>
  </si>
  <si>
    <t>Porto Investimentos</t>
  </si>
  <si>
    <t>PORTO SEGURO CLÁSSICO RESP LIMITADA FIF CIC RENDA FIXA LP</t>
  </si>
  <si>
    <t>https://www.xpi.com.br/investimentos/fundos-de-investimento/lista/#/detalhes/ddf2fff8-5416-4040-ab95-bc1817489808</t>
  </si>
  <si>
    <t>BRPSRFCTF001</t>
  </si>
  <si>
    <t>Porto Seguro FIRF Referenciado DI CP</t>
  </si>
  <si>
    <t>https://www.xpi.com.br/investimentos/fundos-de-investimento/lista/#/detalhes/39a46231-159f-4a82-90a8-33b4536f3577</t>
  </si>
  <si>
    <t>BRPOR9CTF001</t>
  </si>
  <si>
    <t>BRPWI1CTF009</t>
  </si>
  <si>
    <t>PORTO SEGURO IPÊ RESP LIMITADA FIF CIC RENDA FIXA CRÉDITO PRIVADO LP</t>
  </si>
  <si>
    <t>https://www.xpi.com.br/investimentos/fundos-de-investimento/lista/#/detalhes/a047e2b9-a449-4686-afb0-b9b3fcbadbbe</t>
  </si>
  <si>
    <t>BR0381CTF006</t>
  </si>
  <si>
    <t>Principal Claritas FIF RF</t>
  </si>
  <si>
    <t>BRCLAFCTF000</t>
  </si>
  <si>
    <t>Principal Claritas Institucional Feeder II FIF em Cotas de FIM RL</t>
  </si>
  <si>
    <t>PRINCIPAL CLARITAS LIQUIDEZ FIF CIC MULTIMERCADO</t>
  </si>
  <si>
    <t>https://www.xpi.com.br/investimentos/fundos-de-investimento/lista/#/detalhes/b9f4425b-5955-46d0-b3ae-eb03945d1a1b</t>
  </si>
  <si>
    <t>BR0BGTCTF000</t>
  </si>
  <si>
    <t>Principal Claritas Liquidez Advisory FIF em Cotas de FIM</t>
  </si>
  <si>
    <t>PRINCIPAL CLARITAS LIQUIDEZ ADVISORY FIF CIC MULTIMERCADO</t>
  </si>
  <si>
    <t>https://www.xpi.com.br/investimentos/fundos-de-investimento/lista/#/detalhes/bda897a0-2fe0-479b-9e08-9e019d637d5a</t>
  </si>
  <si>
    <t>BR07UFCTF002</t>
  </si>
  <si>
    <t>Principal Claritas Long Bias FIC FIM</t>
  </si>
  <si>
    <t>PRINCIPAL CLARITAS LONG BIAS FIF CIC MULTIMERCADO</t>
  </si>
  <si>
    <t>https://www.xpi.com.br/investimentos/fundos-de-investimento/lista/#/detalhes/ba86137d-2794-4216-ab23-32a9c2b51f7b</t>
  </si>
  <si>
    <t>BR02DSCTF002</t>
  </si>
  <si>
    <t>Principal Claritas Long Short FIC FIM</t>
  </si>
  <si>
    <t>PRINCIPAL CLARITAS LONG SHORT FIF CIC MULTIMERCADO</t>
  </si>
  <si>
    <t>https://www.xpi.com.br/investimentos/fundos-de-investimento/lista/#/detalhes/3c6c8159-f735-4c55-babb-125888ac3333</t>
  </si>
  <si>
    <t>BRCLARCTF005</t>
  </si>
  <si>
    <t>Principal Claritas Quant FIC FIM</t>
  </si>
  <si>
    <t>PRINCIPAL CLARITAS QUANT FIF CIC MULTIMERCADO</t>
  </si>
  <si>
    <t>https://www.xpi.com.br/investimentos/fundos-de-investimento/lista/#/detalhes/d89c3475-497b-4edb-960b-377dbf1cbb54</t>
  </si>
  <si>
    <t>BR00OZCTF008</t>
  </si>
  <si>
    <t>Principal Claritas Valor FIF em Ações - Subclasse B</t>
  </si>
  <si>
    <t>https://www.xpi.com.br/investimentos/fundos-de-investimento/lista/#/detalhes/3be4753a-3b4b-4231-b73c-82461835155d</t>
  </si>
  <si>
    <t>BRCLR4CTF000</t>
  </si>
  <si>
    <t>Principal Global High Yield FIF Multimercado</t>
  </si>
  <si>
    <t>https://www.xpi.com.br/investimentos/fundos-de-investimento/lista/#/detalhes/0cc22fa8-2e11-4cde-aee0-0a87ac4fbd17</t>
  </si>
  <si>
    <t>BRCLR8CTF001</t>
  </si>
  <si>
    <t>Prinz Liquidez FIRF CP</t>
  </si>
  <si>
    <t>Prinz Investimentos</t>
  </si>
  <si>
    <t>https://www.xpi.com.br/investimentos/fundos-de-investimento/lista/#/detalhes/a0e30b73-8e0a-46a7-8f19-d0555495ac61</t>
  </si>
  <si>
    <t>BR0NASCTF000</t>
  </si>
  <si>
    <t>Pátria Crédito Estruturado 365 FIDC</t>
  </si>
  <si>
    <t>https://www.xpi.com.br/investimentos/fundos-de-investimento/lista/#/detalhes/1ff003bd-f458-49ad-924c-875877b55afd</t>
  </si>
  <si>
    <t>BR0F37CTF008</t>
  </si>
  <si>
    <t>https://www.xpi.com.br/investimentos/fundos-de-investimento/lista/#/detalhes/098ca09e-e0fe-40ad-bd2e-b1195fbb6210</t>
  </si>
  <si>
    <t>BR0LXFCTF003</t>
  </si>
  <si>
    <t>https://www.xpi.com.br/investimentos/fundos-de-investimento/lista/#/detalhes/73f3f869-d17d-4da2-b3c0-d137b0a2f85a</t>
  </si>
  <si>
    <t>Pátria LB FIF em Cotas de FIM</t>
  </si>
  <si>
    <t>PÁTRIA LONG BIASED FIF CIC MULTIMERCADO</t>
  </si>
  <si>
    <t>https://www.xpi.com.br/investimentos/fundos-de-investimento/lista/#/detalhes/11afbb6a-9448-4c53-9af6-b65a50c0d218</t>
  </si>
  <si>
    <t>BR0AVOCTF002</t>
  </si>
  <si>
    <t>Pátria Moneda Latam Corporate Credit FIC FIM CP Resp Limitada</t>
  </si>
  <si>
    <t>PÁTRIA MONEDA LATAM CORPORATE CREDIT RESP LIMITADA FIC MULTIMERCADO CRÉDITO PRIVADO</t>
  </si>
  <si>
    <t>https://www.xpi.com.br/investimentos/fundos-de-investimento/lista/#/detalhes/6bf4472a-1c15-4c6d-ad4b-b8ea00051149</t>
  </si>
  <si>
    <t>BR04J3CTF007</t>
  </si>
  <si>
    <t>PÁTRIA PRIVATE EQUITY VII ADVISORY FIP MULTIESTRATÉGIA</t>
  </si>
  <si>
    <t>https://www.xpi.com.br/investimentos/fundos-de-investimento/lista/#/detalhes/44274d41-4b25-4a3b-bf24-916a3c8a4e53</t>
  </si>
  <si>
    <t>BR0CYVCTF007</t>
  </si>
  <si>
    <t>https://www.xpi.com.br/investimentos/fundos-de-investimento/lista/#/detalhes/f61d7cbc-fedd-4f5f-ab09-f85db96efd6a</t>
  </si>
  <si>
    <t>Pátria Pioneiro Long Only I Advisory II FIF em Cotas de FIA</t>
  </si>
  <si>
    <t>PÁTRIA PIONEIRO LONG ONLY I ADVISORY II FIF CIC AÇÕES</t>
  </si>
  <si>
    <t>BR0582CTF009</t>
  </si>
  <si>
    <t>QR Blockchain Assets I FIC FIM IE</t>
  </si>
  <si>
    <t>QR Capital</t>
  </si>
  <si>
    <t>https://www.xpi.com.br/investimentos/fundos-de-investimento/lista/#/detalhes/8ff1220f-170e-4e06-ae94-a11e787d4121</t>
  </si>
  <si>
    <t>BR044XCTF007</t>
  </si>
  <si>
    <t>Quantitas Asset Management</t>
  </si>
  <si>
    <t>D+13 (corridos)</t>
  </si>
  <si>
    <t>https://www.xpi.com.br/investimentos/fundos-de-investimento/lista/#/detalhes/5655fc29-866b-4f05-90b9-48b34912dd76</t>
  </si>
  <si>
    <t>BRVAL4CTF006</t>
  </si>
  <si>
    <t>QUANTITAS MALLORCA RESP LIMITADA FIF CIC MULTIMERCADO</t>
  </si>
  <si>
    <t>https://www.xpi.com.br/investimentos/fundos-de-investimento/lista/#/detalhes/3d54dcab-2d05-4221-a4cd-0208089cb6ef</t>
  </si>
  <si>
    <t>BRQTTSCTF006</t>
  </si>
  <si>
    <t>Quantitas FIM Galápagos</t>
  </si>
  <si>
    <t>https://www.xpi.com.br/investimentos/fundos-de-investimento/lista/#/detalhes/35256a76-d3b2-49ae-9c11-68e1c491374d</t>
  </si>
  <si>
    <t>BRGLP6CTF003</t>
  </si>
  <si>
    <t xml:space="preserve">RBR GESTÃO DE RECURSOS LTDA </t>
  </si>
  <si>
    <t>https://www.xpi.com.br/investimentos/fundos-de-investimento/lista/#/detalhes/8c5e7ab3-7215-42a2-a503-96a554617dd4</t>
  </si>
  <si>
    <t>BR0CVUCTF005</t>
  </si>
  <si>
    <t>https://www.xpi.com.br/investimentos/fundos-de-investimento/lista/#/detalhes/ba97d4c1-8712-4f74-8432-81b6e49af7b8</t>
  </si>
  <si>
    <t>BR0MTQCTF006</t>
  </si>
  <si>
    <t xml:space="preserve">RBR INFRA GESTORA DE RECURSOS LTDA. </t>
  </si>
  <si>
    <t>https://www.xpi.com.br/investimentos/fundos-de-investimento/lista/#/detalhes/f8a0a01c-4c4a-42c3-86dd-a383b56fe5aa</t>
  </si>
  <si>
    <t>https://www.xpi.com.br/investimentos/fundos-de-investimento/lista/#/detalhes/f00be93d-3590-4e98-a0ae-64e3a3894cd2</t>
  </si>
  <si>
    <t>BR0DA6CTF002</t>
  </si>
  <si>
    <t>RPS FIF em Cotas de FIA Selection</t>
  </si>
  <si>
    <t>RPS SELECTION FIF CIC AÇÕES</t>
  </si>
  <si>
    <t>https://www.xpi.com.br/investimentos/fundos-de-investimento/lista/#/detalhes/856dd003-4d84-445a-9938-44765b09a68c</t>
  </si>
  <si>
    <t>BRRPS9CTF007</t>
  </si>
  <si>
    <t>RPS LB Argentina FIF em Cotas de FIA RL</t>
  </si>
  <si>
    <t>RPS LONG BIAS ARGENTINA FIF CIC AÇÕES</t>
  </si>
  <si>
    <t>https://www.xpi.com.br/investimentos/fundos-de-investimento/lista/#/detalhes/eace8d2d-5c71-4f15-a371-db47bbd81337</t>
  </si>
  <si>
    <t>BR0NC1CTF009</t>
  </si>
  <si>
    <t>RPS Long Bias Advisory D30 FIF em Cotas de FIA</t>
  </si>
  <si>
    <t>RPS LONG BIAS ADVISORY D30 FIF CIC AÇÕES</t>
  </si>
  <si>
    <t>BR0ENLCTF007</t>
  </si>
  <si>
    <t>RPS Total Return Advisory D30 FIF em Cotas de FIM</t>
  </si>
  <si>
    <t>Renda Variável: Haverá cobrança de IR no momento do resgate sob a alíquota de 15% sobre o rendimento bruto obtido.</t>
  </si>
  <si>
    <t>RPS TOTAL RETURN ADVISORY D30 FIF CIC MULTIMERCADO</t>
  </si>
  <si>
    <t>BR09C5CTF004</t>
  </si>
  <si>
    <t>https://www.xpi.com.br/investimentos/fundos-de-investimento/lista/#/detalhes/1bd172ad-7f7c-4601-b47c-8fe13dae2655</t>
  </si>
  <si>
    <t>BRRZDSCTF013</t>
  </si>
  <si>
    <t>Reach Capital</t>
  </si>
  <si>
    <t>https://www.xpi.com.br/investimentos/fundos-de-investimento/lista/#/detalhes/3dc66b1c-0a6f-47af-954c-2fceac30fff3</t>
  </si>
  <si>
    <t>BRMGN0CTF007</t>
  </si>
  <si>
    <t>REACH TOTAL RETURN FIC AÇÕES</t>
  </si>
  <si>
    <t>https://www.xpi.com.br/investimentos/fundos-de-investimento/lista/#/detalhes/7ca67ab1-1223-45df-9318-0790a6f806b4</t>
  </si>
  <si>
    <t>BRMGO2CTF002</t>
  </si>
  <si>
    <t>Real Investor FIC de FIF Multimercado RL</t>
  </si>
  <si>
    <t>Real Investor Investimentos</t>
  </si>
  <si>
    <t>REAL INVESTOR RESP LIMITADA FIF CIC MULTIMERCADO</t>
  </si>
  <si>
    <t>BRRAL2CTF006</t>
  </si>
  <si>
    <t>Real Investor FIC de FIF em Ações RL</t>
  </si>
  <si>
    <t>REAL INVESTOR RESP LIMITADA FIF CIC AÇÕES</t>
  </si>
  <si>
    <t>https://www.xpi.com.br/investimentos/fundos-de-investimento/lista/#/detalhes/f275a7d7-cbc1-455c-89d0-8d15ee350f21</t>
  </si>
  <si>
    <t>BRRPS6CTF003</t>
  </si>
  <si>
    <t>Rio Bravo CP FIRF</t>
  </si>
  <si>
    <t>https://www.xpi.com.br/investimentos/fundos-de-investimento/lista/#/detalhes/a18594ef-d976-480c-b0b2-085eea8fdb9a</t>
  </si>
  <si>
    <t>BRRBC3CTF004</t>
  </si>
  <si>
    <t>Riza Daikon Advisory FIF em Cotas de FIM</t>
  </si>
  <si>
    <t>Riza Líquidos Gestora de Recursos</t>
  </si>
  <si>
    <t>RIZA DAIKON ADVISORY FIF CIC MULTIMERCADO</t>
  </si>
  <si>
    <t>https://www.xpi.com.br/investimentos/fundos-de-investimento/lista/#/detalhes/6e48f2b0-acc0-41a8-98e8-c1cc2691760d</t>
  </si>
  <si>
    <t>BR092JCTF005</t>
  </si>
  <si>
    <t>Riza Lotus FIF RF - Referenciada DI CP RL</t>
  </si>
  <si>
    <t>https://www.xpi.com.br/investimentos/fundos-de-investimento/lista/#/detalhes/78530223-88f2-46e7-8b5f-e3346ce7a50b</t>
  </si>
  <si>
    <t>BR07DHCTF004</t>
  </si>
  <si>
    <t>Riza Lotus Plus Advisory FIF RF</t>
  </si>
  <si>
    <t>RIZA LÓTUS PLUS ADVISORY FIF CIC RENDA FIXA</t>
  </si>
  <si>
    <t>https://www.xpi.com.br/investimentos/fundos-de-investimento/lista/#/detalhes/03be5909-f776-4df6-bbf8-c79f570b10b1</t>
  </si>
  <si>
    <t>BR0KV8CTF004</t>
  </si>
  <si>
    <t>Riza Meyenii 180 Advisory FIF de Cotas de FIM</t>
  </si>
  <si>
    <t>Riza Allocation Gestora de Recursos</t>
  </si>
  <si>
    <t>RIZA MEYENII 180 ADVISORY FIF CIC MULTIMERCADO</t>
  </si>
  <si>
    <t>https://www.xpi.com.br/investimentos/fundos-de-investimento/lista/#/detalhes/1d2d35e0-188e-44e6-b8ee-2c1a9cb9c452</t>
  </si>
  <si>
    <t>BR092LCTF001</t>
  </si>
  <si>
    <t>Riza Meyenii 360 Advisory FIF de Cotas de FIM</t>
  </si>
  <si>
    <t>RIZA MEYENII 360 ADVISORY FIF CIC MULTIMERCADO</t>
  </si>
  <si>
    <t>https://www.xpi.com.br/investimentos/fundos-de-investimento/lista/#/detalhes/e752ff40-1d8d-4200-8cb1-632daf1155f8</t>
  </si>
  <si>
    <t>BR0BO2CTF007</t>
  </si>
  <si>
    <t>Riza Statheros FIC de FIDC</t>
  </si>
  <si>
    <t>Riza Securitização e Carteiras Gestora de Recursos Ltda</t>
  </si>
  <si>
    <t>RIZA STATHEROS RESP LIMITADA FICFIDC 1</t>
  </si>
  <si>
    <t>https://www.xpi.com.br/investimentos/fundos-de-investimento/lista/#/detalhes/c7cf23aa-39f6-4e40-a504-bf1c8413476b</t>
  </si>
  <si>
    <t>BR0E15CTF007</t>
  </si>
  <si>
    <t>Riza Tavros LB FIF em Cotas de FIM</t>
  </si>
  <si>
    <t>RIZA TAVROS LONG BIAS FIF CIC MULTIMERCADO</t>
  </si>
  <si>
    <t>https://www.xpi.com.br/investimentos/fundos-de-investimento/lista/#/detalhes/1eeb24e8-338f-48fa-af12-a8d75fee4ee8</t>
  </si>
  <si>
    <t>BR0CYXCTF003</t>
  </si>
  <si>
    <t>https://www.xpi.com.br/investimentos/fundos-de-investimento/lista/#/detalhes/9437b32f-4d54-4263-981f-d8829280968f</t>
  </si>
  <si>
    <t>https://www.xpi.com.br/investimentos/fundos-de-investimento/lista/#/detalhes/6396b0a4-7ab1-4aba-ae69-cd922aa340b7</t>
  </si>
  <si>
    <t>BR0NOXCTF001</t>
  </si>
  <si>
    <t>https://www.xpi.com.br/investimentos/fundos-de-investimento/lista/#/detalhes/3dae2886-b681-4686-8f3c-f682d2fbb81f</t>
  </si>
  <si>
    <t>Riza Évora Debêntures Incentivadas Juros Ativos FIF em Cotas de FIRF</t>
  </si>
  <si>
    <t>RIZA ÉVORA DEBÊNTURES INCENTIVADAS JUROS ATIVOS FIF CIC FI INFRA RENDA FIXA</t>
  </si>
  <si>
    <t>https://www.xpi.com.br/investimentos/fundos-de-investimento/lista/#/detalhes/b4c3df41-e64f-4a30-a896-e2a08cb75554</t>
  </si>
  <si>
    <t>BR0EIVCTF006</t>
  </si>
  <si>
    <t>Riza Évora Hedge Deb Incentivadas FIF-Infra RF RL</t>
  </si>
  <si>
    <t>https://www.xpi.com.br/investimentos/fundos-de-investimento/lista/#/detalhes/771ff8f9-32aa-46b6-8906-52d6413b6cbb</t>
  </si>
  <si>
    <t>BR0PBZCTF008</t>
  </si>
  <si>
    <t>Root Capital Crédito HG Plus FIC de FIF Multimercado CP RL</t>
  </si>
  <si>
    <t>https://www.xpi.com.br/investimentos/fundos-de-investimento/lista/#/detalhes/1f7881c3-e701-46ce-a54d-633ca136f43f</t>
  </si>
  <si>
    <t>BR0AD2CTF001</t>
  </si>
  <si>
    <t>https://www.xpi.com.br/investimentos/fundos-de-investimento/lista/#/detalhes/b58d265a-6e54-46ae-be99-caac10d12a4b</t>
  </si>
  <si>
    <t>BR0LSCCTF000</t>
  </si>
  <si>
    <t>Root Capital High Yield Advisory FIC de FIF Multimercado CP RL</t>
  </si>
  <si>
    <t>Longo Prazo.</t>
  </si>
  <si>
    <t>ROOT CAPITAL HIGH YIELD ADVISORY RESP LIMITADA FIF CIC MULTIMERCADO CRÉDITO PRIVADO</t>
  </si>
  <si>
    <t>BR02RKCTF009</t>
  </si>
  <si>
    <t>SOMMA Torino FI RF CP LP RL</t>
  </si>
  <si>
    <t>Somma Investimentos</t>
  </si>
  <si>
    <t>https://www.xpi.com.br/investimentos/fundos-de-investimento/lista/#/detalhes/4f8bba14-d0de-4587-925a-f0f2c54a9cad</t>
  </si>
  <si>
    <t>BRSMM7CTF009</t>
  </si>
  <si>
    <t>SPORTS MEDIA FUTEBOL</t>
  </si>
  <si>
    <t>https://www.xpi.com.br/investimentos/fundos-de-investimento/lista/#/detalhes/97aab207-228f-4779-b9b2-21cc3752e2bf</t>
  </si>
  <si>
    <t>BR0HCKCTF005</t>
  </si>
  <si>
    <t>https://www.xpi.com.br/investimentos/fundos-de-investimento/lista/#/detalhes/f6fed3e7-8ec5-449e-a1af-b8309eba0811</t>
  </si>
  <si>
    <t>BR0MSMCTF007</t>
  </si>
  <si>
    <t>SPX Falcon 2 FIC FIA</t>
  </si>
  <si>
    <t>SPX FALCON 2 RESP LIMITADA FIF CIC AÇÕES</t>
  </si>
  <si>
    <t>https://www.xpi.com.br/investimentos/fundos-de-investimento/lista/#/detalhes/b28efbf1-eaf4-4bd3-81a5-fbcc23912c0f</t>
  </si>
  <si>
    <t>BR0C4MCTF004</t>
  </si>
  <si>
    <t>SPX FALCON ARMATA ADVISORY RESP LIMITADA FIF CIC AÇÕES</t>
  </si>
  <si>
    <t>BRARM6CTF006</t>
  </si>
  <si>
    <t>SPX FALCON RESP LIMITADA FIF CIC AÇÕES</t>
  </si>
  <si>
    <t>https://www.xpi.com.br/investimentos/fundos-de-investimento/lista/#/detalhes/e15d97b3-9111-4664-930d-4e5ca1d5bd3b</t>
  </si>
  <si>
    <t>BRFLC7CTF007</t>
  </si>
  <si>
    <t>SPX NIMITZ GRIPEN ADVISORY RESP LIMITADA FIF CIC MULTIMERCADO</t>
  </si>
  <si>
    <t>BRGFI4CTF005</t>
  </si>
  <si>
    <t>SPX PATRIOT RESP LIMITADA FIF CIC AÇÕES</t>
  </si>
  <si>
    <t>https://www.xpi.com.br/investimentos/fundos-de-investimento/lista/#/detalhes/f1bde067-3c38-4b1a-8b06-10ee8d59ec12</t>
  </si>
  <si>
    <t>BRFLC6CTF009</t>
  </si>
  <si>
    <t>FIP Entidade Investimento</t>
  </si>
  <si>
    <t>https://www.xpi.com.br/investimentos/fundos-de-investimento/lista/#/detalhes/c5caa56f-5860-474f-b109-272ff82a208a</t>
  </si>
  <si>
    <t>BR0CY5CTF023</t>
  </si>
  <si>
    <t>https://www.xpi.com.br/investimentos/fundos-de-investimento/lista/#/detalhes/29860b00-b52d-4084-89cb-0488fd62df08</t>
  </si>
  <si>
    <t>SPX Raptor 180 Advisory FIC FIM CP</t>
  </si>
  <si>
    <t>SPX RAPTOR 180 ADVISORY RESP LIMITADA FIF CIC MULTIMERCADO CRÉDITO PRIVADO</t>
  </si>
  <si>
    <t>https://www.xpi.com.br/investimentos/fundos-de-investimento/lista/#/detalhes/3c860731-7634-4a4b-8476-6d278279f264</t>
  </si>
  <si>
    <t>BR07YICTF008</t>
  </si>
  <si>
    <t>SPX Raptor Feeder FIF CIC Multimercado CP RL</t>
  </si>
  <si>
    <t>SPX RAPTOR FEEDER RESP LIMITADA FIF CIC MULTIMERCADO CRÉDITO PRIVADO</t>
  </si>
  <si>
    <t>https://www.xpi.com.br/investimentos/fundos-de-investimento/lista/#/detalhes/43523a95-f110-444e-9e7c-0c722a9e307e</t>
  </si>
  <si>
    <t>BRSPX4CTF000</t>
  </si>
  <si>
    <t>SPX Seahawk Advisory FIC FIRF CP LP</t>
  </si>
  <si>
    <t>SPX SEAHAWK ADVISORY RESP LIMITADA FIF CIC RENDA FIXA CRÉDITO PRIVADO LP</t>
  </si>
  <si>
    <t>https://www.xpi.com.br/investimentos/fundos-de-investimento/lista/#/detalhes/f4a75056-ad5e-4433-a2a3-fcf26e3c7587</t>
  </si>
  <si>
    <t>BR03IFCTF006</t>
  </si>
  <si>
    <t>SPX Seahawk Deb Incentivadas Advisory FIF CIC Incentivado RL</t>
  </si>
  <si>
    <t>SPX SEAHAWK DEBÊNTURES INCENTIVADAS ADVISORY RESP LIMITADA FIF CIC FI INFRA RENDA FIXA CRÉDITO PRIVADO LP</t>
  </si>
  <si>
    <t>https://www.xpi.com.br/investimentos/fundos-de-investimento/lista/#/detalhes/fb3d5034-d026-4ea2-9315-56e19b293201</t>
  </si>
  <si>
    <t>BR0HKTCTF009</t>
  </si>
  <si>
    <t>SPX Seahawk Debêntures Incentivadas D45 FIF CIC Infra RF CP LP RL</t>
  </si>
  <si>
    <t>SPX SEAHAWK DEBÊNTURES INCENTIVADAS D45 RESP LIMITADA FIF CIC FI INFRA RENDA FIXA CRÉDITO PRIVADO LP</t>
  </si>
  <si>
    <t>https://www.xpi.com.br/investimentos/fundos-de-investimento/lista/#/detalhes/10ec8e90-70b5-4421-8d20-0422846d4001</t>
  </si>
  <si>
    <t>BR0M7TCTF000</t>
  </si>
  <si>
    <t>SPX Seahawk Debêntures Incentivadas IPCA FIF CIC Invest Infr RL</t>
  </si>
  <si>
    <t>https://www.xpi.com.br/investimentos/fundos-de-investimento/lista/#/detalhes/4ee9cf28-1f90-4da8-b238-d554f2e694d4</t>
  </si>
  <si>
    <t>BR0QTFCTF000</t>
  </si>
  <si>
    <t>SPX Seahawk Plus Advisory FIF CIC Multimercado CP RL</t>
  </si>
  <si>
    <t>SPX SEAHAWK PLUS ADVISORY RESP LIMITADA FIF CIC MULTIMERCADO CRÉDITO PRIVADO</t>
  </si>
  <si>
    <t>https://www.xpi.com.br/investimentos/fundos-de-investimento/lista/#/detalhes/b23ce8f3-8888-4556-89c5-d285f6a1b742</t>
  </si>
  <si>
    <t>BR08PSCTF003</t>
  </si>
  <si>
    <t>SPX Summit Macro LS Feeder FIF CIC Multimercado CP RL</t>
  </si>
  <si>
    <t>SPX SUMMIT MACRO LONG SHORT FEEDER RESP LIMITADA FIF CIC MULTIMERCADO CRÉDITO PRIVADO</t>
  </si>
  <si>
    <t>https://www.xpi.com.br/investimentos/fundos-de-investimento/lista/#/detalhes/b68a50ed-4b91-4f77-8cd6-b91f38ddff84</t>
  </si>
  <si>
    <t>BR0PB5CTF009</t>
  </si>
  <si>
    <t>STK Long Biased FIC FIF Ações - Resp Limitada</t>
  </si>
  <si>
    <t>STK LONG BIASED RESP LIMITADA FIF CIC AÇÕES</t>
  </si>
  <si>
    <t>https://www.xpi.com.br/investimentos/fundos-de-investimento/lista/#/detalhes/7092eebb-a577-4911-a35d-331dd95ae27f</t>
  </si>
  <si>
    <t>BRSTK6CTF006</t>
  </si>
  <si>
    <t>STK Long Only FIF Ações - Resp Limitada</t>
  </si>
  <si>
    <t>BRSTK0CTF009</t>
  </si>
  <si>
    <t>Safari 30 FIF em Cotas de FIM II</t>
  </si>
  <si>
    <t>SAFARI 30 II FIF CIC MULTIMERCADO</t>
  </si>
  <si>
    <t>BRSFD4CTF006</t>
  </si>
  <si>
    <t>Safari LB Strategy FIC FIM</t>
  </si>
  <si>
    <t>SAFARI LB STRATEGY FIF CIC MULTIMERCADO</t>
  </si>
  <si>
    <t>BR03K7CTF006</t>
  </si>
  <si>
    <t>Safra Agilité FIRF CP</t>
  </si>
  <si>
    <t>https://www.xpi.com.br/investimentos/fundos-de-investimento/lista/#/detalhes/e6646a0b-6f88-450a-b225-c06b2f8437de</t>
  </si>
  <si>
    <t>BRINZ5CTF009</t>
  </si>
  <si>
    <t>Safra DI Master FIRF Referenciado DI LP</t>
  </si>
  <si>
    <t>https://www.xpi.com.br/investimentos/fundos-de-investimento/lista/#/detalhes/b6109af2-a14f-4aac-9a57-224eb029547f</t>
  </si>
  <si>
    <t>BRCAMTCTF009</t>
  </si>
  <si>
    <t>Safra Debêntures Incentivadas CP FIC FIM</t>
  </si>
  <si>
    <t>https://www.xpi.com.br/investimentos/fundos-de-investimento/lista/#/detalhes/b6d74a69-b1ae-4ae1-9bae-53f30913dab4</t>
  </si>
  <si>
    <t>BRAGR7CTF010</t>
  </si>
  <si>
    <t>Safra Extra Bancos Special FIC FIRF CP</t>
  </si>
  <si>
    <t>SAFRA EXTRA BANCOS SPECIAL RESP LIMITADA FIF CIC RENDA FIXA CRÉDITO PRIVADO</t>
  </si>
  <si>
    <t>https://www.xpi.com.br/investimentos/fundos-de-investimento/lista/#/detalhes/d922340d-d429-405d-987f-6084a2c0d72f</t>
  </si>
  <si>
    <t>BR0H6ICTF002</t>
  </si>
  <si>
    <t>Safra Grand Vitesse FIRF CP</t>
  </si>
  <si>
    <t>SAFRA ASSET CTVM S.A.</t>
  </si>
  <si>
    <t>https://www.xpi.com.br/investimentos/fundos-de-investimento/lista/#/detalhes/0d194a45-9b1b-4758-bdd7-fbdbfce7ef91</t>
  </si>
  <si>
    <t>BR0022CTF006</t>
  </si>
  <si>
    <t>Safra Polaris Classe de Investimento RF CP RL</t>
  </si>
  <si>
    <t>Safra DTVM (*)</t>
  </si>
  <si>
    <t>https://www.xpi.com.br/investimentos/fundos-de-investimento/lista/#/detalhes/5f6619ed-d678-4f92-9498-8185ca0e07f7</t>
  </si>
  <si>
    <t>BR023PCTF007</t>
  </si>
  <si>
    <t>Safra Vitesse Classe de Investimento RF CP RL</t>
  </si>
  <si>
    <t>https://www.xpi.com.br/investimentos/fundos-de-investimento/lista/#/detalhes/04573c8a-aa8c-4346-a565-c5a0dbf0ff70</t>
  </si>
  <si>
    <t>BRVTS1CTF004</t>
  </si>
  <si>
    <t>Schroder High Grade Advisory FIRF CP RL</t>
  </si>
  <si>
    <t>https://www.xpi.com.br/investimentos/fundos-de-investimento/lista/#/detalhes/1ba29ef5-abf8-4e6d-95ad-44bacaf51810</t>
  </si>
  <si>
    <t>BR00SZCTF009</t>
  </si>
  <si>
    <t>SELECTION FIC AÇÕES</t>
  </si>
  <si>
    <t>https://www.xpi.com.br/investimentos/fundos-de-investimento/lista/#/detalhes/cfc34b83-6bc3-439f-a0f2-a0b4507e11ea</t>
  </si>
  <si>
    <t>BR01JMCTF004</t>
  </si>
  <si>
    <t>Selection Debêntures Incentivadas FIC FIM CP</t>
  </si>
  <si>
    <t>BR01H2CTF004</t>
  </si>
  <si>
    <t>SELECTION FIC MULTIMERCADO</t>
  </si>
  <si>
    <t>https://www.xpi.com.br/investimentos/fundos-de-investimento/lista/#/detalhes/94bae494-a7b7-4cfa-b9cd-a9a3de969ec0</t>
  </si>
  <si>
    <t>BRXMM1CTF005</t>
  </si>
  <si>
    <t>Selection Multimercado Internacional FIC FIM</t>
  </si>
  <si>
    <t>BR047WCTF002</t>
  </si>
  <si>
    <t>SELECTION PLUS FIC MULTIMERCADO</t>
  </si>
  <si>
    <t>https://www.xpi.com.br/investimentos/fundos-de-investimento/lista/#/detalhes/d20dd513-f2b7-48cc-aeef-a3a9581ac457</t>
  </si>
  <si>
    <t>BRMMP4CTF009</t>
  </si>
  <si>
    <t>Selection RF High Yield FIC FIM CP LP</t>
  </si>
  <si>
    <t>BR02W4CTF000</t>
  </si>
  <si>
    <t>Selection RF Light FIC FIRF CP LP</t>
  </si>
  <si>
    <t>SELECTION RF LIGHT FIC RENDA FIXA CRÉDITO PRIVADO LP</t>
  </si>
  <si>
    <t>BRXRF1CTF009</t>
  </si>
  <si>
    <t>Sharp Equity Value Advisory FIF em Cotas de FIF em Ações</t>
  </si>
  <si>
    <t>Sharp Investimentos</t>
  </si>
  <si>
    <t>SHARP EQUITY VALUE ADVISORY FIF CIC AÇÕES</t>
  </si>
  <si>
    <t>https://www.xpi.com.br/investimentos/fundos-de-investimento/lista/#/detalhes/f135e900-0188-4f58-82a6-f7d720237730</t>
  </si>
  <si>
    <t>BR07Z4CTF002</t>
  </si>
  <si>
    <t>Sharp Ibovespa Ativo Feeder FIC de FIA em Ações RL</t>
  </si>
  <si>
    <t>SHARP IBOVESPA ATIVO FEEDER RESP LIMITADA FIF CIC AÇÕES</t>
  </si>
  <si>
    <t>https://www.xpi.com.br/investimentos/fundos-de-investimento/lista/#/detalhes/91ff4b23-4cda-49df-ad8a-99573d615081</t>
  </si>
  <si>
    <t>BRGAP3CTF003</t>
  </si>
  <si>
    <t>Sharp Long Biased Advisory FIF em Cotas de FIF em Ações</t>
  </si>
  <si>
    <t>SHARP LONG BIASED ADVISORY FIF CIC AÇÕES</t>
  </si>
  <si>
    <t>https://www.xpi.com.br/investimentos/fundos-de-investimento/lista/#/detalhes/cf106c68-1a2f-4f40-be5c-bdeaa9beec8a</t>
  </si>
  <si>
    <t>BR01X5CTF007</t>
  </si>
  <si>
    <t>Sharp Long Short 2X Advisory FIF em Cotas de FIF Multimercado</t>
  </si>
  <si>
    <t>SHARP LONG SHORT 2X ADVISORY FIF CIC MULTIMERCADO</t>
  </si>
  <si>
    <t>https://www.xpi.com.br/investimentos/fundos-de-investimento/lista/#/detalhes/03bb9fff-bdec-4d00-9250-c34cb8b1fe20</t>
  </si>
  <si>
    <t>BR0585CTF002</t>
  </si>
  <si>
    <t>Sharp Long Short 3A FIM RL</t>
  </si>
  <si>
    <t>https://www.xpi.com.br/investimentos/fundos-de-investimento/lista/#/detalhes/804b9576-a5ac-4264-9416-7de3c589d733</t>
  </si>
  <si>
    <t>BRGAPLCTF000</t>
  </si>
  <si>
    <t>Solana Açoes FIF em Cotas de FIA</t>
  </si>
  <si>
    <t>Solana Investimentos</t>
  </si>
  <si>
    <t>SOLANA AÇÕES FIF CIC AÇÕES</t>
  </si>
  <si>
    <t>https://www.xpi.com.br/investimentos/fundos-de-investimento/lista/#/detalhes/fdee730e-c7a3-4fdd-bf66-da01c5610364</t>
  </si>
  <si>
    <t>BR057FCTF006</t>
  </si>
  <si>
    <t>Solana Long Short FIF em Cotas FIM</t>
  </si>
  <si>
    <t>SOLANA LONG AND SHORT FIF CIC MULTIMERCADO</t>
  </si>
  <si>
    <t>https://www.xpi.com.br/investimentos/fundos-de-investimento/lista/#/detalhes/f6bc05d4-2da4-4345-8661-e6edcd3e8761</t>
  </si>
  <si>
    <t>BRSLL1CTF004</t>
  </si>
  <si>
    <t>Solis Capital Antares Advisory FIC de FIDC</t>
  </si>
  <si>
    <t>SOLIS CAPITAL ANTARES ADVISORY FICFIDC 1</t>
  </si>
  <si>
    <t>https://www.xpi.com.br/investimentos/fundos-de-investimento/lista/#/detalhes/54242f73-aea9-4069-9cd3-4d0f122e9e91</t>
  </si>
  <si>
    <t>BR041YCTF001</t>
  </si>
  <si>
    <t>Solis Capital Antares Light FIC de FIDC</t>
  </si>
  <si>
    <t>SOLIS CAPITAL ANTARES LIGHT FICFIDC 1</t>
  </si>
  <si>
    <t>https://www.xpi.com.br/investimentos/fundos-de-investimento/lista/#/detalhes/a63e3e47-496d-4289-92df-5fddac2be122</t>
  </si>
  <si>
    <t>BR040NCTF006</t>
  </si>
  <si>
    <t>Solis Capital Antares Pioneiro FIC FIDC</t>
  </si>
  <si>
    <t>FIDC Outros</t>
  </si>
  <si>
    <t>https://www.xpi.com.br/investimentos/fundos-de-investimento/lista/#/detalhes/fd4c43ce-f2ca-4ef0-b27f-47d13be8ac0a</t>
  </si>
  <si>
    <t>BR0JV6CTF001</t>
  </si>
  <si>
    <t>https://www.xpi.com.br/investimentos/fundos-de-investimento/lista/#/detalhes/f8cd4917-e047-4be8-9997-309cbc144c56</t>
  </si>
  <si>
    <t>Sparta Debêntures Incentivadas 45 FIC de FIF Infra RF RL</t>
  </si>
  <si>
    <t>Tributação para Debêntures Incentivadas (Isento)</t>
  </si>
  <si>
    <t>SPARTA DEBÊNTURES INCENTIVADAS 45 RESP LIMITADA FIF CIC FI INFRA RENDA FIXA</t>
  </si>
  <si>
    <t>BR0BJQCTF000</t>
  </si>
  <si>
    <t>Sparta Debêntures Incentivadas FIC FIF-Infra RF RL</t>
  </si>
  <si>
    <t>SPARTA DEBÊNTURES INCENTIVADAS RESP LIMITADA FIF CIC FI INFRA RENDA FIXA</t>
  </si>
  <si>
    <t>https://www.xpi.com.br/investimentos/fundos-de-investimento/lista/#/detalhes/af686d0f-2289-4d1f-b1fb-75c79145d542</t>
  </si>
  <si>
    <t>BRSPB9CTF005</t>
  </si>
  <si>
    <t>Sparta Debêntures Incentivadas Inflação FIC de Fundos Incentivados de Investimento Financeiro</t>
  </si>
  <si>
    <t>SPARTA DEBÊNTURES INCENTIVADAS INFLAÇÃO RESP LIMITADA FIF CIC FI INFRA RENDA FIXA</t>
  </si>
  <si>
    <t>https://www.xpi.com.br/investimentos/fundos-de-investimento/lista/#/detalhes/a6bd771a-c61f-44ce-beb1-ba2e5522c9d9</t>
  </si>
  <si>
    <t>BR073RCTF008</t>
  </si>
  <si>
    <t>Sparta Max A60 FIC FIF RF CP LP RL</t>
  </si>
  <si>
    <t>SPARTA MAX A 60 RESP LIMITADA FIF CIC RENDA FIXA CRÉDITO PRIVADO LP</t>
  </si>
  <si>
    <t>https://www.xpi.com.br/investimentos/fundos-de-investimento/lista/#/detalhes/f9888288-0f68-4d05-b9cc-55d906710b6c</t>
  </si>
  <si>
    <t>BR0BQ4CTF001</t>
  </si>
  <si>
    <t>Sparta Max Advisory FIC de FIF RF CP LP RL</t>
  </si>
  <si>
    <t>SPARTA MAX ADVISORY RESP LIMITADA FIF CIC RENDA FIXA CRÉDITO PRIVADO LP</t>
  </si>
  <si>
    <t>https://www.xpi.com.br/investimentos/fundos-de-investimento/lista/#/detalhes/64686e0f-8779-471d-9050-9a4fd201f35a</t>
  </si>
  <si>
    <t>BR01GYCTF005</t>
  </si>
  <si>
    <t>Sparta Premium FIC de FIF RF RL</t>
  </si>
  <si>
    <t>https://www.xpi.com.br/investimentos/fundos-de-investimento/lista/#/detalhes/31bdcaad-716f-41d9-b22d-d2ae16e095a3</t>
  </si>
  <si>
    <t>BRSPA5CTF004</t>
  </si>
  <si>
    <t>https://www.xpi.com.br/investimentos/fundos-de-investimento/lista/#/detalhes/702fbb0d-3878-44b5-8ea2-8c64cc496f01</t>
  </si>
  <si>
    <t>BRSPFACTF007</t>
  </si>
  <si>
    <t>Sparta Renda FIF Infra RF RL - Subclasse Condominal</t>
  </si>
  <si>
    <t>https://www.xpi.com.br/investimentos/fundos-de-investimento/lista/#/detalhes/f5613582-c74a-4c4a-b148-2d95b729159c</t>
  </si>
  <si>
    <t>BR0IV1CTF003</t>
  </si>
  <si>
    <t>Sparta Top Advisory FIC FIF RF CP LP RL</t>
  </si>
  <si>
    <t>SPARTA TOP ADVISORY RESP LIMITADA FIF CIC RENDA FIXA CRÉDITO PRIVADO LP</t>
  </si>
  <si>
    <t>https://www.xpi.com.br/investimentos/fundos-de-investimento/lista/#/detalhes/c15179dc-f5ec-46a1-9ecb-9df2693c8365</t>
  </si>
  <si>
    <t>BR01FSCTF009</t>
  </si>
  <si>
    <t>Sparta Top FIC FIF RF CP LP - Resp Limitada</t>
  </si>
  <si>
    <t>SPARTA TOP RESP LIMITADA FIF CIC RENDA FIXA CRÉDITO PRIVADO LP</t>
  </si>
  <si>
    <t>https://www.xpi.com.br/investimentos/fundos-de-investimento/lista/#/detalhes/c0f8b446-e52c-4e2e-b758-e738a59a4c6f</t>
  </si>
  <si>
    <t>BRSPR6CTF003</t>
  </si>
  <si>
    <t>Sparta Top Inflação FIC FIF RF CP LP - Resp Limitada</t>
  </si>
  <si>
    <t>SPARTA TOP INFLAÇÃO RESP LIMITADA FIF CIC RENDA FIXA CRÉDITO PRIVADO LP</t>
  </si>
  <si>
    <t>https://www.xpi.com.br/investimentos/fundos-de-investimento/lista/#/detalhes/06c9ce1b-4216-4382-b1ec-739a1144a926</t>
  </si>
  <si>
    <t>BR05I9CTF004</t>
  </si>
  <si>
    <t>https://www.xpi.com.br/investimentos/fundos-de-investimento/lista/#/detalhes/19866f58-f2dd-4a62-af17-3f7e765f8029</t>
  </si>
  <si>
    <t>BR0GK8CTF003</t>
  </si>
  <si>
    <t>https://www.xpi.com.br/investimentos/fundos-de-investimento/lista/#/detalhes/3ee6e485-0a5f-4b1b-b964-2439f0b31110</t>
  </si>
  <si>
    <t>Squadra LB Advisory XP FIC de FIA</t>
  </si>
  <si>
    <t>Squadra Investimentos</t>
  </si>
  <si>
    <t>SQUADRA LB ADVISORY XP FIC AÇÕES</t>
  </si>
  <si>
    <t>https://www.xpi.com.br/investimentos/fundos-de-investimento/lista/#/detalhes/373bb17d-8c16-4f6e-a7c7-537a8c0815d5</t>
  </si>
  <si>
    <t>BR06BTCTF005</t>
  </si>
  <si>
    <t>STARBOARD SPECIAL SITUATIONS II ADVISORY RESP LIMITADA FIC MULTIMERCADO CRÉDITO PRIVADO</t>
  </si>
  <si>
    <t>https://www.xpi.com.br/investimentos/fundos-de-investimento/lista/#/detalhes/748d30a0-c807-4677-98d7-e789f07bed22</t>
  </si>
  <si>
    <t>BR008OCTF001</t>
  </si>
  <si>
    <t>Studio 30 FIC de FIF em Ações RL</t>
  </si>
  <si>
    <t>STUDIO 30 RESP LIMITADA FIF CIC AÇÕES</t>
  </si>
  <si>
    <t>https://www.xpi.com.br/investimentos/fundos-de-investimento/lista/#/detalhes/7d9f3ccd-d1c7-47f5-8264-8915e89478db</t>
  </si>
  <si>
    <t>BRSTO4CTF007</t>
  </si>
  <si>
    <t>Studio Institucional FIC FIA</t>
  </si>
  <si>
    <t>STUDIO INSTITUCIONAL RESP LIMITADA FIF CIC AÇÕES</t>
  </si>
  <si>
    <t>https://www.xpi.com.br/investimentos/fundos-de-investimento/lista/#/detalhes/b2e3b086-7010-4c71-ad2d-b77f4b7d0880</t>
  </si>
  <si>
    <t>BRSTU2CTF003</t>
  </si>
  <si>
    <t>Studio Long Bias FIC FIF Multimercado RL</t>
  </si>
  <si>
    <t>STUDIO LONG BIAS RESP LIMITADA FIF MULTIMERCADO</t>
  </si>
  <si>
    <t>https://www.xpi.com.br/investimentos/fundos-de-investimento/lista/#/detalhes/945018aa-a11e-429d-bfe8-208cf1666c77</t>
  </si>
  <si>
    <t>BR0BNTCTF006</t>
  </si>
  <si>
    <t>SulAmérica Apollo FIM</t>
  </si>
  <si>
    <t>https://www.xpi.com.br/investimentos/fundos-de-investimento/lista/#/detalhes/29e10ae2-f032-4be6-9546-0ce05e0844bc</t>
  </si>
  <si>
    <t>BRSAP9CTF006</t>
  </si>
  <si>
    <t>SulAmérica Ativo FIF CIRF LP RL</t>
  </si>
  <si>
    <t>https://www.xpi.com.br/investimentos/fundos-de-investimento/lista/#/detalhes/aafc52f5-25b8-4360-ab41-70a7ad9e9bda</t>
  </si>
  <si>
    <t>BRSAMTCTF005</t>
  </si>
  <si>
    <t>SulAmérica Crédito Ativo FIRF CP LP</t>
  </si>
  <si>
    <t>https://www.xpi.com.br/investimentos/fundos-de-investimento/lista/#/detalhes/0a8f98fc-e921-439c-833c-3a1e9064aedc</t>
  </si>
  <si>
    <t>BRATV7CTF001</t>
  </si>
  <si>
    <t>SulAmérica Crédito ESG FIRF CP LP IS</t>
  </si>
  <si>
    <t>BR06F5CTF004</t>
  </si>
  <si>
    <t>https://www.xpi.com.br/investimentos/fundos-de-investimento/lista/#/detalhes/eb3409a5-e13e-4cbb-ba5e-6b313ee42fc8</t>
  </si>
  <si>
    <t>BRRTN1CTF005</t>
  </si>
  <si>
    <t>https://www.xpi.com.br/investimentos/fundos-de-investimento/lista/#/detalhes/74997528-2f96-42e6-a1be-36c93d1d37de</t>
  </si>
  <si>
    <t>BRSUV1CTF001</t>
  </si>
  <si>
    <t>SulAmérica Excellence FIRF CP</t>
  </si>
  <si>
    <t>https://www.xpi.com.br/investimentos/fundos-de-investimento/lista/#/detalhes/08303aca-5df0-459b-b4ef-399ba74f2e96</t>
  </si>
  <si>
    <t>BRSEXCCTF000</t>
  </si>
  <si>
    <t>SulAmérica Exclusive FIRF REF DI</t>
  </si>
  <si>
    <t>Renda Fixa Duração Baixa Soberano</t>
  </si>
  <si>
    <t>https://www.xpi.com.br/investimentos/fundos-de-investimento/lista/#/detalhes/99020734-f5bb-4dc9-98d1-6fc1ef009aa1</t>
  </si>
  <si>
    <t>BRSAEXCTF004</t>
  </si>
  <si>
    <t>SulAmérica INFRA FI INFRA RF</t>
  </si>
  <si>
    <t>BRPRG5CTF009</t>
  </si>
  <si>
    <t>SulAmérica Inflatie FIRF LP</t>
  </si>
  <si>
    <t>https://www.xpi.com.br/investimentos/fundos-de-investimento/lista/#/detalhes/7314b5a0-f1a5-492f-8b0e-74b1b151eb96</t>
  </si>
  <si>
    <t>BRIFL2CTF002</t>
  </si>
  <si>
    <t>SulAmérica Premium FIRF Referenciado DI CP</t>
  </si>
  <si>
    <t>https://www.xpi.com.br/investimentos/fundos-de-investimento/lista/#/detalhes/21623b5c-e872-411f-9c40-751040779f31</t>
  </si>
  <si>
    <t>BRSAP8CTF008</t>
  </si>
  <si>
    <t>SulAmérica Premium Plus FIRF Referenciado DI CP</t>
  </si>
  <si>
    <t>https://www.xpi.com.br/investimentos/fundos-de-investimento/lista/#/detalhes/a10e0820-1a5b-4344-b97b-faee176ebdd3</t>
  </si>
  <si>
    <t>BR0FLYCTF001</t>
  </si>
  <si>
    <t>SULAMÉRICA SELECTION RESP LIMITADA FIF CIC AÇÕES</t>
  </si>
  <si>
    <t>IVBX-2</t>
  </si>
  <si>
    <t>https://www.xpi.com.br/investimentos/fundos-de-investimento/lista/#/detalhes/d84b3316-b108-4f2f-95b1-a3efb7fb1b2b</t>
  </si>
  <si>
    <t>BR02QQCTF008</t>
  </si>
  <si>
    <t>Sulamérica Excellence Plus FIF RF CP RL</t>
  </si>
  <si>
    <t>https://www.xpi.com.br/investimentos/fundos-de-investimento/lista/#/detalhes/3b83123d-f05f-4b84-9e6a-4e35282a4a32</t>
  </si>
  <si>
    <t>BR0KMRCTF003</t>
  </si>
  <si>
    <t>Sulamérica Retorno Total FI RF LP</t>
  </si>
  <si>
    <t>https://www.xpi.com.br/investimentos/fundos-de-investimento/lista/#/detalhes/c8778594-909e-444d-8b5b-f52c2a446826</t>
  </si>
  <si>
    <t>BRSLR9CTF001</t>
  </si>
  <si>
    <t>Suno FIF em Cotas de FIA</t>
  </si>
  <si>
    <t>Suno Investimentos</t>
  </si>
  <si>
    <t>SUNO FIF CIC AÇÕES</t>
  </si>
  <si>
    <t>https://www.xpi.com.br/investimentos/fundos-de-investimento/lista/#/detalhes/f9b10bbd-8cd0-45c8-aa26-a5d05961e2e9</t>
  </si>
  <si>
    <t>BR0C9TCTF008</t>
  </si>
  <si>
    <t>Systematica Blue Trend Advisory FIC FIM IE</t>
  </si>
  <si>
    <t>SYSTEMATICA BLUE TREND ADVISORY CLASSE INVESTIMENTO NO EXTERIOR RESP LIMITADA FIC MULTIMERCADO</t>
  </si>
  <si>
    <t>https://www.xpi.com.br/investimentos/fundos-de-investimento/lista/#/detalhes/2c618096-24f3-4753-a7f8-609acf2fc50d</t>
  </si>
  <si>
    <t>BR06FGCTF003</t>
  </si>
  <si>
    <t>TB Advisory FIF em Cotas de FIA</t>
  </si>
  <si>
    <t>TB Capital</t>
  </si>
  <si>
    <t>TB ADVISORY FIF CIC AÇÕES</t>
  </si>
  <si>
    <t>Setembro / Setembro</t>
  </si>
  <si>
    <t>Agosto / Agosto</t>
  </si>
  <si>
    <t>https://www.xpi.com.br/investimentos/fundos-de-investimento/lista/#/detalhes/d7350af5-ae34-40fe-9027-4c929eb4b453</t>
  </si>
  <si>
    <t>BR0D94CTF004</t>
  </si>
  <si>
    <t>TB Advisory II FIF em Cotas de FIA</t>
  </si>
  <si>
    <t>TB ADVISORY II FIF CIC AÇÕES</t>
  </si>
  <si>
    <t>https://www.xpi.com.br/investimentos/fundos-de-investimento/lista/#/detalhes/da26390c-e924-40ad-bf3a-8e896da63fdc</t>
  </si>
  <si>
    <t>BR0H23CTF004</t>
  </si>
  <si>
    <t>https://www.xpi.com.br/investimentos/fundos-de-investimento/lista/#/detalhes/3e28c451-d17f-4002-ac98-9aee16c35595</t>
  </si>
  <si>
    <t>BR0R5TCTF017</t>
  </si>
  <si>
    <t>TG CORE RENDA LTDA</t>
  </si>
  <si>
    <t>https://www.xpi.com.br/investimentos/fundos-de-investimento/lista/#/detalhes/b59ae70e-4b86-492a-8716-a48e5e013f19</t>
  </si>
  <si>
    <t>BR0NYJCTF009</t>
  </si>
  <si>
    <t>https://www.xpi.com.br/investimentos/fundos-de-investimento/lista/#/detalhes/c02638b0-9313-4e19-a76d-7dc7edca9c10</t>
  </si>
  <si>
    <t>BR0O92CTF013</t>
  </si>
  <si>
    <t>https://www.xpi.com.br/investimentos/fundos-de-investimento/lista/#/detalhes/7e7bd778-f1f9-4cb5-a94e-c71b28234085</t>
  </si>
  <si>
    <t>BR0B4QCTF014</t>
  </si>
  <si>
    <t>https://www.xpi.com.br/investimentos/fundos-de-investimento/lista/#/detalhes/c59b245c-622a-4e67-bcfd-9b3d1ea60716</t>
  </si>
  <si>
    <t>BR0BRYCTF007</t>
  </si>
  <si>
    <t>Tarpon GT 90 FIF FIA</t>
  </si>
  <si>
    <t>Tarpon Capital</t>
  </si>
  <si>
    <t>TARPON GT 90 FIF CIC AÇÕES</t>
  </si>
  <si>
    <t>https://www.xpi.com.br/investimentos/fundos-de-investimento/lista/#/detalhes/1a496878-75d5-47a2-91cc-dd4256a57a4b</t>
  </si>
  <si>
    <t>BR0BOXCTF006</t>
  </si>
  <si>
    <t>Tavola Absoluto Advisory FIC de FIM</t>
  </si>
  <si>
    <t>TÁVOLA ABSOLUTO ADVISORY FIC MULTIMERCADO</t>
  </si>
  <si>
    <t>https://www.xpi.com.br/investimentos/fundos-de-investimento/lista/#/detalhes/c748d7b7-a28d-4c2c-9620-d15bd3780274</t>
  </si>
  <si>
    <t>BR02B9CTF004</t>
  </si>
  <si>
    <t>Tempo Capital Manacá FIC de FIF em Ações RL</t>
  </si>
  <si>
    <t>Tempo Capital</t>
  </si>
  <si>
    <t>TEMPO CAPITAL MANACÁ RESP LIMITADA FIF CIC AÇÕES</t>
  </si>
  <si>
    <t>https://www.xpi.com.br/investimentos/fundos-de-investimento/lista/#/detalhes/d6426c92-6c03-4d56-a646-fa4f42b341c3</t>
  </si>
  <si>
    <t>BRTCAPCTF002</t>
  </si>
  <si>
    <t>Tenax Ações Master FIF em Ações - Subclasse Tenax Ações I FIA</t>
  </si>
  <si>
    <t>Tenax Capital</t>
  </si>
  <si>
    <t>https://www.xpi.com.br/investimentos/fundos-de-investimento/lista/#/detalhes/30495eba-3ff9-4d40-8897-0f82a9641148</t>
  </si>
  <si>
    <t>BR0BC9CTF006</t>
  </si>
  <si>
    <t>Tenax RFA Incentivado FIF CIC Incentivado Investimento DEB I</t>
  </si>
  <si>
    <t>TENAX RFA INCENTIVADO DEBÊNTURES RESP LIMITADA FIF CIC FI INFRA RENDA FIXA CRÉDITO PRIVADO LP</t>
  </si>
  <si>
    <t>https://www.xpi.com.br/investimentos/fundos-de-investimento/lista/#/detalhes/4870f3ca-c33c-4ff8-a715-02a8b3c21c72</t>
  </si>
  <si>
    <t>BR0IBJCTF007</t>
  </si>
  <si>
    <t>Tenax Total Return FIF CIC Multimercado RL</t>
  </si>
  <si>
    <t>TENAX TOTAL RETURN RESP LIMITADA FIF CIC MULTIMERCADO</t>
  </si>
  <si>
    <t>https://www.xpi.com.br/investimentos/fundos-de-investimento/lista/#/detalhes/72e96f26-6d5f-49bf-8909-8a0841953bb9</t>
  </si>
  <si>
    <t>BR0BFCCTF008</t>
  </si>
  <si>
    <t>Tishman Speyer Jardins FII Oriz XP RL Classe C</t>
  </si>
  <si>
    <t>https://www.xpi.com.br/investimentos/fundos-de-investimento/lista/#/detalhes/b33739c3-d709-4769-bf4f-96b60a6320b8</t>
  </si>
  <si>
    <t>BR0J7QCTF027</t>
  </si>
  <si>
    <t>Tivio Alt 90 FIDC RL</t>
  </si>
  <si>
    <t>https://www.xpi.com.br/investimentos/fundos-de-investimento/lista/#/detalhes/fed3ea01-6ddd-4dd0-b883-7ffdfa7e3d5a</t>
  </si>
  <si>
    <t>Tivio Alt Credito High Yield 180 FIDC RL</t>
  </si>
  <si>
    <t>https://www.xpi.com.br/investimentos/fundos-de-investimento/lista/#/detalhes/424a48e6-d126-4025-8046-b432d85a9cef</t>
  </si>
  <si>
    <t>BR0MP3CTF001</t>
  </si>
  <si>
    <t>Tivio Banks RF CP FIF RL</t>
  </si>
  <si>
    <t>https://www.xpi.com.br/investimentos/fundos-de-investimento/lista/#/detalhes/61f14607-88c6-4536-b62e-ea9fca32f78e</t>
  </si>
  <si>
    <t>BRVPB2CTF005</t>
  </si>
  <si>
    <t>Tivio Dólar Cambial FIF CIC Cambial RL</t>
  </si>
  <si>
    <t>TIVIO DÓLAR RESP LIMITADA FIF CIC CAMBIAL</t>
  </si>
  <si>
    <t>https://www.xpi.com.br/investimentos/fundos-de-investimento/lista/#/detalhes/dcd4717e-7f33-491c-9c89-79101548abb3</t>
  </si>
  <si>
    <t>BRVTCBCTF016</t>
  </si>
  <si>
    <t>Tivio Institucional 15</t>
  </si>
  <si>
    <t>https://www.xpi.com.br/investimentos/fundos-de-investimento/lista/#/detalhes/403f04c0-fc8f-4425-8143-4a908ba6dbc0</t>
  </si>
  <si>
    <t>BRVTGECTF003</t>
  </si>
  <si>
    <t>Tivio Institucional RF CP FIF RL</t>
  </si>
  <si>
    <t>https://www.xpi.com.br/investimentos/fundos-de-investimento/lista/#/detalhes/84e548e0-ad5e-4459-a98e-4e1379a3458f</t>
  </si>
  <si>
    <t>BRVIRFCTF000</t>
  </si>
  <si>
    <t>Tivio RF Ativo LP FI</t>
  </si>
  <si>
    <t>https://www.xpi.com.br/investimentos/fundos-de-investimento/lista/#/detalhes/aaecdfbd-6f85-4e8c-b135-86cc30cac1c5</t>
  </si>
  <si>
    <t>BRVTFXCTF005</t>
  </si>
  <si>
    <t>Tivo Plus RF Fundo Incentivado de Investimento Financeiro em Infra RL</t>
  </si>
  <si>
    <t>https://www.xpi.com.br/investimentos/fundos-de-investimento/lista/#/detalhes/aaac99b7-fccf-4936-94ce-a8f61195c059</t>
  </si>
  <si>
    <t>BR01YCCTF004</t>
  </si>
  <si>
    <t>Treecorp IV FIP Multiestratégia - Responsabilidade Limitada - Subclasse D</t>
  </si>
  <si>
    <t>Treecorp Investimentos</t>
  </si>
  <si>
    <t>https://www.xpi.com.br/investimentos/fundos-de-investimento/lista/#/detalhes/7344ecb0-af7b-455f-b10a-54689a94fb8c</t>
  </si>
  <si>
    <t>BR0JTACTF006</t>
  </si>
  <si>
    <t>Trend B3 BR+ FIA RL</t>
  </si>
  <si>
    <t>Ações Indexados</t>
  </si>
  <si>
    <t>TREND B3 BR+ RESP LIMITADA FI AÇÕES</t>
  </si>
  <si>
    <t>https://www.xpi.com.br/investimentos/fundos-de-investimento/lista/#/detalhes/37cea3e0-1b58-47d3-b5ec-f3afb267a119</t>
  </si>
  <si>
    <t>BR0MO2CTF004</t>
  </si>
  <si>
    <t>Trend Bitcoin FIM RL</t>
  </si>
  <si>
    <t>TREND CRIPTO RESP LIMITADA FI MULTIMERCADO</t>
  </si>
  <si>
    <t>https://www.xpi.com.br/investimentos/fundos-de-investimento/lista/#/detalhes/33339b3f-6f5d-4a67-a8fa-86ccc262c83f</t>
  </si>
  <si>
    <t>BR09K0CTF005</t>
  </si>
  <si>
    <t>Trend Bolsa Americana Alavancada FIF FIA RL</t>
  </si>
  <si>
    <t>https://www.xpi.com.br/investimentos/fundos-de-investimento/lista/#/detalhes/2806c0a1-2fa5-41ff-8d14-3fbcb596584c</t>
  </si>
  <si>
    <t>BR04O0CTF006</t>
  </si>
  <si>
    <t>Trend Bolsa Americana Dolar FIF FIA RL</t>
  </si>
  <si>
    <t>https://www.xpi.com.br/investimentos/fundos-de-investimento/lista/#/detalhes/8b8afe2b-20b1-43aa-afa6-9ea3653f6148</t>
  </si>
  <si>
    <t>BR0115CTF008</t>
  </si>
  <si>
    <t>Trend Bolsa Americana FIA RL</t>
  </si>
  <si>
    <t>https://www.xpi.com.br/investimentos/fundos-de-investimento/lista/#/detalhes/89f54a70-a2e4-4ce2-bff2-5d6a45290ae8</t>
  </si>
  <si>
    <t>BR00BBCTF006</t>
  </si>
  <si>
    <t>Trend Bolsa Chinesa FIA RL</t>
  </si>
  <si>
    <t>https://www.xpi.com.br/investimentos/fundos-de-investimento/lista/#/detalhes/b5300fa6-0ce2-4d27-9675-74a92e23d105</t>
  </si>
  <si>
    <t>BR04NZCTF002</t>
  </si>
  <si>
    <t>Trend Bolsas Emergentes FIM RL</t>
  </si>
  <si>
    <t>https://www.xpi.com.br/investimentos/fundos-de-investimento/lista/#/detalhes/57451415-7b8c-412b-b3b1-9d68d6fa3d94</t>
  </si>
  <si>
    <t>BR07JICTF009</t>
  </si>
  <si>
    <t>Trend Bolsas Europeias FIA RL</t>
  </si>
  <si>
    <t>https://www.xpi.com.br/investimentos/fundos-de-investimento/lista/#/detalhes/49d9047f-dfb5-4d46-905c-29ae8b180c2c</t>
  </si>
  <si>
    <t>BR06GYCTF004</t>
  </si>
  <si>
    <t>Trend Bolsas Globais FIA RL</t>
  </si>
  <si>
    <t>https://www.xpi.com.br/investimentos/fundos-de-investimento/lista/#/detalhes/267587c6-af92-4e47-846b-eaaab34e897b</t>
  </si>
  <si>
    <t>BR051BCTF008</t>
  </si>
  <si>
    <t>Trend Cash CIC de Classes RF Simples RL</t>
  </si>
  <si>
    <t>TREND CASH RESP LIMITADA FIF CIC RENDA FIXA SIMPLES</t>
  </si>
  <si>
    <t>https://www.xpi.com.br/investimentos/fundos-de-investimento/lista/#/detalhes/a4659c93-b86e-4eed-8f63-2a188bc47311</t>
  </si>
  <si>
    <t>BR0DXSCTF003</t>
  </si>
  <si>
    <t>Trend Commodities FIM RL</t>
  </si>
  <si>
    <t>https://www.xpi.com.br/investimentos/fundos-de-investimento/lista/#/detalhes/fef42435-9fda-4fb3-9ba2-36ddbbd33b6a</t>
  </si>
  <si>
    <t>BR07IQCTF004</t>
  </si>
  <si>
    <t>Trend Crédito Brasil FIF RF CP RL</t>
  </si>
  <si>
    <t>https://www.xpi.com.br/investimentos/fundos-de-investimento/lista/#/detalhes/8685a89a-05c2-4af4-9747-3de73c026bcd</t>
  </si>
  <si>
    <t>BR0NJLCTF006</t>
  </si>
  <si>
    <t>Trend DI FIC RF Simples RL</t>
  </si>
  <si>
    <t>TREND DI RESP LIMITADA FIC RENDA FIXA SIMPLES</t>
  </si>
  <si>
    <t>https://www.xpi.com.br/investimentos/fundos-de-investimento/lista/#/detalhes/d930fe7d-8110-4cc3-8d06-5f77cc724bbf</t>
  </si>
  <si>
    <t>BR0D6SCTF005</t>
  </si>
  <si>
    <t>Trend Dividendos Brasil FIA Resp Limitada</t>
  </si>
  <si>
    <t>https://www.xpi.com.br/investimentos/fundos-de-investimento/lista/#/detalhes/78bca947-f0ec-49e5-91e8-5af90c920793</t>
  </si>
  <si>
    <t>BR0KDRCTF002</t>
  </si>
  <si>
    <t>Trend Dolar FIF Cambial RL</t>
  </si>
  <si>
    <t>https://www.xpi.com.br/investimentos/fundos-de-investimento/lista/#/detalhes/fd31ba8a-5910-4f9f-9053-2b0eeb64535f</t>
  </si>
  <si>
    <t>BR00BCCTF004</t>
  </si>
  <si>
    <t>Trend ESG Global FIM IS RL</t>
  </si>
  <si>
    <t>https://www.xpi.com.br/investimentos/fundos-de-investimento/lista/#/detalhes/6ec2f080-3123-47eb-942f-02c85a472177</t>
  </si>
  <si>
    <t>BR050KCTF001</t>
  </si>
  <si>
    <t>Trend Ethereum Dólar Classe de Investimento Multimercado RL</t>
  </si>
  <si>
    <t>TREND ETHEREUM DÓLAR RESP LIMITADA FIF MULTIMERCADO</t>
  </si>
  <si>
    <t>https://www.xpi.com.br/investimentos/fundos-de-investimento/lista/#/detalhes/03be5c5e-6416-428b-a861-164b3901bebf</t>
  </si>
  <si>
    <t>BR0R0SCTF002</t>
  </si>
  <si>
    <t>Trend Euro FIM RL</t>
  </si>
  <si>
    <t>https://www.xpi.com.br/investimentos/fundos-de-investimento/lista/#/detalhes/f282b771-4d7d-40d4-8f04-28d23c46d87e</t>
  </si>
  <si>
    <t>BR06DQCTF007</t>
  </si>
  <si>
    <t>Trend Fixed Income Us Target Duration FIFM IE</t>
  </si>
  <si>
    <t>https://www.xpi.com.br/investimentos/fundos-de-investimento/lista/#/detalhes/2ca5c4d1-f1eb-4736-b369-5a3d0ba7f6ec</t>
  </si>
  <si>
    <t>BR0JC4CTF009</t>
  </si>
  <si>
    <t>Trend IFIX FIF Investimento</t>
  </si>
  <si>
    <t>https://www.xpi.com.br/investimentos/fundos-de-investimento/lista/#/detalhes/8a2cd3a9-35a4-4b88-a6c1-78718724008f</t>
  </si>
  <si>
    <t>Trend Ibovespa Alavancado FIF em Ações RL</t>
  </si>
  <si>
    <t>https://www.xpi.com.br/investimentos/fundos-de-investimento/lista/#/detalhes/71690c44-e7a5-4788-872a-32a77effc624</t>
  </si>
  <si>
    <t>BR00VHCTF001</t>
  </si>
  <si>
    <t>Trend Ibovespa FIA RL</t>
  </si>
  <si>
    <t>https://www.xpi.com.br/investimentos/fundos-de-investimento/lista/#/detalhes/b2dd3eab-7612-495b-8d97-892f6f5254d2</t>
  </si>
  <si>
    <t>BR009ACTF008</t>
  </si>
  <si>
    <t>Trend Inflação Curta FIRF LP RL</t>
  </si>
  <si>
    <t>https://www.xpi.com.br/investimentos/fundos-de-investimento/lista/#/detalhes/9fd09731-56c8-4078-ac4c-3a930ef9c555</t>
  </si>
  <si>
    <t>BR009MCTF003</t>
  </si>
  <si>
    <t>Trend Inflação Geral FIRF LP RL</t>
  </si>
  <si>
    <t>https://www.xpi.com.br/investimentos/fundos-de-investimento/lista/#/detalhes/97bdb2bd-339c-416d-8b47-b943354e5a6b</t>
  </si>
  <si>
    <t>BR0308CTF009</t>
  </si>
  <si>
    <t>Trend Inflação Longa FIF FIRF RL</t>
  </si>
  <si>
    <t>https://www.xpi.com.br/investimentos/fundos-de-investimento/lista/#/detalhes/9ea4aff4-af53-4d5b-93e3-f56293f05554</t>
  </si>
  <si>
    <t>BR05J6CTF009</t>
  </si>
  <si>
    <t>Trend Inteligencia Artificial CIA RL</t>
  </si>
  <si>
    <t>https://www.xpi.com.br/investimentos/fundos-de-investimento/lista/#/detalhes/f1725bb3-0d1a-4d4c-97b5-ca4d57af6039</t>
  </si>
  <si>
    <t>BR0B1GCTF003</t>
  </si>
  <si>
    <t>Trend Momentum Brasil FIA RL</t>
  </si>
  <si>
    <t>https://www.xpi.com.br/investimentos/fundos-de-investimento/lista/#/detalhes/6d31a462-b3ea-42cf-b29e-a25ebcc5b15a</t>
  </si>
  <si>
    <t>BR0D6DCTF015</t>
  </si>
  <si>
    <t>Trend Nasdaq 100 FIM RL</t>
  </si>
  <si>
    <t>https://www.xpi.com.br/investimentos/fundos-de-investimento/lista/#/detalhes/76c33457-4dde-408d-b736-5e38f60ff761</t>
  </si>
  <si>
    <t>BR08E4CTF006</t>
  </si>
  <si>
    <t>Trend Ouro Dólar FIF Multi RL</t>
  </si>
  <si>
    <t>https://www.xpi.com.br/investimentos/fundos-de-investimento/lista/#/detalhes/a09f0724-347e-4d9f-a2dd-b99dd8f610ca</t>
  </si>
  <si>
    <t>BR03JCCTF001</t>
  </si>
  <si>
    <t>Trend Ouro FIF Multi RL</t>
  </si>
  <si>
    <t>FIF95%</t>
  </si>
  <si>
    <t>https://www.xpi.com.br/investimentos/fundos-de-investimento/lista/#/detalhes/2bcf4bdf-db25-4fab-a8ae-ae4fef63d4c8</t>
  </si>
  <si>
    <t>BRXPG8CTF005</t>
  </si>
  <si>
    <t>Trend Prata FIM RL</t>
  </si>
  <si>
    <t>https://www.xpi.com.br/investimentos/fundos-de-investimento/lista/#/detalhes/af112ee0-1139-450f-803e-71cdedfca02c</t>
  </si>
  <si>
    <t>BR05L9CTF009</t>
  </si>
  <si>
    <t>Trend Pré-Fixado FIRF LP RL</t>
  </si>
  <si>
    <t>https://www.xpi.com.br/investimentos/fundos-de-investimento/lista/#/detalhes/46f3796a-74c8-4c7f-b9f0-bc93576c71c9</t>
  </si>
  <si>
    <t>BR009GCTF005</t>
  </si>
  <si>
    <t>Trend Pós-Fixado FIC FIRF Simples RL</t>
  </si>
  <si>
    <t>TREND PÓS-FIXADO RESP LIMITADA FIC RENDA FIXA SIMPLES</t>
  </si>
  <si>
    <t>https://www.xpi.com.br/investimentos/fundos-de-investimento/lista/#/detalhes/ef9dc928-99d9-4cac-98a5-d48f44ee1a1f</t>
  </si>
  <si>
    <t>BRXPT4CTF009</t>
  </si>
  <si>
    <t>Trend Qualidade Brasil FIA RL</t>
  </si>
  <si>
    <t>https://www.xpi.com.br/investimentos/fundos-de-investimento/lista/#/detalhes/9dfa27e4-66ed-43ee-8873-a6bccb764afe</t>
  </si>
  <si>
    <t>BR0D6ECTF013</t>
  </si>
  <si>
    <t>Trend Short Dolar FIF Cambial RL</t>
  </si>
  <si>
    <t>https://www.xpi.com.br/investimentos/fundos-de-investimento/lista/#/detalhes/0566dea7-ded5-47e7-8162-f69b1044d625</t>
  </si>
  <si>
    <t>BR00VFCTF005</t>
  </si>
  <si>
    <t>Trend Small Caps FIA RL</t>
  </si>
  <si>
    <t>https://www.xpi.com.br/investimentos/fundos-de-investimento/lista/#/detalhes/2dbe876f-d9b8-4096-bcbc-d0280df60571</t>
  </si>
  <si>
    <t>BR049GCTF001</t>
  </si>
  <si>
    <t>Trend Tecnologia Americana FIM RL</t>
  </si>
  <si>
    <t>https://www.xpi.com.br/investimentos/fundos-de-investimento/lista/#/detalhes/a5ab6797-e145-40fa-b98c-bf9449e5c9a5</t>
  </si>
  <si>
    <t>BR01VVCTF000</t>
  </si>
  <si>
    <t>Trend Valor Brasil FIA RL</t>
  </si>
  <si>
    <t>https://www.xpi.com.br/investimentos/fundos-de-investimento/lista/#/detalhes/8a9385be-8c91-4c99-83f4-4cc2bec39f8f</t>
  </si>
  <si>
    <t>BR0D6CCTF017</t>
  </si>
  <si>
    <t>Trend XP Inc FIC FIF em Ações RL</t>
  </si>
  <si>
    <t>TREND XP INC RESP LIMITADA FIC AÇÕES</t>
  </si>
  <si>
    <t>https://www.xpi.com.br/investimentos/fundos-de-investimento/lista/#/detalhes/ffb66c6d-d0f9-4445-bbf9-bd4d0aabf012</t>
  </si>
  <si>
    <t>BR03CDCTF004</t>
  </si>
  <si>
    <t>TRUXT I VALOR RESP LIMITADA FIF CIC AÇÕES</t>
  </si>
  <si>
    <t>https://www.xpi.com.br/investimentos/fundos-de-investimento/lista/#/detalhes/b7985d0d-b4f2-47f3-af4e-e2ac5f827358</t>
  </si>
  <si>
    <t>BRTRX8CTF008</t>
  </si>
  <si>
    <t>TRUXT I VALOR INSTITUCIONAL RESP LIMITADA FIF CIC AÇÕES</t>
  </si>
  <si>
    <t>https://www.xpi.com.br/investimentos/fundos-de-investimento/lista/#/detalhes/797eda65-7933-44b1-b4f1-e88326b26bfa</t>
  </si>
  <si>
    <t>BRTXT3CTF007</t>
  </si>
  <si>
    <t>Truxt LS Advisory FIC FIM</t>
  </si>
  <si>
    <t>TRUXT LONG SHORT ADVISORY RESP LIMITADA FIF CIC MULTIMERCADO</t>
  </si>
  <si>
    <t>https://www.xpi.com.br/investimentos/fundos-de-investimento/lista/#/detalhes/399f52f0-3cb8-4fbf-98af-fcee0d07f8b8</t>
  </si>
  <si>
    <t>BRTRX4CTF007</t>
  </si>
  <si>
    <t>TRUXT LONG BIAS ADVISORY RESP LIMITADA FIF CIC MULTIMERCADO</t>
  </si>
  <si>
    <t>https://www.xpi.com.br/investimentos/fundos-de-investimento/lista/#/detalhes/a4ba8227-d8d9-489b-9459-af3d32d99f4d</t>
  </si>
  <si>
    <t>BR01KRCTF001</t>
  </si>
  <si>
    <t>TRUXT MACRO ADVISORY RESP LIMITADA FIF CIC MULTIMERCADO</t>
  </si>
  <si>
    <t>https://www.xpi.com.br/investimentos/fundos-de-investimento/lista/#/detalhes/00ab7f91-a33d-48fe-8f9f-988f61a7385b</t>
  </si>
  <si>
    <t>BRTRX3CTF009</t>
  </si>
  <si>
    <t>Truxt Retorno Real I FIF CIC em Ações RL</t>
  </si>
  <si>
    <t>TRUXT RETORNO REAL I RESP LIMITADA FIF CIC AÇÕES</t>
  </si>
  <si>
    <t>https://www.xpi.com.br/investimentos/fundos-de-investimento/lista/#/detalhes/9e27213d-fdbe-41e8-a215-aa3fc5a0dec0</t>
  </si>
  <si>
    <t>BR0MW9CTF009</t>
  </si>
  <si>
    <t>Tríade CIC CLasses FIM CP Resp Limitada</t>
  </si>
  <si>
    <t>TRÍADE FIF CIC MULTIMERCADO</t>
  </si>
  <si>
    <t>https://www.xpi.com.br/investimentos/fundos-de-investimento/lista/#/detalhes/1a9a847c-0a29-4dbc-98d7-68e0c82f1688</t>
  </si>
  <si>
    <t>BR0IQ3CTF014</t>
  </si>
  <si>
    <t>Trígono Flagship 60 Small Caps FIF em Cotas de FIA</t>
  </si>
  <si>
    <t>Trígono Capital</t>
  </si>
  <si>
    <t>TRÍGONO FLAGSHIP 60 SMALL CAPS FIF CIC AÇÕES</t>
  </si>
  <si>
    <t>https://www.xpi.com.br/investimentos/fundos-de-investimento/lista/#/detalhes/266b517b-ffc5-480e-9d7f-9d6b26c49954</t>
  </si>
  <si>
    <t>BR03NQCTF003</t>
  </si>
  <si>
    <t>Távola Equity Hedge 15 FIF Multimercado</t>
  </si>
  <si>
    <t>https://www.xpi.com.br/investimentos/fundos-de-investimento/lista/#/detalhes/0f48dadf-1e18-47f4-93c3-44200f9b5ef7</t>
  </si>
  <si>
    <t>BR07ZQCTF008</t>
  </si>
  <si>
    <t>Távola Equity Hedge 5 FIF Multimercado</t>
  </si>
  <si>
    <t>https://www.xpi.com.br/investimentos/fundos-de-investimento/lista/#/detalhes/0b42b1a9-0d49-4272-9c41-a57b88b1a9ca</t>
  </si>
  <si>
    <t>BR0FT5CTF001</t>
  </si>
  <si>
    <t>V8 Cash FIC FIRF</t>
  </si>
  <si>
    <t>V8 Capital</t>
  </si>
  <si>
    <t>https://www.xpi.com.br/investimentos/fundos-de-investimento/lista/#/detalhes/be8d5533-4730-4eca-af00-c2237a136190</t>
  </si>
  <si>
    <t>BR01ONCTF002</t>
  </si>
  <si>
    <t>V8 Cash Platinum FIF</t>
  </si>
  <si>
    <t>https://www.xpi.com.br/investimentos/fundos-de-investimento/lista/#/detalhes/e9fabc47-0890-4802-95e2-4f9776fc395b</t>
  </si>
  <si>
    <t>BR0BM3CTF007</t>
  </si>
  <si>
    <t>V8 Speedway Long Short FIF FIF Multimercado</t>
  </si>
  <si>
    <t>V8 SPEEDWAY LONG SHORT FIF CIC MULTIMERCADO</t>
  </si>
  <si>
    <t>https://www.xpi.com.br/investimentos/fundos-de-investimento/lista/#/detalhes/4e4613fb-33d4-4715-8089-f58b4d91a5c1</t>
  </si>
  <si>
    <t>BR0DXJCTF002</t>
  </si>
  <si>
    <t>V8 Vanquish Termo FIF</t>
  </si>
  <si>
    <t>https://www.xpi.com.br/investimentos/fundos-de-investimento/lista/#/detalhes/f44cdf1a-d21b-4041-91a3-deb5905e4237</t>
  </si>
  <si>
    <t>BR04YOCTF003</t>
  </si>
  <si>
    <t>Outubro / Novembro</t>
  </si>
  <si>
    <t>Setembro / Outubro</t>
  </si>
  <si>
    <t>https://www.xpi.com.br/investimentos/fundos-de-investimento/lista/#/detalhes/3cbfd480-0947-4561-8965-a72a39d8759e</t>
  </si>
  <si>
    <t>BRVGIECTF006</t>
  </si>
  <si>
    <t>https://www.xpi.com.br/investimentos/fundos-de-investimento/lista/#/detalhes/ce52be97-05e7-40d9-887a-215d7711bfc7</t>
  </si>
  <si>
    <t>BRVGPRCTF003</t>
  </si>
  <si>
    <t>https://www.xpi.com.br/investimentos/fundos-de-investimento/lista/#/detalhes/4a5e7ed9-e561-4b5f-88d2-66880e9855be</t>
  </si>
  <si>
    <t>BRVICACTF011</t>
  </si>
  <si>
    <t>VOKIN GBV ACONCÁGUA MASTER LONG ONLY AÇÕES RL</t>
  </si>
  <si>
    <t>Vokin Investimentos</t>
  </si>
  <si>
    <t>D+30 (útil)</t>
  </si>
  <si>
    <t>VOKIN GBV ACONCÁGUA 30 RESP LIMITADA FIF CIC AÇÕES</t>
  </si>
  <si>
    <t>https://www.xpi.com.br/investimentos/fundos-de-investimento/lista/#/detalhes/2053becf-8f6f-43dc-b7ae-15b2ebfc3aab</t>
  </si>
  <si>
    <t>BR0CIGCTF001</t>
  </si>
  <si>
    <t>VRB FIC FIA</t>
  </si>
  <si>
    <t>Tera Capital</t>
  </si>
  <si>
    <t>https://www.xpi.com.br/investimentos/fundos-de-investimento/lista/#/detalhes/464acec3-23bf-4f25-bf11-aa008250cdc6</t>
  </si>
  <si>
    <t>BR08GOCTF001</t>
  </si>
  <si>
    <t>VRB FIM</t>
  </si>
  <si>
    <t>https://www.xpi.com.br/investimentos/fundos-de-investimento/lista/#/detalhes/15e245ae-5f43-4174-ba05-35455f13d3ee</t>
  </si>
  <si>
    <t>BRVRB2CTF003</t>
  </si>
  <si>
    <t>VRB Liquidez FIC RF CP Referenciado DI</t>
  </si>
  <si>
    <t>https://www.xpi.com.br/investimentos/fundos-de-investimento/lista/#/detalhes/ff658ed0-16e4-4745-be34-35a519d1d19a</t>
  </si>
  <si>
    <t>BR0MIACTF003</t>
  </si>
  <si>
    <t>https://www.xpi.com.br/investimentos/fundos-de-investimento/lista/#/detalhes/5213b974-daa5-4571-8172-31efba59b1a2</t>
  </si>
  <si>
    <t>BR0CV3CTF005</t>
  </si>
  <si>
    <t>Valora Absolute FIF RF CP LP RL</t>
  </si>
  <si>
    <t>Valora Renda Fixa</t>
  </si>
  <si>
    <t>https://www.xpi.com.br/investimentos/fundos-de-investimento/lista/#/detalhes/c69a10e3-a412-46f8-9c6e-df3269222558</t>
  </si>
  <si>
    <t>BRABS7CTF006</t>
  </si>
  <si>
    <t>https://www.xpi.com.br/investimentos/fundos-de-investimento/lista/#/detalhes/5075fbf6-87af-4024-9067-f73e011261d9</t>
  </si>
  <si>
    <t>BR0O5KCTF001</t>
  </si>
  <si>
    <t>Valora Guardian Advisory FIDC RL</t>
  </si>
  <si>
    <t>D+74 (corridos)</t>
  </si>
  <si>
    <t>https://www.xpi.com.br/investimentos/fundos-de-investimento/lista/#/detalhes/952416e0-23b8-4af4-8848-6bf3ead1d308</t>
  </si>
  <si>
    <t>BRVLG2CTF004</t>
  </si>
  <si>
    <t>Valora Horizon High Yield FIDC</t>
  </si>
  <si>
    <t>D+178 (corridos)</t>
  </si>
  <si>
    <t>https://www.xpi.com.br/investimentos/fundos-de-investimento/lista/#/detalhes/d494a5ef-48bc-4a17-ad6a-1c34d8f9fddb</t>
  </si>
  <si>
    <t>BRVVGICTF000</t>
  </si>
  <si>
    <t>Valora Vanguard FIC de FIDC RL</t>
  </si>
  <si>
    <t>D+43 (corridos)</t>
  </si>
  <si>
    <t>https://www.xpi.com.br/investimentos/fundos-de-investimento/lista/#/detalhes/3b7947ed-acba-4c31-a4ff-76feb6671f35</t>
  </si>
  <si>
    <t>BR0NIYCTF001</t>
  </si>
  <si>
    <t>Velt 90 Advisory FIC FIA</t>
  </si>
  <si>
    <t>D+88 (corridos)</t>
  </si>
  <si>
    <t>VELT 90 ADVISORY FIC AÇÕES</t>
  </si>
  <si>
    <t>https://www.xpi.com.br/investimentos/fundos-de-investimento/lista/#/detalhes/4f7c39d3-4de6-434d-8697-3ee01d462d69</t>
  </si>
  <si>
    <t>BR049YCTF004</t>
  </si>
  <si>
    <t>Ventor Hedge FIC FIM</t>
  </si>
  <si>
    <t>Ventor Investimentos</t>
  </si>
  <si>
    <t>VENTOR HEDGE RESP LIMITADA FIF CIC MULTIMERCADO</t>
  </si>
  <si>
    <t>BRVHF1CTF003</t>
  </si>
  <si>
    <t>https://www.xpi.com.br/investimentos/fundos-de-investimento/lista/#/detalhes/7832897a-8a80-41d7-b4df-3688fd902cac</t>
  </si>
  <si>
    <t>BRVDCDCTF008</t>
  </si>
  <si>
    <t>Verde AM Ações FIC de FIF em Açoes RL</t>
  </si>
  <si>
    <t>VERDE AM RESP LIMITADA FIF CIC AÇÕES</t>
  </si>
  <si>
    <t>https://www.xpi.com.br/investimentos/fundos-de-investimento/lista/#/detalhes/c788ab50-f0fb-483a-4beb-08d53be40d6c</t>
  </si>
  <si>
    <t>BRVRD8CTF008</t>
  </si>
  <si>
    <t>Verde AM Ipê FIDC RL</t>
  </si>
  <si>
    <t>D+358 (corridos)</t>
  </si>
  <si>
    <t>https://www.xpi.com.br/investimentos/fundos-de-investimento/lista/#/detalhes/bc467534-d78c-47c5-aa5e-88140c81fa40</t>
  </si>
  <si>
    <t>BR0JBGCTF001</t>
  </si>
  <si>
    <t>Verde AM Mundi Ações Globais BRL FIC FIA RL</t>
  </si>
  <si>
    <t>VERDE AM MUNDI AÇÕES GLOBAIS BRL RESP LIMITADA FIF CIC AÇÕES</t>
  </si>
  <si>
    <t>https://www.xpi.com.br/investimentos/fundos-de-investimento/lista/#/detalhes/f116a0db-1d2c-45bf-b0c1-b21420ccd6eb</t>
  </si>
  <si>
    <t>BR04L7CTF004</t>
  </si>
  <si>
    <t>Verde AM Mundi Ações Globais FIF CIC Ações RL</t>
  </si>
  <si>
    <t>VERDE AM MUNDI AÇÕES GLOBAIS RESP LIMITADA FIF CIC AÇÕES</t>
  </si>
  <si>
    <t>https://www.xpi.com.br/investimentos/fundos-de-investimento/lista/#/detalhes/dde538eb-5c79-4be0-8459-ed40a83a7402</t>
  </si>
  <si>
    <t>BR05AYCTF009</t>
  </si>
  <si>
    <t>Verde AM Scena Advisory FIC de FIF Multimercado RL</t>
  </si>
  <si>
    <t>VERDE AM SCENA ADVISORY RESP LIMITADA FIF CIC MULTIMERCADO</t>
  </si>
  <si>
    <t>https://www.xpi.com.br/investimentos/fundos-de-investimento/lista/#/detalhes/360cee11-00d1-4864-bb5b-b48e48cd7308</t>
  </si>
  <si>
    <t>BRVSC2CTF001</t>
  </si>
  <si>
    <t>Verde AM X60 Advisory FIC de FIF Multimercado RL</t>
  </si>
  <si>
    <t>VERDE AM X60 ADVISORY RESP LIMITADA FIF CIC MULTIMERCADO</t>
  </si>
  <si>
    <t>https://www.xpi.com.br/investimentos/fundos-de-investimento/lista/#/detalhes/e94e38dc-1ac8-41ff-bf15-e7f45f7115f4</t>
  </si>
  <si>
    <t>BR009NCTF001</t>
  </si>
  <si>
    <t>VINCI ATLAS RESP LIMITADA FIF CIC MULTIMERCADO</t>
  </si>
  <si>
    <t>https://www.xpi.com.br/investimentos/fundos-de-investimento/lista/#/detalhes/f9ed623e-d7ff-40d7-971a-06310b19965f</t>
  </si>
  <si>
    <t>BRVCI8CTF000</t>
  </si>
  <si>
    <t>VINCI CAPITAL PARTNERS IV ADVISORY FIP MULTIESTRATÉGIA</t>
  </si>
  <si>
    <t>https://www.xpi.com.br/investimentos/fundos-de-investimento/lista/#/detalhes/0f0bebd4-42dc-4328-b494-56e73a545e70</t>
  </si>
  <si>
    <t>BRIVADCTF001</t>
  </si>
  <si>
    <t>https://www.xpi.com.br/investimentos/fundos-de-investimento/lista/#/detalhes/16c4c5e6-c955-4b86-a3d5-c90dbb0cc7f0</t>
  </si>
  <si>
    <t>Vinci Crédito Estruturado Selection Advisory FIDC RL</t>
  </si>
  <si>
    <t>VINCI CRÉDITO ESTRUTURADO SELECTION ADVISORY RESP LIMITADA FICFIDC 1</t>
  </si>
  <si>
    <t>https://www.xpi.com.br/investimentos/fundos-de-investimento/lista/#/detalhes/66f21486-3bf1-4e23-bbaf-4e1176f91ad4</t>
  </si>
  <si>
    <t>BRNCI3CTF001</t>
  </si>
  <si>
    <t>https://www.xpi.com.br/investimentos/fundos-de-investimento/lista/#/detalhes/da5c302b-dd6b-4db1-9bf3-d8b50be5d4e4</t>
  </si>
  <si>
    <t>BR0LHXCTF009</t>
  </si>
  <si>
    <t>VINCI IMPACTO E RETORNO ADVISORY IS FIP MULTIESTRATÉGIA</t>
  </si>
  <si>
    <t>https://www.xpi.com.br/investimentos/fundos-de-investimento/lista/#/detalhes/a1b5d181-389e-47b7-88e7-29642eb0b370</t>
  </si>
  <si>
    <t>BR0662CTF009</t>
  </si>
  <si>
    <t>Vinci Mosaico Advisory FIF CIA RL</t>
  </si>
  <si>
    <t>https://www.xpi.com.br/investimentos/fundos-de-investimento/lista/#/detalhes/520ae996-a9ed-43f8-a288-f0e7b55e6e44</t>
  </si>
  <si>
    <t>BR07ZYCTF002</t>
  </si>
  <si>
    <t>Vinci Multiestratégia FIM</t>
  </si>
  <si>
    <t>https://www.xpi.com.br/investimentos/fundos-de-investimento/lista/#/detalhes/c14ddbd7-942c-4471-b155-f1e6538cbb7f</t>
  </si>
  <si>
    <t>BRAPG4CTF001</t>
  </si>
  <si>
    <t>Vinci Premium Liquidez FIF CRF RL</t>
  </si>
  <si>
    <t>https://www.xpi.com.br/investimentos/fundos-de-investimento/lista/#/detalhes/616ac41f-9a85-4798-9bc1-558aa301816f</t>
  </si>
  <si>
    <t>BR06WBCTF009</t>
  </si>
  <si>
    <t>BRAPG6CTF006</t>
  </si>
  <si>
    <t>VINCI TOTAL RETURN RESP LIMITADA FIF CIC MULTIMERCADO</t>
  </si>
  <si>
    <t>https://www.xpi.com.br/investimentos/fundos-de-investimento/lista/#/detalhes/75cfed28-c395-4d40-bd6d-a4f885d72908</t>
  </si>
  <si>
    <t>BR03GVCTF007</t>
  </si>
  <si>
    <t>https://www.xpi.com.br/investimentos/fundos-de-investimento/lista/#/detalhes/46bc28c9-5a8e-4a38-8533-40036ddf3fc0</t>
  </si>
  <si>
    <t>BRVCLJCTF008</t>
  </si>
  <si>
    <t>Vinland 2 Ativo Debêntures de Infra FI RF</t>
  </si>
  <si>
    <t>Vinland Capital Management</t>
  </si>
  <si>
    <t>https://www.xpi.com.br/investimentos/fundos-de-investimento/lista/#/detalhes/5f9eb8da-f59f-4111-9365-e7e872681d9e</t>
  </si>
  <si>
    <t>BR0OO0CTF006</t>
  </si>
  <si>
    <t>Vinland Ativo Advisory FIF CIC RF LP - Resp Limitada</t>
  </si>
  <si>
    <t>VINLAND ADVISORY RESP LIMITADA FIF CIC RENDA FIXA LP</t>
  </si>
  <si>
    <t>https://www.xpi.com.br/investimentos/fundos-de-investimento/lista/#/detalhes/16526a1c-8d7f-450d-8c83-869645715872</t>
  </si>
  <si>
    <t>BR07UWCTF007</t>
  </si>
  <si>
    <t>Vinland Crédito 10 FIC FIRF</t>
  </si>
  <si>
    <t>VINLAND CRÉDITO 10 FIC RENDA FIXA</t>
  </si>
  <si>
    <t>Junho / Julho</t>
  </si>
  <si>
    <t>Maio / Junho</t>
  </si>
  <si>
    <t>https://www.xpi.com.br/investimentos/fundos-de-investimento/lista/#/detalhes/97770ff9-154c-4984-89ec-11bdf5d7d2d8</t>
  </si>
  <si>
    <t>BR0I4GCTF000</t>
  </si>
  <si>
    <t>Vinland Crédito Estruturado FIDC RL</t>
  </si>
  <si>
    <t>VINLAND CRÉDITO ESTRUTURADO RESP LIMITADA FIDC 1</t>
  </si>
  <si>
    <t>https://www.xpi.com.br/investimentos/fundos-de-investimento/lista/#/detalhes/981daf5a-30fe-4510-92be-d736ca82af00</t>
  </si>
  <si>
    <t>BR0DHBCTF002</t>
  </si>
  <si>
    <t>Vinland Crédito Multimercado FIC FI CP</t>
  </si>
  <si>
    <t>VINLAND CRÉDITO RESP LIMITADA FIF CIC MULTIMERCADO CRÉDITO PRIVADO</t>
  </si>
  <si>
    <t>https://www.xpi.com.br/investimentos/fundos-de-investimento/lista/#/detalhes/8108ecb0-cce6-47e3-acc1-647cbdd38f4e</t>
  </si>
  <si>
    <t>BR0DGCCTF002</t>
  </si>
  <si>
    <t>Vinland Incentivado Debêntures Infra Ativo FIF RF CP LP RL - Subclasse I</t>
  </si>
  <si>
    <t>https://www.xpi.com.br/investimentos/fundos-de-investimento/lista/#/detalhes/4921953a-c091-4ae1-ab52-df6f14e5200a</t>
  </si>
  <si>
    <t>BR0FQQCTF006</t>
  </si>
  <si>
    <t>Vinland Infra Sênior Advisory Feeder FI-Infra RL</t>
  </si>
  <si>
    <t>VINLAND DEBÊNTURE INC XP FEEDER DEBÊNTURES FI INFRA</t>
  </si>
  <si>
    <t>https://www.xpi.com.br/investimentos/fundos-de-investimento/lista/#/detalhes/37278d11-76ca-447c-ada1-10a9820915ed</t>
  </si>
  <si>
    <t>VINLAND LONG BIAS ADVISORY RESP LIMITADA FIF CIC MULTIMERCADO</t>
  </si>
  <si>
    <t>https://www.xpi.com.br/investimentos/fundos-de-investimento/lista/#/detalhes/79dde96c-8ba2-4ef1-a76c-dda62fd05d9f</t>
  </si>
  <si>
    <t>BRVLD6CTF008</t>
  </si>
  <si>
    <t>VINLAND LONG ONLY RESP LIMITADA FIF CIC AÇÕES</t>
  </si>
  <si>
    <t>https://www.xpi.com.br/investimentos/fundos-de-investimento/lista/#/detalhes/e2d127cf-9e8d-444e-9f37-2eea4307bf64</t>
  </si>
  <si>
    <t>BR0077CTF000</t>
  </si>
  <si>
    <t>Investidores institucionais</t>
  </si>
  <si>
    <t>VINLAND MACRO ADVISORY RESP LIMITADA FIF CIC MULTIMERCADO</t>
  </si>
  <si>
    <t>https://www.xpi.com.br/investimentos/fundos-de-investimento/lista/#/detalhes/fe9cc958-bae3-4555-9004-bfafad7a13ca</t>
  </si>
  <si>
    <t>BRVNL5CTF008</t>
  </si>
  <si>
    <t>VINLAND MACRO PLUS ADVISORY RESP LIMITADA FIF CIC MULTIMERCADO</t>
  </si>
  <si>
    <t>https://www.xpi.com.br/investimentos/fundos-de-investimento/lista/#/detalhes/c5642111-b73e-49ab-885a-518b3c7642a8</t>
  </si>
  <si>
    <t>BR082KCTF004</t>
  </si>
  <si>
    <t>Vinland PLUS III FIF Multimercado RL</t>
  </si>
  <si>
    <t>VINLAND PLUS III RESP LIMITADA FIF CIC MULTIMERCADO</t>
  </si>
  <si>
    <t>https://www.xpi.com.br/investimentos/fundos-de-investimento/lista/#/detalhes/58caa848-2694-4c5b-9dd2-8c0f6961674a</t>
  </si>
  <si>
    <t>BR0J4SCTF004</t>
  </si>
  <si>
    <t>VISTA HEDGE ADVISORY FIF CIC MULTIMERCADO</t>
  </si>
  <si>
    <t>https://www.xpi.com.br/investimentos/fundos-de-investimento/lista/#/detalhes/530a56cf-e4cb-430b-b292-d4d345636ecd</t>
  </si>
  <si>
    <t>BR0BRJCTF008</t>
  </si>
  <si>
    <t>Vista Hedge FIF em Cotas de FIM</t>
  </si>
  <si>
    <t>VISTA HEDGE FIF CIC MULTIMERCADO</t>
  </si>
  <si>
    <t>https://www.xpi.com.br/investimentos/fundos-de-investimento/lista/#/detalhes/83de82b1-6118-46c3-af6c-0398d971d53a</t>
  </si>
  <si>
    <t>BRVST3CTF000</t>
  </si>
  <si>
    <t>Vista Macro Absoluto FI Financeiro em Cotas de FIM</t>
  </si>
  <si>
    <t>VISTA MACRO ABSOLUTO FIF CIC MULTIMERCADO</t>
  </si>
  <si>
    <t>https://www.xpi.com.br/investimentos/fundos-de-investimento/lista/#/detalhes/e0d6088f-1073-4695-9515-50bc2dac883a</t>
  </si>
  <si>
    <t>BR0LWZCTF003</t>
  </si>
  <si>
    <t>Vista Multiestratégia Advisory FIF em Cotas FIM RL</t>
  </si>
  <si>
    <t>VISTA MULTIESTRATÉGIA ADVISORY FIF CIC MULTIMERCADO</t>
  </si>
  <si>
    <t>https://www.xpi.com.br/investimentos/fundos-de-investimento/lista/#/detalhes/27610cb7-6d93-41d1-aed7-3fae7854a1ad</t>
  </si>
  <si>
    <t>BR07R3CTF004</t>
  </si>
  <si>
    <t>Vivace CIC CI RF Infraestrutura Resp Limitada</t>
  </si>
  <si>
    <t>VIVACE INFRAESTRUTURA RESP LIMITADA FIF CIC RENDA FIXA</t>
  </si>
  <si>
    <t>https://www.xpi.com.br/investimentos/fundos-de-investimento/lista/#/detalhes/ae3dc938-b9ab-4681-8a5c-a3614d9eb6bc</t>
  </si>
  <si>
    <t>BR0JLPCTF001</t>
  </si>
  <si>
    <t>Vixrax FIM CP</t>
  </si>
  <si>
    <t>Levante Investimentos</t>
  </si>
  <si>
    <t>https://www.xpi.com.br/investimentos/fundos-de-investimento/lista/#/detalhes/30b80e75-2861-4c83-9467-5b1e9fe1f010</t>
  </si>
  <si>
    <t>BRVIRXCTF003</t>
  </si>
  <si>
    <t>WHG Asset Management</t>
  </si>
  <si>
    <t>WHG ALPHA DINÂMICO INVESTIMENTO NO EXTERIOR RESP LIMITADA FIF CIC MULTIMERCADO</t>
  </si>
  <si>
    <t>https://www.xpi.com.br/investimentos/fundos-de-investimento/lista/#/detalhes/b1e308db-9dae-4d5b-8965-427be45cc86c</t>
  </si>
  <si>
    <t>BR0C4ICTF002</t>
  </si>
  <si>
    <t>WHG Casa Hedge Institucional FIF da CIC Multimercado RL</t>
  </si>
  <si>
    <t>https://www.xpi.com.br/investimentos/fundos-de-investimento/lista/#/detalhes/2c4858ee-8e15-41b9-870f-00c61de5c31b</t>
  </si>
  <si>
    <t>BR0MOWCTF005</t>
  </si>
  <si>
    <t>D+25 (corridos)</t>
  </si>
  <si>
    <t>WHG GLOBAL LB BRL INVESTIMENTO NO EXTERIOR RESP LIMITADA FIF CIC AÇÕES</t>
  </si>
  <si>
    <t>https://www.xpi.com.br/investimentos/fundos-de-investimento/lista/#/detalhes/3c8a6210-79ea-4767-818b-d6dba175d1d8</t>
  </si>
  <si>
    <t>BR0DQUCTF003</t>
  </si>
  <si>
    <t>WHG Global Long Biased BRL FIC FIA IE</t>
  </si>
  <si>
    <t>WHG GLOBAL LONG BIASED BRL RESP LIMITADA FIF CIC AÇÕES</t>
  </si>
  <si>
    <t>BR0BWHCTF002</t>
  </si>
  <si>
    <t>WHG Global Long Biased USD FIC FIA IE</t>
  </si>
  <si>
    <t>WHG GLOBAL LONG BIASED USD RESP LIMITADA FIF CIC AÇÕES</t>
  </si>
  <si>
    <t>BR0BWECTF009</t>
  </si>
  <si>
    <t>WHG RF Dinâmico FIC FIM</t>
  </si>
  <si>
    <t>WHG RF DINÂMICO RESP LIMITADA FIF CIC MULTIMERCADO</t>
  </si>
  <si>
    <t>https://www.xpi.com.br/investimentos/fundos-de-investimento/lista/#/detalhes/9464565f-b0e5-4061-ac6e-d6f59a18302a</t>
  </si>
  <si>
    <t>BR09EJCTF004</t>
  </si>
  <si>
    <t>Welfare AM 2 FIA</t>
  </si>
  <si>
    <t>https://www.xpi.com.br/investimentos/fundos-de-investimento/lista/#/detalhes/83b66145-1bde-4c33-80b3-26f285fcd5b7</t>
  </si>
  <si>
    <t>BR0HF5CTF005</t>
  </si>
  <si>
    <t>Wellington Asia Technology Advisory FIA RL</t>
  </si>
  <si>
    <t>WELLINGTON ASIA TECHNOLOGY ADVISORY INVESTIMENTO NO EXTERIOR RESP LIMITADA FIF AÇÕES</t>
  </si>
  <si>
    <t>https://www.xpi.com.br/investimentos/fundos-de-investimento/lista/#/detalhes/71eb290c-3c98-434b-b512-1b9b5cb57ae0</t>
  </si>
  <si>
    <t>BR05NICTF005</t>
  </si>
  <si>
    <t>Wellington European Equity Advisory FIA RL</t>
  </si>
  <si>
    <t>https://www.xpi.com.br/investimentos/fundos-de-investimento/lista/#/detalhes/dc78378c-be3b-4070-b32c-79586035cc33</t>
  </si>
  <si>
    <t>BR05DDCTF007</t>
  </si>
  <si>
    <t>Wellington US BDR Advisory FIC FIA BDR Nível I</t>
  </si>
  <si>
    <t>https://www.xpi.com.br/investimentos/fundos-de-investimento/lista/#/detalhes/f1eadd4b-0cfd-432b-8b0a-0b17bd393339</t>
  </si>
  <si>
    <t>BR095JCTF008</t>
  </si>
  <si>
    <t>Wellington Ventura Advisory CI Ações IE RL</t>
  </si>
  <si>
    <t>WELLINGTON VENTURA ADVISORY INVESTIMENTO NO EXTERIOR RESP LIMITADA FIF AÇÕES</t>
  </si>
  <si>
    <t>https://www.xpi.com.br/investimentos/fundos-de-investimento/lista/#/detalhes/9da950c1-f661-4b72-b518-ece0b1d959e1</t>
  </si>
  <si>
    <t>BR0404CTF006</t>
  </si>
  <si>
    <t>Wellington Ventura Dólar Advisory CI Ações IE RL</t>
  </si>
  <si>
    <t>WELLINGTON VENTURA DÓLAR ADVISORY INVESTIMENTO NO EXTERIOR RESP LIMITADA FIF CIC AÇÕES</t>
  </si>
  <si>
    <t>https://www.xpi.com.br/investimentos/fundos-de-investimento/lista/#/detalhes/4ab2a4d6-02b0-4559-a03c-e1051960a9a7</t>
  </si>
  <si>
    <t>BR040CCTF009</t>
  </si>
  <si>
    <t>Western Asset BDR FIF</t>
  </si>
  <si>
    <t>FRANKLIN TEMPLETON BRASIL LTDA.</t>
  </si>
  <si>
    <t>https://www.xpi.com.br/investimentos/fundos-de-investimento/lista/#/detalhes/024f0717-bd0f-43ff-8d11-1d75cd54dfd7</t>
  </si>
  <si>
    <t>BRWES6CTF009</t>
  </si>
  <si>
    <t>Western Asset Crédito Bancário Plus FIF RF CP RL</t>
  </si>
  <si>
    <t>https://www.xpi.com.br/investimentos/fundos-de-investimento/lista/#/detalhes/902a268a-630f-40a4-b815-cc453b5d24dd</t>
  </si>
  <si>
    <t>BR0G4ACTF005</t>
  </si>
  <si>
    <t>Western Asset Hedge Dólar FIF</t>
  </si>
  <si>
    <t>https://www.xpi.com.br/investimentos/fundos-de-investimento/lista/#/detalhes/d8a32e9d-6607-4c15-b54f-4cbeb31cc3ea</t>
  </si>
  <si>
    <t>BRHDGECTF006</t>
  </si>
  <si>
    <t>Western Asset IMA-B Ativo FIF RF</t>
  </si>
  <si>
    <t>BRIFL7CTF001</t>
  </si>
  <si>
    <t>Western Asset IMA-B5 FIF RF</t>
  </si>
  <si>
    <t>https://www.xpi.com.br/investimentos/fundos-de-investimento/lista/#/detalhes/8b462e9f-76d5-4c4d-931f-7a9271ad754c</t>
  </si>
  <si>
    <t>BRWAS6CTF003</t>
  </si>
  <si>
    <t>Western Asset LS FIF</t>
  </si>
  <si>
    <t>https://www.xpi.com.br/investimentos/fundos-de-investimento/lista/#/detalhes/d1d7f92b-43ed-4e6f-89db-f8d02f652b11</t>
  </si>
  <si>
    <t>BRLEG2CTF005</t>
  </si>
  <si>
    <t>https://www.xpi.com.br/investimentos/fundos-de-investimento/lista/#/detalhes/cefdca46-d7d3-4a25-89cb-ebe17dbd2e22</t>
  </si>
  <si>
    <t>BRCTMHCTF004</t>
  </si>
  <si>
    <t>Western Asset RF Ativo FI</t>
  </si>
  <si>
    <t>https://www.xpi.com.br/investimentos/fundos-de-investimento/lista/#/detalhes/5f6cec3b-da4e-4b80-b1ab-23af79a95de1</t>
  </si>
  <si>
    <t>BRWAD1CTF001</t>
  </si>
  <si>
    <t>Western Asset RF Ativo Max FIF</t>
  </si>
  <si>
    <t>https://www.xpi.com.br/investimentos/fundos-de-investimento/lista/#/detalhes/c53ada57-b034-43f4-bf6e-1d9bb38a17bc</t>
  </si>
  <si>
    <t>BRWAB1CTF003</t>
  </si>
  <si>
    <t>Western Asset Total Credit Advisory FIC de FIF RF CP</t>
  </si>
  <si>
    <t>https://www.xpi.com.br/investimentos/fundos-de-investimento/lista/#/detalhes/61020ec1-db36-4452-a34a-400a16c47a72</t>
  </si>
  <si>
    <t>BR00ZHCTF002</t>
  </si>
  <si>
    <t>Western Asset Total Credit Plus FIF</t>
  </si>
  <si>
    <t>https://www.xpi.com.br/investimentos/fundos-de-investimento/lista/#/detalhes/5f585b96-cf1c-42d7-a371-e48f71bf9d9d</t>
  </si>
  <si>
    <t>BR0G55CTF008</t>
  </si>
  <si>
    <t>Western Asset US Index 500 FIF</t>
  </si>
  <si>
    <t>https://www.xpi.com.br/investimentos/fundos-de-investimento/lista/#/detalhes/7d002e8e-becf-47cc-9afb-aa8aa092b069</t>
  </si>
  <si>
    <t>BRUSI1CTF008</t>
  </si>
  <si>
    <t>Western Asset Valuation FIF</t>
  </si>
  <si>
    <t>https://www.xpi.com.br/investimentos/fundos-de-investimento/lista/#/detalhes/1bfa0c13-0ce8-4030-8c34-c276a6aa0d68</t>
  </si>
  <si>
    <t>BRLMM6CTF008</t>
  </si>
  <si>
    <t>XP Alocação Conservadora FIM CP RL</t>
  </si>
  <si>
    <t>https://www.xpi.com.br/investimentos/fundos-de-investimento/lista/#/detalhes/895c14b7-004a-4184-8f2e-54caf7b511ec</t>
  </si>
  <si>
    <t>BR0OTOCTF007</t>
  </si>
  <si>
    <t>XP Alocação Moderada FIM CP RL</t>
  </si>
  <si>
    <t>https://www.xpi.com.br/investimentos/fundos-de-investimento/lista/#/detalhes/34590fb8-e732-4de7-8fbb-052c1c4fdd2c</t>
  </si>
  <si>
    <t>BR0OTNCTF009</t>
  </si>
  <si>
    <t>XP Alocação Sofisticada FIM CP RL</t>
  </si>
  <si>
    <t>https://www.xpi.com.br/investimentos/fundos-de-investimento/lista/#/detalhes/e2a0aa56-df91-4e3f-bc2c-56dc76516832</t>
  </si>
  <si>
    <t>BR0OTMCTF001</t>
  </si>
  <si>
    <t>XP Balanceado Fundo Mútuo de Privatização - FGTS Carteira Livre RL</t>
  </si>
  <si>
    <t>https://www.xpi.com.br/investimentos/fundos-de-investimento/lista/#/detalhes/f496e53f-3a40-41db-ba06-fe411e791643</t>
  </si>
  <si>
    <t>BR0DBDCTF001</t>
  </si>
  <si>
    <t>XP Bancos FIC RF Referenciada DI CP RL</t>
  </si>
  <si>
    <t>XP BANCOS RESP LIMITADA FIC RENDA FIXA REFERENCIADO DI CRÉDITO PRIVADO</t>
  </si>
  <si>
    <t>https://www.xpi.com.br/investimentos/fundos-de-investimento/lista/#/detalhes/a6de5945-cfde-489a-a215-0f88adf5d837</t>
  </si>
  <si>
    <t>BR0F5CCTF009</t>
  </si>
  <si>
    <t>XP Bancos FIRF Referenciada DI CP RL</t>
  </si>
  <si>
    <t>https://www.xpi.com.br/investimentos/fundos-de-investimento/lista/#/detalhes/d9eef460-0168-4e0d-bc82-b73eb0bd7e94</t>
  </si>
  <si>
    <t>BR0365CTF009</t>
  </si>
  <si>
    <t>XP CDI 96 Unique Dez/27 FII RL</t>
  </si>
  <si>
    <t>https://www.xpi.com.br/investimentos/fundos-de-investimento/lista/#/detalhes/b19b3bc8-5e2f-4d09-a26b-c305a4f39a90</t>
  </si>
  <si>
    <t>BR0QWNCTF008</t>
  </si>
  <si>
    <t>XP CDI 96 Unique Nov/26 FII RL</t>
  </si>
  <si>
    <t>https://www.xpi.com.br/investimentos/fundos-de-investimento/lista/#/detalhes/02904a24-549f-45e1-bfcc-cc3475a85016</t>
  </si>
  <si>
    <t>BR0QCJCTF008</t>
  </si>
  <si>
    <t>https://www.xpi.com.br/investimentos/fundos-de-investimento/lista/#/detalhes/0e87a43b-c491-4040-8687-8fff3e169ac7</t>
  </si>
  <si>
    <t>BRXPGCCTF001</t>
  </si>
  <si>
    <t>https://www.xpi.com.br/investimentos/fundos-de-investimento/lista/#/detalhes/5f7d84b6-7d07-4013-8644-49bb4cb354da</t>
  </si>
  <si>
    <t>https://www.xpi.com.br/investimentos/fundos-de-investimento/lista/#/detalhes/b9ebd765-fcbd-49d6-a254-58c9f550fd4f</t>
  </si>
  <si>
    <t>XP Corporate Light FIRF CP LP</t>
  </si>
  <si>
    <t>https://www.xpi.com.br/investimentos/fundos-de-investimento/lista/#/detalhes/7e3ba003-8b2e-48c0-bd96-b17e69499f3e</t>
  </si>
  <si>
    <t>BRXPI5CTF009</t>
  </si>
  <si>
    <t>XP Corporate Plus FIC FIF Multi CP RL</t>
  </si>
  <si>
    <t>XP CORPORATE PLUS RESP LIMITADA FIF CIC MULTIMERCADO CRÉDITO PRIVADO</t>
  </si>
  <si>
    <t>https://www.xpi.com.br/investimentos/fundos-de-investimento/lista/#/detalhes/f5c7e8f7-90ec-45f2-b2f3-40de33c8e6e0</t>
  </si>
  <si>
    <t>BROXP2CTF008</t>
  </si>
  <si>
    <t>XP Corporate Top CP FIF FIRF LP RL</t>
  </si>
  <si>
    <t>https://www.xpi.com.br/investimentos/fundos-de-investimento/lista/#/detalhes/c3e416fc-fc5b-4fe4-a115-545c21b15cb2</t>
  </si>
  <si>
    <t>BRMTTOCTF004</t>
  </si>
  <si>
    <t>Março / Março</t>
  </si>
  <si>
    <t>https://www.xpi.com.br/investimentos/fundos-de-investimento/lista/#/detalhes/be706cf6-2370-481d-9274-1050f60141bd</t>
  </si>
  <si>
    <t>BR0I78CTF006</t>
  </si>
  <si>
    <t>https://www.xpi.com.br/investimentos/fundos-de-investimento/lista/#/detalhes/58e630ab-aed6-4752-987e-69d0c5cddb78</t>
  </si>
  <si>
    <t>XP Crédito Estruturado 120 FIC de FIF Multimercado CP RL</t>
  </si>
  <si>
    <t>https://www.xpi.com.br/investimentos/fundos-de-investimento/lista/#/detalhes/793e54e8-8b5b-4923-a58d-58520e30566b</t>
  </si>
  <si>
    <t>BRFXP9CTF004</t>
  </si>
  <si>
    <t>XP Crédito Estruturado 15 FIC de FIF RF CP LP RL</t>
  </si>
  <si>
    <t>https://www.xpi.com.br/investimentos/fundos-de-investimento/lista/#/detalhes/0cfae2b7-1b54-4aa2-ae97-12b60246d88d</t>
  </si>
  <si>
    <t>BR00E6CTF009</t>
  </si>
  <si>
    <t>XP Crédito Estruturado 360 FIDC RL</t>
  </si>
  <si>
    <t>XP CRÉDITO ESTRUTURADO 360 RESP LIMITADA FIDC 1</t>
  </si>
  <si>
    <t>https://www.xpi.com.br/investimentos/fundos-de-investimento/lista/#/detalhes/8a4a338f-5769-4c21-b58b-658f12f28390</t>
  </si>
  <si>
    <t>BRXPT5CTF006</t>
  </si>
  <si>
    <t>XP Crédito Estruturado 90 FIDC RL</t>
  </si>
  <si>
    <t>https://www.xpi.com.br/investimentos/fundos-de-investimento/lista/#/detalhes/d162e276-ee9c-43ab-8fae-9af3a1ad6a9a</t>
  </si>
  <si>
    <t>XP Debêntures Incentivadas CDI CP FIF Incentivado de Investimento em Infra RF RL</t>
  </si>
  <si>
    <t>https://www.xpi.com.br/investimentos/fundos-de-investimento/lista/#/detalhes/8cfe7ba5-fbba-4ee2-ae51-f4af0c972ee8</t>
  </si>
  <si>
    <t>BRXPS7CTF003</t>
  </si>
  <si>
    <t>XP Debêntures Incentivadas IMAB CP Incentivado Infra RF RL</t>
  </si>
  <si>
    <t>https://www.xpi.com.br/investimentos/fundos-de-investimento/lista/#/detalhes/3caf53f3-e61d-4586-b215-463d9e4c3304</t>
  </si>
  <si>
    <t>BRXPB2CTF003</t>
  </si>
  <si>
    <t>https://www.xpi.com.br/investimentos/fundos-de-investimento/lista/#/detalhes/6f7e965f-5550-4462-b7de-e8a9c1fc612b</t>
  </si>
  <si>
    <t>BRXPD2CTF001</t>
  </si>
  <si>
    <t>XP Fundo Mútuo de Privatização Eletrobrás RL</t>
  </si>
  <si>
    <t>https://www.xpi.com.br/investimentos/fundos-de-investimento/lista/#/detalhes/ed5875fd-11c3-4bf9-89e1-6933f95d299c</t>
  </si>
  <si>
    <t>BR0BW8CTF004</t>
  </si>
  <si>
    <t>XP IMAB5 Debêntures Incentivadas RL</t>
  </si>
  <si>
    <t>https://www.xpi.com.br/investimentos/fundos-de-investimento/lista/#/detalhes/7aa1e28f-9c04-491e-8ecd-d201765cdff9</t>
  </si>
  <si>
    <t>BR0L3ZCTF007</t>
  </si>
  <si>
    <t>XP Income Debentures Incentivadas CDI FI em Infra RF CP RL</t>
  </si>
  <si>
    <t>XP Gestão de Recursos</t>
  </si>
  <si>
    <t>https://www.xpi.com.br/investimentos/fundos-de-investimento/lista/#/detalhes/3ae12c5b-4284-4f1a-8978-708d238b0fbb</t>
  </si>
  <si>
    <t>BR0K1ICTF008</t>
  </si>
  <si>
    <t>XP Income FIC RF LP RL</t>
  </si>
  <si>
    <t>XP INCOME RESP LIMITADA FIC RENDA FIXA LP</t>
  </si>
  <si>
    <t>https://www.xpi.com.br/investimentos/fundos-de-investimento/lista/#/detalhes/4e8f634c-bfe1-4f5f-a06b-b4058d71b7f3</t>
  </si>
  <si>
    <t>BR02VICTF005</t>
  </si>
  <si>
    <t>XP Inflação Referenciado IPCA FIRF LP RL</t>
  </si>
  <si>
    <t>https://www.xpi.com.br/investimentos/fundos-de-investimento/lista/#/detalhes/29cc318d-24ba-4f37-acff-6857a2218e41</t>
  </si>
  <si>
    <t>BRXPC2CTF002</t>
  </si>
  <si>
    <t>FIP.IE</t>
  </si>
  <si>
    <t>https://www.xpi.com.br/investimentos/fundos-de-investimento/lista/#/detalhes/f7284b3f-f76d-41da-b5d8-c223924538bb</t>
  </si>
  <si>
    <t>BR03NUCTF005</t>
  </si>
  <si>
    <t>FIP-IE</t>
  </si>
  <si>
    <t>Agosto / Setembro</t>
  </si>
  <si>
    <t>https://www.xpi.com.br/investimentos/fundos-de-investimento/lista/#/detalhes/672c6742-8c20-48a2-a08e-15204a3a6985</t>
  </si>
  <si>
    <t>BR0CDZCTF002</t>
  </si>
  <si>
    <t>https://www.xpi.com.br/investimentos/fundos-de-investimento/lista/#/detalhes/0979933d-7441-47af-94d5-d634f89be071</t>
  </si>
  <si>
    <t>BR0JT7CTF003</t>
  </si>
  <si>
    <t>https://www.xpi.com.br/investimentos/fundos-de-investimento/lista/#/detalhes/4037a4da-8240-4a6b-af96-655431ed1f9b</t>
  </si>
  <si>
    <t>XP Investor 30 FIC FIA RL</t>
  </si>
  <si>
    <t>XP INVESTOR 30 RESP LIMITADA FIC AÇÕES</t>
  </si>
  <si>
    <t>https://www.xpi.com.br/investimentos/fundos-de-investimento/lista/#/detalhes/c2753470-2d40-47dc-9697-e66c74e61f53</t>
  </si>
  <si>
    <t>BRXPV3CTF007</t>
  </si>
  <si>
    <t>XP Investor Equity Hedge FIC FIM RL</t>
  </si>
  <si>
    <t>XP INVESTOR EQUITY HEDGE RESP LIMITADA FIF CIC MULTIMERCADO</t>
  </si>
  <si>
    <t>https://www.xpi.com.br/investimentos/fundos-de-investimento/lista/#/detalhes/d8a48092-d5c0-4cc4-a01b-69ed318d29d6</t>
  </si>
  <si>
    <t>BR0AIWCTF002</t>
  </si>
  <si>
    <t>XP Investor Ibovespa Ativo FIC FIA RL</t>
  </si>
  <si>
    <t>XP INVESTOR IBOVESPA ATIVO RESP LIMITADA FIF CIC AÇÕES</t>
  </si>
  <si>
    <t>https://www.xpi.com.br/investimentos/fundos-de-investimento/lista/#/detalhes/f9e51830-0ccf-4793-8248-8cac942038e3</t>
  </si>
  <si>
    <t>BRXPA0CTF008</t>
  </si>
  <si>
    <t>XP Investor Mútuo Privatização FGTS Carteira Livre RL</t>
  </si>
  <si>
    <t>https://www.xpi.com.br/investimentos/fundos-de-investimento/lista/#/detalhes/0ffb1ba5-7dbe-4c15-9680-41cf40125ae2</t>
  </si>
  <si>
    <t>BR0D9XCTF009</t>
  </si>
  <si>
    <t>https://www.xpi.com.br/investimentos/fundos-de-investimento/lista/#/detalhes/8dd80e0f-51d7-479f-8e11-d40233d865fc</t>
  </si>
  <si>
    <t>BR09F7CTF007</t>
  </si>
  <si>
    <t>XP Liquidez FIC RF REF DI CP RL</t>
  </si>
  <si>
    <t>XP LIQUIDEZ RESP LIMITADA FIC RENDA FIXA REFERENCIADO DI CRÉDITO PRIVADO</t>
  </si>
  <si>
    <t>https://www.xpi.com.br/investimentos/fundos-de-investimento/lista/#/detalhes/57656bc3-70f3-461a-a647-a0503e79d8af</t>
  </si>
  <si>
    <t>BR0GEHCTF009</t>
  </si>
  <si>
    <t>https://www.xpi.com.br/investimentos/fundos-de-investimento/lista/#/detalhes/b723aeb3-c89f-47f2-8660-cfbeef6e287d</t>
  </si>
  <si>
    <t>BR05X7CTF009</t>
  </si>
  <si>
    <t>https://www.xpi.com.br/investimentos/fundos-de-investimento/lista/#/detalhes/47f520c6-9dbe-4583-9ff1-84ee15d85bcb</t>
  </si>
  <si>
    <t>BR0N40CTF006</t>
  </si>
  <si>
    <t>XP Long Biased FIC FIM RL</t>
  </si>
  <si>
    <t>XP INVESTOR LONG BIASED RESP LIMITADA FIF CIC MULTIMERCADO</t>
  </si>
  <si>
    <t>https://www.xpi.com.br/investimentos/fundos-de-investimento/lista/#/detalhes/3c27015f-25d8-4614-b210-7cd568800bd0</t>
  </si>
  <si>
    <t>BRXPG6CTF009</t>
  </si>
  <si>
    <t>XP Macro FIM RL</t>
  </si>
  <si>
    <t>https://www.xpi.com.br/investimentos/fundos-de-investimento/lista/#/detalhes/21e31f16-aba3-43a1-9f95-95569aeb92af</t>
  </si>
  <si>
    <t>BR0CC1CTF002</t>
  </si>
  <si>
    <t>XP Macro Institucional FIC FIM RL</t>
  </si>
  <si>
    <t>XP MACRO INSTITUCIONAL RESP LIMITADA FIF CIC MULTIMERCADO</t>
  </si>
  <si>
    <t>https://www.xpi.com.br/investimentos/fundos-de-investimento/lista/#/detalhes/792caf7a-4146-45dc-a74f-42820e643f46</t>
  </si>
  <si>
    <t>BRXPM9CTF005</t>
  </si>
  <si>
    <t>XP MACRO PLUS RESP LIMITADA FIF CIC MULTIMERCADO</t>
  </si>
  <si>
    <t>https://www.xpi.com.br/investimentos/fundos-de-investimento/lista/#/detalhes/4af91cd6-f763-4e10-aeec-f17b9d81d683</t>
  </si>
  <si>
    <t>BRXPF8CTF006</t>
  </si>
  <si>
    <t>Apex Asset Management</t>
  </si>
  <si>
    <t>https://www.xpi.com.br/investimentos/fundos-de-investimento/lista/#/detalhes/7f062a9b-2cdf-4257-914f-3b7134f3e1ab</t>
  </si>
  <si>
    <t>BR03KICTF006</t>
  </si>
  <si>
    <t>https://www.xpi.com.br/investimentos/fundos-de-investimento/lista/#/detalhes/3d977c15-66ed-49db-a4de-a1d1f7691a07</t>
  </si>
  <si>
    <t>BR0E51CTF002</t>
  </si>
  <si>
    <t>https://www.xpi.com.br/investimentos/fundos-de-investimento/lista/#/detalhes/a6040ddb-ec88-4f40-bf44-9c0cb630ea75</t>
  </si>
  <si>
    <t>https://www.xpi.com.br/investimentos/fundos-de-investimento/lista/#/detalhes/3b8e488e-230d-49ca-b744-3cdaec04395a</t>
  </si>
  <si>
    <t>XP Private Equity Real Estate FII - Subclasse A</t>
  </si>
  <si>
    <t>https://www.xpi.com.br/investimentos/fundos-de-investimento/lista/#/detalhes/83e803a2-0f69-49f7-9fa6-19694c744e3b</t>
  </si>
  <si>
    <t>BR0MZZCTF004</t>
  </si>
  <si>
    <t>XP Referenciado FIF RF Referenciado DI CP RL</t>
  </si>
  <si>
    <t>https://www.xpi.com.br/investimentos/fundos-de-investimento/lista/#/detalhes/aef54b29-62f2-444d-8d12-99897d9c46ad</t>
  </si>
  <si>
    <t>BRXPR2CTF005</t>
  </si>
  <si>
    <t>https://www.xpi.com.br/investimentos/fundos-de-investimento/lista/#/detalhes/548a7b18-fca1-495c-8707-8da22c7cfe07</t>
  </si>
  <si>
    <t>BR0OLZCTF000</t>
  </si>
  <si>
    <t>FIDC Agro Indústria e Comércio</t>
  </si>
  <si>
    <t>https://www.xpi.com.br/investimentos/fundos-de-investimento/lista/#/detalhes/536d5601-8fdf-4737-aaa0-bc62e331de08</t>
  </si>
  <si>
    <t>BR09CXCTF009</t>
  </si>
  <si>
    <t>https://www.xpi.com.br/investimentos/fundos-de-investimento/lista/#/detalhes/37faa12f-6687-4bd4-8ba7-a3c4f7f454c6</t>
  </si>
  <si>
    <t>BR07FJCTF005</t>
  </si>
  <si>
    <t>https://www.xpi.com.br/investimentos/fundos-de-investimento/lista/#/detalhes/eb140b3e-78d0-49a9-a92d-2a28aa1c6a4a</t>
  </si>
  <si>
    <t>BR0B5XCTF009</t>
  </si>
  <si>
    <t>XP Special Situations FIC FIM CP LP IE</t>
  </si>
  <si>
    <t>Vórtx</t>
  </si>
  <si>
    <t>https://www.xpi.com.br/investimentos/fundos-de-investimento/lista/#/detalhes/83587964-99f5-4ac8-ae12-a3b4f473222c</t>
  </si>
  <si>
    <t>BR01ZXCTF007</t>
  </si>
  <si>
    <t>Julho / Julho</t>
  </si>
  <si>
    <t>https://www.xpi.com.br/investimentos/fundos-de-investimento/lista/#/detalhes/2c429ddf-0b07-4daf-a4f9-45c624e77ada</t>
  </si>
  <si>
    <t>BR025LCTF001</t>
  </si>
  <si>
    <t>XP SPECIAL SITUATIONS III FIC MULTIMERCADO CRÉDITO PRIVADO LP</t>
  </si>
  <si>
    <t>Outubro / Outubro</t>
  </si>
  <si>
    <t>https://www.xpi.com.br/investimentos/fundos-de-investimento/lista/#/detalhes/81fee71c-cf2d-477b-9f07-7515f0940ce9</t>
  </si>
  <si>
    <t>BR033QCTF004</t>
  </si>
  <si>
    <t>XP Termo FIC FIRF LP</t>
  </si>
  <si>
    <t>XP TERMO RESP LIMITADA FIC RENDA FIXA LP</t>
  </si>
  <si>
    <t>https://www.xpi.com.br/investimentos/fundos-de-investimento/lista/#/detalhes/c4a262f1-6a5b-4177-ab7c-e51cbf530169</t>
  </si>
  <si>
    <t>BR0905CTF002</t>
  </si>
  <si>
    <t>XPA Multimercado FIC FIM CP</t>
  </si>
  <si>
    <t>https://www.xpi.com.br/investimentos/fundos-de-investimento/lista/#/detalhes/7fcbef75-d857-48aa-b621-218ee1a6fad1</t>
  </si>
  <si>
    <t>BRXPF7CTF008</t>
  </si>
  <si>
    <t>XPA Portfolio Private FIC FIM CP</t>
  </si>
  <si>
    <t>D+62 (corridos)</t>
  </si>
  <si>
    <t>XP ADVISORY PORTFÓLIO PRIVATE FIC MULTIMERCADO CRÉDITO PRIVADO</t>
  </si>
  <si>
    <t>https://www.xpi.com.br/investimentos/fundos-de-investimento/lista/#/detalhes/67a03810-640b-44d3-b384-769a7119ab28</t>
  </si>
  <si>
    <t>BR02ZQCTF009</t>
  </si>
  <si>
    <t>XPA RV FIC FIA</t>
  </si>
  <si>
    <t>https://www.xpi.com.br/investimentos/fundos-de-investimento/lista/#/detalhes/38ffd650-77e5-42dc-a2a9-335cb49fb8a8</t>
  </si>
  <si>
    <t>BR1XPACTF003</t>
  </si>
  <si>
    <t>XPA Trafalgar EVN FIM</t>
  </si>
  <si>
    <t>XPA TRAFALGAR EVN FI MULTIMERCADO</t>
  </si>
  <si>
    <t>https://www.xpi.com.br/investimentos/fundos-de-investimento/lista/#/detalhes/c4c50c1e-e749-4551-b3a4-2fa657f43dfc</t>
  </si>
  <si>
    <t>BR09K2CTF001</t>
  </si>
  <si>
    <t>XPA Vértice Crédito FIM CP</t>
  </si>
  <si>
    <t>https://www.xpi.com.br/investimentos/fundos-de-investimento/lista/#/detalhes/9ef56604-6ab5-41a1-8ce0-8a95fc032089</t>
  </si>
  <si>
    <t>BRFIV0CTF004</t>
  </si>
  <si>
    <t>https://www.xpi.com.br/investimentos/fundos-de-investimento/lista/#/detalhes/f67e7f03-4258-49e4-8ae5-3c3238875b3d</t>
  </si>
  <si>
    <t>BRXPAGCTF005</t>
  </si>
  <si>
    <t>https://www.xpi.com.br/investimentos/fundos-de-investimento/lista/#/detalhes/b1700ab6-5f42-4db4-a269-1f4942df82bd</t>
  </si>
  <si>
    <t>BR09NMCTF009</t>
  </si>
  <si>
    <t>https://www.xpi.com.br/investimentos/fundos-de-investimento/lista/#/detalhes/babc27a1-b592-4f73-8959-14bc88bb65b6</t>
  </si>
  <si>
    <t>https://www.xpi.com.br/investimentos/fundos-de-investimento/lista/#/detalhes/72976371-57a5-4d3c-bb38-3fbd23650301</t>
  </si>
  <si>
    <t>BRXPHBCTF001</t>
  </si>
  <si>
    <t>https://www.xpi.com.br/investimentos/fundos-de-investimento/lista/#/detalhes/9b0a2c62-a491-49b1-95eb-bb957a22a10c</t>
  </si>
  <si>
    <t>BRXPHFCTF002</t>
  </si>
  <si>
    <t>Zeno Global Dólar Advisory FIC de Ações RL</t>
  </si>
  <si>
    <t>ZENO GLOBAL DÓLAR ADVISORY RESP LIMITADA FIC AÇÕES</t>
  </si>
  <si>
    <t>https://www.xpi.com.br/investimentos/fundos-de-investimento/lista/#/detalhes/59c0d62e-3ead-4d04-9256-4f465dfb3278</t>
  </si>
  <si>
    <t>BR089ZCTF007</t>
  </si>
  <si>
    <t>Zeno Global Dólar Advisory II FIC Ações RL</t>
  </si>
  <si>
    <t>ZENO GLOBAL DÓLAR ADVISORY II RESP LIMITADA FIC AÇÕES</t>
  </si>
  <si>
    <t>https://www.xpi.com.br/investimentos/fundos-de-investimento/lista/#/detalhes/c6c38048-db47-42dc-b6c1-aa1ee77d77f0</t>
  </si>
  <si>
    <t>BR0LH1CTF006</t>
  </si>
  <si>
    <t>24 Horas FI RF Resp Limitada</t>
  </si>
  <si>
    <t>Xp Allocation Asset Management Ltda.</t>
  </si>
  <si>
    <t>3 Ilhas P FIF - Cic de Ações - Resp Limitada</t>
  </si>
  <si>
    <t>3 Ilhas Investimentos - Gestão de Recurs</t>
  </si>
  <si>
    <t>4um Inflação Ima-B 5 FI Financeiro - Ci RF LP - Resp Limitada</t>
  </si>
  <si>
    <t>4um Gestão de Recursos Ltda.</t>
  </si>
  <si>
    <t>4um Marlim Dividendos FIF - Classe de Investimento</t>
  </si>
  <si>
    <t>4um Small Caps FIF - Classe de Investimento em Açõ</t>
  </si>
  <si>
    <t>4um Valor Institucional FI Fina</t>
  </si>
  <si>
    <t>A1 FIF Cic RF LP - Resp Limitada</t>
  </si>
  <si>
    <t>A1 High Grade Pós Fixado Feeder 2 FIF da Cic RF Cr</t>
  </si>
  <si>
    <t>ARX Denali Advisory Fc FIF RF Créd Priv - Resp Lim</t>
  </si>
  <si>
    <t>ARX Investimentos Ltda.</t>
  </si>
  <si>
    <t>ARX Denali Fc FIF RF Cred Priv - Resp Limitada</t>
  </si>
  <si>
    <t>ARX Denali P Fc FIF RF Cred Priv - Resp Limitada</t>
  </si>
  <si>
    <t>ARX Denali Previdência FIF RF Cred Priv - Resp Lim</t>
  </si>
  <si>
    <t>Previdência RF Duração Baixa Grau de Investimento</t>
  </si>
  <si>
    <t>D+002</t>
  </si>
  <si>
    <t>ARX Denali RF Créd Priv Iu FIF Cic Resp Limitada</t>
  </si>
  <si>
    <t>ARX Elb Adv Fc Fundo Inc de Inv Financeiro em Infr</t>
  </si>
  <si>
    <t>ARX Elbrus Fc FIF em Infra RF - Resp Limitada</t>
  </si>
  <si>
    <t>ARX Elbrus Pro Advisory I Fc F Inc Inv Financeiro</t>
  </si>
  <si>
    <t>ARX Elbrus Pro Fc Inc Inv Financeiro Infra RF - Re</t>
  </si>
  <si>
    <t>ARX Everest Advisory Fc FIF RF Cred Priv - Resp Li</t>
  </si>
  <si>
    <t>D+061</t>
  </si>
  <si>
    <t>ARX Everest Fc FIF RF Cred Priv - Resp Limitada</t>
  </si>
  <si>
    <t>ARX Fuji Fc FIF RF Cred Priv - Resp Limitada</t>
  </si>
  <si>
    <t>ARX Hedge Fc Fundo Inc de Investimento Financeiro</t>
  </si>
  <si>
    <t>ARX Hedge II CDI Seleção Fundo Incentivado de Inv</t>
  </si>
  <si>
    <t>ARX Income Fc FIF Ações - Resp Limitada</t>
  </si>
  <si>
    <t>ARX Infra Renda CDI FI Incentivado de Infra RF Cre</t>
  </si>
  <si>
    <t>ARX Long Term Fc FIF Ações - Resp Limitada</t>
  </si>
  <si>
    <t>20 % QUE EXCEDER 100 % DO IGP-M</t>
  </si>
  <si>
    <t>ARX Prev S FIF RF Cred Priv - Resp Limitada</t>
  </si>
  <si>
    <t>D+006</t>
  </si>
  <si>
    <t>D+007</t>
  </si>
  <si>
    <t>ARX Soberano FIF RF Ref DI - Resp Limitada</t>
  </si>
  <si>
    <t>ARX Vinson Adv Fc FIF RF Cred Priv - Resp Limitada</t>
  </si>
  <si>
    <t>ARX Vinson FI Financeiro em Cotas de FI RF Access</t>
  </si>
  <si>
    <t>BTG Pactual Wm</t>
  </si>
  <si>
    <t>ARX Vinson Fc FIF RF Cred Priv - Resp Limitada</t>
  </si>
  <si>
    <t>ARX Vinson Institucional Fc FIF RF Cred Priv - Res</t>
  </si>
  <si>
    <t>ARX Vinson P Fc FIF RF Cred Priv - Resp Limitada</t>
  </si>
  <si>
    <t>ARX Vinson RF Créd Priv Iu FIF Cic Resp Limitada</t>
  </si>
  <si>
    <t>Absolute Atenas Seleção FIF Cic RF Cred Priv Resp</t>
  </si>
  <si>
    <t>Absolute Creta Seleção FIF Cic RF Créd Priv Resp L</t>
  </si>
  <si>
    <t>Absolute Hidra CDI Plus Seleção FIF em Infra da Ci</t>
  </si>
  <si>
    <t>Absolute Hidra IPCA Seleção FIF Incentivado em In</t>
  </si>
  <si>
    <t>Absolute Hidra Seleção CDI FIF Cic Incentivados de</t>
  </si>
  <si>
    <t>Absolute Hiker FI Incentivado Deb Infra RF Cred Pr</t>
  </si>
  <si>
    <t>Absolute Crédito</t>
  </si>
  <si>
    <t>Absolute Hiker RF Infra Seleção Fiif em Deb de Infraestrutura da Cic Cred Priv LP</t>
  </si>
  <si>
    <t>Absolute Hiker RF Seleção FIF Cic LP Resp Limitada</t>
  </si>
  <si>
    <t>Absolute Pace A Fc FIF Ações - Resp Limitada</t>
  </si>
  <si>
    <t>Absolute Gestão de Investimentos Ltda.</t>
  </si>
  <si>
    <t>Absolute Pace Fof PREV IQ FIF Cic em Açõ</t>
  </si>
  <si>
    <t>Previdência Ações Ativo</t>
  </si>
  <si>
    <t>D+021</t>
  </si>
  <si>
    <t>D+023</t>
  </si>
  <si>
    <t>Absolute Pace Long Biased Advisory Fc FIF Ações</t>
  </si>
  <si>
    <t>Absolute Pace Long Biased Fc FIF Ações - Resp Limi</t>
  </si>
  <si>
    <t>20 % QUE EXCEDER 100 % DO Outros</t>
  </si>
  <si>
    <t>Absolute Pace Seleção FIF Cic em Ações Resp Limita</t>
  </si>
  <si>
    <t>Absoluto Partners 2 Pvt FIF Cic em Ações Resp Limi</t>
  </si>
  <si>
    <t>Absoluto Partners I 2 FIF Cic em Ações Resp Limita</t>
  </si>
  <si>
    <t>Absoluto Partners Gestão de Recursos Ltd</t>
  </si>
  <si>
    <t>Absoluto Partners I1fif Cic em Ações Resp Limitada</t>
  </si>
  <si>
    <t>Absoluto Partners Prev - FI Fin</t>
  </si>
  <si>
    <t>D+044</t>
  </si>
  <si>
    <t>D+046</t>
  </si>
  <si>
    <t>Absoluto Partners Pvt FIF Cic em Ações Resp Limita</t>
  </si>
  <si>
    <t>Access Jpmorgan Global Research Enhanced Index Equity Classe de Investimento Ações Invest</t>
  </si>
  <si>
    <t>BNP Paribas Asset Ma</t>
  </si>
  <si>
    <t>Ace Capital Absoluto Fc FIF Ações - Resp Limitada</t>
  </si>
  <si>
    <t>Ace Capital Gestora de Recursos Ltda</t>
  </si>
  <si>
    <t>Ace Capital Absoluto Instit Fc FIF Açoes - Resp Li</t>
  </si>
  <si>
    <t>20 % QUE EXCEDER 100 % DO IBrX</t>
  </si>
  <si>
    <t>Ace Capital Vantage FIF Cic RF LP Resp Limitada</t>
  </si>
  <si>
    <t>Ace Capital Vantage Institucional FIF RF LP Resp L</t>
  </si>
  <si>
    <t>Acesso Patria Pipe Ações - Classe de Investimento</t>
  </si>
  <si>
    <t>Santander Brasil Gestão de Recursos Ltda</t>
  </si>
  <si>
    <t>D+028</t>
  </si>
  <si>
    <t>Acesso Sharp Equity Value Ações - Cic FIF Resp Lim</t>
  </si>
  <si>
    <t>Acesso Sharp Long Biased Ações - Cic FIF Resp Limi</t>
  </si>
  <si>
    <t>D+092</t>
  </si>
  <si>
    <t>Acesso Tork Ações - Cic FIF Resp Limitada</t>
  </si>
  <si>
    <t>Acesso Truxt Long Bias Ações - Cic FIF Resp Limita</t>
  </si>
  <si>
    <t>Acesso Vinci Climate Change Compromisso RF</t>
  </si>
  <si>
    <t>Acumulação 157 FI Financeiro - Cic em Ações - Resp</t>
  </si>
  <si>
    <t>Banco Bradesco S/A</t>
  </si>
  <si>
    <t>Adam RF Ativa Advisory Fc FIF RF LP - Resp Limitad</t>
  </si>
  <si>
    <t>Adamcapital Gestão de Recursos Ltda.</t>
  </si>
  <si>
    <t>Af Global Bonds Ci RF Cred Priv - Resp Limitada</t>
  </si>
  <si>
    <t>Af Invest Administração de Recursos Ltda</t>
  </si>
  <si>
    <t>D+016</t>
  </si>
  <si>
    <t>Alfa Gemini Cic de Investimento em Infrarutura Ren</t>
  </si>
  <si>
    <t>Safra Wealth Distribuidora de Títulos e</t>
  </si>
  <si>
    <t>Alfa I Fundo Mútuo de Privatização FGTS Petrobras</t>
  </si>
  <si>
    <t>Guide Investimentos S/A Corretora de Val</t>
  </si>
  <si>
    <t>Ações FMP-FGTS</t>
  </si>
  <si>
    <t>Alfa II Fundo Mútuo de Privatização - FGTS Vale do Rio Doce Cia Resp Limitada</t>
  </si>
  <si>
    <t>Alfa Sirius Cic RF Referenciada DI Cred Priv</t>
  </si>
  <si>
    <t>Guide Gestão de Recursos Ltda</t>
  </si>
  <si>
    <t>Alfa VII Fundo Mútuo de Privatização FGTS Petrobra</t>
  </si>
  <si>
    <t>Alfa VIII Fundo Mútuo de Privatização FGTS Petrobr</t>
  </si>
  <si>
    <t>Allocation Ciclo Olímpico I Fc de Ações</t>
  </si>
  <si>
    <t>Mmzr Family Office</t>
  </si>
  <si>
    <t>D+094</t>
  </si>
  <si>
    <t>Alocc Ações FI Financeiro - Cla</t>
  </si>
  <si>
    <t>Alocc Gestão Patrimonial Ltda.</t>
  </si>
  <si>
    <t>Alocc Cambial FI Financeiro - C</t>
  </si>
  <si>
    <t>Alocc FI Financeiro - Classe de</t>
  </si>
  <si>
    <t>Alocc Inflação FI Financeiro -</t>
  </si>
  <si>
    <t>Alocc Reserva FI Financeiro - C</t>
  </si>
  <si>
    <t>Alocc Tna Açoes IV FI Financeir</t>
  </si>
  <si>
    <t>Taboaço, Nieckele e Associados</t>
  </si>
  <si>
    <t>Alocc Tna Ações II FI Financeir</t>
  </si>
  <si>
    <t>Alocc Tna Ações III FI Financei</t>
  </si>
  <si>
    <t>Alocc Tna Cambial I FI Financei</t>
  </si>
  <si>
    <t>Alocc Tna Cambial II FI Finance</t>
  </si>
  <si>
    <t>Alocc Tna FI Financeiro - Class</t>
  </si>
  <si>
    <t>Alocc Tna Fc de FIA</t>
  </si>
  <si>
    <t>Alocc Tna II FI Financeiro - Cl</t>
  </si>
  <si>
    <t>Alocc Tna Inflação I FI Finance</t>
  </si>
  <si>
    <t>Alocc Tna Inflação II Fc - Cic RF - Resp Limitada</t>
  </si>
  <si>
    <t>Alocc Tna Reserva FI Financeiro - Classe de Investimento em Cotas Renda</t>
  </si>
  <si>
    <t>Alocc Tna Reserva II FI Finance</t>
  </si>
  <si>
    <t>Alpha Key CSHG Fc FIA</t>
  </si>
  <si>
    <t>Alpha Key Capital Management</t>
  </si>
  <si>
    <t>Andbank Performance Ações Fc FIF Ações - Resp Limi</t>
  </si>
  <si>
    <t>Andbank Gestão</t>
  </si>
  <si>
    <t>10% que exceder 100% do IBOVESPA FECHAMENTO</t>
  </si>
  <si>
    <t>Angá High Yield FI Financeiro RF</t>
  </si>
  <si>
    <t>Angá Asset Management</t>
  </si>
  <si>
    <t>D+180</t>
  </si>
  <si>
    <t>D+181</t>
  </si>
  <si>
    <t>Apex 30 Bp FIF - Classe de Investimento em Cotas D</t>
  </si>
  <si>
    <t>Apex Ações 30 Fc FIF Ações - Resp Limitada</t>
  </si>
  <si>
    <t>Apex Cash I FI Financeiro Renda</t>
  </si>
  <si>
    <t>Modal Asset Management Ltda</t>
  </si>
  <si>
    <t>Argucia Income FIF Ações - Resp Limitada</t>
  </si>
  <si>
    <t>Argucia Capital Gestão de Recu</t>
  </si>
  <si>
    <t>Artesanal FI RF</t>
  </si>
  <si>
    <t>Artesanal Investimentos Ltda</t>
  </si>
  <si>
    <t>Asa Allocation Vértice Açoes Cic Ci - Resp Limitad</t>
  </si>
  <si>
    <t>Asa Investments</t>
  </si>
  <si>
    <t>Asa Alpha Nominal Rates Institucional Ci RF - Resp</t>
  </si>
  <si>
    <t>Asa Alpha Real Rates Institucional Ci RF - Resp Li</t>
  </si>
  <si>
    <t>Asa Ci Infra RF - Resp Limitada</t>
  </si>
  <si>
    <t>D+045</t>
  </si>
  <si>
    <t>Asa High Grade D30 Ci RF Cred Priv - Resp Limitada</t>
  </si>
  <si>
    <t>Asa Liquidez D0 Ci RF - Resp Limitada</t>
  </si>
  <si>
    <t>Ashmore Emerging Markets Equity Advisory Classe de</t>
  </si>
  <si>
    <t>Atlântico 3 RF Ref DI FIF Cic Cré</t>
  </si>
  <si>
    <t>Atmos Excellence FIF Cl de Investimento em Cotas D</t>
  </si>
  <si>
    <t>Plural Investimentos Gestão de Recursos</t>
  </si>
  <si>
    <t>D+120</t>
  </si>
  <si>
    <t>D+122</t>
  </si>
  <si>
    <t>Augme 30 II FIF RF Cred Priv LP - Resp Limitada</t>
  </si>
  <si>
    <t>Augme Capital Gestão de Recursos Ltda.</t>
  </si>
  <si>
    <t>Augme Ci RF Incentivado em Infra - Resp Limitada</t>
  </si>
  <si>
    <t>Augme Vintage I Ci RF Cred Priv - Resp Limitada</t>
  </si>
  <si>
    <t>Austro Ima B Ativo FICFI RF</t>
  </si>
  <si>
    <t>Renda Asset Management</t>
  </si>
  <si>
    <t>Awr Fc RF Cred Priv</t>
  </si>
  <si>
    <t>Awr Gestão de Recursos</t>
  </si>
  <si>
    <t>D+034</t>
  </si>
  <si>
    <t>Axa Wf Framlington Digital Economy Advisory Classe</t>
  </si>
  <si>
    <t>Axa Wf Framlington Robotech Advisory Classe de Fun</t>
  </si>
  <si>
    <t>Az Quest Azimut Equity Allocation Trend FIF Cic em</t>
  </si>
  <si>
    <t>Az Quest</t>
  </si>
  <si>
    <t>Az Quest Açoes FIF Cic em Ações Resp Limitada</t>
  </si>
  <si>
    <t>Az Quest Bayes Sistemático FI F</t>
  </si>
  <si>
    <t>D+014</t>
  </si>
  <si>
    <t>20.0000% do que exceder 100.0000 do IBOVESPA</t>
  </si>
  <si>
    <t>Az Quest Icatu Master Fife Conservador FIF RF Prev</t>
  </si>
  <si>
    <t>Az Quest Prev Ltda</t>
  </si>
  <si>
    <t>Previdência RF Duração Livre Grau de Investimento</t>
  </si>
  <si>
    <t>Az Quest Liquidez FIF RF Ref DI</t>
  </si>
  <si>
    <t>Az Quest Luce A Fc FIF RF Cred Priv LP</t>
  </si>
  <si>
    <t>Az Quest Mzk Investimentos Macro e Crédi</t>
  </si>
  <si>
    <t>Az Quest Luce Advisory Fc FIF RF Cred Priv LP</t>
  </si>
  <si>
    <t>Az Quest Luce Advisory II Fc FIF RF Créd Priv LP</t>
  </si>
  <si>
    <t>Az Quest Small Mid Caps FIF Cic em Ações Resp Limi</t>
  </si>
  <si>
    <t>D+027</t>
  </si>
  <si>
    <t>D+029</t>
  </si>
  <si>
    <t>Az Quest Small Mid Caps Institucional FIF Cic em A</t>
  </si>
  <si>
    <t>Az Quest Valore FIF RF Cred Priv</t>
  </si>
  <si>
    <t>Az Quest Yield RF Ativo FIF Cic RF LP Resp Limitada</t>
  </si>
  <si>
    <t>Az Quest Yield Ágora FI Finance</t>
  </si>
  <si>
    <t>BB Acoes Vale FI</t>
  </si>
  <si>
    <t>BB Gestão de Recursos Dtvm S/A</t>
  </si>
  <si>
    <t>Fundos de Mono Ação</t>
  </si>
  <si>
    <t>BB Asset RF Ativa Plus LP Fc</t>
  </si>
  <si>
    <t>BB Asset RF Cred Priv LP Fc FI</t>
  </si>
  <si>
    <t>D+009</t>
  </si>
  <si>
    <t>D+010</t>
  </si>
  <si>
    <t>BB Atenas 10 FI Financeiro Rend</t>
  </si>
  <si>
    <t>BB Ações Agro FIC de Fu</t>
  </si>
  <si>
    <t>BB Ações Alocação Etf FI Financeiro em Ações Responsabilidade Limitada</t>
  </si>
  <si>
    <t>BB Ações Alocação Etf IE Fun</t>
  </si>
  <si>
    <t>BB Ações Alocação FI Financeiro em Ações Responsabilidade Limitada</t>
  </si>
  <si>
    <t>BB Ações BB FI Financeiro Respo</t>
  </si>
  <si>
    <t>BB Ações BB Seguridade FI Financeiro em Ações Responsabilidade Limitada</t>
  </si>
  <si>
    <t>BB Ações Bolsa Americana FI Fin</t>
  </si>
  <si>
    <t>BB Ações Bolsa Brasileira FI em</t>
  </si>
  <si>
    <t>BB Ações Bolsas Asiáticas Exjapão Fundo de Investi</t>
  </si>
  <si>
    <t>BB Ações Bolsas Europeias FI em</t>
  </si>
  <si>
    <t>BB Ações Bolsas Globais Ativo Fundo de Investiment</t>
  </si>
  <si>
    <t>BB Ações Brl Equities Private Investimento no Exte</t>
  </si>
  <si>
    <t>BB Ações Brl Universal Brands Investimento no Exte</t>
  </si>
  <si>
    <t>BB Ações Consumo FIC de</t>
  </si>
  <si>
    <t>Ações Setoriais</t>
  </si>
  <si>
    <t>BB Ações Diversidade Is FI em C</t>
  </si>
  <si>
    <t>BB Ações Dividendos FICFI Financeiro Re</t>
  </si>
  <si>
    <t>BB Ações Dividendos Midcaps FICFI Finan</t>
  </si>
  <si>
    <t>BB Ações Dual Strategy Private FICFI FI</t>
  </si>
  <si>
    <t>D+011</t>
  </si>
  <si>
    <t>BB Ações Eletrobras FI Financei</t>
  </si>
  <si>
    <t>BB Ações Energia FI Financeiro</t>
  </si>
  <si>
    <t>BB Ações Equidade Is FI em Cota</t>
  </si>
  <si>
    <t>20.0000% que exceder 100.0000  do Ibovespa Fechamento+1:65536</t>
  </si>
  <si>
    <t>BB Ações Exportação FICFI Financeiro Re</t>
  </si>
  <si>
    <t>BB Ações Fx Equities IE Priv</t>
  </si>
  <si>
    <t>BB Ações Fx Global Select Equity Value Investiment</t>
  </si>
  <si>
    <t>BB Ações Fx Nordea Global Climate And Environment</t>
  </si>
  <si>
    <t>BB Ações Fx Nordea Global Disruption Esg Investime</t>
  </si>
  <si>
    <t>BB Ações Games FIC de F</t>
  </si>
  <si>
    <t>BB Ações Globais FIC de</t>
  </si>
  <si>
    <t>BB Ações Globais Hedge IE Fu</t>
  </si>
  <si>
    <t>BB Ações Globais Institucional FI Financeiro em Ações Responsabilidade</t>
  </si>
  <si>
    <t>BB Ações Governança Is FI Finan</t>
  </si>
  <si>
    <t>BB Ações Ibovespa Ativo FICFI Financeir</t>
  </si>
  <si>
    <t>BB Ações Ibovespa Indexado FICFI Financ</t>
  </si>
  <si>
    <t>BB Ações Infraestrutura FI em C</t>
  </si>
  <si>
    <t>BB Ações Long Bias Private FI e</t>
  </si>
  <si>
    <t>BB Ações Multigestor Private FI</t>
  </si>
  <si>
    <t>BB Ações Nordea Global Climate And Environment Is</t>
  </si>
  <si>
    <t>BB Ações Petrobras FI Financeir</t>
  </si>
  <si>
    <t>BB Ações Petrobras I FI Finance</t>
  </si>
  <si>
    <t>BB Ações Seleção Fatorial FI em</t>
  </si>
  <si>
    <t>BB Ações Setor Financeiro FI em</t>
  </si>
  <si>
    <t>BB Ações Setor Imobiliário FICFI Financ</t>
  </si>
  <si>
    <t>BB Ações Siderurgia FIC</t>
  </si>
  <si>
    <t>BB Ações Small Caps FICFI Financeiro Re</t>
  </si>
  <si>
    <t>BB Ações Sustentabilidade Is FI</t>
  </si>
  <si>
    <t>BB Ações Tecnologia FI Financei</t>
  </si>
  <si>
    <t>BB Ações Us Biotech FIC</t>
  </si>
  <si>
    <t>BB Ações Vale I FI Financeiro R</t>
  </si>
  <si>
    <t>BB Ações Valor FIC de F</t>
  </si>
  <si>
    <t>BB Ações Valor Private FI em Co</t>
  </si>
  <si>
    <t>BB Besc RF Classe FI FI</t>
  </si>
  <si>
    <t>BB Besc RF Premium FI F</t>
  </si>
  <si>
    <t>BB Bpch FIC de Fundos D</t>
  </si>
  <si>
    <t>BB Cambial Dolar LP FICFI Fina</t>
  </si>
  <si>
    <t>BB Cambial Euro LP FI</t>
  </si>
  <si>
    <t>BB Cambial Euro LP FICFI Finan</t>
  </si>
  <si>
    <t>BB Cash RF Simples FI e</t>
  </si>
  <si>
    <t>BB Espelho Ações Brasil Capital 30 Fundo de Invest</t>
  </si>
  <si>
    <t>BB Espelho Ações Constellation Fundo de Investimen</t>
  </si>
  <si>
    <t>BB Espelho Ações Oceana Valor 30 Fundo de Investim</t>
  </si>
  <si>
    <t>BB Espelho Ações Trígono Parthenon Fundo de Invest</t>
  </si>
  <si>
    <t>BB Espelho Ações Verde Am Long Bias Fundo de Inves</t>
  </si>
  <si>
    <t>BB Espelho Guepardo Institucional Ações Fundo de I</t>
  </si>
  <si>
    <t>BB Espelho Régia Institucional Equilíbrio 30 Fundo</t>
  </si>
  <si>
    <t>BB Espelho Sulamérica Crédito Asg Fundo de Investi</t>
  </si>
  <si>
    <t>BB Fundo Mútuo de Privatização - FGTS Eletrobras R</t>
  </si>
  <si>
    <t>BB Institucional FI Financeiro</t>
  </si>
  <si>
    <t>BB Milênio 10 FI Financeiro Ren</t>
  </si>
  <si>
    <t>BB Multigestor Módulo Ações FICFI Finan</t>
  </si>
  <si>
    <t>BB Mútua FI Financeiro Renda FI</t>
  </si>
  <si>
    <t>BB PREV Fluxo RF Simples Fundo D</t>
  </si>
  <si>
    <t>BB PREV RF Alocação Ativa Retorn</t>
  </si>
  <si>
    <t>BB PREV RF Idka 2 Títulos Públic</t>
  </si>
  <si>
    <t>BB PREV RF Ima Geral Ex-C Títulos Públicos FI Finance</t>
  </si>
  <si>
    <t>BB PREV RF Ima-B 5 LP F</t>
  </si>
  <si>
    <t>BB PREV RF Ima-B Fundo de Invest</t>
  </si>
  <si>
    <t>BB PREV RF Ima-B Títulos Público</t>
  </si>
  <si>
    <t>BB PREV RF Ima-B5+ Títulos Públi</t>
  </si>
  <si>
    <t>BB PREV RF Inflação Cred Priv FI Financeiro Res</t>
  </si>
  <si>
    <t>BB PREV RF Irf-M 1+ Fundo de Inv</t>
  </si>
  <si>
    <t>BB PREV RF Ref DI Longo</t>
  </si>
  <si>
    <t>BB PREV RF Títulos Públicos IPCA</t>
  </si>
  <si>
    <t>BB PREV RF Títulos Públicos VII</t>
  </si>
  <si>
    <t>BB PREV RF Títulos Públicos Vért</t>
  </si>
  <si>
    <t>BB PREV RF Títulos Públicos Xxi</t>
  </si>
  <si>
    <t>BB Parana IV RF CP Automático Fun</t>
  </si>
  <si>
    <t>BB Prev RF Irf M FI</t>
  </si>
  <si>
    <t>BB Previdência Atuarial FI Fina</t>
  </si>
  <si>
    <t>BB Previdência Ações FI Finance</t>
  </si>
  <si>
    <t>BB Previdência Ima-B 5 Ativo FI Financeiro RF Responsabilidade</t>
  </si>
  <si>
    <t>BB Previdência Tp II FI Finance</t>
  </si>
  <si>
    <t>BB RF Ativa Plus LP Funci Fundo D</t>
  </si>
  <si>
    <t>BB RF Ativa Plus LP Fundo de Inve</t>
  </si>
  <si>
    <t>BB RF Ativa Plus Private LP Fundo</t>
  </si>
  <si>
    <t>BB RF Automático Empresa Simples FICFI</t>
  </si>
  <si>
    <t>BB RF Automático Estilo Simples FICFI</t>
  </si>
  <si>
    <t>BB RF CP Absoluto FICFI</t>
  </si>
  <si>
    <t>BB RF CP Automático Fundo de Inve</t>
  </si>
  <si>
    <t>BB RF CP Automático Setor Público</t>
  </si>
  <si>
    <t>BB RF CP Clássico FICFI</t>
  </si>
  <si>
    <t>BB RF CP Corporate Ágil FICFI</t>
  </si>
  <si>
    <t>BB RF CP Diferenciado FIC de Fundos de Investi</t>
  </si>
  <si>
    <t>BB RF CP Empresa Ágil Fundo de In</t>
  </si>
  <si>
    <t>BB RF CP Grifo Fundo de Investime</t>
  </si>
  <si>
    <t>BB RF CP Pleno Fundo de Investime</t>
  </si>
  <si>
    <t>BB RF CP Super Fundo de Investime</t>
  </si>
  <si>
    <t>BB RF Debêntures Incentivadas CDI Fundo de</t>
  </si>
  <si>
    <t>BB RF Debêntures Incentivadas CDI Plus Fun</t>
  </si>
  <si>
    <t>BB RF Debêntures Incentivadas CDI Plus Pri</t>
  </si>
  <si>
    <t>BB RF Debêntures Incentivadas CDI Private</t>
  </si>
  <si>
    <t>BB RF Dívida Externa Mil FI Financeiro Responsabilidade Limitad</t>
  </si>
  <si>
    <t>Renda Fixa Dívida Externa</t>
  </si>
  <si>
    <t>BB RF Fluxo Automático Simples FIC de Fundos de Investi</t>
  </si>
  <si>
    <t>BB RF Incentivado FI em</t>
  </si>
  <si>
    <t>BB RF Irf-M1 Corporate LP Fc Resp</t>
  </si>
  <si>
    <t>BB RF LP 90 Mil Fundo de Investim</t>
  </si>
  <si>
    <t>BB RF LP Ativo Multigestor Privat</t>
  </si>
  <si>
    <t>BB RF LP Automático FICFI</t>
  </si>
  <si>
    <t>BB RF LP Bancos Fundo de Investim</t>
  </si>
  <si>
    <t>BB RF LP Bonds Globais Brl Privat</t>
  </si>
  <si>
    <t>BB RF LP Bonds Globais Fx Private</t>
  </si>
  <si>
    <t>BB RF LP Brl Bonds Brasileiros Cr</t>
  </si>
  <si>
    <t>BB RF LP Corporate Bancos FICFI</t>
  </si>
  <si>
    <t>BB RF LP Corporate Fundo de Inves</t>
  </si>
  <si>
    <t>BB RF LP Cred Priv Ar Private FIC de Fun</t>
  </si>
  <si>
    <t>BB RF LP Cred Priv Fundo de</t>
  </si>
  <si>
    <t>BB RF LP Cred Priv Fx Bonds</t>
  </si>
  <si>
    <t>BB RF LP Cred Priv Plus Fun</t>
  </si>
  <si>
    <t>BB RF LP Cred Priv Private</t>
  </si>
  <si>
    <t>BB RF LP Dedicado Ans Fundo de In</t>
  </si>
  <si>
    <t>BB RF LP Empresa Fundo de Investi</t>
  </si>
  <si>
    <t>BB RF LP Estratégia Ativa Fundo D</t>
  </si>
  <si>
    <t>BB RF LP Global Hedge Crédito Pri</t>
  </si>
  <si>
    <t>BB RF LP High Fundo de Investimen</t>
  </si>
  <si>
    <t>BB RF LP Inflação Fundo de Invest</t>
  </si>
  <si>
    <t>BB RF LP Inflação Ima-B 5 Private FIC de Fundo</t>
  </si>
  <si>
    <t>BB RF LP Inflação Ima-B Private F</t>
  </si>
  <si>
    <t>BB RF LP Prefixado Fundo de Inves</t>
  </si>
  <si>
    <t>BB RF LP Private FICFI</t>
  </si>
  <si>
    <t>BB RF LP Pré 5 Anos Private Fundo</t>
  </si>
  <si>
    <t>BB RF LP Pré Irf-M Private FIC de Fundos de In</t>
  </si>
  <si>
    <t>BB RF LP Rural Fundo Privativo Cr</t>
  </si>
  <si>
    <t>BB RF LP Tesouro Inflação Curta F</t>
  </si>
  <si>
    <t>BB RF LP Tesouro Inflação Fundo D</t>
  </si>
  <si>
    <t>BB RF LP Tesouro Prefixado Fundo</t>
  </si>
  <si>
    <t>BB RF LP Tesouro Selic Fundo de I</t>
  </si>
  <si>
    <t>Renda Fixa Duração Média Soberano</t>
  </si>
  <si>
    <t>BB RF LP Índice de Preço Fundo de</t>
  </si>
  <si>
    <t>BB RF Mais Automático Simples FI em Cotas de Fundos de Investi</t>
  </si>
  <si>
    <t>BB RF Ref DI 50 FICFI</t>
  </si>
  <si>
    <t>BB RF Ref DI Cash Private FICFI</t>
  </si>
  <si>
    <t>BB RF Ref DI Coopcred FIC de Fundos de Investi</t>
  </si>
  <si>
    <t>BB RF Ref DI LP 90 Mil FIC de Fundos</t>
  </si>
  <si>
    <t>BB RF Ref DI LP Classe 200 FIC de Fun</t>
  </si>
  <si>
    <t>BB RF Ref DI LP Mega FIC de Fundos de</t>
  </si>
  <si>
    <t>BB RF Ref DI LP Plus FIC de Fundos de</t>
  </si>
  <si>
    <t>BB RF Ref DI LP Premium FIC de Fundos</t>
  </si>
  <si>
    <t>BB RF Ref DI LP Private FIC de Fundos</t>
  </si>
  <si>
    <t>BB RF Ref DI LP Soberano</t>
  </si>
  <si>
    <t>BB RF Ref DI LP Vip FIC de Fundos de</t>
  </si>
  <si>
    <t>BB RF Ref DI Plus Ágil Fundo de I</t>
  </si>
  <si>
    <t>BB RF Ref DI Ágil FICFI</t>
  </si>
  <si>
    <t>BB RF Simples Automático Fluxo Mais Fundo</t>
  </si>
  <si>
    <t>BB RF Simples FI Financ</t>
  </si>
  <si>
    <t>BB RF Simples Solidez Absoluto Fundo Inves</t>
  </si>
  <si>
    <t>BB RF Simples Solidez Automatico Fundo Inv</t>
  </si>
  <si>
    <t>BB RF Simples Solidez Clássico Fundo Inves</t>
  </si>
  <si>
    <t>BB RF Simples Solidez Diferenciado FICFI</t>
  </si>
  <si>
    <t>BB RF Simples Solidez Pleno Fundo Investim</t>
  </si>
  <si>
    <t>BB RF Simples Solidez Super FICFI</t>
  </si>
  <si>
    <t>BB RF Simples Ágil FI e</t>
  </si>
  <si>
    <t>BB RF Ultra High FI em</t>
  </si>
  <si>
    <t>BB Urano 7 RF CP Automatico FIC de Fundos de I</t>
  </si>
  <si>
    <t>BNB Automático Ci RF CP - Resp Limitada</t>
  </si>
  <si>
    <t>Banco do Nordeste</t>
  </si>
  <si>
    <t>BNB Classe Mútua de Privatização - FGTS Eletrobras</t>
  </si>
  <si>
    <t>BNB Classico Cic Ci RF Cred Priv -Resp Limitada</t>
  </si>
  <si>
    <t>BNB Conta Reserva Ci RF Ref DI - Resp Limitada</t>
  </si>
  <si>
    <t>BNB Especial Cic Ci RF Ref DI - Resp Limitada</t>
  </si>
  <si>
    <t>BNB Essencial Ci RF Ref DI - Resp Limitada</t>
  </si>
  <si>
    <t>BNB Facil Ci RF Simples -Resp Limitada</t>
  </si>
  <si>
    <t>BNB Funcionário Ci RF - Resp Limitada</t>
  </si>
  <si>
    <t>BNB Ima-B Ci RF - Resp Limitada</t>
  </si>
  <si>
    <t>BNB Institucional Ci RF - Resp Limitada</t>
  </si>
  <si>
    <t>BNB Irf-M 1 Títulos Públicos Ci RF - Resp Limitada</t>
  </si>
  <si>
    <t>BNB Máximo Cic Ci RF LP - Resp Limitada</t>
  </si>
  <si>
    <t>BNB Plus Cic Ci RF LP - Resp Limitada</t>
  </si>
  <si>
    <t>BNB Seleção Cia - Resp Limitada</t>
  </si>
  <si>
    <t>BNB Setor Público Ci RF CP - Resp Limitada</t>
  </si>
  <si>
    <t>BNB Soberano Ci RF - Resp Limitada</t>
  </si>
  <si>
    <t>BNP Paribas Access Usa Companies Classe de Investi</t>
  </si>
  <si>
    <t>BNP Paribas Cambial Classe de Investimento Respons</t>
  </si>
  <si>
    <t>BNP Paribas Cash DI II Ref Classe de Inve</t>
  </si>
  <si>
    <t>BNP Paribas Crédito Institucional Sustentável Is C</t>
  </si>
  <si>
    <t>BNP Paribas Dinamico RF FIF RF LP - Resp Limitada</t>
  </si>
  <si>
    <t>BNP Paribas Excellent DI Fc FIF RF Ref - Resp Limi</t>
  </si>
  <si>
    <t>BNP Paribas Ima-B5 Classe de Investimento RF LP Responsabilidade Limitada</t>
  </si>
  <si>
    <t>BNP Paribas Inflação Classe de Investimento em Classes de Investimento RF - Respon</t>
  </si>
  <si>
    <t>BNP Paribas Infraestrutura Classe de Investimento</t>
  </si>
  <si>
    <t>BNP Paribas Match Classe de Investimento de Renda</t>
  </si>
  <si>
    <t>BNP Paribas Match Plus 30 Advisory Cic de Classe de Investimento RF Cred Priv LP</t>
  </si>
  <si>
    <t>BNP Paribas Premium Equities Classe de Investiment</t>
  </si>
  <si>
    <t>10.0000% que exceder 100.0000  do Ibovespa Fechamento+1:65536</t>
  </si>
  <si>
    <t>BNP Paribas RF Classe de Investimento de Renda Fix</t>
  </si>
  <si>
    <t>BNP Paribas Rubi Classe de Investimento em Cotas de Classe de Investimento RF Créd</t>
  </si>
  <si>
    <t>BNP Paribas Rubi Ágora FI Finan</t>
  </si>
  <si>
    <t>BNP Paribas Sigma Institucional Classe de Investim</t>
  </si>
  <si>
    <t>BNP Paribas Sisprime do Brasil Ans Classe de Investimento RF Resp Limitada</t>
  </si>
  <si>
    <t>BNP Paribas Small Caps Classe de Investimento em A</t>
  </si>
  <si>
    <t>NÃO</t>
  </si>
  <si>
    <t>BNP Paribas Soberano Cic de Classe de Investimento RF Simples - Responsabilidade L</t>
  </si>
  <si>
    <t>BNP Paribas Targus Classe de Investimento em Cotas</t>
  </si>
  <si>
    <t>BNY Mellon ARX Liq FIF RF Ref DI II - Resp Limitada</t>
  </si>
  <si>
    <t>BNY Mellon ARX Liq FIF RF Ref DI III - Resp Limitada</t>
  </si>
  <si>
    <t>BNY Mellon ARX Liq FIF RF Ref DI IV - Resp Limitada</t>
  </si>
  <si>
    <t>BNY Mellon ARX Liq FIF RF Ref DI IX - Resp Limitada</t>
  </si>
  <si>
    <t>BNY Mellon ARX Liq FIF RF Ref DI VI - Resp Limitada</t>
  </si>
  <si>
    <t>BNY Mellon ARX Liq FIF RF Ref DI VIII - Resp Limitada</t>
  </si>
  <si>
    <t>BNY Mellon ARX Liq FIF RF Ref DI X - Resp Limitada</t>
  </si>
  <si>
    <t>BNY Mellon ARX Liquidez FIF RF Ref DI - Resp Limitada</t>
  </si>
  <si>
    <t>BNY Mellon ARX Liquidez FIF RF Ref DI V - Resp Limitada</t>
  </si>
  <si>
    <t>BNY Mellon ARX Liquidez FIF RF Ref DI VII - Resp Limitada</t>
  </si>
  <si>
    <t>BNY Mellon ARX Liquidez J FIF RF Ref DI -</t>
  </si>
  <si>
    <t>BNY Mellon ARX Over FIF RF CP - Resp Limitada</t>
  </si>
  <si>
    <t>BRB Capital FICFI em Renda</t>
  </si>
  <si>
    <t>Plural</t>
  </si>
  <si>
    <t>BRB Crédito Corporativo FI RF Créd Priv LP Respons</t>
  </si>
  <si>
    <t>BRB FI RF Ima-S LP Resp Limitada</t>
  </si>
  <si>
    <t>BRB FI em RF Zeragem Re</t>
  </si>
  <si>
    <t>BRB Fc FI RF DI Cred Priv LP Hiper - Resp. Limitad</t>
  </si>
  <si>
    <t>BRB Fc FI RF DI LP Super Cred Priv - Resp. Limitad</t>
  </si>
  <si>
    <t>BRB Fc FI RF DI Mega Cred Priv LP - Resp. Limitada</t>
  </si>
  <si>
    <t>BRB Millenium FICFI em Ren</t>
  </si>
  <si>
    <t>BRB Rende Fácil FI RF CP Automático Rl</t>
  </si>
  <si>
    <t>BRB Rende Mais FIC de F</t>
  </si>
  <si>
    <t>BRB Simples Tesouro FICFI</t>
  </si>
  <si>
    <t>BTG Pactual Absoluto FIC FIA</t>
  </si>
  <si>
    <t>BTG Pactual Asset</t>
  </si>
  <si>
    <t>BTG Pactual Explorer RF Ativa Seleção Fifi Cic LP</t>
  </si>
  <si>
    <t>BTG Pactual Mult Cdb FIF RF Ref DI Cred Priv - Re</t>
  </si>
  <si>
    <t>BV Crédito Ativo RF Cred Priv LP FI</t>
  </si>
  <si>
    <t>Bahia Am II FIF - Classe de Investimento em Ações</t>
  </si>
  <si>
    <t>Bahia Am Renda Variável Ltda.</t>
  </si>
  <si>
    <t>Bahia Am Ref DI FIF - Classe de Investime</t>
  </si>
  <si>
    <t>Bahia Am Renda Fixa Ltda.</t>
  </si>
  <si>
    <t>Bahia Am Valuation FIF - Classe de Investimento em</t>
  </si>
  <si>
    <t>Bahia Am Valuation Seleção Ações FIF Cic Resp Limi</t>
  </si>
  <si>
    <t>Banestes BTG Pactual Absoluto Institucional FIC de FIF de Ações Resp Limitada</t>
  </si>
  <si>
    <t>Banestes Dtvm</t>
  </si>
  <si>
    <t>D+035</t>
  </si>
  <si>
    <t>Banestes Cred Corp I FIC de FIF RF Cred Priv LP Resp Limitada</t>
  </si>
  <si>
    <t>Banestes Estratégia FIC de FIF RF Resp Limitada</t>
  </si>
  <si>
    <t>Banestes FIC de FIF Incentivados de Investimento em Infra RF Cred Priv Resp Limitada</t>
  </si>
  <si>
    <t>Banestes Ima-B 5 Títulos Públicos FIF RF LP Resp Limitada</t>
  </si>
  <si>
    <t>Banestes Ima-B Títulos Públicos FIF RF Resp Limitada</t>
  </si>
  <si>
    <t>Banestes Institucional FIF RF Resp Limitada</t>
  </si>
  <si>
    <t>Banestes Invest Money FIF RF Resp Limitada</t>
  </si>
  <si>
    <t>Banestes Invest Public Automático FIF RF CP Resp Limitada</t>
  </si>
  <si>
    <t>Banestes Investidor Automático FIF RF CP Resp Limitada</t>
  </si>
  <si>
    <t>Banestes Irf-M 1 Títulos Públicos FIF RF Resp Limitada</t>
  </si>
  <si>
    <t>Banestes Liquidez FIF RF Ref DI Resp Limitada</t>
  </si>
  <si>
    <t>Banestes Selection FIF RF Cred Priv Resp Limitada</t>
  </si>
  <si>
    <t>Banestes Valores FIC de FIF RF Ref DI Resp Limitada</t>
  </si>
  <si>
    <t>Banestes Vip DI FIC de FIF RF Ref DI Resp Limitada</t>
  </si>
  <si>
    <t>Banrisul Absoluto Fifi RF LP Resp</t>
  </si>
  <si>
    <t>Banrisul S/A Cvmc</t>
  </si>
  <si>
    <t>Banrisul Automatico FI RF CP Resp Limitad</t>
  </si>
  <si>
    <t>Banrisul Dividendos FIF em Ações Resp Limitada</t>
  </si>
  <si>
    <t>Banrisul FIF em Ações Resp Limitada</t>
  </si>
  <si>
    <t>Banrisul Flex Cred Priv FI RF LP Responsabil</t>
  </si>
  <si>
    <t>Banrisul Foco Idka IPCA 2a FI F</t>
  </si>
  <si>
    <t>Banrisul Foco Ima G FIF RF LP Resp Limitada</t>
  </si>
  <si>
    <t>Banrisul Foco Ima-B FIF RF LP Res</t>
  </si>
  <si>
    <t>Banrisul Foco Irf-M 1 FIF RF Resp Limitada</t>
  </si>
  <si>
    <t>Banrisul Foco Irf-M FIF RF LP Resp Limitada</t>
  </si>
  <si>
    <t>Banrisul Inf FIF em Ações Responsabilidade Limitad</t>
  </si>
  <si>
    <t>Banrisul Master FIF RF Ref DI Lon</t>
  </si>
  <si>
    <t>Banrisul NTN-B 2032 FI Financei</t>
  </si>
  <si>
    <t>Banrisul Premium FI RF LP Responsabilidade</t>
  </si>
  <si>
    <t>Banrisul Previ IPCA 2030 FIF RF LP Resp Li</t>
  </si>
  <si>
    <t>Banrisul RF Simples FI</t>
  </si>
  <si>
    <t>Banrisul Rpps II FIF RF Resp Limitada</t>
  </si>
  <si>
    <t>Banrisul Rpps III FI RF Resp Limitada</t>
  </si>
  <si>
    <t>Banrisul Soberano FIF RF Simples Longo Pra</t>
  </si>
  <si>
    <t>Banrisul Super FI RF CP Resp Limitada</t>
  </si>
  <si>
    <t>Banrisul Vip Fifi RF LP Resp Limi</t>
  </si>
  <si>
    <t>Banrisul Índice FIF em Ações Resp Limitada</t>
  </si>
  <si>
    <t>Becsuper FI Financeiro - Classe</t>
  </si>
  <si>
    <t>Benevento FI Financeiro em Açõe</t>
  </si>
  <si>
    <t>Lis Capital Administradora e G</t>
  </si>
  <si>
    <t>Fechados de Ações</t>
  </si>
  <si>
    <t>Beyond Soberano Cic RF Ref DI Resp Limita</t>
  </si>
  <si>
    <t>Bluemetrix FIF Resp Limitada</t>
  </si>
  <si>
    <t>Bluemetrix Asset</t>
  </si>
  <si>
    <t>Bnpp Action Fc FIA</t>
  </si>
  <si>
    <t>Bocom BBM Cash Enhanced FIF - Cic RF Cred Priv - Responsabilidade Limitada</t>
  </si>
  <si>
    <t>Bocom BBM Corretora de Câmbio e Valores</t>
  </si>
  <si>
    <t>Bocom BBM Cash FIF - Cic Rfcred Priv Referenciada</t>
  </si>
  <si>
    <t>Bocom BBM Corporate Credit FIF - Cic RF Cred Priv</t>
  </si>
  <si>
    <t>Bocom BBM Infra CDI FI Financei</t>
  </si>
  <si>
    <t>Bocom BBM Infra IPCA FI Finance</t>
  </si>
  <si>
    <t>Bogari Value Advisory Fc FIF Ações - Resp Limitada</t>
  </si>
  <si>
    <t>Bogari Gestao de Investimentos</t>
  </si>
  <si>
    <t>Bogari Value Ações Pvt FIF Cic Resp Limitada</t>
  </si>
  <si>
    <t>Bogari Value D Fc FIF Ações - Resp Limitada</t>
  </si>
  <si>
    <t>Bogari Value Fc FI Financeiro de Ações - Resp Limi</t>
  </si>
  <si>
    <t>Bogari Value Master II FIF Ações - Resp Limitada</t>
  </si>
  <si>
    <t>Bogari Value Q FIF Ações Prev Fife - Resp Limitada</t>
  </si>
  <si>
    <t>20 % QUE EXCEDER 100 % DO IPCA</t>
  </si>
  <si>
    <t>Bogari Value Q Fc FIF Ações - Resp Limitada</t>
  </si>
  <si>
    <t>Bradesco Alocação Dinâmica FI Financeiro - Cic RF</t>
  </si>
  <si>
    <t>Bradesco Asset FI Financeiro -</t>
  </si>
  <si>
    <t>Bradesco Az Quest Top Long Biased Fundo de Investi</t>
  </si>
  <si>
    <t>Bradesco BNP Paribas FI Finance</t>
  </si>
  <si>
    <t>Bradesco Ba FI Financeiro - Cla</t>
  </si>
  <si>
    <t>Bradesco Bancos II FI Financeiro - Cic RF Cred Pri</t>
  </si>
  <si>
    <t>Bradesco Bj 157 FI Financeiro - Classe de Investimento em Cotas em Açõe</t>
  </si>
  <si>
    <t>Bradesco Bond FI Financeiro - Ci RF - Resp Limitad</t>
  </si>
  <si>
    <t>Bradesco Brasil Capital 30 FI F</t>
  </si>
  <si>
    <t>Bradesco Cedro Long Biased FI F</t>
  </si>
  <si>
    <t>Bradesco Centurion Dividendos Fundo de Investiment</t>
  </si>
  <si>
    <t>20.0000% do que exceder 100.0000 do IDIV   Dividendos</t>
  </si>
  <si>
    <t>Bradesco Cic de Investimento RF Ref DI Federal - R</t>
  </si>
  <si>
    <t>Bradesco Cic de Investimento RF Ref DI Special - R</t>
  </si>
  <si>
    <t>Bradesco Classe de Cic de Investimento RF Referenc</t>
  </si>
  <si>
    <t>Bradesco Classe de Cotas de Investimento em Cotas</t>
  </si>
  <si>
    <t>Bradesco Classe de Investimento RF Referenciada DI</t>
  </si>
  <si>
    <t>Bradesco Constellation FI Finan</t>
  </si>
  <si>
    <t>Bradesco Corporate Cic de Investimento RF Ref DI P</t>
  </si>
  <si>
    <t>Bradesco Corporate Classe de Cotas de Investimento</t>
  </si>
  <si>
    <t>Bradesco Corporate FI Financeir</t>
  </si>
  <si>
    <t>Pgto da Tx Perform: Semestral</t>
  </si>
  <si>
    <t>Bradesco Corporate FIF - Classe de Investimento em</t>
  </si>
  <si>
    <t>Bradesco Corporate Top FI Finan</t>
  </si>
  <si>
    <t>Bradesco Corporativo FI Finance</t>
  </si>
  <si>
    <t>Bradesco Debêntures Incentivadas CDI II Classe de</t>
  </si>
  <si>
    <t>Bradesco Debêntures Incentivadas CDI Infra FIF - C</t>
  </si>
  <si>
    <t>Bradesco Debêntures Incentivadas Inflação Fundo de</t>
  </si>
  <si>
    <t>Bradesco Debêntures Incentivadas Inflação II Class</t>
  </si>
  <si>
    <t>20.0000% que exceder 100.0000 do IMA-B 5</t>
  </si>
  <si>
    <t>Bradesco Empresarial Plus FI FI</t>
  </si>
  <si>
    <t>Bradesco Empresas H FIF - Classe de Investimento R</t>
  </si>
  <si>
    <t>20% que exceder 104.5% do CDI</t>
  </si>
  <si>
    <t>Bradesco Esg Global Bdr - FI FI</t>
  </si>
  <si>
    <t>Bradesco Estratégia Dividendos Fundo de Investimen</t>
  </si>
  <si>
    <t>D+012</t>
  </si>
  <si>
    <t>Bradesco Estratégia Ibovespa Ativo FIF - Cic de Aç</t>
  </si>
  <si>
    <t>Bradesco Estratégia Small Caps Fundo de Investimen</t>
  </si>
  <si>
    <t>Bradesco Explorer Horizon FI Financeiro - Cic em A</t>
  </si>
  <si>
    <t>Bradesco FI - Classe de Investi</t>
  </si>
  <si>
    <t>Bradesco FI Financeiro - Cic RF</t>
  </si>
  <si>
    <t>Bradesco FI Financeiro - Classe</t>
  </si>
  <si>
    <t>20% que exceder 102.5% do CDI</t>
  </si>
  <si>
    <t>Bradesco FI Financeiro - Classe de Investimento em Cotas RF Pr</t>
  </si>
  <si>
    <t>Bradesco FI Financeiro - Classe de Investimento em Cotas RF Ref</t>
  </si>
  <si>
    <t>Bradesco FI Financeiro Dedicado</t>
  </si>
  <si>
    <t>Bradesco FIC - Classe de Investimento em Cotas Ren</t>
  </si>
  <si>
    <t>Bradesco FIF - Cic RF Cred Priv Plus</t>
  </si>
  <si>
    <t>Bradesco FIF - Cic RF Inflação Longa - R</t>
  </si>
  <si>
    <t>Bradesco FIF - Cic RF LP Mult-Ín</t>
  </si>
  <si>
    <t>Bradesco FIF - Cic RF Ref DI Hiperfundo - Resp Lim</t>
  </si>
  <si>
    <t>Bradesco FIF - Cic RF Referenciada DI Max</t>
  </si>
  <si>
    <t>Bradesco FIF - Cic RF Simples Automático -</t>
  </si>
  <si>
    <t>Bradesco FIF - Classe de Investimento Ações Mult</t>
  </si>
  <si>
    <t>Bradesco FIF - Classe de Investimento RF I</t>
  </si>
  <si>
    <t>Bradesco FIF - Classe de Investimento RF L</t>
  </si>
  <si>
    <t>Bradesco FIF - Classe de Investimento RF Maxi Pod</t>
  </si>
  <si>
    <t>Bradesco FIF - Classe de Investimento RF R</t>
  </si>
  <si>
    <t>Bradesco FIF - Classe de Investimento em Ações - P</t>
  </si>
  <si>
    <t>Bradesco FIF - Classe de Investimento em Ações Bra</t>
  </si>
  <si>
    <t>Bradesco FIF - Classe de Investimento em Ações Pet</t>
  </si>
  <si>
    <t>Bradesco FIF - Classe de Investimento em Cotas RF</t>
  </si>
  <si>
    <t>D+022</t>
  </si>
  <si>
    <t>Bradesco FIF - Classe de Investimento em Cotas Ren</t>
  </si>
  <si>
    <t>20 % QUE EXCEDER 104 % DO CDI</t>
  </si>
  <si>
    <t>Bradesco FIF - Classe de Investimento em Cotas de</t>
  </si>
  <si>
    <t>Bradesco FIF- Classe de Investimento em Cotas RF C</t>
  </si>
  <si>
    <t>Bradesco Fundo Mútuo de Privatização - FGTS - Clas</t>
  </si>
  <si>
    <t>Bradesco Gestão FI Financeiro -</t>
  </si>
  <si>
    <t>Bradesco Global FI Financeiro -</t>
  </si>
  <si>
    <t>D+008</t>
  </si>
  <si>
    <t>Bradesco Global Stock Index FI</t>
  </si>
  <si>
    <t>Bradesco Gov Pp FI Financeiro -</t>
  </si>
  <si>
    <t>Bradesco H 1.000 FI Financeiro</t>
  </si>
  <si>
    <t>Bradesco H Cic de Investimento RF Ref DI LP 50 - R</t>
  </si>
  <si>
    <t>Bradesco H Cic de Investimento RF Ref DI LP Funcio</t>
  </si>
  <si>
    <t>Bradesco H Classe de Investimento RF Ans - Resp L</t>
  </si>
  <si>
    <t>Bradesco H Dividendos FI Financ</t>
  </si>
  <si>
    <t>Bradesco H FI Financeiro - Clas</t>
  </si>
  <si>
    <t>Bradesco H FIF - Classe de Investimento em Cotas</t>
  </si>
  <si>
    <t>Bradesco H FIF - Classe de Investimento em Cotas C</t>
  </si>
  <si>
    <t>Bradesco H FIF - Classe de Investimento em Cotas R</t>
  </si>
  <si>
    <t>Bradesco H Health Care Plus FI</t>
  </si>
  <si>
    <t>Bradesco H Novo Executivo FI FI</t>
  </si>
  <si>
    <t>Bradesco H Performance Institucional FI Financeiro</t>
  </si>
  <si>
    <t>Bradesco H Petrobras FI Finance</t>
  </si>
  <si>
    <t>Bradesco H Private Performance Fundo de Investimen</t>
  </si>
  <si>
    <t>Bradesco Ibovespa Indexado FI F</t>
  </si>
  <si>
    <t>Bradesco Ibovespa Plus FI Financeiro - Cia - Resp</t>
  </si>
  <si>
    <t>Bradesco Ibovespa Valuation FI Financeiro - Cic em</t>
  </si>
  <si>
    <t>Bradesco Idka Pré 2 FI Financeiro - Ci RF - Resp L</t>
  </si>
  <si>
    <t>Bradesco Inflação FI Financeiro - Cic RF Cred Priv LP - Resp Limitada</t>
  </si>
  <si>
    <t>Bradesco Institucional FI Finan</t>
  </si>
  <si>
    <t>Bradesco Institucional FI Financeiro - Cic RF Cred</t>
  </si>
  <si>
    <t>Bradesco Institucional Ibrx Alpha FI Financeiro -</t>
  </si>
  <si>
    <t>Bradesco Institucional Ima Geral Fundo de Investim</t>
  </si>
  <si>
    <t>Bradesco Institucional Ima-B 5 FI Financeiro - Cic</t>
  </si>
  <si>
    <t>Bradesco Institucional Ima-B 5+ Fundo de Investime</t>
  </si>
  <si>
    <t>Bradesco Institucional Ima-B FI Financeiro - Cic R</t>
  </si>
  <si>
    <t>Bradesco Institucional Ima-B Títulos Públicos FI F</t>
  </si>
  <si>
    <t>Bradesco Investidores Não Residentes Fundo de Inve</t>
  </si>
  <si>
    <t>Bradesco Long Biased Apex Infinity FIF - Cic Ações</t>
  </si>
  <si>
    <t>Bradesco Multigestores Balanceado FI Financeiro -</t>
  </si>
  <si>
    <t>Bradesco Multimanager Equity Usd Fundo de Investim</t>
  </si>
  <si>
    <t>Bradesco Nível I FI Financeiro - Cia - Resp Limita</t>
  </si>
  <si>
    <t>Bradesco Pibbs II FI Financeiro</t>
  </si>
  <si>
    <t>Bradesco Poder Público FI Finan</t>
  </si>
  <si>
    <t>Bradesco Poder Público FI Financeiro - Cic RF CP -</t>
  </si>
  <si>
    <t>Bradesco Portfolio Global Equities Brl FI Financeiro - Classe de Invest</t>
  </si>
  <si>
    <t>Bradesco Portfolio Global Equities FI Financeiro - Classe de Investimen</t>
  </si>
  <si>
    <t>Bradesco Portfolio Long Biased FI Financeiro - Cic</t>
  </si>
  <si>
    <t>Bradesco Portfólio Debêntures Incentivadas Fundo D</t>
  </si>
  <si>
    <t>Bradesco Portfólio High Grade FI Financeiro - Cic</t>
  </si>
  <si>
    <t>Bradesco Portfólio Inflação FI</t>
  </si>
  <si>
    <t>Bradesco Portfólio Long Only FI Financeiro - Cic e</t>
  </si>
  <si>
    <t>Bradesco Prime Active FI Financ</t>
  </si>
  <si>
    <t>Bradesco Prime FI Financeiro -</t>
  </si>
  <si>
    <t>Bradesco Prime FIF - Classe de Investimento em Cot</t>
  </si>
  <si>
    <t>Bradesco Prime H Cic de Investimento RF Ref DI LP</t>
  </si>
  <si>
    <t>Bradesco Prime H FI Financeiro</t>
  </si>
  <si>
    <t>Bradesco Prime Special FI Finan</t>
  </si>
  <si>
    <t>Bradesco Private Ativo FI Financeiro - Ci RF - Res</t>
  </si>
  <si>
    <t>Bradesco Private Classe de Cotas de Investimento e</t>
  </si>
  <si>
    <t>Bradesco Private FI Financeiro</t>
  </si>
  <si>
    <t>Bradesco Private Fund Of Funds Equities FI Finance</t>
  </si>
  <si>
    <t>D+024</t>
  </si>
  <si>
    <t>D+026</t>
  </si>
  <si>
    <t>Bradesco Private Fundo de Investimento Financeiro</t>
  </si>
  <si>
    <t>Bradesco Private Juro Real Ima-B 5 Fundo de Invest</t>
  </si>
  <si>
    <t>Bradesco Private Juro Real Ima-B Fundo de Investim</t>
  </si>
  <si>
    <t>Bradesco Private Liquidez FI Financeiro - Cic RF C</t>
  </si>
  <si>
    <t>Bradesco Private Long Only FI Financeiro - Cic em</t>
  </si>
  <si>
    <t>Bradesco Private Rating 30 FI F</t>
  </si>
  <si>
    <t>Bradesco Private Rating 90 FI Financeiro - Cic RF</t>
  </si>
  <si>
    <t>Bradesco Quant Institucional Global Usd Fundo de I</t>
  </si>
  <si>
    <t>Bradesco Referenciada DI Sky FI</t>
  </si>
  <si>
    <t>Bradesco Referenciada DI Supremo Fundo de Investim</t>
  </si>
  <si>
    <t>Bradesco Selection FI Financeiro - Cic em Ações - Resp Limitada</t>
  </si>
  <si>
    <t>Bradesco Sequoia Seleção FIF - Classe de Investime</t>
  </si>
  <si>
    <t>Bradesco Solaro FI Financeiro - Cic RF Cred Priv L</t>
  </si>
  <si>
    <t>Bradesco Target I FI Financeiro</t>
  </si>
  <si>
    <t>Bradesco Topázio FI Financeiro</t>
  </si>
  <si>
    <t>Bradesco Ultra FI Financeiro - Cic RF Cred Priv LP</t>
  </si>
  <si>
    <t>20.0000% que exceder 100.0000  do CDI</t>
  </si>
  <si>
    <t>Bradesco Ultra II FI Financeiro</t>
  </si>
  <si>
    <t>Bradesco Vênus FIF - Cic RF - Resp Limitada</t>
  </si>
  <si>
    <t>Bradesco Zupo FI Financeiro - Cic RF Cred Priv LP</t>
  </si>
  <si>
    <t>Bradesco Ágora Bdr Nível I - FI</t>
  </si>
  <si>
    <t>Bradesco Ômicron FI Financeiro</t>
  </si>
  <si>
    <t>Bram H Ibovespa Gestão FI Finan</t>
  </si>
  <si>
    <t>Bram H Mult IV FI Financeiro -</t>
  </si>
  <si>
    <t>Brasil Capital 100 Prev Fc FIF Ações - Resp Limita</t>
  </si>
  <si>
    <t>Bc Gestão</t>
  </si>
  <si>
    <t>Brasil Capital 30 Advisory Fc FIF Ações - Resp Lim</t>
  </si>
  <si>
    <t>Brasil Capital Fc FIF Ações - Resp Limitada</t>
  </si>
  <si>
    <t>Brasil Capital Instit 30 Fc FIF Ações - Resp Limitada</t>
  </si>
  <si>
    <t>Brasil Capital Part FIC FIF Ações - Resp Limitada</t>
  </si>
  <si>
    <t>Brasil Corporate FIF RF Cred Priv LP - Resp Limitada</t>
  </si>
  <si>
    <t>Bresser Ações Fc FIF em Ações - Resp Limitada</t>
  </si>
  <si>
    <t>Bresser Adm. de Rec.</t>
  </si>
  <si>
    <t>Buriti FIF RF Ref DI LP Resp Limitada</t>
  </si>
  <si>
    <t>Buriti Investimentos</t>
  </si>
  <si>
    <t>Bws Seleção Crédito Infraestrutura Classe de Investimento RF - Responsabilidade</t>
  </si>
  <si>
    <t>C6 Techinvest Brasil Dividendos FIF Ações - Resp L</t>
  </si>
  <si>
    <t>Carbon Asset Management</t>
  </si>
  <si>
    <t>CS Evolution DI BR Max Private Fc FIF RF Ref Resp</t>
  </si>
  <si>
    <t>Credit Suisse Hedging-Griffo Wealth Mana</t>
  </si>
  <si>
    <t>CS Evolution DI Fc FI RF Ref Resp Limitada</t>
  </si>
  <si>
    <t>CS Evolution DI Max Private Fc FIF RF Ref Resp Lim</t>
  </si>
  <si>
    <t>CS Evolution DI Plus Private Fcfi RF Ref</t>
  </si>
  <si>
    <t>CS Evolution DI Private Fc FIF RF Ref Resp Limitad</t>
  </si>
  <si>
    <t>CS Evolution DI Private Fc FIF RF Ref Resp Limitada</t>
  </si>
  <si>
    <t>CS Evolution Fc Infra CDI FI Infra RF Cred Priv Re</t>
  </si>
  <si>
    <t>D+013</t>
  </si>
  <si>
    <t>CS Evolution Portf Infra Cred Priv Fc FI Incentiva</t>
  </si>
  <si>
    <t>CS Evolution Portfolio Infra Cred Priv CDI Fc FI I</t>
  </si>
  <si>
    <t>CS Evolution S&amp;P 500 Brl Fc FIF Ações Resp Limitad</t>
  </si>
  <si>
    <t>CSHG All Absolute Pace Long Biased Fc FIF Ações Re</t>
  </si>
  <si>
    <t>CSHG All Aster Fc FIF Ações - Resp Limitada</t>
  </si>
  <si>
    <t>CSHG All Norte II Long Bias Fc FIF Ações - Resp Li</t>
  </si>
  <si>
    <t>CSHG All Sharp Lb Fc FIF Ações - Resp Limitada</t>
  </si>
  <si>
    <t>CSHG All Truxt Long Bias II Fc FIF Ações Resp Limi</t>
  </si>
  <si>
    <t>CSHG All Verde Am Mundi Ações Globais Cic FIF Açõe</t>
  </si>
  <si>
    <t>CSHG Allocation Oceana Long Bias Fc FIF Ações - Re</t>
  </si>
  <si>
    <t>D+050</t>
  </si>
  <si>
    <t>D+052</t>
  </si>
  <si>
    <t>CSHG Allocation Sharp Long Biased CSHG Fc FIF Açõe</t>
  </si>
  <si>
    <t>CSHG Allocation Spx Falcon Fc FIF Ações - Resp Lim</t>
  </si>
  <si>
    <t>CSHG Allocation Spx Falcon II Fc FIF Ações - Resp</t>
  </si>
  <si>
    <t>CSHG Allocation Truxt Long Bias Fc FIF Ações Resp</t>
  </si>
  <si>
    <t>CSHG Allocation Verde Am Ações Fc FIF - Ações Resp</t>
  </si>
  <si>
    <t>CSHG FIF - Cambial Resp Limitada</t>
  </si>
  <si>
    <t>CSHG Jgp Deb Incentivadas IPCA Cic Infra RF Cred P</t>
  </si>
  <si>
    <t>CSHG Jive Distressed IV Fc FIF RF Ref DI Resp Limi</t>
  </si>
  <si>
    <t>CSHG Juro Real Curto RF Fc FIF Resp Limitada</t>
  </si>
  <si>
    <t>CSHG Juro Real RF Fc FIF Resp Limitada</t>
  </si>
  <si>
    <t>CSHG Kz I Fc FI RF Ref DI Resp Limitada</t>
  </si>
  <si>
    <t>CSHG Lcp X Fc FIF RF Ef DI Resp Limitada</t>
  </si>
  <si>
    <t>CSHG Legacy Capital Compound Deb Inc IPCA Fc FI In</t>
  </si>
  <si>
    <t>Legacy Capital Gestora de Recursos Ltda.</t>
  </si>
  <si>
    <t>CSHG Lexington Secondaries Fc FI RF Ref DI Resp Li</t>
  </si>
  <si>
    <t>CSHG Master Direcional Ima-B 5+ FIF RF Resp Limita</t>
  </si>
  <si>
    <t>CSHG Patria Fc FIF RF Ref DI Resp Limitada</t>
  </si>
  <si>
    <t>CSHG Patria Private Equity VII Fc FI RF Ref DI Res</t>
  </si>
  <si>
    <t>CSHG Soberano Exclusivo Fc FIF RF Ref DI Resp Limi</t>
  </si>
  <si>
    <t>CSHG Soberano Private I Fc FIF RF Ref DI Resp Limi</t>
  </si>
  <si>
    <t>CSHG Sp500 Usd FIF Ações Resp Limitada</t>
  </si>
  <si>
    <t>CSHG Spx Seahawk Debentures Incentivadas Cic FI In</t>
  </si>
  <si>
    <t>CSHG Top Ações Fc FIF Ações Resp Limitada</t>
  </si>
  <si>
    <t>CSHG Top Long Bias Fc FIF Ações Resp Limitada</t>
  </si>
  <si>
    <t>CSHG Verde Am Beta 14 Fc FIF Ações Resp Limitada</t>
  </si>
  <si>
    <t>Verde Asset Management S.A.</t>
  </si>
  <si>
    <t>CSHG Verde Am Strategy II Fc FIF - Ações Resp Limitada</t>
  </si>
  <si>
    <t>CSHG Wm Lb Fc FIF Ações Resp Limitada</t>
  </si>
  <si>
    <t>Caixa Absoluto Pré Cic de Classe de FIF RF LP - Re</t>
  </si>
  <si>
    <t>Caixa Distribuidora de Títulos e Valores</t>
  </si>
  <si>
    <t>Caixa Aliança Títulos Públicos Classe de FIF RF CP</t>
  </si>
  <si>
    <t>Caixa Ametista Corporativo Cic de Classe de FIF RF</t>
  </si>
  <si>
    <t>Caixa Atena Ações Livre Quant Cic de Classe de FIF</t>
  </si>
  <si>
    <t>Caixa Atena Brasil Ações Livre Quant Cic de Classe</t>
  </si>
  <si>
    <t>Caixa Ativa Cic de Classe de FIF RF LP - Resp Limi</t>
  </si>
  <si>
    <t>Caixa Automático Polis Cic de Classe de FIF RF CP</t>
  </si>
  <si>
    <t>Caixa Ações Multigestor Cic de Classe de FIF em Aç</t>
  </si>
  <si>
    <t>D+025</t>
  </si>
  <si>
    <t>Caixa Banco do Brasil Plus Classe de FIF em Ações</t>
  </si>
  <si>
    <t>Caixa Bdr Nível I Classe de FIF em Ações - Resp Limitada</t>
  </si>
  <si>
    <t>Caixa Beta Cic de Classe de FIF RF Ref DI LP - Resp Limitada</t>
  </si>
  <si>
    <t>Caixa Brasil 2027 Títulos Públicos Classe de FIF R</t>
  </si>
  <si>
    <t>Caixa Brasil 2027 X Títulos Públicos Classe de FIF</t>
  </si>
  <si>
    <t>Caixa Brasil 2028 X Títulos Públicos Classe de FIF</t>
  </si>
  <si>
    <t>Caixa Brasil 2030 I Títulos Públicos Classe de FIF RF - Resp Limitada</t>
  </si>
  <si>
    <t>Caixa Brasil 2030 II Títulos Públicos Classe de FIF RF - Resp Limitada</t>
  </si>
  <si>
    <t>Caixa Brasil 2030 III Títulos Públicos Classe de F</t>
  </si>
  <si>
    <t>Caixa Brasil 2030 X Títulos Públicos Classe de FIF</t>
  </si>
  <si>
    <t>Caixa Brasil 2032 X Títulos Públicos Classe de FIF</t>
  </si>
  <si>
    <t>Caixa Brasil 2033 X Títulos Públicos Classe de FIF</t>
  </si>
  <si>
    <t>Caixa Brasil Ativa Cic de Classe de FIF RF LP - Resp Limitada</t>
  </si>
  <si>
    <t>Caixa Brasil Cic de Classe de FIF RF Ref DI LP - Resp Limitada</t>
  </si>
  <si>
    <t>Caixa Brasil Disponibilidades Cic de Classe de FIF RF Simples - Resp Limitada</t>
  </si>
  <si>
    <t>Caixa Brasil Etf Ibovespa Classe de FIF em Ações - Resp Limitada</t>
  </si>
  <si>
    <t>Caixa Brasil Gestão Estratégica Cic de Classe de F</t>
  </si>
  <si>
    <t>Caixa Brasil Ibx-50 Classe de FIF em Ações - Resp</t>
  </si>
  <si>
    <t>Caixa Brasil Idka IPCA 2a Títulos Públicos Classe de FIF RF LP - Resp Limitada</t>
  </si>
  <si>
    <t>Caixa Brasil Idka Pre 2a Cic de Classe de FIF RF L</t>
  </si>
  <si>
    <t>Caixa Brasil Ima B 5+ Titulos Públicos Classe de FIF RF LP - Resp Limitada</t>
  </si>
  <si>
    <t>Caixa Brasil Ima Geral Títulos Públicos Classe de</t>
  </si>
  <si>
    <t>Caixa Brasil Ima-B 5 Títulos Públicos Classe de FI</t>
  </si>
  <si>
    <t>Caixa Brasil Ima-B Títulos Públicos Classe de FIF</t>
  </si>
  <si>
    <t>Caixa Brasil Indexa Ibovespa Classe de FIF em Ações - Resp Limitada</t>
  </si>
  <si>
    <t>Caixa Brasil Inflação Ativa Classe de FIF RF Créd Priv - Resp Limitada</t>
  </si>
  <si>
    <t>Caixa Brasil Irf-M 1 Títulos Públicos Classe de FI</t>
  </si>
  <si>
    <t>Caixa Brasil Irf-M 1+ Titulos Públicos Classe de FIF RF LP - Resp Limitada</t>
  </si>
  <si>
    <t>Caixa Brasil Irf-M Títulos Públicos Classe de FIF RF LP - Resp Limitada</t>
  </si>
  <si>
    <t>Caixa Brasil Matriz Classe de FIF RF - Resp Limita</t>
  </si>
  <si>
    <t>Caixa Brasil Títulos Públicos Classe de FIF RF LP</t>
  </si>
  <si>
    <t>Caixa Capital Índice de Preços Cic de Classe de FIF RF LP - Resp Limitada</t>
  </si>
  <si>
    <t>Caixa Cic de Classe de FIF RF CP - Resp Limitada</t>
  </si>
  <si>
    <t>Caixa Classe de FMP - FGTS - Eletrobrás - Resp Lim</t>
  </si>
  <si>
    <t>Caixa Clássico Cic de Classe de FIF RF LP - Resp L</t>
  </si>
  <si>
    <t>Caixa Construção Civil Classe de FIF em Ações - Re</t>
  </si>
  <si>
    <t>Caixa Consumo Classe de FIF em Ações - Resp Limitada</t>
  </si>
  <si>
    <t>Caixa Diamante Corporativo Classe de FIF RF Créd P</t>
  </si>
  <si>
    <t>Caixa Dividendos Classe de FIF em Ações - Resp Lim</t>
  </si>
  <si>
    <t>Caixa Eletrobras Classe de FIF em Ações - Resp Lim</t>
  </si>
  <si>
    <t>Caixa Empreender Cic de Classe de FIF RF LP - Resp Limitada</t>
  </si>
  <si>
    <t>Caixa Equilibrio Mpe Cic de Classe de FIF RF LP -</t>
  </si>
  <si>
    <t>Caixa Esmeralda Corporativo Cic de Classe de FIF R</t>
  </si>
  <si>
    <t>Caixa Especial Cic de Classe de FIF RF LP - Resp Limitada</t>
  </si>
  <si>
    <t>Caixa Exclusivo Funcionários Cic de Classe de FIF RF Créd Priv LP - Resp Limitada</t>
  </si>
  <si>
    <t>Caixa Executivo Cic de Classe de FIF RF LP - Resp Limitada</t>
  </si>
  <si>
    <t>Caixa Expert Absolute Creta Cic de Classe de FIF R</t>
  </si>
  <si>
    <t>Caixa Expert Claritas Valor Cic de Classe de FIF e</t>
  </si>
  <si>
    <t>Caixa Expert Sulamérica Crédito Ativo Cic de Class</t>
  </si>
  <si>
    <t>Caixa Expert Vinci Valor Dividendos Rpps Cic de Classe de FIF em Ações - Resp Limitada</t>
  </si>
  <si>
    <t>Caixa Expert Vinci Valor Rpps Cic de Classe de FIF em Ações - Resp Limitada</t>
  </si>
  <si>
    <t>Caixa Expertise Cic de Classe de FIF RF Créd Priv</t>
  </si>
  <si>
    <t>Caixa Fidelidade Private Classe de FIF RF LP - Res</t>
  </si>
  <si>
    <t>Caixa Fluxo Polis Cic de Classe de FIF RF CP - Res</t>
  </si>
  <si>
    <t>Caixa Foco Índice de Preços Cic de Classe de FIF RF LP - Resp Limitada</t>
  </si>
  <si>
    <t>Caixa Fácil Cic de Classe de FIF RF Simples - Resp Limitada</t>
  </si>
  <si>
    <t>Caixa Gama Polis Cic de Classe de FIF RF CP - Resp</t>
  </si>
  <si>
    <t>Caixa Giro Empresas Cic de Classe de FIF RF Ref DI LP - Resp Limitada</t>
  </si>
  <si>
    <t>Caixa Giro Imediato Cic de Classe de FIF RF Ref DI LP - Resp Limitada</t>
  </si>
  <si>
    <t>Caixa Giro Mpe Cic de Classe de FIF RF Ref DI LP - Resp Limitada</t>
  </si>
  <si>
    <t>Caixa Ibovespa Ativo Classe de FIF em Ações - Resp</t>
  </si>
  <si>
    <t>Caixa Ibovespa Cic de Classe de FIF em Ações - Res</t>
  </si>
  <si>
    <t>Caixa Ibrx Ativo Classe de FIF em Ações - Resp Limitada</t>
  </si>
  <si>
    <t>Caixa Ideal Cic de Classe de FIF RF LP - Resp Limitada</t>
  </si>
  <si>
    <t>Caixa Indexa Dolar Cic de Classe de FIF Cambial -</t>
  </si>
  <si>
    <t>Caixa Indexa Pibb Ibrx-50 Classe de FIF em Ações -</t>
  </si>
  <si>
    <t>Caixa Indexa Setor Financeiro Classe de FIF em Açõ</t>
  </si>
  <si>
    <t>Caixa Inflação Private 2027 Classe de FIF RF LP -</t>
  </si>
  <si>
    <t>Caixa Infraestrutura Classe de FIF em Ações - Resp</t>
  </si>
  <si>
    <t>Caixa Institucional Bdr Nível I Classe de FIF em Ações - Resp Limitada</t>
  </si>
  <si>
    <t>Caixa Investidor Cic de Classe de FIF RF LP - Resp</t>
  </si>
  <si>
    <t>Caixa Liquidez Polis Cic de Classe de FIF RF CP - Resp Limitada</t>
  </si>
  <si>
    <t>Caixa Maxi Cic de Classe de FIF RF Créd Priv LP - Resp Limitada</t>
  </si>
  <si>
    <t>Caixa Mega Classe de FIF RF Ref DI LP - Resp Limit</t>
  </si>
  <si>
    <t>Caixa Movimentações Automáticas Cic de Classe de FIF RF Simples - Resp Limitada</t>
  </si>
  <si>
    <t>Caixa Novo Brasil Ima-B Cic de Classe de FIF RF LP</t>
  </si>
  <si>
    <t>Caixa Oab Cic de Classe de FIF RF Créd Priv LP - Resp Limitada</t>
  </si>
  <si>
    <t>Caixa Objetivo Pré Cic de Classe de FIF RF LP - Resp Limitada</t>
  </si>
  <si>
    <t>Caixa Patrimônio Índice de Preços Cic de Classe de</t>
  </si>
  <si>
    <t>Caixa Performance Ima B Cic de Classe de FIF RF LP - Resp Limitada</t>
  </si>
  <si>
    <t>Caixa Personal Cic de Classe de FIF RF LP - Resp L</t>
  </si>
  <si>
    <t>Caixa Petrobras Classe de FIF em Ações - Resp Limi</t>
  </si>
  <si>
    <t>Caixa Petrobras Plus Classe de FIF em Ações - Resp</t>
  </si>
  <si>
    <t>Caixa Petrobras Pré-Sal Classe de FIF em Ações - R</t>
  </si>
  <si>
    <t>Caixa Pleno Cic de Classe de FIF RF Ref DI LP - Resp Limitada</t>
  </si>
  <si>
    <t>Caixa Plus Cic de Classe de FIF RF Créd Priv LP -</t>
  </si>
  <si>
    <t>Caixa Plus Qualificado Cic de Classe de FIF RF Cré</t>
  </si>
  <si>
    <t>Caixa Preferencial Cic de Classe de FIF RF Ref DI</t>
  </si>
  <si>
    <t>Caixa Prático Cic de Classe de FIF RF CP - Resp Li</t>
  </si>
  <si>
    <t>Caixa Qualificado Classe de FIF RF Créd Priv LP -</t>
  </si>
  <si>
    <t>Caixa Relacionamento Ideal Cic de Classe de FIF RF LP - Resp Limitada</t>
  </si>
  <si>
    <t>Caixa Relacionamento Personal Cic de Classe de FIF RF LP - Resp Limitada</t>
  </si>
  <si>
    <t>Caixa Rs Títulos Públicos Classe de FIF RF LP - Re</t>
  </si>
  <si>
    <t>Caixa Rubi Cic de Classe de FIF RF Ref DI LP - Res</t>
  </si>
  <si>
    <t>Caixa Saúde Suplementar - Ans Classe de FIF RF LP</t>
  </si>
  <si>
    <t>Caixa Seguridade Classe de FIF em Ações - Resp Lim</t>
  </si>
  <si>
    <t>Caixa Seguridade II Classe de FIF Ações - Resp Lim</t>
  </si>
  <si>
    <t>Caixa Seleção Cic de Classe de FIF RF - Resp Limit</t>
  </si>
  <si>
    <t>Caixa Sigma Cic de Classe de FIF RF Ref DI LP - Re</t>
  </si>
  <si>
    <t>Caixa Small Caps Ativo Classe de FIF em Ações - Resp Limitada</t>
  </si>
  <si>
    <t>Caixa Soberano Cic de Classe de FIF RF LP - Resp L</t>
  </si>
  <si>
    <t>Caixa Supremo Cic de Classe de FIF RF LP - Resp Li</t>
  </si>
  <si>
    <t>Caixa Top Private Cic de Classe de FIF RF Ref DI LP - Resp Limitada</t>
  </si>
  <si>
    <t>Caixa Transferências Voluntárias Polis Cic de Classe de FIF RF CP - Resp Limitada</t>
  </si>
  <si>
    <t>Caixa Título Público Mpe Cic de Classe de FIF RF LP - Resp Limitada</t>
  </si>
  <si>
    <t>Caixa Unique Private Cic de Classe de FIF RF Créd</t>
  </si>
  <si>
    <t>Caixa Vale do Rio Doce Classe de FIF em Ações - Resp Limitada</t>
  </si>
  <si>
    <t>Caixa Xvi Classe de FIF RF Créd Priv LP - Resp Lim</t>
  </si>
  <si>
    <t>Caixa e-Fundo Cic de Classe de FIF RF LP - Resp Limitada</t>
  </si>
  <si>
    <t>Caixa e-Fundo Ibovespa Cic de Classe de FIF em Ações - Resp Limitada</t>
  </si>
  <si>
    <t>Caixa e-Simples Classe de FIF RF LP - Resp Limitad</t>
  </si>
  <si>
    <t>Caixa Ômega Private Cic de Classe de FIF RF Ref DI</t>
  </si>
  <si>
    <t>Cambial Dólar FIF Cic Resp Limitada</t>
  </si>
  <si>
    <t>Capitania Infra Renda 90 Fundo Incentivado de Inve</t>
  </si>
  <si>
    <t>Capitania Capital</t>
  </si>
  <si>
    <t>D+089</t>
  </si>
  <si>
    <t>Capitânia Credprevidência Máster FIF RF Cred Priv</t>
  </si>
  <si>
    <t>Capitânia Prev</t>
  </si>
  <si>
    <t>Previdência RF Duração Livre Crédito Livre</t>
  </si>
  <si>
    <t>Capitânia Premium 45 Fc FIF RF Cred Priv LP - Resp Limitada</t>
  </si>
  <si>
    <t>Capitânia Top Cred Priv Fc FIF RF - Resp Limitada</t>
  </si>
  <si>
    <t>Capsigma Fc FIF Ações - Resp Limitada</t>
  </si>
  <si>
    <t>Capsigma</t>
  </si>
  <si>
    <t>Cash Star FIF - Classe de Investimento RF Referenc</t>
  </si>
  <si>
    <t>BTG Pactual Gestao e Consultoria de Inve</t>
  </si>
  <si>
    <t>Cast Iron Debent Incent Infrae Ci RF Cred Priv</t>
  </si>
  <si>
    <t>Centauro do Pampa Cia - Resp Limitada</t>
  </si>
  <si>
    <t>Fundamenta Investimentos</t>
  </si>
  <si>
    <t>Cgi Falcon 2 FIF Cic em Ações Resp Limitada</t>
  </si>
  <si>
    <t>Spx Capital</t>
  </si>
  <si>
    <t>Cgi Falcon FIF Cic em Ações Resp Limitada</t>
  </si>
  <si>
    <t>20 % QUE EXCEDER 100 % DO IDA-IPCA</t>
  </si>
  <si>
    <t>Cl Unica Empiricus Inflação Curta FIF RF Resp Limi</t>
  </si>
  <si>
    <t>Empiricus Asset Management Ltda.</t>
  </si>
  <si>
    <t>Cl Unica Empiricus Tech FIF em Ações Resp Limitada</t>
  </si>
  <si>
    <t>Cl Unica Reach FIA Resp Limitada</t>
  </si>
  <si>
    <t>Reach Capital Investimentos S.A.</t>
  </si>
  <si>
    <t>Cl Unica de Cotas Infinity Fc FI RF Resp Limitada</t>
  </si>
  <si>
    <t>Cl Unica de Cotas Reach Total Return Fc FIA Resp L</t>
  </si>
  <si>
    <t>20.0000% do que exceder 100.0000 do Outros, IMA-B INDEXADO PELO IPCA</t>
  </si>
  <si>
    <t>Cl Única do Artica Long Term FIA - Resp Limitada</t>
  </si>
  <si>
    <t>Artica Asset Management</t>
  </si>
  <si>
    <t>Cl Única do G5 FI RF Referencia</t>
  </si>
  <si>
    <t>G5 Adm. de Recursos</t>
  </si>
  <si>
    <t>Cl Única do Nasdaq 100 FIA</t>
  </si>
  <si>
    <t>3j Gestora de Recursos Ltda.</t>
  </si>
  <si>
    <t>Classe A do Vias FI Financeiro</t>
  </si>
  <si>
    <t>Vinci Soluções de Investimentos</t>
  </si>
  <si>
    <t>Classe Artemis FI RF Cr</t>
  </si>
  <si>
    <t>Sfi Investimentos Ltda.</t>
  </si>
  <si>
    <t>Classe Daycoval Bolsa Americana Usd Bdr-Ações FIA</t>
  </si>
  <si>
    <t>Daycoval Asset Manag</t>
  </si>
  <si>
    <t>Classe I FIA Resp Limitada - Clube do Valor Moment</t>
  </si>
  <si>
    <t>Clube do Valor Gestora de Recursos</t>
  </si>
  <si>
    <t>Classe I FIA Resp Limitada- Mos Quartzo Pipe</t>
  </si>
  <si>
    <t>Mos Capital</t>
  </si>
  <si>
    <t>D+182</t>
  </si>
  <si>
    <t>Classe Meta 11 Small Cap FIA Resp Limitada</t>
  </si>
  <si>
    <t>Meta Asset</t>
  </si>
  <si>
    <t>20 % QUE EXCEDER 100 % DO SMLL – Small Cap</t>
  </si>
  <si>
    <t>Classe Meta Valor FIA Resp Limitada</t>
  </si>
  <si>
    <t>Classe Ouro Preto Real Fc FI RF LP - Resp Limitada</t>
  </si>
  <si>
    <t>Classe Tarpon Gt Institucional FIC FIA Resp Limita</t>
  </si>
  <si>
    <t>Tpe Gestora de Recursos Ltda</t>
  </si>
  <si>
    <t>Classe Tarpon Gt Institucional I Fundo de Investim</t>
  </si>
  <si>
    <t>Classe Unica de Cotas do Jcw Inflacao II Fc de Fun</t>
  </si>
  <si>
    <t>Journey Capital Administração</t>
  </si>
  <si>
    <t>Classe Unica de Cotas do Jcw Inflação III Fc Fundo</t>
  </si>
  <si>
    <t>Classe Unica de Cotas do Novus Fundo de Investimen</t>
  </si>
  <si>
    <t>Classe de Investimento em Cotas Única do Perfin In</t>
  </si>
  <si>
    <t>8 % QUE EXCEDER 100 % DO IPCA</t>
  </si>
  <si>
    <t>Classe Úncia FIA Respon</t>
  </si>
  <si>
    <t>Classe Única - Resp Limitada Ações do Bússola 1 Fc</t>
  </si>
  <si>
    <t>Prisma Oil&amp;Gas Ltda</t>
  </si>
  <si>
    <t>Classe Única FI RF Ref DI Créd Priv Resp</t>
  </si>
  <si>
    <t>Rb Investimentos Gestão de Recursos</t>
  </si>
  <si>
    <t>Classe Única Quartzo Cash FI RF Crd Priv LP Resp L</t>
  </si>
  <si>
    <t>Quartzo Asset</t>
  </si>
  <si>
    <t>20,0000% que exceder 100,0000 do CDI</t>
  </si>
  <si>
    <t>Classe Única Quartzo Estratégia FIA Resp Limitada</t>
  </si>
  <si>
    <t>D+037</t>
  </si>
  <si>
    <t>D+040</t>
  </si>
  <si>
    <t>Classe Única Rwm Plus FIF Mult Cred Priv</t>
  </si>
  <si>
    <t>Reag Wm Gestora de Patrimônio Ltda</t>
  </si>
  <si>
    <t>Classe Única de Cotas Athena Total Return FI Financeiro em Cotas de Fun</t>
  </si>
  <si>
    <t>Sul América Investimentos Gestora</t>
  </si>
  <si>
    <t>Classe Única de Cotas do 1618 Fundo de Investiment</t>
  </si>
  <si>
    <t>Dezesseis Dezoito Gestão de Recursos Ltd</t>
  </si>
  <si>
    <t>Classe Única de Cotas do 1818 FICFI em</t>
  </si>
  <si>
    <t>Classe Única de Cotas do 3q Maud Fundo de Investim</t>
  </si>
  <si>
    <t>3q Asset</t>
  </si>
  <si>
    <t>Classe Única de Cotas do 3r Radix Fundo de Investi</t>
  </si>
  <si>
    <t>3r Investimentos</t>
  </si>
  <si>
    <t>Classe Única de Cotas do Absolute Atenas Advisory FI Financeiro em Cota</t>
  </si>
  <si>
    <t>Classe Única de Cotas do Absolute Atenas Fundo de</t>
  </si>
  <si>
    <t>Classe Única de Cotas do Absolute Atenas P Fundo D</t>
  </si>
  <si>
    <t>Classe Única de Cotas do Absolute Atenas Previdênc</t>
  </si>
  <si>
    <t>Classe Única de Cotas do Absolute Creta Advisory F</t>
  </si>
  <si>
    <t>Classe Única de Cotas do Absolute Creta Fundo de I</t>
  </si>
  <si>
    <t>Classe Única de Cotas do Absolute Creta P Fundo de</t>
  </si>
  <si>
    <t>Classe Única de Cotas do Absolute Delfos Fundo de</t>
  </si>
  <si>
    <t>Classe Única de Cotas do Absolute Endurance Fundo</t>
  </si>
  <si>
    <t>Classe Única de Cotas do Absolute Hidra CDI Fundo</t>
  </si>
  <si>
    <t>Dhama Capital Ltda</t>
  </si>
  <si>
    <t>Classe Única de Cotas do Absolute Hidra CDI Plus A</t>
  </si>
  <si>
    <t>Classe Única de Cotas do Absolute Hidra CDI Plus F</t>
  </si>
  <si>
    <t>Classe Única de Cotas do Absolute Hidra CDI Plus P</t>
  </si>
  <si>
    <t>Classe Única de Cotas do Absolute Hidra CDI Plus e</t>
  </si>
  <si>
    <t>Classe Única de Cotas do Absolute Hidra IPCA Fundo</t>
  </si>
  <si>
    <t>Classe Única de Cotas do Absolute Pace Long Biased</t>
  </si>
  <si>
    <t>Classe Única de Cotas do Absoluto Partners Advisor</t>
  </si>
  <si>
    <t>Classe Única de Cotas do Absoluto Partners Fundo D</t>
  </si>
  <si>
    <t>Classe Única de Cotas do Absoluto Partners I Acces</t>
  </si>
  <si>
    <t>Classe Única de Cotas do Absoluto Partners II Acce</t>
  </si>
  <si>
    <t>Classe Única de Cotas do Absoluto Partners Institu</t>
  </si>
  <si>
    <t>Classe Única de Cotas do Absoluto Partners Oj Fund</t>
  </si>
  <si>
    <t>20,0000% que exceder 100,0000% do OUTROS, IPCA+X + IMA-B 5+</t>
  </si>
  <si>
    <t>Classe Única de Cotas do Absoluto Partners P Fundo</t>
  </si>
  <si>
    <t>Classe Única de Cotas do Absoluto Partners Stb Fun</t>
  </si>
  <si>
    <t>Classe Única de Cotas do Absoluto Partners Tt Fund</t>
  </si>
  <si>
    <t>20 % QUE EXCEDER 100 % DO IMA-B 5+</t>
  </si>
  <si>
    <t>Classe Única de Cotas do Access China Advantage A2</t>
  </si>
  <si>
    <t>Classe Única de Cotas do Access China Advantage Fu</t>
  </si>
  <si>
    <t>Classe Única de Cotas do Access Multigestor Global</t>
  </si>
  <si>
    <t>Classe Única de Cotas do Access Navi Long Biased F</t>
  </si>
  <si>
    <t>Classe Única de Cotas do Acuto Fundo de Investimen</t>
  </si>
  <si>
    <t>Acuto Capital</t>
  </si>
  <si>
    <t>Classe Única de Cotas do Af Invest Geraes 30 Fundo</t>
  </si>
  <si>
    <t>Classe Única de Cotas do Af Invest Geraes Fundo de</t>
  </si>
  <si>
    <t>Classe Única de Cotas do Af Minas Fundo de Investi</t>
  </si>
  <si>
    <t>15 % QUE EXCEDER 100 % DO Ibovespa Fechamento</t>
  </si>
  <si>
    <t>Classe Única de Cotas do Alaska Black Fundo de Inv</t>
  </si>
  <si>
    <t>Alaska Investimentos Ltda</t>
  </si>
  <si>
    <t>Classe Única de Cotas do Alaska Black II Fundo de</t>
  </si>
  <si>
    <t>Classe Única de Cotas do Alaska Institucional Long</t>
  </si>
  <si>
    <t>20.0000% do que exceder 100.0000 do Ibovespa Fechamento</t>
  </si>
  <si>
    <t>Classe Única de Cotas do Alerce Long Only Fundo de</t>
  </si>
  <si>
    <t>Alerce Capital</t>
  </si>
  <si>
    <t>Classe Única de Cotas do Alfa Horizon Fundo de Inv</t>
  </si>
  <si>
    <t>Classe Única de Cotas do Alpha Key Long Short Plus</t>
  </si>
  <si>
    <t>Classe Única de Cotas do Alphakey Ações Fundo de I</t>
  </si>
  <si>
    <t>Classe Única de Cotas do Am Latitude Fundo de Inve</t>
  </si>
  <si>
    <t>Carbyne Investimentos</t>
  </si>
  <si>
    <t>Classe Única de Cotas do Amb Isento Fundo Incentiv</t>
  </si>
  <si>
    <t>Classe Única de Cotas do Amw Bancos Fundo de Inves</t>
  </si>
  <si>
    <t>Amw</t>
  </si>
  <si>
    <t>Classe Única de Cotas do Amw Cash Clash Fundo de I</t>
  </si>
  <si>
    <t>10.0000% que exceder 100.0000  do CDI</t>
  </si>
  <si>
    <t>Classe Única de Cotas do Angá High Yield Feeder Fu</t>
  </si>
  <si>
    <t>Angá Investimentos</t>
  </si>
  <si>
    <t>Classe Única de Cotas do Ap FI</t>
  </si>
  <si>
    <t>Classe Única de Cotas do Aqr Long-Biased Equities</t>
  </si>
  <si>
    <t>Classe Única de Cotas do Arbor Fundo de Investimen</t>
  </si>
  <si>
    <t>20.0000% do que exceder 100.0000 do Outros, IPCA + 6%</t>
  </si>
  <si>
    <t>Classe Única de Cotas do Arbor Hedge Long Biased F</t>
  </si>
  <si>
    <t>10 % QUE EXCEDER 100 % DO Outros</t>
  </si>
  <si>
    <t>Classe Única de Cotas do Arbor II Fundo de Investi</t>
  </si>
  <si>
    <t>Classe Única de Cotas do Artemis Fundo de Investim</t>
  </si>
  <si>
    <t>Est</t>
  </si>
  <si>
    <t>10.0000% que exceder 100.0000 do IBOVESPA</t>
  </si>
  <si>
    <t>Classe Única de Cotas do Artica Polaris Fundo de I</t>
  </si>
  <si>
    <t>Classe Única de Cotas do Aster Fundo de Investimen</t>
  </si>
  <si>
    <t>Aster Capital</t>
  </si>
  <si>
    <t>Classe Única de Cotas do Aster Partners Fundo de I</t>
  </si>
  <si>
    <t>Classe Única de Cotas do At Advisory Fundo de Inve</t>
  </si>
  <si>
    <t>Atmos Capital Gestão</t>
  </si>
  <si>
    <t>Classe Única de Cotas do Atbc Fundo de Investiment</t>
  </si>
  <si>
    <t>Classe Única de Cotas do Atena Infra 45 Hedge Ativ</t>
  </si>
  <si>
    <t>Classe Única de Cotas do Atena Tapyr Fundo de Inve</t>
  </si>
  <si>
    <t>15 % QUE EXCEDER 100 % DO CDI</t>
  </si>
  <si>
    <t>Classe Única de Cotas do Atena Yield D30 Fundo de</t>
  </si>
  <si>
    <t>Classe Única de Cotas do Atena Yield Master Fundo</t>
  </si>
  <si>
    <t>Classe Única de Cotas do Athena Total Return Insti</t>
  </si>
  <si>
    <t>Classe Única de Cotas do Atlas One FI Financeiro em Cotas de Fundos de</t>
  </si>
  <si>
    <t>Atlas One Investimentos Gestão de Recurs</t>
  </si>
  <si>
    <t>Classe Única de Cotas do Atlas One Long Bias FI Financeiro em Cotas de</t>
  </si>
  <si>
    <t>Classe Única de Cotas do Atme Fundo de Investiment</t>
  </si>
  <si>
    <t>Classe Única de Cotas do Atmos Atit Fundo de Inves</t>
  </si>
  <si>
    <t>Classe Única de Cotas do Atmos Ações Fundo de Inve</t>
  </si>
  <si>
    <t>Classe Única de Cotas do Atmos Ações II Fundo de I</t>
  </si>
  <si>
    <t>Classe Única de Cotas do Atmos Institucional FI Financeiro em Cotas de</t>
  </si>
  <si>
    <t>Classe Única de Cotas do Atmos Institucional S Fun</t>
  </si>
  <si>
    <t>Classe Única de Cotas do Atmos Jcw Fundo de Invest</t>
  </si>
  <si>
    <t>Classe Única de Cotas do Atmos Master Fundo de Inv</t>
  </si>
  <si>
    <t>Classe Única de Cotas do Atmos Match Fundo de Inve</t>
  </si>
  <si>
    <t>Classe Única de Cotas do Atmos Previdência Qualifi</t>
  </si>
  <si>
    <t>Classe Única de Cotas do Atmos Prime FI Financeiro em Cotas de Fundos D</t>
  </si>
  <si>
    <t>Classe Única de Cotas do Atmos Pwm FI Financeiro em Cotas de Fundos de</t>
  </si>
  <si>
    <t>Classe Única de Cotas do Atmp FIC de Fundos de Investimento em</t>
  </si>
  <si>
    <t>Classe Única de Cotas do Atmr Fundo de Investiment</t>
  </si>
  <si>
    <t>Classe Única de Cotas do Atmr II Fundo de Investim</t>
  </si>
  <si>
    <t>Classe Única de Cotas do Atmr III FI Financeiro em Cotas de Fundos de I</t>
  </si>
  <si>
    <t>Classe Única de Cotas do Atmrt Fundo de Investimen</t>
  </si>
  <si>
    <t>D+124</t>
  </si>
  <si>
    <t>Classe Única de Cotas do Augme 30 Advisory FI Financeiro em Cotas de Fu</t>
  </si>
  <si>
    <t>Classe Única de Cotas do Augme 30 FI Financeiro em Cotas de Fundos de I</t>
  </si>
  <si>
    <t>Classe Única de Cotas do Avantgarde Multifatores F</t>
  </si>
  <si>
    <t>Avantgarde Asset Management</t>
  </si>
  <si>
    <t>vide Artigo 21 e parágrafos.</t>
  </si>
  <si>
    <t>Classe Única de Cotas do Az Quest Termo FI Financeiro RF Longo</t>
  </si>
  <si>
    <t>Classe Única de Cotas do Az Quest Top Long Biased FIC de Fundos</t>
  </si>
  <si>
    <t>Classe Única de Cotas do BTG Pactual Absoluto Inst</t>
  </si>
  <si>
    <t>Classe Única de Cotas do BTG Pactual Absoluto LS F</t>
  </si>
  <si>
    <t>Classe Única de Cotas do BTG Pactual Ans RF FI Financeiro RF Cr</t>
  </si>
  <si>
    <t>Classe Única de Cotas do BTG Pactual Capital Marke</t>
  </si>
  <si>
    <t>Classe Única de Cotas do BTG Pactual Cdb I Fundo D</t>
  </si>
  <si>
    <t>Classe Única de Cotas do BTG Pactual Cdb Plus Fund</t>
  </si>
  <si>
    <t>Classe Única de Cotas do BTG Pactual Crédito Corpo</t>
  </si>
  <si>
    <t>Classe Única de Cotas do BTG Pactual Debêntures In</t>
  </si>
  <si>
    <t>Classe Única de Cotas do BTG Pactual Diversificaçã</t>
  </si>
  <si>
    <t>Classe Única de Cotas do BTG Pactual Dividendos Fu</t>
  </si>
  <si>
    <t>Classe Única de Cotas do BTG Pactual Dívida Infra</t>
  </si>
  <si>
    <t>Classe Única de Cotas do BTG Pactual Dólar Fundo D</t>
  </si>
  <si>
    <t>Classe Única de Cotas do BTG Pactual Empresarial L</t>
  </si>
  <si>
    <t>Classe Única de Cotas do BTG Pactual Explorer Fund</t>
  </si>
  <si>
    <t>Classe Única de Cotas do BTG Pactual Explorer Inst</t>
  </si>
  <si>
    <t>Classe Única de Cotas do BTG Pactual Fundo de Inve</t>
  </si>
  <si>
    <t>BTG Gestora</t>
  </si>
  <si>
    <t>Classe Única de Cotas do BTG Pactual Hedge Fundo D</t>
  </si>
  <si>
    <t>Classe Única de Cotas do BTG Pactual Hedge Fundo I</t>
  </si>
  <si>
    <t>Classe Única de Cotas do BTG Pactual Hedge II Fund</t>
  </si>
  <si>
    <t>Classe Única de Cotas do BTG Pactual Master Cash I</t>
  </si>
  <si>
    <t>Classe Única de Cotas do BTG Pactual Multigestor G</t>
  </si>
  <si>
    <t>Classe Única de Cotas do BTG Pactual Reference Dig</t>
  </si>
  <si>
    <t>Classe Única de Cotas do BTG Pactual Reference Fundo Mútuo de Privatização - FGTS Petrobra</t>
  </si>
  <si>
    <t>Classe Única de Cotas do BTG Pactual Tesouro IPCA</t>
  </si>
  <si>
    <t>Classe Única de Cotas do BTG Pactual Tesouro Selic</t>
  </si>
  <si>
    <t>Classe Única de Cotas do BTG Pactual Total Fundo I</t>
  </si>
  <si>
    <t>Classe Única de Cotas do BTG Pactual Total II Fund</t>
  </si>
  <si>
    <t>Classe Única de Cotas do BTG Pactual Total Renda F</t>
  </si>
  <si>
    <t>Classe Única de Cotas do BTG Pactual Yield DI Fund</t>
  </si>
  <si>
    <t>Classe Única de Cotas do BTG Pactual Yield Plus Fu</t>
  </si>
  <si>
    <t>Classe Única de Cotas do BTG Patrimonial Fundo de</t>
  </si>
  <si>
    <t>Classe Única de Cotas do Bancários DI Fundo de Inv</t>
  </si>
  <si>
    <t>Euqueroinvestir Gestão de Recursos Ltda.</t>
  </si>
  <si>
    <t>Classe Única de Cotas do Best Ideas Fundo de Inves</t>
  </si>
  <si>
    <t>Classe Única de Cotas do Biguá Venture Value Fundo</t>
  </si>
  <si>
    <t>Biguá Capital</t>
  </si>
  <si>
    <t>Classe Única de Cotas do Bocaina Infra - Fundo de</t>
  </si>
  <si>
    <t>Classe Única de Cotas do Brave Iron Fundo de Inves</t>
  </si>
  <si>
    <t>Brave Gestora de Recursos Ltda.</t>
  </si>
  <si>
    <t>Classe Única de Cotas do Brave Previdência Fife Fu</t>
  </si>
  <si>
    <t>Classe Única de Cotas do Btgp Access Multigestor A</t>
  </si>
  <si>
    <t>10% do que exceder 100% do Ibovespa</t>
  </si>
  <si>
    <t>Classe Única de Cotas do Btgp Aqr Long-Biased Equi</t>
  </si>
  <si>
    <t>Classe Única de Cotas do Butiá Debêntures Fundo In</t>
  </si>
  <si>
    <t>Butiá Gestão de Investimentos Ltda.</t>
  </si>
  <si>
    <t>20.0000% do que exceder 100.0000 do IDA-IPCA</t>
  </si>
  <si>
    <t>Classe Única de Cotas do Butiá Fundamental Fundo D</t>
  </si>
  <si>
    <t>Classe Única de Cotas do Butiá Fundamental Long BI</t>
  </si>
  <si>
    <t>Classe Única de Cotas do Butiá Plus Fundo de Inves</t>
  </si>
  <si>
    <t>Classe Única de Cotas do Butiá Top Crédito Fundo D</t>
  </si>
  <si>
    <t>Classe Única de Cotas do Canuma Capital Usa Reits</t>
  </si>
  <si>
    <t>Canuma Capital Ltda</t>
  </si>
  <si>
    <t>Classe Única de Cotas do Capitânia Fundo de Invest</t>
  </si>
  <si>
    <t>Capitânia Invest S/A</t>
  </si>
  <si>
    <t>Classe Única de Cotas do Capitânia Infra 30 Fundo</t>
  </si>
  <si>
    <t>Classe Única de Cotas do Capitânia Infra Yield Fun</t>
  </si>
  <si>
    <t>Capitânia Alternatives S/A</t>
  </si>
  <si>
    <t>Classe Única de Cotas do Cardinal Partners FIA Responsabilidad</t>
  </si>
  <si>
    <t>Cardinal Partners Investimento</t>
  </si>
  <si>
    <t>Classe Única de Cotas do Cardinal Partners Renoir FI Financeiro em Açõ</t>
  </si>
  <si>
    <t>Classe Única de Cotas do Cartor Insignia Fundo de</t>
  </si>
  <si>
    <t>Cartor Capital</t>
  </si>
  <si>
    <t>Classe Única de Cotas do Compass Ninety One Global</t>
  </si>
  <si>
    <t>Classe Única de Cotas do Compass Yield 30 FI Financeiro RF - Cr</t>
  </si>
  <si>
    <t>Vinci Cg Gestora de Recursos Ltda</t>
  </si>
  <si>
    <t>Classe Única de Cotas do Concórdia Extra Fundo de</t>
  </si>
  <si>
    <t>Concordia Gestao de Recursos L</t>
  </si>
  <si>
    <t>Classe Única de Cotas do Constellation Compounders</t>
  </si>
  <si>
    <t>Constellation Invest</t>
  </si>
  <si>
    <t>Classe Única de Cotas do Constellation Global Fund</t>
  </si>
  <si>
    <t>20.0000% do que exceder 100.0000 do Outros, IPCA + X do IMA-B 5+</t>
  </si>
  <si>
    <t>Classe Única de Cotas do Constellation Institucion</t>
  </si>
  <si>
    <t>Classe Única de Cotas do Constellation Institucional Advisory FI Financ</t>
  </si>
  <si>
    <t>Classe Única de Cotas do Constellation Institucional FI Financeiro em C</t>
  </si>
  <si>
    <t>Classe Única de Cotas do Convexa Alocação Fundo de</t>
  </si>
  <si>
    <t>Classe Única de Cotas do Dahlia Ações Advisory FI Financeiro em Cotas D</t>
  </si>
  <si>
    <t>Classe Única de Cotas do Dahlia Ações Fundo de Inv</t>
  </si>
  <si>
    <t>Classe Única de Cotas do Dahlia Pax Global Equitie</t>
  </si>
  <si>
    <t>Classe Única de Cotas do Delphos Income Fundo de I</t>
  </si>
  <si>
    <t>Trígono Capital Ltda</t>
  </si>
  <si>
    <t>Classe Única de Cotas do Doppler Fundo de Investim</t>
  </si>
  <si>
    <t>Radar Gestora de Recursos</t>
  </si>
  <si>
    <t>Classe Única de Cotas do Drys Fundo de Investiment</t>
  </si>
  <si>
    <t>Drys Capital Ltda</t>
  </si>
  <si>
    <t>Classe Única de Cotas do Echos Debêntures Incentiv</t>
  </si>
  <si>
    <t>Classe Única de Cotas do Empirica Soberano FI Financeiro RF - R</t>
  </si>
  <si>
    <t>Reag Gestão de Crédito Ltda</t>
  </si>
  <si>
    <t>Classe Única de Cotas do Empiricus Atrium Ativo FI</t>
  </si>
  <si>
    <t>Classe Única de Cotas do Empiricus Cash Yield Fund</t>
  </si>
  <si>
    <t>Classe Única de Cotas do Empiricus Microcap Alert</t>
  </si>
  <si>
    <t>20.0000% do que exceder 100.0000 do SMLL   Small Cap</t>
  </si>
  <si>
    <t>Classe Única de Cotas do Empiricus Oportunidades D</t>
  </si>
  <si>
    <t>Classe Única de Cotas do Empiricus Tech Growth Fun</t>
  </si>
  <si>
    <t>Classe Única de Cotas do Empiricus Tech Select Acc</t>
  </si>
  <si>
    <t>Classe Única de Cotas do Empiricus Wb Ações Globai</t>
  </si>
  <si>
    <t>Classe Única de Cotas do Encore Ações Inst Fo FI Financeiro em Cotas de</t>
  </si>
  <si>
    <t>Classe Única de Cotas do Encore Ações Inst Fundo D</t>
  </si>
  <si>
    <t>20% que exceder 100% do IBOVESPA</t>
  </si>
  <si>
    <t>Classe Única de Cotas do Encore Long Bias Fo Fundo</t>
  </si>
  <si>
    <t>15.0000% que exceder 100.0000 do IPCA</t>
  </si>
  <si>
    <t>Classe Única de Cotas do Eqi Liquidez FI Financeiro RF Responsa</t>
  </si>
  <si>
    <t>Classe Única de Cotas do Estevão Fundo Incentivado</t>
  </si>
  <si>
    <t>Classe Única de Cotas do Evolve Long Biased Fundo</t>
  </si>
  <si>
    <t>Evolve Capital Gestão de Recursos Ltda</t>
  </si>
  <si>
    <t>A taxa é paga semestralmente.</t>
  </si>
  <si>
    <t>Classe Única de Cotas do Exa Cash I Fundo de Inves</t>
  </si>
  <si>
    <t>Exa Capital Asset</t>
  </si>
  <si>
    <t>Classe Única de Cotas do Exa RF Ativo Fundo de Inv</t>
  </si>
  <si>
    <t>Classe Única de Cotas do Exploritas Marathon Fundo</t>
  </si>
  <si>
    <t>Exploritas</t>
  </si>
  <si>
    <t>Classe Única de Cotas do Eze FI</t>
  </si>
  <si>
    <t>Classe Única de Cotas do FI Private Fundo de Inves</t>
  </si>
  <si>
    <t>Classe Única de Cotas do FI em</t>
  </si>
  <si>
    <t>Una Capital Ltda.</t>
  </si>
  <si>
    <t>10 % QUE EXCEDER 100 % DO IGP-M</t>
  </si>
  <si>
    <t>Classe Única de Cotas do Faria Lima FI Financeiro em Cotas de Fundos de</t>
  </si>
  <si>
    <t>Velt Partners Investimentos Ltda</t>
  </si>
  <si>
    <t>Classe Única de Cotas do Faria Lima II Fundo de In</t>
  </si>
  <si>
    <t>D+088</t>
  </si>
  <si>
    <t>17.5 % QUE EXCEDER 100 % DO CDI</t>
  </si>
  <si>
    <t>Classe Única de Cotas do Fator Absoluto FI Financeiro em Cotas de Fundo</t>
  </si>
  <si>
    <t>Far - Fator Administradora de Recursos L</t>
  </si>
  <si>
    <t>Classe Única de Cotas do Fator Debêntures Incentivadas FI Financeiro Re</t>
  </si>
  <si>
    <t>Classe Única de Cotas do Fator Max DI FI RF Simples</t>
  </si>
  <si>
    <t>Classe Única de Cotas do Ffg FI Financeiro em Ações</t>
  </si>
  <si>
    <t>Gerval Investimentos</t>
  </si>
  <si>
    <t>Classe Única de Cotas do Fluxus Cash Fundo Incenti</t>
  </si>
  <si>
    <t>Altera Capital</t>
  </si>
  <si>
    <t>Classe Única de Cotas do Fo FI</t>
  </si>
  <si>
    <t>Classe Única de Cotas do Fox Value Long Biased FIA</t>
  </si>
  <si>
    <t>Fox Investimentos Ltda</t>
  </si>
  <si>
    <t>Classe Única de Cotas do Fundsmith Global Equity B</t>
  </si>
  <si>
    <t>Classe Única de Cotas do Fw Capital Fc FI Financeiro em Cotas de Fundos</t>
  </si>
  <si>
    <t>Fw Capital</t>
  </si>
  <si>
    <t>D+063</t>
  </si>
  <si>
    <t>D+065</t>
  </si>
  <si>
    <t>Classe Única de Cotas do Fyto Cash Bank Fundo de I</t>
  </si>
  <si>
    <t>Fyto Capital Administradora de Recursos</t>
  </si>
  <si>
    <t>Classe Única de Cotas do G5 Allocation Equities D6</t>
  </si>
  <si>
    <t>Classe Única de Cotas do Galapagos Iguana Fundo de</t>
  </si>
  <si>
    <t>Galápagos</t>
  </si>
  <si>
    <t>Classe Única de Cotas do Galapagos Nazca Debênture</t>
  </si>
  <si>
    <t>Classe Única de Cotas do Galápagos Frontier FI Financeiro em Ações - Re</t>
  </si>
  <si>
    <t>Classe Única de Cotas do Ganimedes Global Equities</t>
  </si>
  <si>
    <t>Wise Asset Management Ltda</t>
  </si>
  <si>
    <t>Classe Única de Cotas do Ght4 Cash Fundo de Invest</t>
  </si>
  <si>
    <t>Ght4 Asset</t>
  </si>
  <si>
    <t>Classe Única de Cotas do Giant Cash FI Financeiro RF Longo Praz</t>
  </si>
  <si>
    <t>Dao Capital</t>
  </si>
  <si>
    <t>Classe Única de Cotas do Global Insight Fund Dolar</t>
  </si>
  <si>
    <t>Classe Única de Cotas do Golden Slam Global Equiti</t>
  </si>
  <si>
    <t>Classe Única de Cotas do Goya Fundo de Investiment</t>
  </si>
  <si>
    <t>Classe Única de Cotas do Greenwich Prime FI Financeiro em Ações Respons</t>
  </si>
  <si>
    <t>Greenwich Gestão de Recursos Ltda.</t>
  </si>
  <si>
    <t>Classe Única de Cotas do Gti Haifa Fundo de Invest</t>
  </si>
  <si>
    <t>Gti</t>
  </si>
  <si>
    <t>Classe Única de Cotas do Guaxe Fundo de Investimen</t>
  </si>
  <si>
    <t>Trilha Investimentos Ltda.</t>
  </si>
  <si>
    <t>Classe Única de Cotas do Guepardo C FI Financeiro em Cotas de Fundos de</t>
  </si>
  <si>
    <t>Classe Única de Cotas do Guepardo Dividendos Insti</t>
  </si>
  <si>
    <t>Classe Única de Cotas do Guepardo Fundo de Investi</t>
  </si>
  <si>
    <t>Classe Única de Cotas do Guepardo Institucioal Fun</t>
  </si>
  <si>
    <t>Classe Única de Cotas do Harpia Value Investing Fu</t>
  </si>
  <si>
    <t>Harpia Asset Management</t>
  </si>
  <si>
    <t>20% sobre a rentabilidade que exceder 100% do IBOVESPA.</t>
  </si>
  <si>
    <t>Classe Única de Cotas do Hawk II Fundo de Investim</t>
  </si>
  <si>
    <t>Hix Investimentos Ltda.</t>
  </si>
  <si>
    <t>Classe Única de Cotas do Hermeu FIF em Ações - Res</t>
  </si>
  <si>
    <t>Classe Única de Cotas do Hix Capital Advisory Fund</t>
  </si>
  <si>
    <t>D+085</t>
  </si>
  <si>
    <t>D+087</t>
  </si>
  <si>
    <t>20.0000% do que exceder 100.0000 do IPCA, 6</t>
  </si>
  <si>
    <t>Classe Única de Cotas do Hix Capital FICFI</t>
  </si>
  <si>
    <t>Classe Única de Cotas do Hix Capital Institucional</t>
  </si>
  <si>
    <t>Classe Única de Cotas do Hix Capital Long Term Fun</t>
  </si>
  <si>
    <t>D+270</t>
  </si>
  <si>
    <t>D+272</t>
  </si>
  <si>
    <t>Classe Única de Cotas do Hix Capital Spo V Fundo D</t>
  </si>
  <si>
    <t>Classe Única de Cotas do Hix Seed Fundo de Investi</t>
  </si>
  <si>
    <t>Classe Única de Cotas do Ida Debêntures Incentivad</t>
  </si>
  <si>
    <t>Classe Única de Cotas do Indie FI Financeiro em Cotas de Fundos de Inve</t>
  </si>
  <si>
    <t>Indie Capital Investimentos Ltda</t>
  </si>
  <si>
    <t>Classe Única de Cotas do Indie Teorema Fundo de In</t>
  </si>
  <si>
    <t>Classe Única de Cotas do Infrad Fundo de Investime</t>
  </si>
  <si>
    <t>Classe Única de Cotas do Integral FI Financeiro Renda Fixa - Crédito P</t>
  </si>
  <si>
    <t>Integral Investimentos Ltda.</t>
  </si>
  <si>
    <t>Classe Única de Cotas do Janus Henderson Global Te</t>
  </si>
  <si>
    <t>Classe Única de Cotas do Jcw CDI Isento Fundo de I</t>
  </si>
  <si>
    <t>Classe Única de Cotas do Jcw Inflação I Fc de Fund</t>
  </si>
  <si>
    <t>Classe Única de Cotas do Jcw Inflação IV Fc de Fun</t>
  </si>
  <si>
    <t>Classe Única de Cotas do Jgp Debêntures Incentivadas Juros Reais 60 Ekho Fundo de Investim</t>
  </si>
  <si>
    <t>Ekho Investimentos Ltda.</t>
  </si>
  <si>
    <t>Classe Única de Cotas do Journey Capital Endurance</t>
  </si>
  <si>
    <t>Classe Única de Cotas do Jwm Ações Fundo de Invest</t>
  </si>
  <si>
    <t>Jera Capital</t>
  </si>
  <si>
    <t>Classe Única de Cotas do Kadima Equities Fundo de</t>
  </si>
  <si>
    <t>Kadima Gestão</t>
  </si>
  <si>
    <t>Classe Única de Cotas do Kapitalo Nw3 Plus Fundo D</t>
  </si>
  <si>
    <t>Kapitalo Investimentos Ltda.</t>
  </si>
  <si>
    <t>Classe Única de Cotas do Kapitalo Tarkus Advisory</t>
  </si>
  <si>
    <t>Classe Única de Cotas do Kinea IPCA Absoluto Fundo</t>
  </si>
  <si>
    <t>Kinea Investimentos Ltda</t>
  </si>
  <si>
    <t>Classe Única de Cotas do Kokorikus Fundo de Invest</t>
  </si>
  <si>
    <t>Alphabot Investimentos S.A.</t>
  </si>
  <si>
    <t>1% do que exceder 100% do IBOVESPA</t>
  </si>
  <si>
    <t>Classe Única de Cotas do Lasp Fund FI Financeiro de Ações</t>
  </si>
  <si>
    <t>Quartz Gestao de Recursos Ltda</t>
  </si>
  <si>
    <t>Classe Única de Cotas do Legato Fundo de Investime</t>
  </si>
  <si>
    <t>Classe Única de Cotas do Lego FI Financeiro em Ações - Responsabilidade</t>
  </si>
  <si>
    <t>Lanx Capital Investimentos Ltda</t>
  </si>
  <si>
    <t>Classe Única de Cotas do Logos Long Biased Fundo D</t>
  </si>
  <si>
    <t>Classe Única de Cotas do Luxor Mangalarga Fundo de</t>
  </si>
  <si>
    <t>Luxor Investimentos Ltda</t>
  </si>
  <si>
    <t>D+066</t>
  </si>
  <si>
    <t>Classe Única de Cotas do M Ações FI Financeiro em Cotas de Fundos de In</t>
  </si>
  <si>
    <t>Mercury Gestão de Recursos Ltda.</t>
  </si>
  <si>
    <t>Classe Única de Cotas do M8 Capital Plus Fundo de</t>
  </si>
  <si>
    <t>M8 Partners Gestora de Recursos Ltda.</t>
  </si>
  <si>
    <t>Classe Única de Cotas do M8 Capital Previdência FI</t>
  </si>
  <si>
    <t>Classe Única de Cotas do M8 Liquidez Fundo de Inve</t>
  </si>
  <si>
    <t>Classe Única de Cotas do M8 Yield Fundo de Investi</t>
  </si>
  <si>
    <t>Classe Única de Cotas do Maam FIA - Responsabilidade Limitada</t>
  </si>
  <si>
    <t>Parcitas</t>
  </si>
  <si>
    <t>Classe Única de Cotas do Mag Cash 10 Fundo de Inve</t>
  </si>
  <si>
    <t>Mongeral Aegon Investimentos Ltda</t>
  </si>
  <si>
    <t>Classe Única de Cotas do Mag Cash FI Financeiro RF - Responsabi</t>
  </si>
  <si>
    <t>Classe Única de Cotas do Magnus Valor Fundo de Inv</t>
  </si>
  <si>
    <t>Magnus Gestora</t>
  </si>
  <si>
    <t>Classe Única de Cotas do Maitaca Ações Fundo de In</t>
  </si>
  <si>
    <t>Bwag Asset Management Ltda</t>
  </si>
  <si>
    <t>10 % QUE EXCEDER 100 % DO Ibovespa Fechamento</t>
  </si>
  <si>
    <t>Classe Única de Cotas do Mantaro Ações FI Financeiro em Cotas de Fundos</t>
  </si>
  <si>
    <t>Classe Única de Cotas do Maraú Fundo de Investimen</t>
  </si>
  <si>
    <t>Classe Única de Cotas do Maud Capital Debêntures F</t>
  </si>
  <si>
    <t>Maud Capital Gestora de Ativos Ltda.</t>
  </si>
  <si>
    <t>Classe Única de Cotas do Mb Reserva Imediata Fundo</t>
  </si>
  <si>
    <t>Mb Assets</t>
  </si>
  <si>
    <t>Classe Única de Cotas do Mequi Fundo de Investimen</t>
  </si>
  <si>
    <t>Tarpon Gestora de Recursos Ltda.</t>
  </si>
  <si>
    <t>15.0000% do que exceder 100.0000 do IPCA, + 6%</t>
  </si>
  <si>
    <t>Classe Única de Cotas do Meraki Brabus FI Financeiro em Ações</t>
  </si>
  <si>
    <t>Meraki Capital Gestão de Recursos Ltda.</t>
  </si>
  <si>
    <t>Classe Única de Cotas do Meraki Hórus FI Financeiro RF</t>
  </si>
  <si>
    <t>Classe Única de Cotas do Mercado Pago Nikos Fundo</t>
  </si>
  <si>
    <t>Nikos Gestão de Recursos Ltda.</t>
  </si>
  <si>
    <t>Classe Única de Cotas do Mercado Pago Nikos Segura</t>
  </si>
  <si>
    <t>Classe Única de Cotas do Meridio Capital Debenture</t>
  </si>
  <si>
    <t>Classe Única de Cotas do Mirante Fundo de Investim</t>
  </si>
  <si>
    <t>Mirante Investimentos</t>
  </si>
  <si>
    <t>Classe Única de Cotas do Money Market Fundo de Inv</t>
  </si>
  <si>
    <t>Classe Única de Cotas do More Juro Real Institucional FI Financeiro Ren</t>
  </si>
  <si>
    <t>More Invest Gestora de Recursos Ltda</t>
  </si>
  <si>
    <t>Classe Única de Cotas do More Premium Crédito Corp</t>
  </si>
  <si>
    <t>Classe Única de Cotas do Multivalor Fundo de Inves</t>
  </si>
  <si>
    <t>Classe Única de Cotas do Navi Fender A Fundo de In</t>
  </si>
  <si>
    <t>Navi Capital Administradora e Gestora de</t>
  </si>
  <si>
    <t>Classe Única de Cotas do Navi Fender Fundo de Inve</t>
  </si>
  <si>
    <t>20.0000% do que exceder 100.0000 do IMA-B</t>
  </si>
  <si>
    <t>Classe Única de Cotas do Nc Ipb Fundo de Investime</t>
  </si>
  <si>
    <t>Nucleo Capital Ltda</t>
  </si>
  <si>
    <t>15.0000% que exceder 100.0000  do CDI</t>
  </si>
  <si>
    <t>Classe Única de Cotas do Nebraska Atlas Fundo de I</t>
  </si>
  <si>
    <t>Nebraska Capital</t>
  </si>
  <si>
    <t>20.0000% do que exceder 100.0000 do Outros, IPCA + YIELD do IMA-B</t>
  </si>
  <si>
    <t>Classe Única de Cotas do Neuler Ações Fundo de Inv</t>
  </si>
  <si>
    <t>Neuler Capital</t>
  </si>
  <si>
    <t>Classe Única de Cotas do Newfoundland Eagle Long B</t>
  </si>
  <si>
    <t>Newfoundland Malibu Gestora de Recursos</t>
  </si>
  <si>
    <t>Classe Única de Cotas do Nikos Cash Fundo de Inves</t>
  </si>
  <si>
    <t>Classe Única de Cotas do Nikos DI Plus Referenciad</t>
  </si>
  <si>
    <t>Classe Única de Cotas do Nikos Debêntures Incentiv</t>
  </si>
  <si>
    <t>Classe Única de Cotas do Nord Wm At 30 Fundo de In</t>
  </si>
  <si>
    <t>Nord Gestora de Recursos Ltda</t>
  </si>
  <si>
    <t>Classe Única de Cotas do Nu Infra Fundo Incentivad</t>
  </si>
  <si>
    <t>Nu Asset Management Ltda.</t>
  </si>
  <si>
    <t>Classe Única de Cotas do Nu Selic FI Financeiro em Cotas de Fundos de I</t>
  </si>
  <si>
    <t>Classe Única de Cotas do Núcleo Ações FI Financeiro em Cotas de Fundos</t>
  </si>
  <si>
    <t>Classe Única de Cotas do Núcleo Whg Fundo de Inves</t>
  </si>
  <si>
    <t>Classe Única de Cotas do Oby Ágil Fundo de Investi</t>
  </si>
  <si>
    <t>Classe Única de Cotas do Oceana Selection Fundo de</t>
  </si>
  <si>
    <t>Classe Única de Cotas do Oceana Valor 30 FI Financeiro em Cotas de Fund</t>
  </si>
  <si>
    <t>Oceana Investimentos Administradora de C</t>
  </si>
  <si>
    <t>Classe Única de Cotas do Onyx Latam Equity Fundo D</t>
  </si>
  <si>
    <t>Onyx Equity Management Gestora</t>
  </si>
  <si>
    <t>D+273</t>
  </si>
  <si>
    <t>D+283</t>
  </si>
  <si>
    <t>Classe Única de Cotas do Organon FI Financeiro em Cotas de Fundos de In</t>
  </si>
  <si>
    <t>Organon Capital Gestão de Investimentos</t>
  </si>
  <si>
    <t>Classe Única de Cotas do Organon Institucional Fun</t>
  </si>
  <si>
    <t>Classe Única de Cotas do Own Participações Fundo D</t>
  </si>
  <si>
    <t>Albacora Capital</t>
  </si>
  <si>
    <t>Classe Única de Cotas do Pack Feeder Fundo de Inve</t>
  </si>
  <si>
    <t>Lakewood Investment Management</t>
  </si>
  <si>
    <t>Classe Única de Cotas do Panamby High Grade D5 Fun</t>
  </si>
  <si>
    <t>Classe Única de Cotas do Panamby RF High G</t>
  </si>
  <si>
    <t>Classe Única de Cotas do Patria Pioneiro Long Only</t>
  </si>
  <si>
    <t>Pátria Investimentos Ltda.</t>
  </si>
  <si>
    <t>Classe Única de Cotas do Pava Fundo de Investiment</t>
  </si>
  <si>
    <t>Rafter Investimentos</t>
  </si>
  <si>
    <t>15 % QUE EXCEDER 100 % DO IBrX</t>
  </si>
  <si>
    <t>Classe Única de Cotas do Persevera Phoenix Fundo D</t>
  </si>
  <si>
    <t>Persevera Gestão de Recursos Ltda</t>
  </si>
  <si>
    <t>Classe Única de Cotas do Persevera Trinity Fundo D</t>
  </si>
  <si>
    <t>Classe Única de Cotas do Persevera Yield Fundo de</t>
  </si>
  <si>
    <t>Classe Única de Cotas do Pershing Square Capital M</t>
  </si>
  <si>
    <t>Classe Única de Cotas do Pilotis Fundo de Investim</t>
  </si>
  <si>
    <t>Classe Única de Cotas do Polo Crédito Corporativo</t>
  </si>
  <si>
    <t>Polo Capital Gestão de Recurso</t>
  </si>
  <si>
    <t>Classe Única de Cotas do Porto Baobá Fundo de Inve</t>
  </si>
  <si>
    <t>Porto Seguro Investimentos Ltda.</t>
  </si>
  <si>
    <t>Classe Única de Cotas do Porto Navegantes Fundo de</t>
  </si>
  <si>
    <t>Classe Única de Cotas do Porto Sfa FI Financeiro em Cotas de Fundos de</t>
  </si>
  <si>
    <t>Sfa Investimentos</t>
  </si>
  <si>
    <t>Classe Única de Cotas do Principal Claritas Valor</t>
  </si>
  <si>
    <t>Principal Asset Management Ltda.</t>
  </si>
  <si>
    <t>Classe Única de Cotas do Principal Claritasfundo D</t>
  </si>
  <si>
    <t>15.0000% do que exceder 100.0000 do CDI</t>
  </si>
  <si>
    <t>Classe Única de Cotas do Prosperidade Unique Fundo</t>
  </si>
  <si>
    <t>Classe Única de Cotas do Prumo Capital FI Financeiro de Ações Responsab</t>
  </si>
  <si>
    <t>Prumo Capital Gestora de Recursos Ltda.</t>
  </si>
  <si>
    <t>Classe Única de Cotas do Prumo Capital Holdings Fu</t>
  </si>
  <si>
    <t>Classe Única de Cotas do Ps Equity Inflation Fundo</t>
  </si>
  <si>
    <t>Classe Única de Cotas do Psi FI</t>
  </si>
  <si>
    <t>Classe Única de Cotas do Pv FI</t>
  </si>
  <si>
    <t>Classe Única de Cotas do Pwm Selection Fundo de In</t>
  </si>
  <si>
    <t>Mont Capital Gestão e Administração</t>
  </si>
  <si>
    <t>Classe Única de Cotas do Pátria Crédito Infra Renda FI Financeiro em Co</t>
  </si>
  <si>
    <t>Classe Única de Cotas do RF Portfolio Ince</t>
  </si>
  <si>
    <t>Classe Única de Cotas do Radar 1080 Fundo de Inves</t>
  </si>
  <si>
    <t>Classe Única de Cotas do Radar 360 Fundo de Invest</t>
  </si>
  <si>
    <t>Classe Única de Cotas do Radar 60 II Fundo de Inve</t>
  </si>
  <si>
    <t>Classe Única de Cotas do Radar C 60 Fundo de Inves</t>
  </si>
  <si>
    <t>Classe Única de Cotas do Radar Fundo de Investimen</t>
  </si>
  <si>
    <t>Classe Única de Cotas do Reach Inflação Ativa Fund</t>
  </si>
  <si>
    <t>Classe Única de Cotas do Reach Ref DI Fun</t>
  </si>
  <si>
    <t>Classe Única de Cotas do Reach Small Caps Bdr Fund</t>
  </si>
  <si>
    <t>20.0000% que exceder 100.0000 do Ibovespa Fechamento</t>
  </si>
  <si>
    <t>Classe Única de Cotas do Real Investor Global Usd</t>
  </si>
  <si>
    <t>Real Investor Asset Management Ltda.</t>
  </si>
  <si>
    <t>Classe Única de Cotas do Real Investor Institucional FI Financeiro em C</t>
  </si>
  <si>
    <t>Classe Única de Cotas do Regilo Fundo de Investime</t>
  </si>
  <si>
    <t>Classe Única de Cotas do Rio Ações Fundo de Invest</t>
  </si>
  <si>
    <t>Rio Gestão de Recursos</t>
  </si>
  <si>
    <t>Classe Única de Cotas do Riza Lotus Fundo de Inves</t>
  </si>
  <si>
    <t>Riza Líquidos</t>
  </si>
  <si>
    <t>Classe Única de Cotas do Riza Lotus Plus Advisory</t>
  </si>
  <si>
    <t>Classe Única de Cotas do Riza Évora Debêntures Inc</t>
  </si>
  <si>
    <t>Classe Única de Cotas do Rodes Fundo de Investimen</t>
  </si>
  <si>
    <t>Oikos Capital</t>
  </si>
  <si>
    <t>Classe Única de Cotas do Root Capital Ipê Fundo In</t>
  </si>
  <si>
    <t>D+179</t>
  </si>
  <si>
    <t>Classe Única de Cotas do Rps FI</t>
  </si>
  <si>
    <t>Rps Capital Administradora de</t>
  </si>
  <si>
    <t>Classe Única de Cotas do Rps Long Bias Selection D</t>
  </si>
  <si>
    <t>Classe Única de Cotas do Rubik Bequest Fundo de In</t>
  </si>
  <si>
    <t>Rubik Capital Asset Management Ltda</t>
  </si>
  <si>
    <t>Classe Única de Cotas do Ryo Selection Fundo de In</t>
  </si>
  <si>
    <t>Ryo Asset</t>
  </si>
  <si>
    <t>Classe Única de Cotas do Sharp Equity Value A Fund</t>
  </si>
  <si>
    <t>Classe Única de Cotas do Sharp Equity Value Adviso</t>
  </si>
  <si>
    <t>20.0000% que exceder 100.0000  do Outros, IPCA + X do IMA-B 5+</t>
  </si>
  <si>
    <t>Classe Única de Cotas do Sharp Equity Value Feeder</t>
  </si>
  <si>
    <t>Classe Única de Cotas do Sharp Long Biased A Fundo</t>
  </si>
  <si>
    <t>Classe Única de Cotas do Sharp Long Biased Advisor</t>
  </si>
  <si>
    <t>Classe Única de Cotas do Sharp Long Biased Bwm Fun</t>
  </si>
  <si>
    <t>Classe Única de Cotas do Sharp Long Biased Estraté</t>
  </si>
  <si>
    <t>Classe Única de Cotas do Sharp Long Biased Feeder</t>
  </si>
  <si>
    <t>20% que exceder 100% do CDI</t>
  </si>
  <si>
    <t>Classe Única de Cotas do Sharp Long Biased Fundo D</t>
  </si>
  <si>
    <t>Classe Única de Cotas do Sharp Long Biased J Fundo</t>
  </si>
  <si>
    <t>Classe Única de Cotas do Sharp Long Biased K Fundo</t>
  </si>
  <si>
    <t>Classe Única de Cotas do Sharp Long Biased Leg Fun</t>
  </si>
  <si>
    <t>Classe Única de Cotas do Sharp Long Biased P Fundo</t>
  </si>
  <si>
    <t>Classe Única de Cotas do Sharp Long Biased Pwm Fun</t>
  </si>
  <si>
    <t>Classe Única de Cotas do Sharp Long Biased Red Fun</t>
  </si>
  <si>
    <t>Classe Única de Cotas do Sharp Long Biased Tfo Fun</t>
  </si>
  <si>
    <t>Classe Única de Cotas do Sharp Long Biased Vc Fund</t>
  </si>
  <si>
    <t>Classe Única de Cotas do Sharp Long Biased Whg Fun</t>
  </si>
  <si>
    <t>Classe Única de Cotas do Simon Ações Fundo de Inve</t>
  </si>
  <si>
    <t>Simon Capital</t>
  </si>
  <si>
    <t>20% do que exceder 100% do Ibovespa</t>
  </si>
  <si>
    <t>Classe Única de Cotas do Solana Long And Short Fun</t>
  </si>
  <si>
    <t>Solana Gestora de Recursos Ltda.</t>
  </si>
  <si>
    <t>Classe Única de Cotas do Solis Antares Previdência</t>
  </si>
  <si>
    <t>Solis Investimentos Ltda.</t>
  </si>
  <si>
    <t>Classe Única de Cotas do Solis FIA Responsabilidade Limitada</t>
  </si>
  <si>
    <t>Tag Investimentos</t>
  </si>
  <si>
    <t>Classe Única de Cotas do Solis Vega Fundo de Inves</t>
  </si>
  <si>
    <t>Classe Única de Cotas do Solis Vertente Fundo de I</t>
  </si>
  <si>
    <t>Classe Única de Cotas do Solutions Debêntures Ince</t>
  </si>
  <si>
    <t>Avin Asset</t>
  </si>
  <si>
    <t>Classe Única de Cotas do Somma Ans Fundo de Invest</t>
  </si>
  <si>
    <t>Classe Única de Cotas do Somma Verona Debêntures F</t>
  </si>
  <si>
    <t>Classe Única de Cotas do Sparta Ekho FIC de Fundos Incentivados</t>
  </si>
  <si>
    <t>Classe Única de Cotas do Sparta Infra CDI Fundo de</t>
  </si>
  <si>
    <t>Sparta Administradora de Recursos Ltda</t>
  </si>
  <si>
    <t>Classe Única de Cotas do Sparta Infra Fundo de Inv</t>
  </si>
  <si>
    <t>Classe Única de Cotas do Spcfour Pipe Fundo de Inv</t>
  </si>
  <si>
    <t>São Pedro Capital</t>
  </si>
  <si>
    <t>Classe Única de Cotas do Speciale Equity Fundo de</t>
  </si>
  <si>
    <t>Portofino Gestão de Recursos Ltda.</t>
  </si>
  <si>
    <t>Classe Única de Cotas do Speciale Pós Fixado Fundo</t>
  </si>
  <si>
    <t>Classe Única de Cotas do Speciale Tático Juro Real</t>
  </si>
  <si>
    <t>Classe Única de Cotas do Spinelli Alfa Fundo de In</t>
  </si>
  <si>
    <t>Classe Única de Cotas do Spx Cash Tesouro Selic Si</t>
  </si>
  <si>
    <t>Classe Única de Cotas do Spx Seahawk Fundo de Inve</t>
  </si>
  <si>
    <t>Classe Única de Cotas do Squadra Azzurra Fundo de</t>
  </si>
  <si>
    <t>Squadra Investiments</t>
  </si>
  <si>
    <t>Classe Única de Cotas do Squadra Inst Fundo de Inv</t>
  </si>
  <si>
    <t>Classe Única de Cotas do Squadra Lb Advisory Xp Fu</t>
  </si>
  <si>
    <t>Classe Única de Cotas do Squadra Lb St Fundo de In</t>
  </si>
  <si>
    <t>Classe Única de Cotas do Squadra Lb Wm Fundo de In</t>
  </si>
  <si>
    <t>Classe Única de Cotas do Squadra Lo Advisory Xp Fu</t>
  </si>
  <si>
    <t>Classe Única de Cotas do Squadra Long Biased Pwm F</t>
  </si>
  <si>
    <t>Classe Única de Cotas do Squadra Long-Biased Fundo</t>
  </si>
  <si>
    <t>Classe Única de Cotas do Squadra Long-Biased Str Fundo de Investimentofinanceiro em Cotas</t>
  </si>
  <si>
    <t>Classe Única de Cotas do Squadra Long-Only Fundo D</t>
  </si>
  <si>
    <t>Classe Única de Cotas do Squadra Long-Only Str FI Financeiro em Cotas D</t>
  </si>
  <si>
    <t>Classe Única de Cotas do Squadra Master Long-Biase</t>
  </si>
  <si>
    <t>Classe Única de Cotas do Squadra Private Fundo de</t>
  </si>
  <si>
    <t>Classe Única de Cotas do St Moritz Liquidez FI RF Crédito Priva</t>
  </si>
  <si>
    <t>Patrimonial Gestão de Recursos Ltda.</t>
  </si>
  <si>
    <t>Classe Única de Cotas do Stoxos Fundo de Investime</t>
  </si>
  <si>
    <t>Classe Única de Cotas do Strix D1 Fundo de Investi</t>
  </si>
  <si>
    <t>Strix Capital</t>
  </si>
  <si>
    <t>15.0000% que exceder 100.0000 do CDI</t>
  </si>
  <si>
    <t>Classe Única de Cotas do Strix Yield Fundo de Inve</t>
  </si>
  <si>
    <t>Classe Única de Cotas do Sul América Classe A Fund</t>
  </si>
  <si>
    <t>Classe Única de Cotas do Sulamérica Fundo Mútuo de</t>
  </si>
  <si>
    <t>Classe Única de Cotas do Suno Fundo de Investiment</t>
  </si>
  <si>
    <t>Suno Asset Management</t>
  </si>
  <si>
    <t>Classe Única de Cotas do Suno Infra Debêntures Fun</t>
  </si>
  <si>
    <t>Classe Única de Cotas do Suno Zero Fundo de Invest</t>
  </si>
  <si>
    <t>Classe Única de Cotas do T-Mako Fundo de Investime</t>
  </si>
  <si>
    <t>Classe Única de Cotas do Tagus Top II FI Financeiro RF - Crédit</t>
  </si>
  <si>
    <t>Tagus Investimentos Ltda.</t>
  </si>
  <si>
    <t>Classe Única de Cotas do Tarpon Gt 90 Fundo de Inv</t>
  </si>
  <si>
    <t>Classe Única de Cotas do Tarpon Gt FI Financeiro em Cotas de Fundos de</t>
  </si>
  <si>
    <t>Classe Única de Cotas do Tavola Absoluto Fundo de</t>
  </si>
  <si>
    <t>Classe Única de Cotas do Tb A Fundo de Investiment</t>
  </si>
  <si>
    <t>Tb Capital Gestão de Recursos Ltda.</t>
  </si>
  <si>
    <t>Classe Única de Cotas do Tb Advisory Fundo de Inve</t>
  </si>
  <si>
    <t>Classe Única de Cotas do Tb Advisory II Fundo de I</t>
  </si>
  <si>
    <t>Classe Única de Cotas do Tb FI</t>
  </si>
  <si>
    <t>Classe Única de Cotas do Tb Master Fundo de Invest</t>
  </si>
  <si>
    <t>Classe Única de Cotas do Tb P Fundo de Investiment</t>
  </si>
  <si>
    <t>Classe Única de Cotas do Tb Porto Selic Simples Fu</t>
  </si>
  <si>
    <t>Classe Única de Cotas do Tb Stb Fundo de Investime</t>
  </si>
  <si>
    <t>Classe Única de Cotas do Tfo Absoluto Partners Fun</t>
  </si>
  <si>
    <t>Classe Única de Cotas do Tg Liquidez I Fundo de In</t>
  </si>
  <si>
    <t>Tg Core Asset</t>
  </si>
  <si>
    <t>Classe Única de Cotas do Titanium High Yield Fundo</t>
  </si>
  <si>
    <t>Lifetime Gestora de Recursos Ltda</t>
  </si>
  <si>
    <t>D+059</t>
  </si>
  <si>
    <t>Classe Única de Cotas do Tizard Fundo de Investime</t>
  </si>
  <si>
    <t>Classe Única de Cotas do Tork Access Fundo de Inve</t>
  </si>
  <si>
    <t>Classe Única de Cotas do Tork Advisory 30 Fundo de</t>
  </si>
  <si>
    <t>Tork Capital Gestão de Recursos Ltda</t>
  </si>
  <si>
    <t>Classe Única de Cotas do Tork Fundo de Investiment</t>
  </si>
  <si>
    <t>Classe Única de Cotas do Tork Icatu Fie Previdênci</t>
  </si>
  <si>
    <t>Classe Única de Cotas do Tork Long Only Feeder I F</t>
  </si>
  <si>
    <t>Classe Única de Cotas do Tork Long Only Institucio</t>
  </si>
  <si>
    <t>Classe Única de Cotas do Tork Prev Fie 3 Multiseg</t>
  </si>
  <si>
    <t>Classe Única de Cotas do Trancoso Ibovespa Fundos</t>
  </si>
  <si>
    <t>Classe Única de Cotas do Triestor Fundo de Investi</t>
  </si>
  <si>
    <t>Triestor Administradora de Carteira de V</t>
  </si>
  <si>
    <t>D+038</t>
  </si>
  <si>
    <t>Classe Única de Cotas do Trigono Horizon Microcap</t>
  </si>
  <si>
    <t>Classe Única de Cotas do Trigono Polaris Debenture</t>
  </si>
  <si>
    <t>Classe Única de Cotas do Trigono Power &amp; Yield 30</t>
  </si>
  <si>
    <t>Classe Única de Cotas do Trilha Fundo de Investime</t>
  </si>
  <si>
    <t>Classe Única de Cotas do Tropico Cash Plus Fundo D</t>
  </si>
  <si>
    <t>Tropico Investimentos e Participações Lt</t>
  </si>
  <si>
    <t>Classe Única de Cotas do Trígono Flagship 60 Small</t>
  </si>
  <si>
    <t>Classe Única de Cotas do Trígono Flagship Small Ca</t>
  </si>
  <si>
    <t>Classe Única de Cotas do Trígono Sirius Flex 5 Fun</t>
  </si>
  <si>
    <t>Classe Única de Cotas do Tyton Ações Fundo de Inve</t>
  </si>
  <si>
    <t>Tyton Capital</t>
  </si>
  <si>
    <t>Classe Única de Cotas do Ujay Long Biased FI Financeiro em Ações Respon</t>
  </si>
  <si>
    <t>Ujay Capital Investimentos Ltda</t>
  </si>
  <si>
    <t>Classe Única de Cotas do Ujay Quantamental FI Financeiro em Ações - Res</t>
  </si>
  <si>
    <t>Classe Única de Cotas do Unimed Investcoop Ans V F</t>
  </si>
  <si>
    <t>Investcoop Asset Management Ltda</t>
  </si>
  <si>
    <t>Classe Única de Cotas do Upon Capital Debêntures I</t>
  </si>
  <si>
    <t>Classe Única de Cotas do Valora Master Fife Prev</t>
  </si>
  <si>
    <t>Valora Renda Fixa Ltda.</t>
  </si>
  <si>
    <t>Classe Única de Cotas do Velt Fundo de Investiment</t>
  </si>
  <si>
    <t>Classe Única de Cotas do Velt III 90 Fundo de Inve</t>
  </si>
  <si>
    <t>20,0000 que exceder 100,0000 do OUTROS, IPCA + YIELD do IMA-B 5+</t>
  </si>
  <si>
    <t>Classe Única de Cotas do Velt Master Fundo de Inve</t>
  </si>
  <si>
    <t>Classe Única de Cotas do Veneto Real Rates Fundo D</t>
  </si>
  <si>
    <t>Vêneto Gestão de Recursos Ltda.</t>
  </si>
  <si>
    <t>Classe Única de Cotas do Venice Rc Murano Liquidez</t>
  </si>
  <si>
    <t>Matera Rc Gestão de Recursos Ltda.</t>
  </si>
  <si>
    <t>Classe Única de Cotas do Veritas Gaia Instituciona</t>
  </si>
  <si>
    <t>Veritas Capital Management</t>
  </si>
  <si>
    <t>Classe Única de Cotas do Veritas Premium Instituci</t>
  </si>
  <si>
    <t>Classe Única de Cotas do Vinci Crédito Fundo de In</t>
  </si>
  <si>
    <t>Vinci Gestora de Recursos Ltda</t>
  </si>
  <si>
    <t>Classe Única de Cotas do Vinci Crédito Infra Insti</t>
  </si>
  <si>
    <t>Classe Única de Cotas do Vinci Institucional Fundo</t>
  </si>
  <si>
    <t>Classe Única de Cotas do Vinland Crédito 10 Fundo</t>
  </si>
  <si>
    <t>Vinland Capital Management Credito Priva</t>
  </si>
  <si>
    <t>Classe Única de Cotas do Virtus Fundo Incentivado</t>
  </si>
  <si>
    <t>Classe Única de Cotas do Vp Equities Fundo de Inve</t>
  </si>
  <si>
    <t>D+043</t>
  </si>
  <si>
    <t>Classe Única de Cotas do Warren Tesouro Selic Fund</t>
  </si>
  <si>
    <t>Classe Única de Cotas do Wise Cash Fundo de Invest</t>
  </si>
  <si>
    <t>Classe Única de Cotas do Witpar Fundo de Investime</t>
  </si>
  <si>
    <t>Witpar Gestora de Recursos Ltda.</t>
  </si>
  <si>
    <t>Classe Única de Cotas do Yvy Capital II Fundo de I</t>
  </si>
  <si>
    <t>Yvy Capital Asset Management Ltda.</t>
  </si>
  <si>
    <t>Classe Única de Cotas do Zbn Fortuno Fundo de Inve</t>
  </si>
  <si>
    <t>Zamboni Asset &amp; Wealth Managem</t>
  </si>
  <si>
    <t>Classe Única de Cotas do Zbn Ruby Bdr Nível I Fund</t>
  </si>
  <si>
    <t>Classe Única de Cotas do Zenith Hayp Fundo de Inve</t>
  </si>
  <si>
    <t>Zenith Asset Management Ltda.</t>
  </si>
  <si>
    <t>A vigência da taxa de performance pelo método de cálculo passivo é dia 01/07/2021.</t>
  </si>
  <si>
    <t>Classe Única de Cotas do Zenith Vitória Régia FI Financeiro em Ações Re</t>
  </si>
  <si>
    <t>Classe Única de Investimento do BTG Pactual Dívida</t>
  </si>
  <si>
    <t>Classe Única de Investimento do Jgp Ecossistema Fc</t>
  </si>
  <si>
    <t>Jgp Gestão de Crédito Ltda.</t>
  </si>
  <si>
    <t>Classe Única de Investimento em Cotas do Valora de</t>
  </si>
  <si>
    <t>Classe Única do Az Quest Debêntures Incentivadas F</t>
  </si>
  <si>
    <t>Az Quest Infra</t>
  </si>
  <si>
    <t>Classe Única do Azbwm Quest Levante Fundo de Inves</t>
  </si>
  <si>
    <t>20% que exceder 100% do IMA-B 5</t>
  </si>
  <si>
    <t>Classe Única do Spectra VI FI F</t>
  </si>
  <si>
    <t>Spectra Investimentos Ltda.</t>
  </si>
  <si>
    <t>Classe Única do Western Asset Alpha Credit RF FI Financeiro Cré</t>
  </si>
  <si>
    <t>Franklin Templeton Brasil Ltda</t>
  </si>
  <si>
    <t>Classe Única do Western Asset Crédito Bancário Plus FI Financeiro Renda</t>
  </si>
  <si>
    <t>Classe Única do Western Asset DI Max RF Ref FI Finance</t>
  </si>
  <si>
    <t>Classe Única do Western Asset Dividend Yield FI Financeiro em Ações - R</t>
  </si>
  <si>
    <t>Classe Única do Western Asset FI Financeiro Ações Bdr Nível I - Respons</t>
  </si>
  <si>
    <t>Classe Única do Western Asset FI Financeiro Incentivado em Debêntures D</t>
  </si>
  <si>
    <t>Classe Única do Western Asset Hedge Dólar FI Financeiro Cambial - Resp</t>
  </si>
  <si>
    <t>Classe Única do Western Asset Ima-B Ativo FI Financeiro RF - Re</t>
  </si>
  <si>
    <t>Classe Única do Western Asset Ima-B5 Ativo FI Financeiro RF - R</t>
  </si>
  <si>
    <t>Classe Única do Western Asset RF Ativo FI Financeiro - Respons</t>
  </si>
  <si>
    <t>Classe Única do Western Asset Soberano II RF Ref Selic Fundo de Investime</t>
  </si>
  <si>
    <t>Classe Única do Western Asset Total Credit Advisory FIC de Fund</t>
  </si>
  <si>
    <t>Classe Única do Western Asset Valuation FI Financeiro em Ações - Respon</t>
  </si>
  <si>
    <t>Clic FI Financeiro em Ações - Responsabilidade Limitada</t>
  </si>
  <si>
    <t>Mercantil do Brasil Distribuidora S/A -</t>
  </si>
  <si>
    <t>Clube do Valor Ações Baratas FIF</t>
  </si>
  <si>
    <t>Clube do Valor Multifatores Eua Master FIF</t>
  </si>
  <si>
    <t>Compass Credit Selection Fc FIF RF Cred Priv LP -</t>
  </si>
  <si>
    <t>Conexão Constellation Compounders Fundo de Investi</t>
  </si>
  <si>
    <t>5 % QUE EXCEDER 100 % DO CDI</t>
  </si>
  <si>
    <t>Conexão Real Investor FI Financ</t>
  </si>
  <si>
    <t>Conexão Tork 60 FI Financeiro -</t>
  </si>
  <si>
    <t>Conquista Fc FIF Ações - Resp Limitada</t>
  </si>
  <si>
    <t>Stk Capital Gestora de Recursos Ltda.</t>
  </si>
  <si>
    <t>Constellation IQ Pvt FIF Cic em Ações Resp Limitad</t>
  </si>
  <si>
    <t>Constellation IQ Seleção FIF Cic em Ações Resp Lim</t>
  </si>
  <si>
    <t>Constância Fundamento Classe de Investimento em Aç</t>
  </si>
  <si>
    <t>Constância Investimentos Ltda</t>
  </si>
  <si>
    <t>Coral Firf LP</t>
  </si>
  <si>
    <t>Arm Capital</t>
  </si>
  <si>
    <t>Cox Top Cia - Resp Limitada</t>
  </si>
  <si>
    <t>Credaluga Classe de Investimento Financeiro RF Sim</t>
  </si>
  <si>
    <t>Kanastra</t>
  </si>
  <si>
    <t>Csn Invest FI Financeiro em Ações - Responsabilidade Limitada</t>
  </si>
  <si>
    <t>Fibra Administradora de Carteira de Valo</t>
  </si>
  <si>
    <t>Dahlia Total Return Ações Fc FIF Ações - Resp Limi</t>
  </si>
  <si>
    <t>Daycoval Alocação Dinâmica Classe de Investimento</t>
  </si>
  <si>
    <t>Daycoval Classic 30 Classe de Investimento RF Cred Priv Resp Limitada</t>
  </si>
  <si>
    <t>Daycoval Classic 90 Classe de Investimento RF Cred Priv LP Resp Limitada</t>
  </si>
  <si>
    <t>Daycoval Classic Advisory Fc FIF RF Cred Priv Resp</t>
  </si>
  <si>
    <t>Daycoval Classic Classe de Investimento em Cotas de FI RF Cred Priv Resp Limitada Cred Pri</t>
  </si>
  <si>
    <t>Daycoval Classic Títulos Bancários FIF RF Resp Lim</t>
  </si>
  <si>
    <t>Daycoval Debêntures Incentivada Ci RF Infraestrutu</t>
  </si>
  <si>
    <t>Daycoval Ibovespa Ativo Cia Resp Limitada</t>
  </si>
  <si>
    <t>Daycoval Irfm 1 FIF Resp Limitada</t>
  </si>
  <si>
    <t>Daycoval RF FIF</t>
  </si>
  <si>
    <t>Daycoval Titulos Publicos III FIF Resp Limitada</t>
  </si>
  <si>
    <t>Devant Audax Ci RF LP Cred Priv - Resp Limitada</t>
  </si>
  <si>
    <t>Devant Asset</t>
  </si>
  <si>
    <t>Devant Solidus Cash Ci RF Cred Priv - Resp Ilimitada</t>
  </si>
  <si>
    <t>Diamante Ref DI Fc FI RF</t>
  </si>
  <si>
    <t>Asset Management</t>
  </si>
  <si>
    <t>Dracena FIF Cic em Ações Resp Limitada</t>
  </si>
  <si>
    <t>Tempo Capital Gestão</t>
  </si>
  <si>
    <t>20% que exceder 100% do IBRX</t>
  </si>
  <si>
    <t>Drys Shelter Fc FIF RF Cred Priv LP - Resp Limitad</t>
  </si>
  <si>
    <t>Dyn Cou Pvt FIF Cic em Ações Resp Limitada</t>
  </si>
  <si>
    <t>Dynamo Cougar Classe de Investimento em Ações - Re</t>
  </si>
  <si>
    <t>Dynamo Administração</t>
  </si>
  <si>
    <t>E2m Intrust FIA - Resp Limitada</t>
  </si>
  <si>
    <t>E2m</t>
  </si>
  <si>
    <t>Eagle Fc de Ações</t>
  </si>
  <si>
    <t>Wealth High Governance Capital Ltda.</t>
  </si>
  <si>
    <t>Efficax FIF Cic RF Créd Priv Resp Limitada</t>
  </si>
  <si>
    <t>Elizabetha FIF Cic em Ações Resp Limitada</t>
  </si>
  <si>
    <t>2 % QUE EXCEDER 100 % DO IBrX</t>
  </si>
  <si>
    <t>Encore Ações Advisory Fc FIA Resp Limitada</t>
  </si>
  <si>
    <t>Equitas High Convictions FIC FIF Ações - Resp Limi</t>
  </si>
  <si>
    <t>20,0000% que exceder 100,0000 do IPCA</t>
  </si>
  <si>
    <t>Equitas Selection Fc FI de Ações</t>
  </si>
  <si>
    <t>Equitas Selection Seleção FIF da Cic em Ações Resp</t>
  </si>
  <si>
    <t>Eternia FI Financeiro em Cotas de Fundos de Investimento em Ações</t>
  </si>
  <si>
    <t>Eternia Gestora de Recursos Ltda.</t>
  </si>
  <si>
    <t>Expresso IV FIF - Cl de Investimento em Cotas de C</t>
  </si>
  <si>
    <t>Expresso Gestão</t>
  </si>
  <si>
    <t>FI Financeiro - Classe de Inves</t>
  </si>
  <si>
    <t>FI Inter RF Ativa Respo</t>
  </si>
  <si>
    <t>Inter Asset</t>
  </si>
  <si>
    <t>FI em RF BRB Liquidez R</t>
  </si>
  <si>
    <t>FI em RF BRB Mais Respo</t>
  </si>
  <si>
    <t>FIF RF Brl Soberano Ref DI LP</t>
  </si>
  <si>
    <t>Brl Trust Investimentos Ltda.</t>
  </si>
  <si>
    <t>FIF Security RF Referen DI LP Cred Priv</t>
  </si>
  <si>
    <t>Security Administrad</t>
  </si>
  <si>
    <t>D+455</t>
  </si>
  <si>
    <t>D+456</t>
  </si>
  <si>
    <t>15% que exceder 105% do CDI</t>
  </si>
  <si>
    <t>Falcon Spx FIF Cic em Ações Resp Limitada</t>
  </si>
  <si>
    <t>20.0000% do que exceder 100.0000 do Outros, 6.0</t>
  </si>
  <si>
    <t>Fama Fc FIF Ações - Resp Limitada</t>
  </si>
  <si>
    <t>Fama Re.Capital Ltda</t>
  </si>
  <si>
    <t>D+057</t>
  </si>
  <si>
    <t>Fama Latam Climate Turnaround FIF Ações Is - Resp</t>
  </si>
  <si>
    <t>Faísca FIF Ações - Resp Limitada</t>
  </si>
  <si>
    <t>Fcl Opportunities FIA I</t>
  </si>
  <si>
    <t>Fcl Capital</t>
  </si>
  <si>
    <t>Fdi 2 Cia</t>
  </si>
  <si>
    <t>Feeder Atmos FI Financeiro - Cl</t>
  </si>
  <si>
    <t>Feeder Squadra Lb St FI Finance</t>
  </si>
  <si>
    <t>Fiduc FI Financeiro - Classe de</t>
  </si>
  <si>
    <t>Fiduc Gestão Fiduciária S.A.</t>
  </si>
  <si>
    <t>Fiduc Internacional FI Financei</t>
  </si>
  <si>
    <t>Fifi RF Brl Ref DI LP</t>
  </si>
  <si>
    <t>Brl Trust Dtvm</t>
  </si>
  <si>
    <t>Finacap Mauritsstad FIA</t>
  </si>
  <si>
    <t>Finacap Investimentos Ltda</t>
  </si>
  <si>
    <t>Fof Mult Global Equities Ações Ie FIF Cic Resp Li</t>
  </si>
  <si>
    <t>20.0000% que exceder 100.0000  do Outros, 0,00</t>
  </si>
  <si>
    <t>Forpus Ações Fc FIF Ações - Resp Limitada</t>
  </si>
  <si>
    <t>Forpus Capital Gestão de Recur</t>
  </si>
  <si>
    <t>20% do que exceder 100% do IBOVESPA</t>
  </si>
  <si>
    <t>Forpus Koi FIF Ações - Resp Limitada</t>
  </si>
  <si>
    <t>Fp Fof Ações FI Financeiro - Cic em Ações - Resp L</t>
  </si>
  <si>
    <t>Franklin Clearbridge Ações Eua Growth Classe de Investimento em Ações Investimento no Exte</t>
  </si>
  <si>
    <t>Fundamenta FI Financeiro - Clas</t>
  </si>
  <si>
    <t>Fundsmith Global Equity BTG Pactual Usd Access Fun</t>
  </si>
  <si>
    <t>G5 Allocation Equities II Fc de Ações</t>
  </si>
  <si>
    <t>Galp Fc de Ações</t>
  </si>
  <si>
    <t>Iridium Gestão de Recursos Ltda.</t>
  </si>
  <si>
    <t>Galt FIF RF Cred Priv LP - Resp Limitada</t>
  </si>
  <si>
    <t>Galt Capital</t>
  </si>
  <si>
    <t>Galt Jacaranda Fc FIF Ações - Resp Limitada</t>
  </si>
  <si>
    <t>Galt Sequoia FIF Ações Resp Limitada</t>
  </si>
  <si>
    <t>Gauss Estratégia FIF RF Cred Priv - Resp Limitada</t>
  </si>
  <si>
    <t>Gauss Capital Gestora de Recursos Ltda.</t>
  </si>
  <si>
    <t>Gauss Income Fc FIF RF Cred Priv - Resp Limitada</t>
  </si>
  <si>
    <t>Genial Alocação Rv FIF - Classe de Inv em Cotas de Invesimento em Ações Responsabilidade L</t>
  </si>
  <si>
    <t>Genial FMP - FGTS Eletrobras</t>
  </si>
  <si>
    <t>Genial Ms Global Franchise Classe de Investimento</t>
  </si>
  <si>
    <t>Genial Ms Us Growth Classe de Investimento em Cota</t>
  </si>
  <si>
    <t>Genoa Capital Arpa Advisory Cic Cia - Resp Limitad</t>
  </si>
  <si>
    <t>Genoa Capital Gestora de Recursos Ltda.</t>
  </si>
  <si>
    <t>Genoa Capital Arpa FI Financeiro Classe de Investimento em Cotas de Açõ</t>
  </si>
  <si>
    <t>Geo Empresas Globais em Dolares Fc FIF Ações Ie -</t>
  </si>
  <si>
    <t>Geo Capital Gestora de Recurso</t>
  </si>
  <si>
    <t>Geo Empresas Globais em Reais Fc FIF Ações Ie - Re</t>
  </si>
  <si>
    <t>Geo Sistemático de Qualidade Fc FIF Ações Ie - Res</t>
  </si>
  <si>
    <t>Geração L. Par FI Financeiro -</t>
  </si>
  <si>
    <t>Gestão Inflação FI Financeiro -</t>
  </si>
  <si>
    <t>Gloster 2 FIF Cic em Ações Resp Limitada</t>
  </si>
  <si>
    <t>Ground Equity Fc FIF Ações - Resp Limitada</t>
  </si>
  <si>
    <t>Singular Capital</t>
  </si>
  <si>
    <t>20% sobre o que exceder 100% do Ibovespa</t>
  </si>
  <si>
    <t>Grão Cic Ci RF Cred Priv - Resp Limitada</t>
  </si>
  <si>
    <t>Grão Gestão de Recursos Ltda.</t>
  </si>
  <si>
    <t>Gti Nimrod FIF Ações - Resp Limitada</t>
  </si>
  <si>
    <t>Guepardo CSHG Fc FIF Ações - Resp Limitada</t>
  </si>
  <si>
    <t>Guepardo Valor Institucional FIF Resp Limitada</t>
  </si>
  <si>
    <t>Guia FI Financeiro em Ações</t>
  </si>
  <si>
    <t>Hix Capital Long Term Advisory FIA</t>
  </si>
  <si>
    <t>Honor Ações FIF Resp Limitada</t>
  </si>
  <si>
    <t>Pragma Gestão de Patrimônio Lt</t>
  </si>
  <si>
    <t>Honor Master FIF em Ações Resp Limitada</t>
  </si>
  <si>
    <t>Hossegor FIA - Responsa</t>
  </si>
  <si>
    <t>Hossegor</t>
  </si>
  <si>
    <t>Ibiuna Equities FI Financeiro -</t>
  </si>
  <si>
    <t>Ibiuna Ações Gestão de Recursos Ltda.</t>
  </si>
  <si>
    <t>Ibiuna Total Return Classe de Cotas de Investiment</t>
  </si>
  <si>
    <t>Ibbra Gestão</t>
  </si>
  <si>
    <t>Ibiuna Total Return FI Financeiro - Classe de Investimento em Ações - R</t>
  </si>
  <si>
    <t>Ibovespa 157 FI Financeiro - Cia - Resp Limitada</t>
  </si>
  <si>
    <t>Icatu Vanguarda Absoluto Fife FI RF Cred Priv Prev</t>
  </si>
  <si>
    <t>Icatu Vanguarda Gestão de Recursos Ltda</t>
  </si>
  <si>
    <t>Icatu Vanguarda Absoluto Plus Fife Fundo de Invest</t>
  </si>
  <si>
    <t>Icatu Vanguarda Cred Priv Fundo de Investime</t>
  </si>
  <si>
    <t>Icatu Vanguarda Cred Priv Institucional FIF</t>
  </si>
  <si>
    <t>Icatu Vanguarda Cred Priv LP Iu FIF Cic RF Resp Li</t>
  </si>
  <si>
    <t>Icatu Vanguarda Credit Plus FIF - Classe de Invest</t>
  </si>
  <si>
    <t>Icatu Vanguarda Créd Priv Liquidez Seleção FIF Cic</t>
  </si>
  <si>
    <t>Icatu Vanguarda FI Financeiro - Classe Incentivada de Investimento em Infr</t>
  </si>
  <si>
    <t>Icatu Vanguarda Fof Global Brl Fundo de Investimen</t>
  </si>
  <si>
    <t>Icatu Vanguarda Gold FIF - Classe de Investimento</t>
  </si>
  <si>
    <t>Icatu Vanguarda Ibx FIF - Classe de Investimento e</t>
  </si>
  <si>
    <t>Icatu Vanguarda Inflação Cred Priv Fundo de</t>
  </si>
  <si>
    <t>Icatu Vanguarda Inflação Curta FIF - Classe de Inv</t>
  </si>
  <si>
    <t>Icatu Vanguarda Inflação Curta Fundo de Investimen</t>
  </si>
  <si>
    <t>Icatu Vanguarda Inflação Longa FIF - Classe de Inv</t>
  </si>
  <si>
    <t>Icatu Vanguarda Inflação Longa Fundo de Investimen</t>
  </si>
  <si>
    <t>Icatu Vanguarda Liquidez FI Fin</t>
  </si>
  <si>
    <t>Icatu Vanguarda Plus FIF RF LP - Resp</t>
  </si>
  <si>
    <t>Icatu Vanguarda Pré-Fixado FI F</t>
  </si>
  <si>
    <t>Icatu Vanguarda Seleção FIF Cic de Fundos Incentiv</t>
  </si>
  <si>
    <t>Icatu Vanguarda Simples Soberano FIF - Classe de I</t>
  </si>
  <si>
    <t>Id RF FI Financeiro RF</t>
  </si>
  <si>
    <t>Gestora de Recursos Id - Grid Ltda.</t>
  </si>
  <si>
    <t>Impacto Horizonte Ci RF Cred Priv LP - Resp Limita</t>
  </si>
  <si>
    <t>Impacto Investimentos Ltda</t>
  </si>
  <si>
    <t>Impacto Valuation Cia - Resp Limitada</t>
  </si>
  <si>
    <t>Indie Focus FIC FIA</t>
  </si>
  <si>
    <t>D+047</t>
  </si>
  <si>
    <t>20.0000% do que exceder 100.0000 do IPCA, IPCA + 6%</t>
  </si>
  <si>
    <t>Infra Juro Real Kinea FIF Fundo Incentivado em Inv</t>
  </si>
  <si>
    <t>D+121</t>
  </si>
  <si>
    <t>Infra Plus RF Classe Incentivada de Investimento e</t>
  </si>
  <si>
    <t>Inter Access Arbor FIC</t>
  </si>
  <si>
    <t>Inter Access Atmos FIC</t>
  </si>
  <si>
    <t>Inter BB FIC de Fundo D</t>
  </si>
  <si>
    <t>Inter Conservador FI Financeiro</t>
  </si>
  <si>
    <t>Inter Conservador Plus FI Finan</t>
  </si>
  <si>
    <t>Inter Corporate FI Financeiro R</t>
  </si>
  <si>
    <t>Inter Dividendos FI Financeiro</t>
  </si>
  <si>
    <t>Inter Hedge FI Financeiro Incen</t>
  </si>
  <si>
    <t>Inter Infra FIC de Fund</t>
  </si>
  <si>
    <t>Inter Instituições Financeiras Fundo de Investimen</t>
  </si>
  <si>
    <t>Inter Premium FI RF Cred Priv LP</t>
  </si>
  <si>
    <t>Inter Resgate 24h FIC D</t>
  </si>
  <si>
    <t>Inter Selection Ações FI Financ</t>
  </si>
  <si>
    <t>Inter Selection Debentures Incentivadas Fundo de I</t>
  </si>
  <si>
    <t>Inter Simples FI RF Res</t>
  </si>
  <si>
    <t>Investo Mega Trends Classe de Investimento Ações R</t>
  </si>
  <si>
    <t>Investo Gestão de Recursos Ltda.</t>
  </si>
  <si>
    <t>Ip Atlas Brl Fc FIA - Resp Limitada</t>
  </si>
  <si>
    <t>Investidor Profissional Gestão de Recurs</t>
  </si>
  <si>
    <t>Ip Atlas Usd Fc FIF Ações - Resp Limitada</t>
  </si>
  <si>
    <t>Ip Participações Fc FIF Ações - Resp Limitada</t>
  </si>
  <si>
    <t>Ip Participações Ipg Fc FIF Ações - Resp Limitada</t>
  </si>
  <si>
    <t>Ip Value Hedge Bdr Nível I Seleção FIF Cic em Açõe</t>
  </si>
  <si>
    <t>Ip-Pro Fc FIF Ações - Resp Limitada</t>
  </si>
  <si>
    <t>16 % QUE EXCEDER 100 % DO CDI</t>
  </si>
  <si>
    <t>Iridium Apollo Fc FIF RF Cred Priv LP - Resp Limit</t>
  </si>
  <si>
    <t>Iridium Pioneer Deb Incent Fundo Incentivado de In</t>
  </si>
  <si>
    <t>Iridium Rhino Fc FIF Ações - Resp Limitada</t>
  </si>
  <si>
    <t>Iridium Titan Advisory Fc FIF RF Cred Priv ? Resp</t>
  </si>
  <si>
    <t>Itau Acoes S&amp;P500 ® FIF Cic Resp Limitada</t>
  </si>
  <si>
    <t>Itau Acoes Strategy Fc</t>
  </si>
  <si>
    <t>Itau Ações Ibrx Ativo FICFI</t>
  </si>
  <si>
    <t>Itau Deb Incentivadas Pre Target 2028 FIF Infra Ci</t>
  </si>
  <si>
    <t>Itau Empresa RF Ref DI FIF Cic Resp Limitada</t>
  </si>
  <si>
    <t>Itau Prêmio RF FIF Cic Resp Limitada</t>
  </si>
  <si>
    <t>Itau RF Plus FIF Cic Resp Limitada</t>
  </si>
  <si>
    <t>Itau Ultra RF FIF Cic Resp Limitada</t>
  </si>
  <si>
    <t>Itauvest RF CP Plus FIF Cic Resp Limitada</t>
  </si>
  <si>
    <t>Itaú A Ref DI FIF Cic RF Resp Limitada</t>
  </si>
  <si>
    <t>Itaú Ace Dividendos Ações FIF da Cic Resp Limitada</t>
  </si>
  <si>
    <t>Itaú Action Deb Incentivadas Dist FIF Cic de Fundo</t>
  </si>
  <si>
    <t>Itaú Action Deb Incentivadas FIF Incentivado em In</t>
  </si>
  <si>
    <t>Itaú Active Fix 5 RF Cred Priv FIF Cic - Resp Limi</t>
  </si>
  <si>
    <t>Itaú Active Fix All Empresas FIF da Cic RF Créd Pr</t>
  </si>
  <si>
    <t>Itaú Active Fix All RF Créd Priv LP FIF Cic Resp L</t>
  </si>
  <si>
    <t>Itaú Artax Infra Fundo Incentivado de Investimento</t>
  </si>
  <si>
    <t>Itaú Artax RF LP FIF Cic Resp Limitada</t>
  </si>
  <si>
    <t>Itaú Asset NTN B 2027 RF FIF Resp Limitada</t>
  </si>
  <si>
    <t>Itaú Ações Asgard FI Financeiro</t>
  </si>
  <si>
    <t>Itaú Ações Asgard Institucional FIF Cic Resp Limit</t>
  </si>
  <si>
    <t>Itaú Ações Bdr Nível I FIF Cic Resp Limitada</t>
  </si>
  <si>
    <t>Itaú Ações Blue FIF Cic Resp Limitada</t>
  </si>
  <si>
    <t>Itaú Ações Dividendos FIF Resp Limitada</t>
  </si>
  <si>
    <t>Itaú Ações Dunamis FIF da Cic Resp Limitada</t>
  </si>
  <si>
    <t>Itaú Ações Dunamis Institucional FIF Cic Resp Limitada</t>
  </si>
  <si>
    <t>Itaú Ações Estratégia Sp500 FIF Cic Resp Limitada</t>
  </si>
  <si>
    <t>Itaú Ações Globais Esg Ie FIF Cic Sustentável Resp</t>
  </si>
  <si>
    <t>Itaú Ações Governança Corporativa FIF Cic Sustentá</t>
  </si>
  <si>
    <t>Itaú Ações Ibovespa Ativo FIF Cic Resp Limitada</t>
  </si>
  <si>
    <t>Itaú Ações Index Ibovespa FIF da Cic Resp Limitada</t>
  </si>
  <si>
    <t>Itaú Ações Japão Ie FIF Cic Resp Limitada</t>
  </si>
  <si>
    <t>Itaú Ações Mercados Emergentes Ie Fundo de Investi</t>
  </si>
  <si>
    <t>Itaú Ações Momento 30 FIF Cic Resp Limitada</t>
  </si>
  <si>
    <t>Itaú Ações Petrobras FIF Resp Limitada</t>
  </si>
  <si>
    <t>Itaú Ações Petrobras I FIF Resp Limitada</t>
  </si>
  <si>
    <t>Itaú Ações Phoenix FIF Cic Resp Limitada</t>
  </si>
  <si>
    <t>Itaú Ações Seleção Multifundos FIF Cic Resp Limita</t>
  </si>
  <si>
    <t>Itaú Ações Small Cap Index FIF Cic Resp Limitada</t>
  </si>
  <si>
    <t>Itaú Ações Vale FIF Cic Resp Limitada</t>
  </si>
  <si>
    <t>Itaú Ações Valor FIF Cic Resp Limitada</t>
  </si>
  <si>
    <t>Itaú B Cambial FIF Cic Resp Limitada</t>
  </si>
  <si>
    <t>Itaú BBA RF Cred Priv Active Fix 5 FIF Cic - Resp</t>
  </si>
  <si>
    <t>Itaú BBA RF FIF Cic Resp Limitada</t>
  </si>
  <si>
    <t>Itaú BBA Ícarus RF CP FIF Cic Resp Limitada</t>
  </si>
  <si>
    <t>Itaú BTG Pactual Hedge FIF Cic RF Créd Priv Resp L</t>
  </si>
  <si>
    <t>Itaú Balanceado Ativo FMP FGTS Carteira Livre Resp</t>
  </si>
  <si>
    <t>Itaú Bdr Nível 1 Ações FIF Cic Resp Limitada</t>
  </si>
  <si>
    <t>Itaú CDI Mais RF Cred Priv FIF Cic Resp Limitada</t>
  </si>
  <si>
    <t>Itaú Cambial Dolar FI Financeir</t>
  </si>
  <si>
    <t>Itaú Cambial Dólar FIF Cic Resp Limitada</t>
  </si>
  <si>
    <t>Itaú Cambial FIF Cic Resp Limitada</t>
  </si>
  <si>
    <t>Itaú Cash DI FIF da Cic RF Ref Resp Limit</t>
  </si>
  <si>
    <t>Itaú Clássico RF Ref DI FIF Cic Resp Limitada</t>
  </si>
  <si>
    <t>Itaú Consult Deb Inc IPCA FIF Incentivado Cic RF C</t>
  </si>
  <si>
    <t>Itaú Consult Deb Incentivadas CDI FIF Incentivado</t>
  </si>
  <si>
    <t>Itaú Consult Deb Incentivadas IPCA 2035 Fundo Ince</t>
  </si>
  <si>
    <t>Itaú Consult Deb Incentivadas Pré Target 2029 Fund</t>
  </si>
  <si>
    <t>Itaú Corp Federal Plus RF CP FIF Cic Resp Limitada</t>
  </si>
  <si>
    <t>Itaú Corp Plus RF Ref DI FIF Cic Resp Limitada</t>
  </si>
  <si>
    <t>Itaú Corp RF Ref DI FIF Cic Resp Limitada</t>
  </si>
  <si>
    <t>Itaú Corporate Créd Priv Diferenciado IQ RF FIF Ci</t>
  </si>
  <si>
    <t>Itaú Corporate Créd Priv Diferenciado RF LP FIF Ci</t>
  </si>
  <si>
    <t>Itaú Crédito Bancário Empresas FIF Cic RF Cred Pri</t>
  </si>
  <si>
    <t>Itaú Crédito Bancário RF Cred Priv FIF Cic Resp Li</t>
  </si>
  <si>
    <t>Itaú Crédito High Yield Americano RF Ie FIF Cic Re</t>
  </si>
  <si>
    <t>Itaú Custódia Cash RF Créd Priv FIF Resp Limitada</t>
  </si>
  <si>
    <t>Itaú Custódia RF CP Caixa FIF Resp Limita</t>
  </si>
  <si>
    <t>Itaú Custódia Soberano RF Simples FIF Cic Resp Lim</t>
  </si>
  <si>
    <t>Itaú Daily RF CP FIF Cic Resp Limitada</t>
  </si>
  <si>
    <t>Itaú Deb Incentivadas CDI Mix Fundo Incentivado de</t>
  </si>
  <si>
    <t>Itaú Deb Incentivadas CDI Pvt Mix Fundo Incentivad</t>
  </si>
  <si>
    <t>Itaú Deb Incentivadas FIF Cic FI Incentivado em</t>
  </si>
  <si>
    <t>Itaú Deb Incentivadas Ima-B FIF Infra Cic RF Cred</t>
  </si>
  <si>
    <t>Itaú Deb Incentivadas Imab 5 Mix Fundo Incentivado</t>
  </si>
  <si>
    <t>Itaú Deb Incentivadas Pré II Target 2027 FIF Incen</t>
  </si>
  <si>
    <t>Itaú Deb Incentivadas Pré Target 2028 II Fiif em I</t>
  </si>
  <si>
    <t>Itaú Deb Incentivadas Pré Target 2028 III FIF Ince</t>
  </si>
  <si>
    <t>Itaú Deb Incentivadas Pré Target 2028 IV FIF Incen</t>
  </si>
  <si>
    <t>Itaú Deb Incentivadas Pré Target 2029 Fundo Incent</t>
  </si>
  <si>
    <t>Itaú Deb Incentivadas Pós-Fixado Fundo Incentivado</t>
  </si>
  <si>
    <t>Itaú Debêntures Incentivadas CDI FIF Cic FI Incent</t>
  </si>
  <si>
    <t>Itaú Debêntures Incentivadas CDI Fundo Incentivado</t>
  </si>
  <si>
    <t>Itaú Debêntures Incentivadas Pré III Target 2027 F</t>
  </si>
  <si>
    <t>Itaú Dif IQ RF Créd Priv FIF Cic Resp Limitada</t>
  </si>
  <si>
    <t>Itaú Diferenciado Empresas FI F</t>
  </si>
  <si>
    <t>Itaú Empresa RF Mix Cred Priv FIF Cic Resp Limitad</t>
  </si>
  <si>
    <t>Itaú Empresa RF Ref DI Vip FIF Cic Resp Limitada</t>
  </si>
  <si>
    <t>Itaú Empresa Trust RF Ref DI FIF Cic Resp Limitada</t>
  </si>
  <si>
    <t>Itaú Empresas Active Fix 5 RF Cred Priv FIF Cic -</t>
  </si>
  <si>
    <t>Itaú Empresas RF Pré LP FIF Cic Resp Limitada</t>
  </si>
  <si>
    <t>Itaú Especial RF CP FIF Cic Resp Limitada</t>
  </si>
  <si>
    <t>Itaú Especial RF FIF Cic Resp Limitada</t>
  </si>
  <si>
    <t>Itaú Especial RF Ref DI FIF Cic Resp Limitada</t>
  </si>
  <si>
    <t>Itaú Estratégia Macro RF LP FIF Cic Resp Limitada</t>
  </si>
  <si>
    <t>30 % QUE EXCEDER 100 % DO CDI</t>
  </si>
  <si>
    <t>Itaú Excellence RF Ref DI FIF Cic Resp Limitada</t>
  </si>
  <si>
    <t>Itaú Excelência Social Ações FIF Cic Sustentável R</t>
  </si>
  <si>
    <t>Itaú FIF Cic RF Resp Limitada</t>
  </si>
  <si>
    <t>Itaú FIF Cic de FIF Incentivados em Infra RF Cred</t>
  </si>
  <si>
    <t>Itaú FIF em Pibbs Ações Resp Limitada</t>
  </si>
  <si>
    <t>Itaú Fc de Fiif Infra CDI RF Cred Priv - Resp Limi</t>
  </si>
  <si>
    <t>Itaú Federal Dynamic RF CP FIF Cic Resp Limitada</t>
  </si>
  <si>
    <t>Itaú Federal Provision RF CP FIF Cic Resp Limitada</t>
  </si>
  <si>
    <t>Itaú Fof Long Bias FIF Cic em Ações Resp Limitada</t>
  </si>
  <si>
    <t>Itaú Fof Master Long Bias FIF em Ações - Resp Limi</t>
  </si>
  <si>
    <t>Itaú Fof Rpi Ações Ibovespa Ativo FIF Cic Resp Lim</t>
  </si>
  <si>
    <t>Itaú Fundo Mútuo de Privatização FGTS Eletrobras R</t>
  </si>
  <si>
    <t>Itaú Global Dinâmico RF LP FIF Cic Resp Limitada</t>
  </si>
  <si>
    <t>Itaú Gold Corporate Cred Priv RF FIF Cic Resp Limi</t>
  </si>
  <si>
    <t>Itaú Gov MG FIF RF Resp Limitada</t>
  </si>
  <si>
    <t>Itaú High Grade RF Cred Priv FIF Cic Resp Limitada</t>
  </si>
  <si>
    <t>Itaú High Yield RF Cred Priv LP FIF Cic Resp Limit</t>
  </si>
  <si>
    <t>Itaú Hunter Long Only II FIF da Cic em Ações Resp</t>
  </si>
  <si>
    <t>Itaú IPCA Action RF LP FIF Cic Resp Limitada</t>
  </si>
  <si>
    <t>Itaú Ibovespa Select Ações FIF Cic Resp Limitada</t>
  </si>
  <si>
    <t>Itaú Idka 2 IPCA FIF Cic RF Resp Limitada</t>
  </si>
  <si>
    <t>Itaú Index Ações Emergentes Fx Ie FIF Cic Resp Lim</t>
  </si>
  <si>
    <t>Itaú Index Ações Estratégia Sp500 FIF da Cic Resp</t>
  </si>
  <si>
    <t>Itaú Index Ações Europa Eur Ie FIF Cic Resp Limita</t>
  </si>
  <si>
    <t>Itaú Index Ações Globais Fx FIF Cic em Ações Ie Re</t>
  </si>
  <si>
    <t>Itaú Index Ações Ibovespa FIF da Cic Resp Limitada</t>
  </si>
  <si>
    <t>Itaú Index Ações Japão Jpy Ie FIF Cic Resp Limitad</t>
  </si>
  <si>
    <t>Itaú Index Bitcoin Usd FIF Cic Mult Resp Limitada</t>
  </si>
  <si>
    <t>Itaú Index Blockchain Ações Fx Ie FIF da Cic Resp</t>
  </si>
  <si>
    <t>Itaú Index Cambial Dólar FIF Cic Resp Limitada</t>
  </si>
  <si>
    <t>Itaú Index China Tech Ações Cny Hkd Ie FIF da Cic</t>
  </si>
  <si>
    <t>Itaú Index Crédito High Yield Americano RF Usd Ie</t>
  </si>
  <si>
    <t>Itaú Index Esg Água Ações Fx Ie FIF Cic Sustentáve</t>
  </si>
  <si>
    <t>Itaú Index Ibovespa 1 FIF em Ações Resp Limitada</t>
  </si>
  <si>
    <t>Itaú Index Itaú Unibanco Ações FIF Cic Resp Limita</t>
  </si>
  <si>
    <t>Itaú Index Juros Reais B5+ RF FIF Cic Resp Limitad</t>
  </si>
  <si>
    <t>Itaú Index Juros Reais RF FIF Cic Resp Limitada</t>
  </si>
  <si>
    <t>Itaú Index Petrobrás Ações FIF Cic Resp Limitada</t>
  </si>
  <si>
    <t>Itaú Index Pré Irfm 1+ RF FIF Cic Resp Limitada</t>
  </si>
  <si>
    <t>Itaú Index Pré LP RF FIF Cic Resp Limitada</t>
  </si>
  <si>
    <t>Itaú Index Simples Selic Emp RF FIF Cic Resp Limit</t>
  </si>
  <si>
    <t>Itaú Index Simples Selic RF FIF Cic - Resp Limitad</t>
  </si>
  <si>
    <t>Itaú Index Us Tech FIF Cic em Ações Resp Limitada</t>
  </si>
  <si>
    <t>Itaú Index Vale Ações FIF Cic Resp Limitada</t>
  </si>
  <si>
    <t>Itaú Inflation Equity Opportunities Ações FIF Cic</t>
  </si>
  <si>
    <t>Itaú Inflação Americana RF Ie FIF Cic Resp Limitad</t>
  </si>
  <si>
    <t>Itaú Inst Global Equity Solution Hegded FIF Cic Aç</t>
  </si>
  <si>
    <t>Itaú Institucionais Legend RF LP FIF Cic Resp Limi</t>
  </si>
  <si>
    <t>Itaú Institucional Alocação Dinâmica RF FIF Cic Re</t>
  </si>
  <si>
    <t>Itaú Institucional Ações Fund Of Funds Genesis FIF</t>
  </si>
  <si>
    <t>Itaú Institucional Ações Phoenix FIF Cic Resp Limi</t>
  </si>
  <si>
    <t>Itaú Institucional Global Dinâmico RF LP FIF Cic R</t>
  </si>
  <si>
    <t>Itaú Institucional Global Equity Solution FIF Cic</t>
  </si>
  <si>
    <t>Itaú Institucional Janeiro RF LP FIF Cic Resp Limi</t>
  </si>
  <si>
    <t>Itaú Institucional Lumina Plus RF LP FIF Cic Resp</t>
  </si>
  <si>
    <t>Itaú Institucional Optimus RF LP FIF Cic Resp Limi</t>
  </si>
  <si>
    <t>Itaú Institucional RF Ima B FIF Cic Resp Limitada</t>
  </si>
  <si>
    <t>Itaú Institucional RF Imab 5 FIF Cic Resp Limitada</t>
  </si>
  <si>
    <t>Itaú Institucional RF Irf M 1 FIF Resp Limitada</t>
  </si>
  <si>
    <t>Itaú Institucional RF Irf M FIF Cic Resp Limitada</t>
  </si>
  <si>
    <t>Itaú Institucional RF Ref DI FIF Res Limitada</t>
  </si>
  <si>
    <t>Itaú Institucional Saúde RF Fundo de Inves</t>
  </si>
  <si>
    <t>Itaú Institucional Smart Ações Brasil 50 FIF Cic em Ações Resp Limitada</t>
  </si>
  <si>
    <t>Itaú Itubers Ações Dunamis FIF da Cic Resp Limitad</t>
  </si>
  <si>
    <t>Itaú Itubers Deb Incentivadas CDI Fundo Incentivad</t>
  </si>
  <si>
    <t>Itaú Itubers Global Dinâmico RF LP FIF Cic Resp Li</t>
  </si>
  <si>
    <t>Itaú Itubers Kinea IPCA Dinâmico II FIF Cic RF Res</t>
  </si>
  <si>
    <t>Itaú Itubers RF Ref DI FIF Cic Resp Limitada</t>
  </si>
  <si>
    <t>Itaú Janeiro Distribuidores FIF da Cic RF LP - Res</t>
  </si>
  <si>
    <t>Itaú Janeiro Infra Fiif em Infra Cic RF Cred Priv</t>
  </si>
  <si>
    <t>Itaú Janeiro RF LP FIF Cic Resp Limitada</t>
  </si>
  <si>
    <t>Itaú Kinea Andes RF Créd Priv FIF Cic LP Resp Limi</t>
  </si>
  <si>
    <t>Itaú Kinea Dakar RF FIF Cic LP Resp Limitada</t>
  </si>
  <si>
    <t>Itaú Kinea Deb Incentivadas FIF Incentivado em Inf</t>
  </si>
  <si>
    <t>Itaú Kinea Gama FIF Cic em Ações Resp Limitada</t>
  </si>
  <si>
    <t>Itaú Kinea IPCA Dinâmico II RF FIF Cic Resp Limita</t>
  </si>
  <si>
    <t>Itaú Kinea Oportunidade RF Créd Priv FIF Cic Resp</t>
  </si>
  <si>
    <t>Itaú Kinea RF Absoluto LP FIF Cic Resp Limitada</t>
  </si>
  <si>
    <t>Itaú Legend Distribuidores FIF Cic RF LP - Resp Li</t>
  </si>
  <si>
    <t>Itaú Legend Infra FIF Cic Infra RF Cred Priv LP Re</t>
  </si>
  <si>
    <t>Itaú Legend RF LP FIF Cic Resp Limitada</t>
  </si>
  <si>
    <t>Itaú Long Term Maxi Fix RF LP FIF Cic Resp Limitad</t>
  </si>
  <si>
    <t>Itaú Lumina Platinum FIF Cic RF LP - Resp Limitada</t>
  </si>
  <si>
    <t>Itaú Lumina Plus Deb Incentivadas FIF Incentivadas</t>
  </si>
  <si>
    <t>Itaú Lumina Plus RF LP FIF Cic Resp Limitada</t>
  </si>
  <si>
    <t>Itaú Lumina Soberano RF LP FIF Cic Resp Limitada</t>
  </si>
  <si>
    <t>Itaú Max RF FIF Cic Resp Limitada</t>
  </si>
  <si>
    <t>Itaú Max RF Ref DI FIF Cic Resp Limitada</t>
  </si>
  <si>
    <t>Itaú Maxi RF FIF Cic Resp Limitada</t>
  </si>
  <si>
    <t>Itaú Maxi RF Ref DI FIF Cic Resp Limitada</t>
  </si>
  <si>
    <t>Itaú Medium Term Capital Fix RF Ref DI FIF Cic Res</t>
  </si>
  <si>
    <t>Itaú Mega RF FIF Cic Resp Limitada</t>
  </si>
  <si>
    <t>Itaú Mega RF Ref DI FIF Cic Resp Limitada</t>
  </si>
  <si>
    <t>Itaú Mercados Emergentes Crédito Soberano FIF da C</t>
  </si>
  <si>
    <t>Itaú Money Market RF FIF Cic Resp Limitada</t>
  </si>
  <si>
    <t>Itaú Nobre RF Ref DI FIF Cic Resp Limitada</t>
  </si>
  <si>
    <t>Itaú Olimpo FIF Cic em Ações Resp Limitada</t>
  </si>
  <si>
    <t>Itaú Optimus Distribuidores FIF Cic RF LP - Resp L</t>
  </si>
  <si>
    <t>Itaú Optimus RF LP FIF Cic Resp Limitada</t>
  </si>
  <si>
    <t>Itaú Personnalité Ações Ibrx Ativo FIF Cic Resp Li</t>
  </si>
  <si>
    <t>Itaú Personnalité Cambial Dólar Plus FIF Cic Resp</t>
  </si>
  <si>
    <t>Itaú Personnalité Prêmio RF Ref DI FIF Cic Resp Li</t>
  </si>
  <si>
    <t>Itaú Personnalité RF Plus FIF Cic Resp Limitada</t>
  </si>
  <si>
    <t>Itaú Pirineus Distribuidores FIF - Cic FI Incentiv</t>
  </si>
  <si>
    <t>Itaú Pirineus FIF Cic de FII em Infra RF Créd Priv</t>
  </si>
  <si>
    <t>Itaú Pirineus II Distribuidores FIF Cic de Fundo I</t>
  </si>
  <si>
    <t>Itaú Pirineus II FIF Infra Incentivado Cic RF Cred</t>
  </si>
  <si>
    <t>Itaú Plus RF CP FIF Cic Resp Limitada</t>
  </si>
  <si>
    <t>Itaú Pp RF CP FIF Cic Resp Limitada</t>
  </si>
  <si>
    <t>Itaú Pp Super RF Simples FIF Cic Resp Limitada</t>
  </si>
  <si>
    <t>Itaú Pp Top RF Simples FIF Cic Resp Limitada</t>
  </si>
  <si>
    <t>Itaú Premium RF FIF Cic Resp Limitada</t>
  </si>
  <si>
    <t>Itaú Premium RF Ref DI - FIF Cic Resp Limitada</t>
  </si>
  <si>
    <t>Itaú Premium RF Ref DI FIF Cic Resp Limitada</t>
  </si>
  <si>
    <t>Itaú Prestígio RF Ref DI FIF Cic Resp Limitada</t>
  </si>
  <si>
    <t>Itaú Private Active Fix 5 RF Créd Priv FIF Cic Res</t>
  </si>
  <si>
    <t>Itaú Private Aquila Ações FIF Cic Resp Limitada</t>
  </si>
  <si>
    <t>D+064</t>
  </si>
  <si>
    <t>10% que exceder 100% do IBOVESPA</t>
  </si>
  <si>
    <t>Itaú Private Ações Asgard FIF Cic Resp Limitada</t>
  </si>
  <si>
    <t>Itaú Private Ações Ibrx Ativo Dunamis FIF Cic Resp</t>
  </si>
  <si>
    <t>Itaú Private Ações Ibrx Ativo FIF Cic Resp Limitad</t>
  </si>
  <si>
    <t>Itaú Private Ações Ibrx Ativo Mix FIF Cic Resp Lim</t>
  </si>
  <si>
    <t>Itaú Private Ações Index Ibovespa FIF Cic Resp Lim</t>
  </si>
  <si>
    <t>Itaú Private Ações Petrobrás FIF Resp Limitada</t>
  </si>
  <si>
    <t>Itaú Private Conservador FIF Cic RF Resp Limitada</t>
  </si>
  <si>
    <t>Itaú Private Créd Diferenciado RF Créd Priv FIF Ci</t>
  </si>
  <si>
    <t>Itaú Private Deb Incentivadas Pré FIF Incentivado</t>
  </si>
  <si>
    <t>Itaú Private Genesis Ações FIF Cic Resp Limitada</t>
  </si>
  <si>
    <t>Itaú Private Janeiro RF LP FIF Cic Resp Limitada</t>
  </si>
  <si>
    <t>Itaú Private Mult Ações FIF Cic Resp Limitada</t>
  </si>
  <si>
    <t>Itaú Private Pegasus Mult Ações FIF Cic Resp Limi</t>
  </si>
  <si>
    <t>Itaú Private Premium Aquila FIF Cic Ações Resp Lim</t>
  </si>
  <si>
    <t>Itaú Private Pré Idka 3 FI Fina</t>
  </si>
  <si>
    <t>Itaú Private RF Cred Priv Active Fix FIF Cic - Res</t>
  </si>
  <si>
    <t>20% do que exceder 100% do CDI</t>
  </si>
  <si>
    <t>Itaú Private RF Excellence FIF Cic Resp Limitada</t>
  </si>
  <si>
    <t>Itaú Private RF Ima B 5 FIF Cic Resp Limit</t>
  </si>
  <si>
    <t>Itaú Private RF Ima B FIF Cic Resp Limitada</t>
  </si>
  <si>
    <t>Itaú Private RF Ref DI Exclusive FIF Cic Resp Limi</t>
  </si>
  <si>
    <t>Itaú Private Soberano RF Simples FIF Cic Resp Limi</t>
  </si>
  <si>
    <t>Itaú Private Wealth IQ RF FIF Cic Resp Limitada</t>
  </si>
  <si>
    <t>Itaú Private Wealth RF Ref DI FIF Cic Resp Limitad</t>
  </si>
  <si>
    <t>Itaú Privilège RF Ref DI FIF Cic Resp Limitada</t>
  </si>
  <si>
    <t>Itaú Privilège Ref DI Distribuidores FIF Cic RF -</t>
  </si>
  <si>
    <t>Itaú Prêmio RF Ref DI FIF Cic Resp Limitada</t>
  </si>
  <si>
    <t>Itaú Pvt Deb Incentivadas CDI FIF Incentivado Infr</t>
  </si>
  <si>
    <t>Itaú Pvt Deb Incentivadas Ima-B FIF Incentivado em</t>
  </si>
  <si>
    <t>Itaú Pvt Deb Incentivadas Pós Fixado Fiif Cic em I</t>
  </si>
  <si>
    <t>Itaú Pvt Pj Deb Incentivadas Pós Fixado Fiif Cic e</t>
  </si>
  <si>
    <t>Itaú RF Cred Priv Active Fix FIF da</t>
  </si>
  <si>
    <t>Itaú RF Diferenciado Cred Priv FIF Cic Resp Limita</t>
  </si>
  <si>
    <t>Itaú RF Excellence FIF Cic Resp Limitada</t>
  </si>
  <si>
    <t>Itaú RF FIF Cic Resp Limitada</t>
  </si>
  <si>
    <t>Itaú RF Ima B Ativo FIF Cic Resp Limitada</t>
  </si>
  <si>
    <t>Itaú RF Ima-B 5 FIF Cic Resp Limitada</t>
  </si>
  <si>
    <t>Itaú RF Imab5 FIF Cic Resp Limitada</t>
  </si>
  <si>
    <t>Itaú RF Juros Reais B5+ FIF Cic Resp Limitada</t>
  </si>
  <si>
    <t>Itaú RF Juros Reais FIF Cic Resp Limitada</t>
  </si>
  <si>
    <t>Itaú RF LP Cred Priv High Yield 30 FIF Cic Resp Li</t>
  </si>
  <si>
    <t>Itaú RF Master FIF Cic Resp Limitada</t>
  </si>
  <si>
    <t>Itaú RF Maxime FIF Cic Resp Limitada</t>
  </si>
  <si>
    <t>Itaú RF Mix Cred Priv FIF Cic Resp Limitada</t>
  </si>
  <si>
    <t>Itaú RF Mult Índices LP FIF Cic Resp Limitada</t>
  </si>
  <si>
    <t>Itaú RF Pré LP FIF Cic Resp Limitada</t>
  </si>
  <si>
    <t>Itaú RF Ref DI Custódia Soberano FIF Cic R</t>
  </si>
  <si>
    <t>Itaú RF Ref DI Evolução FIF Cic Resp Limitada</t>
  </si>
  <si>
    <t>Itaú RF Ref DI FIF Cic Resp Limitada</t>
  </si>
  <si>
    <t>Itaú RF Ref DI Grau de Investimento de FI</t>
  </si>
  <si>
    <t>Itaú RF Ref DI Maxime FIF Cic Resp Limitada</t>
  </si>
  <si>
    <t>Itaú RF Ref DI Plus FIF Cic Resp Limitada</t>
  </si>
  <si>
    <t>Itaú RF Ref DI Premium FIF Cic Resp Limitada</t>
  </si>
  <si>
    <t>Itaú RF Ref DI Super FIF Cic Resp Limitada</t>
  </si>
  <si>
    <t>Itaú RF Ref DI Vip FIF Cic Resp Limitada</t>
  </si>
  <si>
    <t>Itaú RF Simples FIF Cic Resp Limitada</t>
  </si>
  <si>
    <t>Itaú Ref DI RF Evolução FIF Cic Resp Limitada</t>
  </si>
  <si>
    <t>Itaú Reserva Técnica Essential FIF RF - Resp Limit</t>
  </si>
  <si>
    <t>Itaú Restec Tp RF FIF Resp Limitada</t>
  </si>
  <si>
    <t>Itaú Sabesp FIF em Ações Resp Limitada</t>
  </si>
  <si>
    <t>Itaú Saúde RF Cred Priv FIF Cic Resp Limitada</t>
  </si>
  <si>
    <t>Itaú Seleção Ações FIF Cic Resp Limitada</t>
  </si>
  <si>
    <t>Itaú Seleção Blackrock Global Unconstrained Ações</t>
  </si>
  <si>
    <t>Itaú Seleção Brasil Capital 30 FIC Cic em Ações Re</t>
  </si>
  <si>
    <t>Itaú Seleção M Global Franchise Ações Usd Ie FIF C</t>
  </si>
  <si>
    <t>Itaú Seleção Multfundos Aquila Ações FIF Cic Resp</t>
  </si>
  <si>
    <t>Itaú Seleção Multfundos Plus Ações FIF Cic Resp Li</t>
  </si>
  <si>
    <t>Itaú Seleção Multifundos Genesis FIF Cic em Ações</t>
  </si>
  <si>
    <t>10.0000% do que exceder 100.0000 do IBOVESPA</t>
  </si>
  <si>
    <t>Itaú Seleção Multifundos Global Equities Usd Ie FI</t>
  </si>
  <si>
    <t>Itaú Seleção Multifundos Long Bias Ações FIF Cic R</t>
  </si>
  <si>
    <t>Itaú Seleção Multifundos RF LP FIF Cic Resp Limita</t>
  </si>
  <si>
    <t>Itaú Sl RF Ref DI FIF Cic Resp Limitada</t>
  </si>
  <si>
    <t>Itaú Small Cap Valuation FIF Cic em Ações Resp Lim</t>
  </si>
  <si>
    <t>Itaú Smart Ações Brasil 50 FIF Cic em Ações Respon</t>
  </si>
  <si>
    <t>Itaú Smart Ações Low Vol FI Fin</t>
  </si>
  <si>
    <t>Itaú Soberano RF Ref DI LP FIF Cic Resp Limitada</t>
  </si>
  <si>
    <t>Itaú Soberano RF Simples FIF Cic Resp Limi</t>
  </si>
  <si>
    <t>Itaú Super Premium RF Prs FIF Cic Resp Limitada</t>
  </si>
  <si>
    <t>Itaú Super RF FIF Cic Resp Limitada</t>
  </si>
  <si>
    <t>Itaú Top RF Ref DI FIF Cic Resp Limitada</t>
  </si>
  <si>
    <t>Itaú Trustee Soberano RF Ref DI FIF Cic Resp Limit</t>
  </si>
  <si>
    <t>Itaú Ultra RF Ref DI FIF Cic Resp Limitada</t>
  </si>
  <si>
    <t>Itaú Unibanco Ações FIF Cic Resp Limitada</t>
  </si>
  <si>
    <t>Itaú Unibanco Ações Holding FIF Cic Resp Limitada</t>
  </si>
  <si>
    <t>Itaú Unibanco Empresas RF FIF Cic Resp Limitada</t>
  </si>
  <si>
    <t>Itaú Uniclass RF Mix Cred Priv FIF Cic Resp Limita</t>
  </si>
  <si>
    <t>Itaú Uniclass RF Premium FIF Cic Resp Limitada</t>
  </si>
  <si>
    <t>Itaú Unimed FIF RF Resp Limitada</t>
  </si>
  <si>
    <t>Itaú Us Tech Distribuidores FIF Cic em Ações Resp</t>
  </si>
  <si>
    <t>Itaú Us Tech FIF Cic em Ações Resp Limitada</t>
  </si>
  <si>
    <t>Itaú Us Treasury RF Ie FIF Cic Resp Limitada</t>
  </si>
  <si>
    <t>Itaú Valor Ações FIF Resp Limitada</t>
  </si>
  <si>
    <t>Itaú Vértice Compromisso RF Ref DI FIF Cic Resp Li</t>
  </si>
  <si>
    <t>Itaú Vértice Ibovespa Index FIF Cic em Ações Resp</t>
  </si>
  <si>
    <t>Itaú Vértice RF Cred Priv Active Fix 5 FIF Cic Res</t>
  </si>
  <si>
    <t>Itaú Vértice RF Cred Priv FIF Cic Resp Limitada</t>
  </si>
  <si>
    <t>Itaú Vértice RF Ref DI FIF Cic Resp Limitada</t>
  </si>
  <si>
    <t>Itaú Vértice Soberano Z Ref Ref DI FIF Cic Resp L</t>
  </si>
  <si>
    <t>Itaú World Equities FIF Cic em Ações Ie Resp Limit</t>
  </si>
  <si>
    <t>Itaú Índice Ações Ibovespa FIF Cic Resp Limitada</t>
  </si>
  <si>
    <t>Itaúna Value FIF Ações - Resp Limitada</t>
  </si>
  <si>
    <t>Itaúna Capital Ltda.</t>
  </si>
  <si>
    <t>Ititaú Ações Momento 30 II FIF da Cic Resp Limitad</t>
  </si>
  <si>
    <t>J China Equity Advisory Classe de Investimento em</t>
  </si>
  <si>
    <t>J China Equity Dólar Advisory Classe de Investimen</t>
  </si>
  <si>
    <t>Janeiro Whg FIF Cic RF LP Resp Limitada</t>
  </si>
  <si>
    <t>Jb Alocação Long Only Classe de Investimento em Aç</t>
  </si>
  <si>
    <t>Jbfo Inflação Longa FI Financei</t>
  </si>
  <si>
    <t>Jbfo Lb FIF - Cic de Ações - Resp Limitada</t>
  </si>
  <si>
    <t>Jbfo Rv Lb FIF - Cic de Ações - Resp Limitada</t>
  </si>
  <si>
    <t>Jgp Cor Fc FIF RF Cred Priv LP Feeder VII Resp Lim</t>
  </si>
  <si>
    <t>Jgp Corporate Fc FIF RF Cred Priv LP - Resp Limitada</t>
  </si>
  <si>
    <t>Jgp Corporate Fc FIF RF Créd Priv LP - Feeder III</t>
  </si>
  <si>
    <t>Jgp Cred Prev Tipo 2 Adv Xp Seg Fc FIF RF Cred Pri</t>
  </si>
  <si>
    <t>Jgp Debêntures Incentivadas Juros Reais 60 FIF RF</t>
  </si>
  <si>
    <t>Jgp Debêntures Incentivadas Juros Reais Cic FIF In</t>
  </si>
  <si>
    <t>Jgp Ecossistema FIC de Fundos Incentivados de Inve</t>
  </si>
  <si>
    <t>Jgp Equity Explorer 30 Seleção FIF Cic em Ações Re</t>
  </si>
  <si>
    <t>Jgp Equity Fc FIF Ações - Feeder II - Resp Limitad</t>
  </si>
  <si>
    <t>Jgp Equities</t>
  </si>
  <si>
    <t>Jgp Equity Fc FIF Ações - Resp Limitada</t>
  </si>
  <si>
    <t>20% que exceder 100% de IPCA+6%</t>
  </si>
  <si>
    <t>Jgp Long Only Fc FIF Ações - Resp Limitada</t>
  </si>
  <si>
    <t>Jgp Long Only Seleção FIF Cic em Ações Resp Limita</t>
  </si>
  <si>
    <t>Jgp Svp Cred Prev Tipo 2 Fc FIF RF Cred Priv LP -</t>
  </si>
  <si>
    <t>Jivemauá Bossanova FIC</t>
  </si>
  <si>
    <t>Jive High Yield Gestão de Recursos Ltda</t>
  </si>
  <si>
    <t>Joule Value Classic Fc de FIA - Resp Limitada</t>
  </si>
  <si>
    <t>Julius Baer Gestão Infra 90 FI</t>
  </si>
  <si>
    <t>Julius Baer Gestão Supra 90 FI</t>
  </si>
  <si>
    <t>Kad Imab Fc FIF RF LP - Resp Limitada</t>
  </si>
  <si>
    <t>Kadima Long Short Plus Ágora FI</t>
  </si>
  <si>
    <t>Kapitalo Tarkus Bp FI Financeir</t>
  </si>
  <si>
    <t>Kapitalo Tarkus Seleção FIF Cic em Ações Resp Limi</t>
  </si>
  <si>
    <t>Kilima Bancos FI RF Cred Priv Resp Limitada</t>
  </si>
  <si>
    <t>Kilima Gestão de Recursos Ltda</t>
  </si>
  <si>
    <t>Kilima Maji FI RF</t>
  </si>
  <si>
    <t>Kilima Moto FI em RF Cred Priv</t>
  </si>
  <si>
    <t>Kilima Soberano DI FI RF</t>
  </si>
  <si>
    <t>Kinea Alpes Prev RF Créd Priv FIF Resp Limitada</t>
  </si>
  <si>
    <t>Kinea Incentivado Colaboradores FIF - Fundo Incentivado em Investimento em Deb de Infraes</t>
  </si>
  <si>
    <t>Kinea Infra FIF Cic Incentivados de Investimento e</t>
  </si>
  <si>
    <t>Kinea Infra Pvt FIF - FI Incentivado Debêntures In</t>
  </si>
  <si>
    <t>Kiron Fc FIF Ações - Resp Limitada</t>
  </si>
  <si>
    <t>Kiron Institucional FIF Ações - Resp Limitada</t>
  </si>
  <si>
    <t>Kp Bz Equities FIA</t>
  </si>
  <si>
    <t>Kp Gestão de Recursos Ltda</t>
  </si>
  <si>
    <t>Krathus FI Financeiro - Classe</t>
  </si>
  <si>
    <t>Krathus Wealth Management</t>
  </si>
  <si>
    <t>Laser Soberano Ref DI LP FI Financeiro</t>
  </si>
  <si>
    <t>Antharus Gestora de Recursos Ltda</t>
  </si>
  <si>
    <t>Leblon Ações Cic FIF Ações - Resp Limitada</t>
  </si>
  <si>
    <t>Leblon Ações II Inst Classe de Investimento em Cot</t>
  </si>
  <si>
    <t>Leblon Pipe Ci Ações - Resp Limitada</t>
  </si>
  <si>
    <t>D+240</t>
  </si>
  <si>
    <t>D+242</t>
  </si>
  <si>
    <t>Legacy Capital Compound Advisory FIF Cic de Fundo</t>
  </si>
  <si>
    <t>Legacy Capital Compound FIF Cic de Fundo Incentiva</t>
  </si>
  <si>
    <t>Legacy Capital RF Infra Seleção Fc de FIF em Deb D</t>
  </si>
  <si>
    <t>Legacy Capital Seleção FIF Incentivado Deb Infra C</t>
  </si>
  <si>
    <t>Legacy RF Seleção FIF Cic LP Resp Limitada</t>
  </si>
  <si>
    <t>Lis Value FIF Ações - Resp Limitada</t>
  </si>
  <si>
    <t>sobre o que exceder 100% do IBRX</t>
  </si>
  <si>
    <t>Longevitate Investiments FIF em Ações Resp Limitad</t>
  </si>
  <si>
    <t>Lov10 Cia</t>
  </si>
  <si>
    <t>M Global Bdr Advisory Dólar Classe de Investimento</t>
  </si>
  <si>
    <t>M Global Opportunity Advisory Classe de Fundo de I</t>
  </si>
  <si>
    <t>M Us Advantage Advisory Classe de Investimento em</t>
  </si>
  <si>
    <t>Mag Brasil FIF Classe de Investimento em Ações Resp Limitada</t>
  </si>
  <si>
    <t>Mag FI Financeiro - Classe de I</t>
  </si>
  <si>
    <t>Mag FIF - Classe de Investimento RF Ativo Longo P</t>
  </si>
  <si>
    <t>Mag FIF - Classe de Investimento RF Referenciada</t>
  </si>
  <si>
    <t>Mag High Grade FIF Classe de Investimento RF Cr</t>
  </si>
  <si>
    <t>Mag High Grade Plus 30 FIF RF Cred Priv LP - Resp</t>
  </si>
  <si>
    <t>Mag Inflação Ref Ima-B FI Financeiro - Classe de Investimento</t>
  </si>
  <si>
    <t>Mag Selection FIF Classe de Investimento em Ações</t>
  </si>
  <si>
    <t>Mongeral Aegon Renda Variavel Ltda.</t>
  </si>
  <si>
    <t>Makcemiuk Ações - FIF</t>
  </si>
  <si>
    <t>Santander Distribuidora de Títulos e Val</t>
  </si>
  <si>
    <t>Mam Berlim FI RF LP Cred Priv</t>
  </si>
  <si>
    <t>Mam Asset Management Gestora de Recursos</t>
  </si>
  <si>
    <t>Mam Zc Tesouro Selic FI RF Simples DI Soberano de</t>
  </si>
  <si>
    <t>Trustee Distribuidora de Títulos e Valor</t>
  </si>
  <si>
    <t>Manager ARX Denali Cic RF Cred Priv Resp Limitada</t>
  </si>
  <si>
    <t>Manager ARX Vinson Cic RF Cred Priv Resp Limitada</t>
  </si>
  <si>
    <t>Manager Absolute Pace Long Biased Cic em Ações Res</t>
  </si>
  <si>
    <t>Manager Atmos II Cic em Ações Resp Limitada</t>
  </si>
  <si>
    <t>Manager Az Quest Luce S Cic RF Cred Priv LP</t>
  </si>
  <si>
    <t>Manager Brasil Capital Cic em Ações Resp Limitada</t>
  </si>
  <si>
    <t>Manager Dyn Cic em Ações Resp Limitada</t>
  </si>
  <si>
    <t>Manager Kinea RF Absoluto Cic RF LP Resp Limitada</t>
  </si>
  <si>
    <t>Manager Spx Falcon Cic em Ações Resp Limitada</t>
  </si>
  <si>
    <t>Manager Spx Falcon II Cic em Ações Resp Limitada</t>
  </si>
  <si>
    <t>Manager Spx Seahawk Cic RF Cred Priv LP Resp Limit</t>
  </si>
  <si>
    <t>Manager Sulamérica Excellence Cic RF Cred Priv Res</t>
  </si>
  <si>
    <t>Manager Tork Cic em Ações Resp Limitada</t>
  </si>
  <si>
    <t>Mantaro Capital Ações Seleção FIF Cic em Ações Res</t>
  </si>
  <si>
    <t>Mapfre Confianza FIF RF Ref DI Cred Priv - Resp Li</t>
  </si>
  <si>
    <t>Mapfre FIF Ações Small - Resp Limitada</t>
  </si>
  <si>
    <t>Mapfre FIF Cambial - Resp Limitada</t>
  </si>
  <si>
    <t>Mapfre FIF RF - Resp Limitada</t>
  </si>
  <si>
    <t>Mapfre FIF RF Ref DI - Resp Limitada</t>
  </si>
  <si>
    <t>Master FIF da Cic RF Ref DI Resp Limitada</t>
  </si>
  <si>
    <t>Master Viena FIF RF Resp Limitada</t>
  </si>
  <si>
    <t>Maxi DI Ib RF Ref DI FIF Cic Resp Limitada</t>
  </si>
  <si>
    <t>Maxi Premium RF Ref DI FIF Cic Resp Limitada</t>
  </si>
  <si>
    <t>Mb Ações Mercantil do Brasil FI Financeiro em Ações - Responsabilidade</t>
  </si>
  <si>
    <t>Mb FI Financeiro em Ações Instituições Financeiras - Responsabilidade</t>
  </si>
  <si>
    <t>Mc Itapicura FIF Cic em Ações Resp Limitada</t>
  </si>
  <si>
    <t>Moat Capital Investimentos</t>
  </si>
  <si>
    <t>Mercantil Pleno RF Ref DI LP FIF Responsabilidade Limitadamercan</t>
  </si>
  <si>
    <t>Mirabaud Conviction FI Financei</t>
  </si>
  <si>
    <t>Mirabaud Investimentos Ltda.</t>
  </si>
  <si>
    <t>Mirabaud Debêntures Incentivadas Fundo de Investim</t>
  </si>
  <si>
    <t>Mirabaud Tradition FI Financeiro - Classe de Investimento RF Cr</t>
  </si>
  <si>
    <t>Moat Capital Advisory FIF Cic em Ações Resp Limita</t>
  </si>
  <si>
    <t>Moat Capital Gestão de Recursos Ltda.</t>
  </si>
  <si>
    <t>Moat Capital FIF Cic em Ações Resp Limitada</t>
  </si>
  <si>
    <t>Moat Capital Seleção FIF Cic em Ações Resp Limitad</t>
  </si>
  <si>
    <t>Moat Capital Total Return FIF - Classe de Investim</t>
  </si>
  <si>
    <t>Monte Azul Alocação Infra IPCA Fundo de Investimen</t>
  </si>
  <si>
    <t>Monte Azul Gestão de Recursos Ltda.</t>
  </si>
  <si>
    <t>Monte Bravo Orion FI RF</t>
  </si>
  <si>
    <t>10.0000% do que exceder 100.0000 do CDI</t>
  </si>
  <si>
    <t>Morada FIF em Ações Resp Limitada</t>
  </si>
  <si>
    <t>Morada Capital Ltda.</t>
  </si>
  <si>
    <t>Morgan Stanley Global Brands Advisory Classe de Fu</t>
  </si>
  <si>
    <t>Morgan Stanley Global Brands Dólar Advisory Cic de</t>
  </si>
  <si>
    <t>Mos FIF - Classe de Investimento em Ações - Resp L</t>
  </si>
  <si>
    <t>20% que exceder 100% do IPCA</t>
  </si>
  <si>
    <t>Mos Institucional FI Financeiro</t>
  </si>
  <si>
    <t>Ms Global Opportunities Dólar Advisory Classe de F</t>
  </si>
  <si>
    <t>Ms Global Opportunities Dólar Advisory Máster Clas</t>
  </si>
  <si>
    <t>Multigestor Ações Fc FIF Ações - Resp Limitada</t>
  </si>
  <si>
    <t>Arbitral Gestão de Recursos Lt</t>
  </si>
  <si>
    <t>20% que exceder 100% do IBOVESPA FECHAMENTO</t>
  </si>
  <si>
    <t>Módulo Core FIF Ações - Resp Limitada</t>
  </si>
  <si>
    <t>Módulo Capital Gestão de Recur</t>
  </si>
  <si>
    <t>Módulo I Fc FIF Ações - Resp Limitada</t>
  </si>
  <si>
    <t>Navi Cruise A FI Financeiro - C</t>
  </si>
  <si>
    <t>Navi Institucional FI Financeir</t>
  </si>
  <si>
    <t>Navi Institucional II FI Financeiro - Cic em Ações - Resp Limitada</t>
  </si>
  <si>
    <t>Nc Exclusive FI Financeiro da C</t>
  </si>
  <si>
    <t>Nebraska Capital FIA Bdr Nível I</t>
  </si>
  <si>
    <t>25 % QUE EXCEDER 100 % DO CDI</t>
  </si>
  <si>
    <t>Nebraska Itaú Deb Incentivadas FIF Incentivado Inf</t>
  </si>
  <si>
    <t>Neo Future Fc em Ações</t>
  </si>
  <si>
    <t>Neo Future Gestao de Recursos Ltda</t>
  </si>
  <si>
    <t>D+184</t>
  </si>
  <si>
    <t>Neo Navitas B FIF Cic em Ações Resp Limitada</t>
  </si>
  <si>
    <t>Neo Equities Gestão de Recursos Ltda</t>
  </si>
  <si>
    <t>Neo Navitas Fc em Ações</t>
  </si>
  <si>
    <t>Neo Navitas Seleção FIF Cic em Ações Resp Limitada</t>
  </si>
  <si>
    <t>Nest Adjust Albatroz FIF Ações - Resp Limitada</t>
  </si>
  <si>
    <t>Neuberger Berman Us Multicap Opportunities Dólar Advisory Classe de Investimento em Cotas</t>
  </si>
  <si>
    <t>New Cash Star FI Financeiro - C</t>
  </si>
  <si>
    <t>Nextep Global Equities Long Only FIF Ações Ie - Resp Limitada</t>
  </si>
  <si>
    <t>Nextep Investimentos</t>
  </si>
  <si>
    <t>Norte Long Bias Cic Cia - Resp Limitada</t>
  </si>
  <si>
    <t>Norte Asset Management Gestão de Recurso</t>
  </si>
  <si>
    <t>Novo Ciclo FIF - Fundo Incentivado em Investimento</t>
  </si>
  <si>
    <t>Novus Institucional FIF RF LP Resp Limitada</t>
  </si>
  <si>
    <t>Novus RF Exclusive Seleção FIF Cic LP Resp</t>
  </si>
  <si>
    <t>Nu Performance FIF RF Ref DI Resp Limitad</t>
  </si>
  <si>
    <t>Nu Reserva Imediata FIF Cic RF Ref DI Resp Limitad</t>
  </si>
  <si>
    <t>Nu Reserva Planejada FIF Cic RF Cred Priv Resp Lim</t>
  </si>
  <si>
    <t>Nu Soberano FIF Cic RF Ref DI Resp Limitada</t>
  </si>
  <si>
    <t>Nucleo CSHG Ações Fc FIF Ações - Resp Limitada</t>
  </si>
  <si>
    <t>Nv FI Financeiro - Classe de Investimento em Cotas em Ações - Responsab</t>
  </si>
  <si>
    <t>O Icatu Vanguarda Credit Plus Vc FIF - Classe de</t>
  </si>
  <si>
    <t>O Western Asset DI Master Fc de FIF RF Ref Resp Limitada</t>
  </si>
  <si>
    <t>Occam Ativo 30 Fc FIF RF Inv em Infra Créd Priv -</t>
  </si>
  <si>
    <t>Nova Occam Brasil Gestão de Recursos Ltd</t>
  </si>
  <si>
    <t>Occam Crédito Corporativo 30 Fc FIF RF Cred Priv L</t>
  </si>
  <si>
    <t>Occam FI Financeiro - Cic em Ações - Resp Limitada</t>
  </si>
  <si>
    <t>Occam Brasil Gestão de Recursos Ltda</t>
  </si>
  <si>
    <t>Occam FIF Cambial - Resp Limitada</t>
  </si>
  <si>
    <t>Occam Liquidez Fc FIF RF Cred Priv - Resp Limitada</t>
  </si>
  <si>
    <t>Oceana Bwm Fc FIF Ações - Resp Limitada</t>
  </si>
  <si>
    <t>Oceana Equity Hedge Fc FIF Ações - Resp Limitada</t>
  </si>
  <si>
    <t>Oceana Long Biased C Fc FIF Ações - Resp Limitada</t>
  </si>
  <si>
    <t>15.0000% do que exceder 100.0000 do Outros, Yield do IMA-B5+</t>
  </si>
  <si>
    <t>Oceana Long Biased FI Financeir</t>
  </si>
  <si>
    <t>Oceana Long Biased Fc FIF Ações - Resp Limitada</t>
  </si>
  <si>
    <t>Oceana Long Biased Feeder I Fc FIF Ações - Resp Limitada</t>
  </si>
  <si>
    <t>Oceana Long Biased J Fuc FIF Ações - Resp Limitada</t>
  </si>
  <si>
    <t>Oceana Long Biased Opp Wm Fc FIF Ações - Resp Limi</t>
  </si>
  <si>
    <t>Oceana Long Biased P Fc FIF Ações - Resp Limitada</t>
  </si>
  <si>
    <t>Oceana Long Biased T Fc FIF Ações - Resp Limitada</t>
  </si>
  <si>
    <t>Oceana Long Biased Ágora FI Fin</t>
  </si>
  <si>
    <t>Oceana Pwm Fc FIF Ações - Resp Limitada</t>
  </si>
  <si>
    <t>Oceana Selection 30 e Fc FIF Ações - Resp Limitada</t>
  </si>
  <si>
    <t>Oceana Selection Fc FIF Ações - Resp Limitada</t>
  </si>
  <si>
    <t>Oceana Selection P Fc FIF Ações - Resp Limitada</t>
  </si>
  <si>
    <t>Oceana Valor A3 Fc FIF Ações - Resp Limitada</t>
  </si>
  <si>
    <t>Oceana Valor Fc FIF Ações - Resp Limitada</t>
  </si>
  <si>
    <t>Opp A Global Eq Real Fc FIF Ações Ie - Resp Limita</t>
  </si>
  <si>
    <t>Opportunity Asset Ad</t>
  </si>
  <si>
    <t>15.0000% do que exceder 100.0000 do S&amp;P 500</t>
  </si>
  <si>
    <t>Opp A Logica Fc FIF Açoes - Resp Limitada</t>
  </si>
  <si>
    <t>Opportunity Hdf</t>
  </si>
  <si>
    <t>Opportunity FIF RF Investimento Incentivado Infra</t>
  </si>
  <si>
    <t>Opportunity Global Equity Real Fc FIF Ações Ie - Resp Limitada</t>
  </si>
  <si>
    <t>Opportunity Income Fc FIF RF LP - Resp Limitada</t>
  </si>
  <si>
    <t>Opportunity Gestão de Investimentos e Re</t>
  </si>
  <si>
    <t>Opportunity Log FIF Ações - Resp Limitada</t>
  </si>
  <si>
    <t>Opportunity Lógica II Fc FIF Ações - Resp Limitada</t>
  </si>
  <si>
    <t>Opportunity Selection Fc FIF Ações - Resp Limitada</t>
  </si>
  <si>
    <t>Opportunity Wm Lógica II Fc FIF Ações - Resp Limit</t>
  </si>
  <si>
    <t>Opportunity Auster Wealth Management Ltd</t>
  </si>
  <si>
    <t>Organon 60 FI Financeiro em Cot</t>
  </si>
  <si>
    <t>Ori Capital I FI Financeiro - Cic em Ações - Resp</t>
  </si>
  <si>
    <t>Ori Capital Ltda.</t>
  </si>
  <si>
    <t>Orram Cash Classe de Investimento RF LP - Resp Lim</t>
  </si>
  <si>
    <t>Orram Gestão de Recursos Ltda.</t>
  </si>
  <si>
    <t>Ot Soberano FI em RF Ref LP - Responsabilidad</t>
  </si>
  <si>
    <t>Oliveira Trust Servicer</t>
  </si>
  <si>
    <t>Paiva Nível I FI Financeiro - Cia - Resp Limitada</t>
  </si>
  <si>
    <t>Sao Joao Gestora de Recursos L</t>
  </si>
  <si>
    <t>Pedra Negra Ci Incentivada RF Cred Priv Infra - Re</t>
  </si>
  <si>
    <t>Perfin Foresight FI Financeiro</t>
  </si>
  <si>
    <t>Perfin Equities Administração de Recurso</t>
  </si>
  <si>
    <t>20.0000% do que exceder 100.0000 do IPCA, Yield do IMA-B</t>
  </si>
  <si>
    <t>Perfin Foresight Institucional FIF - Classe de Inv</t>
  </si>
  <si>
    <t>Perolas FI Financeiro - Classe</t>
  </si>
  <si>
    <t>Petra Liquidez FI RF Ref DI LP</t>
  </si>
  <si>
    <t>Petra Capital Gestão de Investimentos Lt</t>
  </si>
  <si>
    <t>Pipa FI em RF Longo Pra</t>
  </si>
  <si>
    <t>20.0000% do que exceder 102.0000 do CDI</t>
  </si>
  <si>
    <t>Planner Redwood FI RF LP</t>
  </si>
  <si>
    <t>Planner Cv</t>
  </si>
  <si>
    <t>Plural Ações FI Financeiro - Cl</t>
  </si>
  <si>
    <t>Plural Bdr FI Financeiro - Classe de Investimento em Ações - Responsabi</t>
  </si>
  <si>
    <t>Plural Cred Corporativo II Fc FIF RF Cred Priv LP Resp Limitada</t>
  </si>
  <si>
    <t>Plural Debentures Incentivadas Hedge 30 Fc FIF R</t>
  </si>
  <si>
    <t>Plural Debêntures Incentivadas 30 Créd Priv Fc FIF</t>
  </si>
  <si>
    <t>Plural Dividendos FI Financeiro</t>
  </si>
  <si>
    <t>Plural High Grade FIF RF Créd Priv - Resp Limitada</t>
  </si>
  <si>
    <t>Plural Yield FIF RF Ref DI - Resp</t>
  </si>
  <si>
    <t>Polo Crédito Corporativo Advisory Fc FIF RF Cred P</t>
  </si>
  <si>
    <t>Polo I FIF Cic em Ações - Resp Limitada</t>
  </si>
  <si>
    <t>Polo II Cic Cia - Resp Limitada</t>
  </si>
  <si>
    <t>Portfolio Balanceado Cia - Resp Limitada</t>
  </si>
  <si>
    <t>Turim 21 Investimentos Ltda</t>
  </si>
  <si>
    <t>Porto Manaca Bancários FIF Cic RF Refer DI Cred Pr</t>
  </si>
  <si>
    <t>Porto Seguro Clássico FIF Cic RF LP Resp Limitada</t>
  </si>
  <si>
    <t>Porto Seguro Empresarial RF FIF Cred Priv Resp Lim</t>
  </si>
  <si>
    <t>Porto Seguro Gestora de Recursos Ltda.</t>
  </si>
  <si>
    <t>Porto Seguro FIF RF Ref DI Créd Priv Resp Limitada</t>
  </si>
  <si>
    <t>Porto Seguro Ima-B5 FIF RF LP Resp Limitada</t>
  </si>
  <si>
    <t>20.0000% do que exceder 100.0000 do IMA-B 5</t>
  </si>
  <si>
    <t>Porto Seguro Ipê FIF da Cic RF Créd Priv LP Resp L</t>
  </si>
  <si>
    <t>Porto Seguro Ipê RF Seleção FIF Cic Créd Priv Long</t>
  </si>
  <si>
    <t>Porto Seguro Soberano Ref DI FIF RF Resp Limitada</t>
  </si>
  <si>
    <t>Prinz Cash Plus FI RF Créd Priv</t>
  </si>
  <si>
    <t>Prinz Gestora de Recursos Ltda</t>
  </si>
  <si>
    <t>Prinz Endurance FIA</t>
  </si>
  <si>
    <t>Prinz Liquidez FI em RF Cred Priv</t>
  </si>
  <si>
    <t>Prowler 2 FIF da Cic de Ações Resp Limitada</t>
  </si>
  <si>
    <t>Prowler FIF Cic de Ações Resp Limitada</t>
  </si>
  <si>
    <t>Próprio Capital FIA Resp Limitada - Classe Única</t>
  </si>
  <si>
    <t>Próprio Capital Gestão de Recursos Ltda.</t>
  </si>
  <si>
    <t>Pwm D FI Financeiro - Classe de</t>
  </si>
  <si>
    <t>Perfin Wealth Management Ltda</t>
  </si>
  <si>
    <t>Pwm FI Financeiro - Classe de I</t>
  </si>
  <si>
    <t>Pégasus Kinea FIF Fundo Inc em Inv Deb Infra RF Cr</t>
  </si>
  <si>
    <t>20.0000% que exceder 100.0000 do IMA-B</t>
  </si>
  <si>
    <t>Píer Ci RF Resp Limitada</t>
  </si>
  <si>
    <t>Pier Gestao de Recursos Financeiros Ltda</t>
  </si>
  <si>
    <t>Qi Cash FIF RF Ref DI</t>
  </si>
  <si>
    <t>Qi Gestao de Recursos Ltda</t>
  </si>
  <si>
    <t>Qi Cash Legacy RF Ref DI LP FIF - Resp Limitada</t>
  </si>
  <si>
    <t>Qlz FI Financeiro - Classe de I</t>
  </si>
  <si>
    <t>Queluz Asset</t>
  </si>
  <si>
    <t>Quantitas FI Financeiro em Açõe</t>
  </si>
  <si>
    <t>Quantitas Asset</t>
  </si>
  <si>
    <t>Quasar Advantage FIF RF Cred Priv LP - Resp Limita</t>
  </si>
  <si>
    <t>Xp Vista Asset Management Ltda.</t>
  </si>
  <si>
    <t>Quasar Advantage Plus FIF RF Cred Priv LP - Resp L</t>
  </si>
  <si>
    <t>Quatá Rwm Plus FI RF Cred Priv</t>
  </si>
  <si>
    <t>Quatá Gestão de Recursos Ltda</t>
  </si>
  <si>
    <t>D+359</t>
  </si>
  <si>
    <t>10.0000% que exceder 105.0000  do CDI</t>
  </si>
  <si>
    <t>RF LP FIF Cic Resp Limitada</t>
  </si>
  <si>
    <t>RF Portfolio Incentivado FI Infra Créd Priv</t>
  </si>
  <si>
    <t>Xp Advisory Gestão de Recursos Ltda.</t>
  </si>
  <si>
    <t>Rafter FI Financeiro - Ci RF Cred Priv - Resp Limi</t>
  </si>
  <si>
    <t>Ram Cash Ci RF - Resp Limitada</t>
  </si>
  <si>
    <t>Ram Gestão de Recursos</t>
  </si>
  <si>
    <t>Rational Investor FIF em Ações - Resp Limitada</t>
  </si>
  <si>
    <t>Rb Capital Fc de Fundos Incentivados de Investimen</t>
  </si>
  <si>
    <t>Rb Asset</t>
  </si>
  <si>
    <t>Rbr Infra Cred Fc Fund Inc Infra RF</t>
  </si>
  <si>
    <t>Rbr Infra</t>
  </si>
  <si>
    <t>Reag Ref DI Cash II Firf</t>
  </si>
  <si>
    <t>Reag Specialty Finance Ltda</t>
  </si>
  <si>
    <t>Real Investor Fc FIF Açoes - Resp Limitada</t>
  </si>
  <si>
    <t>Renda FI Financeiro RF LP Títulos Públicos Ima Geral R</t>
  </si>
  <si>
    <t>Rft Danubio Debentures Incentivadas Classe de Inve</t>
  </si>
  <si>
    <t>Rft Limay FIF - Classe de Investimento Incentivada</t>
  </si>
  <si>
    <t>Rft Upano Classe de Investimento em Ações - Respon</t>
  </si>
  <si>
    <t>Rft Volga Infra FI Financeiro - Ci Incentivada de</t>
  </si>
  <si>
    <t>Riff Cic Ci Incent Infra RF Resp Limitada</t>
  </si>
  <si>
    <t>Rio Bravo FI Financeiro - Ci RF Cred Priv - Resp L</t>
  </si>
  <si>
    <t>Rio Verde Small Caps FI Finance</t>
  </si>
  <si>
    <t>Rio Verde Investimentos</t>
  </si>
  <si>
    <t>Riza Core Plus FI Financeiro em Cotas de FI em Açõe</t>
  </si>
  <si>
    <t>Riza Lotus Plus FI Financeiro e</t>
  </si>
  <si>
    <t>Root Capital Cred HG Inst FIF RF Cred Priv - Resp</t>
  </si>
  <si>
    <t>Root Capital Cred HG Prev II Fc FIF RF Cred Priv -</t>
  </si>
  <si>
    <t>Root Capital High Yield Prev Fc FIF RF Cred Priv -</t>
  </si>
  <si>
    <t>Régia Global Health Sciences Fc FIF Ações Is - Res</t>
  </si>
  <si>
    <t>Régia Capital Ltda</t>
  </si>
  <si>
    <t>Safra Agilité Cic RF Cred Priv Resp Limitada</t>
  </si>
  <si>
    <t>Safra Ans RF Ci Ri Resp Limitada</t>
  </si>
  <si>
    <t>Safra Ans Vitesse Ci RF Créd Priv Resp Limitada</t>
  </si>
  <si>
    <t>Safra Ações Infr A Cia Resp Limitada</t>
  </si>
  <si>
    <t>20% que exceder 100% do Ibovespa Fechamento</t>
  </si>
  <si>
    <t>Safra Bdr-Ações Cic em Ações Resp Limitada</t>
  </si>
  <si>
    <t>Safra Bdr-Ações Pb Cia Resp Limitada</t>
  </si>
  <si>
    <t>Safra Capital Market Ci RF Cred Priv Resp Limitada</t>
  </si>
  <si>
    <t>Safra Capital Market Corporate Cic RF Ref DI Cred</t>
  </si>
  <si>
    <t>Safra Capital Market Infra Premium Cic de Investim</t>
  </si>
  <si>
    <t>Safra Capital Market Infra Premium II Cic de Inves</t>
  </si>
  <si>
    <t>Safra Capital Market Infra Profit II Cic de Invest</t>
  </si>
  <si>
    <t>Safra Capital Market Infra Vip Cic de Investimento</t>
  </si>
  <si>
    <t>Safra Capital Market Infra Vip II Cic de Investime</t>
  </si>
  <si>
    <t>Safra Capital Market Max Cic RF Ref DI Créd Priv R</t>
  </si>
  <si>
    <t>Safra Capital Market Profit Cic RF Ref DI Cred Pri</t>
  </si>
  <si>
    <t>Safra Capital Market Special Cic RF Referenciada D</t>
  </si>
  <si>
    <t>Safra Capital Market Vip Cic RF Ref DI Cré Priv Resp Limitada</t>
  </si>
  <si>
    <t>Safra Carteira Cambial Ci Cambial Resp Limitada</t>
  </si>
  <si>
    <t>Safra Cash Bancos Ci RF Referenciada DI Resp Limit</t>
  </si>
  <si>
    <t>Safra Cash Ci RF Ref DI Cred Priv Resp Limitada</t>
  </si>
  <si>
    <t>Safra Cash Exclusive Ci RF Ref DI Cred Priv</t>
  </si>
  <si>
    <t>Safra Consumo Americano Bdr-Ações Cic em Ações Res</t>
  </si>
  <si>
    <t>Safra Consumo Americano Pb Bdr-Ações Ci em Ações R</t>
  </si>
  <si>
    <t>Safra Consumo Americano Reais Bdr-Ações Cic em Açõ</t>
  </si>
  <si>
    <t>Safra Consumo Americano Reais Pb Bdrs-Ações Cia Re</t>
  </si>
  <si>
    <t>Banco J. Safra S/A</t>
  </si>
  <si>
    <t>Safra DI Master Ci RF Referenciada DI Resp Limitad</t>
  </si>
  <si>
    <t>Safra DI Premiere Cic RF Referenciada DI LP Resp L</t>
  </si>
  <si>
    <t>Safra Debêntures Incentivadas Cred Priv Cic RF em</t>
  </si>
  <si>
    <t>Safra Debêntures Plus Ci em Infra RF Cred Priv Res</t>
  </si>
  <si>
    <t>Safra Equity Portfolio Cic em Ações Resp Limitada</t>
  </si>
  <si>
    <t>D+018</t>
  </si>
  <si>
    <t>Safra Equity Portfolio Pb Cic em Ações Resp Limitada</t>
  </si>
  <si>
    <t>Safra Equity Portfolio Special Cic em Ações Resp Limitada</t>
  </si>
  <si>
    <t>Safra Executive 2 Ci RF Resp Limitada</t>
  </si>
  <si>
    <t>Safra Executive Cic RF Resp Limitada</t>
  </si>
  <si>
    <t>Safra Executive Institucional Cic RF Resp Limitada</t>
  </si>
  <si>
    <t>Safra Executive Max Cic RF Resp Limitada</t>
  </si>
  <si>
    <t>Safra Executive Premium Cic RF Resp Limitada</t>
  </si>
  <si>
    <t>Safra Executive Special Cic RF Resp Limitada</t>
  </si>
  <si>
    <t>Safra Executive Special II Cic RF Resp Limitada</t>
  </si>
  <si>
    <t>Safra Extra 180 Ci RF Cred Priv Resp Limitada</t>
  </si>
  <si>
    <t>Safra Extra Bancos Cic RF Cred Priv Resp Limitada</t>
  </si>
  <si>
    <t>Safra Extra Bancos Special Cic RF Cred Priv Resp L</t>
  </si>
  <si>
    <t>Safra Fundo Mútuo de Privatização FGTS Eletrobras</t>
  </si>
  <si>
    <t>Safra Fundo Mútuo de Privatização FGTS Petrobras C</t>
  </si>
  <si>
    <t>Safra Fundo Mútuo de Privatização FGTS Vale do Rio Doce Cia Resp Limitada</t>
  </si>
  <si>
    <t>NE</t>
  </si>
  <si>
    <t>Safra Grand Vitesse Ci RF Cred Priv Resp Limitada</t>
  </si>
  <si>
    <t>Safra High Yield Cic RF Cred Priv Resp Limitada</t>
  </si>
  <si>
    <t>Safra Ima Institucional Cic RF Resp Limitada</t>
  </si>
  <si>
    <t>Safra Ima RF Cic RF Resp Limitada</t>
  </si>
  <si>
    <t>Safra Ima-B5 Alocação Cic RF Resp Limitada</t>
  </si>
  <si>
    <t>Safra Ima-B5+ Alocação Cic RF Resp Limitada</t>
  </si>
  <si>
    <t>Safra Index Alocação Cic em Ações Resp Limitada</t>
  </si>
  <si>
    <t>Safra Inflation Cic RF Resp Limitada</t>
  </si>
  <si>
    <t>Safra Inflation Max Cic RF Resp Limitada</t>
  </si>
  <si>
    <t>Safra Infra Max III Cic de Investimento em Infra R</t>
  </si>
  <si>
    <t>Safra Infra Premium Profissional II Ci em Infra RF</t>
  </si>
  <si>
    <t>Safra Infra Selection Ci em Infra RF Cred Priv Res</t>
  </si>
  <si>
    <t>Safra Infra Selection II Ci em Infra RF Cred Priv</t>
  </si>
  <si>
    <t>Safra Infra Vip III Cic de Investimento em Infra R</t>
  </si>
  <si>
    <t>Safra Infraestrutura Max Cic de Investimento em In</t>
  </si>
  <si>
    <t>Safra Infraestrutura Premium Profissional Ci em In</t>
  </si>
  <si>
    <t>Safra Infraestrutura Profit Cic de Investimento em</t>
  </si>
  <si>
    <t>Safra Infraestrutura Vip Cic de Investimento em In</t>
  </si>
  <si>
    <t>Safra Irf-M1+ Alocação Cic RF Resp Limitada</t>
  </si>
  <si>
    <t>Safra Long Bias Bdr-Ações Cic em Ações Resp Limita</t>
  </si>
  <si>
    <t>Safra Multidividendos Pb Cic em Ações Resp Limitad</t>
  </si>
  <si>
    <t>Safra Petrobras Cia Resp Limitada</t>
  </si>
  <si>
    <t>Safra Petrobras Cic em Ações Resp Limitada</t>
  </si>
  <si>
    <t>Safra Polaris Ci RF Cred Priv Resp Limitada</t>
  </si>
  <si>
    <t>Safra Prev Capital Market Ci RF Cred Priv Previden</t>
  </si>
  <si>
    <t>Safra RF Global Ci RF LP Resp Limitada</t>
  </si>
  <si>
    <t>Safra Selection Cic em Ações Resp Limitada</t>
  </si>
  <si>
    <t>Safra Small Cap Cic em Ações Resp Limitada</t>
  </si>
  <si>
    <t>Safra Small Cap Pb Cic em Ações Resp Limitada</t>
  </si>
  <si>
    <t>Safra Soberano Institucional Cic RF Simples Resp L</t>
  </si>
  <si>
    <t>Safra Soberano Special Cic RF Simples Resp Limitad</t>
  </si>
  <si>
    <t>Safra Termo Ci RF LP Resp Limitada</t>
  </si>
  <si>
    <t>10,0000% que exceder 100,0000 do CDI</t>
  </si>
  <si>
    <t>Safra Tesouro Selic Cic RF Simples Resp Limitada</t>
  </si>
  <si>
    <t>Safra Top Cic RF LP Resp Limitada</t>
  </si>
  <si>
    <t>Safra Top Max Cic RF LP Resp Limitada</t>
  </si>
  <si>
    <t>Safra Top Premium Cic RF LP Resp Limitada</t>
  </si>
  <si>
    <t>Safra Vale do Rio Doce Cia Resp Limitada</t>
  </si>
  <si>
    <t>Safra Vale do Rio Doce Cic em Ações Resp Limitada</t>
  </si>
  <si>
    <t>Safra Vitesse Ci RF Cred Priv Resp Limitada</t>
  </si>
  <si>
    <t>Sam Seleção Dinâmico Cia Bdr Nível 1 - Resp Limita</t>
  </si>
  <si>
    <t>Santander Advanced RF Ref DI - Ci</t>
  </si>
  <si>
    <t>Santander Advanced RF Ref DI Títu</t>
  </si>
  <si>
    <t>Santander Alocação Ações - FI F</t>
  </si>
  <si>
    <t>Santander Alocação Long Biased Ações - Cic FIF Res</t>
  </si>
  <si>
    <t>Santander Ans BR RF - FIF Resp Limitada</t>
  </si>
  <si>
    <t>Santander Ans II RF Cred Priv - FIF</t>
  </si>
  <si>
    <t>Santander Ativo RF - Cic FIF Resp Limitada</t>
  </si>
  <si>
    <t>Santander Ações Globais Reais Bdr Etf Ações - Cic</t>
  </si>
  <si>
    <t>Santander Bancos RF Cred Priv - Cic</t>
  </si>
  <si>
    <t>Santander Cambial Master - Cic FIF Resp Limitada</t>
  </si>
  <si>
    <t>Santander Cash Black Ci RF Ref DI - Resp Limitada</t>
  </si>
  <si>
    <t>Santander Cash Blue Ci RF Ref DI Resp Limitada</t>
  </si>
  <si>
    <t>Santander Cash Orange Ci RF Ref DI - Resp Limitada</t>
  </si>
  <si>
    <t>Santander Cash Red Ci RF Ref DI Resp Limitada</t>
  </si>
  <si>
    <t>Santander Centrum RF Ref DI - Cic</t>
  </si>
  <si>
    <t>Santander Crescimento Centrum RF - Cic FIF Resp Limitada</t>
  </si>
  <si>
    <t>Santander Crescimento Institucional Advanced Renda</t>
  </si>
  <si>
    <t>Santander Crescimento Institucional RF Cred Priv LP - FIF Resp Limi</t>
  </si>
  <si>
    <t>Santander Crescimento Master RF Crédito Pr</t>
  </si>
  <si>
    <t>Santander Crescimento Mega RF Cred Priv</t>
  </si>
  <si>
    <t>Santander Crescimento Top RF - Cic FIF Res</t>
  </si>
  <si>
    <t>Santander Crescimento Vip RF - Classe de Investimento em Cotas de Fundo de Investi</t>
  </si>
  <si>
    <t>Santander Dedicado Ao Setor de Saúde Suplementar A</t>
  </si>
  <si>
    <t>Santander Dinâmico Vip RF Cred Priv</t>
  </si>
  <si>
    <t>Santander Dividendos Ações - Cic FIF Resp Limitada</t>
  </si>
  <si>
    <t>Santander Equilibrio Advanced RF Referenci</t>
  </si>
  <si>
    <t>Santander Equilíbrio Top RF Ref D</t>
  </si>
  <si>
    <t>Santander Equilíbrio Ultra RF Ref</t>
  </si>
  <si>
    <t>Santander Ethical Sustentabilidade Is Ações - FI Financeiro Resp Limita</t>
  </si>
  <si>
    <t>Santander Ethical Sustentabilidade Special Is Ações - Cic de FIF Resp Limitada</t>
  </si>
  <si>
    <t>Santander Fixa Ima-B Premium RF LP - Cic FIF Resp Limitada</t>
  </si>
  <si>
    <t>Santander Flexível Master RF LP -</t>
  </si>
  <si>
    <t>Santander Flexível Ultra RF LP -</t>
  </si>
  <si>
    <t>Santander Fundo Incentivado CDI Investimento em In</t>
  </si>
  <si>
    <t>Santander Fundo Incentivado Inflação Investimento</t>
  </si>
  <si>
    <t>Santander Fundo Incentivado de Investimento em Inf</t>
  </si>
  <si>
    <t>Santander Global RF LP - Cic FIF</t>
  </si>
  <si>
    <t>Santander Ibovespa Ativo Institucional Ações - FIF</t>
  </si>
  <si>
    <t>Santander Ibovespa Ativo Senior Ações - Cic de FIF Resp Limitada</t>
  </si>
  <si>
    <t>Santander Ibovespa Passivo Ações - FIF Resp Limita</t>
  </si>
  <si>
    <t>Santander Ima-B 5 Top RF LP - FIF Resp Limitada</t>
  </si>
  <si>
    <t>Santander Ima-B 5+ RF - Cic FIF Resp Limit</t>
  </si>
  <si>
    <t>Santander Inflação Curta Max RF - Cic FIF Resp Limitada</t>
  </si>
  <si>
    <t>Santander Inflação Vip RF - Cic FIF Resp L</t>
  </si>
  <si>
    <t>Santander Institucional Premium RF Referen</t>
  </si>
  <si>
    <t>Santander Investimento em Infraestrutura CDI 3 Ren</t>
  </si>
  <si>
    <t>Santander Investimento em Infraestrutura Multiestr</t>
  </si>
  <si>
    <t>Santander Irf-M 1 RF - FIF Resp Limitada</t>
  </si>
  <si>
    <t>Santander Irf-M Títulos Públicos RF - FIF Resp Limitada</t>
  </si>
  <si>
    <t>Santander Jud RF Ref DI - Cic FIF Resp Limitada</t>
  </si>
  <si>
    <t>Santander Kia Motors RF Ref DI -</t>
  </si>
  <si>
    <t>Santander Mais 2 RF Ref DI - Cic de FIF Resp Limitada</t>
  </si>
  <si>
    <t>Santander Mais RF Ref DI - Cic FIF Resp Limitada</t>
  </si>
  <si>
    <t>Santander Master Funcesp RF Ref D</t>
  </si>
  <si>
    <t>Santander Master RF Ref DI - Cic</t>
  </si>
  <si>
    <t>Santander Max RF CP - Cic FIF Res</t>
  </si>
  <si>
    <t>Santander Max RF Ref DI - Cic FI</t>
  </si>
  <si>
    <t>Santander Mega RF Ref DI - Cic FI</t>
  </si>
  <si>
    <t>Santander Multiestrategia RF Cred Priv LP - Cic F</t>
  </si>
  <si>
    <t>Santander Pamplona RF Cred Priv Multiestratégia -</t>
  </si>
  <si>
    <t>Santander Pb Alocação RF Cred Priv -</t>
  </si>
  <si>
    <t>Santander Pb Ima-B 5 RF LP - Cic</t>
  </si>
  <si>
    <t>Santander Pb Perfil Ações - Cic FIF Resp Limitada</t>
  </si>
  <si>
    <t>Santander Pb Vokin Aspen RF Ref DI - FIF</t>
  </si>
  <si>
    <t>Santander Petrobras Ações - FIF Resp Limitada</t>
  </si>
  <si>
    <t>Santander Petrobrás 2 Ações - Classe de Investimen</t>
  </si>
  <si>
    <t>Santander Pibb Ações - FIF Resp Limitada</t>
  </si>
  <si>
    <t>Santander Premium RF Ref DI - Cic</t>
  </si>
  <si>
    <t>Santander Pro RF Cred Priv Longo Pra</t>
  </si>
  <si>
    <t>Santander Pré Master RF - Cic FIF Resp Limitada</t>
  </si>
  <si>
    <t>Santander RF Ref DI - Cic FIF Res</t>
  </si>
  <si>
    <t>Santander Sapphire RF Ref DI - Ci</t>
  </si>
  <si>
    <t>Santander Seleção Crescimento Ações - Cic FIF Resp</t>
  </si>
  <si>
    <t>Santander Seleção Crescimento Senior Ações - Cic F</t>
  </si>
  <si>
    <t>Santander Simples RF - Classe de Investime</t>
  </si>
  <si>
    <t>Santander Sl RF Ref DI - Cic FIF</t>
  </si>
  <si>
    <t>Santander Soberano RF CP - Cic FIF Resp Limitada</t>
  </si>
  <si>
    <t>Santander Sovereign Cic Ci RF Ref DI - Resp Limita</t>
  </si>
  <si>
    <t>Santander Top RF Cred Priv Longo Pra</t>
  </si>
  <si>
    <t>Santander Top RF Ref DI - Cic FIF</t>
  </si>
  <si>
    <t>Santander Títulos Públicos Premium RF Refe</t>
  </si>
  <si>
    <t>Santander Vale 4 Ações - FI Financeiro Responsabilidade Limitada</t>
  </si>
  <si>
    <t>Santander Vale Ações - FIF Resp Limitada</t>
  </si>
  <si>
    <t>Santander Vale Plus Ações - Classe de Investimento</t>
  </si>
  <si>
    <t>Santander Vintage RF Cred Priv Longo</t>
  </si>
  <si>
    <t>Santander Vip 2 RF Ref DI - Cic F</t>
  </si>
  <si>
    <t>Santander Vip Cambial - FIF Resp Limitada</t>
  </si>
  <si>
    <t>Santander Vip RF Ref DI - Cic FIF</t>
  </si>
  <si>
    <t>Santander Índice Bovespa Ações - Cic FIF Resp Limi</t>
  </si>
  <si>
    <t>Santander Ônix Ações - Classe de Investimento em C</t>
  </si>
  <si>
    <t>Schroder Best Ideas FIF em Ações Resp Limitada</t>
  </si>
  <si>
    <t>Schroder Investment Management Brasil Lt</t>
  </si>
  <si>
    <t>Schroder High Grade Vintage A FIF Cic RF Cred Priv Resp Limitada</t>
  </si>
  <si>
    <t>Schroder Premium Vintage A Fc FIF RF Cred Priv LP - Resp Limitada</t>
  </si>
  <si>
    <t>Schroder Sustentabilidade Ações Globais Usd FIF Ações Is Ie - Resp Limitada</t>
  </si>
  <si>
    <t>Schroder Sustentabilidade Ações Globais Usd FIF Cic Ações Is Ie Resp Limitada</t>
  </si>
  <si>
    <t>Selection Ações Fc de Ações</t>
  </si>
  <si>
    <t>Selection RF Light Fc RF Cred Priv LP</t>
  </si>
  <si>
    <t>Set FI Financeiro em Ações Resp</t>
  </si>
  <si>
    <t>Set Investimentos</t>
  </si>
  <si>
    <t>20% Do Que Exceder O Ibovespa.</t>
  </si>
  <si>
    <t>Setta Consolidador Renda Variável FIF Classe de In</t>
  </si>
  <si>
    <t>Setta</t>
  </si>
  <si>
    <t>Sharp Equity Value Institucional FIF Ações - Resp Limitada</t>
  </si>
  <si>
    <t>Sharp Equity Value Prev A FIF Cic em Ações Resp Li</t>
  </si>
  <si>
    <t>Sharp Equity Value Seleção FIF Cic em Ações Resp L</t>
  </si>
  <si>
    <t>Sharp Ibovespa Ativo Feeder Fc FIF Ações - Resp Li</t>
  </si>
  <si>
    <t>Sharp Long Biased Pvt FIF Cic em Ações Resp Limita</t>
  </si>
  <si>
    <t>Sharp Long Biased Seleção FIF Cic em Ações Resp Li</t>
  </si>
  <si>
    <t>Sicoob Ans FI Financeiro Renda</t>
  </si>
  <si>
    <t>Sicoob Dtvm</t>
  </si>
  <si>
    <t>Sicoob Ans FI RF - Cred Priv</t>
  </si>
  <si>
    <t>Sicoob Ações FI</t>
  </si>
  <si>
    <t>Sicoob Cecresp FI Financeiro Re</t>
  </si>
  <si>
    <t>Sicoob DI FI Financeiro Renda F</t>
  </si>
  <si>
    <t>Sicoob Inflação FI Financeiro R</t>
  </si>
  <si>
    <t>Sicoob Institucional FI Finance</t>
  </si>
  <si>
    <t>Sicoob Liquidez Master FI Finan</t>
  </si>
  <si>
    <t>Sicredi - Estratégia Conservadora Fundo de Investi</t>
  </si>
  <si>
    <t>Confederacao Interestadual Das Cooperati</t>
  </si>
  <si>
    <t>Sicredi - FI Financeiro Institu</t>
  </si>
  <si>
    <t>Sicredi - FI Financeiro RF Cred Priv LP Ans - Re</t>
  </si>
  <si>
    <t>Sicredi - FI Financeiro Renda F</t>
  </si>
  <si>
    <t>Sicredi - FI Financeiro em Açõe</t>
  </si>
  <si>
    <t>Sicredi - FI Financeiro em Clas</t>
  </si>
  <si>
    <t>Sicredi - FI Financeiro em Classe de Investimento em Cotas RF</t>
  </si>
  <si>
    <t>Sicredi FI Financeiro em Classe</t>
  </si>
  <si>
    <t>Sicredi Ibovespa - FI Financeiro em Ações - Responsabilidade Limitada</t>
  </si>
  <si>
    <t>Sicredi Sulamérica Valor - FI F</t>
  </si>
  <si>
    <t>Signal Capital III FI Financeir</t>
  </si>
  <si>
    <t>Skade Fc FIF Ações</t>
  </si>
  <si>
    <t>Skade Capital</t>
  </si>
  <si>
    <t>20.0000% do que exceder 100.0000 do IBOVESPA, N o</t>
  </si>
  <si>
    <t>Somma Firenze FI Financeiro - Ci RF Cred Priv LP - Resp Limitada</t>
  </si>
  <si>
    <t>Somma Fundamental FI Financeiro</t>
  </si>
  <si>
    <t>Somma Genebra FI Financeiro - Ci RF Referenciada D</t>
  </si>
  <si>
    <t>Somma Torino FIF - Ci RF Cred Priv LP - Resp Limit</t>
  </si>
  <si>
    <t>Sonata Maestria Cic Cia - Resp Limitada</t>
  </si>
  <si>
    <t>Sonata Gestora de Recursos Ltda.</t>
  </si>
  <si>
    <t>Sparta Bwm FIF RF Cred Priv - Resp Limitada</t>
  </si>
  <si>
    <t>Sparta Deb Inc 45 Fc Fundos Inc de Investimento FI</t>
  </si>
  <si>
    <t>Sparta Deb Inc Inf Fc FI Inc de Invest Financeiro</t>
  </si>
  <si>
    <t>Sparta Debêntures Incentivadas Fc Fundos Incentiva</t>
  </si>
  <si>
    <t>Sparta Max 60 Fc FIF RF Cred Priv LP - Resp Limita</t>
  </si>
  <si>
    <t>Sparta Max A 60 Fc FIF RF Cred Priv LP - Resp Limi</t>
  </si>
  <si>
    <t>Sparta Max Advisory Fc FIF RF Cred Priv LP - Resp</t>
  </si>
  <si>
    <t>Sparta Max Fc FIF RF Cred Priv LP- Resp Limitada</t>
  </si>
  <si>
    <t>Sparta Premium Fc FIF RF - Resp Limitada</t>
  </si>
  <si>
    <t>Sparta Prev Fife FIF RF Cred Priv - Resp Limitada</t>
  </si>
  <si>
    <t>Previdência RF Duração Média Grau de Investimento</t>
  </si>
  <si>
    <t>Sparta Previdencia Fife D45 FIF RF Cred Priv - Res</t>
  </si>
  <si>
    <t>Sparta Pré 2028 FI em Infraestr</t>
  </si>
  <si>
    <t>Sparta Top Adv Fc FI RF Cred Priv LP - Resp Limita</t>
  </si>
  <si>
    <t>Sparta Top Fc FIF RF Cred Priv LP - Resp Limitada</t>
  </si>
  <si>
    <t>Sparta Top Inflação Fc FIF RF Cred Priv LP - Resp</t>
  </si>
  <si>
    <t>Spx Falcon 2 FIF Cic em Ações Resp Limitada</t>
  </si>
  <si>
    <t>Spx Falcon 2 Pvt FIF da Cic em Ações Resp Limitada</t>
  </si>
  <si>
    <t>Spx Falcon 2 Seleção FI Finance</t>
  </si>
  <si>
    <t>Spx Falcon Armata Advisory FIF Cic em Ações Resp L</t>
  </si>
  <si>
    <t>20.0000% do que exceder 100.0000 do IDA-IPCA, 6.0</t>
  </si>
  <si>
    <t>Spx Falcon FIF Cic em Ações Resp Limitada</t>
  </si>
  <si>
    <t>Spx Falcon Master FIF em Ações Resp Limitada</t>
  </si>
  <si>
    <t>Spx Falcon Pvt FIF Cic em Ações Resp Limitada</t>
  </si>
  <si>
    <t>Spx Falcon Pwm FIF Cic em Ações Resp Limitada</t>
  </si>
  <si>
    <t>Spx Falcon Seleção Ações FIF Cic Resp Limitada</t>
  </si>
  <si>
    <t>Spx Falcon Whg 2 FIF Cic em Ações Resp Limitada</t>
  </si>
  <si>
    <t>Spx Falcon Whg FIF Cic em Ações Resp Limitada</t>
  </si>
  <si>
    <t>Spx Falcon e FIF Cic em Ações Resp Limitada</t>
  </si>
  <si>
    <t>Spx Patriot FIF Cic em Ações Resp Limitada</t>
  </si>
  <si>
    <t>Spx Patriot Itaú FIF Cic em Ações Resp Limitada</t>
  </si>
  <si>
    <t>Spx Seahawk Advisory FIF Cic RF Créd Priv LP Resp</t>
  </si>
  <si>
    <t>Spx Seahawk Deb Inc Adv FIF Cic - Inc Infra RF Cre</t>
  </si>
  <si>
    <t>Spx Seahawk Debêntures Incentivadas D45 Fundo de I</t>
  </si>
  <si>
    <t>Spx Seahawk Debêntures Incentivadas FIF Cic - Inve</t>
  </si>
  <si>
    <t>Spx Seahawk FIF Cic RF Cred Priv LP Resp Limitada</t>
  </si>
  <si>
    <t>Spx Seahawk RF Créd Priv LP Seleção FIF Cic Resp L</t>
  </si>
  <si>
    <t>Spx Seahwk Seleção Fundo Incentivado de Investimen</t>
  </si>
  <si>
    <t>Squadra Fof PREV IQ FIF Cic em Ações Res</t>
  </si>
  <si>
    <t>Squadra Long Only Pvt FIF Cic em Ações Resp Limita</t>
  </si>
  <si>
    <t>Sta Energia FIF RF Ref DI Resp Limitada</t>
  </si>
  <si>
    <t>Stk Long Biased Fc FIF Ações - Resp Limitada</t>
  </si>
  <si>
    <t>Stk Long Only FIF Ações - Resp Limitada</t>
  </si>
  <si>
    <t>Stonex Ágata Cash FIF - Ci RF - Responsabi</t>
  </si>
  <si>
    <t>Stonex Investimentos Ltda.</t>
  </si>
  <si>
    <t>Studio 30 Fc FIF Ações - Resp Limitada</t>
  </si>
  <si>
    <t>Studio Investimentos Administradora de R</t>
  </si>
  <si>
    <t>Studio Institucional FI Financeiro - Cic em Ações</t>
  </si>
  <si>
    <t>Sul América Ativo FI Financeiro</t>
  </si>
  <si>
    <t>Sul América Crédito Ativo FI FI</t>
  </si>
  <si>
    <t>Sul América Equities FI Finance</t>
  </si>
  <si>
    <t>20 % QUE EXCEDER 100 % DO IBrX-50</t>
  </si>
  <si>
    <t>Sul América Fv FI Financeiro de</t>
  </si>
  <si>
    <t>Sul América Inflatie FI Finance</t>
  </si>
  <si>
    <t>Sul América Premium FI Financei</t>
  </si>
  <si>
    <t>Sulamérica Capital Classe de Investimento Renda FI</t>
  </si>
  <si>
    <t>Sulamérica Crédito Esg FIF RF Cred Priv LP</t>
  </si>
  <si>
    <t>Sulamérica Crédito Institucional Esg Classe de Inv</t>
  </si>
  <si>
    <t>Sulamérica Excellence FI Financ</t>
  </si>
  <si>
    <t>Sulamérica Exclusive FI Finance</t>
  </si>
  <si>
    <t>Sulamérica Income FI Financeiro</t>
  </si>
  <si>
    <t>Sulamérica Infra FI Financeiro</t>
  </si>
  <si>
    <t>Sulamérica Premium Plus FI Fina</t>
  </si>
  <si>
    <t>Sulamérica Retorno Total FI Fin</t>
  </si>
  <si>
    <t>Sulamérica Selection FI Finance</t>
  </si>
  <si>
    <t>Svn FI RF Cred Priv Resp Limitada</t>
  </si>
  <si>
    <t>Svn Gestora de Recursos Ltda.</t>
  </si>
  <si>
    <t>Symbiosis Economia Real FIA</t>
  </si>
  <si>
    <t>Tarpon CSHG Fc FIF Ações - Resp Limitada</t>
  </si>
  <si>
    <t>Tarpon Intersection FIF Resp Limitada</t>
  </si>
  <si>
    <t>Tarpon Intersection I FIF Resp Limitada</t>
  </si>
  <si>
    <t>Tarpon Us Equities Institucional FIF Resp Limitada</t>
  </si>
  <si>
    <t>20.0000% do que exceder 100.0000 do S&amp;P 500</t>
  </si>
  <si>
    <t>Tatica Research Classe de Investimento em Ações Re</t>
  </si>
  <si>
    <t>Tática Asset Managem</t>
  </si>
  <si>
    <t>Tempo Capital Manacá FIF Cic em Ações Resp Limitad</t>
  </si>
  <si>
    <t>Tempo Capital Sapucaia FIF Cic em Ações Resp Limit</t>
  </si>
  <si>
    <t>Tenax Infra Seleção FIF Incentivado em Deb de Infr</t>
  </si>
  <si>
    <t>Tenax Rfa Incentivado FIF - Cic de Fundo Incentiva</t>
  </si>
  <si>
    <t>Tenax Capital Ltda.</t>
  </si>
  <si>
    <t>Terra Caixa FIF RF de Responsabilidade Limitada</t>
  </si>
  <si>
    <t>Terra Asset Management</t>
  </si>
  <si>
    <t>Tfo Ações Cic Cia - Resp Limitada</t>
  </si>
  <si>
    <t>15 % QUE EXCEDER 100 % DO IGP-M</t>
  </si>
  <si>
    <t>Tfo Cic Ci Títulos Públicos RF Ref DI Resp Limitad</t>
  </si>
  <si>
    <t>Tfo DI Deb Cic Ci RF Incentivado em Infra - Resp L</t>
  </si>
  <si>
    <t>Tfo IPCA Deb RF Cic Ci RF Incentivado em Infra - R</t>
  </si>
  <si>
    <t>Tfo Infra RF Cic Ci RF Incentivado em Infra - Resp</t>
  </si>
  <si>
    <t>Tfo Rv Cic Cia - Resp Limitada</t>
  </si>
  <si>
    <t>Tivio Alocação Inflação FI Financeiro - Ci RF - Re</t>
  </si>
  <si>
    <t>Tivio Ativo FI Financeiro - Ci RF LP - Resp Limita</t>
  </si>
  <si>
    <t>Tivio Banks Classe de Investimento RF Cred Priv -</t>
  </si>
  <si>
    <t>Tivio Dólar Cambial FIF - Classe de Investimento e</t>
  </si>
  <si>
    <t>Tivio FI Financeiro - Ci RF Cred Priv - Resp Limit</t>
  </si>
  <si>
    <t>Tivio Federal RF Ref DI Fundo de</t>
  </si>
  <si>
    <t>Tivio Inflation FI Financeiro - Cic RF - Resp Limi</t>
  </si>
  <si>
    <t>Tivio Institucional Classe de Investimento RF Cred</t>
  </si>
  <si>
    <t>Tivio Irf-M 1 FIF - Classe de Investimento em Cota</t>
  </si>
  <si>
    <t>Tivio Plus RF Fundo Incentivado de Invest</t>
  </si>
  <si>
    <t>Tivio Soberano FI Financeiro - Ci RF - Resp Limita</t>
  </si>
  <si>
    <t>Tivio Top Manager Global Allocation Fundo de Inves</t>
  </si>
  <si>
    <t>Tmj Ima B Firf</t>
  </si>
  <si>
    <t>Top Gestor Long Only Fc - Cic em Ações - Resp Limitada</t>
  </si>
  <si>
    <t>Top Renda Mista Corp RF Cred Priv LP FIF Cic Resp</t>
  </si>
  <si>
    <t>Tork 60 Pvt FIF em Ações Resp Limitada</t>
  </si>
  <si>
    <t>Tower II RF FI Ima-B 5</t>
  </si>
  <si>
    <t>Genial Gestão Ltda.</t>
  </si>
  <si>
    <t>D+1470</t>
  </si>
  <si>
    <t>D+1471</t>
  </si>
  <si>
    <t>Tower RF FI Ima-B 5</t>
  </si>
  <si>
    <t>D+999</t>
  </si>
  <si>
    <t>Trend Bolsa Americana Alavancado FIF em Ações - Re</t>
  </si>
  <si>
    <t>Trend Bolsa Americana Dolar FIF Ações - Resp Limit</t>
  </si>
  <si>
    <t>Trend Bolsa Americana FIA Resp Limitada</t>
  </si>
  <si>
    <t>Trend Bolsa Chinesa FIA Resp Limitada</t>
  </si>
  <si>
    <t>Trend Bolsas Europeias FIA Resp Limitada</t>
  </si>
  <si>
    <t>Trend Cash Classe de Investimento em Cotas de Clas</t>
  </si>
  <si>
    <t>Trend Dolar FIF Cambial - Resp Limitada</t>
  </si>
  <si>
    <t>Trend Ibovespa Alavancado FIF Ações - Resp Limitad</t>
  </si>
  <si>
    <t>Trend Ibovespa FIA Resp Limitada</t>
  </si>
  <si>
    <t>Trend Inflação Curta FI RF Resp Limitada</t>
  </si>
  <si>
    <t>Trend Inflação Geral FI RF Resp Limitada</t>
  </si>
  <si>
    <t>Trend Inflação Longa FI RF Resp Limitada</t>
  </si>
  <si>
    <t>Trend Inteligencia Artificial Classe de Investime</t>
  </si>
  <si>
    <t>Trend Pre-Fixado FI RF LP Resp Limitada</t>
  </si>
  <si>
    <t>Trend Pós-Fixado Fc RF Simples Resp Limitada</t>
  </si>
  <si>
    <t>Trend Qualidade Brasil FIA Resp Limitada</t>
  </si>
  <si>
    <t>Trend Semicondutores FIA Resp Limitada</t>
  </si>
  <si>
    <t>Trend Valor Brasil FIA Resp Limitada</t>
  </si>
  <si>
    <t>Trigono Flagship Small Caps Institucional Fundo de</t>
  </si>
  <si>
    <t>20 % QUE EXCEDER 100 % DO IBOVESPA</t>
  </si>
  <si>
    <t>Truxt Cgi Long Bias FIF Cic em Ações Resp Limitada</t>
  </si>
  <si>
    <t>Truxt Investimentos Ltda.</t>
  </si>
  <si>
    <t>Truxt I Valor FIF Cic em Ações Resp Limitada</t>
  </si>
  <si>
    <t>Truxt I Valor Institucional FIF Cic em Ações Resp</t>
  </si>
  <si>
    <t>Truxt Long Bias Access FI Finan</t>
  </si>
  <si>
    <t>Truxt Retorno Real I FIF Cic em Ações Resp Limitad</t>
  </si>
  <si>
    <t>Truxt Valor Pvt FIF Cic em Ações Resp Limitada</t>
  </si>
  <si>
    <t>Truxt Valor Seleção FIF da Cic em Ações Resp Limit</t>
  </si>
  <si>
    <t>Trígono Verbier Fc FIA</t>
  </si>
  <si>
    <t>UBS Consenso Access Multimanager Long Biased FIF C</t>
  </si>
  <si>
    <t>UBS Brasil</t>
  </si>
  <si>
    <t>UBS Consenso Juro Real Ci RF Cred Priv - Resp Limi</t>
  </si>
  <si>
    <t>UBS Consenso Multimanager Long Only Cic Cia - Resp</t>
  </si>
  <si>
    <t>UBS Consenso Pós Fixado FIF RF Cred Priv Resp Limi</t>
  </si>
  <si>
    <t>UBS Evolution Debentures Incetivadas CDI Infra Cre</t>
  </si>
  <si>
    <t>UBS Evolution LS Total Return Global Fc FIF Ações</t>
  </si>
  <si>
    <t>Unibanco Ans FIF RF Dedicado Ao Setor de Saúde Sup</t>
  </si>
  <si>
    <t>Uniclass Conservador FIF Cic RF Resp Limitada</t>
  </si>
  <si>
    <t>Uniclass RF Ref DI FIF Cic Resp Limitada</t>
  </si>
  <si>
    <t>Unimed Investcoop Ans I Soberano FIF RF LP Resp Li</t>
  </si>
  <si>
    <t>Unimed Investcoop Ans III FIF RF Créd Priv Resp Li</t>
  </si>
  <si>
    <t>15.0000% do que exceder 104.0000 do CDI</t>
  </si>
  <si>
    <t>Unimed Investcoop Livre I FIF RF Créd Priv LP Resp</t>
  </si>
  <si>
    <t>20 % QUE EXCEDER 106 % DO CDI</t>
  </si>
  <si>
    <t>V8 Carrera Termo Ci RF - Resp Limitada</t>
  </si>
  <si>
    <t>V8 Cash Cic Ci RF - Resp Limitada</t>
  </si>
  <si>
    <t>V8 Cash Platinum Cic Ci RF Cred Priv - Resp Limita</t>
  </si>
  <si>
    <t>V8 Institucional Ci RF - Resp Limitada</t>
  </si>
  <si>
    <t>V8 Mercury FIF RF Créd Priv LP - Resp Limitada</t>
  </si>
  <si>
    <t>V8 Soberano Ci RF Simples - Resp Limitada</t>
  </si>
  <si>
    <t>V8 Vanquish Termo Ci RF - Resp Limitada</t>
  </si>
  <si>
    <t>Valora Absolute FIF RF Cred Priv LP - Resp Limitad</t>
  </si>
  <si>
    <t>Vc Rv FI Financeiro - Classe de</t>
  </si>
  <si>
    <t>Vitra Capital</t>
  </si>
  <si>
    <t>Vedelago FIA</t>
  </si>
  <si>
    <t>Supermarine Investimentos</t>
  </si>
  <si>
    <t>Ventor Ações FIF em Ações Resp Limitada</t>
  </si>
  <si>
    <t>Ventor Retorno Absoluto FIF em Ações Resp Limitada</t>
  </si>
  <si>
    <t>10 % QUE EXCEDER 100 % DO IPCA</t>
  </si>
  <si>
    <t>Verde Am Ações FIC FIF Ações - Resp Limitada</t>
  </si>
  <si>
    <t>Verde Am Long Bias Seleção FIF Cic em Ações Resp L</t>
  </si>
  <si>
    <t>Verde Am Mundi Ações Globais Brl FIF Cic de Ações</t>
  </si>
  <si>
    <t>Verde Am Mundi Ações Globais FIF Cic de Ações Resp</t>
  </si>
  <si>
    <t>Verde Am Mundi Ações Globais Seleção FIF Cic em Aç</t>
  </si>
  <si>
    <t>Verde Am Performance FIF Ações - Resp Limitada</t>
  </si>
  <si>
    <t>25% que exceder 100% do IBOVESPA</t>
  </si>
  <si>
    <t>Vic Gas FIF- Classe de Investimento em Cotas de A</t>
  </si>
  <si>
    <t>Vic Long Biased FIF - Classe de Investimento em Aç</t>
  </si>
  <si>
    <t>Vic Mc FIF Cic em Ações Resp Limitada</t>
  </si>
  <si>
    <t>Vinci Gas Dividendos FIF - Classe de Investimento</t>
  </si>
  <si>
    <t>Vinci Equities Gestora de Recursos Ltda</t>
  </si>
  <si>
    <t>Vinci Imobiliário FIF - Ci RF Cred Priv</t>
  </si>
  <si>
    <t>Vinci Mosaico FIF - Classe de Investimento em Açõe</t>
  </si>
  <si>
    <t>Vinci Mosaico Institucional FIF - Classe de Investimento em Ações - Resp Limitada</t>
  </si>
  <si>
    <t>Vinci Selection Equities FIF - Classe de Investime</t>
  </si>
  <si>
    <t>Vinci Seleção FIF - Classe de Investimento em Açõe</t>
  </si>
  <si>
    <t>Vinci Total Return Institucional Fundo de Investim</t>
  </si>
  <si>
    <t>Vinland Advisory FIF Cic RF LP - Resp Limitada</t>
  </si>
  <si>
    <t>Vinland FIF Cic RF LP - Resp Limitada</t>
  </si>
  <si>
    <t>Vinland Long Only FIF Cic em Ações Resp Limitada</t>
  </si>
  <si>
    <t>Vinland Capital Management II Gestora de</t>
  </si>
  <si>
    <t>Vinland RF Infra Seleção Fc de Fiif em Deb de Infr</t>
  </si>
  <si>
    <t>Vinland RF Seleção FIF Cic LP Resp Limitad</t>
  </si>
  <si>
    <t>Vivace Cic Ci RF Infra Resp Limitada</t>
  </si>
  <si>
    <t>Vlgi Asset DI FI RF Cred Priv</t>
  </si>
  <si>
    <t>Vlgi Asset</t>
  </si>
  <si>
    <t>Vokin Gbv Aconcágua 30 Cic Cia - Resp Limitada</t>
  </si>
  <si>
    <t>Vokin Gbv Aconcágua Cic Cia - Resp Limitada</t>
  </si>
  <si>
    <t>Vokin K2 Long Biased Cia - Resp Limitada</t>
  </si>
  <si>
    <t>Vrb FIF Cic em Ações Resp Limitada</t>
  </si>
  <si>
    <t>Vrb Liquidez Fc RF Créd Priv Ref DI</t>
  </si>
  <si>
    <t>Vértice Ações Globais Brl Ações - FIF Resp Limitad</t>
  </si>
  <si>
    <t>Wa DI Max Master FIC FIF RF Ref Resp Limitada</t>
  </si>
  <si>
    <t>Wa DI Max Premium RF Ref FIC FIF Resp Limitada</t>
  </si>
  <si>
    <t>Wa DI Max Top RF Ref Fc de FIF Resp Limitada</t>
  </si>
  <si>
    <t>Wellington Asia Technology Advisory Classe de Inve</t>
  </si>
  <si>
    <t>Wellington European Equity Advisory Classe de Inv</t>
  </si>
  <si>
    <t>Wellington Us Bdr Advisory Bdr Nível I Classe de I</t>
  </si>
  <si>
    <t>Wellington Ventura Advisory Classe de Investimento</t>
  </si>
  <si>
    <t>Wellington Ventura Dolar Advisory Classe de FIC de</t>
  </si>
  <si>
    <t>Wellington Ventura Dolar Advisory Master Classe de</t>
  </si>
  <si>
    <t>Western Asset Ações Dividendos Fc FIF - Resp Limitada</t>
  </si>
  <si>
    <t>Western Asset Cambio Dolar Prime Fc FIF Cambial - Resp Limitada</t>
  </si>
  <si>
    <t>Western Asset DI Excellent Fc FIF RF Ref - Resp Limitada</t>
  </si>
  <si>
    <t>Western Asset Global Equities II FIF em Ações Resp Limitada</t>
  </si>
  <si>
    <t>Western Asset Inflation Gold Fc FIF RF- Resp Limitada</t>
  </si>
  <si>
    <t>Western Asset Mult RF Top Fc FIF RF - Resp Limitada</t>
  </si>
  <si>
    <t>Western Asset Total Credit Plus Classe de Investimento RF Cred Priv - Respon</t>
  </si>
  <si>
    <t>Western Asset Ágora FI Financei</t>
  </si>
  <si>
    <t>Whg Exclusive Long Bias Fc de Ações</t>
  </si>
  <si>
    <t>Whg Global Allocation Fc Ações</t>
  </si>
  <si>
    <t>Wealth High Governance Asset Management</t>
  </si>
  <si>
    <t>Whg Global Lb Brl FIF Cic em Ações Ie Resp Limitad</t>
  </si>
  <si>
    <t>Whg Global Long Biased Brl FIF Cic em Ações Resp L</t>
  </si>
  <si>
    <t>20.0000% do que exceder 100.0000 do IPCA, 0.0</t>
  </si>
  <si>
    <t>Whg Global Long Biased Usd FI F</t>
  </si>
  <si>
    <t>Whg Investment Long Bias Fc de Ações</t>
  </si>
  <si>
    <t>Whg Investment Long Bias Master FIA</t>
  </si>
  <si>
    <t>Wm RF Fc FIF RF Cred Priv - Resp Limitada</t>
  </si>
  <si>
    <t>Xp Ans Classe de Investimento RF Crédito P</t>
  </si>
  <si>
    <t>Xp Ans Tesouro Soberano FI RF Resp Limitada</t>
  </si>
  <si>
    <t>Xp Bancos FI RF Ref DI Cred Priv Resp Limitada</t>
  </si>
  <si>
    <t>Xp Bancos Fc RF Ref DI Cred Priv Resp Limitada</t>
  </si>
  <si>
    <t>Xp Cash B1 Classe de Investimento em Cotas de Clas</t>
  </si>
  <si>
    <t>Xp Cash I FIF RF Simples - Resp Limitada</t>
  </si>
  <si>
    <t>Xp Cash II FIF RF Simples - Resp Limitada</t>
  </si>
  <si>
    <t>Xp Cash III FIF RF Simples - Resp Limitada</t>
  </si>
  <si>
    <t>Xp Cash IV FIF RF Simples - Resp Limitada</t>
  </si>
  <si>
    <t>Xp Cash IX FIF RF Simples - Resp Limitada</t>
  </si>
  <si>
    <t>Xp Cash O1 FI em RF Sim</t>
  </si>
  <si>
    <t>Xp Cash S1 Ci RF Ref DI - Resp Limitada</t>
  </si>
  <si>
    <t>Xp Cash V FIF RF Simples - Resp Limitada</t>
  </si>
  <si>
    <t>Xp Cash VI FIF RF Fixa Simples - Resp Limitada</t>
  </si>
  <si>
    <t>Xp Cash VII FIF RF Simples - Resp Limitada</t>
  </si>
  <si>
    <t>Xp Cash VIII FIF RF Simples - Resp Limitada</t>
  </si>
  <si>
    <t>Xp Cash X FIF RF Simples - Resp Limitada</t>
  </si>
  <si>
    <t>Xp Corporate Light Fc FIF RF Cred Priv LP - Resp L</t>
  </si>
  <si>
    <t>Xp Corporate Top Cred Priv FIF RF LP - Resp Limitada</t>
  </si>
  <si>
    <t>Xp Credito Est 15 Fc FIF RF Cred Priv LP - Resp Li</t>
  </si>
  <si>
    <t>Xp Debentures Incentivadas Imab5 Cred Priv FIF RF Inv Infra - Resp Limitada</t>
  </si>
  <si>
    <t>Xp Debêntures Incentivadas Imab Cred Priv Fundo Incentivado de Investimento Financeiro em</t>
  </si>
  <si>
    <t>Xp FMP - FGTS Eletrobrás Resp Limitada</t>
  </si>
  <si>
    <t>Xp High Grade Advisory FIF RF Cred Priv Resp Limitada</t>
  </si>
  <si>
    <t>Xp Inflação FI RF LP Resp Limitada</t>
  </si>
  <si>
    <t>Xp Investor 30 Dominus Fc FIF Ações - Resp Limitad</t>
  </si>
  <si>
    <t>Xp Gestão de Recursos Ltda</t>
  </si>
  <si>
    <t>Xp Investor 30 Fc de Ações Resp Limitada</t>
  </si>
  <si>
    <t>Xp Investor Cia - Resp Limitada</t>
  </si>
  <si>
    <t>Xp Investor Dividendos Cia - Resp Limitada</t>
  </si>
  <si>
    <t>Xp Investor Ibovespa Ativo Fc FIF Ações - Resp Lim</t>
  </si>
  <si>
    <t>Xp Investor Long Biased II Fc FIF Mult - Resp Limi</t>
  </si>
  <si>
    <t>Xp Juros Ativos CDI Debentures Incentivadas FI em</t>
  </si>
  <si>
    <t>Xp Liquidez Fc RF Ref DI Créd Priv Resp Limitada</t>
  </si>
  <si>
    <t>Xp Macro Juros Ativo Fc RF LP Resp Limitada</t>
  </si>
  <si>
    <t>Xp Premium 30 Advisory FIF RF Cred Priv LP Resp Limitada</t>
  </si>
  <si>
    <t>Xp Ref FIF RF Ref DI Cred Priv - Resp Limitada</t>
  </si>
  <si>
    <t>Xp Termo Fc RF LP Resp Limitada</t>
  </si>
  <si>
    <t>Xpa Rv Fc de Ações</t>
  </si>
  <si>
    <t>Xvi Capital Ações Cia Resp Limitada</t>
  </si>
  <si>
    <t>Xvi Capital</t>
  </si>
  <si>
    <t>Xvi Capital Ci RF Cred Priv Resp Limitada</t>
  </si>
  <si>
    <t>Zeno Global Dólar Advisory Fc de Ações Resp Limita</t>
  </si>
  <si>
    <t>D+036</t>
  </si>
  <si>
    <t>\"Legacy Capital Portfolio Renda Mais Fundo Incenti</t>
  </si>
  <si>
    <t>Ágora Arrojada Index FIF - Classe de Investimento</t>
  </si>
  <si>
    <t>Ágora Dividendos Index FI Finan</t>
  </si>
  <si>
    <t>Álgido FI Financeiro em Ações -</t>
  </si>
  <si>
    <t>20.0000% do que exceder 100.0000 do IPCA, 6% a.a.</t>
  </si>
  <si>
    <t>Única Cia Resp Limitada do Amw Usa FIF</t>
  </si>
  <si>
    <t>Única Cic Cia Resp Limitada do Amw Global FIF</t>
  </si>
  <si>
    <t>15,0000% que exceder 100,0000 do Outros</t>
  </si>
  <si>
    <t>fundo</t>
  </si>
  <si>
    <t>PAGINA_FUNDO_PLATAFORMA_XP</t>
  </si>
  <si>
    <t>O Copom cortou novamente a taxa em 25bps, e manteve um discurso cauteloso sinalizando que seus próximos movimentos dependerão da evolução dos dados econômicos. Nas bolsas, vimos certa reversão da tendência dos primeiros meses do ano, com valorização expressiva das bolsas americanas (S&amp;amp;P +9,3% e Nasdaq +14,5%). O Ibov operou perto da estabilidade (-0,6%).</t>
  </si>
  <si>
    <t>Não temos posições relevantes nos segmentos de consumo e imobiliário, e continuamos a preferir os setores financeiro e elétrico. Com muitas incertezas, mantivemos altos níveis de hedge e focados na geração de Alpha.</t>
  </si>
  <si>
    <t>https://fundos.xpi.com.br/docs-fundos/Caracteristica_11628883000103.pdf</t>
  </si>
  <si>
    <t>Os mercados de ações globais subiram fortemente em abril. A volatilidade de março deu lugar a uma forte recuperação, impulsionada por notícias de cessar-fogo no Oriente Médio e resultados corporativos robustos, apesar da existência de riscos na região e das potenciais consequências de um petróleo mais alto e de disrupções nas cadeias de fornecimento. A temporada de resultados do 1T começou de maneira robusta para a estratégia Robotech. Até 5 de maio, 26 das 51 empresas na carteira haviam reportado resultados, com 84% superando expectativas de lucro. Os resultados positivos foram amplos, sobretudo em Tecnologia, enquanto Automação Industrial apresentou melhoria nas ordens de pedidos e nos comentários de gestores, após anos de um CAPEX mais fraco. Também tivemos dados adicionais que apoiam o crescimento do setor manufatureiro. A estratégia Robotech subiu fortemente em abril, superando significativamente as expectativas. Esse resultado foi impulsionado por Automação japonesa e Semicondutores. A Fanuc teve melhoria na margem bruta, maior utilização fabril e forte demanda por IA Física. A Keyence reportou crescimento robusto de receita, margens acima do esperado e proposta para permitir recompra de ações, enquanto a Mitsubishi Electric continuou a se beneficiar do controle de custos e crescimento de margem. Em Semicondutores, a demanda seguiu forte, com contribuições da Viavi, SiTime, Monolithic Power e Infineon. Por outro lado, empresas de Software pesaram nos resultados.</t>
  </si>
  <si>
    <t>A atividade da carteira foi mais limitada em abril, pois o portfólio já estava bem posicionado para capturar a recuperação dos mercados. Realizamos lucro na Teradyne, que vem contribuindo fortemente nos resultados, e utilizamos os recursos para iniciar uma posição na SK Hynix, fabricante coreana de memórias. Com a disseminação da IA Física, máquinas autônomas, veículos e robôs passaram a exigir volumes crescentes de memória, tornando-a mais relevante no ecossistema de IA. Também aumentamos posição na Autostore, empresa norueguesa de automação de armazéns, após resultados indicarem fortalecimento de demanda e melhoria na execução. Reiniciamos posição na Microchip, companhia americana de Semicondutores Analógicos, diante da melhoria na demanda Industrial e Automotiva. O movimento foi financiado por reduções na SiTime e na Viavi. A atividade industrial tem melhorado em 2026, após anos de incertezas geopolíticas e tarifárias. Embora Oriente Médio e tensões comerciais representem riscos, o CAPEX está mais favorável, impulsionado por investimentos das empresas de Tecnologia em infraestrutura de IA. Esse tipo de investimento começa a se ampliar também para outras áreas da economia, apoiando a Automação Industrial, que também é suportada por iniciativas governamentais. A inovação em IA Física segue forte, representando oportunidades para várias empresas.</t>
  </si>
  <si>
    <t>https://fundos.xpi.com.br/docs-fundos/Caracteristica_35002463000177.pdf</t>
  </si>
  <si>
    <t>O Novus Macro apresentou resultado de 0,52% no mês, com perdas em commodities, renda fixa e renda variável. No cenário internacional, o mês de abril foi marcado pela evolução do conflito entre EUA e Irã, que dominou o noticiário e condicionou as decisões de política monetária globais. Após ameaças de escalada, um cessar-fogo foi mediado com violações recorrentes e fluxo reduzido no estreito de Ormuz, com negociações avançando sem confirmação de acordo. Os dados de inflação nos EUA indicaram núcleos comportados, e o PIB do primeiro trimestre veio com consumo moderado e forte investimento em tecnologia. Fed, ECB e BoE mantiveram os juros inalterados, em postura de espera diante das incertezas geopolíticas e do risco inflacionário, mas com claro viés de elevação das taxas se mantidas as condições atuais do petróleo. No Brasil, o Copom cortou a Selic em 25 bps e sinalizou ciclo menor que o previsto, com inflação pressionada — inclusive já refletindo os efeitos da alta do petróleo. O mercado de trabalho e a atividade seguiram robustos. No campo político, a rejeição de Jorge Messias ao STF sinalizou dificuldades de articulação do governo, e avançaram propostas de redução de tributos sobre combustíveis, renegociação de dívidas e fim da escala 6x1. Pesquisas seguiram mostrando progresso de Flávio Bolsonaro sobre Lula.</t>
  </si>
  <si>
    <t>No exterior, estamos apenas com pequena venda de S&amp;amp;P 500. No Brasil, mantivemos posição aplicada em juro real via DAP, e compra de alguns papéis.</t>
  </si>
  <si>
    <t>https://fundos.xpi.com.br/docs-fundos/Caracteristica_14146726000141.pdf</t>
  </si>
  <si>
    <t>A performance foi impulsionada pelas teses de infraestrutura de IA e energia. Em Tecnologia, o ganho concentrou-se na camada física e hardware, beneficiada pelo aumento de Capex das hyperscalers e novos lançamentos de TPUs. O setor Industrial contribuiu via empresas expostas a data centers (Siemens Energy e Comfort Systems), com expansão de múltiplos e resultados acima do esperado. Em Utilities, o destaque foi o tema "US Power", impulsionado pela demanda energética de IA, contratos behind-the-meter (Solaris) e maior visibilidade regulatória na PJM. Na saúde, a Galderma registrou superação em todos os segmentos, com tração em injetáveis e estética. Do lado negativo, a detração veio de hedges em semicondutores e mega caps. O movimento refletiu a resiliência de margens e crescimento das plataformas, gerando perdas nas posições vendidas. Adicionalmente, em um mês de valorização setorial, as proteções em índices também detraíram valor.</t>
  </si>
  <si>
    <t>O fundo encerrou o mês com exposição líquida concentrada nos setores de Tecnologia e Industrials, que representam as maiores alocações do portfólio, seguidos por Índices e Utilities. A estratégia prioriza nomes ligados à infraestrutura de inteligência artificial e geração de energia com alta visibilidade de resultados. Geograficamente, a maior exposição líquida está na região de US/Canadá, seguida de perto pela Ásia e Europa, com alocação marginal em mercados emergentes. Por capitalização, o portfólio mantém uma inclinação relevante para Mid e Large Caps, enquanto sustenta uma posição vendida estratégica em Mega Caps, utilizada como ferramenta de proteção e controle de risco.</t>
  </si>
  <si>
    <t>https://fundos.xpi.com.br/docs-fundos/Caracteristica_41423887000108.pdf</t>
  </si>
  <si>
    <t>O mercado de debentures incentivadas segue num movimento de desaceleração de demanda, eliminando o antigo suporte aos preços, decorrente da necessidade de enquadramento dos fundos. Com isso, houve abertura relevante nos spreads em ritmo acelerado, postergando novas emissões primárias, o que deixou o lado da oferta esvaziado. Trata-se de um ajuste natural do equilíbrio de mercado, sem piora no perfil de crédito dos emissores, readequando o preço a uma nova realidade. Apesar da melhora nos spreads, o ajuste nos parece incompleto: há certa inércia nesses movimentos de reversão na dinâmica de captação dos fundos, que tendem a continuar e amplificar seus próprios efeitos. Assim, o fundo segue com menor duration e caixa controlado, e as novas alocações pedem cautela e seletividade.</t>
  </si>
  <si>
    <t>Seguimos com duration controlada, com uma sólida posição de caixa (dentro dos limites regulatórios) e mais seletivos no mercado primário. Nossa postura conservadora mitiga impactos de curto prazo com marcação a mercado adversa e libera capacity para aproveitar futuras oportunidades. Após uma intensificação relevante no ritmo de captação com a reabertura, o fundo foi fechado para captação em outubro.</t>
  </si>
  <si>
    <t>https://fundos.xpi.com.br/docs-fundos/Caracteristica_36352361000144.pdf</t>
  </si>
  <si>
    <t>Apesar do movimento de abertura de spreads ao longo do ano, a equipe de gestão segue adotando uma postura cautelosa nas novas alocações, priorizando, neste momento, ativos de prazo ultracurto, sobretudo para fazer frente aos vencimentos e amortizações observados no período. Carrego líquido atual do fundo: CDI - 0,89%a.a. (93,35% do CDI). Duration da carteira de crédito: 3,70 anos.</t>
  </si>
  <si>
    <t>No mês de abril, o fundo obteve um retorno de +1,10% (100,63% do CDI), líquido de imposto para investidores PF. Nos últimos 12 meses, o fundo apresenta uma rentabilidade de +13,53% (91,27% do CDI), líquido de imposto para investidores PF. Em um mês marcado pela expressiva abertura dos spreads de crédito das debêntures incentivadas, o fundo Iridium Pioneer destacou-se no universo de fundos de infraestrutura ao apresentar um desempenho em linha com o seu benchmark. Contribuíram para o resultado: (i) o menor nível de hedge da carteira, que permitiu capturar parte do carrego mais elevado — impulsionado por leituras recentes de IPCA acima do esperado —, além de se beneficiar do fechamento de curva observado ao longo de abril; e (ii) o desempenho, em geral, positivo da maior parte dos ativos da carteira, favorecido pelo prazo médio mais curto e pela menor correlação desses papéis com o mercado, o que mitigou os impactos da abertura de spreads (assim como, em períodos anteriores, também limitou ganhos mais expressivos). Segue a atribuição de performance: Títulos Públicos: +0,12%; Debêntures Lei 12.431: +1,08%; Outras Debêntures: 0,00%; Títulos Bancários: +0,03%; Outros Ativos: 0,00%; Hedge: -0,06%; e Custos: -0,07%.</t>
  </si>
  <si>
    <t>https://fundos.xpi.com.br/docs-fundos/Caracteristica_28259415000101.pdf</t>
  </si>
  <si>
    <t>https://fundos.xpi.com.br/docs-fundos/Caracteristica_52285852000176.pdf</t>
  </si>
  <si>
    <t>Em abril, os fundos macro apresentaram desempenho moderado, abaixo do CDI, em um ambiente marcado por maior complexidade no cenário global. A performance foi impactada por um contexto macro mais adverso ao longo do mês, com aumento do risco inflacionário. A retomada das tensões no Oriente Médio contribuiu para a abertura das curvas de juros globais e domésticas, pressionando os resultados no período. Esse movimento levou a uma reprecificação relevante da trajetória de juros no Brasil, com a curva passando a indicar um espaço mais limitado para cortes adicionais, estimado entre uma e duas reduções de 25 bps. Na atribuição de performance, o principal detrator foi a estratégia de juros locais, parcialmente compensada por posições aplicadas em inflação implícita. A estratégia de bolsa local apresentou contribuição positiva. No exterior, o resultado foi negativo em diferentes frentes, com destaque para a perda de valor de estruturas de proteção após o anúncio de cessar-fogo entre Estados Unidos e Irã. Ao longo de abril, a utilização de risco foi mantida em patamar mais baixo, refletindo um ambiente ainda caracterizado por elevada volatilidade e incerteza quanto à evolução do cenário geopolítico. Para frente, o cenário doméstico segue oferecendo potenciais oportunidades, especialmente diante da aproximação das eleições brasileiras e da possibilidade de alternância de poder, o que pode favorecer os ativos de risco locais.</t>
  </si>
  <si>
    <t>Abril foi marcado pela resiliência da economia global, com destaque para os Estados Unidos. A atividade seguiu robusta, sustentada por um mercado de trabalho aquecido. Apesar de o crescimento do PIB no primeiro trimestre ter vindo levemente abaixo das expectativas, a composição mostrou força da demanda interna, com avanço do consumo e dos investimentos. A inflação voltou a pressionar, impactada pela alta dos preços de energia em meio às tensões geopolíticas, enquanto o núcleo apresentou comportamento mais moderado. Nesse contexto, o Federal Reserve adotou postura cautelosa, sinalizando manutenção dos juros elevados por mais tempo. Na Europa, o cenário permanece desafiador, com crescimento baixo e inflação persistente, apesar de alguma acomodação no núcleo. O Banco Central Europeu indicou possível ajuste à frente, enquanto o Reino Unido segue com dinâmica mista. Na Ásia, a China continua sustentada pelas exportações, enquanto o Japão avança gradualmente na normalização monetária. No Brasil, a inflação segue como principal foco, refletindo impactos externos, especialmente sobre energia e alimentos, além de pressões em bens industriais. Riscos climáticos adicionam incerteza. As expectativas foram revisadas para cima, com riscos ainda elevados. A política monetária exige cautela, indicando queda de juros mais gradual e manutenção de taxas elevadas por mais tempo.</t>
  </si>
  <si>
    <t>https://fundos.xpi.com.br/docs-fundos/Caracteristica_26323079000185.pdf</t>
  </si>
  <si>
    <t>https://fundos.xpi.com.br/docs-fundos/Caracteristica_14799785000119.pdf</t>
  </si>
  <si>
    <t>A principal contribuição positiva veio do investimento no setor de Consumo Discricionário com 2,45%.</t>
  </si>
  <si>
    <t>O fundo encerrou o mês com 96% de exposição em equities, sendo 73% em ações globais, 23% no mercado brasileiro, e 17,53% em renda fixa, majoritariamente em títulos longos de juro real (NTN-B). O portfólio mantém uma composição setorial equilibrada, com maior alocação atualmente em empresas dos setores de consumo discricionário e financeiro. O somatório das 10 maiores posições representa cerca de 71% do patrimônio líquido.</t>
  </si>
  <si>
    <t>https://fundos.xpi.com.br/docs-fundos/Caracteristica_32246789000151.pdf</t>
  </si>
  <si>
    <t>A ameaça ao suprimento mundial de petróleo é o ponto que precisa ser resolvido e, embora a análise racional aponte para uma conclusão favorável, não há consenso sobre o tamanho do impacto que já está contratado. As esperanças de cortes de juros minguam novamente. O Banco Central cumpriu o esperado baixando a SELIC para 14,5%, mas condicionou cortes futuros. As taxas do DI janeiro de 2028 fecharam a impossíveis 13,89%: se os juros dos últimos dois anos já pressionaram tantas empresas e tantas famílias, o que juros semelhantes não farão por mais dois anos à frente? A situação não é delicada só no Brasil, mas em todo o mundo. Se até alguns anos atrás melhorar o nosso país consistia em adotar, com atraso, os avanços comprovados do exterior, agora se tornou mais desafiador, porque os exemplos são contrários e apontam diretamente para o passado de intervencionismo, autoritarismo e heterodoxia. A melhor notícia que se pode esperar ainda é a solução do conflito Leste-Oeste, que não precisa contar sequer com uma vitória militar de qualquer lado: basta que os países cansados de guerra sejam derrotados pela paz. Os mercados e as democracias têm mandado a mensagem de que há esperança.</t>
  </si>
  <si>
    <t>O mês de abril deu continuidade ao processo de correção de preços no mercado de crédito. No curto prazo, é esperado, principalmente, que as debêntures de infraestrutura continuem passando por ajustes. A principal incerteza reside no comportamento dos cotistas diante de uma janela de resultados mais pressionados. Apesar de alguns episódios de crédito mais evidentes, é importante destacar que as carteiras dos fundos seguem apresentando boa qualidade. Nesse contexto, o movimento de abertura de spreads pode ser interpretado como uma oportunidade de alocação. A equipe de gestão já vinha monitorando esses sinais e mantém um nível robusto de caixa, o que permite capturar oportunidades decorrentes desse ambiente técnico de menor liquidez no mercado.</t>
  </si>
  <si>
    <t>https://fundos.xpi.com.br/docs-fundos/Caracteristica_52248139000152.pdf</t>
  </si>
  <si>
    <t>O resultado positivo foi, em grande parte, concentrado nos livros com posições otimistas em equities global. As estratégias de moedas e commodities também contribuíram positivamente para o resultado do mês. O cenário global segue dependente da reabertura do Estreito de Ormuz, condicionada a um acordo nuclear entre EUA e Irã. O fechamento retirou cerca de 15 milhões de barris por dia da oferta, elevou o petróleo a US$ 105 e mantém risco de novas altas caso os estoques se esgotem. No cenário benigno, a reabertura permitiria normalização da produção em três a seis meses, com petróleo recuando gradualmente e efeitos inflacionários transitórios. Nos EUA, o FED deve evitar alta de juros, enquanto o BCE pode fazer ajuste moderado. No Brasil, o choque elevou projeções de inflação, embora a atividade siga resiliente. O BCB reforçou cautela e deve manter cortes de 25 pontos-base, salvo nova deterioração do petróleo. A curva de juros passou a seguir quase diretamente o petróleo em reais. No campo eleitoral, houve poucas mudanças, com empate técnico entre Lula e Flávio Bolsonaro, governo fragilizado e oposição buscando moderação.</t>
  </si>
  <si>
    <t>Mantivemos um nível de risco menor ao longo do mês de Abril enquanto atravessamos esse cenário de maior volatilidade. A dinâmica do petróleo segue tendo efeito preponderante sobre os preços dos ativos, sobretudo, das curvas de juros, o que nos torna mais cautelosos na adoção de posições mais significativas em nossos livros. Diante de um cenário que é, por natureza, binário, seguimos mantendo a preferência por exposições em empresas e índices de maior qualidade, combinadas a posições em moedas que tendem a se beneficiar de preços mais elevados de commodities e de um ambiente de juros mais altos.</t>
  </si>
  <si>
    <t>https://fundos.xpi.com.br/docs-fundos/Caracteristica_54087357000188.pdf</t>
  </si>
  <si>
    <t>https://fundos.xpi.com.br/docs-fundos/Caracteristica_39723347000106.pdf</t>
  </si>
  <si>
    <t>O risco de crédito bancário teve impacto neutro no mês. Em meio à volatilidade do crédito privado e de outras classes de ativos, as emissões bancárias consolidaram-se como porto seguro. Os fundos dedicados ao crédito bancário mantiveram forte captação e os prêmios de risco permaneceram constantes. O atual nível de spreads está próximo ao hurdle de muitos fundos, tornando improvável um fechamento adicional dos prêmios nos próximos meses. Assim, a rentabilidade dos portfólios tende a se alinhar ao carrego corrente dos fundos.</t>
  </si>
  <si>
    <t>O setor bancário segue como a opção de maior segurança neste cenário de juros elevados e volatilidade generalizada, favorecendo alocações conservadoras, com baixo risco de crédito e alta liquidez no mercado secundário. O ponto de atenção reside na precificação de títulos de prazo mais longo, especialmente subordinados, cujos prêmios parecem excessivamente comprimidos.</t>
  </si>
  <si>
    <t>https://fundos.xpi.com.br/docs-fundos/Caracteristica_52286231000107.pdf</t>
  </si>
  <si>
    <t>No mês de março, o Fundo apresentou retorno líquido de -1,5% em dólares (-0,2% acumulado no primeiro trimestre), superando o benchmark em 33 bps. A performance superior ao benchmark foi impulsionada pela seleção de emissores no Brasil (+25 bps) e no México (+10 bps). Quando incluído o retorno do hedge para reais e as despesas do veículo local, chegamos a uma performance mensal de -0,60% em reais, em março. No ano, a performance do Fundo fechou março em 1,80%. Ademais, a atividade de negociação diminuiu em março em meio à maior incerteza relacionada às tensões entre EUA e Irã no Oriente Médio, o que limitou as emissões no mercado primário e reduziu os volumes no mercado secundário. Realizamos pequenas adições em Geopark (Colômbia) e CSN (Brasil).</t>
  </si>
  <si>
    <t>Conforme observado em nosso comentário mensal de fevereiro, em 4 de março a Raízen anunciou que estava avaliando uma proposta de seus acionistas controladores que inclui uma injeção de capital de BRL 4,0 bilhões (BRL 3,5 bilhões da Shell) e uma reestruturação consensual. Os títulos da Raízen se valorizaram ao longo do mês, à medida que o mercado passou a precificar avanços em direção a uma solução negociada. Em 20 de março, a Companhia Siderúrgica Nacional (CSN) anunciou a assinatura de uma carta de compromisso vinculante para uma nova linha de crédito sindicalizada sênior com garantia, no montante total de US$ 1,2 bilhão, com opção de aumento para US$ 1,4 bilhão. A operação possui prazo de cinco anos e taxa de juros inicial de SOFR + 6%. Esse financiamento faz parte da iniciativa estratégica mais ampla da companhia (Fato Relevante datado de 15 de janeiro de 2026), que inclui um programa estruturado de desinvestimento de ativos com o objetivo de otimizar sua estrutura de capital, além de refinanciar dívidas de curto prazo.</t>
  </si>
  <si>
    <t>https://fundos.xpi.com.br/docs-fundos/Caracteristica_36046327000141.pdf</t>
  </si>
  <si>
    <t>No mês de abril, os mercados seguiram voláteis devido às tensões geopolíticas no Oriente Médio. No JGP Strategy, obtivemos ganhos com a compra de ações individuais em bolsas internacionais e nas operações de Lira Turca contra Dólar. Os principais detratores de performance foram as posições tomadas em juros no Brasil e nas aplicadas em países emergentes e nos Estados Unidos.</t>
  </si>
  <si>
    <t>Abril foi marcado pela expectativa de um cessar-fogo entre EUA e Irã, anunciado no início do mês, mas não concretizado por divergências nas condições. Os mercados reagiram de forma heterogênea: ativos inicialmente se beneficiaram da notícia, mas parte devolveu ganhos ao longo do mês. Juros, mais sensíveis ao petróleo, pioraram, enquanto ações — especialmente de tecnologia — sustentaram recuperação, apoiadas por revisões positivas de resultados. Nos EUA, o S&amp;amp;P 500 subiu 10,4% e o Russell 500, 12,2%, com leve alta na curva de juros e queda de 1,9% do DXY. O Brent avançou 10%, refletindo tensões no Estreito de Ormuz. Apesar disso, a inflação segue relativamente controlada e a atividade cresce perto de 2% a.a. O Fed manteve juros entre 3,50%-3,75%, com viés de queda, apesar de dissensos. No Brasil, o real apreciou 4,3% (R$5,18 para R$4,96). A curva de juros teve inclinações distintas, refletindo expectativas de ciclo de cortes mais curto. O Ibovespa ficou estável, com volatilidade. A inflação foi revisada para cima (4,9% em 2025), e o BC cortou a Selic para 14,50%, mantendo sinalização de novos cortes, ainda que com cautela.</t>
  </si>
  <si>
    <t>https://fundos.xpi.com.br/docs-fundos/Caracteristica_30190210000150.pdf</t>
  </si>
  <si>
    <t>O Fundo entregou acima do benchmark, beneficiado pela recuperação na marcação de alguns emissores. Observamos um mercado mais sensível a preço, com spreads comprimidos e o fluxo para fundos mostrando desaceleração, com alguns meses negativos recentes. O primário segue aquecido, porém com menor participação de gestoras independentes nos books, diminuindo a profundidade da base compradora. Adicionalmente, seguimos atentos aos eventos corporativos negativos envolvendo diversas empresas — nomes que não compõem nossas carteiras por não satisfazerem nossas métricas de retorno e risco no momento atual. Seguimos preparados e monitorando de perto os possíveis desdobramentos sobre o mercado e a dinâmica dos spreads.</t>
  </si>
  <si>
    <t>Seguimos com duration controlada, mais seletivos no mercado primário, priorizando alocar em papéis com prazos mais curtos. É importante lembrar que temos um mecanismo que dá um desconto na taxa de administração sobre a parcela de caixa. Este fundo está fechado para captação, mas você pode acessar essa mesma estratégia pelo Sparta Max 60, seu feeder com 60 dias para resgate.</t>
  </si>
  <si>
    <t>https://fundos.xpi.com.br/docs-fundos/Caracteristica_32757330000112.pdf</t>
  </si>
  <si>
    <t>Em abril, o portfólio teve ganhos em ações, commodities e moedas; juros e inflação ficaram neutro. Em renda variável, a contribuição veio sobretudo de tecnologia e do ecossistema de infraestrutura para IA, com destaque para semicondutores e computação em nuvem, além de compras táticas no Brasil. Em commodities, proteções em energia e agrícolas funcionaram diante de pressões geopolíticas e risco de oferta. Em moedas, a apreciação de emergentes selecionadas sustentou o resultado. Para frente, esperamos volatilidade em juros com o tema petróleo/Irã, mas vemos espaço para cortes adicionais no Brasil; na Suécia e na Nova Zelândia, desemprego elevado e núcleos comportados sugerem alívio, enquanto o Chile segue pressionado pelo choque de energia.</t>
  </si>
  <si>
    <t>Posicionamento atual: em juros, buscamos a queda da Selic e mantemos vieses para cortes na Suécia e, em menor escala, na Nova Zelândia; no Chile, carregamos posições para altas adicionais. Em ações, temos exposição via opções na Nasdaq e a empresas de infraestrutura de IA (semicondutores, TSMC, cloud e nomes de eletrificação). No Brasil, comprados via opções em índices, além de posições setoriais em elétricas, saneamento, aeroespacial e distribuição de combustíveis. Em commodities, comprados em petróleo (futuros e opções), milho e açúcar. Em moedas, comprados em real e vendidos em moedas europeias e no peso mexicano.</t>
  </si>
  <si>
    <t>https://fundos.xpi.com.br/docs-fundos/Caracteristica_34687633000131_XELXE1746019072.pdf</t>
  </si>
  <si>
    <t>Mês de forte recuperação após a queda das ações no exterior em março. As principais contribuições positivas foram Alphabet, Amazon, Microsoft e TSMC. Sem grandes contribuições negativas relevantes no mês.</t>
  </si>
  <si>
    <t>Em abril, realizamos poucas movimentações no fundo, com um aumento marginal da exposição a empresas locais após a correção observada nos ativos domésticos ao longo do mês.</t>
  </si>
  <si>
    <t>https://fundos.xpi.com.br/docs-fundos/Caracteristica_12082452000149.pdf</t>
  </si>
  <si>
    <t>O fluxo de resgates na indústria de fundos de crédito privado continuou se deteriorando em abril. Após saídas líquidas na ordem de R$ 10 bilhões em março, abril registrou aproximadamente R$ 30 bilhões em resgates, desconsiderando um outlier de captação positiva expressiva. Vale observar que parte desse volume de resgates é resultado de solicitações feitas em março, mas liquidadas somente em abril, devido ao prazo de D+30 de alguns fundos. Ainda assim, o cenário evidência um alocador cauteloso diante dos recentes eventos de crédito corporativo e do ambiente macroeconômico e geopolítico incerto.</t>
  </si>
  <si>
    <t>O risco de crédito contribuiu positivamente no mês, com spreads estáveis e um apetite crescente por ativos de altíssima qualidade creditícia. Nos últimos dois meses, aproveitamos aberturas pontuais de spreads em ativos premium e com durations mais longas para aumentar a alocação. Para manter a liquidez do portfólio, reduzimos a exposição em letras financeiras de curto prazo, movimento que já trouxe resultados positivos no mês. O mercado permanece sensível a notícias corporativas, resultando em volatilidade e movimentos intensos nos preços. Apesar dos desafios, momentos como esses abrem oportunidades de alocação. Seguimos cautelosos na gestão do risco de crédito, considerando o cenário macroeconômico. Acreditamos que os prêmios de risco devem permanecer estáveis no curto prazo e, após as recentes correções, acreditamos que a relação risco-retorno voltou para patamares adequados.</t>
  </si>
  <si>
    <t>https://fundos.xpi.com.br/docs-fundos/Caracteristica_35789436000196.pdf</t>
  </si>
  <si>
    <t>O mês começou pressionado, mas a partir da metade houve melhora: o IDA-DI saiu do pico de CDI+1,72% para CDI+1,63% (fechamento de 9 bps), com compressão disseminada entre high grade, mid-yield e high-yield. Atribuímos o resultado ao carrego e à reprecificação parcial dos spreads; nos portfólios locais, debêntures de Hapvida e Viveo figuraram entre os destaques positivos. No exterior, a marcação dos bonds da Aegea pesou na margem, ainda que vejamos o caso como de natureza técnica/temporária. Seguimos sem exposição a emissores que entraram em Recuperação Judicial desde o segundo semestre de 2025. Perspectiva: com caixa elevado na indústria e oferta primária contida, o pano de fundo favorece nova compressão de spreads; manteremos disciplina na seleção e atenção a riscos idiossincráticos.</t>
  </si>
  <si>
    <t>Posicionamento atual: mantemos duration moderada entre 2,6 e 3,0 anos e prêmios ainda atrativos, com spreads entre CDI+1,8% e CDI+2,0%, a depender do fundo. Incremento seletivo em nomes de qualidade e liquidez: compras de debêntures da Aegea e Smartfit e novas alocações em FIDCs. Gestão ativa de concentração por emissor e preservação de caixa para capturar janelas no secundário e em originações, privilegiando estruturas robustas e covenants.</t>
  </si>
  <si>
    <t>https://fundos.xpi.com.br/docs-fundos/Caracteristica_41993797000152_EEPEK1743430115.pdf</t>
  </si>
  <si>
    <t>O livro de moedas foi um dos destaques positivos do mês, principalmente com posições vendidas em dólar vs. moedas de países emergentes. As posições vendidas em dólar vs. real geraram retornos positivos. No livro de juros, posições aplicadas em curvas de juros de países emergentes selecionados ficaram do lado negativo.</t>
  </si>
  <si>
    <t>O conflito no Oriente Médio e o impasse sobre o fechamento do Estreito de Hormuz continuam ditando o rumo dos mercados globais. Após um período de forte aversão ao risco e preocupação com a alta do petróleo, o cessar-fogo em abril reduziu a volatilidade, colocando os investidores em compasso de espera. Os próximos dias serão decisivos para definir se haverá uma reabertura rápida do estreito, retomada militar ou fechamento prolongado. Um cenário otimista aponta para impactos temporários nos custos de energia e um ambiente construtivo para risco, enquanto o pessimista indica forte inflação global e risco de recessão. Atribuímos uma probabilidade levemente maior ao cenário benigno, mas seguimos cautelosos. Os ativos brasileiros têm performado bem por sermos exportadores líquidos de petróleo, geograficamente distantes do conflito e termos juros altos que protegem a moeda, embora a pressão inflacionária dos combustíveis limite os cortes na Selic. Localmente, as eleições presidenciais em breve ganharão relevância no radar dos mercados. Nossa alocação segue condicionada ao desenrolar do cenário internacional. Na carteira, mantemos pequenas posições aplicadas em juros nominais no Brasil e em emergentes selecionados no exterior. Em moedas, estamos comprados em yuan e forint húngaro, com posições táticas vendidas em dólar. Em ações, seguimos comprados na bolsa brasileira e operando long-short.</t>
  </si>
  <si>
    <t>https://fundos.xpi.com.br/docs-fundos/Caracteristica_12154412000165.pdf</t>
  </si>
  <si>
    <t>https://fundos.xpi.com.br/docs-fundos/Caracteristica_08869576000100.pdf.pdf</t>
  </si>
  <si>
    <t>https://fundos.xpi.com.br/docs-fundos/Caracteristica_60489595000112.pdf</t>
  </si>
  <si>
    <t>Abril foi marcado pela continuidade do conflito entre Estados Unidos e Irã, mantendo o Estreito de Ormuz restrito, pressionando o petróleo e elevando a volatilidade global. O mês alternou momentos de otimismo e frustração, sem solução clara para o impasse. Com a persistência do choque, aumentaram as preocupações com impactos mais duradouros sobre inflação e atividade. Nesse cenário, bancos centrais adotaram postura cautelosa, enquanto o Copom manteve o processo de flexibilização monetária em ritmo mais prudente.</t>
  </si>
  <si>
    <t>Com prazo de liquidação de resgates em um dia útil, este produto prioriza uma carteira altamente diversificada e com baixa volatilidade. Tem por objetivo gerar retornos entre 0,50% e 1,00% acima do CDI. No mês, o fundo apresentou retorno de 1,08%, contra 1,09% do CDI. Em 12 meses, a performance acumulada é de 14,72%, frente a 14,83% do CDI. O portfólio de crédito privado representa 56,39% do patrimônio e é composto por 118 emissores, com exposição média de 0,48%. Esta carteira apresenta spread médio de 1,43% e duration de 2,14 anos.</t>
  </si>
  <si>
    <t>https://fundos.xpi.com.br/docs-fundos/Caracteristica_44917374000141_UYXKV1750167974.pdf</t>
  </si>
  <si>
    <t>Em abril, o fundo apresentou desempenho nominal acima do índice de referência CDI. Entre as contribuições positivas, destaca-se o carrego da carteira associado às marcações dos spreads do setor de saúde e varejo.</t>
  </si>
  <si>
    <t>Seguimos adotando uma postura cautelosa na gestão do portfólio, priorizando a qualidade dos emissores, a diversificação das carteiras e a disciplina em nosso processo de análise e gestão de risco. Continuamos atentos às oportunidades do mercado, avaliando-as cuidadosamente e aproveitando nossa sólida posição no segmento de crédito privado para acessar operações exclusivas, como private placements e club deals. Essas estratégias têm sido fundamentais nas recentes aquisições, permitindo condições diferenciadas e contribuindo para a formação de um portfólio diversificado e seletivo.</t>
  </si>
  <si>
    <t>https://fundos.xpi.com.br/docs-fundos/Caracteristica_55347224000166.pdf</t>
  </si>
  <si>
    <t>O MAG HG PLUS 30 segue comprometido com a diversificação e a qualidade do portfólio, mantendo exposição a uma seleção criteriosa de créditos bancários e corporativos. A escolha de emissores high grade é orientada não apenas por fundamentos sólidos, mas também por identificar e capturar oportunidades no mercado de crédito privado local, construindo uma carteira diversificada, com perfil de baixo e médio risco de crédito. Por meio de gestão ativa e análise fundamentalista rigorosa dos emissores e dos ativos, buscamos entregar retorno superior ao CDI.</t>
  </si>
  <si>
    <t>O MAG HG PLUS 30 ficou abaixo do CDI em abril, com contribuição positiva principalmente dos segmentos de energia, estruturado e transporte e logística. O carrego e a qualidade de crédito do portfólio foram determinantes para absorver a volatilidade associada à abertura dos spreads ao longo do mês. A performance reforça a consistência da estratégia em um ambiente mais adverso. Com alocação equilibrada entre ativos corporativos, estruturados e bancários, o fundo permanece bem posicionado, com carrego atrativo e visão construtiva sustentada por uma análise rigorosa de risco/retorno.</t>
  </si>
  <si>
    <t>https://fundos.xpi.com.br/docs-fundos/Caracteristica_50697486000137.pdf</t>
  </si>
  <si>
    <t>Em abril, o fundo Norte Equity Hedge teve rentabilidade de 3,89%, superior ao CDI que rendeu 1,09%. O principal destaque foi o livro de arbitragem, que proporcionou um retorno substancial dentro do setor de consumo discricionário. Com isso, o setor de crescimento doméstico foi o principal contribuidor dentro do mês. Na sequência, tivemos os pares de commodities agregando através dos setores de outros metais, minério de ferro, açúcar e álcool e siderurgia. Em seguida veio domésticos defensivos com os pares de alimentos e bebidas, educação e distribuição de combustível. Financials foi bem com os pares de bancos. Em utilities, os pares de energia elétrica e saneamento ganharam mais do que as perdas em shoppings e transportes que fecharam o setor das ações ligadas a juros. Por fim, perdemos marginalmente com os pares de ações globais.</t>
  </si>
  <si>
    <t>Ajustamos o gross para cerca de 90% e voltamos a ampliar o número de pares para acima de 40. A posição direcional está levemente vendida em torno de 1%. O setor que teve mais incremento de pares foi o de commodities, que foi seguido de perto por financials, tanto em bancos quanto não-bancários. Elevamos ainda os pares de papéis ligados a juros, principalmente utilities, e na margem crescimento doméstico e ações globais. A única redução foi realizada em domésticos defensivos.</t>
  </si>
  <si>
    <t>https://fundos.xpi.com.br/docs-fundos/Caracteristica_57660583000102.pdf</t>
  </si>
  <si>
    <t>https://institucional.xpi.com.br/downloads/xpgestao/Caracteristica/Caracteristica_43120744000152_v7.pdf</t>
  </si>
  <si>
    <t>Em abril, o fundo registrou retorno de 0,48%, frente aos -0,08% do Ibovespa. No acumulado do ano, o desempenho é de 14,53%, ante 16,26% do índice. A principal contribuição positiva no mês veio de Axia, que se beneficiou de uma visão construtiva tanto no curto quanto no longo prazo. Após leve recuo, os preços de energia de longo prazo retomaram a trajetória de alta em abril, somando-se à expectativa de um forte resultado de geração no 1T26. No mês, a companhia também avançou em sua agenda de governança, com a aprovação da migração para o Novo Mercado, e em otimização de portfólio, por meio da transação de ativos de transmissão com a ISA Energia. Por outro lado, abril foi desafiador para Cyrela. A companhia teve performance negativa no mês devido ao receio de aumento da inflação de materiais, reflexo da alta do preço do petróleo em função da guerra no Irã. A companhia tem exposição ao segmento de baixa renda por meio de suas investidas e da Vivaz, sua operação nesse segmento. O setor é mais exposto à inflação, dada a maior dificuldade de repasse de custos na baixa renda. Ainda assim, continuamos animados com a perspectiva para a Cyrela em um cenário de queda de juros no Brasil.</t>
  </si>
  <si>
    <t>Apesar das recentes mudanças no cenário de juros nos Estados Unidos e no Brasil, mantivemos nossa estratégia inalterada, com foco em empresas e setores mais conservadores, bons pagadores de dividendos e com maior liquidez. Atualmente, as maiores exposições da carteira estão nos setores de Utilities, Bancos e Petróleo &amp;amp; Gás.</t>
  </si>
  <si>
    <t>https://fundos.xpi.com.br/docs-fundos/Caracteristica_12287682000144.pdf</t>
  </si>
  <si>
    <t>https://fundos.xpi.com.br/docs-fundos/Caracteristica_31132386000119.pdf</t>
  </si>
  <si>
    <t>No mês de abril, o fundo registrou retorno positivo, porém com alfa ligeiramente negativo frente ao benchmark, reflexo do ambiente geopolítico ainda conturbado e da surpresa altista do IPCA. Devido ao aumento de volatilidade e revisão de nosso cenário para a taxa terminal da Selic ao longo dos últimos meses, mantivemos nossa alocação em juros nominal estrutural menor e atuamos de maneira mais tática. Seguimos acreditando que a retirada de prêmio na curva permanece gradual e volátil, afetada pelos choques externos, fiscais e políticos. Mantemos a exposição em vértices longos de juros real, que hoje apresentam melhor relação risco retorno e valuation atrativo.. Nosso book de crédito , bem como nosso book de títulos públicos pós fixados tiveram contribuição positiva para o retorno do fundo ao longo do mês.</t>
  </si>
  <si>
    <t>Seguimos acreditando na retirada de prêmio da curva de juros Brasileira, porém de maneira mais gradual e volátil devido ao ambiente global, fiscal e político mais conturbado . mantivemos uma posição reduzida em nossa exposição em juros nominais intermediários e estamos atuando de forma mais ativa e dinâmica . Aumentamos marginalmente nossa exposição a juros real por percebermos uma boa assimetria de risco-retorno e valuation atraente.</t>
  </si>
  <si>
    <t>https://fundos.xpi.com.br/docs-fundos/Caracteristica_02539921000152.pdf</t>
  </si>
  <si>
    <t>Nos doze meses de 2025, a Combio gerou R$ 661,3 milhões em receita líquida (+4,3% YoY) e R$ 193,7 milhões em EBITDA (+5,7% YoY). O crescimento deve-se principalmente a: (i) início da operação da Pirelli em nov/24; (ii) menor custo com a biomassa; e (iii) menor nível de despesas, associado a um headcount temporariamente menor durante o ano. No final do 4T, a posição de dívida líquida era de R$ 348,6 milhões (-R$ 12,7 milhões YoY), beneficiada principalmente pela forte geração de caixa operacional ao longo do ano (R$ 136,7 milhões). Esse resultado permitiu a distribuição de R$ 40,2 milhões em dividendos e JCP em 2025, dos quais R$ 1,7 milhões foram destinados ao SPX PE I Advisory. No total, a Companhia já distribuiu R$ 2,6 milhões ao Fundo. A Companhia segue com pipeline robusto e tem intensificado os esforços comerciais para fechar novos contratos, que podem somar mais de R$ 360 milhões em EBITDA anual. A operação da Rhodia iniciou sua fase de implementação, o projeto adicionará ~R$ 60 milhões de EBITDA/ano, demandando um investimento de ~R$ 220 milhões. Além disso, a Companhia assinou com a Braskem seu primeiro projeto de caldeira elétrica, que substitui a queima de combustíveis ou biomassa. Apesar de seu menor porte (+R$ 4 milhões de EBITDA/ano), o projeto marca o início de um novo produto para a Combio. Do ponto de vista de custo de capital, a Combio segue reduzindo seu custo de dívida, resultado da captação da linha do BNDES de R$180 milhões à um custo de 8.5% a.a.</t>
  </si>
  <si>
    <t>Durante este período, o Fundo assinou seu segundo investimento por meio do compromisso de aporte primário na Vision Cybersecurity, empresa líder em soluções de cibersegurança para clientes privados no Brasil. A Vision nasce de um spin-off da ISH Tecnologia e se destaca por sua plataforma tecnológica integrada, modular e escalável, combinando soluções proprietárias e parcerias globais, com forte foco em receita recorrente e crescimento sustentável. O investimento reforça nossa tese de consolidação de um ativo único em um mercado grande, em rápido crescimento e com dinâmica favorável à consolidação, além de ampliar a alocação do Fundo para aproximadamente 56% dos compromissos de capital.</t>
  </si>
  <si>
    <t>Em abril, o fundo teve desempenho superior ao CDI, apesar da piora relativa do crédito privado. O portfolio não apresentava nenhum dos nomes que tiveram dificuldades recentemente, e a estratégia segue consistente, com bom desempenho nos horizontes mais longos, sustentado pela seleção criteriosa de emissores.</t>
  </si>
  <si>
    <t>Avaliamos que os níveis atuais dos spreads de crédito ainda estão interessantes. Assim, acreditamos que a manutenção de uma carteira de crédito diversificada deverá apresentar retornos satisfatórios ao longo dos próximos meses.</t>
  </si>
  <si>
    <t>https://fundos.xpi.com.br/docs-fundos/Caracteristica_49984055000172.pdf</t>
  </si>
  <si>
    <t>https://fundos.xpi.com.br/docs-fundos/Caracteristica_40212883000118.pdf</t>
  </si>
  <si>
    <t>https://fundos.xpi.com.br/docs-fundos/Caracteristica_58341429000122.pdf</t>
  </si>
  <si>
    <t>O Pioneiro fechou o mês de abril com rentabilidade estável e patrimônio de R$ 1,05 bilhão, aumento de 6% em relação ao mês anterior. destaque para o fato de que passamos do 1º bilhão em nossa estratégia para público geral. Esse volume está investido em 47 FIDCs diferentes, em 93 séries, número acima do fechamento do mês anterior. No período, foram alocados R$ 43 milhões em cotas de FIDCs, com uma remuneração média de CDI+3,90%, um nível de preço que analisamos como interessante dado que o fundo só adquire cotas seniores de FIDC, grande parte deles para o público geral. O fundo fechou o mês com 12,2% de caixa, leve redução em relação ao observado ao final do mês anterior. Com esse caixa mais otimizado, vemos o desempenho do fundo melhorando nos próximos meses.</t>
  </si>
  <si>
    <t>As aquisições recentes foram focadas nas oportunidades em consignados públicos e multicedentes multisacados, incrementando nossa exposição nesses segmentos. Hoje, o fundo tem 40,8% de sua carteira nos multicedentes multisacados e 36,5% nos consignados públicos, representando as duas maiores posições da estratégia. Entendemos que essas classes de FIDCs mantêm alguns atributos interessantes para a composição da carteira. Com carteiras pulverizadas e de baixa inadimplência, esses FIDCs conseguem entregar rentabilidade ajustada pelo risco interessante para a estratégia.</t>
  </si>
  <si>
    <t>https://fundos.xpi.com.br/docs-fundos/Caracteristica_55318040000178.pdf</t>
  </si>
  <si>
    <t>Os setores de utilidade pública e energia foram os principais destaques positivos, com posições em empresas de energia elétrica e petróleo e gás, respectivamente. Do lado negativo, os setores de consumo discricionário e imobiliário foram os destaques, principalmente com posições em empresas varejistas e construtoras.</t>
  </si>
  <si>
    <t>O Ibovespa encerrou abril praticamente estável, com leve queda de 0,08%, mas acumula alta de 16,26% no ano, enquanto o Real apreciou 4,38%. No cenário doméstico, o Copom reduziu a Selic para 14,50%, porém adotou um tom mais cauteloso ao revisar a projeção de inflação de 2026 para 4,6% (acima da meta), refletindo pressões de preços e defasagem nos combustíveis, embora a atividade econômica siga resiliente. No campo político, a inédita rejeição do Senado à indicação de Jorge Messias ao STF e pesquisas eleitorais desfavoráveis sinalizam enfraquecimento do governo atual. No exterior, os juros das Treasuries americanas subiram fortemente diante da perspectiva de inflação estrutural mais persistente, o que penaliza a renda fixa longa, mas impulsionou o S&amp;amp;P 500 a novos recordes. O mercado também acompanha a transição no Fed, com Kevin Warsh prestes a suceder Jerome Powell. O cenário agregado para a bolsa brasileira continua construtivo, favorecido por sermos exportadores líquidos de petróleo e pelo ciclo de corte de juros, atraindo capital estrangeiro. Na estratégia do portfólio, reduzimos a exposição a incorporadoras e shoppings, setores mais sensíveis a juros longos e inflação, e aumentamos a participação no setor de saúde, que oferece maior previsibilidade e resiliência. O foco segue em empresas pouco alavancadas e eficientes, enquanto monitoramos os riscos geopolíticos e os próximos passos do Banco Central.</t>
  </si>
  <si>
    <t>https://fundos.xpi.com.br/docs-fundos/Caracteristica_13401715000106.pdf</t>
  </si>
  <si>
    <t>Tivemos no mês perda no mercado de juros internacional, resultado praticamente zerado no juros Brasil. Em moedas o mercado de câmbio em abril foi amplamente influenciado pelos desdobramentos do conflito entre os Estados Unidos e o Irã. O anúncio de um cessar-fogo temporário, a partir de 7 e 8 de abril, provocou uma significativa redução nos prêmios de risco e levou à valorização da maioria das principais moedas em relação ao dólar. Apesar da interrupção do fluxo de navios no Estreito de Hormuz e da consequente alta nos preços de energia, a volatilidade no mercado de moedas diminuiu. Isso se deveu ao otimismo com o processo de negociação diplomática em andamento, que tornou uma escalada militar adicional menos provável no curto prazo. Nesse ambiente, o fundo obteve ganhos com a compra de moedas cíclicas, como o dólar australiano e o neozelandês, e com a venda do euro. A estratégia na classe de ativos permanece tática, e as posições atuais incluem compras em dólar americano e no real contra moedas de países desenvolvidos da Europa. Por fim em crédito, após zerar as posições em março, em abril foi iniciada uma posição vendida como proteção (hedge) em empresas high yield (de alto rendimento) europeias. O fundo seguiu sem posições em crédito soberano, realizando apenas operações táticas ao longo do mês.</t>
  </si>
  <si>
    <t>Ao final do mês, os principais bancos centrais, como o FED e o ECB, mantiveram suas taxas de juros inalteradas. Diante desse cenário, a estratégia adotada foi de um viés aplicador, que se beneficia de quedas dos juros, por entender que as curvas já embutem prêmios de alta razoáveis. Para balancear a carteira, foram mantidas posições tomadas em mercados que ainda precificam de forma limitada a possibilidade de um ciclo de altas. No mercado local mantivemos as posições aplicadas em juros nominais. Da mesma forma que nas curvas offshore, a precificação do ciclo de cortes foi influenciada pela dinâmica dos preços internacionais do petróleo.</t>
  </si>
  <si>
    <t>https://fundos.xpi.com.br/docs-fundos/Caracteristica_32892819000105.pdf</t>
  </si>
  <si>
    <t>https://fundos.xpi.com.br/docs-fundos/Caracteristica_29587389000103.pdf</t>
  </si>
  <si>
    <t>O LB entregou retorno positivo de 1.2% no mês, contra o Ibovespa estável e o Small Caps em queda de 3,5%. O principal destaque positivo ficou por conta de CASH3, posição que carregamos há algum tempo e na qual seguimos bastante construtivos em função do momentum operacional da companhia. As posições em oil, BRAV e PRIO, também contribuíram positivamente para o resultado. Do lado negativo, os detratores foram o book macro e as posições mais cíclicas do fundo, que acompanharam o movimento do Small Caps. O book macro teve perda marginal em trades mais táticos, com stops curtos diante da baixa visibilidade do cenário prospectivo decorrente do conflito no Oriente Médio, que impactou os preços do petróleo e interferiu no orçamento de cortes da política monetária.</t>
  </si>
  <si>
    <t>Ao longo do mês, fomos aumentando gradualmente as teses mais cíclicas de Brasil. Além do valuation atrativo, seguimos mais construtivos com o cenário político à frente, em função das perdas recentes do governo incumbente, que reabrem espaço para uma agenda mais alinhada ao mercado no horizonte eleitoral. Entendemos que o valuation de alguns cases já se aproxima dos lows recentes, o que nos parece um ponto de entrada atrativo. Buscamos, em particular, situações nas quais o múltiplo comprimido convive com um bom momento operacional ou um ponto de inflexão na tese, combinação que enxergamos como assimetria favorável. Nessa direção, fomos aumentando posições em SIMH, SMFT, RDOR, MELI e HAPV.</t>
  </si>
  <si>
    <t>https://fundos.xpi.com.br/docs-fundos/Caracteristica_34706586000126.pdf</t>
  </si>
  <si>
    <t>Em um mês em que a bolsa fechou praticamente no zero a zero, o fundo apresentou performance ligeiramente abaixo do Ibovespa. Os destaques positivos da carteira foram Axia (+6,0%) e BTG (+5,4%), enquanto os negativos foram Cury (-15%) e Cyrela (-14%), em função da perspectiva de juros mais altos por mais tempo.</t>
  </si>
  <si>
    <t>De maneira geral, reduzimos a exposição do fundo a empresas mais sensíveis ao ciclo doméstico, em função da perspectiva de um ciclo menos prolongado de corte de juros. Como contraponto, também mantemos uma parte da carteira investida em utilities, uma carteira mais defensiva.</t>
  </si>
  <si>
    <t>https://fundos.xpi.com.br/docs-fundos/Caracteristica_09087523000191.pdf</t>
  </si>
  <si>
    <t>Na parcela de risco de mercado, abril foi marcado pela abertura da ponta curta e fechamento da ponta longa das curvas de juros. Apesar do cessar-fogo no Oriente Médio, os preços de energia seguem elevados devido às restrições no Estreito de Ormuz, pressionando a inflação global. Nesse cenário, bancos centrais mantiveram postura cautelosa. No Brasil, o BCB reduziu a Selic para 14,5% em ritmo conservador. Seguimos com posições aplicadas em juros reais e gestão tática da duration diante dos níveis elevados das taxas.</t>
  </si>
  <si>
    <t>O produto mantém duration próxima de 4 anos através de investimentos em ativos prefixados, tanto títulos soberanos quanto derivativos de taxas de juros. No mês, o fundo apresentou retorno de 1,51%, contra 1,34% do IRF-M 1+. Em 12 meses, a performance acumulada é de 12,86%, frente a 13,34% do IRF-M 1+. No fechamento, o portfólio encerrou com duration de 3,95 anos e yield médio de 13,70% a.a., enquanto a meta da taxa Selic, fixada pelo Comitê de Política Monetária (COPOM), encerrou o mês em 14,50% a.a.</t>
  </si>
  <si>
    <t>https://fundos.xpi.com.br/docs-fundos/Caracteristica_19418031000195.pdf</t>
  </si>
  <si>
    <t>As empresas que mais contribuíram com performance positiva foram o Grupo Ultra, Gerdau e Allos. Já as que contribuíram negativamente foram a Klabin e Grupo Mateus. Seguimos confortáveis com a composição da carteira e com o racional de investimento baseado em fundamentos, entendendo que o descolamento observado no mês reflete predominantemente fatores técnicos de curto prazo e reações pontuais a balanços, e não mudanças estruturais nas empresas investidas. O caixa do fundo permanece próximo a zero, mostrando que a gestão continua enxergando excelentes oportunidades de investimento.</t>
  </si>
  <si>
    <t>O fundo apresentou queda de 1,2% no mês, ficando abaixo do Ibovespa, que recuou 0,1% no período. No horizonte de 36 meses, o fundo acumula retorno de 74,1%, em linha com o Ibovespa (79,4%). No mês de abril, o mercado acionário brasileiro apresentou uma performance lateralizada, marcada por uma saída líquida de capital estrangeiro, o pior resultado mensal do ano nesse quesito. O início da temporada de balanços do primeiro trimestre de 2026 (1T26) trouxe maior volatilidade para ativos específicos.</t>
  </si>
  <si>
    <t>https://fundos.xpi.com.br/docs-fundos/Caracteristica_08830947000131.pdf</t>
  </si>
  <si>
    <t>https://fundos.xpi.com.br/docs-fundos/Caracteristica_13615411000133.pdf</t>
  </si>
  <si>
    <t>O Polo Total Credit teve um retorno de +1.09% (100% do CDI) no mês. Os principais destaques positivos foram os bonds de CSN, Brava e Samarco e as debêntures de JSL e Equatorial. O principal detrator de performance foi Aegea, após o atraso na divulgação de resultados em virtude de revisões contábeis dos anos de 2025 e 2024. O mercado vem passando por um momento clássico de aversão à risco que, diante da incerteza quanto ao que viria, teve uma abertura considerável de seus spreads até sua divulgação. Entretanto, os ajustes foram contábeis e na forma de apresentação, não impactando em caixa e covenant da companhia. Vale dizer ainda que, como evento subsequente, foi mencionado um aporte de R$ 1.2 bilhões na empresa realizado em março. O bond de Petrobras também contribuiu negativamente para a performance do fundo.</t>
  </si>
  <si>
    <t>Atualmente, o fundo mantém 46% de sua alocação em debêntures, 11% em bonds, 14% em Caixa, 20% em Letras Financeiras, 3% em FIDCs e 6% em outros instrumentos de crédito. O carrego da carteira encontra-se em CDI + 2.78%, enquanto a duration média do portfólio é de 2.63 anos</t>
  </si>
  <si>
    <t>https://fundos.xpi.com.br/docs-fundos/Caracteristica_23601467000192.pdf</t>
  </si>
  <si>
    <t>O fundo Jive BossaNova 90 entregou rentabilidade no mês de 121,0% do CDI, equivalente a um retorno absoluto mensal de 1,32%, líquido de custos, mas não de impostos. Desde o início, o fundo entregou retorno de 126,7% CDI ou CDI + 3,35% a.a. líquido de custos. Em relação a avaliação setorial, o setor que apresentou maior rentabilidade foi o de infraestrutura. O fundo é um FIDC aberto, portanto não tem come-cotas e possui alíquota única de IR de 15%.</t>
  </si>
  <si>
    <t>O Jive BossaNova 90 encerrou o mês com 40% do portfólio alocado em ativos de infraestrutura e 9% no setor financeiro. Entendemos que estes dois setores são ideais para o momento atual e em conjunto com a posição de caixa, totalizam 74% do portfólio. Além destas características, o fundo tem parte importante do PL em securitizações, que contribuem com estabilidade e carregos superiores para o fundo no longo prazo. Para a análise setorial completa, confira o material comercial mensal do fundo.</t>
  </si>
  <si>
    <t>https://fundos.xpi.com.br/docs-fundos/Caracteristica_58893662000118.pdf</t>
  </si>
  <si>
    <t>O Fundo apresentou rentabilidade de 0,25% no mês de abril. No acumulado dos últimos 12 meses, o retorno foi de 9,96%. O resultado abaixo do benchmark é proveniente da contribuição negativa de um ativo que sofreu uma remarcação no portfólio. Em relação ao portfólio, não houveram grandes alterações no mês, e a alocação segue próxima a 95% do PL.</t>
  </si>
  <si>
    <t>O fundo apresenta duation de 1,77 anos. Em termos de diversificação de carteira, estamos com 78 ativos, de cerca de 53 emissores em 16 diferentes setores. O fundo está bem diversificado em indexadores e conta com exposição em diversos tipos de instrumentos. Para os ativos com indexação, a composição é de: CDI+ (79%), IPCA+ (17%) e Pré (1%).</t>
  </si>
  <si>
    <t>https://fundos.xpi.com.br/docs-fundos/Caracteristica_43508091000183.pdf</t>
  </si>
  <si>
    <t>No mês de Abril de 2026, o fundo Apex Equity Hedge Advisory apresentou retorno de 0,94% contra um CDI de 1,09%, equivalente a 86% do CDI. Em termos absolutos, os principais destaques positivos foram Saúde, Utilidade Pública, Serviços Financeiros e Consumo Cíclico. Os destaques negativos foram Energia e ETF.</t>
  </si>
  <si>
    <t>O fundo terminou o mês com uma exposição líquida de 2,8%, bruta de 113,4% e setorial bruta de 24,2% em Serviços Financeiros, 23,7% em Utilidade Pública, 16,0% em Energia, 15,2% em Indústria, 11,0% em Consumo Cíclico, 8,6% em Materiais Básicos, 5,9% em Consumo não Cíclico, 5,6% em Saúde, 1,6% em Fundos Imobiliários e 0,7% em Telecom.</t>
  </si>
  <si>
    <t>https://fundos.xpi.com.br/docs-fundos/Caracteristica_40634864000180.pdf</t>
  </si>
  <si>
    <t>https://fundos.xpi.com.br/docs-fundos/Caracteristica_29853005000149.pdf</t>
  </si>
  <si>
    <t>Em relação ao pipeline das operações, tivemos um aumento expressivo na demanda de capital por parte dos FIDCs multicedentes multisacados. Além disso, temos realizado algumas aprovações em comitês de novas estruturas, ampliando o nosso universo de FIDCs investidos e pulverizando ainda mais nossa estrutura. Além disso, temos aprovado algumas operações no ambiente de consignado privado. Conforme comentado nos materiais anteriores, acreditamos que boa parte da alocação de 2026 deve ser destinada ao investimento em estruturas de consignado privado dado o forte potencial de originação desse mercado.</t>
  </si>
  <si>
    <t>O Valora Horizon obteve uma rentabilidade de 1,12% em abril, equivalente a 102,5% do CDI. Book estruturado HY (FIDCs, CRIs e CRAs): Tivemos uma performance aquém do retorno alvo da estrutura para o mês de abril, o que pode ser explicado pela marcação que tivemos nas cotas mezaninos dos FIDCs de consignado MT da Capital Consig, que não estão recebendo repasse desde 2025. Nesse sentido, temos acompanhado de perto a resolução jurídica desse tema e esperamos que a situação seja resolvida e o preço revertido no curto prazo. Em relação ao book de multicedentes multisacados, seguimos observando uma performance positiva das estruturas investidas. Apesar do juro alto, o que traz um risco maior para os cedentes das estruturas, temos vistos um aumento na régua de crédito dos FIDCs como um todo, selecionando cada vez mais a robustez dos cedentes e sacados e aumentando o share de operações colateralizadas. Um indicativo dessa melhora de crédito na estrutura pode ser observado pela captação de alguns clientes que antes operavam apenas com bancos e que, ao longo dos últimos meses, passaram a operar com alguns FIDCs.</t>
  </si>
  <si>
    <t>https://fundos.xpi.com.br/docs-fundos/Caracteristica_17313316000136.pdf.pdf</t>
  </si>
  <si>
    <t>O AZ Quest Top Long Biased encerrou o mês com rentabilidade de -0,54%, resultado abaixo do IBX-100, que recuou 0,13% no período. Apesar do resultado no mês, a estratégia mantém um histórico sólido: desde o início, em 2011, o fundo acumula valorização de 597%, superando seu benchmark em mais de 270 pontos percentuais, evidenciando consistência na geração de valor no longo prazo. No mês, a performance foi impactada principalmente pelas posições nos setores de Construção Civil, Serviços Financeiros e Utilidade Pública. Em contrapartida, Elétricas e Bancos apresentaram contribuição positiva, ajudando a mitigar perdas em um cenário mais adverso. Os demais setores tiveram desempenho mais equilibrado e impacto limitado no resultado consolidado. A estratégia permanece ancorada em uma abordagem ativa e flexível, combinando exposição líquida comprada com gestão tática das posições, com o objetivo de capturar assimetrias de mercado. A carteira mantém maior alocação comprada nos setores de Elétricas, Bancos e Utilidade Pública, enquanto a ponta vendida está concentrada em papéis dos setores de Varejo, Educação e Serviços Financeiros, buscando equilíbrio entre risco e retorno de forma disciplinada.</t>
  </si>
  <si>
    <t>Nos Estados Unidos, abril foi marcado por uma forte valorização dos principais índices de ações, com o S&amp;amp;P 500 avançando 10,4% e o Nasdaq 15,6%. O movimento foi impulsionado, sobretudo, por resultados corporativos acima das expectativas e pela continuidade do otimismo em relação às empresas de tecnologia, especialmente ligadas à inteligência artificial. Além disso, sinais de resiliência da economia americana e um ambiente macroeconômico mais estável reforçaram a confiança dos investidores, favorecendo a tomada de risco e beneficiando, em especial, os setores de crescimento. No Brasil, o Ibovespa apresentou um desempenho mais moderado, com leve recuo de 0,1% no mês, após a forte alta observada no início do ano. Esse comportamento refletiu, principalmente, a realização de lucros por investidores estrangeiros e a menor contribuição das commodities, que possuem peso relevante no índice. Ao mesmo tempo, o patamar ainda elevado de juros e a rotação global de capital em direção a mercados mais expostos à tecnologia limitaram o apetite por risco local, resultando em um período de consolidação para a bolsa brasileira.</t>
  </si>
  <si>
    <t>https://fundos.xpi.com.br/docs-fundos/Caracteristica_13974750000106.pdf</t>
  </si>
  <si>
    <t>No mês de abril, o fundo de debêntures incentivadas apresentou desempenho abaixo de seu benchmark, reflexo direto da continuidade do movimento de abertura dos prêmios de crédito no mercado, de maneira generalizada, atingindo inclusive emissores de reconhecida qualidade de crédito. Esse movimento é atribuído, essencialmente, ao fluxo de resgates observado na indústria de fundos de crédito, o que tem levado gestores a se desfazerem de ativos para honrar os pagamentos. Em nossa avaliação, reduzir posições neste momento pode limitar a captura de uma eventual normalização, uma vez que o mercado está operando nos níveis de prêmio mais elevados dos últimos doze meses.</t>
  </si>
  <si>
    <t>Nesse contexto, aproveitamos as oportunidades geradas pela volatilidade técnica e começamos a aumentar gradualmente a alocação do fundo em debêntures incentivadas, focando em nomes selecionados que apresentam fundamentos robustos e taxas de entrada atrativas. Conforme reforçamos em comunicações anteriores, esses períodos de maior instabilidade técnica frequentemente precedem janelas de ganho mais consistentes, especialmente quando ativos de alta qualidade passam a ser negociados a níveis mais atrativos. Diante deste panorama, entendemos que manter o investimento pode ser importante para que o investidor consiga capturar o processo de normalização dos preços dos ativos e, com o tempo, a recuperação das cotas. Nossa equipe de gestão mantém o foco na qualidade dos emissores, no rigor do processo de análise de risco e na diversificação das carteiras. Reiteramos que o objetivo de retorno do fundo é estruturado para o longo prazo e que seguimos trabalhando com seletividade e gestão ativa, buscando maximizar a rentabilidade do fundo.</t>
  </si>
  <si>
    <t>https://fundos.xpi.com.br/docs-fundos/Caracteristica_45512169000169.pdf</t>
  </si>
  <si>
    <t>https://fundos.xpi.com.br/docs-fundos/Caracteristica_31936857000141.pdf</t>
  </si>
  <si>
    <t>A trégua entre os EUA e o Irã geraram um forte alívio nos mercados internacionais, impulsionando o S&amp;amp;P a subir 10% e o Nasdaq 15% no mês de abril. O petróleo continuou pressionado com o Estreito de Ormuz ainda fechado. No Brasil a inflação continua com a tendência altista e a expectativa de cortes menores de juros pelo Copom impactou o desempenho das bolsas, levando o Ibovespa a fechar o mês estável (ajudada pela Petrobrás que subiu 2%) e o Small a cair 3%. O real se apreciou 4% fechando a R$ 4,96. Nesse contexto o AlphaKey Long Short subiu 0,80% (73% CDI) no mês e acumula alta de 4,90% (108% CDI) no ano. A volatilidade nos últimos 12 meses foi de 2,6%. As principais contribuições positivas vieram dos setores industrial e bancos e os detratores foram papel e celulose, saneamento, software e vestuário.</t>
  </si>
  <si>
    <t>Continuamos enxergando um alto grau de incerteza no cenário global em decorrência da Guerra do Irã. Isso está se sobreponto à melhora marginal que temos visto no cenário eleitoral, com um candidato de oposição se consolidando em novos patamares com o simultaneo enfraquecimento do candidato de situação - lembrando que estamos a exatos 5 meses do pleito. Isso está se traduzindo em um portfolio com posições em empresas pouco afetadas pelos desafios macro globais e locais, diversificado entre fatores (domésticas, utilities e commodities) e que não teve alterações relevantes no último mês. A exposição bruta está ao redor de 80% do PL e sem exposição direcional (beta neutro).</t>
  </si>
  <si>
    <t>https://fundos.xpi.com.br/docs-fundos/Caracteristica_52304477000164.pdf</t>
  </si>
  <si>
    <t>https://fundos.xpi.com.br/docs-fundos/Caracteristica_53075427000115_GJ8BH1748034544.pdf</t>
  </si>
  <si>
    <t>Em abril, ganhamos em juros direcional e relativo no Brasil e, em renda fixa internacional; perdemos em juros caixa, enquanto inflação foi neutra e crédito ficou estável. Com petróleo nos níveis atuais, enxergamos Selic abaixo do que o mercado precifica, vemos assimetria a favor de quedas, apesar da volatilidade ligada ao Oriente Médio. No relativo, posições para desinclinação da curva performaram bem num ciclo mais longo; estamos encerrando esse tema. O caixa sofreu com a retomada de oferta de títulos do Tesouro Prefixado com Juros Semestrais, abrindo prêmios onde estávamos expostos. No crédito, o índice abriu 5 bps no mês e depois estabilizou; as taxas atuais já nos parecem atrativas para aumentar gradualmente em nomes de qualidade. Não tivemos exposição a emissores que entraram em processo de recuperação judicial.</t>
  </si>
  <si>
    <t>No caixa, priorizamos liquidez e convexidade: posições em Tesouro Prefixados com Juros Semestrais; seguimos neutros nos Tesouro Prefixados e nos Tesouro IPCA. Em crédito, privilegiamos emissores locais de alta qualidade, calibrando o ritmo de alocação ao prêmio atual, com disciplina de liquidez e diversificação regional. No internacional, estamos aplicados em juros na Suécia e Nova Zelância, e tomados no Chile. Em moedas, vendidos em moedas europeias, peso mexicano e comprados no real. Em Brasil, seguimos posicionados para juros mais baixos.</t>
  </si>
  <si>
    <t>https://fundos.xpi.com.br/docs-fundos/Caracteristica_27945264000174_HKHR71742819088.pdf</t>
  </si>
  <si>
    <t>https://fundos.xpi.com.br/docs-fundos/Caracteristica_04455632000109.pdf</t>
  </si>
  <si>
    <t>CLARITAS VALOR FIA</t>
  </si>
  <si>
    <t>O Claritas Valor apresentou queda de -1,08% em abril, enquanto o IBr-X caiu -0,64%, no ano o fundo apresenta alta de +7.61% enquanto o IBr-X sobe +16.40%. O principal destaque negativo do mês foi nossa posição em Smartfit. O tema da competição segue como o principal ponto de preocupação entre os investidores, especialmente diante de outros players do setor, como a Panobianco, que têm se mostrado mais vocais em relação aos seus planos de expansão no Brasil. Além disso, o agregador TotalPass continua sendo uma fonte relevante de incerteza para o mercado, que tem receios sobre do efeito líquido de curto prazo do crescimento da plataforma. Outro destaque negativo do mês foi nossa posição em Cyrela. A companhia apresentou prévia operacional abaixo do esperado para o 1T26, com queda de lançamentos de 48% a/a e de crescimento de 2% a/a nas vendas líquidas, enquanto a velocidade de vendas reduziu em 6.8p.p.. Além disso, a performance negativa foi impulsionada pelas notícias referentes ao aumento de custo (INCC) decorrentes do aumento no petróleo por conta da guerra entre Estados Unidos e Irã. O principal destaque positivo do mês foi nossa posição em Copel. Durante o mês de abril, a ANEEL abriu consulta pública para discutir a revisão tarifária da Copel Distribuidora, com número preliminar de base de ativos acima do guidance da companhia e do consenso de mercado. Essa revisão é uma das principais alavancas para o forte crescimento de EBITDA esperado pelo mercado para os próximos anos.</t>
  </si>
  <si>
    <t>Estamos adotando uma postura cautelosa e estratégica, concentrando nossas alocações em exportadoras e empresas resilientes, com foco em fluxo de caixa robusto e gestão controlada de riscos, enquanto permanecemos atentos aos desafios políticos e econômicos do Brasil. Destaque para as posições em Copel,Vibra e BTG.</t>
  </si>
  <si>
    <t>https://fundos.xpi.com.br/docs-fundos/Caracteristica_11357735000193_YGNKL1753216883.pdf</t>
  </si>
  <si>
    <t>https://fundos.xpi.com.br/docs-fundos/Caracteristica_61516572000112.pdf</t>
  </si>
  <si>
    <t>O fundo teve rentabilidade de 0,31% no mês, frente a 1,81% do IMA-B. No ano, acumula 7,13%, com alpha de 2,28 p.p. Os mercados seguem monitorando o conflito entre EUA e Irã. O cessar-fogo trouxe alívio temporário, mas sua fragilidade ficou evidente, pressionando o petróleo e reduzindo expectativas de resolução rápida. O FOMC sinalizou que o afrouxamento monetário está em xeque. As bolsas americanas seguem fortes, impulsionadas por IA e resiliência do crescimento. No Brasil, ativos tiveram performance mais fraca que os pares, contrastando com março. A deterioração das expectativas de inflação nos horizontes mais longos levanta dúvidas sobre a credibilidade do Banco Central, reduzindo o espaço para cortes pelo Copom.</t>
  </si>
  <si>
    <t>Seguimos com um portfolio long balanceado em relação aos fatores de riscos e setores. No direcional, ajustaremos o risco do fundo de acordo com o cenário, através do nível de hedge. As maiores posições se concentram nos setores de Energia, Utilities e Financials.</t>
  </si>
  <si>
    <t>https://fundos.xpi.com.br/docs-fundos/Caracteristica_34633411000136.pdf</t>
  </si>
  <si>
    <t>O AZ Quest Supra teve rendimento de +1,32% em abril, resultado em linha com a rentabilidade-alvo de longo prazo prevista para o fundo. A parcela offshore foi destaque positivo no mês, com ganhos principalmente nas posições de bonds. No mercado local, a estratégia de debêntures CDI rodou abaixo do CDI, resultado das aberturas de spread de crédito, contudo já vimos uma estabilização dos preços na última semana do mês.</t>
  </si>
  <si>
    <t>A carteira está 86% alocada, sendo 50% em debêntures. Os setores de maior alocação incluem Elétricas, Bancos e Locadoras de Veículos.</t>
  </si>
  <si>
    <t>https://fundos.xpi.com.br/docs-fundos/Caracteristica_36352498000107.pdf</t>
  </si>
  <si>
    <t>Em termos setoriais, as principais contribuições positivas vieram dos setores de Tecnologia e Elétrico/Saneamento. Do lado negativo, os únicos detratores foram os setores Industrial e de Saúde. O STK Long Biased FIC FIA teve um desempenho de 5.28% contra -0.08% do Ibovespa. As principais contribuições positivas para a carteira no mês foram: Amazon e Alphabet (Google). Do lado negativo, os destaques foram: Smart Fit e Localiza.</t>
  </si>
  <si>
    <t>O fundo fechou o mês com uma exposição bruta de 114.7% e líquida de 74.4%. Por estratégia fechamos o mês com a seguinte composição: Long Brasil: 54.2%, Long Global: 32.1%, Short: 5.5%, Hedge: 6.7% e Valor Relativo: 16.1%. Do ponto de vista setorial, os maiores destaques na alocação são: Serviços Financeiros 21.1%, Elétrico/Saneamento 20.8% e Tecnologia 18.5%.</t>
  </si>
  <si>
    <t>https://fundos.xpi.com.br/docs-fundos/Caracteristica_12282747000169.pdf</t>
  </si>
  <si>
    <t>O fundo apresentou desempenho positivo no mês, porém abaixo do CDI, em função da reprecificação de emissores ligados aos setores de saneamento e energia. No caso de saneamento, destacou-se AEGEA, impactada pelo atraso na divulgação de resultados e aumento da alavancagem. Já no setor de energia, ENEL São Paulo foi pressionada pelo risco de caducidade da concessão. Entendemos que esse movimento de reprecificação, marcado por uma abertura abrupta de spreads em um curto intervalo de tempo, foi ampliado pelos diversos eventos recentes de crédito, combinado com fluxos de resgates no mercado. Apesar disso, seguimos confortáveis com as posições dos emissores na carteira e continuaremos monitorando de perto a evolução dos fundamentos de crédito e eventuais desdobramentos específicos desses casos. Como consequência, a carteira de crédito apresentou aumento relevante de carrego, passando de CDI+1,18% para CDI+1,34%, mantendo prazo médio estável em aproximadamente 2,2 anos.</t>
  </si>
  <si>
    <t>Adotaremos uma alocação próxima de 90% em ativos de emissores com alta qualidade de crédito, aproveitando do carrego dos papéis e oportunidades no mercado primário e secundário.</t>
  </si>
  <si>
    <t>https://fundos.xpi.com.br/docs-fundos/Caracteristica_50098505000109.pdf</t>
  </si>
  <si>
    <t>O Fundo apresentou um resultado positivo de 1.00% no mês de abril, acumulando 14.88 % em 12 meses (100% do CDI). Nesse mês, seguimos vendo uma abertura generalizada nos spreads das debentures, ainda que tenhamos verificado um ambiente menos vendedor e uma menor pressão nas taxas ao longo da segunda quinzena do mês. De modo geral, os spreads estão passando por uma reprecificação de certa forma já esperada, com alguns ativos sofrendo mais em um momento de aversão grande ao risco. Estamos com uma posição de aproximadamente 27% do PL do fundo em caixa, e pretendemos aproveitar as oportunidades que estão aparecendo para utilizar esses recursos. Continuamos com uma abordagem bem seletiva na alocação, tanto em debêntures quanto no segmento de estruturados, buscando manter um portfólio com baixo risco de crédito.</t>
  </si>
  <si>
    <t>- A carteira está alocada em 59 ativos (riscos), sendo atualmente 26% do PL alocado em FIDCs, com o restante distribuído entre Debêntures, LFs e caixa. - O carrego bruto da carteira de FIDCs está em CDI + 3.56%.</t>
  </si>
  <si>
    <t>https://fundos.xpi.com.br/docs-fundos/Caracteristica_42405028000159.pdf</t>
  </si>
  <si>
    <t>O mês foi dominado pelo choque de petróleo, com o Brent acima de US$110 pelo fechamento do Estreito de Ormuz. A bolsa chegou a acumular alta de 6% na primeira quinzena, devolvendo todo o ganho na segunda metade, quando o fluxo externo arrefeceu e o ruído inflacionário e político voltaram ao centro. Os principais contribuidores foram Orizon (ORVR3), com o mercado incorporando as aquisições da Vital e da Ciclus; Hapvida (HAPV3), impulsionada por squeeze relacionado à eleição de novos conselheiros; e Axia (AXIA3), após aprovação da migração ao Novo Mercado. As detratoras foram Copasa (CSMG3), com o TCE bloqueando o avanço da desestatização, e Nubank (ROXO34).</t>
  </si>
  <si>
    <t>Ao longo do mês, reduzimos gradualmente o net comprado em bolsa conforme o petróleo se manteve acima de US$110. Nos singles names, aumentamos a alocação em Axia e Copasa e zeramos a posição em Banco Inter. Encerramos o período com alocação moderada em renda variável local, sem posições relevantes em derivativos ou moeda.</t>
  </si>
  <si>
    <t>https://fundos.xpi.com.br/docs-fundos/Caracteristica_20468028000165.pdf</t>
  </si>
  <si>
    <t>O mês de abril teve início com a continuidade do movimento observado em março. A primeira quinzena do mês mostrou abertura dos prêmios de crédito. Este movimento foi intensificado pelos papeis de Aegea, que, ao atrasar a divulgação de seus resultados trouxe grande incerteza ao mercado. As revisões contábeis deixam o número reportado mais transparente, mas mostram que a companhia continuará em patamar alavancado por um bom período. A segunda metade do mês trouxe alívio e reversão do movimento de abertura. A média ponderada de spreads dos papéis do IDA-DI fechou o mês em CDI+1,61%, vindo de CDI+1,61% em março, com pico de CDI+1,76% no dia 15/04. Ativos bancários tiverem estabilidade no mês.</t>
  </si>
  <si>
    <t>Seguimos com uma carteira defensiva, com maior exposição a caixa, a ativos bancários e menor duration. Entretanto, entendemos o movimento de abertura de prêmios como uma eventual oportunidade em nomes e setores de alta qualidade. Desta forma, aproveitamos a abertura para aumentar alocação em alguns nomes como: NTS, Sabesp, Omega, Tim. O fundo encerrou o mês com alocação de 79,4% em crédito privado, sendo 33,7% em ativos financeiros, 40,4% em ativos corporativos e 5,3% em estruturados.</t>
  </si>
  <si>
    <t>https://fundos.xpi.com.br/docs-fundos/Caracteristica_33701828000126.pdf</t>
  </si>
  <si>
    <t>No mercado de debêntures tradicionais, apesar da abertura de 1bp do IDA-DI, observamos maior apetite dos alocadores e fechamento de spreads na última quinzena de abril, o que trouxe uma recuperação para o retorno dos fundos, que fecharam o mês mais próximos do CDI. O mercado de crédito apresenta um pipeline de emissões primárias restrito, tanto no segmento indexado ao CDI quanto no de infraestrutura, decorrente da antecipação de captações pelos emissores frente à volatilidade do ano eleitoral. Esse movimento, somado à menor atratividade em acessar o mercado nos atuais patamares de preço, configura um quadro de oferta escassa que atua como vetor para compressão dos spreads.</t>
  </si>
  <si>
    <t>Seguimos atentos às oportunidades e acreditamos que os preços estão atrativos para realizarmos alocações de forma a manter o carrego médio da carteira mais elevado. Ao longo do mês de abril, aumentamos as posições nos fundos CDI.</t>
  </si>
  <si>
    <t>https://fundos.xpi.com.br/docs-fundos/Caracteristica_60594084000160.pdf</t>
  </si>
  <si>
    <t>No mês de abril, o conflito entre EUA, Israel e Irã pressionou o Estreito de Ormuz, elevando o risco de choque energético global. Com o impasse se prolongando, cresceu a preocupação com a contaminação persistente das expectativas inflacionárias, levando os bancos centrais a manterem postura vigilante e o BC do Brasil a lidar com a crescente desancoragem em curso. Diante disso, reduzimos o risco do fundo e adotamos postura mais conservadora, priorizando a preservação de capital do cotista. Seguimos disciplinados, sem abrir mão de capturar as oportunidades quando o cenário permitir.</t>
  </si>
  <si>
    <t>O objetivo deste produto é gerar retornos de 1,00% a 2,00% acima do CDI no médio e longo prazo, com volatilidade controlada, por meio de investimentos em mercados descorrelacionados. A estratégia combina alocações em crédito privado e risco de mercado, através de uma abordagem que busca preservar o capital. O portfólio é construído com foco em ativos de baixo risco de crédito, e na parcela de risco de mercado prioriza estruturas de investimento com proteção. No mês, o fundo apresentou retorno de 1,10%, contra 1,09% do CDI. Em 12 meses, a performance acumulada é de 15,44%, frente a 14,83% do CDI. O portfólio de crédito privado representa 22,20% do patrimônio e é composto por 122 emissores, com exposição média de 0,18%. Esta carteira apresenta spread médio de 1,92% e duration de 2,72 anos.</t>
  </si>
  <si>
    <t>https://fundos.xpi.com.br/docs-fundos/Caracteristica_58327943000103.pdf</t>
  </si>
  <si>
    <t>O fundo acompanha o CDI, com uma carteira composta por grandes fundos Referenciados DI do mercado.</t>
  </si>
  <si>
    <t>O Sparta Premium busca acompanhar a variação do CDI, com 100% de seus recursos com liquidez imediata e apresentando rendimento acumulado de 95% do CDI. Esse produto busca atender a parcela do portfólio do investidor com necessidade de liquidez no curto prazo, já que apresenta resgate imediato e baixa aplicação inicial.</t>
  </si>
  <si>
    <t>https://fundos.xpi.com.br/docs-fundos/Caracteristica_12923387000137.pdf</t>
  </si>
  <si>
    <t>Em abril, o AZ Quest Termo apresentou retorno de 1,12% (103% do CDI), em um mês marcado pela volatilidade no mercado de crédito privado e um cenário financeiro marcado por uma forte volatilidade global, impulsionada principalmente pela eclosão de um conflito militar envolvendo o Irã, que gerou um choque nos preços do petróleo e uma onda de aversão ao risco . O resultado ficou em linha com a rentabilidade-alvo de longo prazo do fundo. Em horizontes mais amplos, o fundo segue demonstrando consistência de resultados, reforçando seu papel de estabilidade e proteção no portfólio dos investidores, especialmente em períodos de maior volatilidade dos mercados.</t>
  </si>
  <si>
    <t>Adotamos a estratégia de manter os LFTs de prazos mais longos, para utilizar um financeiro mínimo suficiente para enquadrar o fundo para a tributação de Longo Prazo, fazendo assim com que todo excedente de caixa possa ser utilizado para as operações geradoras de alpha, como a de Termo, por exemplo.</t>
  </si>
  <si>
    <t>https://fundos.xpi.com.br/docs-fundos/Caracteristica_22681798000117.pdf</t>
  </si>
  <si>
    <t>Em abril de 2026, o Ouro Preto FIC FIDC apresentou rentabilidade de 1,26%, equivalente a 115% do CDI, com patrimônio líquido aproximado de R$ 1,08 bilhão. No acumulado do ano, o Fundo registra retorno de 5,32%, equivalente a 117% do CDI, refletindo a consistência da estratégia mesmo em ambiente mais seletivo para crédito. O resultado foi sustentado pelo carrego da carteira, em torno de CDI + 3%, e pela qualidade das estruturas investidas, sem registro de eventos de crédito relevantes no período. Desde 2012, o Fundo não apresentou cota negativa, inclusive em ciclos adversos, evidenciando a robustez do processo de seleção, estruturação e monitoramento das operações. Trata-se de uma estratégia voltada à preservação de capital, previsibilidade e geração consistente de retorno ajustado ao risco no longo prazo.</t>
  </si>
  <si>
    <t>O Ouro Preto FIC FIDC mantém estratégia focada na alocação exclusiva em cotas senior e mezanino de FIDCs, majoritariamente sob gestão da própria Ouro Preto Investimentos. A carteira é composta por operações de crédito estruturado lastreadas em diferentes tipos de recebíveis, distribuídas entre múltiplos setores e regiões, o que proporciona elevada diversificação e mitigação de riscos específicos. A gestão é ativa, com foco na preservação de capital e na geração de retorno consistente acima do CDI. O Fundo prioriza estruturas com subordinação relevante, ampla pulverização entre cedentes e sacados e mecanismos robustos de proteção de crédito, aumentando a previsibilidade dos fluxos e o controle da inadimplência. Não há exposição a derivativos, câmbio ou renda variável, e o caixa permanece alocado em fundo de LFTs, reforçando o perfil conservador e a aderência à estratégia.</t>
  </si>
  <si>
    <t>https://fundos.xpi.com.br/docs-fundos/Caracteristica_14171578000115.pdf</t>
  </si>
  <si>
    <t>Os principais ganhos do fundo foram proporcionados por ações globais nos setores de Telecomunicações &amp;amp; Tecnologia, Plataformas Digitais e Consumo &amp;amp; Varejo. A posição em Mídia foi o principal detrator de performance.</t>
  </si>
  <si>
    <t>O fundo inicia o mês com uma exposição a ações globais de aproximadamente 100%, com foco nos setores de Telecomunicações &amp;amp; Tecnologia; Plataformas Digitais; Consumo &amp;amp; Varejo; e Setor Financeiro.</t>
  </si>
  <si>
    <t>https://fundos.xpi.com.br/docs-fundos/Caracteristica_46351969000108.pdf</t>
  </si>
  <si>
    <t>O Fundo apresentou rentabilidade de 0,92% no mês de abril, o equivalente a CDI - 0,17%. No acumulado dos últimos 12 meses, o retorno foi de 9,92% (CDI - 4,27%). O resultado abaixo do benchmark é proveniente da menor contribuição do portfólio de crédito High Grade, enquanto a estratégia de crédito High Yield e de crédito Estruturado apresentaram contribuição superior quando comparado aos últimos meses.</t>
  </si>
  <si>
    <t>O fundo segue com uma carteira diversificada, composta por 98 emissores, distribuídos entre 17 setores da economia, com foco em ativos de crédito com indexador predominantemente ao CDI. Atualmente, papéis atrelados ao CDI representam a maior parte da carteira, refletindo nossa estratégia de capturar retornos consistentes com menor volatilidade. Os ativos selecionados apresentam um spread médio de CDI + 1,40% e uma duration média de 1,6 ano, patamar compatível com o perfil de risco-retorno do fundo. Além disso, o Daikon mantém uma alocação de 14,7% em ativos estruturados, majoritariamente por meio de cotas sêniores de FIDCs, o que contribui para a diversificação e a robustez da carteira.</t>
  </si>
  <si>
    <t>https://fundos.xpi.com.br/docs-fundos/Caracteristica_36436794000188.pdf</t>
  </si>
  <si>
    <t>No período de um mês encerrado em 31 de março de 2026, a Classe I do fundo retornou -4,24% (líquido de taxas), enquanto o benchmark retornou -4,98%. No trimestre encerrado em 31 de março de 2026, a Classe I registrou -14,59%, enquanto o S&amp;amp;P 500 retornou -4,33%. O portfólio apresentou underperformance, principalmente devido à seleção de ativos. Principais detratores no trimestre: - Applovin Corp. (ad tech) - DoorDash Inc. (delivery) - Shopify Inc. (comércio digital) - Adyen NV (pagamentos) - Snowflake Inc. (dados em nuvem) Principais contribuidores no trimestre: - Royalty Pharma Plc (royalties farmacêuticos) - Roivant Sciences Ltd. (desenvolvimento de fármacos) - Cloudflare Inc. (infraestrutura web) - Alphabet Inc. (tecnologia global) - Floor &amp;amp; Decor Holdings Inc. (varejo especializado)</t>
  </si>
  <si>
    <t>Preocupações com disrupção por IA, especialmente em software, e a escalada do conflito com o Irã pressionaram o sentimento e aumentaram a volatilidade no trimestre. O mercado segue altamente rotacional e guiado por percepção, com forte concentração em beneficiários diretos de IA (semicondutores, hardware, energia), enquanto outras áreas financiam essa alocação. Acreditamos que, em muitos casos, o mercado está precificando cenários excessivamente negativos. Seguimos observando fundamentos sólidos no portfólio e mantemos exposição seletiva a empresas com baixo risco de disrupção por IA. Diferenciamos negócios mais vulneráveis de plataformas integradas e com características de infraestrutura, mais resilientes. Embora a adoção de IA ainda esteja no início, sua percepção no mercado já é ampla. Acreditamos que várias empresas do portfólio devem se beneficiar da IA ao longo do tempo, via ganhos de eficiência e produtividade — mesmo não sendo beneficiárias diretas. Nossa exposição à IA está focada em aplicações práticas, e não infraestrutura, alinhada à visão de que os principais vencedores tendem a ser os adotantes da tecnologia.</t>
  </si>
  <si>
    <t>https://fundos.xpi.com.br/docs-fundos/Caracteristica_38542735000110.pdf</t>
  </si>
  <si>
    <t>No mês encerrado em 31 de março de 2026, a Classe Z do fundo retornou -10,18% (líquido de taxas), versus -7,18% do benchmark. No acumulado do ano (YTD), o fundo registra -13,38%, enquanto o benchmark apresenta -3,20%. Durante o primeiro trimestre, o risco geopolítico no Oriente Médio se intensificou. Em primeiro lugar, reconhecemos o impacto humano da situação. Em termos de portfólio, a exposição à região afetada é limitada. A estratégia Global Opportunity busca um portfólio concentrado e de alta convicção, composto por empresas de qualidade negociando a valuations atrativos. O horizonte de longo prazo e o alto active share podem gerar períodos de desvio de performance em relação ao benchmark. No trimestre, o fundo apresentou underperformance frente ao MSCI ACWI, principalmente devido à seleção de ativos e à alocação setorial.</t>
  </si>
  <si>
    <t>Dado o ambiente contínuo de incerteza em política econômica, é razoável esperar maior volatilidade dos mercados nos próximos meses. Como investidores focados em stock picking bottom-up, buscamos filtrar o ruído macro e focar em oportunidades em empresas menos sensíveis ao ciclo econômico. O portfólio segue com valuation atrativo, com yield médio de fluxo de caixa livre de 7,9% (estimativas para 2028) e crescimento de receita projetado de 12,9% ao ano nos próximos três anos. Observamos também diversas empresas negociando com desconto em relação ao seu valor intrínseco, e pretendemos aproveitar a volatilidade para aumentar posições em nomes com alto potencial de geração de alpha.</t>
  </si>
  <si>
    <t>https://fundos.xpi.com.br/docs-fundos/Caracteristica_40755318000105.pdf</t>
  </si>
  <si>
    <t>O XP Inflação Referenciado rendeu 1,76% em Abril versus 1,32% do IMA-B 5. A carteira de crédito do fundo inicia o mês de Maio com um spread de 0,79% a.a. (antes de taxas), com duration de 1,6 ano.</t>
  </si>
  <si>
    <t>As NTN-Bs representam 47,6% do patrimônio do fundo, enquanto as debêntures, letras financeiras e CDBs somam 34,1% A carteira de NTN-Bs apresenta duration de 2,8 anos. A carteira de crédito é composta por ativos de 1900,0% emissores, cuja exposição média é de 1,8% do patrimônio. 99,8% do patrimônio do fundo possui rating entre AAA e A-.</t>
  </si>
  <si>
    <t>https://fundos.xpi.com.br/docs-fundos/Caracteristica_14146491000198.pdf</t>
  </si>
  <si>
    <t>Em abril, vimos um mês positivo para os gestores de ações, com excesso de retorno sobre o Ibovespa, mas não o suficiente para compensar a queda, em relação ao índice, desde o início do ano. De modo geral, os gestores seguem mais posicionados em setores defensivos e domésticos cíclicos, em detrimento dos setores de commodities com peso maior no índice, com o argumento de que as empresas domésticas seguem atrativas em termos de valuation, com potencial upside sustentado pela queda potencial da curva de juros futuros e novas rodadas de entrada de recursos de gringos. No mês, destaque para a performance dos fundos: TB (8,80%), TB II BDR Nível I (7,63%) e Trend Valor (6,32%).</t>
  </si>
  <si>
    <t>Maiores exposições da carteira: Trend Ibovespa, Absolute Endurance, Trend Momentum, Real Investor BDR Nível I, TB e Oceana Valor 30.</t>
  </si>
  <si>
    <t>https://fundos.xpi.com.br/docs-fundos/Caracteristica_31403572000145.pdf</t>
  </si>
  <si>
    <t>https://fundos.xpi.com.br/docs-fundos/Caracteristica_37405108000174.pdf</t>
  </si>
  <si>
    <t>As contribuições positivas para o fundo no mês vieram das alocações em ações, juros e crédito. Já as alocações em moedas contribuíram negativamente, enquanto as posições em commodities tiveram contribuição neutra.</t>
  </si>
  <si>
    <t>No mercado de juros desenvolvidos, estamos com posições de curva, com exposição direcional limitada. No book de juros Brasil, estamos com posições de valor relativo, com viés para desinclinação da curva de juros nominal. Nos mercados de moedas temos posições relativas entre moedas de países emergentes e desenvolvidos. No book de ações, estamos sem posições direcionais relevantes, seguimos com posições relativas.</t>
  </si>
  <si>
    <t>https://fundos.xpi.com.br/docs-fundos/Caracteristica_41342497000103.PDF</t>
  </si>
  <si>
    <t>Após as turbulências de março, que combinaram a aversão a risco dos mercados diante da guerra do Irã e eventos de crédito no mercado local (e.g., Raízen, GPA), abril manteve uma elevada dose de volatilidade. No que tange aos spreads de crédito, estes apresentaram maior estabilidade, mas ainda com amena abertura, afetando a cota do Legacy Credit. Por outro lado, o livro de estruturados, assim como o elevado carrego da carteira (CDI+3.41%), apresentou atribuição positiva, parcialmente compensando a abertura de spreads ao longo do mês. Acreditamos que o cenário atual oferece diversas oportunidades para a gestão, como compras a preços exagerados e geração de alfa através de trades. Após a abertura de spreads, o nível atual dos ativos, somado à elevada taxa de juros, oferece grande potencial de retorno (carrego), inclusive acima de outros ativos de renda fixa alternativos, como títulos bancários (CDB, LCI, LCA etc.). Por fim, a flexibilidade do Legacy Credit em atuar em diversas subclasses de crédito (bonds offshore, ativos isentos, estruturados etc.) eleva seu escopo de atuação, oferecendo diversificação.</t>
  </si>
  <si>
    <t>O Legacy Credit é um fundo de crédito que atua em todas as subclasses de crédito. Como um “multimercado de crédito”, o fundo é capaz de entrar e sair de posições e investir em qualquer ativo de crédito simultaneamente, diversificando suas posições em diferentes ativos, mercados e indexadores. Atualmente o Legacy Credit investe no mercado local e offshore (bonds), buscando ganhos de arbitragem em ativos com elevada qualidade de crédito, seja por uma boa saúde da empresa emissora e/ou por boas estruturas de garantia da operação. Seu carrego bruto se encontra em patamares acima da média da indústria, em CDI+2.13%, com mais de 68 emissores de mais de 13 setores. Seu caixa no fechamento de abril estava em 43%, adequado para potenciais compras no mercado secundário e obrigações do passivo.</t>
  </si>
  <si>
    <t>https://fundos.xpi.com.br/docs-fundos/Caracteristica_59063042000114.pdf</t>
  </si>
  <si>
    <t>Os ânimos da guerra se acalmaram um pouco, com notícias sugerindo proximidade de um acordo. Mesmo assim, o petróleo encerrou o mês ao redor das máximas do ano, agora mais impactado pelo Estreito de Ormuz ainda fechado e pelos estoques globais sendo consumidos do que por uma preocupação de escalada maior no conflito - e isso sugere um preço de equilíbrio mais alto. De qualquer forma, os ativos de risco recuperaram toda a queda de março e voltaram às máximas. O destaque foi a bolsa americana, que performou melhor que as outras bolsas globais impulsionada por uma forte temporada de resultados. No mercado local, o melhor ativo foi o Real, que se beneficia de um petróleo mais alto por causa da balança comercial mais positiva, e também do carrego mais alto do mundo. A bolsa brasileira caiu no mês, impactada pela reprecificação nos juros, e pela saída de capital estrangeiro na segunda metade do mês. Os ganhos nas posições de bancos e utilities não foram suficientes para compensar as perdas nos outros setores, principalmente nas construtoras.</t>
  </si>
  <si>
    <t>O fundo Dahlia Ações tem como objetivo investir nas melhores empresas do Brasil, através de um portfólio balanceado, alavancando os conhecimentos do time na análise macro e fundamentalista das ações. Dado o aumento no risco geopolítico, estamos mais equilibrados entre financials, utilities, cíclicos e commodities.</t>
  </si>
  <si>
    <t>https://fundos.xpi.com.br/docs-fundos/Caracteristica_33755672000166.pdf</t>
  </si>
  <si>
    <t>Em abril, o Fundo teve retorno de 1,4%, equivalente a um valor anualizado de CDI+3,3% a.a. (124% do CDI). No acumulado de 12 meses, o retorno foi de 18,3%, o que corresponde a CDI+3,0% a.a. (123% do CDI). Em 24 meses, o Fundo acumula um retorno de 36,7%, equivalente a CDI+3,4% ao ano (131% do CDI). Desde o início, o retorno líquido ao investidor é de 60,3%, o que representa 133% do CDI, ou CDI+3,2% ao ano. Seguimos focados em entregar resultados consistentes, buscando operações que preservem uma boa relação risco versus retorno para a carteira, com disciplina no monitoramento próximo dos ativos investidos. Agradecemos a confiança dos investidores e permanecemos à disposição no e-mail de Relacionamento com os Investidores de Crédito do Patria: ir.credit@patria.com.</t>
  </si>
  <si>
    <t>Em abril, realizamos três novas alocações na carteira do Fundo, reciclando o caixa proveniente dos ativos da carteira, bem como alocando os novos aportes de investidores no Fundo. As operações consistem: (i) no investimento em cotas mezanino de um FIDC de consignado público, com remuneração de CDI+7,50% ao ano; (ii) na alocação em cota mezanino de um FIDC de consignado privado, com taxa de CDI+6,50% ao ano; e (iii) investimento em uma nota comercial, originada e estruturada internamente pela equipe, de uma empresa do setor de logística marítima, com remuneração de CDI+5,50% ao ano. Com essas alocações, o Fundo encerrou o mês com cerca de 4% do patrimônio líquido em caixa e com carrego bruto consolidado de CDI+5,36% ao ano. Ao fim do período, 96% do portfólio estava investido em 46 operações: 42 operações de securitização (84% do total) e 4 operações corporativas (12%).</t>
  </si>
  <si>
    <t>https://fundos.xpi.com.br/docs-fundos/Caracteristica_49983891000132.pdf</t>
  </si>
  <si>
    <t>No mês de Abril, o XPCE 90 entregou o retorno de 1,313%, equivalente a 120,33% do CDI ou CDI + 2,80% a.a., acumulando no ano o retorno de 5,48% nominal. O retorno de 1,313% no mês pode ser segregado por estratégia da seguinte forma: crédito estruturado (FIDC, debentures, CRI e LFT) com 0,551% e uma exposição média de 32,16%; zeragem com 0,336% e 31,77%; imobiliários com 0,246% e 17,19%; infraestrutura (transmissão e geração solar) com 0,172% e 5,81%; agronegócio com 0,081% e 5,68%; liquidez (NC CDI+ e LFT) com 0,061% e 6,08%; Custos &amp; outros com -0,125%.</t>
  </si>
  <si>
    <t>O XPCE 90 encerrou o mês de abril alocado da seguinte forma: 35,66% em zeragem, 33,48% em crédito estruturado (FIDC, debentures CDI+, IPCA+, CRI e LFT), 16,07% em ativos imobiliários, 5,78% em liquidez, 5,40% em infraestrutura (transmissão e geração solar), 5,13% em agronegócio e 0,28% em FIDC de infraestrutura e imobiliário.</t>
  </si>
  <si>
    <t>https://fundos.xpi.com.br/docs-fundos/Caracteristica_61802352000155.pdf</t>
  </si>
  <si>
    <t>Nossas alocações estão distribuídas em posições aplicadas em vértices de médio e longo prazo no mercado de juros reais, bem como posições aplicadas de médio prazo no mercado de juros nominais. No book do caixa possuímos LFTs de médio e longo prazo.</t>
  </si>
  <si>
    <t>O fundo superou o benchmark e as principais contribuições vieram dos juros reais e juros nominais.</t>
  </si>
  <si>
    <t>https://fundos.xpi.com.br/docs-fundos/Caracteristica_48899234000149.pdf</t>
  </si>
  <si>
    <t>No mês, os principais ganhos vieram de posições relativas na curva de juros reais brasileira, comprados na inflação curta e no real contra uma cesta de moedas. As principais perdas vieram de posições aplicadas em juros nominais no Brasil e outros mercados emergentes, compradas em ouro e no Ibovespa. O mês de abril foi marcado pela boa performance de ativos de risco e elevada volatilidade dos preços de petróleo e das curvas de juros globais, em meio à guerra no Oriente Médio. No início do mês, foi negociado um cessar-fogo entre os Estados Unidos e Irã. Contudo, até o momento, as lideranças nacionais não encontraram consenso para resolução definitiva do conflito, tendo a questão nuclear como principal impasse. As negociações continuam em andamento, mediadas pelo Paquistão.</t>
  </si>
  <si>
    <t>Reconhecemos um ambiente global marcado por elevada incerteza em relação ao estágio dos ciclos econômicos nas principais economias e à evolução das tensões geopolíticas. Os fatores que merecem maior atenção são: a duração e as cicatrizes econômicas decorrentes do conflito entre EUA e Irã; a postura dos bancos centrais diante deste ambiente; e a evolução da atividade e inflação nos blocos econômicos. No Brasil, mantivemos posições aplicadas em juros nominais e reais, posições relativas na curva de juros reais, e vendidas em inflação. Mantivemos posições compradas na bolsa brasileira e relativas em ações. Na mesa de moedas, estamos sem posições direcionais no dólar americano e seguimos comprados no dólar australiano contra o euro. No mercado internacional, temos posições compradas em ouro.</t>
  </si>
  <si>
    <t>https://fundos.xpi.com.br/docs-fundos/Caracteristica_41333093000153.pdf</t>
  </si>
  <si>
    <t>O carry (CDI mais spread dos papéis) foi a contribuição mais positiva para o mês de abril, com um resultado de 96,5% do CDI. Por outro lado, a abertura do spread de crédito detraiu a rentabilidade do fundo em 0,69%. O restante dos fatores de risco (movimentação da curva de juros reais, efeito de basis e trading) tiveram contribuições irrelevantes. Ao longo do mês foi vendida parcialmente a posição em Sinop e comprada nova posição em Hidrovias do Brasil.</t>
  </si>
  <si>
    <t>A carteira de papéis tem duration de 3 anos e taxa nominal média de 8,00% mais IPCA e está totalmente hedgeada para o CDI.</t>
  </si>
  <si>
    <t>https://fundos.xpi.com.br/docs-fundos/Caracteristica_31120420000135.pdf</t>
  </si>
  <si>
    <t>O fundo teve rentabilidade de 1,12% no mês, frente a 1,09% do CDI. Os mercados seguem monitorando o conflito entre EUA e Irã. O cessar-fogo trouxe alívio temporário, mas sua fragilidade ficou evidente, pressionando o petróleo e reduzindo expectativas de resolução rápida. O FOMC sinalizou que o afrouxamento monetário está em xeque. As bolsas americanas seguem fortes, impulsionadas por IA e resiliência do crescimento. No Brasil, ativos tiveram performance mais fraca que os pares, contrastando com março. A deterioração das expectativas de inflação nos horizontes mais longos levanta dúvidas sobre a credibilidade do Banco Central, reduzindo o espaço para cortes pelo Copom.</t>
  </si>
  <si>
    <t>https://fundos.xpi.com.br/docs-fundos/Caracteristica_12430199000177.pdf</t>
  </si>
  <si>
    <t>O fundo SAFRA AGILITÉ RESP LIMITADA FIF CIC RENDA FIXA CRÉDITO PRIVADO encerrou o mês com um resultado nominal de 1,07% (equivalente a 98% do CDI). No ano, o fundo acumula um resultado de 4,44% (equivalente a 98% do CDI).</t>
  </si>
  <si>
    <t>Seguimos com uma visão construtiva para o crédito, refletindo a redução do risco de cauda no mercado apesar do cenário recente. Ainda assim, privilegiamos uma abordagem seletiva e criteriosa nas novas alocações. Temos conseguido capturar boas oportunidades em operações específicas, como nos casos de Itaúsa e Comgás, reforçando a importância de um processo ativo de análise e gestão. Nosso foco permanece na preservação de capital, com redução de duration nas carteiras e ênfase em ativos de alta qualidade e liquidez, pilares essenciais na condução das estratégias de crédito da Safra Asset.</t>
  </si>
  <si>
    <t>https://fundos.xpi.com.br/docs-fundos/Caracteristica_12796232000187.pdf</t>
  </si>
  <si>
    <t>As principais contribuições positivas do mês vieram das posições compradas em empresas americanas dos setores de semicondutores, industriais e de consumo. Também contribuiram positivamente as posições compradas em empresas brasileiras do setor de utilidades públicas. Contribuiram negativamente as posições compradas em empresas domésticas dos setores de energia e construção civil.</t>
  </si>
  <si>
    <t>No Brasil, nossas posições refletem moderação, com seletividade setorial, em meio à um ambiente local mais desafiador para a flexibilização monetária. No mercado global, passamos a ficar mais construtivos com a economia americana, mas ainda com certa cautela devido aos riscos geopolíticos que ainda trazem volatilidade para o cenário. Nossa exposição líquida à renda variável está próxima do neutro, em torno de 60%, enquanto a exposição bruta está ao redor de 160%.</t>
  </si>
  <si>
    <t>https://fundos.xpi.com.br/docs-fundos/Caracteristica_39317019000100.pdf</t>
  </si>
  <si>
    <t>https://fundos.xpi.com.br/docs-fundos/Caracteristica_38597202000135.pdf</t>
  </si>
  <si>
    <t>O fundo ficou acima do CDI no mês, em função principalmente de seu posicionamento em títulos prefixados de médio prazo, que obtiveram ganhos modestos em abril.</t>
  </si>
  <si>
    <t>Reduzimos o posicionamento na curva de juros, em função da nova leitura de um ciclo de afrouxamento monetário mais curto e lento.</t>
  </si>
  <si>
    <t>https://fundos.xpi.com.br/docs-fundos/Caracteristica_04192419000143.pdf</t>
  </si>
  <si>
    <t>Nossa posição em operação à termos tem, aproximadamente 25% do PL, sem previsão para aumentar, pois entendemos que seja momento de aguardar nestes níveis, pois a bolsa segue incerta. Na carteira de Créditos bancários seguimos operando e rolando as posições, com aproximadamente 45% do PL, posição máxima.</t>
  </si>
  <si>
    <t>O mês foi comprometido pelo desempenho das LF’s, devido as remarcações negativas, observamos que a demanda deu um leve sinal de arrefecimento o que já foi revertido ao final do mês. Nos termos, o mercado seguiu fraco, com isso reduzimos novamente as posições até que tenhamos melhores perspectivas.</t>
  </si>
  <si>
    <t>https://fundos.xpi.com.br/docs-fundos/Caracteristica_17899612000160.pdf</t>
  </si>
  <si>
    <t>O risco de crédito apresentou desempenho negativo no mês, com o mercado corrigindo e retornando aos níveis observados ao longo de 2024. Apesar de possíveis defasagens de marcação a mercado, o mercado secundário parece ter estabilizado, mostrando um maior equilíbrio entre oferta e demanda. Após a expressiva reprecificação de spreads em março e abril, os prêmios de risco das debentures incentivadas voltaram para níveis atrativos em termos de risco e retorno, especialmente considerando o benefício tributário em um ambiente de juros elevados. A expectativa é de acomodação dos preços atuais no curto prazo. O risco de mercado teve resultado positivo com o fechamento das taxas das NTN-Bs. Mantivemos a duration do portfólio em 3,3 anos.</t>
  </si>
  <si>
    <t>https://fundos.xpi.com.br/docs-fundos/Caracteristica_32319627000104.pdf</t>
  </si>
  <si>
    <t>Em abril. o AZ Quest Yield apresentou retorno de 1,11% no mês, levemente acima do CDI, que registrou 1,09% no período. No ano, o fundo acumula alta de 4,80%, frente a 4,53% do CDI. Conforme sinalizado anteriormente, iniciamos o mês com menor exposição à curva de juros, em função da elevada volatilidade associada às tensões no Oriente Médio. Ao longo do período, ajustamos taticamente a atuação em diferentes vértices e intensidades da curva, calibrando o nível de risco de acordo com a evolução do cenário macroeconômico e dos prêmios. Atualmente, mantemos posições aplicadas na parte curta da curva, combinadas com estruturas de opções. A estratégia reflete a visão de que o Banco Central ainda dispõe de espaço para dar continuidade ao ciclo de cortes iniciado em março. Projetamos ao menos mais duas reuniões com redução de juros, o que, ainda que de forma marginal, tende a levar a taxa efetiva para níveis abaixo dos atualmente implícitos na curva futura. Seguiremos com uma alocação tática e flexível, buscando preservar liquidez e agilidade para capturar oportunidades em cenários construtivos, ao mesmo tempo em que protegemos a carteira em momentos de maior aversão a risco.</t>
  </si>
  <si>
    <t>No Brasil, o cenário inflacionário segue desafiador. Os dados recentes, tanto ao consumidor quanto ao produtor, refletem os impactos do conflito no Oriente Médio, especialmente via energia. Além disso, as perspectivas para bens industriais e alimentos pioraram, pressionadas pela alta de insumos e por restrições de oferta. No caso dos alimentos, riscos climáticos associados ao possível El Niño no segundo semestre adicionam incerteza. Diante desse contexto, revisamos a projeção de IPCA para 2026 de 4,5% para 4,9%, com riscos ainda concentrados para cima e possibilidade de a inflação superar 5,5% ao longo do ano. Na política monetária, o ambiente demanda cautela. A combinação de tensões externas prolongadas, expectativas de inflação mais elevadas em horizontes longos e uma economia ainda aquecida impõe desafios adicionais ao Banco Central. Mantemos nossa projeção para a Selic em 12,50% ao final de 2026 e 10,50% em 2027, ambas com viés de alta.</t>
  </si>
  <si>
    <t>https://fundos.xpi.com.br/docs-fundos/Caracteristica_16599968000116.pdf</t>
  </si>
  <si>
    <t>Ao longo de abril, reduzimos a exposição dos fundos, principalmente nas estratégias long biased, diante da compressão dos retornos esperados após a forte alta do mercado, de um momento operacional mais desafiador em algumas empresas e de um cenário de juros mais altos por mais tempo. Concentramos os portfólios em empresas de maior qualidade e melhor momento. A correção recente ampliou a dispersão entre ativos e trouxe valuations mais atrativos em alguns casos. Seguimos cautelosos, atentos aos impactos prolongados dos juros elevados na economia. Também entendemos que fluxos estrangeiros, apesar de relevantes no curto prazo, não são fundamento suficiente para justificar níveis elevados de exposição, especialmente em um ambiente de maior volatilidade e incerteza macroeconômica.</t>
  </si>
  <si>
    <t>Net Exposure (ajustado pelo delta das opções): 89% do PL. Principais setores e posições relevantes (acima de 2% do PL) da carteira de ações, por ordem de tamanho: Utilities 46% (Equatorial, Eneva, Energisa, Companhia Paranaense de Energia - COPEL, AXIA Energia SA); Financials 15% (Itaú Unibanco Holding, XP Inc.); Commodities 11% (Vibra Energia, Vale); Real Estate 4% (Cury Construtora e Incorporadora); Varejo 3% (Smartfit); Healthcare 2% (Rede D'Or São Luiz)</t>
  </si>
  <si>
    <t>https://fundos.xpi.com.br/docs-fundos/Caracteristica_11228311000129.pdf</t>
  </si>
  <si>
    <t>Ainda sobre a Guerra e petróleo. Com impactos que, dada a duração do conflito já superar todas as previsões iniciais, vão se tornando mais duradouros com barril ainda acima de US$100 – especialmente sobre inflação e juros ao redor do mundo. Por outro lado, abril trouxe recuperação nas bolsas, especialmente em tecnologia, com fortes resultados e expectativas sobre IA. No Brasil, os efeitos do conflito já se revelam na inflação, tornando ainda mais duro o trabalho do BCB. Apesar da deterioração do cenário, o nível elevado de juros permitiu com que o processo de calibração da Selic seguisse, com novo corte de 25bps, para 14,5%, ganhando tempo enquanto a incerteza segue elevada. Sobre eleições, o governo intensifica medidas populistas, porém sem grandes impactos em aprovação, e o tema deve ganhar relevância a frente. Nesse ambiente, o destaque foi o Real – beneficiado pelo carry e termos de troca. Na RF vimos uma recuperação modesta, especialmente em trechos mais longos. Enquanto Bolsa teve desempenho lateral com rotação para Tech pesando. Desse modo, num mês ainda sem solução para o conflito, seguimos com menor alocação de risco – o que se traduziu em desempenho mais próximo ao CDI.</t>
  </si>
  <si>
    <t>Sobre a guerra, apesar do cessar fogo, a incerteza segue sobre uma solução diplomática e, o estreito de Hormuz segue fechado, o que mantém o preço do petróleo elevado. A reação dos BCs ao redor do mundo tem sido no geral hawk. Aqui vemos disposição do BCB em continuar a calibragem na Selic, porém os modelos já indicam espaço limitado em 2026 e, passamos a projetar Selic em 14%. Para 2027, o cenário está bastante atrelado ao pleito eleitoral. Para as eleições vemos assimetria positiva – onde manutenção de governo deve ser lida como sem ruptura e alternância levaria a valorização expressiva. Assim, apesar da postura ainda defensiva em razão da guerra do Irã, miramos adicionar risco com viés construtivo em Brasil a frente via alongamento das posições em juros nominais ou mesmo Bolsa e Real.</t>
  </si>
  <si>
    <t>https://fundos.xpi.com.br/docs-fundos/Caracteristica_12839769000187.pdf</t>
  </si>
  <si>
    <t>O Valora Vanguard obteve uma rentabilidade de 1,17% em abril, equivalente a 107,6% do CDI. Em relação ao book de multicedentes multisacados, seguimos observando uma performance positiva das estruturas investidas. Apesar do juro alto, o que traz um risco maior para os cedentes das estruturas, temos vistos um aumento na régua de crédito dos FIDCs como um todo, selecionando cada vez mais a robustez dos cedentes e sacados e aumentando o share de operações colateralizadas. Um indicativo dessa melhora de crédito na estrutura pode ser observado pela captação de alguns clientes que antes operavam apenas com bancos e que, ao longo dos últimos meses, passaram a operar com alguns FIDCs. Quanto ao book de consignado público e privado, outra alocação importante do portfólio, também temos visto um desempenho positivo dessas carteiras.</t>
  </si>
  <si>
    <t>https://fundos.xpi.com.br/docs-fundos/Caracteristica_59657690000107.pdf.pdf</t>
  </si>
  <si>
    <t>O XP Liquidez FIC rendeu 1,08% em Abril versus 1,07% do CDI, alcançando performance de 98,64% do CDI. A carteira de crédito do fundo inicia o mês de Maio com um carrego de CDI+ 0,33% a.a. (antes de taxas), com duration de 0,9 ano.</t>
  </si>
  <si>
    <t>O patrimônio do fundo está alocado em LFTs (21,3%), Debêntures (0,0%), Letras Financeiras (59,5%) e CDBs (19,2%). Os setores de Instituições financeiras, Elétrico, Rodovias e Saneamento, considerados setores defensivos, compõe 100,0% da alocação de crédito do fundo. A carteira de crédito é composta por 400 ativos de 40 emissores distintos, com exposição média de 2,0% por emissor. 100,0% do patrimônio do fundo possui rating entre AAA e A-.</t>
  </si>
  <si>
    <t>https://fundos.xpi.com.br/docs-fundos/Caracteristica_51488342000133.pdf</t>
  </si>
  <si>
    <t>No mês de abril observamos novamente uma abertura nos spreads de crédito, refletindo um ambiente de maior cautela por parte dos investidores diante de eventos pontuais que trouxeram volatilidade ao mercado de renda fixa privada. O IDEX-DI fechou o mês em 2,2% maior nível desde 2023. Nesse contexto, empresas com maior alavancagem e estruturas de governança mais frágeis apresentaram desempenho relativamente pior, com abertura mais acentuada de spreads e menor liquidez no mercado secundário. Os fluxos para fundos de crédito continuaram positivos ao longo do mês, ainda que em ritmo mais moderado com entrada de R$ 13 bilhões até 28/04, indicando manutenção do apetite dos investidores pela classe, mesmo diante de um cenário mais desafiador. No campo corporativo, os eventos envolvendo Grupo Pão de Açúcar e Raízen seguiram sendo monitorados de perto, com o mercado ainda avaliando seus desdobramentos e eventuais impactos indiretos sobre emissores com perfis de risco semelhantes. Vimos ainda o spread de empresas com maior alavancagem e pior governancça sofrendo também. Reforçamos que nossos fundos não possuíam exposição a esses nomes. O mercado primário apresentou continuidade de atividade, com bom volume de emissões, embora ainda marcado por maior disciplina na formação de preços. Observamos menor incidência de cancelamentos em relação ao mês anterior, mas ainda com seletividade tanto por parte de emissores quanto de investidores.</t>
  </si>
  <si>
    <t>O fundo mantém portfólio equilibrado, com 33,1% em crédito bancário, 2,8% em crédito corporativo, e o restante em caixa e títulos públicos. Do total do fundo, 99,0% do PL está alocado em emissores avaliados como AAA, AA, A. Mantemos postura seletiva nas novas alocações em crédito corporativo, priorizando emissores com fundamentos sólidos, baixa alavancagem e boa previsibilidade de fluxo de caixa. Seguimos focados em diversificação e disciplina na relação risco-retorno, aproveitando oportunidades pontuais decorrentes da maior dispersão de spreads. Em termos de estratégia, temos viés de diversificação e captura de prêmios atrativos, além de alocações táticas.</t>
  </si>
  <si>
    <t>https://fundos.xpi.com.br/docs-fundos/Caracteristica_43104966000181.pdf</t>
  </si>
  <si>
    <t>O Truxt Valor teve retorno de -0,45% no mês. Os setores de imobiliário e serviços financeiros foram os principais detratores, enquanto utilidades públicas e distribuição de combustíveis contribuíram positivamente.</t>
  </si>
  <si>
    <t>Ao final do mês, as principais posições eram nos setores utilidades públicas e serviços financeiros.</t>
  </si>
  <si>
    <t>https://fundos.xpi.com.br/docs-fundos/Caracteristica_26277595000110.pdf</t>
  </si>
  <si>
    <t>Net Exposure (ajustado pelo delta das opções): 78% do PL. Principais setores e posições relevantes (acima de 2% do PL) da carteira de ações, por ordem de tamanho: Utilities 24% (Equatorial, Companhia Paranaense de Energia - COPEL, Energisa, Eneva); Financials 23% (Itaú Unibanco Holding, Banco Bradesco, Banco BTG Pactual, StoneCo Ltd., Nu Holdings Ltd.); Commodities 9% (Vibra Energia, Prio); Varejo 9% (Smartfit Escola de Ginástica e Dança, Lojas Renner); Além disto, temos exposição em NTN-Bs de 13%</t>
  </si>
  <si>
    <t>https://fundos.xpi.com.br/docs-fundos/Caracteristica_09143318000104.pdf</t>
  </si>
  <si>
    <t>O Fundo apresentou rentabilidade de -0,54% no mês de abril, frente ao CDI de 1,09% no período. O resultado refletiu marginalmente abertura das NTN-Bs, com a NTN-B 2030 abrindo 4bps, movimento compatível com a duration média da carteira, de 4,5 anos. Além disso, também foi observada uma abertura nos spreads de crédito.</t>
  </si>
  <si>
    <t>Mantivemos a estratégia dos últimos meses, priorizando o carrego. A carteira conta com 60 emissores distribuídos em 13 setores, garantindo ampla diversificação. Com duration média de 4,5 anos e spread de crédito de 95bps (em relação a NTN-B de referência), optamos por manter a exposição sem hedge, dado o prêmio atrativo em relação à NTN-B 2030, atualmente em IPCA + 7,85%.</t>
  </si>
  <si>
    <t>https://fundos.xpi.com.br/docs-fundos/Caracteristica_48969198000142.pdf</t>
  </si>
  <si>
    <t>O Atena Yield D30 apresentou rentabilidade de 1,10% no mês, equivalente a 101,03% do CDI no período.</t>
  </si>
  <si>
    <t>Abril foi marcado pela abertura de spreads de crédito em diversos emissores — com destaque para Aegea e Eletropaulo. Em nenhum desses nomes temos exposição. Na contramão de grande parte do mercado, nossa carteira conseguiu mitigar os efeitos da marcação a mercado, entregando retorno acima do CDI. Nesse contexto, o carrego da carteira foi o principal fator de contribuição para o desempenho do fundo. Ademais, seguimos observando um mercado com spreads ainda bastante comprimidos e, diante disso, mantemos nossa estratégia focada em ativos de alta qualidade, que ofereçam prêmio adequado em relação ao risco esperado, com preferência por papéis de menor duration. Em bases constantes, o carrego da carteira permanece saudável, sustentando boas perspectivas para os próximos meses.</t>
  </si>
  <si>
    <t>https://fundos.xpi.com.br/docs-fundos/Caracteristica_31340838000158.pdf</t>
  </si>
  <si>
    <t>Em abril, o fundo registrou rentabilidade de 1,23%, equivalente a CDI + 1,80% ao ano, abaixo da faixa de retorno alvo estabelecida pela gestão. A performance da carteira resultou principalmente de (A) cotas sêniores de FIDCs geridos pela Riza, que representaram aproximadamente 36% do portfólio no mês, com rendimento médio de CDI + 2,84% ao ano, e (B) cotas sêniores e mezaninos de FIDCs de mercado, que corresponderam a cerca de 59% do portfólio, com rendimento médio de CDI + 3,18% ao ano no período. Neste mês, buscamos boas oportunidades de investimento no mercado, de forma a aplicar o caixa do fundo em alocações graduais ao longo do trimestre. A variabilidade do desempenho do Statheros permanece alinhada com o esperado, apresentando volatilidade anualizada de apenas 0,1% desde o seu início, em agosto de 2021, com Sharpe de 18,0.</t>
  </si>
  <si>
    <t>Encerramos o período com dois FIDCs de carteira diversificada geridos pela Riza no portfólio do Statheros, com exposição média de 18% do patrimônio líquido por ativo, e trinta e quatro FIDCs de mercado, com exposição média de 2% por ativo. No pipeline do fundo, há quatro FIDCs em fase de estruturação, e seis FIDCs em análise.</t>
  </si>
  <si>
    <t>https://institucional.xpi.com.br/downloads/xpgestao/Caracteristica/Caracteristica_42260903000151_v54.pdf</t>
  </si>
  <si>
    <t>No mês de Abril, o XPCE 15 entregou o retorno de 1,058%, equivalente a 96,98% do CDI ou CDI - 0,41% a.a., acumulando no ano o retorno de 4,48% nominal. O retorno de 1,058% no mês pode ser segregado por estratégia da seguinte forma: zeragem com 0,497% e uma exposição média de 46,13%; liquidez com 0,41% e 40,54%; crédito estruturado com 0,103% e 7,37%; imobiliários com 0,036% e 3,47%; infraestrutura com 0,035% e 2,83%; Custos &amp; outros com -0,024%.</t>
  </si>
  <si>
    <t>Sem comentário</t>
  </si>
  <si>
    <t>https://fundos.xpi.com.br/docs-fundos/Caracteristica_29813596000120.pdf</t>
  </si>
  <si>
    <t>https://fundos.xpi.com.br/docs-fundos/Caracteristica_26759909000111.pdf</t>
  </si>
  <si>
    <t>O AZ Quest Bayes Long Short apresentou um desempenho expressivo de +4,71% em abril, acumulando +12,67% no ano e renovando as máximas históricas da estratégia. O resultado foi impulsionado principalmente pelas estratégias Long Short, que se beneficiaram de um ambiente de maior dispersão entre os ativos, especialmente nas posições vendidas em empresas de menor qualidade e em papéis ligados a crescimento. De forma geral, os fatores Long Short tiveram desempenho bastante positivo no mês, com destaque para estratégias Técnicas, de Baixo Risco e Crescimento. Atualmente, o fundo mantém uma exposição bruta elevada, com posições compradas e vendidas bem diversificadas, resultando em uma exposição líquida comprada mais moderada. Essa abordagem permite capturar oportunidades tanto na alta quanto na queda dos ativos, com mais de 160 posições na carteira. A estratégia segue focada em explorar a dispersão entre empresas, mantendo diversificação e disciplina na alocação para geração de retornos consistentes ao longo do tempo.</t>
  </si>
  <si>
    <t>Abril foi marcado por um ambiente global mais construtivo para ativos de risco, com forte recuperação das bolsas, especialmente nos Estados Unidos. O movimento foi sustentado por dados econômicos resilientes, com crescimento impulsionado por investimentos em tecnologia e inteligência artificial, além de resultados corporativos acima das expectativas. Por outro lado, a inflação voltou a pressionar, refletindo o choque nos preços de energia em meio às tensões geopolíticas, levando bancos centrais a adotarem postura cautelosa. Em outras regiões, o cenário foi heterogêneo. A Europa seguiu com baixo crescimento e inflação elevada, enquanto economias exportadoras se beneficiaram do ambiente global. Na Ásia, a dinâmica também foi mista, com destaque para exportações e maior cautela na política monetária. No Brasil, o mês foi marcado por maior volatilidade. Após um início positivo, o mercado devolveu parte dos ganhos diante da piora das expectativas de inflação e de juros mais restritivos. Ainda assim, houve dispersão relevante entre ativos. Nesse contexto, estratégias quantitativas se beneficiaram dessa dispersão, especialmente abordagens Long Short. Já estratégias Long Only apresentaram desempenho mais estável. Para frente, a combinação de incertezas e diferenciação entre empresas tende a favorecer abordagens sistemáticas.</t>
  </si>
  <si>
    <t>https://fundos.xpi.com.br/docs-fundos/Caracteristica_46929688000190.pdf</t>
  </si>
  <si>
    <t>Tivemos no mês perda no mercado de juros internacional, resultado praticamente zerado no juros Brasil. Na renda variável abril se destacou como um mês positivo para os principais ativos de risco globais. Nos Estados Unidos, o S&amp;amp;P 500 e o Russell 2000 registraram altas de 10,4% e 12,2%, respectivamente. Os índices europeus também tiveram um desempenho sólido, com uma valorização de aproximadamente 5,6% a 5,7%. O mercado chinês, representado pelo ETF FXI, avançou cerca de 2,4% a 2,5%. Em contrapartida, a bolsa brasileira foi um destaque negativo. O Ibovespa apresentou uma leve queda de 0,1%, enquanto o índice de Small Caps caiu 3,2%. O portfólio obteve ganhos com posições compradas no setor de tecnologia norte-americano, que teve uma performance expressiva, e no setor de utilidade pública. Ganhos também foram registrados em petróleo, impulsionados pela alta da commodity. Em menor grau, posições compradas no setor de saúde resultaram em perdas. A exposição ao setor de tecnologia na bolsa americana foi aumentada no início do mês e, após o bom desempenho, foi reduzida ao final do período. Atualmente, não há posições direcionais relevantes, com foco na exploração de posições relativas no mercado brasileiro. Foi adicionada uma nova posição comprada em milho. Na carteira de ações, as alocações principais concentram-se nos setores de utilidade pública e saúde.</t>
  </si>
  <si>
    <t>O mês de abril começou com um fechamento das curvas de juros globais, reflexo direto do otimismo gerado pelo "cessar-fogo" no Oriente Médio. Contudo, esse movimento foi revertido na segunda quinzena, com a piora das perspectivas para a reabertura do Estreito de Hormuz. A manutenção do bloqueio continuou a pressionar o preço internacional do petróleo, que se manteve como o principal vetor para as taxas de juros globais. Ao final do mês, os principais bancos centrais, como o FED e o ECB, mantiveram suas taxas de juros inalteradas. Diante desse cenário, a estratégia adotada foi de um viés aplicador, que se beneficia de quedas dos juros, por entender que as curvas já embutem prêmios de alta razoáveis. Para balancear a carteira, foram mantidas posições tomadas em mercados que ainda precificam de forma limitada a possibilidade de um ciclo de altas. No mercado local mantivemos as posições aplicadas em juros nominais. Da mesma forma que nas curvas offshore, a precificação do ciclo de cortes foi influenciada pela dinâmica dos preços internacionais do petróleo.</t>
  </si>
  <si>
    <t>https://fundos.xpi.com.br/docs-fundos/Caracteristica_35727276000150.pdf</t>
  </si>
  <si>
    <t>No mês de abril o fundo Absolute Pace Long Biased apurou resultado de 1,50%. Destacaram-se positivamente posições no setor de saneamento e bancos. Já os destaques negativos foram posições no setor de construção e varejo discricionário.</t>
  </si>
  <si>
    <t>O fundo está com posição líquida comprada de 56% e posição bruta de 160%, com elevada diversificação entre empresas e setores. Adicionalmente, há exposição de 0,8 PL comprado em NTN-B e 2,5% comprado em crédito privado. No livro Long, destacam-se posições nos setores de utilidades públicas, varejo discricionário e em óleo&amp;amp;gás. No livro Short, destacam-se posições que protegem de um cenário desafiador para o preço do petróleo. No livro Long&amp;amp;Short, destaques para a estratégia de arbitragem entre classes.</t>
  </si>
  <si>
    <t>https://fundos.xpi.com.br/docs-fundos/Caracteristica_32892827000143.pdf</t>
  </si>
  <si>
    <t>Em abril, o fundo obteve retorno de - 0,08%. No ano de 2026, o retorno está em 2,89%, o equivalente a 64% do CDI. O retorno acumulado desde o início do fundo é de 12,31%, o equivalente a 78% do CDI. O resultado do mês pode ser explicado objetivamente pela abertura generalizada de spread dos ativos locais. O mercado de crédito privado continuou amplamente funcional, com volume elevado de negociações no mercado secundário. Encerramos o mês com 15,90% de caixa no fundo, 67 ativos em carteira de 53 emissores distintos, taxa de carrego da carteira (antes de custos) equivalente a CDI + 0,38% e duration de 4,07 anos.</t>
  </si>
  <si>
    <t>No mercado local, mantemos o direcionamento dos nossos portfólios para nomes com elevada qualidade de resultados, prazos mais curtos, risco-retorno ajustados e em setores defensivos da economia.</t>
  </si>
  <si>
    <t>https://fundos.xpi.com.br/docs-fundos/Caracteristica_59904332000143.pdf</t>
  </si>
  <si>
    <t>Em abril, o cenário global foi marcado pela persistência do choque de energia, seus impactos sobre inflação e atividade e pela postura cautelosa dos bancos centrais. Nos EUA, o Fed manteve os juros e adotou comunicação mais dura, reduzindo a probabilidade de cortes no curto prazo. A atividade segue resiliente, com inflação acima da meta e riscos adicionais via petróleo. A indicação de Kevin Warsh reforça a incerteza sobre a condução futura da política. Na Europa, o choque de energia elevou a inflação e aumentou o risco de persistência. A atividade perdeu força, e BCE e BoE mantêm viés mais restritivo, condicionado à evolução do choque. Na China, o crescimento mais forte no início do ano permitiu leve aperto na orientação da política, reduzindo a necessidade de estímulos adicionais. No Brasil, a atividade segue forte, com crédito e emprego acima do esperado e impulso adicional no curto prazo. A arrecadação permanece robusta, sem deterioração relevante. A inflação foi revisada para cima, e o BC mantém cortes graduais, atento às expectativas. Na performance, posições em bolsa, commodities e juros contribuíram positivamente e moedas, negativamente.</t>
  </si>
  <si>
    <t>Em juros, aumentamos posições aplicadas no Canadá, na Suécia e na Zona do Euro, além de posições em juros nominais e reais no Brasil. Abrimos posições tomadas nos Estados Unidos. Em bolsa, mantivemos posições compradas e de valor relativo em ações brasileiras e posições compradas em ações globais. Em moedas, aumentamos vendas no dólar americano e reduzimos compras no real brasileiro e no dólar canadense. Mantivemos posições vendidas no peso colombiano, no dólar australiano e no euro. Em commodities, aumentamos posições compradas no petróleo e vendidas no café, mantivemos posições compradas no ouro e no cobre e posições vendidas no zinco.</t>
  </si>
  <si>
    <t>https://fundos.xpi.com.br/docs-fundos/Caracteristica_28849694000155.pdf</t>
  </si>
  <si>
    <t>https://fundos.xpi.com.br/docs-fundos/Caracteristica_49998656000134.pdf</t>
  </si>
  <si>
    <t>Em abril o prêmio dos ativos CDI de títulos privados corporativos tiveram forte correção. Os fundos de crédito por sua vez tiveram captação negativa em meio a um mercado escasso de ofertas primárias. Essa correção parte explicada por uma correção técnica e parte por sucessivos eventos de crédito que atingiram somados a uma conjuntura de conflitos no oriente médio e cenário macro desafiador. A safra de resultados das empresas do 1T26 começou no final de março e esperamos um aumento da alavacagem das empresas e maior consumo de caixa das empresas com despesas financeiras pressionando o fluxo de caixa. Esse ambiante de correção generalizada cria um mercado oportunístico onde a seleção de nomes com as finanças e resultados saudáveis surgem como raras oportunidades de aquisição. A rentabilidade do fundo cumpre o seu objetivo em todas as janelas e é capaz de navegar de forma consistente por períodos de mais volatilidade, graças a gestão ativa e diversificação da carteira.</t>
  </si>
  <si>
    <t>Alocação em operações de crédito situando-se na faixa de 80% do portfólio, sendo 38% em debêntures, 16% em FIDCs, 26% em crédito bancário entre LFs, e uma posição confortável em títulos públicos com liquidez diária. Um dos princípios dos nossos fundos é a diversificação dos ativos da carteira, só assim é possível reduzir ao máximo os riscos específicos e inesperados que podem surgir sem afetar os resultados dos fundos no longo prazo. Com a alta dos prêmios dos papéis CDI, vemos melhores oportunidades no crédito corporativo. O fundo segue diciplinado e cauteloso em seu processo, alocando em dívidas mais curtas e com preferência em alocações de baixo risco.</t>
  </si>
  <si>
    <t>https://fundos.xpi.com.br/docs-fundos/Caracteristica_29250121000173.pdf</t>
  </si>
  <si>
    <t>https://fundos.xpi.com.br/docs-fundos/Caracteristica_26978199000110.pdf</t>
  </si>
  <si>
    <t>Abril combinou tensão geopolítica no Oriente Médio e petróleo elevado com forte desempenho dos mercados globais, impulsionado pela retomada da narrativa de Inteligência Artificial e por resultados robustos das grandes empresas de tecnologia. EUA reassumiram protagonismo, a Ásia emergente se destacou via semicondutores e houve rotação em favor de crescimento e tecnologia, em detrimento de commodities e ativos reais, afetando o Brasil. O Fed manteve juros e reforçou cautela, sinalizando juros altos por mais tempo. No Brasil, o Ibovespa teve rali inicial e correção posterior, ainda com fluxo estrangeiro positivo; o Copom cortou a Selic para 14,50% com cautela diante do choque do petróleo, inflação resiliente e limitações ao afrouxamento. Apesar do ruído eleitoral e do ambiente mais restritivo, valuation atrativo e revisões positivas de lucros sustentam uma visão construtiva de médio prazo.</t>
  </si>
  <si>
    <t>À luz desse cenário, o Comitê de Investimentos decidiu reforçar a renda fixa pré-fixada, pelos níveis elevados das taxas e carrego atrativo no médio prazo; aumentar a alocação em renda variável de mercados emergentes, com destaque para o Brasil dentro de uma diversificação regional; e reduzir a exposição a fundos multimercados, dada a relação risco-retorno menos favorável frente a outras classes. A estratégia reflete cautela calibrada, priorizando tecnologia, emergentes e os fundamentos brasileiros no médio prazo.</t>
  </si>
  <si>
    <t>O HIX Institucional FIA fechou abril com alta de +1,8%, à frente do Ibovespa (-0,1%), do SMLL (-3,2%) e do ICON (-5,3%). No ano, o fundo sobe +11,2%; em 12 meses, +34,6%; em 24 meses, +41,1% — bem acima dos principais índices de bolsa e do CDI no período (+28,0%). Do lado positivo, Eneva (+2,0%) seguiu ganhando tração com a tese de despacho térmico e o LRCAP de 2026, em que enxergamos margem adicional ainda subestimada pelo mercado. Orizon (+1,5%) continuou capturando os ganhos da combinação com a Vital, que consolida a empresa como líder de mercado e abre espaço para sinergias relevantes em biometano. OceanPact também contribuiu, beneficiada pelo anúncio de um novo contrato de quatro anos com a Petrobras e pelo avanço da combinação com a CBO, que melhora margens, dilui ociosidade e organiza a governança. Na ponta negativa, Plano e Plano (-1,3%) reagiu a uma prévia de 1T26 abaixo do consenso de curto, mas a tese estrutural segue intacta. Suzano (-0,7%) cedeu com câmbio mais apreciado; Stone (-0,6%) devolveu capital relevante via dividendo extraordinário e ajustou após dados mais fracos de volume nas maquininhas, agora em patamar de preço mais atrativo.</t>
  </si>
  <si>
    <t>Nosso trabalho continua o mesmo de sempre: investir em empresas com previsibilidade de fluxo de caixa, vantagem competitiva durável e desconto relevante frente ao valor intrínseco. A bolsa brasileira passa por um momento que merece atenção. Em cinco anos, a razão entre o índice de small caps e o Ibovespa caiu de 1,24 para cerca de 0,65 — quase 50% de compressão no relativo. Em absoluto, o Ibov acumula +60% no período, enquanto small caps estão ~14% abaixo. No múltiplo, o Ibov negocia perto da média histórica e small caps cerca de 10% abaixo da sua. Quando olhamos para os fundamentos das empresas que acompanhamos, não enxergamos deterioração que justifique esse gap. Para nós, a história é de fluxo, não de fundamento. Neste ano, entraram cerca de R$ 65 bilhões de estrangeiro na bolsa, concentrados nos maiores nomes do índice e em commodities — duas petroleiras sozinhas valem 15% do Ibov e subiram 50% no ano. Na outra ponta, o institucional local retirou aproximadamente R$ 50 bilhões, escaldado por anos de juro real elevado. Chamamos esse desequilíbrio de “mola comprimida”. Não é possível cravar quando ela vai destravar, mas o mercado local, hoje pressionado pelo nível elevado de juros reais, tende a se recuperar à medida que esses juros cedam de forma consistente.</t>
  </si>
  <si>
    <t>https://fundos.xpi.com.br/docs-fundos/Caracteristica_22662135000155.pdf</t>
  </si>
  <si>
    <t>O carry (IPCA mais spread dos papéis) foi a contribuição mais positiva para o mês de abril, carregando em 1,50% no mês. Por outro lado, a movimentação da curva de juros reais e a abertura do spread de crédito detraíram a rentabilidade do fundo em 0,88%. O restante dos fatores de risco (efeito de basis e trading) não contribuíram de forma relevante para o resultado. Ao longo do mês foi vendida parcialmente a posição em Sinop e comprada nova posição em Hidrovias do Brasil.</t>
  </si>
  <si>
    <t>O duration da carteira de papéis é 3,1 anos e taxa média de 8,17%. O duration da carteira total, incluindo derivativos é de 1,7 anos e 7,97% de retorno acima do IPCA, para um nocional ajustado. O fundo está com a exposição final encostada ao de seu benchmark, o IMAB-5.</t>
  </si>
  <si>
    <t>https://fundos.xpi.com.br/docs-fundos/Caracteristica_34580935000106.pdf</t>
  </si>
  <si>
    <t>A performance do mês foi positiva, impulsionada principalmente pelos books de Commodities e FX. Em Commodities, o destaque veio das estratégias de vol carry e linear carry, que capturaram a estabilização dos preços após a volatilidade extrema do mês anterior. No book de moedas (FX), as estratégias de momentum e carry contribuíram para o resultado em meio à desvalorização global do dólar (DXY ~-2%) e à recuperação das divisas emergentes. Em Equities, a performance foi mista: as estratégias de momentum capturaram o rali de alívio do S&amp;amp;P 500, enquanto o book de dispersão foi o principal detrator, pressionado pela forte correlação positiva entre os setores durante a recuperação do mercado.</t>
  </si>
  <si>
    <t>O fundo mantém uma alocação diversificada, com foco em estratégias de valor relativo e captura de prêmios de risco. No book de Equities, o posicionamento privilegia fatores de momentum e multi-style, mantendo uma postura oportunística diante da temporada de balanços. Em Commodities, a exposição está concentrada em capturar a normalização da volatilidade e diferenciais de carry, dada a manutenção do petróleo em patamares elevados. No mercado de Moedas, o fundo está posicionado para a continuidade do ajuste do dólar e a estabilização de emergentes. O book de Rates permanece com exposição reduzida, aguardando maior clareza sobre a trajetória dos yields globais após o Fed manter as taxas no patamar de 3,50%~3,75%.</t>
  </si>
  <si>
    <t>https://fundos.xpi.com.br/docs-fundos/Caracteristica_41710472000115.pdf</t>
  </si>
  <si>
    <t>"O Tivio ALT 90 encerrou o mês de abril com rentabilidade de 1,17%, frente a 1,09% do CDI. Desde o início da estratégia, o fundo acumula retorno de 15,38%, contra 13,23% do CDI no mesmo período, o que equivale a um retorno anualizado de CDI + 2,12%. No que diz respeito às aquisições realizadas ao longo do mês, destacamos três operações: LRS, um FIDC multi-cedente e multi-sacado e uma debênture securitizada. A Letra de Risco de Seguro (LRS) é um título que viabiliza a transferência de riscos de seguros e resseguros para o mercado de capitais. Trata-se de um produto ainda incipiente no mercado brasileiro, no qual seguradoras cedem os riscos de apólices específicas por meio de uma LRS, permitindo que investidores tenham exposição direta a essa classe de ativo. A Tivio, junto com outros parceiros, participou da emissão da primeira distribuição ao mercado nacional, reforçando o posicionamento da gestora na vanguarda do desenvolvimento de soluções de investimentos alternativos. A compra de parte da LRS contribui para a diversificação da carteira do fundo, com potencial de melhoria da relação risco-retorno. Adicionalmente, com o objetivo de ampliar ainda mais a diversificação do portfólio, iniciamos posição em um FIDC multi-cedente e multi-sacado, com subordinação sênior mínima de 45%, oferecendo um colchão de proteção relevante para a operação. O originador e estruturador dos créditos possui trajetória iniciada em 2000, com originação integralmente própria.</t>
  </si>
  <si>
    <t>A carteira do fundo está distribuida com a seguinte alocação: FIDCs Cota Sênior (80,45%), Liquidez (13,18%), Crédito Estruturado (2,99%), Crédito Privado (2,91%) e FIDCS Cota Mezanino (0,47%)</t>
  </si>
  <si>
    <t>https://fundos.xpi.com.br/docs-fundos/Caracteristica_61020441000140.pdf</t>
  </si>
  <si>
    <t>No mês de Abril de 2026, o fundo Apex Ações 30 apresentou retorno de -1,12% contra um Ibovespa de -0,08%. Em termos absolutos, os principais destaques positivos foram Saúde, Utilidade Pública e Materiais Básicos. Os destaques negativos foram Consumo Cíclico, Energia e Consumo não Cíclico. Em termos relativos ao Índice Bovespa, as maiores contribuições foram Materiais Básicos, Saúde e Telecom. Os detratores relativos ao Índice foram Consumo Cíclico, Energia e Utilidade Pública.</t>
  </si>
  <si>
    <t>O fundo terminou o mês com uma exposição líquida de 82,5%, bruta de 97,0% e setorial bruta de 31,8% em Serviços Financeiros, 17,2% em Energia, 15,9% em Indústria, 11,7% em Utilidade Pública, 7,4% em Consumo Cíclico, 6,7% em Saúde, 5,0% em Consumo não Cíclico e 1,1% em Materiais Básicos.</t>
  </si>
  <si>
    <t>https://fundos.xpi.com.br/docs-fundos/Caracteristica_15862830000103.pdf</t>
  </si>
  <si>
    <t>Em abril, o Absolute Hidra IPCA apurou resultado de IMA-B5 – 1,70%. O mercado de debêntures de infraestrutura registrou intensificação relevante no movimento de abertura de spreads, com ampliação média de aproximadamente 34 bps ao longo do período, sem que houvesse qualquer evento de crédito que justificasse o movimento. O impacto foi direto nas marcações a mercado e, consequentemente, na performance do fundo.</t>
  </si>
  <si>
    <t>O fundo encerrou o mês com duration de 4,3 anos, 87% alocado em Debêntures de Infraestrutura, 5% em Debêntures CDI/Bancários, 4% em FIDCs e caixa em 4%. Diante do cenário desafiador, adotamos postura mais conservadora, priorizando níveis elevados de caixa e redução adicional da duration da carteira, com o objetivo de atravessar o momento com menor sensibilidade à volatilidade, preservando capital e mantendo flexibilidade para capturar oportunidades quando as condições se mostrarem mais construtivas. Na carteira estruturada, incorporamos três novas operações de forma seletiva, em estruturas com perfil de risco adequado e potencial de retorno compatível com o ambiente atual. Seguimos priorizando emissores AAA e AA com deslocamento relevante frente a pares equivalentes, mantendo foco permanente na relação risco-retorno sem renunciar a liquidez e qualidade de crédito.</t>
  </si>
  <si>
    <t>https://fundos.xpi.com.br/docs-fundos/Caracteristica_51112363000150.pdf</t>
  </si>
  <si>
    <t>"O Fundo entregou em linha com seu benchmark e com seu carrego liquido de custos. Observamos um mercado mais sensível a preço, com spreads comprimidos e o fluxo para fundos mostrando desaceleração, com alguns meses negativos recentes. O primário segue aquecido, porém com menor participação de gestoras independentes nos books, diminuindo a profundidade da base compradora. Adicionalmente, seguimos atentos aos eventos corporativos negativos envolvendo diversas empresas — nomes que não compõem nossas carteiras por não satisfazerem nossas métricas de retorno e risco no momento atual. Seguimos preparados e monitorando de perto os possíveis desdobramentos sobre o mercado e a dinâmica dos spreads."</t>
  </si>
  <si>
    <t>Seguimos com duration controlada, mais seletivos no mercado primário e priorizando alocar em grupos de maior solidez e menos cíclicos. É importante lembrar que temos um mecanismo que dá um desconto na taxa de administração sobre a parcela de caixa.</t>
  </si>
  <si>
    <t>https://fundos.xpi.com.br/docs-fundos/Caracteristica_14188162000100.pdf</t>
  </si>
  <si>
    <t>O fundo apresentou desempenho positivo e acima do CDI. A contribuição veio principalmente de ativos bancários, como Letras Financeiras Sênior e Subordinadas de BTG, Bradesco e Santander, e de ativos corporativos como Boticário, Assaí, Hapvida e TAG. Hypera, CELP e Armac impactaram negativamente o resultado.</t>
  </si>
  <si>
    <t>O mercado de crédito privado apresentou uma dinâmica mais favorável em relação aos últimos meses, com estabilização dos spreads corporativos. Apesar do ambiente desafiador atual, com resgates líquidos na indústria, ao longo do mês houve também sinais de estabilização que mitigaram estes movimentos. Entre os fatores, o elevado nível de liquidez das carteiras e a redução da atividade no mercado primário mitigaram a necessidade de vendas forçadas para fazer frente aos resgates, contribuindo para maior estabilidade dos preços. A estratégia permanece cautelosa e disciplinada, com foco na qualidade dos emissores e preservação do portfólio. O fundo mantém elevada exposição ao crédito, com 77,6% da carteira, concentrada principalmente em papéis corporativos.</t>
  </si>
  <si>
    <t>https://fundos.xpi.com.br/docs-fundos/Caracteristica_34109809000178.pdf</t>
  </si>
  <si>
    <t>https://fundos.xpi.com.br/docs-fundos/Caracteristica_30568495000110.pdf</t>
  </si>
  <si>
    <t>A principais contribuições positivas para a rentabilidade do mês vieram das posições em juros e câmbio locais. As apostas em renda variável também contribuíram positivamente ao resultado. Assim como as posições em juros e moedas globais, ainda que em menor magnitude.</t>
  </si>
  <si>
    <t>A restrição de oferta no mercado de petróleo segue sendo um fator de risco relevante para o cenário macroeconômico no curto prazo. O impacto sobre as economias ainda motiva cautela dos bancos centrais com a inflação de energia, e com o grau de desaceleração da atividade esperado da alta destes preços. A economia norte-americana demonstrou notável resiliência, com dados de atividade e do mercado de trabalho mais fortes que o esperado, em contraste com o desempenho mais fraco da Europa. No Brasil, a atividade econômica segue surpreendendo positivamente, adicionando complexidade à condução da política monetária.</t>
  </si>
  <si>
    <t>https://fundos.xpi.com.br/docs-fundos/Caracteristica_36017731000197.pdf</t>
  </si>
  <si>
    <t>O risco de crédito apresentou desempenho negativo no mês, com o mercado corrigindo e retornando aos níveis observados ao longo de 2024. Apesar de possíveis defasagens de marcação a mercado, o mercado secundário parece ter estabilizado, mostrando um maior equilíbrio entre oferta e demanda. Após a expressiva reprecificação de spreads em março e abril, os prêmios de risco das debentures incentivadas voltaram para níveis atrativos em termos de risco e retorno, especialmente considerando o benefício tributário em um ambiente de juros elevados. A expectativa é de acomodação dos preços atuais no curto prazo.</t>
  </si>
  <si>
    <t>https://fundos.xpi.com.br/docs-fundos/Caracteristica_57134507000155.pdf</t>
  </si>
  <si>
    <t>Mantemos uma perspectiva favorável para as ações dos EUA, mas acompanhamos de perto a evolução da situação no Oriente Médio e as potenciais implicações para o US Multi Cap Opportunities Fund e as ações americanas.</t>
  </si>
  <si>
    <t>As ações americanas se recuperaram em abril, com o índice S&amp;amp;P 500 alcançando seu maior retorno mensal desde novembro de 2020. A confiança renovada dos investidores foi impulsionada por fundamentos corporativos sólidos e pelo potencial de que as tensões geopolíticas possam ser moderadas. Os dados econômicos dos EUA permanecem resilientes, destacando-se pelo crescimento real do PIB no primeiro trimestre de 2026, de aproximadamente 2%. Os lucros corporativos continuam fortes. Os lucros corporativos do primeiro trimestre de 2026 estão no caminho para crescer mais de 20% ano a ano. A combinação do crescimento econômico contínuo e dos fundamentos saudáveis das empresas apoia os mercados acionistas dos EUA.</t>
  </si>
  <si>
    <t>https://fundos.xpi.com.br/docs-fundos/Caracteristica_20485402000130.pdf</t>
  </si>
  <si>
    <t>https://fundos.xpi.com.br/docs-fundos/Caracteristica_11952873000110_QW2AG1747743302.pdf</t>
  </si>
  <si>
    <t>No mês de março/2026, o ASA Gauss registrou perdas de -3,08%. O período foi marcado por uma reprecificação relevante dos ativos globais, em meio à escalada das tensões geopolíticas no Oriente Médio, com destaque para o agravamento do conflito envolvendo o Irã e seus impactos sobre os preços de energia. Em parte, a alta das commodities energéticas reforçou incertezas inflacionárias e levou a uma deterioração das condições financeiras globais. Nos Estados Unidos, dados resilientes de atividade combinados com pressões inflacionárias sustentaram a expectativa de política monetária restritiva por mais tempo, resultando na abertura da curva de juros e correção expressiva das bolsas. Na Europa, o BCE manteve postura cautelosa diante de inflação persistente, enquanto a atividade mostrou sinais mistos e os ativos de risco apresentaram desempenho negativo. Na Ásia, o Japão seguiu com a normalização gradual de sua política monetária, ao passo que a depreciação do iene e a queda da bolsa refletiram o ambiente global adverso. No Brasil, o cenário foi impactado tanto pelo contexto externo quanto por incertezas fiscais domésticas, com abertura relevante da curva de juros, depreciação cambial e queda da bolsa. No que se refere aos ativos, os principais índices acionários globais apresentaram forte desempenho negativo, com o S&amp;amp;P 500 recuando -7,78%, o DAX -10,76% e o Topix -10,06%. O dólar, medido pelo DXY, apreciou 2,97%, enquanto a taxa do Treasury de 10 anos (UST 10Y) abriu 41 bps.</t>
  </si>
  <si>
    <t>https://institucional.xpi.com.br/downloads/xpgestao/Caracteristica/Caracteristica_25307278000137_v184.pdf</t>
  </si>
  <si>
    <t>https://institucional.xpi.com.br/downloads/xpgestao/Caracteristica/Caracteristica_26434293000109_v181.pdf</t>
  </si>
  <si>
    <t>O fundo apresentou ganhos nas posições tomadas em taxas de juros nominais, tanto no BRA quanto nos EUA e no Japão, além de resultado positivo na posição comprada em inflação implícita. Por outro lado, registrou perdas nas posições em moedas e em renda variável, tanto no mercado local quanto internacional. Em abril, a economia global foi marcada por maior incerteza e desaceleração do crescimento, em função do agravamento do conflito no Oriente Médio. A alta dos preços de energia reacendeu pressões inflacionárias e levou o FMI e o Banco Mundial a revisarem suas projeções, indicando crescimento global mais fraco e riscos elevados, especialmente para economias emergentes dependentes da importação de petróleo e fertilizantes. Ao mesmo tempo, os bancos centrais adotaram um tom mais defensivo. O Fed manteve os juros elevados por mais tempo do que o mercado esperava, citando a persistência inflacionária associada à energia, enquanto autoridades monetárias europeias passaram a trabalhar com múltiplos cenários, refletindo a maior imprevisibilidade geopolítica. O mês consolidou um quadro de crescimento moderado, inflação mais pressionada e política monetária cautelosa nas principais economias.</t>
  </si>
  <si>
    <t>Na renda fixa, as posições tomadas em taxas de juros foram reduzidas no Brasil e encerradas nos Estados Unidos, com realização de lucro. A posição comprada em inflação foi mantida e ampliada. Na parte de moedas, as posições compradas em dólar foram reduzidas. No caso da compra de dólar contra real a posição foi mantida via opções de compra. Na renda variável, seguem as posições vendidas em índice de bolsa local (tanto large quanto small cap). Na parcela de ações, segue a posição comprada em empresas geradoras de caixa ligadas à commodities. A posição vendida em bolsa norte-americana foi encerrada.</t>
  </si>
  <si>
    <t>https://fundos.xpi.com.br/docs-fundos/Caracteristica_40127685000156.pdf</t>
  </si>
  <si>
    <t>Na carteira de Créditos bancários seguimos operando os ativos S1. Estamos hoje com 69% do PL alocado. Na carteira de termos aumento para 6% do PL.</t>
  </si>
  <si>
    <t>As LF’s foram as detratoras para o resultado do mês e os termos melhoraram marginalmente.</t>
  </si>
  <si>
    <t>https://fundos.xpi.com.br/docs-fundos/Caracteristica_47046855000117.pdf</t>
  </si>
  <si>
    <t>Em abril, a curva de juros doméstica apresentou fechamento relevante, principalmente nos vértices intermediários e longos, refletindo a combinação de melhora do ambiente externo com o cessar fogo no Oriente Médio, valorização do real e sinais mais claros de desaceleração da atividade econômica local. A apreciação cambial e o comportamento mais benigno do câmbio ajudaram a aliviar parte das preocupações inflacionárias de médio prazo, enquanto dados de atividade e crédito mais fracos reforçaram a percepção de desaceleração da economia doméstica. Além disso, a manutenção do fluxo estrangeiro para renda fixa local contribuiu para compressão de prêmios na parte longa da curva. Como resultado, o mercado passou a consolidar um cenário de continuidade do ciclo de flexibilização monetária, com fechamento mais intenso dos juros reais e leve acomodação das inflações implícitas ao longo do mês. Como evento principal teve a reunião do Copom mantendo o juros conforme amplamente esperado pelo mercado, trazendo um tom mais agressivo e uma preocupação com a desancoragem das expectativas de inflação de longo prazo. Essa melhora dos ativos de renda fixa na primeira quinzena foi parcialmente revertida na última semana do mês com a piora do conflito no Oriente Médio.</t>
  </si>
  <si>
    <t>o fundo possui posições em NTN-Bs com atpe 5 anos de vencimento em aproximadamente 99,5% do PL</t>
  </si>
  <si>
    <t>https://fundos.xpi.com.br/docs-fundos/Caracteristica_09344799000108.pdf</t>
  </si>
  <si>
    <t>Em abril, o bloco de beta do fundo apresentou performance positiva com operações em NTN-Bs. O modelo seguidor de tendências de longo prazo nos DIs, o bloco de alfa, apresentou resultado negativo.</t>
  </si>
  <si>
    <t>O Kad IMA-B é um fundo de renda fixa composto por dois principais blocos de modelos. No primeiro, o modelo de alocação busca construir uma carteira de NTN-B cujo objetivo é aproximar a sua duration à do IMA-B, enquanto otimiza custos de transação e outras características desejáveis (yield, sharpe, etc). O segundo bloco, responsável pela geração de alfa do fundo, é composto pelos modelos seguidores de tendência de longo prazo, utilizados há muitos anos em diversos outros fundos da gestora. Seguimos confiantes na capacidade do fundo gerar bons resultados através da combinação entre uma exposição ao índice IMA-B e os modelos seguidores de tendência de longo prazo, beneficiando os investidores no longo prazo através da geração de alfa.</t>
  </si>
  <si>
    <t>https://fundos.xpi.com.br/docs-fundos/Caracteristica_43778868000120.pdf</t>
  </si>
  <si>
    <t>https://fundos.xpi.com.br/docs-fundos/Caracteristica_37108062000121.pdf</t>
  </si>
  <si>
    <t>O resultado no mês foi impactado pela marcação negativa de um ativo, que foi remarcado em níveis próximos ao valor dos Certificados de Depósitos Bancários que estão em garantia, o que entendemos ser uma marcação conservadora. Adicionalmente, acreditamos que, caso a abertura de spreads no mercado líquido continue, haverá uma boa oportunidade para utilizar o caixa do fundo na aquisição de ativos high grade a preços de high yield.</t>
  </si>
  <si>
    <t>Para um melhor acompanhamento do posicionamento do fundo, sugerimos verificar o relatório Gerencial disponibilizado.</t>
  </si>
  <si>
    <t>https://fundos.xpi.com.br/docs-fundos/Caracteristica_28648924000118.pdf</t>
  </si>
  <si>
    <t>O fundo apresentou uma performance positiva no mês de abril, enquanto seu benchmark (IBX) ficou aproximadamente zerado. Os dois maiores contribuidores do mês para o alpha do fundo foram nossas posições no setor de saúde (Hapvida e Bradsaúde) e setor elétrico (Axia e Eneva). Do lado negativo destaque importante para setor de petróleo. A guerra no oriente médio impulsionou o preço da comodity e apesar de termos uma posição comprada, era menor do que o peso que o setor possui no benchmark</t>
  </si>
  <si>
    <t>1. Setor elétrico (Equatorial, Axia e Eneva): Vemos um cenário de alta estrutural no preço de energia e valuations atrativos; 2. Saúde (Rede Dor, Hapvida e Bradsaúde): Dinâmica positiva de resultados com recuperação de rentabilidade e volta da expansão orgânica; 3. Consumo Discricionário (Grupo SBF e Vivara): Valuations descontados após correção recente, expectativa de crescimento de 2 dígitos, BRL mais valorizado, além do ciclo de afrouxamento monetário em curso; 4. Consumo Defensivo (Pague Menos): Crescimento setorial resiliente e acima do PIB, impulso adicional do GLP-1, e espaço para ganho de mercado dos independentes com melhoria de produtividade e aceleração das aberturas; 5. Embraer: Momentum operacional bastante forte com backlog robusto e produtos muito bem-posicionados em cada um dos seus segmentos.</t>
  </si>
  <si>
    <t>https://fundos.xpi.com.br/docs-fundos/Caracteristica_27783868000161.pdf</t>
  </si>
  <si>
    <t>"O Fundo entregou acima do benchmark, beneficiado pela recuperação na marcação de alguns emissores. Observamos um mercado mais sensível a preço, com spreads comprimidos e o fluxo para fundos mostrando desaceleração, com alguns meses negativos recentes. O primário segue aquecido, porém com menor participação de gestoras independentes nos books, diminuindo a profundidade da base compradora. Adicionalmente, seguimos atentos aos eventos corporativos negativos envolvendo diversas empresas — nomes que não compõem nossas carteiras por não satisfazerem nossas métricas de retorno e risco no momento atual. Seguimos preparados e monitorando de perto os possíveis desdobramentos sobre o mercado e a dinâmica dos spreads."</t>
  </si>
  <si>
    <t>Seguimos com duration controlada, mais seletivos no mercado primário, priorizando alocar em papéis com prazos mais curtos. É importante lembrar que temos um mecanismo que dá um desconto na taxa de administração sobre a parcela de caixa. Este fundo segue aberto para captação.</t>
  </si>
  <si>
    <t>https://fundos.xpi.com.br/docs-fundos/Caracteristica_36352376000102.pdf</t>
  </si>
  <si>
    <t>"No mês de abril, o fundo apresentou rentabilidade de 1,02%, o equivalente a CDI - 0,07%. No acumulado dos últimos 12 meses, o retorno foi de 13,86% (CDI - 0,84%). No mês, a estratégia de emissões corporativas apresentou uma contribuição marginalmente inferior ao mês anterior, fruto da abertura dos spreads de crédito. Sendo este o principal fator que onerou a performance do mês, fazendo com que o resultado apresentado ficasse marginalmente abaixo do benchmark. Além disso, durante o mês de abril, reduzimos gradualmente a nossa posição em caixa através da redução da alocação em emissões bancárias.</t>
  </si>
  <si>
    <t>O Riza Lotus Plus mantém uma carteira diversificada, composta por 121 emissores distribuídos entre 17 setores da economia, com foco em segmentos menos sujeitos à volatilidade econômica. As maiores alocações seguem concentradas nos setores de financials, utilities e energia. Atualmente, 46,6% da carteira está alocada em emissões corporativas, 20,4% em títulos bancários e 14,1% está exposta a ativos estruturados, predominantemente via cotas sêniores de FIDCs. Esse posicionamento, resulta em um portfólio com spread médio de CDI + 1,10% e duration média de 1,6 ano, patamar consistente com a estratégia do fundo de preservar liquidez e estabilidade no carrego, mesmo em cenários de maior incerteza.</t>
  </si>
  <si>
    <t>https://fundos.xpi.com.br/docs-fundos/Caracteristica_43917493000131.pdf</t>
  </si>
  <si>
    <t>O desempenho do fundo foi impactado negativamente pelas posições em Juros G10 e Moeda Emergentes.</t>
  </si>
  <si>
    <t>Ao longo do mês, introduzimos posição aplicada em juros reais longos na Zona do Euro, assim como na parte curta/intermediária da curva de juros nominais na Suécia (neste caso, em um trade relativo com Zona do Euro). Ainda, adicionamos posição aplicada na parte intermediária de juros nominais no Brasil. Com relação às posições anteriores, mantivemos as posições aplicadas em juros reais no Brasil (NTN-B longa) e juros nominais no México, além de pequena posição em juros longos na África do Sul.</t>
  </si>
  <si>
    <t>https://fundos.xpi.com.br/docs-fundos/Caracteristica_54307808000145.pdf</t>
  </si>
  <si>
    <t>Em Abril, o Fundo rendeu -3,6%, enquanto o Ibovespa rendeu -0,1%. As principais contribuições setoriais positivas vieram de saúde e utilidade pública, enquanto as negativas vieram dos setores de varejo e papel/celulose.</t>
  </si>
  <si>
    <t>https://fundos.xpi.com.br/docs-fundos/Caracteristica_34430477000129.pdf</t>
  </si>
  <si>
    <t>O risco de crédito apresentou desempenho negativo no mês, com o mercado corrigindo e retornando aos níveis observados ao longo de 2024. Apesar de possíveis defasagens de marcação a mercado, o mercado secundário parece ter estabilizado, mostrando um maior equilíbrio entre oferta e demanda. Após a expressiva reprecificação de spreads em março e abril, os prêmios de risco das debentures incentivadas voltaram para níveis atrativos em termos de risco e retorno, especialmente considerando o benefício tributário em um ambiente de juros elevados. A expectativa é de acomodação dos preços atuais no curto prazo. O risco de mercado teve resultado positivo com o fechamento das taxas das NTN-Bs. Mantivemos a duration do portfólio em 7,2 anos.</t>
  </si>
  <si>
    <t>https://fundos.xpi.com.br/docs-fundos/Caracteristica_39959156000130.pdf</t>
  </si>
  <si>
    <t>Rentabilidade do fundo no mês: 1,22%. Atribuição: Juro Nominal: +0,03%; Títulos Púb: +0,03%; Inflação Implícita: 0,00%; Juros Valor Relativo: +0,13%; Juro Real: +0,09%; Caixa/Custos: +0,94%.</t>
  </si>
  <si>
    <t>Em juros nominais, aproveitamos a descompressão de prêmios na metade do mês e reduzimos as exposições vendidas no curto. No final do mês, conforme as tensões de guerra voltaram a impactar o cenário de juros local, voltamos a montar estruturas vendidas no trecho curto, no qual observamos uma boa assimetria nos níveis atuais. Em juros reais direcionais, mantivemos a posição aplicada no trecho médio/longo da curva. Em juros reais de valor relativo, seguimos reduzindo posições que atingiram nosso target de resultado. Em inflação, estamos sem exposição relevante. Em linhas gerais, mantivemos uma dinâmica de posicionamento mais tático, diante do ambiente mais incerto, com a guerra.</t>
  </si>
  <si>
    <t>https://fundos.xpi.com.br/docs-fundos/Caracteristica_27928186000108.pdf</t>
  </si>
  <si>
    <t>No mês de abril/2026 a estratégia ADAM MACRO apresentou resultado positivo para os portfólios de juros local, bolsa offshore, bolsa local e commodities e negativo para juros global e moedas.</t>
  </si>
  <si>
    <t>Para a estratégia ADAM MACRO, terminamos o mês de abril/2026 com posição tomada em juros nominais e aplicada em juros reais, posição vendida em bolsa local e comprada em bolsa offshore e ações do setor de tecnologia. Para o portfólio de moedas, posição comprada em dólar contra real, pound e euro e levemente comprado em peso mexicano contra dólar.</t>
  </si>
  <si>
    <t>https://fundos.xpi.com.br/docs-fundos/Caracteristica_24078037000109.pdf</t>
  </si>
  <si>
    <t>Em março, do lado positivo, a Super Estratégia de Balanceamento de Risco Estratégico foi a maior detratora do desempenho, com o principal motor sendo o componente baseado em Renda Fixa, uma vez que os yields americanos e europeus subiram ao longo do mês. O componente baseado em Ações e Crédito também contribuiu negativamente, pois os ativos de risco tiveram desempenho negativo ao longo do mês. A Super Estratégia de Renda Fixa contribuiu negativamente, principalmente devido à sua subestratégia de Duration, à medida que os yields aumentaram durante o mês em resposta ao aumento das expectativas de inflação. A Super Estratégias de Ações Long/Short ambém detraiu do desempenho, impulsionada principalmente por sua subestratégia Long/Short, devido à seleção negativa de títulos principalmente no espaço americano. As outras Super Estratégias registraram resultados de ligeiramente negativos a neutros.</t>
  </si>
  <si>
    <t>Entrando em abril, a equipe de investimentos mantem a alta convicção em suas Super Estratégias de Ações Long/Short e Balanceamento de Risco Estratégico, uma convicção média em sua Super Estratégia de Renda Fixa, e uma convicção baixa em sua Super Estratégia de Anomalia de Baixo Risco, Moedas e Cross Assets &amp;amp; Momentum.</t>
  </si>
  <si>
    <t>https://fundos.xpi.com.br/docs-fundos/Caracteristica_39602877000198.pdf</t>
  </si>
  <si>
    <t>Em abril, o Vivace registrou rentabilidade de 0,50%, contra 1,32% do IMA-B 5, acumulando, desde o início, performance de 19,32%, contra 18,86% do IMA-B 5. O resultado abaixo do benchmark no mês deve-se à forte abertura dos spreads de crédito sobre as NTN-B das debêntures incentivadas (conforme detalhado no Comentário do Gestor). Os demais books (crédito estruturado e bancários) contribuíram positivamente.</t>
  </si>
  <si>
    <t>Diante da recente volatilidade do mercado de crédito, voltamos a identificar oportunidades no crédito high grade com boa relação risco/retorno. Temos aproveitado essa janela para elevar seletivamente a alocação de nossos mandatos em ativos de crédito. Em abril, reduzimos o caixa e aumentamos em 3% a participação do book de debêntures incentivadas no Vivace em relação ao mês anterior. Além disso, seguimos buscando capturar prêmios adicionais em operações de crédito estruturado com relação risco/retorno mais favorável.</t>
  </si>
  <si>
    <t>https://fundos.xpi.com.br/docs-fundos/Caracteristica_55035808000104.pdf</t>
  </si>
  <si>
    <t>https://fundos.xpi.com.br/docs-fundos/Caracteristica_30566221000192.pdf</t>
  </si>
  <si>
    <t>O Atena Tapyr apresentou rentabilidade de 1,08% no mês, equivalente a 98,75% do CDI no período.</t>
  </si>
  <si>
    <t>Abril foi marcado pela abertura de spreads de crédito em diversos emissores — com destaque para Aegea e Eletropaulo. Em nenhum desses nomes temos exposição. Na contramão de grande parte do mercado, nossa carteira conseguiu mitigar os efeitos da marcação a mercado, entregando retorno muito próximo ao CDI. Nesse contexto, o carrego da carteira foi o principal fator de contribuição para o desempenho do fundo. Ademais, seguimos observando um mercado com spreads ainda bastante comprimidos e, diante disso, mantemos nossa estratégia focada em ativos de alta qualidade, que ofereçam prêmio adequado em relação ao risco esperado, com preferência por papéis de menor duration. Em bases constantes, o carrego da carteira permanece acima de 100% do CDI, preservando um perfil de elevada liquidez.</t>
  </si>
  <si>
    <t>https://fundos.xpi.com.br/docs-fundos/Caracteristica_17627210000107.pdf</t>
  </si>
  <si>
    <t>O fundo teve rentabilidade de -3,2% no mês de abril. O fundo teve contribuição positiva em BTC de 3,9%. Em contrapartida teve contribuição negativa de dólar em -1,8%. O Nasdaq Crypto Index teve performance positiva de -10,9% em abril e acumula performance de -18,0% na janela de 12 meses.</t>
  </si>
  <si>
    <t>O Nasdaq Crypto Index valorizou +10,94% em abril, sua melhor performance mensal de 2026, em um dos contextos macroeconômicos mais adversos do ano. O Federal Reserve manteve a taxa em 3,50%–3,75% pelo terceiro encontro consecutivo. O evento dominante do mês foi a evolução do conflito EUA–Irã e seus efeitos em cascata sobre os mercados de energia. O cessar-fogo mediado pelo Paquistão, anunciado em 8 de abril, provocou o maior rally de ativos de risco desde o início das hostilidades. O S&amp;amp;P 500 encerrou abril com alta de +10,42%, seu melhor mês desde novembro de 2020. Nos últimos 12 meses, o NCI acumula -18,01% em USD.</t>
  </si>
  <si>
    <t>https://fundos.xpi.com.br/docs-fundos/Caracteristica_35088108000162.pdf</t>
  </si>
  <si>
    <t>https://fundos.xpi.com.br/docs-fundos/Caracteristica_49998473000119.pdf</t>
  </si>
  <si>
    <t>Em abril, o Fundo retornou +1,90%. Foi um mês positivo, com o portfólio capturando parte relevante da retomada dos ativos de qualidade após o stress de fevereiro, ainda que abaixo dos índices, dada a maior concentração desses em empresas ligadas à narrativa de IA. O portfólio capturou a recuperação de forma ampla em abril, com a grande maioria das posições contribuindo positivamente — reflexo direto da qualidade dos resultados reportados no trimestre e da reversão do sentimento após as tensões de março. Os principais contribuintes foram TSMC (+0,81%), que reportou resultado recorde com lucro líquido 58% acima do ano anterior, reforçando sua posição como infraestrutura crítica dos semicondutores globais. Credit Acceptance (+0,80%) entregou crescimento de receita e melhora na qualidade do crédito. Microsoft (+0,79%) reportou crescimento de 18% na receita, com a receita de inteligência artificial superando US$ 37 bilhões anualizados e o Azure crescendo 40%. MSCI, Airbnb, Alphabet e Visa também contribuíram de forma relevante, todas beneficiadas pela reabertura do apetite por risco e por fundamentos que seguem robustos. Do lado negativo, Suzano (-0,34%) foi o maior detrator, pressionada pela valorização do real e pelo rebaixamento de recomendação pelo Bank of America. Equifax (-0,15%) apresentou resultado sólido, mas a ação não reagiu de forma expressiva no mês.</t>
  </si>
  <si>
    <t>Abril marcou um respiro depois de um trimestre desafiador para empresas de qualidade. Os dois sell-offs ligados à narrativa de inteligência artificial em fevereiro — em que cerca de 150 empresas do S&amp;amp;P 500 caíram mais de 7% em um único dia, algo que não víamos desde a bolha das ponto-com — criaram exatamente o tipo de janela que costumamos esperar com paciência: empresas de altíssima qualidade, com vantagens competitivas estruturais e fluxos de caixa de longa duração, sendo precificadas como se a tese tivesse mudado da noite para o dia. Em momentos assim, o mercado tende a vender primeiro e fazer perguntas depois. Fizemos o caminho inverso: comprar primeiro, com a convicção construída ao longo de meses de trabalho fundamentalista. Reduzimos o caixa de 13,6% no fim de 2025 para 3,1% em abril, concentrando o portfólio nas teses de maior convicção. As principais movimentações vieram em Microsoft, Booking, Moody's, Visa, Mastercard, Equifax, LVMH e Meta — empresas com poder de precificação acima da inflação, vantagens competitivas que não se desfazem em um ciclo e times de gestão com histórico comprovado de alocação de capital. Seguimos céticos quanto ao nível de valuation dos grandes índices americanos, sustentados em grande parte pela narrativa de IA e por uma concentração crescente em poucas empresas. É justamente na dispersão de múltiplos entre empresas dentro e fora dessa narrativa que enxergamos as melhores oportunidades para o investidor fundamentalista.</t>
  </si>
  <si>
    <t>https://fundos.xpi.com.br/docs-fundos/Caracteristica_28075532000107.pdf</t>
  </si>
  <si>
    <t>https://fundos.xpi.com.br/docs-fundos/Caracteristica_38443120000136.pdf</t>
  </si>
  <si>
    <t>O fechamento do Estreito de Ormuz coloca em xeque o forte crescimento global. Os principais BCs mantiveram as taxas de juros inalteradas, mas com diferentes graus de tolerância para permanecer em compasso de espera. O Copom cortou novamente a taxa em 25bps, e manteve um discurso cauteloso sinalizando que seus próximos movimentos dependerão da evolução dos dados econômicos. Nas bolsas, vimos certa reversão da tendência dos primeiros meses do ano, com valorização expressiva das bolsas americanas (S&amp;amp;P +9,3% e Nasdaq +14,5%). O Ibov operou perto da estabilidade (-0,6%).</t>
  </si>
  <si>
    <t>As posições externas de tech foram o grande destaque positivo dos fundos. No Brasil, não temos posições relevantes nos segmentos de consumo e imobiliário, e continuamos a preferir os setores financeiro e elétrico. Com muitas incertezas, mantivemos altos níveis de hedge e focados na geração de Alpha.</t>
  </si>
  <si>
    <t>https://fundos.xpi.com.br/docs-fundos/Caracteristica_17164789000119.pdf</t>
  </si>
  <si>
    <t>https://fundos.xpi.com.br/docs-fundos/Caracteristica_31145833000174.pdf</t>
  </si>
  <si>
    <t>https://fundos.xpi.com.br/docs-fundos/Caracteristica_45823918000179.pdf</t>
  </si>
  <si>
    <t>Abril foi mais um mês de realizações de preços no mercado de debêntures incentivadas. O IDA-INFRA abriu 39 bps, encerrando o mês a NTN-B + 45 bps, o que representa retornos mais pressionados dos fundos de infra, dada a duration mais longa dos ativos. A maior explicação para essa abertura foram os pedidos de resgate dos fundos, que aceleraram com a performance abaixo do CDI desde fevereiro. Entendemos que o patamar atual de preços é atrativo para investidores com perfil de longo prazo dada a isenção tributária.</t>
  </si>
  <si>
    <t>https://fundos.xpi.com.br/docs-fundos/Caracteristica_62298816000109.pdf</t>
  </si>
  <si>
    <t>Os ativos foram remarcados em 31/03/2026 refletindo o desempenho de 2025 e as perspectivas para os próximos anos. A valorização do fundo foi puxada pela Blue Health e pela Cirklo, compensando o desempenho mais fraco da Hilab no período. Na Cirklo (+17,0% de valorização), o curto prazo segue pressionado, com queda de volume, mas com melhora operacional e perspectiva positiva no médio-longo prazo, suportada por avanços regulatórios relevantes e uma melhor estrutura de capital. A Blue Health (+18,8% de valorização) manteve crescimento consistente, com expansão da vertical de locação, ganho de escala e funding estruturado para sustentar o plano de crescimento. Por outro lado, a Hilab (-22,0% de desvalorização) apresentou desempenho abaixo do esperado, com avanços na estrutura comercial e na governança, mas com resultados ainda mais lentos do que o previsto, mantendo a perspectiva de recuperação via estratégia B2G.</t>
  </si>
  <si>
    <t>O Fundo possui 3 empresas investidas. A Cirklo, que representa 63% do patrimônio líquido do Fundo (considerando a valorização do ativo de 23% a.a. desde o investimento até a última marcação), atua no setor de reciclagem e economia circular, sendo o maior grupo brasileiro de reciclagem PET bottle-to-bottle, com foco na transformação de resíduos plásticos em matéria-prima reciclada. A Blue Health, responsável por 33% do patrimônio líquido, atua nos setores de saúde e economia circular, operando como uma plataforma de locação, manutenção e distribuição de equipamentos médicos, com modelo baseado no uso eficiente de ativos. Por fim, a Hilab, que representa 3% do patrimônio líquido do Fundo, atua no setor de saúde, no segmento de dispositivos point-of-care, oferecendo soluções para diagnósticos rápidos e descentralizados. Por se tratar de um fundo IS, a agenda ambiental – em especial temas relacionados à economia circular, à eficiência no uso de recursos e à mitigação das mudanças climáticas – é central na tese do Fundo.</t>
  </si>
  <si>
    <t>No mês, o fundo rendeu abaixo do seu benchmark (CDI) ao apresentar um retorno de +0,81% (74% CDI), acumulando nos últimos 12 meses um retorno de +14,23% (96% CDI). Após março, período em que o portfólio se mostrou relativamente resiliente diante da volatilidade observada no mercado de crédito, abril começou com uma maior aversão a risco no segmento de crédito privado, refletida na abertura dos spreads das debêntures corporativas. O movimento foi desencadeado pelo adiamento da divulgação do balanço da Aegea, emissor relevante para o segmento, o que elevou preocupações quanto à possibilidade de um evento de crédito e seus potenciais efeitos sobre a indústria. No entanto, após a divulgação dos resultados e a percepção de que não se tratava de um evento de crédito, o apetite a risco foi restabelecido, com a segunda quinzena do mês apresentando melhora gradual, observando-se sinais de fechamento de spreads em diversos vértices e setores.</t>
  </si>
  <si>
    <t>Mantemos uma postura conservadora no portfólio, diante do ambiente ainda incerto. Ainda assim, aproveitamos o momento de abertura de spreads para aumentar a alocação em emissores de alta qualidade, nos quais identificamos uma assimetria de risco-retorno atrativa. Seguiremos com um posicionamento defensivo, focado em companhias resilientes, com maior ênfase na seleção de emissores com bom momento operacional. O fundo encerrou o mês com um carrego bruto de CDI + 2,15% a.a. e duration de 1,78 anos.</t>
  </si>
  <si>
    <t>https://fundos.xpi.com.br/docs-fundos/Caracteristica_36318479000156.pdf</t>
  </si>
  <si>
    <t>O fundo encerrou o mês com 96% de seu PL alocado, 166 ativos em carteira de 108 emissores distintos (incluindo emissores corporativos, financeiros e títulos estruturados), taxa de carrego do fundo (antes de custos) equivalente a IPCA +9,44% e prazo médio de 5,1 anos.</t>
  </si>
  <si>
    <t>O JGP Deb Inc JR 60 Master-A registrou, em abril, retorno líquido equivalente a -0,16%. O fundo foi impactado positivamente no mês pelos ganhos de marcação a mercado da debênture de QMC TELECOM DO BRASIL CESSAO DE INFRAESTRUTURA S/A - QMCT14 (contribuição efetiva 0,05%) e da debênture de Highline Brasil - HGLB23 (contribuição efetiva 0,04%). O fundo foi impactado negativamente no mês pelas perdas de marcação a mercado da debênture de Saneamento Rio 1 - RISP24 (contribuição efetiva -0,31%) e da debênture de Vero - VERO24 (contribuição efetiva -0,11%).</t>
  </si>
  <si>
    <t>https://fundos.xpi.com.br/docs-fundos/Caracteristica_54237051000160.pdf</t>
  </si>
  <si>
    <t>Em abril, o fundo voltou a entregar retorno positivo, com alta de 1,27%, equivalente a 116,25% do CDI. Nos últimos 12 meses e desde o seu início, o fundo acumula alta de 12,15% (81,97% do CDI) e 66,80% (128,05% do CDI | CDI + 2,71% a.a.), respectivamente. No mês os destaques positivos vieram do setores de Materiais Básicos, Consumo não Cíclico e Consumo Cíclico. Do lado negativo tivemos os setores de Saúde, Utilidade Pública e Comunicações.</t>
  </si>
  <si>
    <t>Foram realizadas 22 movimentações no mês. Na parcela comprada (long), ocorreram 11 alterações, sendo 9 inclusões e 2 que migraram da parcela vendida (short). Já no short, foram 11 alterações, com 10 adições e 1 que migrou do long. Atualmente, o fundo possui posição em 55 empresas, sendo 50 à vista e 5 via opções. A carteira está net-long nos setores de Materiais Básicos, Petróleo, Gás e Bio e Comunicações, e net-short nos setores Consumo Cíclico, Bens Industriais e Saúde.</t>
  </si>
  <si>
    <t>https://fundos.xpi.com.br/docs-fundos/Caracteristica_39354762000121.pdf</t>
  </si>
  <si>
    <t>O fundo teve rentabilidade de 5,7% no mês de abril, puxado por BTC 9,8% e ETH em 1,0%. Em contrapartida, teve contribuição negativa de dólar de -4,6%. O Nasdaq Crypto Index teve performance positiva de -10,9% em abril e acumula performance de -18,0% na janela de 12 meses.</t>
  </si>
  <si>
    <t>https://fundos.xpi.com.br/docs-fundos/Caracteristica_33736845000107_FI3N41752603729.pdf</t>
  </si>
  <si>
    <t>https://fundos.xpi.com.br/docs-fundos/Caracteristica_47586648000155.pdf</t>
  </si>
  <si>
    <t>O fundo apropriou ganhos na posição comprada no real, contra o dólar e contra o euro. Ainda no livro de moedas, houve ganhos através de posições vendidas em dólar – especialmente contra o dólar australiano, o iene e a coroa norueguesa. No livro de bolsas, posições compradas em uma cesta de economias emergentes performaram, bem como em desenvolvidas, com destaque para os EUA. Nesse mercado, a posição de valor relativo entre bolsas globais e a americana detraiu resultado. O livro de juros, por sua vez, um risco menor ao longo do mês, contribuiu negativamente, com perdas nas posições aplicadas em juros nominais americanos.</t>
  </si>
  <si>
    <t>Após uma redução expressiva de risco em março, o fundo aumentou posições em opções vendidas em dólar — tendo na composição, principalmente posição comprada em real, no dólar australiano, no iene e no euro. Em renda variável, mantém posições menores compradas em bolsas de emergentes, EUA, Europa e Japão. No livro de juros, não há risco relevante.</t>
  </si>
  <si>
    <t>https://fundos.xpi.com.br/docs-fundos/Caracteristica_18860059000115.pdf</t>
  </si>
  <si>
    <t>https://fundos.xpi.com.br/docs-fundos/Caracteristica_35625840000124.pdf</t>
  </si>
  <si>
    <t>Destaque positivo na contribuição de performance foi o setor de energia elétrica. No lado negativo tivemos os setores financeiro e papel e celulose.</t>
  </si>
  <si>
    <t>A carteira do fundo segue composta por empresas com bons fundamentos e com a perspectiva de apresentar bons resultados nos próximos anos. O fundo tem posições concentradas nos setores de energia elétrica, financeiro, e aluguel de carros.</t>
  </si>
  <si>
    <t>https://fundos.xpi.com.br/docs-fundos/Caracteristica_42870763000133.pdf</t>
  </si>
  <si>
    <t>O Sparta Renda persegue a estratégia do Sparta Debentures Incentivadas, numa carteira diversificada e pósfixada. A diferença aqui é o foco na renda passiva: o fundo paga, todos os meses, rendimentos mensais isentos equivalentes a 100% do CDI. Seguimos com duration controlada, com uma sólida posição de caixa e mais seletivos no mercado primário. Nossa postura conservadora mitiga impactos de curto prazo com marcação a mercado adversa e libera capacity para aproveitar futuras oportunidades.</t>
  </si>
  <si>
    <t>https://fundos.xpi.com.br/docs-fundos/Caracteristica_54426679000104.pdf</t>
  </si>
  <si>
    <t>Com a remarcação do FIP Kinea V, o MOIC do fundo (bruto) fica no patamar de 1,2x. Importante ressaltar que aproximadamente 48% do capital comprometido do fundo foi investido no período dos últimos 24 meses, sendo 3 investimentos realizados em 2025. Com isso, grande parte do portfolio ainda está marcado a preço de custo, como The Led e LWSA.</t>
  </si>
  <si>
    <t>O FIP V possui atualmente 7 companhias em seu portfolio: Grupo Petz Cobasi, Blue Health (locação de equipamentos médicos), Alvorada (varejo agropecuário), SEB Alta performance (escolas de edução dedicadas ao vestibular), Greentech (locação de equipamentos intralogísticos), LWSA (companhia de software, pioneira em serviços de hospedagem de sites no Brasil) e The Led (empresa líder em soluções de comunicação visual digital, provendo infraestrutura e sistemas para digitalização de lojas e espaços públicos, fomentando o desenvolvimento do mercado de OOH e retail media)</t>
  </si>
  <si>
    <t>O desempenho do fundo foi impactado positivamente por posições em Juros Emergentes, Bolsa G10 e Juros G10. As posições em Câmbio Emergentes e Câmbio Brasil, por sua vez, foram os principais detratores de performance.</t>
  </si>
  <si>
    <t>No Brasil, mantivemos posição comprada em NTN-Bs, bem como exposição seletiva em ações domésticas, priorizando companhias que combinam potencial de valorização em um cenário de fechamento da curva de juros com níveis atrativos de carrego. Adicionalmente, seguimos com posição aplicada no trecho curto da curva de DI, em níveis que consideramos interessantes, mesmo diante do ambiente de incerteza associado ao cenário geopolítico. Nos Estados Unidos, mantivemos a implementação da estratégia de risk parity, com posição comprada no S&amp;amp;P 500 e exposição aplicada na curva de juros reais. Entre as alocações mais cíclicas, reduzimos a posição aplicada no México e iniciamos posição tomada na curva de juros chilena.</t>
  </si>
  <si>
    <t>https://fundos.xpi.com.br/docs-fundos/Caracteristica_05448587000110.pdf</t>
  </si>
  <si>
    <t>O Mantaro Ações teve rentabilidade de -3,28% no mês. Os destaques positivos de performance do mês foram Equatorial e BTG. Do lado negativo, Cyrela e Smart Fit.</t>
  </si>
  <si>
    <t>Equatorial, B3 e Localiza são as principais posições. O Mantaro Ações manteve exposição próxima a 100%, conforme o mandato. No portfólio, realizamos duas movimentações ao longo do mês. Encerramos a posição em Stone, diante da deterioração sequencial dos resultados da companhia: a receita desacelera enquanto os custos avançam, com pressão adicional de PDD e despesas comerciais, e sem catalisadores claros à vista. Saímos também de posição residual em Vitru, após a decisão da empresa de realizar um aumento de capital nos níveis atuais, o que, na nossa visão, sinaliza negativamente para a alocação de capital e reduz a assimetria do investimento dado o custo de oportunidade da carteira.</t>
  </si>
  <si>
    <t>https://fundos.xpi.com.br/docs-fundos/Caracteristica_14083797000142.pdf</t>
  </si>
  <si>
    <t>O fundo fechou o mês de abril com retorno de 0,94%, equivalente a 86,33% do CDI. O fundo, nos últimos 12 meses, apresentou retorno de 15,00%, equivalente a 101,14% do CDI. A performance abaixo do CDI no mês reflete principalmente a marcação a mercado negativa nos bancos incumbentes. Devido a concentração maior em bancos, o fundo sofreu impacto maior no mês.</t>
  </si>
  <si>
    <t>A duration da carteira de bancários encerrou em 2,37 anos (2,71 anterior), com um carrego de CDI + 0,77% (+6 bps frente a março), com a exposição de 83% do fundo. Mantemos nossa alocação somente em crédito bancário, focado nos bancos S1 e bancos com rating AAA.</t>
  </si>
  <si>
    <t>https://fundos.xpi.com.br/docs-fundos/Caracteristica_42774627000140.pdf</t>
  </si>
  <si>
    <t>https://fundos.xpi.com.br/docs-fundos/Caracteristica_28947266000165.pdf</t>
  </si>
  <si>
    <t>O fundo apropriou ganhos no livro de eventos corporativos locais, através de duas operações - sendo uma de fechamento de capital. Na parte offshore, houve leve contribuição negativa, com destaque para a operação de Allied Gold/Zijin Gold. A alocação em termo, no livro de arbitragem linear, também contribuiu positivamente.</t>
  </si>
  <si>
    <t>Em termos de posição, o fundo segue com exposição marginalmente reduzida no livro de eventos corporativos offshore, aguardando melhor ponto de entrada em determinadas operações, balanceando nível de prêmio e prazo. O mercado segue apresentando elevada quantidade de eventos em aberto. No livro de eventos corporativos local, a alocação segue em nível elevado, dada a alta atividade de operações. Atualmente o fundo detém 110% comprado em 12 operações - sendo 15% em 10 operações no mercado offshore e 95% em 3 operações no local. No livro de arbitragem linear, detém 8% em termo.</t>
  </si>
  <si>
    <t>https://fundos.xpi.com.br/docs-fundos/Caracteristica_29813769000100.pdf</t>
  </si>
  <si>
    <t>Em abril, o fundo obteve retorno de 1,04%, o equivalente a 95% do CDI. No ano de 2026, o retorno está em 4,49%, o equivalente a 99% do CDI. Nos últimos 12 meses o retorno foi de 14,61%, o equivalente a 99% do CDI. O resultado do mês pode ser explicado objetivamente pelos ganhos de carrego e abertura generalizada de spread. O mercado de crédito privado continuou amplamente funcional, com volume elevado de negociações no mercado secundário. Encerramos o mês com 18,54% de caixa no fundo, 51 ativos em carteira de 15 emissores distintos, taxa de carrego da carteira (antes de custos) equivalente a CDI + 0,28% e duration de 1,34 anos.</t>
  </si>
  <si>
    <t>https://fundos.xpi.com.br/docs-fundos/Caracteristica_50094963000170.pdf</t>
  </si>
  <si>
    <t>Seguimos comprometidos com uma alocação diversificada, concentrada em emissores de alta qualidade (high grade), preservando os pilares de resiliência e consistência que orientam a gestão de crédito. Essa postura disciplinada permanece alinhada à nossa prioridade de preservação de capital e à busca por uma trajetória de retornos sustentável no médio e longo prazo.</t>
  </si>
  <si>
    <t>As principais contribuições vieram do carrego do caixa, crédito corporativo e bancário, bem como de juros reais. Em abril, realizamos ajustes táticos na carteira de crédito, com redução da exposição à classe, leve encurtamento da duration média e aumento da posição em liquidez. Esse reposicionamento teve como objetivo reforçar o perfil defensivo do portfólio diante da possibilidade de uma nova rodada de abertura de spreads.</t>
  </si>
  <si>
    <t>https://fundos.xpi.com.br/docs-fundos/Caracteristica_11435287000107.pdf</t>
  </si>
  <si>
    <t>As duas posições mais relevantes, dos setores de varejo e consumo não cíclico, possuem exposição próxima a 30% no portfólio de renda variável. Além disso, o fundo possui estratégias de bolsa local, câmbio e juros, conforme detalhado anteriormente.</t>
  </si>
  <si>
    <t>O fundo Alaska Black FIC FIA obteve um retorno de -1,45%, inferior aos +1,22% do benchmark IPCA + 6% a.a. e aos -0,08% do Ibovespa no mesmo período. A carteira de ações teve contribuição negativa de -5,35%. A contribuição mais significativa veio do setor de transportes, enquanto do lado negativo o destaque veio do setor educacional. A posição vendida no dólar contra o real contribuiu positivamente em +3,88%. No mercado de juros, a estratégia não teve contribuição.</t>
  </si>
  <si>
    <t>https://fundos.xpi.com.br/docs-fundos/Caracteristica_12987743000186.pdf</t>
  </si>
  <si>
    <t>O duration da carteira de papéis é 3,1 anos e taxa média de 8,17%. O duration da carteira total, incluindo derivativos é de 1,7 anos e 7,97% de retorno acima do IPCA, para um nocional ajustado. O fundo está com a exposição final encostada ao do IMAB-5.</t>
  </si>
  <si>
    <t>https://fundos.xpi.com.br/docs-fundos/Caracteristica_33150386000177.pdf</t>
  </si>
  <si>
    <t>A carteira do Renda+ encerrou abril com 88,04% alocada em CRIs com taxa média de aquisição de CDI + 2,72% e 3,02% em CRIs com taxa pré-fixada média de aquisição de 17,29% a.a., distribuídos em 22 operações, 2,28% alocado em FIDC imobiliário e 2,94% em caixa/LCI.</t>
  </si>
  <si>
    <t>Com relação ao mês de março, o fundo distribuiu R$ 1,20 por cota, o que representa um dividendo de 1,21% ao mês, ou 15,54% ao ano (anualizando o dividendo), com base no valor da cota de entrada (R$100,00). No mesmo período, o CDI foi de 1,16% ao mês, ou seja, o dividendo do fundo foi correspondente a 104,63% do CDI.</t>
  </si>
  <si>
    <t>O ClearBridge US Large Cap Growth Fund apresentou retornos absolutos de dois dígitos (brutos de taxas), mas teve um desempenho inferior ao do índice de referência Russell 1000 Growth Index em abril de 2026, um mês historicamente forte para ações de crescimento. O desempenho inferior relativo foi graças à seleção de ações e à alocação do setor. Em especial, a seleção de ações nos setores de serviços de comunicação e industrial e uma sobreponderação no setor de materiais afetaram os resultados. No lado positivo, a seleção de ações no setor de consumo discricionário contribuiu para o desempenho. Em termos de ações individuais, os principais nomes para o desempenho relativo do mês incluíram Amazon.com, Texas Instruments, Arista Networks, Eaton e não investir na Eli Lilly. Os principais nomes negativos nos retornos relativos incluíram Netflix e Honeywell, subponderações na Alphabet e Broadcom e não investir na Advanced Micro Devices. As ações americanas se recuperaram acentuadamente em abril, apoiadas por fortes lucros corporativos e otimismo renovado para investimentos relacionados à inteligência artificial, apesar da incerteza em torno do conflito com o Irã. O índice S&amp;amp;P 500 subiu 10,5% no mês, seu desempenho mais forte desde novembro de 2020, para terminar em uma alta histórica.</t>
  </si>
  <si>
    <t>As tensões geopolíticas continuaram sendo uma consideração fundamental do mercado, embora seu impacto tenha se moderado durante o mês. Enquanto o conflito com o Irã e o fechamento do Estreito de Ormuz persistiam, os temores de uma escalada imediata diminuíam. Os preços do petróleo permaneceram elevados, com o WTI encerrando o mês com alta de cerca de 4%, perto de US$ 105 por barril, após um breve aumento com as notícias. As preocupações de que a força sustentada dos preços da energia pudesse atuar como um catalisador inflacionário contribuíram para que o Fed mantivesse as taxas inalteradas pelo terceiro mês consecutivo, embora a opinião dos legisladores estivesse longe de ser unânime. Os lucros corporativos continuaram sendo uma importante fonte de apoio. Os resultados iniciais do primeiro trimestre de empresas de grande capitalização, especialmente na tecnologia, superaram as expectativas, impulsionados em parte pela demanda contínua por recursos de inteligência artificial. De acordo com a FactSet, a taxa estimada de crescimento dos lucros do S&amp;amp;P 500 de 15,1%, se realizada, marcaria o sexto trimestre consecutivo de crescimento de dois dígitos. A economia dos EUA mostrou sinais de crescimento moderado. O PIB do primeiro trimestre aumentou a uma taxa anualizada de 2%, acima dos 0,5% do quarto trimestre de 2025, mas abaixo das expectativas, refletindo um menor gasto do consumidor.</t>
  </si>
  <si>
    <t>https://fundos.xpi.com.br/docs-fundos/Caracteristica_28320600000156.pdf</t>
  </si>
  <si>
    <t>O IMA-B 5 segue com prêmio em torno de IPCA+8%. Este patamar segue bem acima dos níveis históricos. Por esse motivo, seguimos com um menor hedge no fundo, para aproveitar eventual fechamento da curva de juros. Seguimos com duration controlada, com uma sólida posição de caixa (dentro dos limites regulatórios) e mais seletivos no mercado primário. Nossa postura conservadora mitiga impactos de curto prazo com marcação a mercado adversa e libera capacity para aproveitar futuras oportunidades. Essa estratégia segue aberta para captação, dado a assimetria favorável no IMA-B 5 em termos históricos.</t>
  </si>
  <si>
    <t>https://fundos.xpi.com.br/docs-fundos/Caracteristica_39959025000152.pdf</t>
  </si>
  <si>
    <t>O XP Corporate Plus rendeu 0,43% em Abril versus 1,09% do CDI, alcançando performance de 38,99% do CDI. A carteira de crédito do fundo inicia o mês de Maio com um carrego de CDI+ 2,43% a.a. (antes de taxas), com duration de 2,2 ano.</t>
  </si>
  <si>
    <t>Os setores de Instituições financeiras, Elétrico, Rodovias e Saneamento, considerados setores defensivos, compõe 27,3% da alocação de crédito do fundo. A carteira de crédito é composta por 100 ativos de 57 emissores distintos, com exposição média de 1,6% por emissor. 74,1% do patrimônio do fundo possui rating entre AAA e A-.</t>
  </si>
  <si>
    <t>https://fundos.xpi.com.br/docs-fundos/Caracteristica_23999611000190.pdf</t>
  </si>
  <si>
    <t>https://fundos.xpi.com.br/docs-fundos/Caracteristica_55630600000125.pdf</t>
  </si>
  <si>
    <t>O setor de mineração foi o principal destaque positivo do mês. Os setores de utilidade pública e telecomunicações foram os principais destaques negativos.</t>
  </si>
  <si>
    <t>Em abril, os ativos de crédito globais apresentaram melhora consistente e fechamento expressivo dos spreads, refletindo forte apetite a risco, apesar das tensões no Oriente Médio. Na estratégia offshore, porém, esse ganho foi limitado pela posição em bonds da Aegea, que atrasou a divulgação de balanços e republicou dados, gerando uma crise de credibilidade e queda nos preços dos papéis, mesmo sem uma forte piora na nossa avaliação de fundamentos. Domesticamente, mantivemos postura conservadora e sem novas exposições nas reestruturações de Raízen e GPA. Já no mercado de crédito local tradicional, o mês foi mais benigno que março, com spreads mais ordenados e mercado secundário mais saudável, apesar do primário inativo e dos contínuos resgates na indústria. Com uma percepção menos negativa do cenário, passamos a usar seletivamente nosso elevado nível de caixa para alocar em papéis que sofreram correções exageradas e agora oferecem boa relação de risco e retorno. Por outro lado, nas debêntures incentivadas, a abertura generalizada de spreads e a baixa liquidez, impulsionadas por fluxos técnicos, nos mantiveram cautelosos e sem aumentar exposição, por ainda não enxergarmos o fim do ciclo negativo. Em resumo, a estratégia segue defensiva e com caixa alto no crédito local, mas alocando de forma parcimoniosa em ativos não incentivados atrativos, enquanto no mercado offshore iniciamos a redução de posições que ficaram caras após a forte alta do período.</t>
  </si>
  <si>
    <t>https://fundos.xpi.com.br/docs-fundos/Caracteristica_37310657000165.pdf</t>
  </si>
  <si>
    <t>O fundo apresentou desempenho positivo no mês, porém abaixo do CDI, em função da reprecificação de emissores ligados aos setores de saneamento e energia. No caso de saneamento, destacou-se AEGEA, impactada pelo atraso na divulgação de resultados e aumento da alavancagem. Já no setor de energia, ENEL São Paulo foi pressionada pelo risco de caducidade da concessão. Entendemos que esse movimento de reprecificação, marcado por uma abertura abrupta de spreads em um curto intervalo de tempo, foi ampliado pelos diversos eventos recentes de crédito, combinado com fluxos de resgates no mercado. Apesar disso, seguimos confortáveis com as posições dos emissores na carteira e continuaremos monitorando de perto a evolução dos fundamentos de crédito e eventuais desdobramentos específicos desses casos. Como consequência, a carteira de crédito apresentou aumento relevante de carrego, passando de CDI+0,93% para CDI+1,07%, mantendo prazo médio estável em aproximadamente 2 anos.</t>
  </si>
  <si>
    <t>Estamos confortáveis com o risco de crédito da carteira e o nosso nível de alocação em ativos de crédito ficará próximo de 90% do Patrimônio Líquido.</t>
  </si>
  <si>
    <t>https://fundos.xpi.com.br/docs-fundos/Caracteristica_21185984000100.pdf</t>
  </si>
  <si>
    <t>https://fundos.xpi.com.br/docs-fundos/Caracteristica_42831231000197.pdf</t>
  </si>
  <si>
    <t>A Persevera mantém uma postura construtiva, embora seletiva devido à volatilidade. O posicionamento por classe de ativos é: Renda Fixa: Permanecemos aplicados em títulos prefixados de vencimentos mais longos, acreditando na continuidade da queda da Selic e na força do Real. Em títulos de inflação (IPCA), a postura é de cautela no curto prazo, com viés de aumento gradual. Crédito Privado: Após o estresse de março, aumentamos gradualmente as posições, priorizando emissores bancários de alta qualidade e estruturas curtas, preservando liquidez para oportunidades futuras. Moedas: Mantemos a posição estrutural comprada em Real contra o dólar. Vemos espaço para valorização adicional, sustentada pelos juros elevados e fundamentos robustos, além de um possível catalisador político vindo da probabilidade de alternância de poder. Renda Variável Global: Estamos comprados, com foco nos setores de energia (petróleo, urânio e lítio) e tecnologia (Inteligência Artificial). Mantemos pequena posição em Bitcoin e estamos zerados em ouro. Renda Variável Local: A exposição atual é taticamente menor, concentrada em ações líquidas, defensivas e exportadoras, com expectativa de adicionar risco nos próximos meses conforme o fluxo estrangeiro retorne</t>
  </si>
  <si>
    <t>Após um março turbulento, abril trouxe uma importante recuperação para os ativos de risco globais. Embora a guerra entre EUA, Israel e Irã continue sem resolução definitiva, mantendo os preços do petróleo elevados e gerando riscos inflacionários, houve uma desescalada militar que, somada a resultados corporativos sólidos do 1º trimestre, impulsionou uma narrativa pró-risco. O cenário configurou-se como de "reflação" — atividade econômica sólida com inflação mais alta no curto prazo —, o que favoreceu bolsas e commodities, mas prejudicou a renda fixa e o dólar. O S&amp;amp;P 500 subiu 10,42%, renovando máximas históricas, enquanto o índice do dólar (DXY) recuou quase 2%. No Brasil, o mês foi de acomodação. O grande destaque foi o Real, que se valorizou 4,5% contra o dólar, ajudando a estabilizar a curva de juros e a conter os efeitos inflacionários do petróleo. O Banco Central deu continuidade ao ciclo de afrouxamento, cortando a Selic em 0,25 p.p. para 14,50%. O Ibovespa fechou o mês em estabilidade (-0,08%), prejudicado pela saída de fluxo estrangeiro nas últimas duas semanas, o que também impactou o índice de Small Caps, que caiu 3%. Já o crédito privado começou a mostrar sinais de recuperação com o fechamento dos spreads.</t>
  </si>
  <si>
    <t>https://fundos.xpi.com.br/docs-fundos/Caracteristica_51693641000100.pdf</t>
  </si>
  <si>
    <t>No período de um mês encerrado em 31 de março de 2026, a Classe I do fundo retornou -2,89% (líquido de taxas), enquanto o benchmark retornou -4,05%, resultando em outperformance frente ao índice J.P. Morgan EMB 50-50 (Hard/Local). A estratégia mantém estruturalmente exposição próxima de zero em duration de Treasuries, em contraste com cerca de 3 anos no benchmark, o que contribuiu positivamente para a performance. Por região, Ásia, América Latina e Europa Oriental foram os principais contribuidores. Na Ásia, a exposição fora do índice ao tenge do Cazaquistão contribuiu, beneficiado pela alta do petróleo e menor dependência das rotas do Oriente Médio. A ausência em baht tailandês também ajudou, dado o impacto negativo do petróleo sobre a economia. Na Europa Oriental, a sobreexposição a taxas locais da Hungria prejudicou, em meio à incerteza eleitoral e volatilidade associada ao conflito no Irã. Na África, a ausência em rand sul-africano contribuiu, enquanto a exposição fora do índice a títulos locais egípcios detrataou, pressionada por saídas de capital e proximidade ao conflito, afetando a moeda.</t>
  </si>
  <si>
    <t>Embora o cenário seja bastante heterogêneo e os riscos geopolíticos tenham aumentado em algumas regiões, os fundamentos no nível país continuam melhorando, reduzindo o prêmio de risco soberano. Os riscos de cauda associados à guerra no Irã — incluindo a duração do conflito e a dinâmica de preços/oferta de petróleo — permanecem incertos. Uma volatilidade prolongada pode gerar impactos mais duradouros, tanto do ponto de vista econômico quanto humanitário. É provável que os preços de energia permaneçam elevados por algum tempo, com efeitos distintos entre economias. As respostas de política econômica começaram a surgir poucas semanas após o início do conflito. Alguns países, especialmente no Sudeste Asiático, adotaram medidas como home office, redução da jornada de trabalho, cotas e controle de preços de combustíveis. A sustentabilidade dessas políticas e seu impacto fiscal serão pontos importantes a monitorar. Seguimos acreditando que uma abordagem bottom-up, focada em países, é essencial para identificar valor.</t>
  </si>
  <si>
    <t>https://fundos.xpi.com.br/docs-fundos/Caracteristica_57976053000160.pdf</t>
  </si>
  <si>
    <t>https://fundos.xpi.com.br/docs-fundos/Caracteristica_44315932000107.pdf</t>
  </si>
  <si>
    <t>O Claritas Crédito Privado apresentou desempenho de 0.90% (82.8% CDI) em Abr/26. No ano, alta de 4.40% (96.97% CDI). A performance mensal quebrada entre debêntures, caixa, FIDCs, LFs/CDBs foi de, respectivamente, 0.26%, 0.23%, 0.25% e 0.21%.</t>
  </si>
  <si>
    <t>As informações da carteira são: Carrego líquido do fundo (spread) 1,52% ; Duration 2,0 anos; Rating Médio AA+. Nossa carteira atual é composta por: Caixa (25,11%); Debêntures (39,77%); Bancários (17,15%); Ativos Estruturados (18,01%). Possuímos 113 ativos diferentes, distribuídos entre 77 emissores.</t>
  </si>
  <si>
    <t>https://fundos.xpi.com.br/docs-fundos/Caracteristica_11447136000160.pdf</t>
  </si>
  <si>
    <t>No mês de Abril de 2026, o fundo Apex Long Biased Advisory apresentou retorno de -1,93% contra um CDI de 1,09% e o Ibovespa de -0,08%. Em termos absolutos, os principais destaques positivos foram Saúde, Utilidade Pública e Materiais Básicos. Os destaques negativos foram Energia, Consumo Cíclico, Serviços Financeiros e Consumo não Cíclico.</t>
  </si>
  <si>
    <t>O fundo terminou o mês com uma exposição líquida de 65,2%, bruta de 153,3% e setorial bruta de 39,4% em Serviços Financeiros, 25,9% em Utilidade Pública, 24,6% em Indústria, 23,1% em Consumo Cíclico, 15,6% em Energia, 9,8% em Consumo não Cíclico, 8,7% em Saúde, 2,1% em Fundos Imobiliários, 1,5% em TI e 1,3% em Materiais Básicos.</t>
  </si>
  <si>
    <t>https://fundos.xpi.com.br/docs-fundos/Caracteristica_33345956000184.pdf</t>
  </si>
  <si>
    <t>As bolsas globais tiveram desempenho positivo em abril, com destaque para os mercados americano e asiático — especialmente tecnologia e semicondutores — além das commodities de energia. No cenário internacional, o conflito entre Estados Unidos e Irã segue sem resolução, com o bloqueio do Estreito de Ormuz mantendo o petróleo elevado e pressionando os riscos inflacionários globais. Diante disso, o Federal Reserve manteve a taxa de juros, sinalizando que o ciclo de cortes nos EUA tende a ser mais lento e dependente do cenário geopolítico. No Brasil, o Copom cortou a Selic em 25bps, para 14,50%, adotando tom mais cauteloso ao revisar as projeções de inflação para cima e indicar IPCA acima do teto em 2026. O IPCA-15 de abril foi de 0,89%, refletindo combustíveis e câmbio, enquanto o tema eleitoral ganhou relevância na curva de juros. Iniciamos posição em TOTVS, líder em softwares de gestão, com receita recorrente de 91%, alta retenção e contratos indexados. A vantagem no SMB, o potencial de cross e up-sell e a aquisição da Linx reforçam a tese. A ação negocia a ~15x o lucro de 2027, com risco-retorno atrativo. Os principais destaques do mês foram: SBSP3 5%, AXIA3 6%, UGPA3 4%, GGPS3 -10%, SMFT3 -10%.</t>
  </si>
  <si>
    <t>Mantemos postura cautelosa na alocação, refletindo o ambiente de maior incerteza no cenário externo e a deterioração das expectativas inflacionárias domésticas. No exterior, a combinação de tensões geopolíticas, preços elevados de energia e postura mais dependente de dados por parte do Federal Reserve reforça a assimetria de riscos, limitando a visibilidade sobre o ritmo de flexibilização monetária. No Brasil, a revisão altista das projeções de inflação, aliada à sensibilidade do cenário fiscal e ao avanço do tema eleitoral, contribui para uma dinâmica mais desafiadora para os ativos locais, especialmente na ponta longa da curva de juros. Nesse contexto, seguimos priorizando ativos com maior previsibilidade de geração de caixa, estruturas de receita resilientes e capacidade de repasse de preços, ao mesmo tempo em que mantemos disciplina na avaliação de múltiplos. A volatilidade recente tem sido utilizada de forma oportunística para ajuste fino das exposições, com foco em assimetrias favoráveis de risco-retorno. A carteira permanece seletiva, com viés para empresas de qualidade, baixa alavancagem e posicionamento competitivo sólido em seus respectivos setores.</t>
  </si>
  <si>
    <t>https://fundos.xpi.com.br/docs-fundos/Caracteristica_29054793000103.pdf</t>
  </si>
  <si>
    <t>https://fundos.xpi.com.br/docs-fundos/Caracteristica_35578709000153.pdf</t>
  </si>
  <si>
    <t>O fundo apresentou uma rentabilidade de +2,32%, o que representa 213% do CDI no período. As principais contribuições por estratégia e ativos foram: 1. Estratégia Intrasetorial (+1,94%) Esta foi a principal fonte de ganho para o fundo no mês. VBBR3 x SMTO3: +0,41% AUGO x GDX: +0,27% INTC x HPQ: +0,24% GLEN LN x RIO US: -0,11% PNVL3 x RADL3: -0,12% EQR AU x ALM: -0,27% 2. Estratégia Intersetorial (-0,06%) ALOS3 x CURY3: +0,10% SMAL11 x TEND3: +0,06% RENT3 x SMAL11: +0,05% NU x MELI: -0,08% SMAL11 x GMAT3: -0,10% MOTV3 x TUPY3: -0,11% 3. Estratégia Intracompany (-0,11%) BBDC3 x BBDC4: -0,03% ITSA4 x ITUB4: -0,04% USIM3 x USIM5: -0,04% 4. Outros Componentes Caixa | Custos: +0,57% Hedge: -0,01%</t>
  </si>
  <si>
    <t>O fundo encerrou o mês com exposição bruta (posições compradas mais vendidas) de aproximadamente 96% e cerca de 41 pares, sendo aproximadamente 68% do gross em pares intrasetoriais, 16% do gross em pares intersetoriais e 11% do gross em pares intracompany; (ii) destaque para a exposição gross nos setores: Mineração e Siderurgia, Serviços Financeiros, , Consumo Cíclico, Utilidade Pública e Imobiliário.</t>
  </si>
  <si>
    <t>https://fundos.xpi.com.br/docs-fundos/Caracteristica_18772290000157.pdf</t>
  </si>
  <si>
    <t>O fundo apresentou rentabilidade de -0,158% no mês, -8 bps versus o benchmark. As posições que mais agregaram para o desempenho relativo foram: na ponta positiva, WEGE3, ODPV3 e MBRF3. Na ponta negativa, PETR3, ANIM3 e PGMN3. Ao entrarmos no terceiro mês de conflitos envolvendo o Irã, o cenário intercala tentativas de cessar-fogo e novas ameaças. O Estreito de Ormuz permanece fechado, o que sustenta a trajetória de alta nos preços do petróleo. Essa escalada no valor do petróleo traz o risco iminente de uma nova pressão inflacionária, despertando temores de uma recessão global. Diante desse quadro, o Federal Reserve (Fed) interrompeu o seu ciclo de cortes de juros, citando preocupações com os desdobramentos do conflito. No Brasil, o Copom reduziu a taxa básica de juros em 0,25%, acompanhando a decisão com um comunicado consideravelmente mais conservador para as próximas reuniões. A bolsa encerrou o mês praticamente estável, com leve queda de 0,08%. Notamos que o fluxo estrangeiro se mostrou majoritariamente vendedor na reta final do mês, com entrada de recursos em pouquíssimos dias. Ainda assim, no saldo agregado de abril, o investidor estrangeiro fechou o mês com aportes positivos.</t>
  </si>
  <si>
    <t>As maiores posições setoriais relativas ao benchmark são: Elétricas &amp;amp; Saneamento, Bancos, Transportes e Construção Civil. Ao compararmos com a carteira de fevereiro/2026, aumentamos a exposição em Serviços Financeiros (B3SA3), Saúde (ODPV3) e Elétricas &amp;amp; Saneamento (AXIA3); e diminuímos a exposição em Bancos (ITSA4), Telecom &amp;amp; TI (VIVT3) e Papel &amp;amp; Celulose (SUZB3).</t>
  </si>
  <si>
    <t>https://fundos.xpi.com.br/docs-fundos/Caracteristica_11458144000102.pdf</t>
  </si>
  <si>
    <t>Em abril, o fundo obteve retorno de 1,07%, o equivalente a 98% do CDI. No ano de 2026, o retorno está em 4,43%, o equivalente a 98% do CDI. Nos últimos 12 meses o retorno foi de 15,15%, o equivalente a 102% do CDI. O resultado do mês pode ser explicado objetivamente pelos ganhos de carrego e abertura generalizada de spread dos ativos locais. O mercado de crédito privado continuou amplamente funcional, com volume elevado de negociações no mercado secundário. Encerramos o mês com 15,91% de caixa no fundo, 112 ativos em carteira de 80 emissores distintos, taxa de carrego da carteira (antes de custos) equivalente a CDI + 1,01% e duration de 1,93 anos.</t>
  </si>
  <si>
    <t>https://fundos.xpi.com.br/docs-fundos/Caracteristica_49996302000150.pdf</t>
  </si>
  <si>
    <t>Nosso fundo AXA IM US Dynamic High Yield Bonds teve resultado acima das expectativas durante o mês de abril (tanto líquido quanto bruto de taxas, USD). Esse resultado foi impulsionado, principalmente, pela seleção de ativos no mercado de crédito B e um maior peso no mercado de crédito CCC. Do ponto de vista setorial, os resultados do fundo foram positivamente impactados pela seleção de ativos em Químicos, Serviços Financeiros e Varejo Especializado, principalmente o maior peso do fundo na Ineos Quatro, Equiniti e Global Auto.</t>
  </si>
  <si>
    <t>O fundo AXA IM US Dynamic High Yield Bonds encerrou o mês de abril com um yield-to-worst de 9,1% (excluindo caixa e derivativos) e uma duração-to-worst de 3,0. Os yields dos títulos de HY permanecem acima das médias históricas recentes, proporcionando maiores oportunidades para o fundo. Continuamos acreditando que o risco de uma recessão severa e de um aumento na taxa de inadimplência do mercado de HY dos EUA para um nível significativamente maior do que a média de longo prazo é um cenário de baixa probabilidade. A recente volatilidade observada nas empresas de Software e Serviços de Dados representa riscos fundamentais e técnicos. Estamos atentos a esse movimento e nos posicionaremos de forma tática para capturar oportunidades específicas, caso elas se materializem. O fundo continuará a participar do mercado primário para fornecer retorno ajustado ao risco incremental.</t>
  </si>
  <si>
    <t>https://fundos.xpi.com.br/docs-fundos/Caracteristica_54886474000101.pdf</t>
  </si>
  <si>
    <t>O fundo apresentou resultado positivo, levemente abaixo do CDI no mês. As contribuições vieram tanto de ativos corporativos quanto bancários, com destaque para Letras Financeiras Subordinadas e Perpétuas de grandes bancos como Bradesco, BTG e Santander, além de empresas como Assaí, Cielo, EDP e TAG.</t>
  </si>
  <si>
    <t>O mercado de crédito privado apresentou maior estabilidade em abril, com spreads corporativos mais estáveis, mesmo diante de resgates líquidos na indústria. A elevada liquidez das carteiras e a menor atividade no mercado primário reduziram a necessidade de vendas forçadas, contribuindo para a estabilidade dos preços. A estratégia segue prudente e seletiva, com foco na qualidade dos emissores, robustez das estruturas e adequada alocação de risco. O fundo mantém maior exposição a ativos bancários em relação aos corporativos e cerca de 39,9% alocados em crédito.</t>
  </si>
  <si>
    <t>https://fundos.xpi.com.br/docs-fundos/Caracteristica_04831907000153.pdf</t>
  </si>
  <si>
    <t>O Fundo apresentou um resultado positivo de 1.00% no mês de abril, acumulando 17.16% em 12 meses (116% do CDI). O resultado do mês foi suportado pelo carrego mais alto da carteira de crédito estruturado, efeito parcialmente compensado pela abertura de alguns papéis no mercado secundário. Ainda continuamos vendo os ativos mais ilíquidos, com bastante prêmio de liquidez e boa proteção, devido às garantias e à estrutura das operações. Porém, acreditamos que se esta abertura de spreads no mercado líquido continuar pode se tornar uma boa oportunidade para comprar bons ativos high grade a preços de high yield. Atualmente o carrego da carteira de crédito está em aproximadamente CDI + 5.51% a.a.</t>
  </si>
  <si>
    <t>- A carteira está alocada em ativos com carrego elevado e bom balanço de risco/retorno. - Além disso, o fundo possui uma posição de caixa de aproximadamente 30%, a qual poderá ser usada para comprar papéis líquidos high grade em uma eventual abertura de spreads mais acentuada. - Em abril, aumentamos a exposição a um FIDC estruturado e a duas debêntures já presentes no portfólio - Em maio, pretendemos alocar em 3 novas operações de crédito estruturado, que estão em processo de estruturação. De qualquer forma, o momento é de cautela e estamos sendo seletivos com as oportunidades apresentadas.</t>
  </si>
  <si>
    <t>https://fundos.xpi.com.br/docs-fundos/Caracteristica_34431610000161.pdf</t>
  </si>
  <si>
    <t>https://fundos.xpi.com.br/docs-fundos/Caracteristica_32397723000162.pdf</t>
  </si>
  <si>
    <t>https://fundos.xpi.com.br/docs-fundos/Caracteristica_25213366000170.pdf</t>
  </si>
  <si>
    <t>Em abril, o fundo Norte Long Bias teve rentabilidade de 3,40%, superior ao benchmark que rendeu 1,26% e ao Ibovespa que caiu -0,08%. O destaque no mês foi o setor de crescimento doméstico através de consumo discricionário como a principal contribuição positiva, apesar das perdas em construção civil, aluguel de carros e bens de capital. Na sequência, veio o setor das empresas ligadas a juros em mais um mês forte de utilities com energia elétrica e saneamento. Tivemos um mês positivo com o book global nos temas que temos explorado de inteligência artificial e memória. Financials performou bem principalmente com bancos. Commodities fechou as atribuições positivas ganhando com mineração de metais variados e siderurgia, mesmo com perdas em ações de minério de ferro e petrolíferas. Domésticos defensivos foi neutro com ganhos em alimentos e bebidas e educação, mas trazendo perdas com saúde, distribuição de combustível e consumo básico. Por fim, as estratégias macro tiveram perdas marginais.</t>
  </si>
  <si>
    <t>Voltamos gradativamente a aumentar o gross exposure ao longo de abril e iniciamos maio pouco acima de 160%. Fizemos o mesmo em relação ao net, que novamente está rodando superior a 70%. Em termos de ajuste setorial, fizemos a maior redução na carteira de ações ligadas a juros, cortando parcialmente as utilities de energia elétrica e saneamento e também empresas de shoppings. Por outro lado, ampliamos a exposição a domésticos defensivos com distribuição de combustível e saúde. Commodities foi elevado na margem com incremento de ações de petrolíferas e siderúrgicas com redução de mineração. Ações globais reduzimos um pouco os hedges o que levou à subida do net. Já em financials e crescimento doméstico as posições não sofreram muitas alterações.</t>
  </si>
  <si>
    <t>https://fundos.xpi.com.br/docs-fundos/Caracteristica_37467515000106.pdf</t>
  </si>
  <si>
    <t>O fundo caiu -2,41% no mês, versus 1,09% do CDI. Desde o início (2018), o fundo acumula 184,1%, versus 103,6% do CDI (178% do CDI). No mês, o resultado da nossa carteira long foi inferior ao da carteira short (ie. Ibovespa), o que explica o alpha negativo. Com o fluxo estrangeiro forte no ano, somado a guerra no Irã, vimos uma concentração de altas do Ibovespa em poucos ativos de grande peso. Nossa exposição maior a setores domésticos e mid-small caps explica o desempenho inferior no período. Seguimos confiantes nos fundamentos de longo prazo das empresas, que negociam a valuations atrativos e possuem balanços sólidos, com expetativas de seguirem entregando bons resultados.</t>
  </si>
  <si>
    <t>Seguimos otimistas com a nossa carteira long com exposição direcional próxima a 5%. Reforçamos que possuímos um portfólio adequadamente diversificado, de empresas com bons fundamentos, preços atrativos e perspectivas favoráveis para entregarem bons retornos no médio e longo prazo, superando a nossa carteira short no longo prazo. Além de contar com o carrego da renda fixa.</t>
  </si>
  <si>
    <t>https://fundos.xpi.com.br/docs-fundos/Caracteristica_28911549000157.pdf.pdf</t>
  </si>
  <si>
    <t>O fundo teve um desempenho negativo e abaixo do benchmark CDI no mês devido a abertura generalizada dos spreads de crédito dos ativos isentos de infraestrutura . Como consequência o fundo teve um aumento significativo do carrego, passando de 100,7% para 104,8% do CDI com um prazo médio estável de aproximadamente 3,9 anos.</t>
  </si>
  <si>
    <t>Manteremos a nossa carteira bem diversificada nos setores e nas empresas, com uma alocação em ativos de crédito próxima aos 90%.</t>
  </si>
  <si>
    <t>https://fundos.xpi.com.br/docs-fundos/Caracteristica_38443033000189.pdf</t>
  </si>
  <si>
    <t>O fundo teve rentabilidade de 0,1% no mês de abril, puxado por MORPHO em 3,8% e Outras Criptos em 1,9%. Em contrapartida teve contribuição negativa em dólar de -4,6%.</t>
  </si>
  <si>
    <t>https://fundos.xpi.com.br/docs-fundos/Caracteristica_44417355000156.pdf</t>
  </si>
  <si>
    <t>https://fundos.xpi.com.br/docs-fundos/Caracteristica_40226121000170.pdf</t>
  </si>
  <si>
    <t>"A alocação em crédito era de 67%, divididos em títulos corporativos (14%), ativos bancários (51%) e alternativos (2%). O carrego era CDI+0,43% e a duration de 1,35 ano. Do ponto de vista da gestão, mantivemos uma postura cautelosa diante do cenário atual, com níveis de caixa ainda elevados. Reduzimos exposições a ativos com spreads mais comprimidos e seguimos aguardando oportunidades para reassumir risco em patamares mais atrativos. Apesar do ambiente desafiador para a indústria, avaliamos que os gestores, de forma geral, encontram-se mais bem preparados para este ciclo de ajuste do que em episódios anteriores, quando as aberturas de spreads ocorreram de forma mais abrupta e inesperada."</t>
  </si>
  <si>
    <t>"O Fundo Tivio Institucional obteve um retorno de 1,05% (96,41% do CDI) no mês e acumula 4,34% (95,54% do CDI) em 2026. Em abril, o efeito da variação das debêntures precificadas pela ANBIMA foi neutro. Ao longo do mês, observamos dois momentos distintos: na primeira metade, houve abertura dos spreads; já na segunda metade, os níveis retornaram para patamares próximos aos observados no início do período. No mês, os principais atribuidores de performance dos emissores bancários foram ativos do Banco do Brasil e Banco ABC. Entre os emissores corporativos, destacaram-se Hapvida e Argo Energia que contribuíram de forma positiva para os resultados do período. Em sentido oposto, os ativos de AEGEA e Randon apresentaram um desempenho mais fraco, figurando entre os piores retornos do mês."</t>
  </si>
  <si>
    <t>https://fundos.xpi.com.br/docs-fundos/Caracteristica_06866051000187.pdf</t>
  </si>
  <si>
    <t>https://fundos.xpi.com.br/docs-fundos/Caracteristica_49598896000141.pdf</t>
  </si>
  <si>
    <t>Seguimos com estratégias oportunísticas na carteira para capturar algumas assimetrias existentes na curva de juros, bem como posições táticas nos juros nominais, via mercado de opção e inclinação nos juros futuros.</t>
  </si>
  <si>
    <t>O fundo superou o benchmark devido nossa exposição em nível acima à do benchmark, com algumas posições relativas maiores nos títulos longos e menores nos curtos, além de posicionamento em juros nominais, apesar de menor do que no mês anterior</t>
  </si>
  <si>
    <t>https://fundos.xpi.com.br/docs-fundos/Caracteristica_14115118000170.pdf</t>
  </si>
  <si>
    <t>Seguimos com uma carteira defensiva, com maior exposição a caixa, a ativos bancários e menor duration. Entretanto, entendemos o movimento de abertura de prêmios como uma eventual oportunidade em nomes e setores de alta qualidade. Desta forma, aproveitamos a abertura para aumentar alocação em alguns nomes como: NTS, Sabesp, Omega, Tim. O fundo encerrou o mês com alocação de 73,7% em crédito privado, sendo 52,0% em ativos financeiros, 17,3% em ativos corporativos e 4,4% em estruturados.</t>
  </si>
  <si>
    <t>https://fundos.xpi.com.br/docs-fundos/Caracteristica_04899128000190.pdf</t>
  </si>
  <si>
    <t>https://fundos.xpi.com.br/docs-fundos/Caracteristica_35717740000128.pdf</t>
  </si>
  <si>
    <t>Diante do comportamento dos juros americanos, a posição em bonds offshore do fundo apresentou uma pequena atribuição negativa em abril. No mercado local, o conflito no Oriente Médio e a instabilidade do cenário político e econômico do país elevaram as incertezas do ciclo de cortes da Selic e ampliaram a aversão a risco pelos investidores locais. No mercado de crédito privado local, o cenário exposto tem levado à abertura de spreads de crédito, na ordem de 30bps em março e 30bps em abril, impactando negativamente a cota do fundo. Também contribuíram para a abertura de spreads do mercado, alguns eventos de crédito marcantes, como Raízen e GPA. Contudo, não acreditamos que a abertura de spreads do mercado reflita uma deterioração do perfil de crédito das empresas em geral, tendo como base o fato de que as “large corporates” brasileiras seguem com balanços saudáveis. Assim, seguimos confortáveis com os ativos da carteira do fundo, e intensificamos nossos acompanhamentos e revisões dos créditos. Portanto, acreditamos que a abertura de spreads é um movimento técnico. Após esta remarcação de março e abril, vale notar que as taxas das debêntures incentivadas se encontram acima do seu patamar histórico, o que sugere que um período de acomodação está próximo. Como exemplo da atratividade dos níveis atuais, se carregado por 5 anos, um ativo isento precificado a IPCA+8.30% pode oferecer um retorno ao investidor próximo de 97%, equivalente a 123% do CDI (fazendo o gross-up).</t>
  </si>
  <si>
    <t>Em abril, executamos diversas movimentações no fundo, no âmbito da gestão ativa e giro da carteira: (i) Venda de 5 ativos no mercado secundário local, dos setores de Saneamento, Saúde, Aluguel de Veículos e Bancos; (ii) Aquisição de 1 ativo estruturado no mercado primário local, do setor de Serviços Financeiros; (iii) Venda de 8 ativos no mercado secundário offshore, dos setores de Mineração, Óleo e Gás e Bancos. No fechamento de abril, o Legacy Portfolio Renda Mais contava com 99 ativos, distribuídos em 15 setores da economia. Nenhuma posição contava com concentração superior a 5.25% do PL. Em termos de qualidade da carteira, 55% das posições possuem notas de rating de crédito AA- ou acima, o que reflete a boa saúde financeira das empresas investidas. O fundo investe em ativos locais e offshore. Para as posições locais que são indexadas ao IPCA, o fundo conta com hedges (através de derivativos), de forma a mitigar as movimentações e riscos de mercado da curva de juros. E, em relação aos ativos offshore (bonds), para tais posições o fundo não incorre em risco cambial, também através de derivativos. Para mais informações da carteira, disponibilizamos um relatório interativo, com o retorno da carteira, histórico de distribuição de dividendos e comentários.</t>
  </si>
  <si>
    <t>https://fundos.xpi.com.br/docs-fundos/Caracteristica_57021822000176.pdf</t>
  </si>
  <si>
    <t>No mês de abril/2026 a estratégia ADAM RENDA FIXA ATIVA apresentou resultado positivo para o portfólio de juros nominais e reais.</t>
  </si>
  <si>
    <t>Para a estratégia RENDA FIXA terminamos o mês de abril/2026 com posição aplicada em NTN-B 05/2027, 08/2028 e tomada em DIF28</t>
  </si>
  <si>
    <t>https://fundos.xpi.com.br/docs-fundos/Caracteristica_52297687000172.pdf</t>
  </si>
  <si>
    <t>Em abril, houve continuidade do movimento de alta dos prêmios de crédito, impactando negativamente os gestores de modo geral. O quadro foi mais acentuado entre as debêntures incentivadas, em que a dinâmica técnica de resgates tem sido mais relevante. Entre os gestores de crédito não isento, o resultado agregado foi de um mês levemente abaixo do CDI. O destaque positivo segue entre os ativos estruturados, em que os gestores de crédito high yield fecharam o mês acima do CDI na média. No mês, destaque para a performance dos fundos: Augme FIC Infra RF (0,14%), JGP Debentures Incentivadas Juros Reais CP (-0,03%) e AZ Quest Debêntures Incentivadas CP (-0,20%).</t>
  </si>
  <si>
    <t>Maiores exposições da carteira: XP Debentures Incentivadas Hedge CP LP, ARX Hedge FIC Infra RF, SPX Seahawk Debêntures Incentivadas, Icatu Vanguarda PVT CDI FI-Infra, Absolute Hidra CDI FIC FI-Infra CP e SPX Seahawk Debêntures Incentivadas D45.</t>
  </si>
  <si>
    <t>https://fundos.xpi.com.br/docs-fundos/Caracteristica_32889197000158.pdf</t>
  </si>
  <si>
    <t>As hostilidades entre os EUA e o Irã seguem impactando os mercados. O cessar-fogo abriu caminho para uma saída diplomática do conflito, mas o processo de negociação tem sido lento e o programa nuclear do Irã é o principal impasse. O governo dos EUA vem adotando medidas para aumentar a pressão sobre o regime e forçá-lo a ceder em temas sensíveis, mas há dúvidas sobre a eficácia dessa estratégia. A falta de avanço concreto nas negociações pode levar ao fim do cessar-fogo e o retorno à fase mais aguda do conflito. O fluxo de petróleo no estreito de Ormuz segue próximo à zero e a pressão no mercado físico é crescente, aumentando a probabilidade de movimentos acentuados de preço. Os BCs têm se mostrado mais preocupados com o aumento da inflação e endureceram o discurso. A manutenção do atual patamar do preço do petróleo pode levar à altas de juros em alguns países. No Brasil, o BCB cortou novamente os juros em 0,25 e sinalizou que há um espaço adicional para cortes, mas o ritmo e a extensão do ciclo dependerão da evolução do cenário. O fundo Kapitalo K10 obteve resultado positivo no mês. Os livros de juros, bolsa e commodities foram positivos.</t>
  </si>
  <si>
    <t>https://fundos.xpi.com.br/docs-fundos/Caracteristica_33520968000106.pdf</t>
  </si>
  <si>
    <t>O fundo registrou performance de 1,00% no mês. A principal contribuição positiva veio da posição aplicada em juros nominais no Brasil. O principal detrator foi a posição em juros americanos. Abril foi marcado pela continuidade do conflito entre Estados Unidos e Irã. O bloqueio do Estreito de Ormuz segue pressionando as cadeias globais de suprimento, afetando principalmente países mais dependentes da importação de petróleo e derivados. A reunião do Fed representou uma inflexão no debate, com três diretores votando contra a manutenção do viés de corte de juros no comunicado. Diante desse sinal, o mercado passou a precificar a possibilidade de discussão sobre elevação de juros ainda neste ano. A economia brasileira manteve bom desempenho, com apreciação do real frente ao dólar. Apesar do tom mais cauteloso adotado pelo Banco Central, a instituição optou novamente pelo corte de juros e sinalizou que, na ausência de deterioração relevante no cenário externo, deve dar continuidade ao ciclo na próxima reunião.</t>
  </si>
  <si>
    <t>Durante o mês, iniciamos uma posição comprada em NTN-B curta e uma posição comprada em real contra o dólar. Além disso, encerramos a posição em juros offshore.</t>
  </si>
  <si>
    <t>https://fundos.xpi.com.br/docs-fundos/Caracteristica_12440825000106.pdf</t>
  </si>
  <si>
    <t>O fundo apresentou performance negativa no mês, após a correção dos ativos argentinos. Perdas em Utilities e Bancos representaram mais da metade do resultado negativo, com os últimos caindo cerca de 20 a 25% no acumulado do ano.</t>
  </si>
  <si>
    <t>Optamos por aumentar o risco do fundo, levando a posição comprada em bancos para ao redor de 25% e reduzindo as posições de Utilities, especialmente Telecom Argentina, após sua outperformance significativa no mês. Além disso, opções de venda que tínhamos no portfólio como hedge, “emagreceram” e contribuíram para o incremento do risco direcional do fundo. Atualmente, o risco do portfólio segue bem distribuído entre Utilities, Commodities e Bancos, representando aproximadamente 25% cada, e Real Estate, com 12% de participação. Seguimos confiantes em nossa tese e o momento atual apresenta boa assimetria para recompormos posições direcionais compradas.</t>
  </si>
  <si>
    <t>https://fundos.xpi.com.br/docs-fundos/Caracteristica_59225536000158.pdf</t>
  </si>
  <si>
    <t>O Inter Conservador apresentou, em abril de 2026, rendimento de 1,11%, equivalente a 102,12% do CDI. Neste mês, a reversão parcial da abertura de spreads ocorrida em março contribuiu positivamente para o desempenho do fundo. A recuperação foi mais concentrada em ativos de melhor qualidade de crédito e/ou maior liquidez, incluindo emissores como Rede D'Or e Energisa. Além disso, as debêntures de Kora Saúde (0,44% PL) apresentaram valorização. Por outro lado, as debêntures da Aegea (1,00% PL) ainda se destacaram negativamente.</t>
  </si>
  <si>
    <t>O Inter Conservador mantém grande parte da sua alocação em papéis bancários, que totalizam aproximadamente 48% do patrimônio do fundo. O retorno da classe se manteve estável, em patamares entre 103% e 104% do CDI. Enquanto isso, a exposição a crédito corporativo segue abaixo da média histórica (17,30% PL), mantendo o portfólio preparado para a captura de oportunidades – que ainda não se concretizaram de forma relevante. 71% da carteira de crédito está alocada em ativos de rating AAA e 27% na categoria AA. A carteira apresenta carrego estável em CDI + 0,71% ao ano e duration de 1,5 ano. Como resultado de ajustes pontuais no portfólio, da oxigenação constante proveniente do vencimento de ativos e da resiliência do passivo do fundo, o caixa do Inter Conservador aumentou 5 pontos percentuais e encerrou abril em 30,4%.</t>
  </si>
  <si>
    <t>https://fundos.xpi.com.br/docs-fundos/Caracteristica_20879578000177.pdf</t>
  </si>
  <si>
    <t>Apesar da forte valorização dos mercados globais em abril, a bolsa brasileira encerrou o mês praticamente estável. Nesse contexto, registramos perdas pontuais em alguns investimentos específicos, sem que tenhamos identificado deterioração nos fundamentos dessas companhias. Mantemos as posições em carteira, pois continuamos avaliando que representam boas oportunidades de retorno. Os destaques positivos e negativos do fundo, por Estratégia, foram: (1) Carteira Long + Proteções - P: Alimentos e Energia Elétrica / N: Serviços Não Financeiros, Varejo - Outros e Bancos - Outros; (2) Carteira Valor Relativo - P: Alimentos / N: Adquirentes e Bancos - Outros.</t>
  </si>
  <si>
    <t>A atenção do mercado segue concentrada em dois grandes focos de incerteza. No plano externo, o desdobramento do conflito entre EUA e Irã, cujos efeitos se propagam por diversos vetores da economia global. No plano doméstico, a aproximação das eleições presidenciais, cujo resultado permanece em aberto e representa uma nova bifurcação relevante para a condução da política econômica brasileira. Diante desse pano de fundo, mantemos uma carteira diversificada, construída para atravessar diferentes cenários com geração consistente de valor. Exposição atual -- Bruta: 195,3% / Líquida: 58,1% / Comprada: 126,7% / Vendida: -68,6%.</t>
  </si>
  <si>
    <t>https://fundos.xpi.com.br/docs-fundos/Caracteristica_33497084000170.pdf</t>
  </si>
  <si>
    <t>Mantemos uma postura cautelosa, priorizando a resiliência do portfólio e a preservação de capital. A carteira segue diversificada entre emissores high grade, com foco em papéis com bom balanço entre risco e retorno. No segmento bancário, priorizamos instituições menos expostas a oscilações cíclicas de curto prazo. Já no crédito corporativo, temos buscado oportunidades com maior previsibilidade de geração de caixa, boa estrutura de margens e diversificação setorial, evitando concentrações excessivas em segmentos específicos. Esse posicionamento visa não apenas proteger o fundo em momentos de maior estresse, mas também sustentar uma trajetória consistente de geração de alfa ao longo do tempo.</t>
  </si>
  <si>
    <t>O MAG HG encerrou abril abaixo do CDI, com contribuição positiva principalmente dos segmentos de energia, transporte e logística e bancário. A carteira manteve um perfil defensivo, com predominância de ativos high grade, o que ajudou a amortecer a abertura dos spreads ao longo do mês. Mesmo com reprecificações no mercado, a composição do portfólio preservou o equilíbrio entre risco e retorno. A estratégia segue consistente, sustentando a qualidade dos resultados em um ambiente mais seletivo.</t>
  </si>
  <si>
    <t>https://fundos.xpi.com.br/docs-fundos/Caracteristica_50223269000105.pdf</t>
  </si>
  <si>
    <t>As principais contribuições positivas no mercado local vieram de alocações no setor de Saúde e de Consumo Não-Cíclico. Enquanto o setor de Utilities foi o principal detrator. No mercado internacional, as principais contribuições positivas foram das alocações em índices e no setor de Materiais Básicos. Por outro lado, alocações em dívida soberana e energia foram os maiores detratores.</t>
  </si>
  <si>
    <t>Em abril, a saída de R$ 25 bilhões refletiu resgates defasados de março. Com o caixa já antecipado pelos gestores, o turnover caiu a 1,5%. O spread do IDA-DI abriu 18 bps no pico, mas fechou o mês em +7 bps. Já o mercado primário teve forte retração nas emissões, reforçando a postura defensiva. O mercado de crédito emergente apresentou forte recuperação em abril, revertendo a correção observada no mês anterior, em linha com a melhora de alguns ativos de risco globais após um aparente arrefecimento das tensões entre EUA e Irã. O EMB subiu +2,53% no mês, movimento explicado majoritariamente pelo fechamento de spreads, enquanto os juros tiveram impacto marginal. A Treasury de 10 anos abriu 7 bps, encerrando o período em 4,37%.</t>
  </si>
  <si>
    <t>https://fundos.xpi.com.br/docs-fundos/Caracteristica_37069872000116.PDF</t>
  </si>
  <si>
    <t>Em abril, os ganhos para os fundos foram concentrados nas estratégias de commodities. No entanto, os ganhos não foram suficientes para compensar as perdas em renda variável Brasil e Internacional.</t>
  </si>
  <si>
    <t>O portfólio mantém suas principais alocações compradas em Argentina e urânio. Além disso, mantém uma posição satélite comprada em China. A exposição ao Brasil segue composta por uma carteira comprada em ações domésticas e vendida em Petrobras e índice futuro.</t>
  </si>
  <si>
    <t>https://fundos.xpi.com.br/docs-fundos/Caracteristica_40920005000157.pdf.pdf</t>
  </si>
  <si>
    <t>https://fundos.xpi.com.br/docs-fundos/Caracteristica_24193691000155.PDF</t>
  </si>
  <si>
    <t>Ao longo do mês, zeramos as posições em Axia e Localiza, aproveitando a boa performance acumulada dessas ações e abrindo espaço para novas alocações. Também ampliamos nossa posição em Allos. Em contrapartida, iniciamos posições em Hypera e Auren Energia. A Hypera é uma das maiores farmacêuticas do Brasil, com portfólio sólido de marcas e histórico consistente de rentabilidade. Após um período de underperformance impulsionado por preocupações com a readequação dos níveis de estoque na cadeia, enxergamos uma assimetria favorável à medida que os fundamentos voltam a se refletir no preço. Já a Auren é uma das maiores geradoras de energia renovável do país, com portfólio diversificado em hidrelétricas, eólicas e solar. A entrada na Auren representa, em parte, uma rotação dentro do setor de energia, com bom retorno prospectivo e reduzindo nossa exposição à dinâmica de curto prazo do preço de energia no Brasil. Encerramos o mês com 5% de caixa.</t>
  </si>
  <si>
    <t>Na primeira quinzena, o ambiente foi de otimismo: as negociações entre EUA e Irã levantaram expectativas de cessar-fogo, o petróleo recuou, o fluxo estrangeiro seguiu, acumulando R$ 14,6 bilhões, e o Ibovespa ensaiou romper a marca histórica dos 200 mil pontos, com o dólar operando abaixo de R$ 5,00. Na 2a quinzena, o cenário reverteu: as negociações em Islamabad não avançaram, o Brent voltou a se firmar acima de US$ 100 e chegou a superar US$ 120/barril, e o Copom iniciou o ciclo de corte da Selic em ritmo que gerou dúvidas sobre o grau de afrouxamento à frente. O Ibovespa devolveu boa parte dos ganhos e encerrou o mês praticamente estável, com variação de -0,1%. No mês, o Indie FIC FIA teve retorno de -1,7%, contra -0,1% do IBX. Os principais destaques positivos foram serviços financeiros (+0,5 p.p.), com Banco Pine como maior contribuidor individual, e utilidades públicas (+0,5 p.p.), com Axia entregando boa performance antes de zerarmos a posição. OceanPact e Localiza também se destacaram entre os maiores contribuidores positivos. Do lado negativo, os principais detratores foram consumo (-1,2 p.p.), pressionado por Smartfit, e imobiliário (-1,2 p.p.), com Cury como principal impacto. As construtoras focadas em baixa renda seguem num ambiente desafiador: a combinação de custos pressionados pelo choque em commodities com a incerteza sobre o ritmo de corte de juros comprime as margens e traz maior imprecisão às estimativas de resultado para o setor.</t>
  </si>
  <si>
    <t>https://fundos.xpi.com.br/docs-fundos/Caracteristica_17335646000122.pdf</t>
  </si>
  <si>
    <t>https://fundos.xpi.com.br/docs-fundos/Caracteristica_38281467000120.pdf</t>
  </si>
  <si>
    <t>https://fundos.xpi.com.br/docs-fundos/Caracteristica_07124064000143.pdf</t>
  </si>
  <si>
    <t>No mês, o fundo rendeu abaixo do seu benchmark (CDI), com retorno de +0,97% (89% CDI), acumulando, nos últimos 12 meses, um retorno de +15,14% (102% CDI). O mês de abril começou com uma maior aversão a risco no mercado de crédito privado, refletida na abertura dos spreads das debêntures corporativas. O movimento foi desencadeado pelo adiamento da divulgação do balanço da Aegea, emissor relevante para o segmento, o que elevou preocupações quanto à possibilidade de um evento de crédito e seus potenciais efeitos sobre a indústria. No entanto, após a divulgação dos resultados e a percepção de que não se tratava de um evento de crédito, o apetite a risco foi restabelecido, com a segunda quinzena do mês apresentando melhora gradual, observando-se sinais de fechamento de spreads em diversos vértices e setores.</t>
  </si>
  <si>
    <t>Mantemos uma postura conservadora no portfólio, diante do ambiente ainda incerto. Ainda assim, aproveitamos o momento de abertura de spreads para aumentar a alocação em emissores de alta qualidade, nos quais identificamos uma assimetria de risco-retorno atrativa. Seguiremos com um posicionamento defensivo, focado em companhias resilientes, com maior ênfase na seleção de emissores com bom momento operacional. O fundo encerrou o mês com um carrego bruto de CDI + 0,81% a.a. e duration de 1,2 anos</t>
  </si>
  <si>
    <t>https://fundos.xpi.com.br/docs-fundos/Caracteristica_35408329000170.pdf</t>
  </si>
  <si>
    <t>As companhias seguem, em sua maioria, próximas ao custo, com exceção de Comfrio e Exata, que apresentam marcações acima do valor de aquisição, enquanto SoluBio permanece abaixo e Novus Ag e Raíx estão alinhadas ao capital investido (data-base dez-25), sendo que Raíx ainda não passou por reavaliação. Em 31 de dezembro, o portfólio do Fundo apresentou leve incremento de valor no trimestre, refletindo a combinação do desempenho operacional das investidas com novas integralizações de capital. A variação do período foi impulsionada por movimentos positivos em determinadas plataformas, parcialmente compensados por pressões de margem e desafios de execução em outras, em linha com um ambiente macroeconômico mais restritivo. Na mesma data, o Fundo apresentou valor patrimonial líquido de R$278,5m, enquanto o capital integralizado totalizou R$337,5m. O 4T 2025 manteve um ambiente global desafiador, com preços de commodities pressionados, custos logísticos elevados e condições financeiras restritivas. No Brasil, juros altos e crédito limitado seguiram exigindo disciplina, enquanto na América do Norte o cenário permaneceu mais estável, com maior previsibilidade operacional.</t>
  </si>
  <si>
    <t>O fundo investe em empresas inovadoras do Agronegócio &amp;amp; Alimentos nas Américas, focando no Brasil. Ele explora quatro macrotendências do setor: aumento da demanda global por alimentos, inovação tecnológica, sustentabilidade, e saúde e bem-estar. O fundo gera valor. O Fundo III tem foco em investimentos de controle na cadeia de valor do agronegócio e alimentos, cobrindo quatro principais verticais onde o gestor possui anos de expertise: insumos agrícolas de alto valor agregado, novas tendências de consumo, agtech e serviços, e varejo agrícola omnichannel. Os investimentos são concentrados no Brasil, com até 20% de exposição na América Latina e do Norte.</t>
  </si>
  <si>
    <t>Em abril, o fundo registrou retorno de 0,47%, frente a -0,08% do Ibovespa. No acumulado do ano, o desempenho é de 13,11%, ante 16,26% do índice. A principal contribuição positiva no mês veio de Eneva, que registrou mais um mês de forte valorização. Em nossa visão, o movimento refletiu a precificação do potencial de geração de valor decorrente do desempenho da companhia no leilão de térmicas de março, no qual recontratou contratos próximos ao vencimento e conquistou novos projetos. Avaliamos o resultado como transformacional, tanto pelo volume contratado quanto pelo retorno implícito nos ativos arrematados. Por outro lado, abril foi desafiador para Tenda. O setor de baixa renda teve performance negativa em abril devido ao receio de aumento da inflação de materiais, reflexo da alta do preço do petróleo em função da guerra no Irã. O setor é exposto à inflação, dada a dificuldade de repasse de custos no segmento de baixa renda. Ainda assim, continuamos acreditando na resiliência do setor, mesmo diante do aumento das expectativas de inflação.</t>
  </si>
  <si>
    <t>Apesar das recentes mudanças no cenário de juros nos Estados Unidos e no Brasil, mantivemos nossa estratégia inalterada, com foco em empresas e setores mais conservadores, bons pagadores de dividendos e com maior liquidez. Atualmente, as maiores exposições da carteira estão nos setores de Utilities, Bancos e Petroquímico.</t>
  </si>
  <si>
    <t>https://fundos.xpi.com.br/docs-fundos/Caracteristica_40226014000142.pdf</t>
  </si>
  <si>
    <t>Em abril, o Absolute Hidra CDI Plus apurou resultado de -0,08%. O mercado de debêntures de infraestrutura registrou intensificação relevante no movimento de abertura de spreads, com ampliação média de aproximadamente 34 bps ao longo do período, sem que houvesse qualquer evento de crédito que justificasse o movimento. No mercado offshore, o ambiente foi pressionado pela combinação de juros americanos mais elevados e pela escalada das tensões geopolíticas, fatores que ampliaram o prêmio de risco de forma generalizada. Ambos os movimentos tiveram impacto direto nas marcações a mercado e na performance do fundo.</t>
  </si>
  <si>
    <t>O fundo encerrou o mês com duration de 2,1 anos, 36% alocado em Debêntures de Infraestrutura, 16% em Debêntures CDI/Bancários, 4% em FIDCs, 3% em ativos offshore e caixa em 41%. Diante do cenário desafiador, adotamos postura mais conservadora, priorizando níveis elevados de caixa e redução adicional da duration da carteira. Na carteira estruturada, incorporamos três novas operações de forma seletiva, em estruturas com perfil de risco adequado e potencial de retorno compatível com o ambiente atual. No offshore, a alocação segue concentrada em títulos com vencimentos entre dois e cinco anos nos setores de utilities e bancos, com posições vendidas em empresas de petróleo &amp;amp; gás e locadoras com spreads ainda comprimidos em relação aos fundamentos. Seguimos priorizando emissores AAA e AA com deslocamento relevante frente a pares equivalentes, mantendo foco permanente na relação risco-retorno sem renunciar a liquidez e qualidade de crédito.</t>
  </si>
  <si>
    <t>https://fundos.xpi.com.br/docs-fundos/Caracteristica_57027498000101.pdf</t>
  </si>
  <si>
    <t>Em abril, o Absolute Creta apurou resultado de 76% do CDI. O mercado institucional de crédito privado apresentou dinâmica mista ao longo do mês: a primeira quinzena foi marcada por abertura de spreads e maior aversão ao risco, pressionada por eventos específicos de crédito; já a segunda metade registrou fechamento relevante dos prêmios e retorno à normalidade na maior parte dos emissores, permitindo recuperar parcela do resultado, sustentado pelo elevado carrego da carteira e pela reversão parcial das aberturas iniciais.</t>
  </si>
  <si>
    <t>O fundo encerrou o mês com duration de 2,4 anos, 69% alocado em Debêntures CDI/Bancários, 14% em FIDCs e caixa em 17%. A composição de emissores corporativos permaneceu estável, com ajustes pontuais em posições no setor de saúde cujo perfil de risco foi reavaliado à luz dos eventos recentes, e aumento da alocação no setor de utilities. O prazo médio da carteira segue ao redor de dois anos e meio. Na carteira estruturada, incorporamos três novas operações de forma seletiva, em estruturas com perfil de risco adequado e potencial de retorno compatível com o ambiente atual. Ao longo do mês, retomamos gradualmente a alocação nos portfólios de crédito, reduzindo a exposição a ativos bancários e realocando capital em papéis corporativos com maior carrego — o que contribuiu para melhora relevante no carrego geral. Seguimos priorizando emissores AAA e AA com deslocamento relevante frente a pares equivalentes, mantendo foco permanente na relação risco-retorno sem renunciar a liquidez e qualidade de crédito.</t>
  </si>
  <si>
    <t>https://fundos.xpi.com.br/docs-fundos/Caracteristica_48122126000165.pdf</t>
  </si>
  <si>
    <t>https://fundos.xpi.com.br/docs-fundos/Caracteristica_47684408000193.pdf.pdf</t>
  </si>
  <si>
    <t>O Novus Renda Fixa apresentou resultado de 0,63% no mês, com perdas em juros nominais no Brasil e juros internacionais. No cenário internacional, o mês de abril foi marcado pela evolução do conflito entre EUA e Irã, que dominou o noticiário e condicionou as decisões de política monetária globais. Após ameaças de escalada, um cessar-fogo foi mediado com violações recorrentes e fluxo reduzido no estreito de Ormuz, com negociações avançando sem confirmação de acordo. Os dados de inflação nos EUA indicaram núcleos comportados, e o PIB do primeiro trimestre veio com consumo moderado e forte investimento em tecnologia. Fed, ECB e BoE mantiveram os juros inalterados, em postura de espera diante das incertezas geopolíticas e do risco inflacionário, mas com claro viés de elevação das taxas se mantidas as condições atuais do petróleo. No Brasil, o Copom cortou a Selic em 25 bps e sinalizou ciclo menor que o previsto, com inflação pressionada — inclusive já refletindo os efeitos da alta do petróleo. O mercado de trabalho e a atividade seguiram robustos. No campo político, a rejeição de Jorge Messias ao STF sinalizou dificuldades de articulação do governo, e avançaram propostas de redução de tributos sobre combustíveis, renegociação de dívidas e fim da escala 6x1. Pesquisas seguiram mostrando progresso de Flávio Bolsonaro sobre Lula.</t>
  </si>
  <si>
    <t>No exterior, estamos sem posição no momento. No Brasil, mantivemos posição aplicada em juro real via DAP.</t>
  </si>
  <si>
    <t>https://fundos.xpi.com.br/docs-fundos/Caracteristica_31932715000106.pdf</t>
  </si>
  <si>
    <t>https://fundos.xpi.com.br/docs-fundos/Caracteristica_51835937000118.pdf</t>
  </si>
  <si>
    <t>Seguimos atentos às oportunidades e acreditamos que os preços estão atrativos para realizarmos alocações de forma a manter o carrego médio da carteira mais elevado. Ao longo do mês de abril, aumentamos as posições nos fundos CDI. Retomamos taticamente posições tomadas na parte longa da curva americana e na parte curta da curva chilena. No BR, voltamos a aplicar juros nominais na parte intermediária da curva. Iniciamos uma estratégia de inclinação da curva local, por entendermos que os prêmios de risco atuais oferecem uma assimetria atrativa, dado o estágio do ciclo de cortes de juros no Brasil.</t>
  </si>
  <si>
    <t>https://fundos.xpi.com.br/docs-fundos/Caracteristica_54344616000109.pdf</t>
  </si>
  <si>
    <t>O Truxt Long Short teve retorno de 3,07% no mês, sendo as principais contribuições positivas os setores de proteínas e mineração, enquanto varejo resiliente e petróleo detraíram performance.</t>
  </si>
  <si>
    <t>As principais posições do portfólio no fim do mês situavam-se em utilidades públicas e alimentos e bebidas.</t>
  </si>
  <si>
    <t>https://fundos.xpi.com.br/docs-fundos/Caracteristica_26262363000199.pdf</t>
  </si>
  <si>
    <t>O XP Referenciado FIRF DI CP rendeu 1,07% em Abril versus 1,09% do CDI, alcançando performance de 97,99% do CDI. A carteira de crédito do fundo inicia o mês de Maio com um carrego de CDI+ 0,42% a.a. (antes de taxas), com duration de 0,9 ano.</t>
  </si>
  <si>
    <t>O patrimônio do fundo está alocado em LFTs (18,7%), Debêntures (14,0%), Letras Financeiras (51,0%), CDBs (15,1%) e NPs (1,3%). Os setores de Instituições financeiras, Elétrico, Rodovias e Saneamento, considerados setores defensivos, compõe 93,3% da alocação de crédito do fundo. A carteira de crédito é composta por 239 ativos de 60 emissores distintos, com exposição média de 1,4% por emissor. 95,4% do patrimônio do fundo possui rating entre AAA e A-.</t>
  </si>
  <si>
    <t>https://fundos.xpi.com.br/docs-fundos/Caracteristica_10843445000197.pdf</t>
  </si>
  <si>
    <t>https://fundos.xpi.com.br/docs-fundos/Caracteristica_35744790000102.pdf</t>
  </si>
  <si>
    <t>Completamos em Abril o terceiro mês do primeiro FI-Infra condominial de crédito da Newave Capital, o NEWAVE CRÉDITO INFRA 30. Respeitando o DNA da Gestora em infraestrutura, seguimos com esse mesmo foco, agora por meio de um mandato com isenção fiscal em renda fixa crédito privado e liquidez em D+30. Com alocação prioritária em debêntures incentivadas e exposição ao IPCA, o fundo tem como objetivo superar o IDkA IPCA 5 anos¹, trazendo proteção contra a inflação e exposição à curva de juros real brasileira aos seus cotistas, em um momento de taxas historicamente atrativas. A estratégia já conta com mais de R$ 60 milhões em recursos dos próprios sócios da Gestora, demonstrando alinhamento de interesses desde o lançamento. Na carteira inicial, optamos por priorizar a alocação em NTN-Bs com vencimento em 2030 e 2032 (representando atualmente pouco mais de 60% do fundo) e aumentar a exposição ao crédito privado de forma gradual e criteriosa — priorizando a parcela não incentivada em CDI + spread, de maior carrego, ou debêntures incentivadas de duration mais curta. O fundo tem rodado com cerca de 35% de seu PL em ativos indexados a CDI/SELIC, com intuito de reduzir a exposição ao risco de mercado em um cenário de elevada incerteza global. Ao longo do mês, mantivemos a carteira com pouca exposição de crédito (apenas 9,6% do PL) e em ativos de baixíssimo risco, em função do atual momento de correção dos spreads de crédito no mercado de debêntures de infraestrutura.</t>
  </si>
  <si>
    <t>https://fundos.xpi.com.br/docs-fundos/Caracteristica_58460637000140.pdf</t>
  </si>
  <si>
    <t>No mês de Abril, o XPCE 120 entregou o retorno de 0,988%, equivalente a 90,56% do CDI ou CDI - 1,28% a.a., acumulando no ano o retorno de 4,49% nominal. O retorno de 0,988% no mês pode ser segregado por estratégia da seguinte forma: imobiliários com 0,34% e uma exposição média de 33,53%; infraestrutura com 0,34% e 27,373%, crédito estruturado com 0,246% e 16,1%; ativos judiciais com 0,125% e 0,328%; liquidez com 0,067% e 13,251%; agronegócio com 0,05% e 3,912%; FIP com 0,016% e 5,257%; Custos, zeragem &amp; outros com -0,20%</t>
  </si>
  <si>
    <t>O XPCE 120 encerrou o mês de abril alocado da seguinte forma: 33,57% em ativos imobiliários, 27,43% em infraestrutura, 16,15% em crédito estruturado, 0,39% em ativos judiciais, 13,29% em liquidez, 3,92% no agronegócio, 5,21% em FIP e 0,33% zeragem.</t>
  </si>
  <si>
    <t>https://fundos.xpi.com.br/docs-fundos/Caracteristica_22003930000131.pdf</t>
  </si>
  <si>
    <t>O AZ Quest Bayes Long Biased apresentou rentabilidade de +2,15% no mês, superando o Ibovespa (-0,08%) e em linha com o IMA-B5+ (+2,20%). No acumulado desde o início, o fundo registra uma valorização de 128,1% (cerca de 164% do CDI) e, no ano, umaalta de +9,91% (218% do CDI), com desempenho acima dos principais referenciais. O resultado do mês foi impulsionado principalmente pelas estratégias Long Short, que se beneficiaram de um ambiente de maior dispersão entre os ativos e apresentaram desempenho bastante positivo. Já as estratégias Long Only tiveram comportamento mais volátil, com ganhos no início do mês seguidos de reversão, encerrando abril próximas da estabilidade, com destaque negativo para fatores ligados a Valor e Qualidade. Atualmente, o fundo mantém uma alocação aproximada de 60% em estratégias Long Only e 40% em Long Short, com exposição líquida comprada ao redor de 70%. A volatilidade segue abaixo do esperado, o que abre espaço para eventuais ajustes de risco ao longo do tempo. Para frente, a estratégia continua se beneficiando da diversificação entre fatores e da flexibilidade de alocação, buscando capturar oportunidades tanto na ponta comprada quanto na vendida, em diferentes cenários de mercado.</t>
  </si>
  <si>
    <t>https://fundos.xpi.com.br/docs-fundos/Caracteristica_36499625000197.pdf</t>
  </si>
  <si>
    <t>O M8 Credit Advanced encerrou o mês com rentabilidade de +1,23% (113% do CDI) e +5,12% (113% do CDI) no ano. Com patrimônio de R$ 1,807 bilhão, o fundo manteve sua maior alocação nas cotas de classe sênior, seguido pela classe mezanino que agora representa a segunda maior exposição da carteira, com 18,44% do portfólio investido. Com uma pequena redução no caixa o fundo fechou o mês com o índice de liquidez (composto por cotas de FIDCs abertos e por caixa) se mantendo em nível confortável, com 43,5% do patrimônio do fundo.</t>
  </si>
  <si>
    <t>Em abril o Copom reduziu a Selic pela segunda vez consecutiva (de 14,75% para 14,50%), sem sinalizar claramente a continuidade dos cortes diante do cenário de crescente incerteza geopolítica no Oriente Médio, com reflexos nos preços de combustíveis e commodities, e consequentemente na inflação. Apesar dos últimos ajustes, os juros seguem em patamar elevado, o que deve continuar pressionando os setores mais alavancados e mantendo o número de pedidos de recuperação judicial em crescimento. Nesse contexto, mantemos o foco em conservadorismo, pulverização e monitoramento contínuo de recompras e PDD das carteiras investidas.</t>
  </si>
  <si>
    <t>https://fundos.xpi.com.br/docs-fundos/Caracteristica_50716952000184.pdf</t>
  </si>
  <si>
    <t>No mês de abril/2026, o fundo Oceana Valor 30 FIC FIA obteve performance de +0,18%. O setor Utilities (+1,41%) foi o destaque positivo, enquanto os setores de Materials (-0,58%), Consumo Discricionários (-0,45%) e Industriais (-0,43%) foram os destaques negativos.</t>
  </si>
  <si>
    <t>Principais Posições Setoriais | Serviços Financeiros (19,84%), Utilities (18,18%), Materials (12,87%), Energia (12,1%), Industriais (11,26%).</t>
  </si>
  <si>
    <t>https://fundos.xpi.com.br/docs-fundos/Caracteristica_26956042000194.pdf</t>
  </si>
  <si>
    <t>O fundo teve retorno de -0.25% no mês. As maiores contribuições positivas vieram das participações no setor de tecnologia TSMC e Google. Além dela AXIA, LWSA foram contruibuições positivas. Na outra ponta, as ações da Cyrela contribuiram negativamente no mês.</t>
  </si>
  <si>
    <t>Não fizemos alterações relevantes no período. Apenas reduzimos a exposição em Nubank par aumentar nos BDRs de tecnologia TSMC e Alphabet.</t>
  </si>
  <si>
    <t>https://fundos.xpi.com.br/docs-fundos/Caracteristica_02895694000106.pdf</t>
  </si>
  <si>
    <t>Em abril, o Capitânia Yield rendeu 1.29%, equivalente a 118% do CDI. Como todos os FIDCs investidos pelo Yield são marcados na curva, a partir da cota do administrador, o retorno do fundo é explicado como uma função de carrego ponderado pela exposição de cada ativo. Ao longo do mês, os principais agregadores de resultado foram o FIDC GG (Involt), FIDC Galleria e o FIDC Telcobank II. Esses ativos contam com carrego de IPCA + 14.00%, IPCA + 10.50% e CDI + 5.00%, respectivamente. No fechamento de abril, o fundo contava com carrego de CDI+4.21% e 54 riscos.</t>
  </si>
  <si>
    <t>https://fundos.xpi.com.br/docs-fundos/Caracteristica_50367933000190.pdf</t>
  </si>
  <si>
    <t>O conflito EUA x Irã seguiu dominando os mercados em abril. Após o “degrossing” de março, as dinâmicas foram mais saudáveis, com preços conversando melhor com fundamentos. O S&amp;amp;P 500 reverteu a queda e renovou máximas, apoiado por posicionamento mais leve e pela expectativa de desescalada gradual, já que ambos os lados sinalizam querer cessar-fogo. Como o Irã mostrou poder de barganha maior que o esperado, a construção de uma saída que seja honrosa para os EUA, aceitável para Irã e Israel e segura para a navegabilidade do Estreito tende a levar tempo. Com petróleo acima de US$ 100/barril, vemos choque de inflação de 50–100 bps, BCs mais hawkish e leve revisão de crescimento. Em nossa leitura, esse efeito está em boa parte precificado. No Brasil, a bolsa ficou para trás, sobretudo versus o Real, refletindo menor influxo estrangeiro. Nos fundamentos, há contraste entre piora macro e melhora política. No econômico, além de inflação e juros mais altos, surgem sinais incipientes de fragilidade no crédito. No político, cresce a probabilidade de vitória da oposição, já que medidas do governo pouco elevam a popularidade e o choque de inflação e juros tende a ser penoso às vésperas da eleição. Seguimos construtivos, mas cautelosos no stock picking: evitamos consumo, concentramos em utilities e financeiro e privilegiamos qualidade. Impactos positivos: BPAC, ENEV, AXIA, EQTL e CPLE. Contribuições negativas: GGPS, SUZB, SMFT, NU e RENT.</t>
  </si>
  <si>
    <t>Encerramos o mês com uma exposição líquida de 93,4% em torno de 1,6% acima do mês anterior. As principais posições da carteira são Equatorial, Localiza, BTG Pactual, NU e Rede D’Or com as 10 maiores representando cerca de 59% da exposição do portfólio. Os principais setores são: Energia Elétrica, Financeiro, Consumo, Transporte e Serviços.</t>
  </si>
  <si>
    <t>https://fundos.xpi.com.br/docs-fundos/Caracteristica_17301119000105.pdf</t>
  </si>
  <si>
    <t>https://fundos.xpi.com.br/docs-fundos/Caracteristica_41681126000156.pdf</t>
  </si>
  <si>
    <t>https://fundos.xpi.com.br/docs-fundos/Caracteristica_53678015000170.pdf.pdf</t>
  </si>
  <si>
    <t>https://fundos.xpi.com.br/docs-fundos/Caracteristica_37553464000135.pdf</t>
  </si>
  <si>
    <t>https://fundos.xpi.com.br/docs-fundos/Caracteristica_34186116000189.pdf</t>
  </si>
  <si>
    <t>https://institucional.xpi.com.br/downloads/xpgestao/Caracteristica/Caracteristica_35956046000163_v135.pdf</t>
  </si>
  <si>
    <t>No mês de Abril, o XPCE 360 entregou o retorno de 1,154%, equivalente a 105,78% do CDI ou CDI + 0,79% a.a., acumulando no ano o retorno de 4,39% nominal. O retorno de 1,154% no mês é gerado integralmente pela exposição ao fundo master (XP C E 360 MAST), que contribuiu com 1,293% com uma exposição média de 99,59%, e pela zeragem com 0,007% e 0,60% de exposição média; Custos &amp; outros com -0,146%.</t>
  </si>
  <si>
    <t>O XPCE 15 encerrou o mês de abril alocado da seguinte forma: 40,97% em zeragem, 46,83% em liquidez, 7,09% em crédito estruturado, 3,33% em ativos imobiliários, 2,72% em infraestrutura e 0,18% em FIDC.</t>
  </si>
  <si>
    <t>https://fundos.xpi.com.br/docs-fundos/Caracteristica_27227796000176.pdf</t>
  </si>
  <si>
    <t>O Fundo apresentou rentabilidade de 0,21% no mês de abril. No acumulado dos últimos 12 meses, o retorno foi de 10,13%. O resultado abaixo do benchmark é proveniente da contribuição negativa de um ativo que sofreu uma remarcação no portfólio. Em relação ao portfólio, não houveram grandes alterações no mês, e a alocação segue próxima a 95% do PL.</t>
  </si>
  <si>
    <t>O fundo apresenta duation de 1,77 anos. Em termos de diversificação de carteira, estamos com 78 ativos, de cerca de 51 emissores em 16 diferentes setores. O fundo está bem diversificado em indexadores e conta com exposição em diversos tipos de instrumentos. Para os ativos com indexação, a composição é de: CDI+ (79%), IPCA+ (17%) e Pré (1%).</t>
  </si>
  <si>
    <t>https://fundos.xpi.com.br/docs-fundos/Caracteristica_36498149000190.pdf</t>
  </si>
  <si>
    <t>Os ânimos da guerra se acalmaram um pouco, com notícias sugerindo proximidade de um acordo. Mesmo assim, o petróleo encerrou o mês ao redor das máximas do ano, agora mais impactado pelo Estreito de Ormuz ainda fechado e pelos estoques globais sendo consumidos do que por uma preocupação de escalada maior no conflito - e isso sugere um preço de equilíbrio mais alto. De qualquer forma, os ativos de risco recuperaram toda a queda de março e voltaram às máximas. O destaque foi a bolsa americana, que performou melhor que as outras bolsas globais impulsionada por uma forte temporada de resultados. No mercado local, o melhor ativo foi o Real, que se beneficia de um petróleo mais alto por causa da balança comercial mais positiva, e também do carrego mais alto do mundo. A bolsa brasileira caiu no mês, impactada pela reprecificação nos juros, e pela saída de capital estrangeiro na segunda metade do mês. Tivemos ganhos nas posições de bancos, utilities e ações no exterior, que compensaram as perdas em setores cíclicos.</t>
  </si>
  <si>
    <t>O fundo tem como objetivo ter uma carteira balanceada, com foco em ações no Brasil, mas também com posições em ações no exterior, renda fixa, moedas e commodities. Brasil segue representando quase todo o risco do fundo, com posições ativas em ações, principalmente nos setores de bancos, commodities, utilities e cíclicos domésticos, e Real. No exterior, mantemos posições ativas em Estados Unidos e China.</t>
  </si>
  <si>
    <t>https://fundos.xpi.com.br/docs-fundos/Caracteristica_34309551000153.pdf</t>
  </si>
  <si>
    <t>O XP Special Situations entregou uma rentabilidade efetiva em abril de 2026 de 1.2% (ou 115% do CDI no mês). Reforçando que, desde 01/12/2025, o fundo passou a ser isento da tributação periódica nos meses de maio e novembro (come-cotas). Importante mencionar que o fundo é composto de uma cesta de ativos, na maioria, operações de crédito e ativos judiciais, representando cerca de 70% do fundo e operações de equity, com aproximadamente 20%, sendo o restante (10%) alocados em fundos de alta liquidez para compor o caixa do fundo. Na parcela das operações de equity, o fundo não possui um carrego diário, o que significa que não reflete variações ou ganhos potenciais ao longo do tempo. Esses ganhos se tornam visíveis apenas durante remarcações ou eventos de liquidez.</t>
  </si>
  <si>
    <t>O perfil da nossa gestão é ativa, e busca extrair valor do portfólio independentemente de haver uma janela de mercado de capitais favorável. Dentro de cada operação, buscamos alfa tanto através da renegociação de determinados termos e condições que se faz oportuna, como também pela reciclagem de ativos e pela busca de compressão (venda com ágio). Em 2026, o fundo recebeu R$ 131 milhões em amortizações dos ativos investidos. O pagamento dos ativos de forma consistente todos os meses demonstra a capacidade dessas estratégias de gerar liquidez, mesmo em ativos que não são reconhecidos por essa característica.</t>
  </si>
  <si>
    <t>https://fundos.xpi.com.br/docs-fundos/Caracteristica_34081651000175.pdf</t>
  </si>
  <si>
    <t>Abril foi marcado pela reversão dos mercados globais, com o S&amp;amp;P 500 subindo 10% no mês, renovando as máximas históricas. O sentimento dos investidores melhorou com o cessar-fogo entre EUA e Irã, embora a falta de grandes avanços em torno do Estreito de Hormuz tenha mantido o petróleo acima dos $100 por barril. A melhora da percepção do “risco guerra” e das teses de A.I., com recuperação de bolsas nos EUA e outros mercados emergentes, fez reverter parte dos fluxos que eram positivos para o Brasil. O fundo teve ganhos com bolsa global, local, na posição comprada em Real, e em juros globais, enquanto os detratores foram inflação e hedges em crédito.</t>
  </si>
  <si>
    <t>Em abril, montamos uma posição comprada em proteção de CDS de Arábia Saudita como hedge para o desenrolar da guerra, e simplificamos o livro de moedas globais, mantendo apenas a posição comprada no Real contra o Dólar. Além disso, voltamos montar estruturas de opções compradas em Petróleo. As demais posições não tiveram alteração significativa: continuamos comprados em bolsa Brasil e Global, em uma carteira diversificada de crédito e em commodities via ouro e prata.</t>
  </si>
  <si>
    <t>https://fundos.xpi.com.br/docs-fundos/Caracteristica_31403590000127.pdf</t>
  </si>
  <si>
    <t>Abril foi marcado pela estabilização parcial do cenário geopolítico, embora com o Estreito de Ormuz fechado e impactos relevantes nos preços de energia. Os bancos centrais passaram a sinalizar maior cautela, com risco de um ciclo mais coordenado de aperto em algumas economias. No Brasil, o ciclo de cortes seguiu, mas com menor espaço à frente. Em termos de performance, os principais ganhos vieram das estratégias em juros na América Latina e em mercados desenvolvidos, além de contribuições relevantes da bolsa internacional, especialmente na Ásia. Por outro lado, o book de moedas teve resultado levemente negativo, com perdas concentradas em posição no Euro.</t>
  </si>
  <si>
    <t>No portfólio, reduzimos o viés direcional em juros, tornando a carteira mais balanceada e relativa, com posições aplicadas em Brasil, México e Ásia, combinadas a tomadas na América Latina e na inflação dos EUA. Em moedas, migramos para uma posição mais neutra em Dólar, com foco em oportunidades idiossincráticas, incluindo posições contra o Peso Colombiano. Em bolsa, aumentamos a exposição através do tema de IA que acreditamos se beneficiar também com a melhor geopolítica.</t>
  </si>
  <si>
    <t>https://fundos.xpi.com.br/docs-fundos/Caracteristica_32240637000141.pdf</t>
  </si>
  <si>
    <t>https://fundos.xpi.com.br/docs-fundos/Caracteristica_47033348000149.pdf</t>
  </si>
  <si>
    <t>Com relação às posições do portfólio, tivemos algumas mudanças. No lado das compras, montamos nova posição em Vibra Energia S.A. (VBBR3) e aumentamos a exposição em Equatorial S.A. (EQTL3) e Nu Holdings Ltd. (ROXO34). No campo das reduções, zeramos Allos S.A. (ALOS3), Sabesp (SBSP3) e Azzas 2154 S.A. (AZZA3), além de vendas marginais nas posições de StoneCo Ltd (STOC34) e Cia Paranaense de Energia S.A. (CPLE3). Atualmente, estamos com aproximadamente 93% de posição líquida comprada (net long) nos fundos Long Only.</t>
  </si>
  <si>
    <t>O Ibovespa fechou o mês de abril em queda de 0,1%, aos 187.317 pontos. Já o dólar terminou cotado a R$ 4,95, queda de 4,3%. No cenário brasileiro, o mês de abril foi marcado por uma "história de duas metades" e uma performance inferior aos pares globais. Esse desempenho foi prejudicado pela persistência das tensões no Oriente Médio e pelo bloqueio no Estreito de Ormuz, que mantiveram o petróleo em patamares elevados (finalizando a USD 114,0/bbl). Tal cenário exerceu pressão ascendente sobre as expectativas de inflação, provocando uma abertura na curva de juros e forçando o mercado a revisar o ciclo de corte da Selic: o COPOM reduziu a taxa em 25 bps para 14,50%, mas as projeções de cortes totais para 2026 caíram de 300 bps para 200 bps. Além disso, as ações brasileiras sofreram com uma rotação de capital, à medida que investidores estrangeiros realizaram lucros em ativos ligados a commodities e teses locais (HALO trade – Heavy Assets, Low Obscolescence ) para buscar oportunidades em outros mercados. No exterior, o sentimento foi amplamente positivo, com o índice MSCI ACWI subindo 9,5% e o S&amp;amp;P 500 avançando cerca de 10%, atingindo novas máximas históricas. Esse otimismo foi impulsionado pela retomada vigorosa do "AI trade" (tese de Inteligência Artificial), sustentada por revisões de lucros para cima e resultados sólidos das Big Techs no primeiro trimestre.</t>
  </si>
  <si>
    <t>https://fundos.xpi.com.br/docs-fundos/Caracteristica_37487547000173.pdf</t>
  </si>
  <si>
    <t>O Brave 30 superou o seu benchmark (100% do CDI) em todos os meses desde o seu início, acumulando uma rentabilidade nominal de 86,09% (115,41% do CDI). No ano o fundo já acumula alta de 4,78% (105,36% do CDI).</t>
  </si>
  <si>
    <t>O Brave 30 é um Fundo de Investimento em Direitos Creditórios (FIDC), que investe exclusivamente em classe Sênior de FIDC. O Patrimônio Líquido (PL) diminuiu no mês R$ 42.069.170, fechando com R$ 819.148.946. A carteira fechou o mês com 78 ativos e com uma posição mantida em caixa em 38,82% e o índice de liquidez (%PL em até 30 dias úteis) em 51%</t>
  </si>
  <si>
    <t>https://fundos.xpi.com.br/docs-fundos/Caracteristica_41196241000135.pdf</t>
  </si>
  <si>
    <t>O mês de abril foi marcado por uma forte correção dos papéis corporativos atrelados ao IPCA e por um mês com demanda menor por debêntures incentivadas em meio a um mercado escasso de ofertas primárias. No mercado incentivado grande parte do movimento pode ser atribuído a um componente técnico, visto que a demanda por esses papéis está menor após meses intensos de ofertas em que a vasta maioria sobraram nos balanços dos bancos, somados a um movimento de aversão de risco de crédito de pessoas físicas que também são compradores diretos desses ativos. Vale lembrar que grande parte dessas ofertas recentes tiveram prêmio negativo. As taxas das NTN-Bs, que servem como referência para a marcação a mercado das debêntures incentivadas, tiveram leve fechamento no mês. Com o movimento das taxas das NTN-Bs somados a abertura de spreads, o fundo performou abaixo CDI no mês. Esse momento de mercado cria uma janela de oportunidade ao investidor com maior tolerância de risco, com a expectativa de capturar prêmio com os spreads ajustados além de um juro real próximo as máximas históricas.</t>
  </si>
  <si>
    <t>O fundo terminou o mês com 98% do PL em debêntures incentivadas. A diversificação da carteira em ativos de alta liquidez permite reduzir ao máximo os riscos específicos e inesperados que podem surgir sem afetar os resultados do fundo no longo prazo. As taxas das debêntures estão em niveis muito atrativos, e assim continuamos aumentando gradativamente a posição em títulos mais longos com os recursos que vão entrando no caixa do fundo. Como resultado dessa estratégia a taxa média do portfolio de debêntures situa-se em torno de 8,92% (taxa isenta de imposto), bem premiada em relação ao título público.</t>
  </si>
  <si>
    <t>https://fundos.xpi.com.br/docs-fundos/Caracteristica_26142614000100.pdf</t>
  </si>
  <si>
    <t>Depois da queda generalizada do mês de março, vimos a recuperação parcial da classe dos multimercados ao longo do abril, tanto para as estratégias macro quanto long short e de arbitragem. Conforme o cenário para a guerra do Irã se torne mais claro, assim como seus efeitos secundários, é esperado que os gestores retomem a utilização de risco para patamares normalizados. Em termos de seleção de gestores, estamos focando aumentar a diversificação da carteira de multimercados, buscando um portfólio mais defensivo, capaz de atravessar melhor choques de volatilidade. No mês, destaque para a performance dos fundos: Kapitalo K10 (3,10%), Absolute Vertex (1,98%) e Oceana Equity Hedge (1,89%).</t>
  </si>
  <si>
    <t>Maiores exposições da carteira: Genoa Capital Radar, Absolute Vertex, Kapitalo K10, Real Investor, Gripen e Kapitalo K10.</t>
  </si>
  <si>
    <t>https://fundos.xpi.com.br/docs-fundos/Caracteristica_24582449000173.pdf</t>
  </si>
  <si>
    <t>O fundo encerrou o mês com 93% de seu PL alocado, 112 ativos em carteira de 70 emissores distintos (incluindo emissores corporativos, financeiros e títulos estruturados), taxa de carrego do fundo (antes de custos) equivalente a IPCA +8,71% e prazo médio de 5,5 anos.</t>
  </si>
  <si>
    <t>O JGP Deb Inc JR Cons registrou, em abril, retorno líquido equivalente a -0,28%. O fundo foi impactado positivamente no mês pelos ganhos de marcação a mercado da debênture de BLOCO DE ONZE AEROPORTOS DO BRASIL S.A - ONZE21 (contribuição efetiva 0,05%) e da debênture de Via Rondon - VRDN12 (contribuição efetiva 0,03%). O fundo foi impactado negativamente no mês pelas perdas de marcação a mercado da debênture de Saneamento Rio 1 - RISP24 (contribuição efetiva -0,21%) e da debênture de Saneamento Rio 1 - RISP22 (contribuição efetiva -0,19%).</t>
  </si>
  <si>
    <t>https://fundos.xpi.com.br/docs-fundos/Caracteristica_41594333000173.pdf</t>
  </si>
  <si>
    <t>https://fundos.xpi.com.br/docs-fundos/Caracteristica_41888492000180.pdf</t>
  </si>
  <si>
    <t>No período de um mês encerrado em 31 de março de 2026, a Classe Z do fundo registrou retorno de -2,54% (líquido de taxas). A performance negativa foi impulsionada principalmente pelo posicionamento macro, com destaque para exposições em taxas de juros de mercados desenvolvidos, que sofreram com um forte sell-off global em bonds e mudança relevante nas expectativas de política monetária. O principal driver foi um choque energético de origem geopolítica: a escalada no Oriente Médio elevou significativamente os preços do petróleo, reintroduzindo riscos inflacionários de curto prazo e levando a uma reprecificação das curvas de juros e dos prêmios de risco. Como resultado, os yields subiram de forma relevante nos EUA e na Europa, com dinâmica de bear flattening (maior ajuste na parte curta das curvas). Posições em taxas locais e FX de mercados emergentes também contribuíram negativamente, assim como setores de crédito, diante da abertura dos spreads em um ambiente de risk-off. A principal alocação, em ativos securitizados, teve desempenho superior e contribuiu de forma neutra. Seguimos com abordagem prudente e paciente (cerca de 9% em caixa), buscando oportunidades idiossincráticas com retorno ajustado ao risco atrativo, sem reagir ao curto prazo.</t>
  </si>
  <si>
    <t>Em março, o Fundo manteve uma postura disciplinada de risco, enquanto ajustou seletivamente as exposições em juros, FX e crédito. As mudanças no portfólio focaram em melhorar a qualidade do carrego (carry) e o posicionamento relativo, preservando flexibilidade em um ambiente de maior volatilidade. O risco agregado permaneceu bem balanceado, sem aumento no beta de crédito, com ênfase contínua em posicionamento ativo e bottom-up. Macro - A duration do portfólio foi aumentada em ~0,7 ano, para 4,76 anos, aproveitando níveis mais atrativos após o sell-off. O aumento ocorreu via juros nos EUA, enquanto a duration do Reino Unido foi zerada após piora no risco-retorno. - O fundo também gerenciou posições de valor relativo na Europa Central, incluindo ajustes táticos em Hungria e Polônia, focados em diferenciais de taxas entre países. - Foi reduzida a exposição a títulos SSA da Austrália e Canadá, com realização de lucros. FX - O fundo reduziu a posição vendida em USD, diminuindo o risco em FX. Também reduziu exposição ao libra egípcia e zerou a posição comprada em dólar australiano. - Iniciou posição vendida em euro, dada a maior vulnerabilidade da região ao choque energético. Spread - Redução em covered bonds, com exposição a investment grade e high yield mantida estável, sem alteração relevante no risco de crédito.</t>
  </si>
  <si>
    <t>https://fundos.xpi.com.br/docs-fundos/Caracteristica_32756019000159.pdf</t>
  </si>
  <si>
    <t>O XP Corporate Top rendeu 0,87% em Abril versus 1,09% do CDI, alcançando performance de 79,89% do CDI. A carteira de crédito do fundo inicia o mês de Maio com um carrego de CDI+ 1,67% a.a. (antes de taxas), com duration de 1,8 ano.</t>
  </si>
  <si>
    <t>Os setores de Instituições financeiras, Elétrico, Rodovias e Saneamento, considerados setores defensivos, compõe 53,1% da alocação de crédito do fundo. A carteira de crédito é composta por 183 ativos de 91 emissores distintos, com exposição média de 0,9% por emissor. 85,7% do patrimônio do fundo possui rating entre AAA e A-.</t>
  </si>
  <si>
    <t>https://fundos.xpi.com.br/docs-fundos/Caracteristica_04621721000170.pdf</t>
  </si>
  <si>
    <t>O Bradesco Bancos II, especializado em crédito privado bancário, registrou um mês levemente abaixo do CDI e segue focando em papéis de alta qualidade. Os destaques deste resultado incluem as Letras Financeiras Sênior, Subordinadas e Perpétuas de grandes instituições financeiras como BTG, Banco do Brasil, Volkswagen e Santander. Seguimos monitorando operações tanto no mercado primário, quanto no secundário, com um nível de diligência bastante elevado.</t>
  </si>
  <si>
    <t>No segmento bancário, abril foi marcado por uma demanda enfraquecida no mercado primário. As emissões públicas de Letras Financeiras de alguns bancos foram postergadas, refletindo maior cautela por parte dos investidores em um ambiente mais seletivo, influenciado por eventos corporativos recentes. No mercado secundário, os ativos bancários apresentaram leve abertura de spreads no início do mês, seguida por estabilização nas semanas finais. Os papéis seniores mantiveram comportamento relativamente resiliente, preservando seu caráter defensivo nas carteiras. Por outro lado, as Letras Financeiras Subordinadas e instrumentos perpétuos continuaram sujeitos a maior seletividade, com maior sensibilidade às condições de liquidez e ao apetite por risco, evidenciando a diferenciação entre estruturas ao longo do mês. Atualmente, o fundo encontra-se com a concentração de 75,1% de crédito bancário na carteira.</t>
  </si>
  <si>
    <t>https://fundos.xpi.com.br/docs-fundos/Caracteristica_51293148000100.pdf</t>
  </si>
  <si>
    <t>O fundo apresentou derperformance levemente abaixo do CDI em abril, reflexo da exposição a crédito em um contexto de aumento de spreads e menor apetite a risco. Apesar disso, como a o portfolio não apresentava nenhum dos nomes que tiveram dificuldades recentemente, a estratégia segue consistente, com bom desempenho nos horizontes mais longos, sustentado pela seleção criteriosa de emissores.</t>
  </si>
  <si>
    <t>https://fundos.xpi.com.br/docs-fundos/Caracteristica_28320756000137.pdf</t>
  </si>
  <si>
    <t>O Fundo Flagship apresentou o retorno de -0,69% em Abril, enquanto o índice referencial SMLL fez-3,16% no mês. A volatilidade anual, de 17,33%, ficou abaixo do SMLL, de 21,06%. O principal retorno positivo veio do setor de Indústria Rodoviária (0,47%). Já o principal retorno negativo veio do setor de Álcool e Açúcar (-0,82%). Nosso fundo, com apenas 14 empresas e menor liquidez, deveria ter uma maior volatilidade. No entanto, menor volatilidade e maior retorno no longo prazo contrariam a tese dos acadêmicos e teóricos. Como a menor volatilidade de nosso fundo ocorre desde seu lançamento e sempre concentrada em poucas empresas e setores, evidencia que não é uma mera casualidade, e sim reflete o processo de seleção das empresas e gestão.</t>
  </si>
  <si>
    <t>O Copom deu sequência em abril ao ciclo de flexibilização monetária com novo corte de 25 bps, levando a Selic a 14,50%, embora o Banco Central tenha revisado para cima a projeção de inflação para 2026, acima do teto da meta, diante do Brent persistentemente acima de US$ 100 e da pressão dos combustíveis. A Trígono segue agnóstica ao ritmo de queda da Selic: o afrouxamento é bem-vindo, mas a inflação contratada pelo conflito no Oriente Médio tende a impor um ciclo mais lento e curto, cenário no qual nossas empresas se mantêm robustas pela forte geração de caixa e baixa alavancagem. Mantemos os portfólios alocados em empresas com vantagens competitivas claras, forte geração de caixa, baixa alavancagem e capacidade comprovada de navegar por ciclos mais duros. A disciplina em preço e a análise bottom-up seguem como pilares da gestão.</t>
  </si>
  <si>
    <t>https://fundos.xpi.com.br/docs-fundos/Caracteristica_35471498000155.pdf</t>
  </si>
  <si>
    <t>O AZ Quest Small Mid Caps encerrou abril com rentabilidade de -2,20%, em um ambiente de elevada volatilidade nos mercados globais. Ainda assim, o fundo apresentou menor queda do que seu benchmark, o Índice Small Caps, que recuou -3,16% no período, demonstrando boa resiliência em um cenário adverso. Em uma janela de 24 meses, o fundo acumula valorização de 36,17%, equivalente a um alfa de 22 pontos percentuais frente ao índice, reforçando a consistência da estratégia no médio e longo prazo. No mês, a performance foi pressionada principalmente pelas posições nos setores de Construção Civil, Utilidade Pública e Varejo. Em contrapartida, Elétricas, Bancos e Assistência Médica apresentaram contribuição positiva, ajudando a mitigar perdas em um cenário mais adverso. Os demais setores tiveram desempenho mais equilibrado e impacto limitado no resultado consolidado. Seguimos com exposição relevante a setores que julgamos bem posicionados para captura de valor no ambiente atual, com destaque para Elétricas, Construção Civil e Bancos. A estratégia permanece ancorada em uma abordagem fundamentalista disciplinada, focada na seleção de empresas de alta qualidade, com fundamentos sólidos e assimetrias de preço, visando à geração consistente de alfa e à preservação de valor ao longo do tempo.</t>
  </si>
  <si>
    <t>https://fundos.xpi.com.br/docs-fundos/Caracteristica_11392165000172.pdf</t>
  </si>
  <si>
    <t>No cenário externo, o foco permanece na evolução do conflito no Oriente Médio e em seus impactos sobre os preços de energia. Também será importante acompanhar a transição na presidência do FED e a dinâmica das expectativas de inflação, especialmente as de longo prazo, diante de um ambiente de inflação ainda acima da meta. No Brasil, a atenção segue voltada aos efeitos do cenário externo sobre a inflação e, consequentemente, sobre a condução da política monetária. O andamento no Congresso de medidas como o fim da escala 6x1 e o PLP dos combustíveis seguirá no radar. Na ausência de uma deterioração mais significativa do cenário inflacionário, o Copom deve continuar o ciclo de flexibilização com novo corte de 25 bps. No portfólio Long, aumentamos posições nos setores de Utilities e Celulose. No portfólio Short, reduzimos o hedge em índice. Com isso, elevamos a exposição líquida do fundo.</t>
  </si>
  <si>
    <t>O mês de abril foi pautado pela dominância do vetor geopolítico. O bloqueio naval ao Irã pelos EUA e a restrição de fluxo no Estreito de Ormuz impuseram nova pressão altista sobre a curva de petróleo. Embora o uso de estoques estratégicos tenha amortecido o impacto inicial, a continuidade do choque de oferta eleva o risco de altas mais expressivas nos preços de energia. Na última reunião sob a condução de Jerome Powell, o FOMC manteve a taxa de juros estável, reiterando que a política monetária segue bem posicionada, apesar do maior desconforto de alguns membros em relação ao guidance de afrouxamento. Os dados macroeconômicos mostraram aceleração dos gastos do consumidor e melhora da confiança no mercado de trabalho. O PIB do 1º trimestre confirmou a resiliência da demanda interna. No Brasil, o Copom realizou novo corte de 25 bps, mantendo discurso cauteloso diante do cenário externo adverso e das expectativas de inflação deterioradas. Politicamente, a aprovação do governo Lula segue em deterioração gradual. Os destaques positivos do mês foram Utilities e uma posição em Siderurgia, enquanto Celulose e os hedges em índice apresentaram desempenho negativo. A carteira segue exposta aos setores de Tratamento de Resíduos, Utilities, Varejo, Material Básico, Financeiro, Real Estate e Petróleo.</t>
  </si>
  <si>
    <t>https://fundos.xpi.com.br/docs-fundos/Caracteristica_40575693000165.pdf</t>
  </si>
  <si>
    <t>O Mantaro Equity Hedge teve rentabilidade de 0,26% no mês e acumula alta de 7,04% no ano. Os destaques positivos de performance do mês foram Hapvida e BTG. Do lado negativo, Stone e Localiza.</t>
  </si>
  <si>
    <t>Suas principais posições são Rede D´or, BTG e B3. O Mantaro Equity Hedge reduziu sua exposição líquida, saindo de 25% no final de março para 16% no fechamento de abril, e manteve sua exposição bruta estável em 50%. No portfólio, realizamos três movimentações ao longo do mês. Zeramos nossa posição em Grupo Matheus, devido a expectativa de mais um trimestre desafiador, com potencial de desencadear nova rodada de revisão de lucros para baixo. Chama atenção, em particular, uma perda de market share a partir de fevereiro, com o discurso da empresa na direção contrária de uma leve melhora nos índices de mercado. Encerramos também a posição em Stone, diante da deterioração sequencial dos resultados da companhia: a receita desacelera enquanto os custos avançam, com pressão adicional de PDD e despesas comerciais, e sem catalisadores claros à vista. Por fim, encerramos o par long Rumo / short Hidrovias após uma performance satisfatória: com a convergência de múltiplos já em curso, o valuation ficou menos atrativo para manter a posição.</t>
  </si>
  <si>
    <t>https://fundos.xpi.com.br/docs-fundos/Caracteristica_45653398000101.pdf</t>
  </si>
  <si>
    <t>Em abril, houve continuidade do movimento de alta dos prêmios de crédito, impactando negativamente os gestores de modo geral. O quadro foi mais acentuado entre as debêntures incentivadas, em que a dinâmica técnica de resgates tem sido mais relevante. Entre os gestores de crédito não isento, o resultado agregado foi de um mês levemente abaixo do CDI. O destaque positivo segue entre os ativos estruturados, em que os gestores de crédito high yield fecharam o mês acima do CDI na média. O Selection RF Light teve retorno de 1,06% no mês, contra 1,09% do CDI. Nos últimos 12 meses, o retorno acumulado foi de 14,06%, contra 14,83% do CDI no mesmo período. No mês, destaque para a performance dos fundos: ARX Everest (1,24%), JGP Corporate Feeder III (1,12%) e SPX Seahawk (1,10%).</t>
  </si>
  <si>
    <t>Maiores exposições da carteira: XP Corporate Light, JGP Corporate Feeder III, Polo Credito Corporativo, SPX Seahawk, SulAmérica Crédito Ativo e Icatu Vanguarda Credit Plus.</t>
  </si>
  <si>
    <t>https://fundos.xpi.com.br/docs-fundos/Caracteristica_24572219000123.pdf</t>
  </si>
  <si>
    <t>https://fundos.xpi.com.br/docs-fundos/Caracteristica_36327455000163.pdf</t>
  </si>
  <si>
    <t>O fundo caiu 4,21% no mês, contra 0,08% do Ibovespa, e acumula 2,20% no ano, frente a 16,26% do índice. Desde o início (2012), acumulamos 664,5%, versus 184,6% do Ibovespa. Os principais detratores foram Real Estate (-1,2%), Consumo e Varejo (-1,0%) e Commodities (-0,7%). Com o fluxo estrangeiro forte no ano, somado a guerra no Irã, vimos uma concentração de altas do Ibovespa em poucos ativos de grande peso. Nossa exposição maior a setores domésticos e mid-small caps explica o desempenho inferior no período. Seguimos confiantes nos fundamentos de longo prazo das empresas, que negociam a valuations atrativos e possuem balanços sólidos, com expetativas de seguirem entregando bons resultados.</t>
  </si>
  <si>
    <t>Dentre as maiores exposições da carteira destacamos os setores: Financeiro, Real Estate e Commodities. Não fizemos mudanças relevantes na carteira durante o mês de abril. Continuamos confiantes nos fundamentos das empresas que somos sócios. Reforçamos que possuímos um portfólio adequadamente diversificado, de empresas com bons fundamentos, preços atrativos e perspectivas favoráveis para entregarem bons retornos no médio e longo prazo, superando o benchmark.</t>
  </si>
  <si>
    <t>https://fundos.xpi.com.br/docs-fundos/Caracteristica_10500884000105.pdf</t>
  </si>
  <si>
    <t>https://institucional.xpi.com.br/downloads/xpgestao/Caracteristica/Caracteristica_32817365000108_v1.pdf</t>
  </si>
  <si>
    <t>O fundo encerrou o mês com 105% de seu PL alocado, 216 ativos em carteira de 127 emissores distintos (incluindo emissores corporativos, financeiros e títulos estruturados), taxa de carrego do fundo (antes de custos) equivalente a DI +2,60% e prazo médio de 3,1 anos.</t>
  </si>
  <si>
    <t>O JGP Corporate registrou, em abril, retorno líquido equivalente a 1,13%. O fundo foi impactado positivamente no mês pelos ganhos de marcação a mercado da debênture de Braskem - BRKMA8 (contribuição efetiva 0,06%) e da debênture de CSN - CSNAA1 (contribuição efetiva 0,05%). O fundo foi impactado negativamente no mês pelas perdas de marcação a mercado da debênture de Aegea Saneamento - AEGPB3 (contribuição efetiva -0,05%) e da debênture de Aegea Grua - AEGE16 (contribuição efetiva -0,01%).</t>
  </si>
  <si>
    <t>https://fundos.xpi.com.br/docs-fundos/Caracteristica_23956069000199.pdf</t>
  </si>
  <si>
    <t>Os setores de transporte e logística e óleo e gás foram os principais destaques positivos do mês. Os setores de infraestrutura e utilidade pública foram os principais destaques negativos.</t>
  </si>
  <si>
    <t>https://fundos.xpi.com.br/docs-fundos/Caracteristica_54518925000158_7NBTA1734640051.pdf</t>
  </si>
  <si>
    <t>https://fundos.xpi.com.br/docs-fundos/Caracteristica_61794417000168.pdf</t>
  </si>
  <si>
    <t>O XP Debêntures Incentivadas CDI rendeu -0,84% em Abril versus 1,09% do CDI, alcançando performance de -76,67% do CDI. A carteira de crédito do fundo inicia o mês de Maio com um carrego de CDI+ 0,41% a.a. (antes de taxas), com duration de 4,7 ano.</t>
  </si>
  <si>
    <t>Os setores de Instituições financeiras, Elétrico, Rodovias e Saneamento, considerados setores defensivos, compõe 77,4% da alocação de crédito do fundo. A carteira de crédito é composta por 212 ativos de 101 emissores distintos, com exposição média de 0,8% por emissor. 98,4% do patrimônio do fundo possui rating entre AAA e A-. Todas as debêntures indexadas ao IPCA são hedgeadas via DAP (Contrato Futuro de Cupom de IPCA).</t>
  </si>
  <si>
    <t>https://fundos.xpi.com.br/docs-fundos/Caracteristica_26803233000116.pdf</t>
  </si>
  <si>
    <t>O fundo apresentou ganhos nas posições tomadas em taxas de juros nominais, tanto no BRA quanto nos EUA. Além disso, também ganhou com a posição comprada em inflação implícita. Por outro lado, perdeu nas posições em moedas, comprado em dólar contra real, libra e euro. Em abril, a economia global foi marcada por maior incerteza e desaceleração do crescimento, em função do agravamento do conflito no Oriente Médio. A alta dos preços de energia reacendeu pressões inflacionárias e levou o FMI e o Banco Mundial a revisarem suas projeções, indicando crescimento global mais fraco e riscos elevados, especialmente para economias emergentes dependentes da importação de petróleo e fertilizantes. Ao mesmo tempo, os bancos centrais adotaram um tom mais defensivo. O Federal Reserve manteve os juros elevados por mais tempo do que o mercado esperava, citando a persistência inflacionária associada à energia, enquanto autoridades monetárias europeias passaram a trabalhar com múltiplos cenários, refletindo a maior imprevisibilidade geopolítica. O mês consolidou um quadro de crescimento moderado, inflação mais pressionada e política monetária cautelosa nas principais economias.</t>
  </si>
  <si>
    <t>Na renda fixa, as posições tomadas em taxas de juros foram reduzidas no Brasil e encerradas nos Estados Unidos, com realização de lucro. A posição comprada em inflação foi mantida e ampliada. No segmento de moedas, as posições compradas em dólar foram reduzidas. No caso da exposição em dólar contra o real, a posição foi mantida por meio de opções de compra.</t>
  </si>
  <si>
    <t>https://fundos.xpi.com.br/docs-fundos/Caracteristica_13396703000122.pdf</t>
  </si>
  <si>
    <t>https://fundos.xpi.com.br/docs-fundos/Caracteristica_31145826000172.pdf</t>
  </si>
  <si>
    <t>O Polo Crédito Corporativo teve um retorno de +0.82% (75% do CDI) no mês. Os principais destaques positivos foram as LFs de Itaú e Banco Inter e as debêntures de Hapvida e CSN, que tiveram fechamento em seus spreads. O principal detrator de performance foi Aegea, após o atraso na divulgação de resultados em virtude de revisões contábeis dos anos de 2025 e 2024. O mercado vem passando por um momento clássico de aversão à risco que, diante da incerteza quanto ao que viria, teve uma abertura considerável de seus spreads até sua divulgação. Entretanto, os ajustes foram contábeis e na forma de apresentação, não impactando em caixa e covenant da companhia. Vale dizer ainda que, como evento subsequente, foi mencionado um aporte de R$ 1.2 bilhões na empresa realizado em março.</t>
  </si>
  <si>
    <t>Atualmente, o fundo mantém 45% de sua alocação em debêntures, 20% em Caixa, 28% em Letras Financeiras, 4% em FIDCs e 3% em outros instrumentos de crédito. O carrego da carteira encontra-se em CDI + 2.03%, enquanto a duration média do portfólio é de 2.34 anos.</t>
  </si>
  <si>
    <t>https://fundos.xpi.com.br/docs-fundos/Caracteristica_31455879000190.pdf</t>
  </si>
  <si>
    <t>O fechamento do Estreito de Ormuz coloca em xeque o forte crescimento global. Os principais BCs mantiveram as taxas de juros inalteradas, mas com diferentes graus de tolerância para permanecer em compasso de espera. O Copom cortou novamente a taxa em 25bps, e manteve um discurso cauteloso sinalizando que seus próximos movimentos dependerão da evolução dos dados econômicos. Vimos no mês um arrefecimento relevante na volatilidade da RF global, o que permitiu maior diferenciação entre mercados e ativos. Nas bolsas, vimos certa reversão da tendência dos primeiros meses do ano, com valorização expressiva das bolsas americanas (S&amp;amp;P +9,3% e Nasdaq +14,5%). O Ibov operou perto da estabilidade (-0,6%).</t>
  </si>
  <si>
    <t>Retomamos taticamente posições tomadas na parte longa da curva americana e na parte curta da curva chilena. No BR, voltamos a aplicar juros nominais na parte intermediária da curva. Iniciamos uma estratégia de inclinação da curva local, por entendermos que os prêmios de risco atuais oferecem uma assimetria atrativa, dado o estágio do ciclo de cortes de juros no Brasil. Em RV, as posições externas de tech foram o grande destaque positivo dos fundos. No Brasil, não temos posições relevantes nos segmentos de consumo e imobiliário, e continuamos a preferir os setores financeiro e elétrico. Com muitas incertezas, mantivemos altos níveis de hedge e focados na geração de Alpha.</t>
  </si>
  <si>
    <t>https://fundos.xpi.com.br/docs-fundos/Caracteristica_34475592000110.pdf</t>
  </si>
  <si>
    <t>Depois da queda generalizada do mês de março, vimos a recuperação parcial da classe dos multimercados ao longo do abril, tanto para as estratégias macro quanto long short e de arbitragem. Conforme o cenário para a guerra do Irã se torne mais claro, assim como seus efeitos secundários, é esperado que os gestores retomem a utilização de risco para patamares normalizados. Em termos de seleção de gestores, estamos focando aumentar a diversificação da carteira de multimercados, buscando um portfólio mais defensivo, capaz de atravessar melhor choques de volatilidade. No mês, destaque para a performance dos fundos: Kapitalo Zeta (3,10%), Kapitalo K10 (3,10%) e Genoa Capital Vestas V (2,00%).</t>
  </si>
  <si>
    <t>Maiores exposições da carteira: Capstone Macro, Genoa Capital Vestas V, Gripen, Absolute Vertex, Real Investor e Oceana Equity Hedge.</t>
  </si>
  <si>
    <t>https://fundos.xpi.com.br/docs-fundos/Caracteristica_30518346000147.pdf</t>
  </si>
  <si>
    <t>Seguimos com uma carteira defensiva, com maior exposição a caixa, a ativos bancários e menor duration. Entretanto, entendemos o movimento de abertura de prêmios como uma eventual oportunidade em nomes e setores de alta qualidade. O fundo encerrou o mês com alocação de 80,4% em crédito privado bancário.</t>
  </si>
  <si>
    <t>https://fundos.xpi.com.br/docs-fundos/Caracteristica_47715703000160.pdf</t>
  </si>
  <si>
    <t>https://fundos.xpi.com.br/docs-fundos/Caracteristica_47640954000122.pdf.pdf</t>
  </si>
  <si>
    <t>Em abril, o Absolute Atenas apurou resultado de 91% do CDI. O mercado institucional de crédito privado apresentou dinâmica mista ao longo do mês: a primeira quinzena foi marcada por abertura de spreads e maior aversão ao risco, pressionada por eventos específicos de crédito; já a segunda metade registrou fechamento relevante dos prêmios e retorno à normalidade na maior parte dos emissores, permitindo recuperar parcela do resultado, sustentado pelo elevado carrego da carteira e pela reversão parcial das aberturas iniciais.</t>
  </si>
  <si>
    <t>O fundo encerrou o mês com duration de 1,5 anos, 49% alocado em Debêntures CDI/Bancários, 9% em FIDCs e caixa em 41%. A composição de emissores corporativos permaneceu estável, com ajustes pontuais em posições no setor de saúde cujo perfil de risco foi reavaliado à luz dos eventos recentes, e aumento da alocação no setor de utilities. O prazo médio da carteira segue ao redor de dois anos e meio. Na carteira estruturada, incorporamos três novas operações de forma seletiva, em estruturas com perfil de risco adequado e potencial de retorno compatível com o ambiente atual. Ao longo do mês, retomamos gradualmente a alocação nos portfólios de crédito, reduzindo a exposição a ativos bancários e realocando capital em papéis corporativos com maior carrego — o que contribuiu para melhora relevante no carrego geral. Seguimos priorizando emissores AAA e AA com deslocamento relevante frente a pares equivalentes, mantendo foco permanente na relação risco-retorno sem renunciar a liquidez e qualidade de crédito.</t>
  </si>
  <si>
    <t>https://fundos.xpi.com.br/docs-fundos/Caracteristica_48096589000108.pdf</t>
  </si>
  <si>
    <t>O fundo registrou performance de 0,89% no mês. A principal contribuição positiva veio da posição em juros globais, seguida pela posição comprada em real e pela aplicação em juros prefixados. O principal detrator foi a posição de hedge na bolsa americana. Em contrapartida, os books de ETFs globais, commodities e a carteira de single names na bolsa brasileira contribuíram positivamente. Abril foi marcado pela continuidade do conflito entre Estados Unidos e Irã. O bloqueio do Estreito de Ormuz segue pressionando as cadeias globais de suprimento, afetando principalmente países mais dependentes da importação de petróleo e derivados. A reunião do Fed representou uma inflexão no debate, com três diretores votando contra a manutenção do viés de corte de juros no comunicado. Diante desse sinal, o mercado passou a precificar a possibilidade de discussão sobre elevação de juros ainda neste ano. A economia brasileira manteve bom desempenho, com apreciação do real frente ao dólar. Apesar do tom mais cauteloso adotado pelo Banco Central, a instituição optou novamente pelo corte de juros e sinalizou que, na ausência de deterioração relevante no cenário externo, deve dar continuidade ao ciclo na próxima reunião.</t>
  </si>
  <si>
    <t>Ao longo do mês, encerramos a posição vendida na cesta de moedas de países europeus mais expostos ao choque energético, concentrando a aposta apenas na valorização do real frente ao dólar. Retomamos posições na Turquia e no Líbano e reduzimos a exposição à bolsa brasileira.</t>
  </si>
  <si>
    <t>https://fundos.xpi.com.br/docs-fundos/Caracteristica_24572582000149.pdf</t>
  </si>
  <si>
    <t>No período de um mês encerrado em 31 de março de 2026, a Classe Z do fundo registrou retorno de -4,72% (líquido de taxas). Ações e bonds tiveram desempenho negativo em março, à medida que a escalada do conflito com o Irã impulsionou uma forte alta nos preços de energia e renovou os temores inflacionários globais. Esse cenário, somado à incerteza sobre a duração do conflito e à mudança nas expectativas de política monetária, levou a uma correção generalizada em mercados de renda variável e renda fixa, revertendo parte ou a totalidade dos ganhos do ano, dependendo da classe de ativo. Em contrapartida, commodities e o dólar americano foram beneficiados pelo ambiente. As principais contribuições negativas no mês vieram das exposições aos fundos MS INVF Europe Opportunity, MS INVF Global Opportunity e MS INVF Sustainable Emerging Markets Equity.</t>
  </si>
  <si>
    <t>Em março, aumentamos a exposição ao setor de utilities na Europa via SPDR Europe Utilities UCITS ETF, com a visão de que a posição atua como hedge em um cenário de conflito prolongado, além de reforçar a tese estrutural de que a Europa precisa investir em segurança energética, com utilities desempenhando papel central. Também iniciamos uma posição em uma cesta customizada de “U.S. Broadening”, refletindo nossa visão de que o crescimento econômico nos EUA está se ampliando para além de IA e tecnologia, com recuperação da economia industrial. Esse cenário, aliado a crescimento mais equilibrado e ambiente de juros favorável, deve beneficiar ações mid-cap nos EUA. Em renda fixa, aumentamos a duration, reduzindo o underweight anterior após a alta das taxas. Zeramos exposição a fundos de bonds em euro de curto prazo e realocamos para títulos espanhóis e o MS INVF Global Bond Fund. A elevação dos yields criou um ponto de entrada mais atrativo, especialmente em Treasuries. A exposição efetiva a renda variável ao final do mês foi de 58,3%.</t>
  </si>
  <si>
    <t>https://fundos.xpi.com.br/docs-fundos/Caracteristica_32386581000138.pdf</t>
  </si>
  <si>
    <t>Sobre a guerra, apesar do cessar fogo, a incerteza segue elevada sobre solução diplomática para o conflito e, o estreito de Hormuz segue fechado, o que mantém o preço do petróleo elevado. A reação dos BCs ao redor do mundo tem sido no geral hawk. Internamente vemos a disposição do BCB em continuar a calibragem na Selic, porém os modelos já indicam espaço mais limitado em 2026 e, passamos a projetar Selic em 14%. Para 2027, o cenário está bastante atrelado ao pleito eleitoral. Para as eleições vemos assimetria positiva – onde manutenção de governo deve ser lida como sem ruptura e alternância levaria a valorização expressiva. Assim, apesar da postura ainda defensiva em razão da guerra do Irã, vislumbramos adicionar risco com viés construtivo a frente – alongando posições em juros nominais.</t>
  </si>
  <si>
    <t>https://fundos.xpi.com.br/docs-fundos/Caracteristica_23502654000119.pdf</t>
  </si>
  <si>
    <t>O M8 Capital Plus teve retorno de 0,93% (85% do CDI) no mês e +4,52% (100% do CDI) no ano. Seguimos concentrados no curto prazo, líquidos e alocados com 38% em FIDCs, 24% em debêntures, 19% em bancários, 8% em Inflação e 11% em caixa.</t>
  </si>
  <si>
    <t>No mês, a despeito das questões geopolíticas (guerra) e da elevação do preço do barril de petróleo para $100, os mercados tiveram bom desempenho voltando a adicionar risco nos mercados de ações e emergentes à medida que a volatilidade reduzia, o dólar enfraquecia e juros globais estabilizavam. No Brasil o Copom reduziu a Selic para 14,5%, indicando manutenção da estratégia de redução da Selic. O mercado reagiu positivamente com queda nos juros, real valorizando e ligeira melhora dos spreads de crédito.</t>
  </si>
  <si>
    <t>No mercado de renda fixa observamos fechamentos entre 5 a 15 pontos base nos vértices entre o “miolo” e a ponta longa da curva de juros nominais e fechamentos mais modestos nos vértices equivalentes da curva de juros reais. Seguimos com estratégias de trades relativos e arbitragem para capturar o prêmio embutido na curva, aproveitando momentos de volatilidade e estresse para montagem de posições aplicadas em juros nominais e reais no miolo da curva. Book de crédito privado sustentou performance acima do benchmark no período.</t>
  </si>
  <si>
    <t>Para maio, começamos o mês com risco bem controlado no book de juros, seguindo ativos em operações de trades relativos com alocação estrutural e tática, principalmente em arbitragem de curvatura de FRA de juro nominal, real e relativo entre juro real e inflação implícita. Além disso, iniciamos posições pré-fixadas no miolo da curva de juro nominal e real, aproveitando alta volatilidade do mercado no último mês. O fundo possui ativos de crédito privado bancários de primeira linha, sendo uma pequena parte desses ativos alocados em DPGEs. O restante são recursos destinados a liquidez, como LFTs e compromissadas.</t>
  </si>
  <si>
    <t>https://fundos.xpi.com.br/docs-fundos/Caracteristica_08610270000126.pdf</t>
  </si>
  <si>
    <t>Em abril, o fundo registrou retorno de -0,08%, frente a -0,08% do Ibovespa. No acumulado do ano, o desempenho é de 8,47%, ante 16,26% do índice. A principal contribuição positiva no mês veio de Axia, que se beneficiou de uma visão construtiva tanto no curto quanto no longo prazo. Após leve recuo, os preços de energia de longo prazo retomaram a trajetória de alta em abril, somando-se à expectativa de um forte resultado de geração no 1T26. No mês, a companhia também avançou em sua agenda de governança, com a aprovação da migração para o Novo Mercado, e em otimização de portfólio, por meio da transação de ativos de transmissão com a ISA Energia. Por outro lado, abril foi desafiador para Cyrela. A companhia teve performance negativa em abril devido ao receio de aumento da inflação de materiais, reflexo da alta do preço do petróleo em função da guerra no Irã. A companhia tem exposição ao segmento de baixa renda por meio de suas investidas e da Vivaz, sua operação nesse segmento. O setor é mais exposto à inflação, dada a maior dificuldade de repasse de custos na baixa renda. Ainda assim, continuamos animados com a perspectiva para a Cyrela em um cenário de queda de juros no Brasil.</t>
  </si>
  <si>
    <t>A carteira reflete uma visão mais defensiva para a Bolsa, mesmo diante de valuations atrativos, atualmente em níveis bastante descontados. Está concentrada em empresas com forte geração de caixa no curto prazo e boas pagadoras de dividendos. Seguimos investindo em uma seleção de companhias bem administradas e rentáveis, que negociam com desconto em relação ao valor justo. Além disso, nosso portfólio é bem diversificado entre setores e companhias. Atualmente, nossas maiores exposições estão nos setores de Utilities, Bancos e Petróleo &amp;amp; Gás. Encerramos o mês com exposição bruta em Bolsa de aproximadamente 113% e exposição líquida próxima de 70%.</t>
  </si>
  <si>
    <t>https://fundos.xpi.com.br/docs-fundos/Caracteristica_35636909000115.pdf</t>
  </si>
  <si>
    <t>https://fundos.xpi.com.br/docs-fundos/Caracteristica_40212817000148.pdf</t>
  </si>
  <si>
    <t>No mercado internacional de ações, o destaque foi a performance histórica da bolsa americana, com o S&amp;amp;P 500 registrando alta de 10,5% no mês — o melhor desempenho mensal desde novembro de 2020 — sustentado por uma temporada de balanços robusta, em que cerca de 80% das companhias superaram as estimativas de lucro, e pela retomada do interesse em torno dos investimentos em inteligência artificial, novamente percebida como um porto seguro tecnológico. Na Europa, o STOXX 600 avançou 6,6%, seu melhor mês desde janeiro de 2025, mas o quadro foi mais dúbio no Reino Unido, onde o yield dos Gilts de 30 anos atingiu 5,77%, o maior nível desde 1998, refletindo a percepção de que a inflação britânica deve ser mais persistente em razão da dependência energética. Já a África do Sul foi o ponto fraco, com a chamada "Terça-Feira Sangrenta", em 14 de abril, levando o índice JSE a uma queda de 5,5% em uma única sessão, liderada pelo colapso das mineradoras de platina e ouro após o fracasso das conversas de paz.Diante deste cenário, o fundo apresentou retorno positivo no mês e acima do CDI, com a maior parcela do alpha originada na carteira de bolsa internacional, principal contribuidor do período. O resultado positivo foi puxado pelas estratégias direcionais e pelo book long and short, beneficiados pela forte performance da bolsa americana, principalmente no setor de tecnologia.</t>
  </si>
  <si>
    <t>Ao longo de abril, mantivemos uma postura mais cautelosa na alocação global, com utilização intermediária do orçamento de risco diante da fragilidade do cessar-fogo e das dúvidas em torno da resolução do conflito. No mercado internacional, seguimos com exposição limitada nos Estados Unidos, onde a combinação de inflação ainda pressionada e atividade resiliente justifica a postura conservadora do Federal Reserve, e mantemos posições aplicadas em juros (vendidas em taxa) em emergentes selecionados, como México, Colômbia e África do Sul, onde enxergamos maior assimetria favorável em um eventual cenário de estabilização do conflito. Em contrapartida, mantivemos posições tomadas (compradas em taxa) no Chile. No Reino Unido e na Zona do Euro, reduzimos parte das posições aplicadas, em função da deterioração das curvas e da revisão altista das expectativas de inflação. No Brasil, mantemos posições aplicadas em juros nominais com risco moderado, refletindo a leitura de que o Banco Central seguirá um ritmo gradual de cortes, ainda condicionado à dinâmica de serviços e dos combustíveis. Em moedas, seguimos levemente vendidos em dólar contra países emergentes, inclusive o real, procurando capturar o diferencial de juros e a melhora dos termos de troca. Na renda variável, reduzimos substancialmente o risco alocado na bolsa americana, cristalizando os ganhos com a boa performance da carteira no mês de abril.</t>
  </si>
  <si>
    <t>https://fundos.xpi.com.br/docs-fundos/Caracteristica_52285727000166.pdf</t>
  </si>
  <si>
    <t>https://fundos.xpi.com.br/docs-fundos/Caracteristica_56936565000130.pdf</t>
  </si>
  <si>
    <t>Os ânimos da guerra se acalmaram um pouco, com notícias sugerindo proximidade de um acordo. Mesmo assim, o petróleo encerrou o mês ao redor das máximas do ano, agora mais impactado pelo Estreito de Ormuz ainda fechado e pelos estoques globais sendo consumidos do que por uma preocupação de escalada maior no conflito - e isso sugere um preço de equilíbrio mais alto. De qualquer forma, os ativos de risco recuperaram toda a queda de março e voltaram às máximas. O destaque foi a bolsa americana, que performou melhor que as outras bolsas globais impulsionada por uma forte temporada de resultados. No mercado local, o melhor ativo foi o Real, que se beneficia de um petróleo mais alto por causa da balança comercial mais positiva, e também do carrego mais alto do mundo. A bolsa brasileira caiu no mês, impactada pela reprecificação nos juros, e pela saída de capital estrangeiro na segunda metade do mês. Tivemos ganhos nas posições de bolsas internacionais, principalmente ações de tecnologia nos Estados Unidos.</t>
  </si>
  <si>
    <t>O fundo Dahlia Global é um fundo multimercado macro, que tem como objetivo construir um portfólio balanceado, englobando principalmente ações, moedas, juros e commodities. Essa combinação visa reduzir o nível de risco do fundo, focando também na preservação de capital. Mantemos posições ativas em ações internacionais, incluindo Estados Unidos, Brasil e China, além de posição comprada em Real contra pares desenvolvidos.</t>
  </si>
  <si>
    <t>https://fundos.xpi.com.br/docs-fundos/Caracteristica_35432385000140.pdf</t>
  </si>
  <si>
    <t>Apesar da forte valorização dos mercados globais em abril, a bolsa brasileira encerrou o mês praticamente estável. Nesse contexto, registramos perdas pontuais em alguns investimentos específicos, sem que tenhamos identificado deterioração nos fundamentos dessas companhias. Mantemos as posições em carteira, pois continuamos avaliando que representam boas oportunidades de retorno. Os destaques positivos e negativos do fundo, por Estratégia, foram: (1) Pares - P: Sem destaques / N: Adquirentes, Bancos - Outros e Serviços Não Financeiros; (2) Double Alpha - P: Alimentos / N: Sem destaques; (3) Carteira vs Índice - P: Energia Elétrica / N: Serviços Não Financeiros Varejo - Outros; (4) Bond vs Equity - Sem destaques.</t>
  </si>
  <si>
    <t>A atenção do mercado segue concentrada em dois grandes focos de incerteza. No plano externo, o desdobramento do conflito entre EUA e Irã, cujos efeitos se propagam por diversos vetores da economia global. No plano doméstico, a aproximação das eleições presidenciais, cujo resultado permanece em aberto e representa uma nova bifurcação relevante para a condução da política econômica brasileira. Diante desse pano de fundo, mantemos uma carteira diversificada, construída para atravessar diferentes cenários com geração consistente de valor. Exposição atual -- Bruta: 171,5% / Líquida: -7,1% / Comprada: 82,2% / Vendida: -89,3%.</t>
  </si>
  <si>
    <t>https://fundos.xpi.com.br/docs-fundos/Caracteristica_07279819000189.pdf</t>
  </si>
  <si>
    <t>O fundo BNP Small Caps apresentou uma performance levemente abaixo do índice Small Caps da B3. Os grandes destaques positivos foram a nossa posição abaixo do benchmark em construção civil, consumo discricionário e o overweight em distribuição de combustível. Por outro lado, nossa exposição ao setor de educação, telecomunicações e seguradoras foram detratoras de resultados no fundo.</t>
  </si>
  <si>
    <t>Olhando adiante, seguimos atentos a temas que devem continuar gerando volatilidade relevante para os mercados. A definição sobre quando e de que forma o conflito geopolítico será encerrado, bem como a determinação de um novo nível normal para o preço do petróleo após os movimentos recentes, permanecem como as principais incógnitas. A depender da evolução desses fatores, poderemos observar mudanças importantes nas expectativas de inflação, na condução da política monetária global e na alocação de capital entre regiões e classes de ativos. Diante desse cenário, cabe reforçar que já destacávamos, desde o início do ano, que 2026 seria marcado por maior volatilidade nos mercados. Os eventos recentes acabaram antecipando essa dinâmica, trazendo para o curto prazo movimentos que esperávamos observar de maneira mais gradual ao longo do ano. Nesse contexto, mantemos nossa preferência por uma alocação equilibrada, que privilegie empresas de alta qualidade, com fundamentos sólidos, boa governança e capacidade consistente de geração de caixa. Não adotamos, neste momento, um filtro setorial rígido, priorizando a seleção de ativos que combinem essas características com níveis de valuation mais atrativos. Seguiremos monitorando de forma contínua as variáveis macroeconômicas, os desdobramentos políticos e as condições de liquidez, tanto no ambiente doméstico quanto internacional.</t>
  </si>
  <si>
    <t>https://fundos.xpi.com.br/docs-fundos/Caracteristica_11108013000103.pdf</t>
  </si>
  <si>
    <t>https://fundos.xpi.com.br/docs-fundos/Caracteristica_59791603000100.pdf</t>
  </si>
  <si>
    <t>O fundo apresentou retorno de 3,03% no mês, acima do CDI de 1,09%. No ano, acumula alta de 4,68%, acima do CDI de 4,54% e em 12 meses apresenta um retorno de 16,84% sobre 14,83% do CDI. As principais contribuições positivas no mês vieram das posições em ações globais, refletindo a melhora no ambiente de risco após o cessar fogo no Irã reduzindo a probabilidade de um cenário negativo para crescimento global. Não houve contribuições negativas relevantes no mês. O resultado positivo do mês refletiu nossa estratégia de diminuir a exposição do fundo a ativos mais sensíveis a inflação, como títulos de renda fixa nos EUA, e aumentar as posições em bolsas com fundamentos menos afetados pelo choque do petróleo.</t>
  </si>
  <si>
    <t>No cenário global, a economia americana segue mostrando as consequências do choque de oferta recente, que pressionam a inflação e reduzem marginalmente o crescimento. Ainda assim, as condições permanecem favoráveis, sustentadas por investimentos em IA e pelo impulso fiscal da OBBB, o que mantém baixo o risco de recessão no curto prazo. Por outro lado, a persistência de disrupções na cadeia de energia eleva a incerteza inflacionária, enquanto o Fed permanece em postura de “esperar para ver”, equilibrando pressões de preços com sinais de moderação no mercado de trabalho. Nas posições internacionais, aumentamos a exposição a ações globais no início do mês, aproveitando a queda do prêmio de risco após o cessar-fogo no Oriente Médio, com maior alocação em Ásia (incluindo Coreia) e nos EUA, além de redução da posição vendida em Europa, mantendo apenas posições de valor relativo. Zeramos a posição em Treasury de 10 anos, diante de menor espaço para queda das taxas de juros reais no mundo. Reduzimos ainda mais a posição em ouro. A posição técnica da commodity está menos favorável do que um ano atrás e vimos pela primeira vez em muito tempo um fluxo de venda de alguns bancos centrais para estabilizar suas moedas. A posição atual está calibrada para essa nova dinâmica de fluxos e fundamento ainda positivo baseado no contexto geopolítico de longo prazo e no poder de diversificação que ouro deverá manter em períodos de normalidade.</t>
  </si>
  <si>
    <t>https://fundos.xpi.com.br/docs-fundos/Caracteristica_53643941000100.pdf</t>
  </si>
  <si>
    <t>https://fundos.xpi.com.br/docs-fundos/Caracteristica_34475424000124.pdf</t>
  </si>
  <si>
    <t>https://fundos.xpi.com.br/docs-fundos/Caracteristica_57832914000136.pdf</t>
  </si>
  <si>
    <t>Em abril o Ibovespa ficou praticamente estável -0.08%, porém chegou a bater recorde histórico aos 198k pontos com rumores do fim da guerra. Nos EUA, o S&amp;P500 se recuperou da queda de março subindo 10.42% com a retomada das ações de tecnologia. O mês foi marcado pela continuação da guerra no Irã, gerando incerteza inflacionária e afetando negativamente a perspectiva do ciclo de queda de juros. Após uma entrada recorde de capital estrangeiro na bolsa, observamos na última quinzena do mês um arrefecimento desse movimento muito em função da migração para o setor de tecnologia e entendemos com um movimento pontual que não deveria afetar a tendencia positiva de realocação para os emergentes. No lado micro, posicionamos a carteira em ativos que se beneficiam desse ambiente: compramos Multiplan e Alos, já que setor de shoppings tem seu hedge para aumentos inflacionários, e Gerdau, beneficiada pela alta do aço nos EUA e uma melhora no brasil pelos efeitos das medidas de antidumping.</t>
  </si>
  <si>
    <t>As principais contribuições positivas foram as ações da ENEV e GGBR. COGN e SMTO foram os destaques negativos. Ao longo do mês zeramos PRIO e CYRE, diminuímos VBBR e abrimos posicao em ALOS e MULT. 5% net long.</t>
  </si>
  <si>
    <t>https://fundos.xpi.com.br/docs-fundos/Caracteristica_43761934000159.pdf</t>
  </si>
  <si>
    <t>A estratégia implementa sistematicamente nossa expertise macro nos mercados globais. Buscamos ganhos de capital no longo prazo por meio de estratégias de investimento baseadas em modelos macroeconômicos sistemáticos de curto e médio prazos que buscam capturar prêmios nos ciclos econômicos de diversos países. Os modelos são baseados em métricas proprietárias, e buscam relativizar a teoria financeira e os princípios macroeconômicos. Atuam com alta diversificação em 19 países de diversas regiões, nos mercados de Juros e Moedas.</t>
  </si>
  <si>
    <t>https://fundos.xpi.com.br/docs-fundos/Caracteristica_48997077000104.pdf</t>
  </si>
  <si>
    <t>https://fundos.xpi.com.br/docs-fundos/Caracteristica_47033461000124.pdf</t>
  </si>
  <si>
    <t>O XP Corporate Light rendeu 1,02% em Abril versus 1,09% do CDI, alcançando performance de 93,66% do CDI. A carteira de crédito do fundo inicia o mês de Maio com um carrego de CDI+ 0,86% a.a. (antes de taxas), com duration de 1,2 ano.</t>
  </si>
  <si>
    <t>Os setores de Instituições financeiras, Elétrico, Rodovias e Saneamento, considerados setores defensivos, compõe 74,4% da alocação de crédito do fundo. A carteira de crédito é composta por 232 ativos de 83 emissores distintos, com exposição média de 0,9% por emissor. 95,8% do patrimônio do fundo possui rating entre AAA e A-.</t>
  </si>
  <si>
    <t>https://fundos.xpi.com.br/docs-fundos/Caracteristica_11046179000134.pdf</t>
  </si>
  <si>
    <t>https://fundos.xpi.com.br/docs-fundos/Caracteristica_46352768000125.pdf</t>
  </si>
  <si>
    <t>Encerramos abril com uma leitura construtiva, mas seletiva. O mês reforçou a força das teses ligadas à infraestrutura de IA, especialmente nos segmentos em que a oferta permanece restrita e a demanda segue surpreendendo positivamente. Ao mesmo tempo, o ambiente doméstico continua exigindo cautela: a queda da Selic começou, mas o nível absoluto de juros ainda é elevado, a inflação segue sensível ao petróleo e o ciclo eleitoral brasileiro tende a aumentar a volatilidade dos ativos locais nos próximos meses. Mantemos o portfólio equilibrado entre teses estruturais globais de crescimento secular, posições domésticas com forte assimetria de valor e companhias que podem se beneficiar da normalização gradual dos juros no Brasil.</t>
  </si>
  <si>
    <t>Em abril, nossos fundos apresentaram desempenho expressivo, com forte recuperação após o ambiente adverso de março, capturando a reversão do humor global e o rali histórico observado nos mercados de tecnologia e semicondutores. O Equitas Selection apresentou alta de 10,24%. O resultado foi impulsionado, sobretudo, pela forte performance das posições internacionais ligadas à cadeia de tecnologia e inteligência artificial, combinada à contribuição positiva de nomes domésticos específicos.</t>
  </si>
  <si>
    <t>https://fundos.xpi.com.br/docs-fundos/Caracteristica_12004203000135.pdf</t>
  </si>
  <si>
    <t>O carrego da carteira apresentou leve abertura em relação ao mês anterior, situando-se em CDI + 2,24%, com duration média de 1,40 anos. Mantemos uma visão construtiva para a classe e para o desempenho do fundo. O Copom iniciou o ciclo de cortes em março, com expetativas de finalização o ano ainda restritivo, sinaliza uma trajetória gradual de alívio monetário favorável à classe de crédito. Em um ano que tende a ser marcado por volatilidade associada ao ciclo eleitoral, seguimos enxergando espaço para que o apetite dos investidores por crédito privado se mantenha sólido.</t>
  </si>
  <si>
    <t>Em abril de 2026, a rentabilidade do Horizonte foi equivalente 98,8% CDI, com retorno de 1,08%. O mercado de crédito privado local enfrentou um mês particularmente desafiador, e nosso book de crédito, tanto bancário quanto corporativo, foi afetado por essa deterioração generalizada, apresentando desempenho aquém do target. Na parcela local, Após março particularmente desafiador, no final do mês de abril foi possível ver uma correção positiva do mercado de crédito que se mantém em maio, gerando algumas boas oportunidades de papéis para agregar no portfólio. Na parcela alocada no exterior, a performance no mês ficou acima do esperado, embora sua contribuição tenha sido de menor representatividade dada a exposição reduzida em relação ao histórico do fundo. No contexto latino-americano, vale destacar que, apesar de um ambiente de spreads ainda pressionados em mercados emergentes, a região apresentou desempenho relativo positivo frente a outros mercados.</t>
  </si>
  <si>
    <t>https://fundos.xpi.com.br/docs-fundos/Caracteristica_44025131000107.pdf</t>
  </si>
  <si>
    <t>Entre os destaques positivos da carteira, Axia manteve performance positiva, apoiada na melhora das perspectivas para preços de energia no longo prazo. A restrição estrutural de energia firme segue beneficiando empresas com portfólio hidrelétrico relevante e posição descontratada, reforçando expectativas de revisões de resultados e dividendos. Mesmo com saída de fluxo estrangeiro, o papel valorizou. BTG Pactual apresentou outperformance, favorecido por um início de mês mais positivo para o mercado de capitais e boas perspectivas de resultados. Na reta final, o aumento da volatilidade moderou parte dos ganhos. Copel seguiu beneficiada pela disciplina de alocação de capital, crescimento com retorno adequado e política consistente de dividendos. Apesar da piora do ambiente externo e menor fluxo para emergentes, encerrou o mês em alta.</t>
  </si>
  <si>
    <t>O fundo apresentou retorno de -1,79% no mês, frente a -0,08% do Ibovespa. Em abril, a bolsa brasileira apresentou um movimento de forte volatilidade intramensal. O Ibovespa chegou a renovar máximas históricas ao longo do início do mês, impulsionado pela continuidade do fluxo estrangeiro e pelo bom desempenho no acumulado do ano. No entanto, na segunda metade do período, houve uma correção relevante, refletindo realização de lucros, aumento da aversão ao risco global e reversão parcial dos fluxos para mercados emergentes.</t>
  </si>
  <si>
    <t>https://fundos.xpi.com.br/docs-fundos/Caracteristica_39992830000188.pdf</t>
  </si>
  <si>
    <t>No mês de março/2026, o ASA Hedge registrou perdas de -1,76%. O período foi marcado por uma reprecificação relevante dos ativos globais, em meio à escalada das tensões geopolíticas no Oriente Médio, com destaque para o agravamento do conflito envolvendo o Irã e seus impactos sobre os preços de energia. Em parte, a alta das commodities energéticas reforçou incertezas inflacionárias e levou a uma deterioração das condições financeiras globais. Nos Estados Unidos, dados resilientes de atividade combinados com pressões inflacionárias sustentaram a expectativa de política monetária restritiva por mais tempo, resultando na abertura da curva de juros e correção expressiva das bolsas. Na Europa, o BCE manteve postura cautelosa diante de inflação persistente, enquanto a atividade mostrou sinais mistos e os ativos de risco apresentaram desempenho negativo. Na Ásia, o Japão seguiu com a normalização gradual de sua política monetária, ao passo que a depreciação do iene e a queda da bolsa refletiram o ambiente global adverso. No Brasil, o cenário foi impactado tanto pelo contexto externo quanto por incertezas fiscais domésticas, com abertura relevante da curva de juros, depreciação cambial e queda da bolsa. No que se refere aos ativos, os principais índices acionários globais apresentaram forte desempenho negativo, com o S&amp;amp;P 500 recuando -7,78%, o DAX -10,76% e o Topix -10,06%. O dólar, medido pelo DXY, apreciou 2,97%, enquanto a taxa do Treasury de 10 anos (UST 10Y) abriu 41 bps.</t>
  </si>
  <si>
    <t>https://institucional.xpi.com.br/downloads/xpgestao/Caracteristica/Caracteristica_31608422000178_v51.pdf</t>
  </si>
  <si>
    <t>"Em abril, o fundo teve um retorno de -2,3% contra -0,1% do Ibovespa. As principais contribuições positivas foram Hapvida (+0,4 p.p), Lopes Brasil (+0,3 p.p) e Hapvida (+0,2 p.p). Os detratores foram Suzano (-0,6 p.p), Priner (-0,6 p.p) e Mills (-0,5 p.p)."</t>
  </si>
  <si>
    <t>https://fundos.xpi.com.br/docs-fundos/Caracteristica_26768800000140.pdf</t>
  </si>
  <si>
    <t>https://fundos.xpi.com.br/docs-fundos/Caracteristica_42101954000130.pdf</t>
  </si>
  <si>
    <t>Artesanal CP FIDC RL – CNPJ.: 20.441.301/0001-68 O Artesanal CP FIDC RL encerrou o mês de abril com uma rentabilidade de 1,33%, equivalente a 122% do CDI, ou CDI + 3,13%. A carteira atual é diversificada, incluindo 55 cotas de 30 FIDCs distintos, sendo composta exclusivamente por cotas sênior e mezanino com alto grau de subordinação. O nível médio de subordinação das cotas sênior é de 52,5%, enquanto o das cotas mezanino é de 20%. As cotas sêniores representam 44% da alocação total em FIDC, com um rendimento médio de 1,44% no mês (119% do CDI), contribuindo em 0,63% no resultado bruto do fundo. As cotas mezanino representam 56%, com um rendimento médio de 1,68% no mês (138% do CDI), contribuindo em 0,95% no resultado bruto do fundo. Atualmente, o fundo está exposto aos seguintes setores da economia: Fomento Mercantil (47%), Imobiliário (11%), Financeiro (30%), Poder Público (5%) e Agro, Indústria e Comércio (7%), Caixa e Títulos Públicos (0,5%).</t>
  </si>
  <si>
    <t>https://fundos.xpi.com.br/docs-fundos/Caracteristica_20441301000168.pdf</t>
  </si>
  <si>
    <t>Como comentado nos materiais anteriores, o spread do book de debêntures high grade iniciou o ano em um nível baixo, a reboque da forte captação na indústria de crédito líquido. Entretanto, esses níveis abriram de forma relevante ao longo de fevereiro e março, empurrando a o carrego desses papéis em cerca de 40 bps na média. Dito isso, temos enxergado algumas oportunidades de compra em ativos que, ao nosso ver, tiveram uma abertura exagerada em seu spread. Além disso, em abril, tivemos a segunda redução de 25 bps desse ciclo de queda de juros iniciado pelo Banco Central em março. Conforme comentado nos outros materiais, entendemos que esse ciclo de redução de juros será importante para diminuirmos o custo de alavancagem das empresas e dos FIDCs, reduzindo o risco de crédito dos papéis accros the board. Além disso, continuamos monitorando os movimentos na curva e o impacto futuro esperado de acordo com o juro terminal de cada vértice.</t>
  </si>
  <si>
    <t>O Valora Absolute obteve uma rentabilidade de 0,76% em abril, equivalente a 69,6% do CDI. Book líquido (Debêntures e Letras Financeiras): Em abril, continuamos observando um desempenho negativo do book de debêntures líquidas, o que pode ser explicado pela abertura no spread de alguns nomes específicos. Os principais promotores no mês foram Kora e Casas Bahia, enquanto os principais detratores foram Oncoclínicas e Aegea. No geral, quando observamos os preços no agregado, temos acompanhado uma estabilização nos preços, o que pode ser explicado por um comportamento mais racional dos players via mercado secundário e pela diminuição no pace de resgates dos fundos líquidos de crédito. Ou seja, não temos observado um desempenho ruim da média dos papéis, porém os créditos mais estressados têm destoado bastante desse movimento. Hapvida e Aegea são exemplos de créditos que colheram uma abertura relevante em seus spreads. Importante ressaltar que apesar da melhora nas últimas semanas, ainda temos observado um fluxo de resgates representativo na indústria de crédito, em especial para os fundos mais líquidos. Continuamos observado esse ponto de forma atenta e acreditamos que essa tendência negativa deva ser revertida quando os fundos, no agregado, voltarem a entregar uma cota acima do CDI.</t>
  </si>
  <si>
    <t>https://fundos.xpi.com.br/docs-fundos/Caracteristica_10326625000100.pdf.pdf</t>
  </si>
  <si>
    <t>Rentabilidade do fundo no mês: 0,89%. Atribuição: Juro Nominal: +0,01%; Arbitragem de Juros: +0,04%; Títulos Púb/Priv: +0,00%; Inflação Implícita: 0,00%; Juro Real:+0,16%; Juros Valor Relativo: +0,02%; Long &amp;amp; Short Fundamentalista: +0,03%; Juros EUA: -0,02%; Bolsa Local: -0,67%; Bolsa EUA: +0,05%; Moedas: -0,01%; Commodities: 0,00%; Quantitativo: +0,31%; Caixa/Custos: +0,97%.</t>
  </si>
  <si>
    <t>Mantivemos a exposição neutra em bolsa local, com posições de valor relativo entre uma carteira de ações (sendo SUZB3 a maior exposição) vs Ibovespa. Seguimos sem exposições relevantes em moedas e em bolsas no exterior. Em juros nominais, aproveitamos a descompressão de prêmios na metade do mês e reduzimos as exposições vendidas no curto. No final do mês, conforme as tensões de guerra voltaram a impactar o cenário de juros local, voltamos a montar estruturas vendidas no trecho curto, no qual observamos uma boa assimetria nos níveis atuais. Em juros reais direcionais, mantivemos a posição aplicada no trecho médio/longo da curva. Em juros reais de valor relativo, seguimos reduzindo posições que atingiram nosso target de resultado. Em inflação, estamos sem exposição relevante. Em linhas gerais, mantivemos uma dinâmica de posicionamento mais tático, diante do ambiente mais incerto, com a guerra.</t>
  </si>
  <si>
    <t>https://fundos.xpi.com.br/docs-fundos/Caracteristica_22918359000185.pdf</t>
  </si>
  <si>
    <t>Março foi uma síntese de diversos receios que finalmente interromperam a trajetória de alta dos mercados e resultaram em um dos piores desempenhos mensais da memória recente. Desde preocupações com crédito privado até a escalada da guerra no Irã, houve uma correção significativa, com investidores temendo que esse mercado em alta recorde pudesse finalmente chegar ao fim. No entanto, o crescimento de lucros para 2026 e, mais importante, para 2027, permanece positivo, sugerindo que esse bull market ainda está bem sustentado. Se a incerteza já era uma palavra-chave antes de março, tornou-se o principal argumento para vender praticamente tudo, exceto empresas de petróleo. Os investidores tinham diversos motivos para vender: grandes fundos de crédito privado limitaram ou bloquearam resgates, o conflito entre Irã, Israel e os EUA se intensificou, e a disrupção causada pela IA segue no centro das atenções para ações de software. Contudo, em momentos de grande incerteza surgem oportunidades que podem ser aproveitadas. Os problemas no crédito privado parecem estar mais relacionados a falhas de due diligence do que a questões econômicas capazes de gerar contágio mais amplo. Por fim, apesar da visão negativa, a IA é um fator de ganho líquido, trazendo benefícios para empresas em praticamente todos os setores. Esse movimento de saída de investidores mais frágeis deve ajudar a estabelecer uma base mais estável para que o mercado retome sua trajetória de alta.</t>
  </si>
  <si>
    <t>O portfólio mantém aproximadamente 40% em ações de crescimento e 60% em ações de valor/core. Do ponto de vista geográfico, está underweight em América do Norte e Europa, e overweight em Ásia ex-Japão. Em termos setoriais, os maiores overweight estão em Financeiro, Imobiliário e Tecnologia. O maior underweight é em Saúde. De forma geral, a gestão de risco do portfólio continua sendo prioridade, dada a maior volatilidade do mercado em relação aos últimos anos.</t>
  </si>
  <si>
    <t>https://fundos.xpi.com.br/docs-fundos/Caracteristica_42280143000144.pdf</t>
  </si>
  <si>
    <t>O Polo Norte I FIC FIM encerrou o mês de março com retorno de -0,78%. A principal contribuição positiva veio do setor de Energia, impulsionada por posições compradas em Eneva e Axia Energia. Outros destaques positivos incluíram o setor de Siderurgia e Mineração, com posição comprada em Usiminas, e de valor relativo comprada em Antofagasta e vendida em Southern Copper. No campo dos detratores, houve impacto negativo da posição comprada em Brava, no setor de Óleo e Petroquímico; da posição comprada em Suzano e vendida em outra companhia do setor, em Papel e Celulose; e da posição comprada em Vale, no setor de Mineração.</t>
  </si>
  <si>
    <t>Iniciamos o mês com exposição bruta de 148% e líquida de 25%. As principais alocações estão nos setores de Construção Civil, com posição comprada em Tenda e vendida em outras duas companhias do setor; Óleo e Gás, com posição comprada em Brava; e Energia Elétrica, com posição comprada em Axia Energia.</t>
  </si>
  <si>
    <t>https://fundos.xpi.com.br/docs-fundos/Caracteristica_07013315000112.pdf</t>
  </si>
  <si>
    <t>https://fundos.xpi.com.br/docs-fundos/Caracteristica_36017289000107.pdf</t>
  </si>
  <si>
    <t>https://fundos.xpi.com.br/docs-fundos/Caracteristica_28747733000103.pdf</t>
  </si>
  <si>
    <t>O Truxt Valor teve retorno de -0,36% no mês. Os setores de imobiliário e serviços financeiros foram os principais detratores, enquanto utilidades públicas e distribuição de combustíveis contribuíram positivamente.</t>
  </si>
  <si>
    <t>https://fundos.xpi.com.br/docs-fundos/Caracteristica_26269603000187.pdf</t>
  </si>
  <si>
    <t>XP Juros Ativos CDI Debentures Incentivadas FI em Infra RF CP RL</t>
  </si>
  <si>
    <t>No cenário doméstico, abril foi marcado pela deterioração contínua das expectativas de inflação, por nova leitura altista da inflação corrente e por sinais de recuperação da atividade no início de 2026. Nesse contexto, o Copom cortou a Selic em 25bps para 14,50%, mas adotou tom mais duro, elevando sua projeção de inflação no horizonte relevante de 3,3% para 3,5% e sinalizando que não apenas o ritmo, mas também a extensão do ciclo será ajustada conforme a evolução do cenário. No campo político, vimos derrotas relevantes para o governo, com a indicação de Messias para o STF sendo rejeitada no Senado e o Congresso derrubando o veto ao PL da Dosimetria. No cenário internacional, abril continuou dominado pela guerra no Irã. O Estreito de Ormuz permaneceu essencialmente fechado durante todo o mês, com o bloqueio naval americano em vigor, mantendo os preços do petróleo em patamares elevados mesmo após o cessar-fogo anunciado por Trump. Os termos do acordo se mostraram frágeis, sem avanços concretos nas negociações mediadas pelo Paquistão. Nos EUA, o núcleo da inflação de março surpreendeu positivamente, sem efeitos de segunda ordem visíveis, mas o Fed adotou tom mais hawkish em sua reunião, com três membros defendendo que uma alta de juros não deve ser descartada. Powell sinalizou que “ainda não seria o momento” para tal mudança, deixando a decisão para seu sucessor Kevin Warsh, aprovado pelo Senado ao longo do mês.</t>
  </si>
  <si>
    <t>Nos mercados locais, seguimos aplicados em juros nominais e posicionados na inclinação da curva.</t>
  </si>
  <si>
    <t>https://fundos.xpi.com.br/docs-fundos/Caracteristica_53095152000181.pdf</t>
  </si>
  <si>
    <t>O mês de abril foi pontuado por fluxos de resgate na classe de fundos de crédito privado na primeira metade do mês, o que pressionou ligeiramente os spreads em todos os emissores neste período, inclusive de crédito bancário. Aproveitamos a liquidez em caixa disponível para absorver parte desta pressão no mercado secundário a spreads mais elevados, trabalhando as posições em momentos mais favoráveis com gestão ativa e forte atuação no mercado secundário, o que gerou alpha no mês (marcações positivas) para o fundo. As remarcações dos spreads por parte do nosso administrador, especialmente nos ativos indexados em CDI +, onde está alocado a maior parte do portfólio, foi positiva e relevante na performance do fundo no período.</t>
  </si>
  <si>
    <t>O fundo segue com uma estratégia de alocação dinâmica, com atuação ativa da gestão no mercado primário e secundário. Temos priorizado a manutenção da duration dos ativos de crédito em níveis relativamente baixos, por volta de 1,5 ano, mantendo um nível de diversificação elevado de emissores, atualmente por volta de 48 e caixa (+LFT) próximo de ~24%. O fundo permanece com o risco controlado nas posições de crédito bancário, buscando diversificação somente com ativos de crédito bancários high grade, que ainda possuam boa relação de risco x retorno.</t>
  </si>
  <si>
    <t>https://fundos.xpi.com.br/docs-fundos/Caracteristica_51253495000100.pdf</t>
  </si>
  <si>
    <t>O fundo SAFRA DEBÊNTURES INCENTIVADAS RESP LIMITADA FIF CIC FI INFRA RENDA FIXA CRÉDITO PRIVADO encerrou o mês com um resultado nominal de 0,03% (equivalente a 2% do IMA-B 5). No ano, o fundo acumula um resultado de 2,54% (equivalente a 49% do IMA-B 5).</t>
  </si>
  <si>
    <t>https://fundos.xpi.com.br/docs-fundos/Caracteristica_18623722000168.pdf</t>
  </si>
  <si>
    <t>A trégua entre os EUA e o Irã geraram um forte alívio nos mercados internacionais, impulsionando o S&amp;amp;P a subir 10% e o Nasdaq 15% no mês de abril. O petróleo continuou pressionado com o Estreito de Ormuz ainda fechado. No Brasil a inflação continua com a tendência altista e a expectativa de cortes menores de juros pelo Copom impactou o desempenho das bolsas, levando o Ibovespa a fechar o mês estável (ajudada pela Petrobrás que subiu 2%) e o Small a cair 3%. O real se apreciou 4% fechando a R$ 4,96. Nesse contexto o AlphaKey Ações caiu 0,87% no mês e acumula alta de 7,5% no ano. As principais contribuições positivas vieram dos setores industrial e elétrico e os detratores foram vestuário, software e incorporadoras.</t>
  </si>
  <si>
    <t>Continuamos enxergando um alto grau de incerteza no cenário global em decorrência da Guerra do Irã. Isso está se sobreponto à melhora marginal que temos visto no cenário eleitoral, com um candidato de oposição se consolidando em novos patamares com o simultaneo enfraquecimento do candidato de situação - lembrando que estamos a exatos 5 meses do pleito. Isso está se traduzindo em um portfolio com 25-30% em caixa, diversificado entre fatores (domésticas, utilities e commodities) e que não teve alterações relevantes no último mês. A exposição bruta está ao redor de 150% e a líquida em 75% do patrimônio.</t>
  </si>
  <si>
    <t>https://fundos.xpi.com.br/docs-fundos/Caracteristica_34839385000105.pdf</t>
  </si>
  <si>
    <t>Em abril, o fundo obteve retorno de 1,09%, o equivalente a 100% do CDI. No ano de 2026, o retorno está em 4,57%, o equivalente a 101% do CDI. Nos últimos 12 meses o retorno foi de 15,73%, o equivalente a 106% do CDI. O resultado do mês pode ser explicado objetivamente pelos ganhos de carrego e abertura generalizada de spread dos ativos locais. O mercado de crédito privado continuou amplamente funcional, com volume elevado de negociações no mercado secundário. Encerramos o mês com 16,95% de caixa no fundo, 119 ativos em carteira e 79 emissores distintos, taxa de carrego da carteira (antes de custos) equivalente a CDI + 1,94% e duration de 1,53 anos.</t>
  </si>
  <si>
    <t>https://fundos.xpi.com.br/docs-fundos/Caracteristica_34799129000123.pdf</t>
  </si>
  <si>
    <t>https://fundos.xpi.com.br/docs-fundos/Caracteristica_31145851000156.pdf</t>
  </si>
  <si>
    <t>O Novus Renda Fixa Isento apresentou resultado de -0,38% no mês, com perdas em crédito, juros nominais no Brasil e juros internacionais. No cenário internacional, o mês de abril foi marcado pela evolução do conflito entre EUA e Irã, que dominou o noticiário e condicionou as decisões de política monetária globais. Após ameaças de escalada, um cessar-fogo foi mediado com violações recorrentes e fluxo reduzido no estreito de Ormuz, com negociações avançando sem confirmação de acordo. Os dados de inflação nos EUA indicaram núcleos comportados, e o PIB do primeiro trimestre veio com consumo moderado e forte investimento em tecnologia. Fed, ECB e BoE mantiveram os juros inalterados, em postura de espera diante das incertezas geopolíticas e do risco inflacionário, mas com claro viés de elevação das taxas se mantidas as condições atuais do petróleo. No Brasil, o Copom cortou a Selic em 25 bps e sinalizou ciclo menor que o previsto, com inflação pressionada — inclusive já refletindo os efeitos da alta do petróleo. O mercado de trabalho e a atividade seguiram robustos. No campo político, a rejeição de Jorge Messias ao STF sinalizou dificuldades de articulação do governo, e avançaram propostas de redução de tributos sobre combustíveis, renegociação de dívidas e fim da escala 6x1. Pesquisas seguiram mostrando progresso de Flávio Bolsonaro sobre Lula.</t>
  </si>
  <si>
    <t>No exterior, estamos sem posição no momento. No Brasil, mantivemos posição aplicada em juro real via DAP. O segmento de debêntures incentivadas foi o epicentro do mercado de crédito em abril, com abertura de spreads superior a 30 bps no secundário e retornos fracos ou negativos nos fundos hedgeados. Os fundos de infraestrutura registraram o primeiro mês de saídas líquidas desde janeiro de 2025, com R$7,6 bi em resgates até o dia 23, o que pode pressionar o secundário adicionalmente nos próximos meses. O fundo encerra abril com 42% em caixa, duration de 2,99 ano, carrego de CDI + 2,68% (com gross-up) e 70% da carteira em AAA.</t>
  </si>
  <si>
    <t>https://fundos.xpi.com.br/docs-fundos/Caracteristica_54484843000130.pdf</t>
  </si>
  <si>
    <t>https://fundos.xpi.com.br/docs-fundos/Caracteristica_29762315000158_30SMU1746554429.pdf</t>
  </si>
  <si>
    <t>Em termos de performance setorial, os principais destaques positivos foram Commodities, Macro-Índices e Real Estate, enquanto Utilidades Públicas, Tecnologia e Financeiro figuraram entre os destaques negativos.</t>
  </si>
  <si>
    <t>O fundo encerrou o mês com exposição bruta de 163% e exposição líquida marginalmente negativa (-6,2%). Ao longo do mês, mantivemos as principais temáticas e ficamos marginalmente vendidos em alguns setores cíclicos. As maiores alocações seguem nos setores Financeiro, Commodities e Utilidades Públicas</t>
  </si>
  <si>
    <t>https://fundos.xpi.com.br/docs-fundos/Caracteristica_41326095000115.pdf</t>
  </si>
  <si>
    <t>https://fundos.xpi.com.br/docs-fundos/Caracteristica_22963439000152.pdf</t>
  </si>
  <si>
    <t>A exposição à Aegea, por exemplo, apresentou impacto limitado, e a gestão aproveitou a deslocamento de preços para aumentar marginalmente a posição a taxas consideradas bastante atrativas. Importante destacar que esse incremento não resultou em aumento relevante da exposição total ao emissor, uma vez que foi parcialmente compensado pela amortização de outra debênture de Aegea recebida no período. Adicionalmente, foram ampliadas as exposições em Armac, a CDI + 3,2%, e em União Química, a CDI + 2,3%. O fundo segue com nível elevado de liquidez e bem-posicionado para capturar oportunidades que possam surgir, seja em decorrência de eventos de crédito, seja por um eventual aumento no volume de resgates na indústria. Carrego líquido atual do fundo: CDI + 0,41%a.a. (103,02% do CDI). Duration da carteira de crédito: 1,08 anos.</t>
  </si>
  <si>
    <t>No mês de abril, o fundo obteve um retorno de +1,20% (109,91% do CDI). Nos últimos 12 meses, o fundo apresenta uma rentabilidade de +14,08% (94,95% do CDI). Apesar do ambiente desafiador no mercado de crédito privado, o fundo apresentou, em abril, um desempenho acima de seu objetivo de retorno e dos seus concorrentes. O cenário, que já vinha pressionado em função das relevantes reestruturações anunciadas no início do ano, deteriorou-se adicionalmente ao longo do mês após o anúncio da postergação da divulgação das demonstrações financeiras da Aegea. Esse evento provocou uma abertura significativa dos spreads de crédito não apenas nos títulos da própria emissora, mas também em papéis de outros emissores percebidos como mais alavancados. Nesse contexto, a estratégia do fundo de manter uma elevada liquidez e uma carteira com prazo médio mais curto mostrou-se acertada. Segue a atribuição de performance: Títulos Públicos: +0,63%; Debêntures: +0,31%; FIDCs: +0,07%; Títulos Bancários: +0,20%; Outros Ativos: +0,02%; Hedge: 0,00%; e Custos: -0,03%.</t>
  </si>
  <si>
    <t>https://fundos.xpi.com.br/docs-fundos/Caracteristica_26978438000132.pdf</t>
  </si>
  <si>
    <t>https://fundos.xpi.com.br/docs-fundos/Caracteristica_41888219000156.pdf</t>
  </si>
  <si>
    <t>As posições em inflação e juros reais e nominais contribuíram positivamente para o resultado do mês. Do lado negativo, as posições em opções foram os principais destaques.</t>
  </si>
  <si>
    <t>https://fundos.xpi.com.br/docs-fundos/Caracteristica_57829025000110_0AYDG1734640049.pdf</t>
  </si>
  <si>
    <t>Em abril, o fundo apresentou retorno de 1,05%, equivalente a 95,89% do CDI. O fundo, nos últimos 12 meses, apresentou retorno de 14,45%, equivalente a 97,46% do CDI. O retorno do mês foi impactado pela menor alocação em bancários, movimento feito para proteger o fundo do impacto da abertura de spreads dos ativos. Além disso, a estratégia foi impactada pela restrita antecipação de termo. A parcela de caixa compensou parcialmente esses efeitos.</t>
  </si>
  <si>
    <t>Mantemos nossa alocação somente em crédito bancário, focado nos bancos S1 e bancos com rating AAA. A duration da carteira de bancos ficou em 2,48 anos (2,92 anos em março), com um carrego bruto de CDI + 0,78% (0,68% anterior). Com a postura mais conservadora, aumentamos a posição em caixa para 39% (28% anterior), reduzimos o termo para 52% (61% anterior), e a parcela de crédito bancário encerrou em 9%.</t>
  </si>
  <si>
    <t>https://fundos.xpi.com.br/docs-fundos/Caracteristica_30509221000150.pdf</t>
  </si>
  <si>
    <t>Os principais ganhos do fundo foram proporcionados pelas posições em Ações Globais e Utilidades Públicas. As posições em Serviços e Consumo &amp;amp; Varejo, por sua vez, foram as principais detratoras de performance.</t>
  </si>
  <si>
    <t>O fundo inicia o mês com uma exposição à ações brasileiras de 48% e ações globais de 45%. Sendo o foco, na parte nacional, os setores de Utilidades Públicas; Petróleo &amp;amp; Gás; e Logística &amp;amp; Infraestrutura.</t>
  </si>
  <si>
    <t>https://fundos.xpi.com.br/docs-fundos/Caracteristica_13106983000197.pdf</t>
  </si>
  <si>
    <t>A rentabilidade do fundo em abril foi de 0,89% contra 1,53% do IFIX. Desde o seu início em 17/07/2015, o fundo rendeu +216,6% contra +165,7% do IFIX. O fundo encerrou o mês com rentabilidade de 0,89%, sendo o principal destaque o setor de renda urbana (+1,04%) e o setor de shoppings (+0,39%). A menor contribuição veio do setor de fof (-0,78%).</t>
  </si>
  <si>
    <t>A alocação do fundo passou por ajustes estruturais ao longo de abril, com a exposição ao segmento de renda urbana saltando de 11,20% para 28,00% do patrimônio líquido. Esse movimento foi acompanhado pela redução nas fatias de lajes corporativas, que recuou de 24,81% para 14,49%, e de logística, que passou de 20,78% para 13,35%. O setor de shoppings manteve-se como a principal tese da carteira, representando 30,09% dos recursos investidos. A rotação do portfólio envolveu expressivo volume de negociações, com compras concentradas em ativos como ADSH11, CPUR11 e JCIN11, somando mais de R$ 47 milhões apenas nestes três fundos. As vendas focaram na realização de lucros e reciclagem de posições nos mesmos papéis, além da alienação de R$ 7,6 milhões no VXXV11 e R$ 4,4 milhões no VVCO11, otimizando a liquidez da carteira para novas oportunidades.</t>
  </si>
  <si>
    <t>https://fundos.xpi.com.br/docs-fundos/Caracteristica_21732670000172.pdf</t>
  </si>
  <si>
    <t>https://fundos.xpi.com.br/docs-fundos/Caracteristica_07381653000107.pdf</t>
  </si>
  <si>
    <t>O AZ Quest Debentures Incentivadas teve um rendimento de -0,20% no mês de abril, resultado abaixo do IMA-B5 (+1,32%) e do CDI (+1,09%). Em relação ao benchmark IMA-B5, ganhamos com o posicionamento relativo entre os vértices da curva de juros (Efeito Curva), contudo não suficiente para compensar o resultado negativo das aberturas dos spreads de crédito (Efeito Crédito).</t>
  </si>
  <si>
    <t>A carteira está 102% alocada, sendo 100% em debêntures. Os setores de maior alocação incluem Elétricas, Rodovias e Telecomunicações.</t>
  </si>
  <si>
    <t>https://fundos.xpi.com.br/docs-fundos/Caracteristica_25213405000139.pdf</t>
  </si>
  <si>
    <t>O fundo manteve sua exposição direcional, colhendo frutos de um stock picking focado em teses microeconômicas e de valor. As contribuições positivas foram lideradas por AXIA3, BPAC11 e ENEV3, que capturaram tanto o prêmio em ativos reais quanto o cenário de preços de energia mais sustentados. No campo negativo, o desempenho foi mitigado por posições em CURY3, SMFT3 e PCAR3, refletindo a sensibilidade do setor de consumo e construção a um ambiente de juros ainda restritivo, com taxas terminais mais elevadas em função da persistência inflacionária. MDT -0,09% e desempenho no ano de +8,77%.</t>
  </si>
  <si>
    <t>Em abril, o fundo manteve exposição direcional em renda variável, combinada com instrumentos de menor risco como forma de balanceamento do portfólio. A estratégia segue focada na captura de oportunidades táticas, com disciplina na gestão de risco em um ambiente de maior incerteza e dispersão entre ativos.</t>
  </si>
  <si>
    <t>https://fundos.xpi.com.br/docs-fundos/Caracteristica_46300572000197.pdf</t>
  </si>
  <si>
    <t>Os setores de financeiro e indústria foram os principais destaques positivos, com posições em bancos e empresas de petróleo e gás, respectivamente. Do lado negativo, os setores consumo discricionário e imobiliário foram os destaques, principalmente com posições em bens de consumo e construtoras.</t>
  </si>
  <si>
    <t>https://fundos.xpi.com.br/docs-fundos/Caracteristica_17554200000199.pdf</t>
  </si>
  <si>
    <t>Abril foi marcado pela continuidade da volatilidade global, ainda refletindo as tensões geopolíticas no Oriente Médio e as incertezas sobre a trajetória de juros nos EUA. Apesar disso, os mercados americanos tiveram forte recuperação no mês, com o S&amp;amp;P 500 avançando cerca de 10,5% e o Nasdaq-100 15,7%, impulsionados principalmente pelo setor de tecnologia e pelo tema de IA. O mercado brasileiro também apresentou desempenho resiliente, sustentado pelo fluxo estrangeiro e pela valorização de parte das commodities. Nossa carteira apresentou retorno de 2,4% no período (Ibov -0,1%), com destaque positivo para posições Utilities (+0,9%), Tech US (+0,7%) e índices globais (+0,5%). Por outro lado, os principais detratores foram os setores de Incorporação Imobiliária (-0,6%) e Educação (-0,5%), ainda pressionados pelo ambiente de juros elevados. O Copom manteve postura cautelosa, reforçando a percepção de um ciclo de cortes mais gradual da Selic. Seguimos com postura seletiva, priorizando ativos de qualidade, exposição internacional e setores mais resilientes ao atual ambiente macroeconômico.</t>
  </si>
  <si>
    <t>Os principais setores nos quais estamos posicionados são: utilities com 21,6%, concessões 15,6%, distribuidoras de combustíveis 15,2% e Tech US 13,5%. A exposição líquida fechou o mês em 98,3% do PL e a bruta em 128,5% do PL.</t>
  </si>
  <si>
    <t>https://fundos.xpi.com.br/docs-fundos/Caracteristica_23960625000109.pdf</t>
  </si>
  <si>
    <t>https://fundos.xpi.com.br/docs-fundos/Caracteristica_38026814000178.pdf</t>
  </si>
  <si>
    <t>O Fundo apresentou rentabilidade de 0,21% no mês de abril, o equivalente a CDI - 0,87%. No ano, o retorno acumulado é de 9,14% (CDI - 0,48%). No mês, a estratégia de emissões corporativas apresentou uma contribuição baixa, onerada principalmente pela abertura dos spreads de crédito.</t>
  </si>
  <si>
    <t>Mantivemos a estratégia dos últimos meses, priorizando o carrego. A carteira conta com 52 emissores distribuídos em 15 setores, garantindo ampla diversificação. A carteira atual conta com uma duration média de 3,9 anos e spread de crédito equivalente a CDI + 0,9%.</t>
  </si>
  <si>
    <t>https://fundos.xpi.com.br/docs-fundos/Caracteristica_62280626000156.pdf</t>
  </si>
  <si>
    <t>O fundo teve rentabilidade de -0,55% em abril. Perdemos 0,32% em ações brasileiras, sendo a maior parte em operações de long-short. Na estratégia de juros local perdemos 1,08%, sendo a totalidade em operações de inclinação de curva. Tivemos perdas tanto em operações compradas em inclinação como em operações vendidas. A maior parte deste resultado tende a retornar para o fundo independente da volatilidade e direção do mercado no curto prazo. Na parcela de operações internacionais perdemos 0,04%, com resultados negativos em juros e ganhos em moedas. A estratégia de volatilidade teve resultado nulo. Temos 2% do portfólio comprado em ações, distribuídos nos setores de saúde, consumo e financeiro. Em long-short, as maiores posições estão no setor financeiro. Na estratégia de juros no Brasil, temos posição de venda de inclinação na parte curta da curva, compra de inclinação no trecho intermediário e venda em vencimentos mais longos. Ao longo do mês, aumentamos as compras no trecho intermediário e a venda em vencimentos mais longos. As posições em ações e juros locais, representam a maior parte do risco do fundo. Em moedas, a principal posição é de venda na moeda colombiana. Em juros internacional, a principal exposição continua em uma compra de inclinação de curva na Noruega. Em volatilidade, as posições estão em tamanho reduzido e os principais riscos estão em moedas de países emergentes e desenvolvidos contra o dólar.</t>
  </si>
  <si>
    <t>O conflito no Oriente Médio continuará sendo no curto prazo o principal determinante para formação de preços no mercado. Repetimos a seguir a principal premissa com a qual estamos trabalhando: “a ausência de uma motivação concreta para a participação dos EUA neste conflito, aliada à falta de objetivos claros e baixa aprovação interna da guerra, nos faz ter como cenário base a busca de alguma forma para reduzir o conflito por parte do governo americano. Isto pode demorar semanas ou alguns meses, com volatilidade ao longo do período”. Embora até o momento os efeitos de maior inflação tenham dominado as análises de cenário, acreditamos que em breve a possibilidade de atividade mais fraca possa ganhar relevância nos cenários prospectivos. A consequência disso seria um pior desempenho dos ativos ligados a risco.</t>
  </si>
  <si>
    <t>https://fundos.xpi.com.br/docs-fundos/Caracteristica_08771538000101.pdf</t>
  </si>
  <si>
    <t>O Meraki Equity Hedge apresentou desempenho positivo no mês (+0,89%), beneficiado por uma alocação mais defensiva em um ambiente de maior aversão a risco e abertura das curvas de juros. As principais contribuições vieram de estratégias de menor volatilidade e da exposição seletiva ao book de ações, que apresentou desempenho resiliente mesmo em um cenário mais desafiador para ativos de risco.</t>
  </si>
  <si>
    <t>Em abril, o fundo manteve postura defensiva ao longo do período, com foco em preservação de capital e controle de risco. A estratégia segue priorizando flexibilidade na alocação e captura de oportunidades táticas, em um ambiente ainda marcado por elevada incerteza e sensibilidade a fatores macroeconômicos.</t>
  </si>
  <si>
    <t>https://fundos.xpi.com.br/docs-fundos/Caracteristica_38049108000141.pdf</t>
  </si>
  <si>
    <t>Em abril, o AZ Quest Low Vol apresentou retorno de 1,11%, equivalente a 102% do CDI. O desempenho no período refletiu a decisão da gestão de manter posições mais longas, que haviam contribuído negativamente em janeiro, mas passaram a capturar ganhos adicionais ao longo do tempo. Parte dessas estratégias permanece em carteira e pode continuar agregando performance nos próximos meses. No acumulado de 24 meses, o fundo registrou rentabilidade de 28,54%, equivalente a 102% do CDI, evidenciando estabilidade e resiliência em diferentes condições de mercado. A gestão mantém uma visão construtiva para o cenário prospectivo e segue confiante na capacidade do fundo de entregar resultados consistentes no médio e longo prazo.</t>
  </si>
  <si>
    <t>https://fundos.xpi.com.br/docs-fundos/Caracteristica_10320188000109.pdf</t>
  </si>
  <si>
    <t>Em abril, o fundo obteve retorno de 1,05%, o equivalente a 96% do CDI. No ano de 2026, o retorno está em 4,43%, o equivalente a 98% do CDI. Nos últimos 12 meses o retorno foi de 14,67%, o equivalente a 99% do CDI. O resultado do mês pode ser explicado objetivamente pelos ganhos de carrego e abertura generalizada de spread dos ativos locais. O mercado de crédito privado continuou amplamente funcional, com volume elevado de negociações no mercado secundário. Encerramos o mês com 13,22% de caixa no fundo, 65 ativos em carteira de 41 emissores distintos, taxa de carrego da carteira (antes de custos) equivalente a CDI + 0,53% e duration de 1,71 anos.</t>
  </si>
  <si>
    <t>https://fundos.xpi.com.br/docs-fundos/Caracteristica_50109627000153.pdf</t>
  </si>
  <si>
    <t>O Jive BossaNova 360 entregou rentabilidade no mês de 119,8% do CDI, líquido de custos. Em relação a avaliação setorial, o setor que apresentou maior rentabilidade foi o de infraestrutura. Nos últimos 12 meses, o fundo teve retorno de 121,6% do CDI ou CDI + 2,8% a.a. líquido de custos. Desde o início, o fundo rendeu 132,8% do CDI. Cumprimos assim com um dos nossos pilares de gestão: geração de alfa e preservação de patrimônio. O fundo é um FIC FIDC, portanto não tem come-cotas e possui alíquota única de IR de 15%.</t>
  </si>
  <si>
    <t>O Jive BossaNova 360 segue investido em empresas com previsibilidade de receitas e de geração de caixa operacional. Nesta linha, o fundo encerrou o mês com 51% do portfólio alocado em infraestrutura e 2% no setor financeiro. Estes dois setores são ideais para o momento atual e em conjunto com a posição de caixa, totalizam 75% do portfólio. Vemos boas oportunidades de crédito privado em infraestrutura com garantias reais e securitizações com boa razão de subordinação e no fechamento do mês o portfólio detinha 63% do PL do fundo em ativos originados ou estruturados por nós - que traz baixa correlação com demais fundos de crédito.</t>
  </si>
  <si>
    <t>https://fundos.xpi.com.br/docs-fundos/Caracteristica_43121036000136.pdf</t>
  </si>
  <si>
    <t>A atividade de M&amp;amp;A se manteve estável em abril, com o anúncio de 8 transações com valor superior a USD 1 bi e volume financeiro total de USD 50 bi nos Estados Unidos. Neste mês, destacamos as aquisições da TopBuild pela QXO (USD 12,4 bi), da Globalstar pela Amazon (USD 10,5 bi) e da Organon &amp;amp; Co pela Sun Pharmaceutical (USD 3,5 bi). No Canadá, destacamos a aquisição da ARC Resources pela Shell (USD 13,2 bi), enquanto no Brasil, tivemos o anúncio da compra de 26% da Brava Energia pela Ecopetrol, com posterior OPA para aquisição de até 51% da companhia. O mês de abril foi marcado por uma forte recuperação do mercado acionário norte-americano, embora o desfecho da guerra entre Estados Unidos/Israel e Irã siga incerto. Os nomes que performaram melhor no mês foram Silicon Labs (+4%), Brighthouse Financial (+4%), o spread de Norfolk Southern (+3%) e Clearwater Analytics (+2%) enquanto o destaque negativo ficou com Warner Bros Discovery. Neste mês, 8 transações concluíram, com destaque para Hologic, Air Lease e a OPA de Neoenergia. O fundo teve ganhos com as posições de Neoenergia, AES Corp e Clearwater Analytics e perdas com as posições de Warner Bros Discovery e Electronic Arts.</t>
  </si>
  <si>
    <t>O fundo possui atualmente um portfólio diversificado em 12 posições com riscos individuais limitados, duration de ~4,5 meses e exposição de ~0,8x o PL. Nossas principais posições são em Cia Brasileira de Alumínio (Chinalco e Rio Tinto estão comprando o controle da Votorantim – posterior OPA), AES Corp (que está sendo comprada pelo consórcio GPT/EQT), Electronic Arts (que está sendo comprada por um consórcio formado pela PIF, Silver Lake e Affinity Partners) e Chart Industries (que está sendo comprada pela Baker Hughes).</t>
  </si>
  <si>
    <t>https://fundos.xpi.com.br/docs-fundos/Caracteristica_26396708000105.pdf</t>
  </si>
  <si>
    <t>https://fundos.xpi.com.br/docs-fundos/Caracteristica_34218678000167.pdf</t>
  </si>
  <si>
    <t>Em abril, houve continuidade do movimento de alta dos prêmios de crédito, impactando negativamente os gestores de modo geral. O quadro foi mais acentuado entre as debêntures incentivadas, em que a dinâmica técnica de resgates tem sido mais relevante. Entre os gestores de crédito não isento, o resultado agregado foi de um mês levemente abaixo do CDI. O destaque positivo segue entre os ativos estruturados, em que os gestores de crédito high yield fecharam o mês acima do CDI na média. O Selection RF High Yield teve retorno de 1,18% no mês, contra 1,09% do CDI. Nos últimos 12 meses, o retorno acumulado foi de 15,28%, contra 14,83% do CDI no mesmo período. No mês, destaque para a performance dos fundos: Solis Capital Antares CP LP (1,33%), Jive Bossanova High Yield (1,31%) e Augme 90 CP (1,17%).</t>
  </si>
  <si>
    <t>Maiores exposições da carteira: Solis Capital Antares CP LP, Augme 90 CP, BBM Corporate Credit High Yield CP, Root Capital High Yield CP, Polo Credito Estruturado 90 CP e Jive Bossanova High Yield.</t>
  </si>
  <si>
    <t>https://fundos.xpi.com.br/docs-fundos/Caracteristica_34957512000162.pdf</t>
  </si>
  <si>
    <t>O fundo teve rentabilidade de 7,0% no mês de abril, puxado pelo BTC em 12,7% . Em contrapartida foi impactado negativa por dólar em -4,6%.</t>
  </si>
  <si>
    <t>https://fundos.xpi.com.br/docs-fundos/Caracteristica_36986672000165.pdf</t>
  </si>
  <si>
    <t>O produto busca acompanhar, com baixo tracking error, a variação do IMA-B 5+, índice composto por títulos soberanos brasileiros atrelados à inflação e com vencimentos de até 5 anos. No mês, o fundo apresentou retorno de 2,10% e em 12 meses, a performance acumulada é de 11,46%. No fechamento, o portfólio encerrou com yield real médio de 7,33% e duration de 9,63 anos. A contribuição do IPCA para a rentabilidade das NTN-Bs foi de 0,84% no mês e 2,42% no ano.</t>
  </si>
  <si>
    <t>https://fundos.xpi.com.br/docs-fundos/Caracteristica_07400556000114.pdf</t>
  </si>
  <si>
    <t>https://fundos.xpi.com.br/docs-fundos/Caracteristica_30057258000195.pdf.pdf</t>
  </si>
  <si>
    <t>No 4º trimestre de 2025, a performance do fundo refletiu principalmente os efeitos da agenda de transformação operacional da Alloha. Entre os principais promotores de performance, registrou-se melhora relevante na rentabilidade operacional, com EBITDA recorde no 4T25 e expansão de margens, além da evolução da geração de caixa e avanço na renegociação dos covenants financeiros, aumentando a flexibilidade da estrutura de capital. Em conjunto, esses fatores reforçam a transição para um modelo operacional mais eficiente e sustentável, com efeitos positivos já observados na segunda metade do ano. Como principais detratores, destacam-se os impactos de curto prazo associados à qualificação e reprecificação da base de clientes, que resultaram em redução líquida de assinantes e pressão sobre a receita no período.</t>
  </si>
  <si>
    <t>O posicionamento atual da Alloha, companhia investida pelo EB Fibra FIPM, reflete uma operação mais eficiente, com fundamentos fortalecidos e maior capacidade de capturar crescimento sustentável nos próximos ciclos. Ao longo de 2025, a Companhia executou uma agenda estruturada de transformação operacional e financeira, incluindo recomposição da liderança, revisão da base de custos, maior disciplina na alocação de capital e qualificação da base de clientes. A consolidação dessas iniciativas fortalece a estrutura operacional e posiciona a Alloha de forma mais competitiva para sustentar a expansão de margens e capturar novas oportunidades de crescimento orgânico e em B2B nos próximos períodos.</t>
  </si>
  <si>
    <t>No mês de abril, a performance ficou abaixo do CDI. No ano e na janela de 12 meses, o fundo terminou abaixo do índice. O resultado obtido é devido uma abertura nos spreads de crédito. Na primeira quinzena do mês dois vetores influenciaram o movimento, os fatores externos adversos, que elevaram o risco dos ativos globais, e uma sequência de eventos de estresse, aumentando a exigência por prêmio nesta classe de ativos. Ainda assim, na segunda quinzena do mês, observamos uma melhora do mercado, com o arrefecimento do conflito externo e dos eventos de crédito, levando a uma estabilização de preços, principalmente nos papéis high grade e triple A. A temporada de resultados referente ao 1T26 teve início no final do mês, seguimos cautelosos e acompanhando ativamente as companhias investidas. No cenário nacional, o principal vetor seguiu sendo o conflito entre os EUA e o Irã, que continuou impactando os preços de commodities, revertendo a trajetória de desaceleração da inflação vista no início do ano. O IPCA de março registrou alta de 0,88%, frente uma expectativa do mercado de 0,77 p.p., 0,18 p.p. maior em relação a fevereiro, impulsionado principalmente pela gasolina e pelo diesel. O resultado elevou o acumulado em 12 meses de 3,81% para 4,14%, voltando a se aproximar do limite superior da meta.</t>
  </si>
  <si>
    <t>O fundo encontra-se alocado em 10,42% em ativos de crédito privado indexados ao CDI (1,49% em debêntures e 8,93% em LFs/CDBs) e 89,58% em caixa. A duration do portfólio é de 1,30 ano e da parcela alocada em crédito privado é de 0,72 ano.</t>
  </si>
  <si>
    <t>https://fundos.xpi.com.br/docs-fundos/Caracteristica_11616354000181.pdf</t>
  </si>
  <si>
    <t>https://fundos.xpi.com.br/docs-fundos/Caracteristica_47212331000159_IPGPA1744656003.pdf</t>
  </si>
  <si>
    <t>Amazon foi o destaque positivo do mês. O papel se beneficiou da melhora do sentimento da Anthropic, na qual a empresa é uma das principais investidoras. Além disso, comentários positivos sobre o Trainium, chip da AWS para IA, reforçaram o bom posicionamento da companhia em infraestrutura de IA. GFL Environmental foi o destaque negativo do mês. A companhia anunciou a aquisição da Secure Waste por CAD 6,4 bilhões. O tamanho da aquisição e a exposição de receita da empresa ao setor de Oil &amp;amp; Gas, que é mais cíclico, geraram preocupação por parte dos investidores. Esta má alocação de capital na nossa opinião muda a tese de investimento, portanto optamos por zerar a posição.</t>
  </si>
  <si>
    <t>Abril foi marcado pela reversão dos mercados globais, com o S&amp;amp;P 500 subindo 10% no mês, renovando as máximas históricas e rompendo os 7.200 pontos. O sentimento dos investidores melhorou com o cessar-fogo entre EUA e Irã, embora a falta de grandes avanços em torno do Estreito de Hormuz tenha mantido o petróleo acima dos $100. Ainda assim, o foco dos investidores migrou para a temporada de resultados, com as empresas de tecnologia entregando bons números e reforçando a demanda por infraestrutura para data centers de IA, o que resultou em uma alta mensal de 38% do setor de semicondutores. Diante desse cenário, aumentamos nossa exposição à tecnologia e reduzimos defensivos.</t>
  </si>
  <si>
    <t>https://fundos.xpi.com.br/docs-fundos/Caracteristica_34831155000191.pdf</t>
  </si>
  <si>
    <t>O fundo encerrou o mês com 95% de seu PL alocado, 93 ativos em carteira de 57 emissores distintos (incluindo emissores corporativos, financeiros e títulos estruturados), taxa de carrego do fundo (antes de custos) equivalente a DI +5,98% e prazo médio de 1,7 anos.</t>
  </si>
  <si>
    <t>O JGP Cred Ecossistema Master registrou, em abril, retorno líquido equivalente a 0,78%. O fundo foi impactado positivamente no mês pelos ganhos de marcação a mercado da debênture de CSN - CSNAA1 (contribuição efetiva 0,27%) e da debênture de Braskem - BRKMA8 (contribuição efetiva 0,24%). O fundo foi impactado negativamente no mês pelas perdas de marcação a mercado de BOND de Csn Resources Sa - USL21779AL44 (contribuição efetiva -0,14%) e de CRA de Belagricola - CRA02200DKY (contribuição efetiva -0,05%).</t>
  </si>
  <si>
    <t>https://fundos.xpi.com.br/docs-fundos/Caracteristica_45683300000150.pdf</t>
  </si>
  <si>
    <t>https://institucional.xpi.com.br/downloads/xpgestao/Caracteristica/Caracteristica_36352767000127_v11.pdf</t>
  </si>
  <si>
    <t>O Truxt Long Bias avançou 9,74% no mês. Os setores de utilidades públicas e mineração foram as principais contribuições positivas, enquanto serviços financeiros e imobiliário detraíram performance.</t>
  </si>
  <si>
    <t>Ao final do mês, as maiores alocações da carteira estavam concentradas em distribuição de combustíveis e concessões.</t>
  </si>
  <si>
    <t>https://fundos.xpi.com.br/docs-fundos/Caracteristica_30830162000118.pdf</t>
  </si>
  <si>
    <t>Mês de forte recuperação após a queda das ações em março. As principais contribuições positivas foram Alphabet, Amazon, Microsoft e TSMC. Não houve contribuições negativas relevantes no mês.</t>
  </si>
  <si>
    <t>Iniciamos posições em velhas conhecidas que voltaram a nos dar oportunidades. Houve poucas vendas no mês.</t>
  </si>
  <si>
    <t>https://fundos.xpi.com.br/docs-fundos/Caracteristica_35939847000110.pdf</t>
  </si>
  <si>
    <t>O AZ Quest Valore teve rendimento de +0,75% em abril, resultado abaixo da rentabilidade-alvo de longo prazo prevista para o fundo. As estratégias de debêntures CDI e debêntures hedgeadas foram as principais responsáveis pelo desempenho abaixo do CDI do fundo no mês. Houve abertura dos spreads de crédito no geral diante da piora do humor no mercado de crédito, contudo já vimos uma estabilização dos preços na última semana do mês.</t>
  </si>
  <si>
    <t>A carteira está 80% alocada, sendo 55% em debêntures. Os setores de maior alocação incluem Elétricas, Bancos e Telecomunicações.</t>
  </si>
  <si>
    <t>https://fundos.xpi.com.br/docs-fundos/Caracteristica_19782311000188.pdf</t>
  </si>
  <si>
    <t>O Fundo entregou em linha com seu benchmark e com seu carrego liquido de custos. Observamos um mercado mais sensível a preço, com spreads comprimidos e o fluxo para fundos mostrando desaceleração, com alguns meses negativos recentes. O primário segue aquecido, porém com menor participação de gestoras independentes nos books, diminuindo a profundidade da base compradora. Adicionalmente, seguimos atentos aos eventos corporativos negativos envolvendo diversas empresas — nomes que não compõem nossas carteiras por não satisfazerem nossas métricas de retorno e risco no momento atual. Seguimos preparados e monitorando de perto os possíveis desdobramentos sobre o mercado e a dinâmica dos spreads.</t>
  </si>
  <si>
    <t>Do ponto de vista de risco de mercado, o fundo segue passivamente o IMA-B 5. Já em relação ao spread de crédito, o fundo pode alongar ou diminuir a duration. Seguimos com duration controlada, mais seletivos no mercado primário e priorizando alocar em grupos de maior solidez e menos cíclicos. É importante lembrar que temos um mecanismo que dá um desconto na taxa de administração sobre a parcela de caixa.</t>
  </si>
  <si>
    <t>https://fundos.xpi.com.br/docs-fundos/Caracteristica_38026926000129.pdf</t>
  </si>
  <si>
    <t>No mês de abril, o conflito entre EUA, Israel e Irã pressionou o Estreito de Ormuz, elevando o risco de choque energético global. Com o impasse se prolongando, cresce a preocupação com a contaminação persistente das expectativas inflacionárias, levando os bancos centrais a manterem postura vigilante enquanto os preços de energia permanecem pressionados. Para o BC do Brasil, o desafio é absorver o impacto sem ampliar a desancoragem já em curso. Diante desse cenário, o fundo reforça a preservação de capital, navegando a volatilidade com hedges dinâmicos e protegendo o patrimônio do cotista sem abrir mão de capturar oportunidades.</t>
  </si>
  <si>
    <t>Estratégia Long Only com foco fundamentalista, buscando empresas com boa geração de fluxo de caixa livre e previsibilidade de resultados no curto prazo. Visa proporcionar renda consistente através de empresas que demonstram solidez financeira e capacidade crescente de gerar lucros sustentáveis. No mês, o fundo apresentou retorno de 1,05%, contra -0,13% do IBX. Em 12 meses, a performance acumulada é de 36,79%, frente a 38,98% do IBX. O portfólio tem como principais participações Vale (10,11%), Eletrobras (9,60%) e Petrobras (8,38%).</t>
  </si>
  <si>
    <t>https://fundos.xpi.com.br/docs-fundos/Caracteristica_08279304000141_9WCV01767643284.pdf</t>
  </si>
  <si>
    <t>XP Macro Juros Ativo FIC FIRF LP RL</t>
  </si>
  <si>
    <t>https://fundos.xpi.com.br/docs-fundos/Caracteristica_34867766000190.pdf</t>
  </si>
  <si>
    <t>Este produto é isento de impostos para pessoas físicas e busca entregar retornos acima da inflação nos médio e longo prazos através do investimento em uma carteira de crédito diversificada, preponderantemente para financiamento de projetos e com garantias robustas. Além disso, possui uma carteira de risco de mercado focada nas curvas de juros nominal e real. No mês, o fundo apresentou retorno de -0,67%, contra 1,32% do IMA-B 5. Em 12 meses, a performance acumulada é de 10,26%, frente a 11,98% do IMA-B 5. O portfólio de crédito privado representa 88,34% do patrimônio e é composto por 60 emissores, com exposição média de 1,47%. Esta carteira apresenta spread médio de 1,65% e duration 5,11. No fechamento, o fundo encerrou com 2,57 anos de duration e 108% de indexação ao IPCA.</t>
  </si>
  <si>
    <t>https://fundos.xpi.com.br/docs-fundos/Caracteristica_34793170000192_BNAX91750170440.pdf</t>
  </si>
  <si>
    <t>Mês de forte recuperação após a queda das ações no exterior em março. As principais contribuições positivas foram Alphabet, Amazon, Microsoft. Sem grandes contribuições negativas relevantes no mês.</t>
  </si>
  <si>
    <t>https://fundos.xpi.com.br/docs-fundos/Caracteristica_40796008000120.pdf</t>
  </si>
  <si>
    <t>O objetivo do Ace Capital Multicenários é gerar retornos superiores ao benchmark no longo prazo por meio de uma abordagem quantitativa, testada em extensas séries históricas e aplicada de forma sistemática. O portfólio permanece estruturado sob uma lógica de diversificação global, com alocação quantitativa e balanceamento de risco entre classes de ativos e regiões. Essa abordagem segue sendo o principal mecanismo para atravessar períodos de incerteza, reduzir a dependência de vetores específicos de retorno e preservar a capacidade de geração de performance em diferentes regimes macroeconômicos.</t>
  </si>
  <si>
    <t>O Ace Capital Multicenários apresentou retorno de +3,24% em abril de 2026 (297% do CDI). No ano, o fundo acumula +7,07% (156% do CDI), enquanto em 12 meses registra +33,57% (226% do CDI) e, desde o início de suas atividades, em novembro de 2022, +110,17% (214% do CDI). O resultado representou uma recuperação importante após o desempenho negativo de março, impulsionada principalmente pela forte retomada dos mercados acionários globais, em meio à recomposição do apetite por risco e à resiliência dos resultados corporativos. A recuperação, contudo, não foi homogênea entre as classes de ativos. Commodities, Moedas e Renda Fixa tiveram contribuição negativa no mês, ainda refletindo um ambiente de volatilidade macroeconômica, juros reais elevados, incertezas inflacionárias e bancos centrais cautelosos.</t>
  </si>
  <si>
    <t>https://fundos.xpi.com.br/docs-fundos/Caracteristica_47612105000165.pdf</t>
  </si>
  <si>
    <t>O fundo apresentou retorno negativo em abril. Os maiores geradores de alfa foram Axia, Copel e Gerdau, enquanto os principais detratores do mês foram Suzano, MBRF e Yduqs. As ações da Copel performaram bem no mês, graças à revisão tarifária positiva de seu segmento de distribuição e devido à expectativa de preços de energia mais elevados no longo prazo. Pelo lado negativo, a ação da Suzano sofreu, por conta da apreciação do câmbio e por divulgar um resultado trimestral um pouco abaixo das expectativas, graças a volumes mais fracos. A ação da MBRF também recuou no mês, devido ao ciclo mais negativo do frango e resultados mais fracos da divisão norte-americana.</t>
  </si>
  <si>
    <t>Devido à queda da taxa de juros nos EUA e ao enfraquecimento do dólar, seguimos otimistas com o cenário para mercados emergentes. A guerra no Irã, caso perdure por mais tempo, poderá afetar, de maneira negativa, esse quadro mais construtivo. Cabe destacar, no entanto, que fatores de risco globais relevantes, como uma potencial desaceleração mais aguda da economia mundial, ou um aumento das taxas de juros mais longas dos países desenvolvidos, não foram totalmente dissipados. No Brasil, devido ao quadro fiscal desafiador, projetamos, no longo prazo, crescimento moderado da atividade econômica. No curto prazo, o ponto positivo foi o início do ciclo de queda de juros promovido pelo BC. Vale observar que, daqui a alguns meses, a corrida eleitoral no Brasil começará a ter um impacto mais direto nos preços dos ativos locais. As principais teses de investimento do fundo estão nos setores de bancos, energia elétrica, petróleo, serviços financeiros e varejo.</t>
  </si>
  <si>
    <t>https://fundos.xpi.com.br/docs-fundos/Caracteristica_03168062000103.pdf</t>
  </si>
  <si>
    <t>https://fundos.xpi.com.br/docs-fundos/Caracteristica_41360263000199.pdf</t>
  </si>
  <si>
    <t>O fundo apresentou desempenho sólido e consistente, mantendo-se próximo e ligeiramente acima do CDI. A carteira conservadora, com foco em ativos bancários de alta qualidade e baixa duration, mostrou boa resiliência diante do aumento da aversão a risco, cumprindo bem seu papel defensivo.</t>
  </si>
  <si>
    <t>Dados os níveis atuais de spreds, acreditamos que a manutenção de uma carteira de crédito bancário diversificada deverá prover retornos positivos ao longo dos próximos meses. Não antevemos uma deterioração sistêmica do mercado de crédito bancário, mesmo com a desaceleração prevista para a atividade econômica, dada a baixa alavancagem dos bancos que fazem parte da nossa carteira.</t>
  </si>
  <si>
    <t>https://fundos.xpi.com.br/docs-fundos/Caracteristica_49983964000196.pdf</t>
  </si>
  <si>
    <t>O fundo, que permite resgate 24 horas por dia, 7 dias por semana, investe, principalmente, em títulos públicos federais e em títulos privados de baixo risco, como Tesouro Selic (LFT) e Certificados de Depósito Bancário (CDBs).</t>
  </si>
  <si>
    <t>https://fundos.xpi.com.br/docs-fundos/Caracteristica_55577828000107.pdf</t>
  </si>
  <si>
    <t>https://fundos.xpi.com.br/docs-fundos/Caracteristica_32225663000109.pdf</t>
  </si>
  <si>
    <t>No mês, as alocações no setor financeiro foram os principais destaques positivos para a performance do fundo. Enquanto as alocações no setor de Utilities e Industrial foram os principais detratores.</t>
  </si>
  <si>
    <t>Analisamos um volume de aproximadamente R$3 bilhões em emissões incentivadas ao longo do mês, sem realizar alocações no mercado primário. Além disso, alocamos em diversos setores no mercado secundário.</t>
  </si>
  <si>
    <t>https://fundos.xpi.com.br/docs-fundos/Caracteristica_53110230000170.PDF</t>
  </si>
  <si>
    <t>Em abril, o Ibovespa encerrou o mês praticamente estável, com leve recuo de 0,08%, após nova máxima histórica próxima dos 200 mil pontos e correção de cerca de 7% na segunda metade, em meio às tensões no Oriente Médio e ao Brent em patamares elevados. No exterior, o Federal Reserve manteve os juros na faixa de 3,50%–3,75% pela terceira reunião consecutiva, em decisão dividida que destacou o alto grau de incerteza e postergou para o fim do ano a expectativa de novo corte. No Brasil, o Copom deu sequência ao ciclo de flexibilização com nova redução da Selic para 14,50%, e o fluxo estrangeiro para a B3 seguiu positivo, ainda que perdendo intensidade ao longo do mês e encerrando abril em R$ 6,9 bilhões. Nesse contexto, a carteira recuou 2,28%, abaixo do Ibovespa, sendo a principal explicação para essa diferença a concentração do fluxo estrangeiro nas blue chips ligadas a commodities, em especial petróleo, que novamente sustentou o benchmark, somada a contribuições negativas em nomes de construção civil, varejo farmacêutico e bens industriais, parcialmente compensadas pelo desempenho positivo de uma posição do setor de locação de veículos.</t>
  </si>
  <si>
    <t>A carteira deve se beneficiar do ciclo de queda de juros no Brasil e de maior previsibilidade fiscal, diante da possível alternância de governo nas próximas eleições, dada sua majoritária exposição a empresas domésticas que seguem muito descontadas, vêm entregando resultados consistentes e devem se beneficiar de um ambiente macroeconômico mais favorável. O fundo continua com elevada exposição em ações, concentrado nas teses que enxergamos como mais assimétricas, e segue protegido contra eventos extremos por meio de opções.</t>
  </si>
  <si>
    <t>https://fundos.xpi.com.br/docs-fundos/Caracteristica_24325422000103.pdf</t>
  </si>
  <si>
    <t>https://fundos.xpi.com.br/docs-fundos/Caracteristica_40920066000114.pdf</t>
  </si>
  <si>
    <t>O fundo consiste em investir em títulos de Renda Fixa sem risco de crédito e Operações a Termo, com o objetivo de superar o certificado de depósito interfinanceiro (CDI) no longo prazo.</t>
  </si>
  <si>
    <t>https://fundos.xpi.com.br/docs-fundos/Caracteristica_41888464000163.pdf</t>
  </si>
  <si>
    <t>No mês, o fundo rendeu abaixo de seu benchmark (CDI) ao apresentar um retorno de +0,36% (33% CDI), acumulando nos últimos 12 meses um retorno de +16,39% (111% CDI). No segmento de crédito high yield, o pipeline segue atrativo, e continuamos a enxergar o cenário atual como uma oportunidade para alocações com bons retornos ajustados ao risco. Diante de um cenário macroeconômico mais desafiador, temos observado estruturas e prêmios de risco mais alinhados aos interesses dos investidores. Nesse contexto favorável para alocação, temos focado em oportunidades de reciclagem do portfólio, buscando melhorar a assimetria de risco e ampliar a diversificação. A performance do Fundo em abril foi negativamente impactada devido principalmente ao impacto da abertura dos spreads dos ativos de crédito nas primeiras semanas e a remarcação de uma posição da carteira, ocorrida em função de negociações pontuais no mercado secundário.</t>
  </si>
  <si>
    <t>Mantemos a estratégia de priorizar exposição a setores defensivos e companhias resilientes, mais imunes à Selic ainda elevada, que tem impactado diversos setores da economia. O fundo encerrou o mês com carrego bruto de CDI + 5,8% a.a. e duration de 1,0 ano.</t>
  </si>
  <si>
    <t>https://fundos.xpi.com.br/docs-fundos/Caracteristica_47936719000100.pdf</t>
  </si>
  <si>
    <t>https://fundos.xpi.com.br/docs-fundos/Caracteristica_64006995000180.pdf</t>
  </si>
  <si>
    <t>https://fundos.xpi.com.br/docs-fundos/Caracteristica_58211682000161.pdf</t>
  </si>
  <si>
    <t>O fundo SAFRA GRAND VITESSE RESP LIMITADA FIF RENDA FIXA CRÉDITO PRIVADO encerrou o mês com um resultado nominal de 0,97% (equivalente a 89% do CDI). No ano, o fundo acumula um resultado de 4,36% (equivalente a 96% do CDI).</t>
  </si>
  <si>
    <t>https://fundos.xpi.com.br/docs-fundos/Caracteristica_23714047000112.pdf</t>
  </si>
  <si>
    <t>Em relação à performance do mês, a estratégia offshore apresentou desempenho de 9,72%, enquanto o dólar se desvalorizou aproximadamente 4,38%. Os setores de tecnologia da informação (especialmente semicondutores e hardware), industrial e de consumo discricionário foram os que mais se destacaram na performance, enquanto os setores de consumo básico e utilities foram os maiores detratores.</t>
  </si>
  <si>
    <t>Em abril, a estratégia offshore apresentou retorno de 9,72%. O mercado chinês se recuperou de forma expressiva, impulsionados pela diminuição do impacto imediato das tensões no Oriente Médio e pela melhora da liquidez tanto no mercado doméstico, com aumento de 5% do volume de negociação das A-shares, quanto globalmente, com fluxos de fundos voltando a números positivos. Investidores offshore demonstraram otimismo diante da possível reunião entre Trump e Xi Jinping em maio e dos sinais de recuperação macroeconômica, enquanto investidores locais mantiveram postura mais cautelosa devido ao impacto dos preços elevados do petróleo sobre a liquidez global. No macro, o PIB do 1º trimestre e os dados de março mostraram resiliência, com a produção industrial acelerando para o ritmo mais forte em 14 trimestres, sustentada por exportações ainda robustas, apesar de uma acomodação após o pico de janeiro-fevereiro. Por outro lado, a demanda doméstica mostrou sinais de desaceleração, com as vendas no varejo cresceram 1,7% em relação ao ano anterior, influenciadas por um desempenho mais fraco do setor automotivo, enquanto o investimento em ativos fixos avançou em ritmo mais moderado. A inflação ao consumidor recuou para 1,0% em março, enquanto a deflação de preços ao produtor foi interrompida. As reservas internacionais caíram para US$ 3,34 trilhões, o yuan se valorizou para cerca de 6,84 por dólar e o yield dos títulos públicos de 10 anos fechou o mês em 1,75%</t>
  </si>
  <si>
    <t>https://fundos.xpi.com.br/docs-fundos/Caracteristica_38421502000169.pdf</t>
  </si>
  <si>
    <t>Após as quedas generalizadas ao longo do mês de março, com o início da guerra do Irã, houve uma recuperação parcial dos ativos ao longo do abril, com destaque para a bolsa americana, diante de resultados sólidos para as empresas de tecnologia. Os multimercados de arbitragem também tiveram um mês de recuperação, com níveis de retornos próximos ao CDI na janela do ano. Por fim, as estratégias internacionais de renda fixa também tiveram um mês positivo, com o arrefecimento e queda dos prêmios de crédito ao longo do mês. No mês, destaque para a performance dos fundos: Selection Acoes Globais Master IE (9,10%), Selection Acoes Globais Dolar Master IE BDR Nivel I (4,51%) e Selection Multimercado Global Master IE (4,14%).</t>
  </si>
  <si>
    <t>Maiores exposições da carteira: Selection Multimercado Global Master IE, Selection RF Global Master IE CP, Selection RF Global IE CP, Selection Acoes Globais Dolar Master IE BDR Nivel I, Selection Acoes Globais Master IE e 0.</t>
  </si>
  <si>
    <t>https://fundos.xpi.com.br/docs-fundos/Caracteristica_35939801000100.pdf</t>
  </si>
  <si>
    <t>Em abril, o Neo Navitas B apresentou desempenho de -1,92%, enquanto o Ibovespa teve desempenho de -0,08%. Em relação à atribuição de performance, o setor que mais contribuiu positivamente foi Utilidades e o mais detrator foi Bens de Capital.</t>
  </si>
  <si>
    <t>Aumentamos nossas posições no setor Financeiro. Reduzimos a posição em Bens de Capital e zeramos Real Estate. Em termos de exposição, mantivemos nossas exposições mais concentradas em Utilidades e Financeiro, que representam 46% da nossa carteira.</t>
  </si>
  <si>
    <t>https://fundos.xpi.com.br/docs-fundos/Caracteristica_26218614000138.pdf</t>
  </si>
  <si>
    <t>https://fundos.xpi.com.br/docs-fundos/Caracteristica_36318544000143.pdf</t>
  </si>
  <si>
    <t>https://fundos.xpi.com.br/docs-fundos/Caracteristica_19821469000110.pdf</t>
  </si>
  <si>
    <t>As principais contribuições positivas foram as ações da ENEV e GGBR. COGN e SMTO foram os destaques negativos. Ao longo do mês zeramos PRIO e CYRE, diminuímos VBBR e abrimos posicao em ALOS e MULT.</t>
  </si>
  <si>
    <t>https://fundos.xpi.com.br/docs-fundos/Caracteristica_26718169000175.pdf</t>
  </si>
  <si>
    <t>O M8 Credit Opportunities fechou com rentabilidade de +1,25% (115% do CDI) e +5,23% (115% do CDI) no ano. Com PL de R$ 632 milhões, o fundo manteve liquidez elevada, com 9,97% em caixa e 43,29% alocado em FIDCs abertos. A carteira segue bem pulverizada, dividida em 64 fundos, com a maior exposição individual (excluindo caixa) representando apenas 8,2% do portfólio investido.</t>
  </si>
  <si>
    <t>https://fundos.xpi.com.br/docs-fundos/Caracteristica_26841302000186.pdf</t>
  </si>
  <si>
    <t>Em abril, o Fundo apresentou retorno positivo de 7,77%, superando seu benchmark. O desempenho foi impulsionado, principalmente, pela seleção de ações nos setores de saúde e industrial, que contribuíram de forma relevante para a geração de alfa. O ambiente de mercado foi favorável a ativos de risco, com recuperação das bolsas globais, lideradas pelos Estados Unidos. O S&amp;amp;P 500 atingiu nova máxima histórica, sustentado por melhora no sentimento dos investidores, menor pressão do petróleo e resiliência da demanda por ativos ligados à inteligência artificial. Ações de crescimento superaram as de valor, enquanto mercados emergentes também tiveram desempenho superior aos desenvolvidos. No campo macroeconômico, o cenário permaneceu desafiador, com inflação elevada nos Estados Unidos e desaceleração do crescimento, reforçando preocupações com um ambiente próximo à estagflação. Bancos centrais mantiveram postura cautelosa, com o Federal Reserve sinalizando incerteza quanto ao rumo da política monetária, o que manteve limitada a expectativa de cortes de juros no curto prazo.</t>
  </si>
  <si>
    <t>No período, houve ajuste tático na carteira com o encerramento de posições em opções, resultando em aumento da exposição líquida a ações. Ao final do mês, a exposição líquida estava acima do nível neutro, em aproximadamente 88%, frente a 80% considerado neutro. A carteira permanece altamente diversificada e concentrada em empresas de grande capitalização, alinhada à filosofia de investimento focada em companhias de alta qualidade, com valuations atrativos e potencial consistente de crescimento sustentável. Essa abordagem tem se mostrado eficiente na mitigação de volatilidade ao longo do tempo. As principais posições do Fundo incluem empresas líderes globais como NVIDIA, Microsoft, Apple, Amazon e Alphabet, refletindo a alocação em negócios com forte posicionamento competitivo e relevância estrutural nos mercados em que atuam.</t>
  </si>
  <si>
    <t>https://fundos.xpi.com.br/docs-fundos/Caracteristica_48038196000130.pdf</t>
  </si>
  <si>
    <t>Atualmente, a carteira de crédito representa 70% do PL, diversificada em 103 grupos econômicos, com spread médio de CDI + 0,91%a.a. e prazo médio de 1,5 anos. A alocação está distribuída da seguinte forma: • Crédito Corporativo: 25% do PL (44 emissores); • Crédito Financeiro: 39% do PL (36 emissores); • FIDCs: 6% do PL (23 ativos).</t>
  </si>
  <si>
    <t>Abril pode ser dividido em dois momentos. O primeiro deu sequência a dinâmica negativa de março, com abertura generalizada dos spreads e rentabilidade abaixo do benchmark na indústria. A partir da metade do mês iniciamos o segundo momento, observou-se melhora do humor, volta da demanda por ativos de crédito de alta qualidade e gradual recuperação da rentabilidade. Atribuímos esta melhora a dois fatores: i) menor pressão de venda – apesar da captação líquida estar negativa na indústria, a intensidade dos resgates tem sido administrável; ii) necessidade de alocação e pipeline limitado nas novas ofertas primárias – o mercado secundário tem sido a única alternativa para alocação dos portfólios, ajudando na recuperação dos preços. A despeito da recente melhora do humor nos ativos de crédito, o cenário macroeconômico permanece desafiador e demanda cautela na alocação do portfólio. A carteira segue posicionada de forma defensiva.</t>
  </si>
  <si>
    <t>https://fundos.xpi.com.br/docs-fundos/Caracteristica_18719154000101.pdf</t>
  </si>
  <si>
    <t>Em abril, o real apresentou desempenho positivo frente ao dólar, impulsionado principalmente pela combinação entre fluxo estrangeiro para mercados emergentes, enfraquecimento global da moeda americana e valorização das commodities. O grande vetor das moedas no mês foi o cessar fogo entre EUA e Irã o que elevou o apetite do mercado para ativos de risco . No ambiente doméstico, a manutenção de juros reais elevados e a continuidade da entrada de recursos para renda fixa local sustentaram o movimento de apreciação cambial. Além disso, a valorização de commodities relevantes para a pauta exportadora brasileira, especialmente petróleo e minério de ferro, contribuiu para melhora dos termos de troca e reforçou o fluxo cambial positivo. Ao longo do mês, episódios de maior volatilidade externa ligados às discussões fiscais nos EUA e às incertezas geopolíticas geraram momentos pontuais de aversão a risco, mas sem alterar a tendência predominante de fortalecimento do real frente ao dólar.</t>
  </si>
  <si>
    <t>O fundo possui posição comprada no dólar futuro da BMF, sempre do primeiro vencimento, em aproximadamente 99,5% do PL</t>
  </si>
  <si>
    <t>https://fundos.xpi.com.br/docs-fundos/Caracteristica_03319016000150.pdf</t>
  </si>
  <si>
    <t>Nossos esforços de análise continuaram concentrados em emissores com perfil robusto de geração de caixa e níveis de alavancagem controlados, com foco em ativos high grade, tanto tradicionais quanto estruturados. Aproximadamente 95% da carteira está alocada em ativos com rating igual ou superior a AA- pelas principais agências de classificação de risco, refletindo a disciplina conservadora que orienta nossas decisões de crédito. O portfólio conta atualmente com cerca de 85 emissores distintos, o que reforça a diversificação e a aderência à estratégia do fundo de mitigação de riscos de concentração por emissor e por setor. Mantemos uma visão construtiva para a classe de crédito privado e para o desempenho do fundo. Embora o ambiente de juros ainda se mantenha em patamares restritivos, a perspectiva de gradual afrouxamento da política monetária favorece a classe. Em um ano que tende a ser marcado por volatilidade associada ao ciclo eleitoral, seguimos enxergando espaço para que o apetite dos investidores por crédito privado se mantenha sólido.</t>
  </si>
  <si>
    <t>Em abril, o Fundo Geraes registrou rentabilidade de 1,01%, equivalente a 92,8% do CDI, resultado abaixo do benchmark esperado para o período. Após março particularmente desafiador, no final do mês de abril foi possível ver uma correção positiva do mercado de crédito que se mantém em maio, gerando algumas boas oportunidades de papéis para agregar no portfólio. O fundo manteve uma postura conservadora ao longo do mês, com alocação em caixa acima da média histórica, priorizando liquidez e preservação de capital. O carrego atual da carteira está em CDI + 0,80% ao ano e com duration média de 1,17 anos.</t>
  </si>
  <si>
    <t>https://fundos.xpi.com.br/docs-fundos/Caracteristica_09720734000110.pdf</t>
  </si>
  <si>
    <t>O Truxt Retorno Real avançou 2,93% no mês, com principais contribuições vindas de utilidades públicas e bens industriais, enquanto petróleo e bancos detraíram performance.</t>
  </si>
  <si>
    <t>As principais posições do portfólio no fim do mês situavam-se nos setores utilidades públicas e concessões.</t>
  </si>
  <si>
    <t>https://fundos.xpi.com.br/docs-fundos/Caracteristica_58495741000170.pdf</t>
  </si>
  <si>
    <t>Nos mercados locais, passamos o mês com posições reduzidas. No mercado internacional, mantivemos posição relativa aplicada no México e tomada no Chile.</t>
  </si>
  <si>
    <t>https://fundos.xpi.com.br/docs-fundos/Caracteristica_23922063000109.pdf</t>
  </si>
  <si>
    <t>https://fundos.xpi.com.br/docs-fundos/Caracteristica_28581039000169.pdf.pdf</t>
  </si>
  <si>
    <t>No mês de abril/2026, o fundo Oceana Long Biased Adv Prev FIC FIM obteve performance de +0,46%. As estratégias Long e de Valor Relativo tiveram contribuição positiva, enquanto a estratégia a estratégia Short não teve contribuição no mês. Na estratégia Long, o setor de Utilities (+1,11%) foi o destaque positivo, enquanto os setores de Consumo Discricionário (-0,35%), Serviços Financeiros (-0,35%) e Industriais (-0,33%) foram os destaques negativos.</t>
  </si>
  <si>
    <t>Principais Posições Setoriais | Utilities (14,3%), Consumo Discricionário (9,35%), Industriais (8,83%), Serviços Financeiros (6,5%), Real Estate (6,43%).</t>
  </si>
  <si>
    <t>https://fundos.xpi.com.br/docs-fundos/Caracteristica_33401080000146.pdf</t>
  </si>
  <si>
    <t>https://fundos.xpi.com.br/docs-fundos/Caracteristica_38267707000131.pdf</t>
  </si>
  <si>
    <t>Ainda sobre a Guerra e petróleo. Com impactos que, dada a duração do conflito já superar todas as previsões iniciais, vão se tornando mais duradouros com barril ainda acima de US$100 – especialmente sobre inflação e juros ao redor do mundo. Por outro lado, abril trouxe recuperação nas bolsas, especialmente em tecnologia, com fortes resultados e expectativas sobre IA. No Brasil, os efeitos do conflito já se revelam na inflação, tornando ainda mais duro o trabalho do BCB. Apesar da deterioração do cenário, o nível elevado de juros permitiu com que o processo de calibração da Selic seguisse, com novo corte de 25bps, para 14,5%, ganhando tempo enquanto a incerteza segue elevada. Sobre eleições, o governo intensifica medidas populistas, porém sem grandes impactos em aprovação, e o tema deve ganhar relevância a frente. Nesse ambiente, o destaque foi o Real – beneficiado pelo carry e termos de troca. Na RF vimos uma recuperação modesta, especialmente em trechos mais longos. Enquanto Bolsa teve desempenho lateral com a rotação para Tech pesando. Desse modo, num mês ainda sem solução para o conflito, seguimos com menor alocação de risco mas superamos o CDI com posições no Real.</t>
  </si>
  <si>
    <t>https://fundos.xpi.com.br/docs-fundos/Caracteristica_17797493000135.pdf</t>
  </si>
  <si>
    <t>https://fundos.xpi.com.br/docs-fundos/Caracteristica_30521581000178.pdf</t>
  </si>
  <si>
    <t>https://fundos.xpi.com.br/docs-fundos/Caracteristica_23272391000107.pdf</t>
  </si>
  <si>
    <t>https://fundos.xpi.com.br/docs-fundos/Caracteristica_38027135000113.pdf</t>
  </si>
  <si>
    <t>https://fundos.xpi.com.br/docs-fundos/Caracteristica_39227204000103.pdf</t>
  </si>
  <si>
    <t>No mês, o fundo rendeu 1,09%, o que representa uma rentabilidade de 100% do CDI, e acumulou, desde o seu início em julho/25, um retorno de 12,50% (104% do CDI). Desde o seu início, o fundo superou o seu benchmark (CDI) em todos meses, de forma consistente. O fundo busca gerar retornos acima do CDI por meio de alocação em FIDCs, ao mesmo tempo em que preserva liquidez e mantém um viés mais conservador por meio de uma alocação preponderante em Letras Financeiras do Tesouro (LFTs).</t>
  </si>
  <si>
    <t>O fundo segue com o objetivo de superar o CDI de forma conservadora, por meio de alocações, baseadas em extensa análise com forte viés fundamentalista, em cotas seniores de FIDCs com alto nível de subordinação e adequada diversificação. O restante do portfólio permanece investido em ativos de baixo risco e elevada liquidez, como Letras Financeiras do Tesouro (LFTs). O fundo encerrou o mês com um carrego bruto de CDI + 0,86% a.a. e duration de 0,25.</t>
  </si>
  <si>
    <t>https://fundos.xpi.com.br/docs-fundos/Caracteristica_60573726000145.pdf</t>
  </si>
  <si>
    <t>O fundo teve rentabilidade de 1,9% no mês de abril, puxado por BTC em 2,0% e por Renda Fixa em 0,9%. Em contrapartida o fundo teve influência negativa de Dólar em -0,9%. O Nasdaq Crypto Index teve performance positiva de -10,9% em abril e acumula performance de -18,0% na janela de 12 meses.</t>
  </si>
  <si>
    <t>https://fundos.xpi.com.br/docs-fundos/Caracteristica_33736873000116.pdf</t>
  </si>
  <si>
    <t>O Novus Institucional apresentou resultado de 0,54% no mês, com perdas em renda variável e renda fixa. No cenário internacional, o mês de abril foi marcado pela evolução do conflito entre EUA e Irã, que dominou o noticiário e condicionou as decisões de política monetária globais. Após ameaças de escalada, um cessar-fogo foi mediado com violações recorrentes e fluxo reduzido no estreito de Ormuz, com negociações avançando sem confirmação de acordo. Os dados de inflação nos EUA indicaram núcleos comportados, e o PIB do primeiro trimestre veio com consumo moderado e forte investimento em tecnologia. Fed, ECB e BoE mantiveram os juros inalterados, em postura de espera diante das incertezas geopolíticas e do risco inflacionário, mas com claro viés de elevação das taxas se mantidas as condições atuais do petróleo. No Brasil, o Copom cortou a Selic em 25 bps e sinalizou ciclo menor que o previsto, com inflação pressionada — inclusive já refletindo os efeitos da alta do petróleo. O mercado de trabalho e a atividade seguiram robustos. No campo político, a rejeição de Jorge Messias ao STF sinalizou dificuldades de articulação do governo, e avançaram propostas de redução de tributos sobre combustíveis, renegociação de dívidas e fim da escala 6x1. Pesquisas seguiram mostrando progresso de Flávio Bolsonaro sobre Lula.</t>
  </si>
  <si>
    <t>No exterior, estamos sem posição no momento. No Brasil, temos pequena compra de alguns papéis.</t>
  </si>
  <si>
    <t>https://fundos.xpi.com.br/docs-fundos/Caracteristica_06301947000119.pdf</t>
  </si>
  <si>
    <t>https://fundos.xpi.com.br/docs-fundos/Caracteristica_30593403000152.pdf.pdf</t>
  </si>
  <si>
    <t>https://fundos.xpi.com.br/docs-fundos/Caracteristica_38452175000102.pdf</t>
  </si>
  <si>
    <t>https://fundos.xpi.com.br/docs-fundos/Caracteristica_57976525000184.pdf</t>
  </si>
  <si>
    <t>Em abril, os fundos apresentaram um retorno marginalmente abaixo do Ibovespa. A subalocação no cluster de Óleo &amp;amp; Gás, especialmente em Petrobras, contribuiu negativamente em abril com a alta de 9% do Brent. A segunda quinzena foi mais desafiadora, com o IPCA-15 acima do esperado, o impasse nas negociações com o Irã e o início do ruído eleitoral pesando em nomes mais sensíveis a juros longos. Alguns poucos nomes domésticos que carregamos sofreram com isso em abril e também contribuíram negativamente. Para frente, monitoramos: IPCA de abril e seus impactos sobre o ritmo de cortes do Copom; a evolução das negociações EUA-Irã e a normalização do Estreito de Ormuz; a temporada de resultados do 1T26; e o avanço do calendário eleitoral.</t>
  </si>
  <si>
    <t>O posicionamento atual está marcado por subalocação em Óleo &amp;amp; Gás, especialmente em Petrobras, e por exposição a alguns poucos nomes domésticos, que se mostraram mais sensíveis à abertura de juros longos e ao aumento do ruído eleitoral.</t>
  </si>
  <si>
    <t>https://fundos.xpi.com.br/docs-fundos/Caracteristica_35372771000194_OT1CC1747087638.pdf</t>
  </si>
  <si>
    <t>O Fundo rendeu 1,20% no mês ou 109,94% CDI, o que representa CDI+ 1,36% a.a.. O Brave 90 superou o seu benchmark (100% do CDI) em todos os meses desde o seu início, acumulando uma rentabilidade nominal de 107,38% (134,77% do CDI). No ano o fundo já acumula alta de 5,01% (110,38% do CDI).</t>
  </si>
  <si>
    <t>O Brave 90 é um Fundo de Investimento em Cotas de FIDCs que investe especificamente em classes Sêniores e Mezaninos. O Patrimônio Líquido (PL) aumentou no mês R$ 28.240.660, fechando com R$ 1.488.786.542. Buscando incrementar a rentabilidade do Fundo, aplicou-se R$ 28.193.717 em 6 ativos, cuja rentabilidade média ponderada é de CDI+ 3,01% a.a.. A carteira fechou o mês com 133 ativos e com uma posição mantida em caixa em 11,54% e o índice de liquidez (%PL em até 90 dias úteis) em 34%.</t>
  </si>
  <si>
    <t>https://fundos.xpi.com.br/docs-fundos/Caracteristica_35726300000137.pdf</t>
  </si>
  <si>
    <t>No mês, as principais contribuições positivas para a performance do fundo vieram dos setores de Utilities e Shopping &amp;amp; Properties, enquanto as principais contribuições negativas vieram das posições do book de ações no exterior e Serviços Financeiros.</t>
  </si>
  <si>
    <t>Ao longo de abril, rodamos com exposição à bolsa brasileira próxima ao nível neutro. Os principais aumentos foram nos setores de Óleo e Gás. As principais reduções foram nos setores de Utilities, Logística, Shoppings, Distribuição de Combustíveis. Nos fundos que tem mandato para tal, abrimos uma pequena exposição direcional vendida no exterior. Além disso, temos posições relativas, compradas em empresas na América Latina contra as bolsas dos Estados Unidos e Europa.</t>
  </si>
  <si>
    <t>https://fundos.xpi.com.br/docs-fundos/Caracteristica_15334585000153.PDF</t>
  </si>
  <si>
    <t>https://fundos.xpi.com.br/docs-fundos/Caracteristica_32862354000131.pdf</t>
  </si>
  <si>
    <t>A performance do mês foi impulsionada por três frentes: renda variável local, câmbio e juros. No book de ações, os destaques positivos foram Orizon (ORVR3), Hapvida (HAPV3) e Axia (AXIA3). As detratoras foram Copasa (CSMG3) e Nubank (ROXO34). Nos derivativos, o ganho mais expressivo veio da posição comprada em BRL, construída a partir do diferencial de juros e do fluxo para emergentes — grande parte já realizada ao longo do mês. Houve também contribuição positiva das posições aplicadas em juros locais.</t>
  </si>
  <si>
    <t>Ao longo do mês, reduzimos o net comprado em bolsa e a exposição em ações de ouro e prata no offshore. Nos singles names, aumentamos Axia e Copasa e zeramos Banco Inter. Como hedge, adicionamos posições tomadas em Treasury e em juros pré no Brasil. Encerramos o período com alocação moderada em bolsa local, net long baixo no offshore, vendidos em dólar contra real e tomados no cupom cambial e no Treasury.</t>
  </si>
  <si>
    <t>https://fundos.xpi.com.br/docs-fundos/Caracteristica_26362460000153.pdf</t>
  </si>
  <si>
    <t>https://fundos.xpi.com.br/docs-fundos/Caracteristica_28122142000140.pdf</t>
  </si>
  <si>
    <t>As principais contribuições positivas no mercado local vieram de alocações no setor de Saúde e de Consumo Não-Cíclico. Enquanto o setor de Utilities foi o principal detrator.</t>
  </si>
  <si>
    <t>Em abril, nossa amostra de fundos registrou captação líquida negativa de R$ 25 bilhões, impacto gerado sobretudo pela liquidação de resgates solicitados ainda em março. Com a antecipação da geração de caixa pelos gestores no mês anterior, a urgência por liquidez diminuiu, levando o turnover no mercado secundário a recuar para 1,5%. Apesar da menor pressão vendedora, os prêmios seguiram voláteis: o spread do IDA-DI chegou a abrir 18 bps ao longo do período, mas se acomodou na segunda metade do mês e encerrou o período com abertura de 7 bps. Já o mercado primário teve forte retração, com um volume de emissões significativamente mais fraco que em março, evidenciando a manutenção da postura defensiva dos investidores.</t>
  </si>
  <si>
    <t>https://fundos.xpi.com.br/docs-fundos/Caracteristica_35648999000164.PDF</t>
  </si>
  <si>
    <t>O fundo teve rentabilidade de -1,28% em abril. Perdemos 0,48% em ações brasileiras, sendo a maior parte em operações de long-short. Na estratégia de juros local perdemos 1,60%, sendo a totalidade em operações de inclinação de curva. Tivemos perdas tanto em operações compradas em inclinação como em operações vendidas. A maior parte deste resultado tende a retornar para o fundo independente da volatilidade e direção do mercado no curto prazo. Na parcela de operações internacionais perdemos 0,06%, com resultados negativos em juros e ganhos em moedas. A estratégia de volatilidade teve resultado nulo. Temos 3% do portfólio comprado em ações, distribuídos nos setores de saúde, consumo e financeiro. Em long-short, as maiores posições estão no setor financeiro. Na estratégia de juros no Brasil, temos posição de venda de inclinação na parte curta da curva, compra de inclinação no trecho intermediário e venda em vencimentos mais longos. Ao longo do mês, aumentamos as compras no trecho intermediário e a venda em vencimentos mais longos. As posições em ações e juros locais, representam a maior parte do risco do fundo. Em moedas, a principal posição é de venda na moeda colombiana. Em juros internacional, a principal exposição continua em uma compra de inclinação de curva na Noruega. Em volatilidade, as posições estão em tamanho reduzido e os principais riscos estão em moedas de países emergentes e desenvolvidos contra o dólar.</t>
  </si>
  <si>
    <t>https://fundos.xpi.com.br/docs-fundos/Caracteristica_26324209000102.pdf</t>
  </si>
  <si>
    <t>Legacy Capital Credit Master CIM CP RL - Subclasse Legacy Credit Geral</t>
  </si>
  <si>
    <t>https://fundos.xpi.com.br/docs-fundos/Caracteristica_39487617000119_FZW781751643726.pdf</t>
  </si>
  <si>
    <t>Em abril, a principal contribuição positiva veio do modelo de alocação sistemática entre diferentes classes de ativos, em que as operações em NTN-Bs se destacaram positivamente. Além disso, com resultados marginalmente positivos, temos os modelos seguidores de curto prazo em dólar e em índice, assim como os modelos em FX na parcela internacional. No lado negativo, o principal detrator de performance foram as operações em DI, tanto pelo modelo seguidor de tendências de longo prazo, como pelo modelo de curto prazo. Por fim, o modelo de contratendências em índice e o modelo de fatores long-short, em bolsa Brasil, e o modelo de juros internacionais, na parcela internacional, apresentaram perdas no mês.</t>
  </si>
  <si>
    <t>Acreditamos no potencial da estratégia do fundo, composta por uma combinação de modelos matemáticos e estatísticos. Nossa área de pesquisa vem empenhando-se em desenvolver novos modelos e melhorias que contribuam para termos confiança na capacidade do fundo de gerar bons resultados no longo prazo.</t>
  </si>
  <si>
    <t>https://fundos.xpi.com.br/docs-fundos/Caracteristica_14146496000110.pdf</t>
  </si>
  <si>
    <t>O fundo teve rentabilidade de -0,01% no mês, frente a -0,08% do Ibovespa. No ano, acumula 15,19%, com alpha de -1,07 p.p. Os mercados seguem monitorando o conflito entre EUA e Irã. O cessar-fogo trouxe alívio temporário, mas sua fragilidade ficou evidente, pressionando o petróleo e reduzindo expectativas de resolução rápida. O FOMC sinalizou que o afrouxamento monetário está em xeque. As bolsas americanas seguem fortes, impulsionadas por IA e resiliência do crescimento. No Brasil, ativos tiveram performance mais fraca que os pares, contrastando com março. A deterioração das expectativas de inflação nos horizontes mais longos levanta dúvidas sobre a credibilidade do Banco Central, reduzindo o espaço para cortes pelo Copom.</t>
  </si>
  <si>
    <t>https://fundos.xpi.com.br/docs-fundos/Caracteristica_14113340000133.pdf</t>
  </si>
  <si>
    <t>As principais contribuições positivas foram as ações da ENEV e VBBR. COGN e LREN foram os destaques negativos. Ao longo do mês zeramos PRIO e INTB3, diminuímos VBBR e abrimos posicao em GGBR e SBSP3.</t>
  </si>
  <si>
    <t>https://fundos.xpi.com.br/docs-fundos/Caracteristica_16575255000112.pdf</t>
  </si>
  <si>
    <t>"A alocação em crédito era de 69%, exclusivamente em emissores do setor bancário. O carrego está em CDI+0,25% e a duration é de 1,05 ano. Do ponto de vista da gestão, mantivemos uma postura cautelosa diante do cenário atual, com níveis de caixa ainda elevados. Reduzimos exposições a ativos com spreads mais comprimidos e seguimos aguardando oportunidades para reassumir risco em patamares mais atrativos. Apesar do ambiente desafiador para a indústria, avaliamos que os gestores, de forma geral, encontram-se mais bem preparados para este ciclo de ajuste do que em episódios anteriores, quando as aberturas de spreads ocorreram de forma mais abrupta e inesperada."</t>
  </si>
  <si>
    <t>"O Fundo Tivio Banks obteve um retorno de 1,07% (97,93% do CDI) no mês e acumula 4,54% (99,90% do CDI) em 2026. Em abril, o efeito da variação das debêntures precificadas pela ANBIMA foi neutro. Ao longo do mês, observamos dois momentos distintos: na primeira metade, houve abertura dos spreads; já na segunda metade, os níveis retornaram para patamares próximos aos observados no início do período. No mês, os principais atribuidores de Performance dos emissores bancários foram ativos do Banco XP e Banco BTG."</t>
  </si>
  <si>
    <t>https://fundos.xpi.com.br/docs-fundos/Caracteristica_10347493000194.pdf</t>
  </si>
  <si>
    <t>https://fundos.xpi.com.br/docs-fundos/Caracteristica_58943835000165.pdf</t>
  </si>
  <si>
    <t>O fundo registrou performance positiva, acima do CDI. O principal impacto positivo veio de ativos corporativos como Assaí, Hapvida, CAGECE e CELPE. No segmento bancário, contribuíram Letras Financeiras Subordinadas e Perpétuas de Santander, Bradesco e Banco do Brasil. Armac, Copasa e Randon foram destaques negativos.</t>
  </si>
  <si>
    <t>O mercado de crédito privado apresentou uma dinâmica mais favorável em relação aos últimos meses, com estabilização dos spreads corporativos. Apesar do ambiente desafiador atual, com resgates líquidos na indústria, ao longo do mês houve também sinais de estabilização que mitigaram estes movimentos. Entre os fatores, o elevado nível de liquidez das carteiras e a redução da atividade no mercado primário mitigaram a necessidade de vendas forçadas para fazer frente aos resgates, contribuindo para maior estabilidade dos preços. Diante desse cenário, a Bradesco Asset reforça sua postura prudente e seletiva, avaliando oportunidades de geração de valor com disciplina e rigor, sempre com ênfase na qualidade dos emissores, na solidez das estruturas e na adequada alocação de risco, em linha com a preservação dos portfólios e dos interesses dos cotistas. Atualmente, o fundo possui 82,6% do portfólio alocado em crédito, com maior concentração em ativos corporativos e estruturados.</t>
  </si>
  <si>
    <t>https://fundos.xpi.com.br/docs-fundos/Caracteristica_55315627000123.pdf</t>
  </si>
  <si>
    <t>https://fundos.xpi.com.br/docs-fundos/Caracteristica_20146294000171.pdf</t>
  </si>
  <si>
    <t>O fundo teve rentabilidade de 0,21% no mês, frente a 1,81% do IMA-B. No ano, acumula 7,41%, com alpha de 2,56 p.p. Os mercados seguem monitorando o conflito entre EUA e Irã. O cessar-fogo trouxe alívio temporário, mas sua fragilidade ficou evidente, pressionando o petróleo e reduzindo expectativas de resolução rápida. O FOMC sinalizou que o afrouxamento monetário está em xeque. As bolsas americanas seguem fortes, impulsionadas por IA e resiliência do crescimento. No Brasil, ativos tiveram performance mais fraca que os pares, contrastando com março. A deterioração das expectativas de inflação nos horizontes mais longos levanta dúvidas sobre a credibilidade do Banco Central, reduzindo o espaço para cortes pelo Copom.</t>
  </si>
  <si>
    <t>https://fundos.xpi.com.br/docs-fundos/Caracteristica_26680221000141.pdf</t>
  </si>
  <si>
    <t>https://fundos.xpi.com.br/docs-fundos/Caracteristica_28581109000189.pdf.pdf</t>
  </si>
  <si>
    <t>O AZ Quest Advisory Total Return registrou rentabilidade de 0,88% em abril, em um ambiente de elevada volatilidade nos mercados globais. No acumulado dos últimos 24 meses, o fundo apresenta valorização de 36,52%, equivalente a 131% do CDI, reforçando a consistência da estratégia no médio e longo prazo. No mês, o resultado foi pressionado principalmente pelas posições nos setores de Construção Civil e Serviços Financeiros. Ainda assim, a estratégia Long &amp;amp; Short demonstrou resiliência e capacidade de preservação de capital. A carteira segue com maior exposição líquida comprada nos setores de Elétricas, Siderurgia e Mineração e Bancos, enquanto a ponta vendida permanece concentrada em Varejo, Educação e Serviços Financeiros, refletindo uma alocação disciplinada entre controle de risco e captura de oportunidades.</t>
  </si>
  <si>
    <t>https://fundos.xpi.com.br/docs-fundos/Caracteristica_32240069000189.pdf</t>
  </si>
  <si>
    <t>O fundo Kinitro 30 teve performance de 1,38% em abril, 29 bps acima do retorno do seu benchmark (CDI), que avançou 1,09%. Os ganhos ficaram distribuídos entre os mercados de juros, câmbio e commodities. No mercado de juros, a contribuição positiva veio das posições aplicadas nos juros nominais e reais do Brasil. No mercado de câmbio, geramos alfa na estratégia de carry trade, na qual apostamos na valorização do BRL contra uma cesta de moedas europeias. No mercado de commodities, tivemos contribuição levemente positiva com as posições vendidas em boi gordo e milho, além da posição comprada em urânio. No mercado de renda variável, tivemos desempenho negativo com a nossa estratégia long-short (comprada em uma cesta de ações locais e vendida no índice Ibovespa).</t>
  </si>
  <si>
    <t>O conflito entre EUA e Irã continuou ao longo do mês de abril. Apesar do cessar-fogo firmado no início de abril, o estreito de Ormuz permanece fechado, elevando o preço do petróleo e trazendo riscos para a economia global. Apesar das incertezas, alguns mercados apresentaram resultados significativos: o BRL se valorizou 4,35% contra o USD e o índice S&amp;amp;P 500 avançou 10,42%. Seguimos acreditando que a deterioração nos preços dos ativos, ocorrida desde o início do conflito, gerou uma boa oportunidade de investimento. No mercado de juros, diminuímos a posição aplicada no título de 10 anos da Inglaterra em função do risco eleitoral, mas ainda gostamos do tema. Seguimos aplicados em juros nominais e reais no Brasil e mantivemos a aposta na valorização do BRL contra uma cesta de moedas europeias. No mercado de renda variável, não temos atualmente posições direcionais relevantes, mas seguimos com a estratégia long-short.</t>
  </si>
  <si>
    <t>https://fundos.xpi.com.br/docs-fundos/Caracteristica_42731202000153.pdf</t>
  </si>
  <si>
    <t>https://fundos.xpi.com.br/docs-fundos/Caracteristica_35609786000123.pdf</t>
  </si>
  <si>
    <t>https://fundos.xpi.com.br/docs-fundos/Caracteristica_34096201000156.pdf</t>
  </si>
  <si>
    <t>https://fundos.xpi.com.br/docs-fundos/Caracteristica_35939779000190.pdf</t>
  </si>
  <si>
    <t>No mês de abril, o Dólar Global Macro Opportunities Fund registrou uma performance de -2,62%. No período, o dólar teve uma desvalorização de aproximadamente 4,38%. Mantivemos postura cautelosa diante de um ambiente de incerteza elevada, com os desdobramentos do conflito no Oriente Médio ainda limitando a visibilidade sobre o cenário global. Embora o caso central seja de uma acomodação do conflito, o momento e o caminho para uma resolução permanecem incertos, e reconhecemos a possibilidade de cenários adversos que possam pressionar ainda mais inflação e crescimento.</t>
  </si>
  <si>
    <t>Seguimos monitorando de perto a persistência do choque de oferta no petróleo e seus efeitos sobre inflação, atividade e condições financeiras. Mantivemos o risco do portfólio em níveis reduzidos, com disposição para aumentar a exposição caso surjam sinais mais claros de resolução. A estratégia permanece flexível, pronta para ajustar as alocações conforme novas informações alterem o balanço de riscos, e posicionada para capturar oportunidades seletivas em ambientes de maior dispersão entre ativo.</t>
  </si>
  <si>
    <t>https://fundos.xpi.com.br/docs-fundos/Caracteristica_24454718000116.pdf</t>
  </si>
  <si>
    <t>O Novus Crédito apresentou resultado de 0,89% no mês, com ganhos em debêntures e FIDC. O mercado de crédito high grade tradicional passou por reprecificação moderada em abril, com abertura de spreads concentrada na primeira quinzena e maior estabilidade na segunda metade do mês. O IDA-DI atingiu CDI + 1,71% em meados de abril — nível mais alto desde dezembro de 2024 —, recuando para CDI + 1,64% no fechamento. No acumulado do ciclo desde agosto de 2025, a abertura soma cerca de 50 bps, com 70% concentrada em apenas 5 emissores num universo de 200, o que contextualiza a natureza do movimento. O mercado primário foi o dado mais expressivo do mês: das 19 ofertas previstas, 8 foram postergadas e 3 canceladas, sem nenhuma distribuída integralmente a investidores — reflexo do desalinhamento entre os níveis de spread do primário e do secundário, comportamento recorrente em ciclos de reprecificação.</t>
  </si>
  <si>
    <t>O fundo segue com postura conservadora, bem posicionado para capturar oportunidades à medida que um novo patamar de preço se consolida no mercado: 48% em caixa, duration de 0,7 ano, carrego de CDI + 1,46% e 45% da carteira em ativos com rating AAA.</t>
  </si>
  <si>
    <t>https://fundos.xpi.com.br/docs-fundos/Caracteristica_45443993000104.pdf</t>
  </si>
  <si>
    <t>https://fundos.xpi.com.br/docs-fundos/Caracteristica_09412694000149_P4CS71765577067.pdf</t>
  </si>
  <si>
    <t>https://fundos.xpi.com.br/docs-fundos/Caracteristica_57339074000174.pdf.pdf</t>
  </si>
  <si>
    <t>https://fundos.xpi.com.br/docs-fundos/Caracteristica_32990051000102_EZ0GH1748961451.pdf</t>
  </si>
  <si>
    <t>O AZ Quest Luce Advisory II teve rendimento de +0,97% em abril, resultado abaixo da rentabilidade-alvo de longo prazo prevista para o fundo. A estratégia de debêntures CDI foi a principal responsável pelo desempenho abaixo do CDI do fundo no mês. Houve abertura dos spreads de crédito no geral diante da piora do humor no mercado de crédito, contudo já vimos uma estabilização dos preços na última semana do mês.</t>
  </si>
  <si>
    <t>A carteira está 63% alocada, sendo 32% em debêntures. Os setores de maior alocação incluem Bancos, Elétricas e Saneamento Básico.</t>
  </si>
  <si>
    <t>https://fundos.xpi.com.br/docs-fundos/Caracteristica_52280036000170.pdf</t>
  </si>
  <si>
    <t>https://fundos.xpi.com.br/docs-fundos/Caracteristica_41075713000100.pdf</t>
  </si>
  <si>
    <t>https://fundos.xpi.com.br/docs-fundos/Caracteristica_34687441000125.pdf.pdf</t>
  </si>
  <si>
    <t>O HIX Capital FIA fechou abril com alta de +1,9%, à frente do Ibovespa (-0,1%), do SMLL (-3,2%) e do ICON (-5,3%). No ano, o fundo sobe +12,3%; em 12 meses, +37,9%; em 24 meses, +44,1% — desempenho consistentemente acima dos principais índices de bolsa e bem à frente do CDI no período (+28,0%). Do lado positivo, Eneva (+2,0%) seguiu ganhando tração com a tese de despacho térmico e o LRCAP de 2026, em que enxergamos margem adicional ainda subestimada pelo mercado. Orizon (+1,6%) continuou capturando os ganhos da combinação com a Vital, que consolida a empresa como líder de mercado e abre espaço para sinergias relevantes em biometano. OceanPact (+1,2%) foi beneficiada pelo anúncio de um novo contrato de quatro anos com a Petrobras e pelo avanço da combinação com a CBO, que melhora a estrutura de margens, dilui ociosidade e organiza a governança. Na ponta negativa, Plano e Plano (-1,2%) reagiu a uma prévia de 1T26 abaixo do consenso de curto, mas a tese estrutural — execução, geração de caixa e exposição ao MCMV — segue intacta. Suzano (-0,7%) cedeu com câmbio mais apreciado. Stone (-0,6%) devolveu capital relevante via dividendo extraordinário e ajustou após dados mais fracos de volume nas maquininhas, agora em patamar de preço mais atrativo.</t>
  </si>
  <si>
    <t>https://fundos.xpi.com.br/docs-fundos/Caracteristica_32890800000111.pdf</t>
  </si>
  <si>
    <t>https://fundos.xpi.com.br/docs-fundos/Caracteristica_45521716000172.pdf</t>
  </si>
  <si>
    <t>No mês de abril a performance foi abaixo do CDI. No ano e na janela de 12 meses, o fundo terminou abaixo do índice. O resultado obtido é explicado por uma abertura nos spreads de crédito. Com este movimento observado no mês, os níveis voltaram a ficar mais atrativos. Em termos de preço, já observamos uma boa estabilização nos ativos high grade e triple A, com as pontas compradora e vendedora chegando a um equilíbrio após um período de menor fluxo comprador para a classe. De forma geral, o carrego segue mais atrativo no crédito e a perspectiva para o segundo semestre é mais otimista. A temporada de resultados referente ao 1T26 teve início no final do mês, seguimos cautelosos e acompanhando ativamente as investidas No cenário nacional, o principal vetor seguiu sendo o conflito entre os EUA e o Irã, que continuou impactando os preços de commodities, revertendo a trajetória de desaceleração da inflação vista no início do ano. O IPCA de março registrou alta de 0,88%, frente uma expectativa do mercado de 0,77 p.p., 0,18 p.p. maior em relação a fevereiro, impulsionado principalmente pela gasolina e pelo diesel. O resultado elevou o acumulado em 12 meses de 3,81% para 4,14%, voltando a se aproximar do limite superior da meta. Diante desse cenário, o Copom realizou seu segundo corte consecutivo de 25 bps na reunião de 29 de abril, levando a Selic a 14,5% ao ano, mas sinalizou cautela adicional, revisando sua projeção de inflação para 2026 de 3,9% para 4,6%.</t>
  </si>
  <si>
    <t>O fundo encontra-se atualmente alocado em 98,23% em ativos de crédito privado (89,22% em debêntures incentivadas, 7,08% em debêntures, 1,50% em ETF e 0,43% em LFs) e 1,77% em caixa. A parcela em IPCA está no momento com 99,58% de hedge, nos DAPs com vencimento em 2026, 27, 28, 29, 30, 32, 33 e 35, diminuindo o risco de mercado dessa exposição. A duration do portfólio é de 3,55 anos e da parcela alocada em crédito privado é de 3,65 anos.</t>
  </si>
  <si>
    <t>https://fundos.xpi.com.br/docs-fundos/Caracteristica_30178843000143.pdf</t>
  </si>
  <si>
    <t>A trégua entre os EUA e o Irã geraram um forte alívio nos mercados internacionais, impulsionando o S&amp;amp;P a subir 10% e o Nasdaq 15% no mês de abril. O petróleo continuou pressionado com o Estreito de Ormuz ainda fechado. No Brasil a inflação continua com a tendência altista e a expectativa de cortes menores de juros pelo Copom impactou o desempenho das bolsas, levando o Ibovespa a fechar o mês estável (ajudada pela Petrobrás que subiu 2%) e o Small a cair 3%. O real se apreciou 4% fechando a R$ 4,96. Nesse contexto o AlphaKey Institucional caiu 1,78% no mês e acumula alta de 7,56% no ano. As principais contribuições positivas vieram dos setores industrial e elétrico e os detratores foram vestuário, software e incorporadoras.</t>
  </si>
  <si>
    <t>Continuamos enxergando um alto grau de incerteza no cenário global em decorrência da Guerra do Irã. Isso está se sobreponto à melhora marginal que temos visto no cenário eleitoral, com um candidato de oposição se consolidando em novos patamares com o simultaneo enfraquecimento do candidato de situação - lembrando que estamos a exatos 5 meses do pleito. Isso está se traduzindo em um portfolio com 15-20% em caixa, diversificado entre fatores (domésticas, utilities e commodities) e que não teve alterações relevantes no último mês. A exposição líquida está em 85% do patrimônio.</t>
  </si>
  <si>
    <t>https://fundos.xpi.com.br/docs-fundos/Caracteristica_36352721000108.pdf</t>
  </si>
  <si>
    <t>O Fundo rendeu 1,16% no mês, equivalente a 106,26% do CDI. O portfólio permanece diversificado, sendo uma combinação de cotas seniores de FIDCs indexadas ao CDI com operações de desconto de recebíveis da cadeia de fornecedores de grandes empresas, com prazos curtos e natureza revolvente. O VCE tem apresentado performance consistente, impulsionada pelo carrego diferenciado das operações e pela menor volatilidade inerente a essa classe de ativos. Fundos com resgate em 59dc, como o VCE, tendem a oferecer proteção adicional aos investidores em comparação àqueles sem carência, uma vez que conseguem absorver melhor eventuais impactos negativos decorrentes da venda de papéis no secundário para honrar resgates acima do previsto. Seguimos originando novas oportunidades de investimento e alocando o caixa do fundo em novas emissões de FIDCs, com diferentes lastros e emissores, alto grau de subordinação e baixo risco de crédito, a taxas que variam entre CDI + 2% a 7% a.a.</t>
  </si>
  <si>
    <t>No fim do mês, cerca de 23% do Fundo estava em um portfólio de cotas seniores de FIDCs abertos, com resgate entre D+30-90; 64% em um portfólio diversificado de cotas de FIDCs (ambos com bom nível de subordinação); 13% em FIDCs Cadeia de Fornecedores, que realizam desconto de duplicatas performadas e confirmadas junto a empresas de grande porte e baixo risco de crédito; e menos de 1% em caixa e liquidez. Atualmente, possuímos 109 FIDCs, de 81 diferentes emissores, com média de 0,9% do PL cada. Dado o perfil de baixa volatilidade, alta qualidade de crédito e taxa Selic mais alta, acreditamos que o VCE seja uma excelente alternativa para investir, com 59dc de prazo de resgate na parcela dedicada a crédito, apresentando retorno líquido de 16,35%, equivalente a CDI+1,33% a.a. ou 110,27% do CDI em 12 meses.</t>
  </si>
  <si>
    <t>https://fundos.xpi.com.br/docs-fundos/Caracteristica_22150467000150.pdf</t>
  </si>
  <si>
    <t>Os mercados de ações globais subiram fortemente em abril, apesar do conflito no Oriente Médio. O risco de disrupção no Estreito de Hormuz elevou o preço do petróleo, aumentando preocupações com o choque de oferta, inflação e política monetária. O PMI de Manufatura dos EUA destacou ordem de pedidos robusta, mas a alta nos preços de insumos ampliou a pressão sobre os custos. BoE e BCE mantiveram juros e destacaram riscos inflacionários, enquanto o RBA voltou a elevar taxas. Nesse cenário, a estratégia Economia Digital teve bom resultado, com destaque para o segmento Consumidor, especialmente Mídia e Entretenimento, E-commerce e Fintech. Alphabet, Amazon e Microsoft foram os que mais contribuíram para os resultados, dado a recuperação dos hiperescaladores, após preocupações com sustentabilidade do CAPEX em IA. Dados sobre IA agêntica e maior monetização da capacidade instalada de GPUs sustentaram visão mais favorável sobre retornos em infraestrutura. A Affirm subiu 40%, com redução dos temores sobre crédito e acesso a financiamento de fluxo futuro. A ServiceNow, Veeva, Palantir e Snowflake afetaram os resultados negativamente. A discussão sobre a disrupção causada por IA seguiu em foco, com novos modelos lançados, apresentando ganhos de habilidade e eficiência. O Mythos, da Anthropic, foi pré-lançado somente a algumas empresas de cibersegurança por preocupações com riscos cibernéticos, reforçando oportunidades e riscos para os setores de Cibersegurança e Software Corporativo.</t>
  </si>
  <si>
    <t>Diante do aumento da incerteza associada às oportunidades e disrupções geradas pela IA, mantivemos o foco em empresas que acreditamos estarem mais bem posicionadas para utilizar a IA como motor de inovação e reduzimos exposição a empresas onde nossa convicção é menor. Dessa maneira, saímos de nossa posição no Roblox, dado preocupação com o engajamento de desenvolvedores e usuários, tendo em vista novos meios de geração de vídeo e jogos por empresas de IA. Entendemos que a primeira onda de criação de valor em IA tem ocorrido na Infraestrutura, mas os impactos econômicos mais profundos deverão surgir na camada de aplicações. Embora vários modelos de negócios estejam passando por um processo de “destruição criativa”, acreditamos que empresas com dados proprietários, forte integração em fluxos de trabalho e vantagens de distribuição irão alavancar a IA como uma inovação sustentadora. Dessa maneira, estamos buscando ativamente diferenciar as empresas que, em nossa visão, serão capazes de demonstrar de forma mais clara uma aceleração geral dos negócios e/ou melhoria nos retornos a partir da IA sendo bastante seletivos em termos de precificação sobre as empresas em que essa comprovação possa levar mais tempo.</t>
  </si>
  <si>
    <t>https://fundos.xpi.com.br/docs-fundos/Caracteristica_35002482000101.pdf</t>
  </si>
  <si>
    <t>O fundo teve rentabilidade de 2,8% no mês de abril, puxado principalmente pelo ETH 8,0%. O fundo teve contribuição negativa de dólar em -4,6%.</t>
  </si>
  <si>
    <t>https://fundos.xpi.com.br/docs-fundos/Caracteristica_44417431000123.pdf</t>
  </si>
  <si>
    <t>As principais contribuições positivas vieram de Usiminas, Petrobras e Brava; enquanto os destaques negativos foram Cogna, Yduqs e MRV.</t>
  </si>
  <si>
    <t>O fundo apresentou retorno abaixo do Ibovespa em razão da forte realização de empresas mais sensíveis à taxa de juros — temática na qual seguimos enxergando grande assimetria. Ao longo do mês, aproveitamos a forte realização da segunda quinzena para aumentar posições em teses que vemos grandes assimetrias e voltamos a ter participação no setor de petróleo. Seguimos com visão construtiva para o mercado de ações doméstico, diante das perspectivas de ciclo — global e local, fundamentos e preços.</t>
  </si>
  <si>
    <t>https://fundos.xpi.com.br/docs-fundos/Caracteristica_35354967000156.pdf</t>
  </si>
  <si>
    <t>Em abril, o fundo registrou performance anualizada de 104,1% do CDI, acumulando, desde o início, performance de 102,8% do CDI. Todos os books registraram contribuição positiva no mês.</t>
  </si>
  <si>
    <t>Conforme detalhado no Comentário do Gestor, com a recente volatilidade do mercado de crédito, voltamos a identificar oportunidades no crédito high grade com boa relação risco/retorno. Temos aproveitado essa janela para elevar seletivamente a alocação de nossos mandatos em ativos de crédito. Em abril, aumentamos em 6% a participação do book de debêntures no Tríade em relação ao mês anterior. Além disso, seguimos buscando capturar prêmios adicionais em operações de crédito estruturado com relação risco/retorno mais favorável. Em abril, aumentamos em 1,7% o book de FIDCs no Tríade em relação ao mês anterior.</t>
  </si>
  <si>
    <t>https://fundos.xpi.com.br/docs-fundos/Caracteristica_54026669000181.pdf</t>
  </si>
  <si>
    <t>Abril foi marcado pela reversão dos mercados globais, com o S&amp;amp;P 500 subindo 10% no mês, renovando as máximas históricas. O sentimento dos investidores melhorou com o cessar-fogo entre EUA e Irã, embora a falta de grandes avanços em torno do Estreito de Hormuz tenha mantido o petróleo acima dos $100 por barril. A melhora da percepção do “risco guerra” e das teses de A.I., com recuperação de bolsas nos EUA e outros mercados emergentes, fez reverter parte dos fluxos que eram positivos para o Brasil, com os investidores estrangeiros realizando parte do lucro do ano acumulado na bolsa brasileira. O fundo teve ganho com todas as estratégias no mês, com destaque para bolsa global e o real.</t>
  </si>
  <si>
    <t>Ao longo do mês, mantivemos nossa exposição comprada em bolsa global e doméstica. Os principais cases da carteira local são Equatorial, Copel, Petrobras e Energisa. No livro de renda fixa, reduzimos marginalmente a posição aplicada nos juros nominais na parte intermediária da curva brasileira, e mantivemos a posição nos juros mexicanos. No livro de moedas, mantivemos a posição comprada no Real, mas zeramos o Euro e o Iene. Mantivemos tanto a parcela de crédito, diversificada em torno de 16% do portfólio, como a posição em commodities comprada em ouro.</t>
  </si>
  <si>
    <t>https://fundos.xpi.com.br/docs-fundos/Caracteristica_24048538000134.pdf</t>
  </si>
  <si>
    <t>O Antares Advisory fechou abril com rentabilidade consistente e patrimônio em R$ 2,05 bilhões, tendo como destaque no período mais uma vez o volume interessante dos ativos comprados. Foram R$ 341 milhões em compras de cotas de FIDCs, com carrego médio de CDI+4,63%, dividido entre 72 cotas seniores e mezanino. Com esse volume significativo alocado e boa rentabilidade das cotas adquiridas, o Advisory melhorou seu carrego e se aproximou do nível que consideramos ideal, ainda com algum espaço para a otimização do caixa. Com o desempenho de crédito no portfólio dentro da normalidade, nosso foco continua sendo manter um bom pipeline de novas emissões para garantir o ritmo de investimentos e alocação do caixa.</t>
  </si>
  <si>
    <t>A carteira do Antares Advisory fechou o mês com 135 FIDCs investidos, 1 a mais em comparação com o verificado no final do mês anterior. O total de séries chegou a 356, 15 a mais na mesma comparação. Sob a ótica dos ativos lastro, os consignados públicos passaram a ser nossa maior posição na estratégia, com 28,5% do seu patrimônio. Os fundos de multicedentes multisacados passaram a ser a segunda maior alocação, com 21,6% do PL do fundo. As cotas seniores representavam 41,7% do PL do fundo, número estável se comparado ao mês anterior, e as cotas mezaninos 26,8%, aumento de 2,3% na mesma comparação. Já a posição de liquidez, medida pelos ativos liquidáveis até o prazo de resgate do Antares, somava 31,7% do portfólio, garantindo conforto para fazermos frente à dinâmica de resgates do fundo.</t>
  </si>
  <si>
    <t>https://fundos.xpi.com.br/docs-fundos/Caracteristica_34583819000140.pdf</t>
  </si>
  <si>
    <t>"O Fundo Tivio Institucional 15 obteve um retorno de 1,09% (100,05% do CDI) no mês e acumula 4,27% (94,07% do CDI) em 2025. Em abril, o efeito da variação das debêntures precificadas pela ANBIMA foi neutro. Ao longo do mês, observamos dois momentos distintos: na primeira metade, houve abertura dos spreads; já na segunda metade, os níveis retornaram para patamares próximos aos observados no início do período. No mês, os destaques positivos dos emissores bancários foram ativos do Banco XP e Banco C6. Entre os emissores corporativos, destacaram-se Hapvida e Sendas que contribuíram de forma positiva para os resultados do período. Em sentido oposto, AEGEA e Tupy apresentaram um desempenho mais fraco, figurando entre os piores retornos do mês."</t>
  </si>
  <si>
    <t>"A alocação em ativos de crédito era de 67%, divididos em títulos corporativos (29%), ativos bancários (27%) e alternativos (11%). O carrego bruto atual é de CDI + 0,90% a.a. e a duration está próxima de 1,63 ano. Do ponto de vista da gestão, mantivemos uma postura cautelosa diante do cenário atual, com níveis de caixa ainda elevados. Reduzimos exposições a ativos com spreads mais comprimidos e seguimos aguardando oportunidades para reassumir risco em patamares mais atrativos. Apesar do ambiente desafiador para a indústria, avaliamos que os gestores, de forma geral, encontram-se mais bem preparados para este ciclo de ajuste do que em episódios anteriores, quando as aberturas de spreads ocorreram de forma mais abrupta e inesperada."</t>
  </si>
  <si>
    <t>https://fundos.xpi.com.br/docs-fundos/Caracteristica_04240128000183.pdf</t>
  </si>
  <si>
    <t>https://fundos.xpi.com.br/docs-fundos/Caracteristica_41978534000174.pdf</t>
  </si>
  <si>
    <t>https://fundos.xpi.com.br/docs-fundos/Caracteristica_40212899000120.pdf</t>
  </si>
  <si>
    <t>https://fundos.xpi.com.br/docs-fundos/Caracteristica_30068713000158.pdf</t>
  </si>
  <si>
    <t>O fundo ficou acima do seu benchmark, o IMA-B5, no mês, em função principalmente de seu posicionamento em títulos prefixados de médio prazo, que obtiveram ganhos modestos em abril.</t>
  </si>
  <si>
    <t>https://fundos.xpi.com.br/docs-fundos/Caracteristica_17517577000178.pdf</t>
  </si>
  <si>
    <t>https://fundos.xpi.com.br/docs-fundos/Caracteristica_37013129000144.pdf</t>
  </si>
  <si>
    <t>No mês, as principais contribuições positivas para a performance do fundo vieram do setor de Utilities e Consumo Básico, enquanto as principais contribuições negativas vieram das posições do book de ações no exterior e Serviços Financeiros.</t>
  </si>
  <si>
    <t>https://fundos.xpi.com.br/docs-fundos/Caracteristica_24215286000190.PDF</t>
  </si>
  <si>
    <t>Os mercados se recuperaram em abril tão rapidamente quanto se contraíram em março. Embora o conflito no Irã permaneça sem resolução, os investidores aumentaram sua exposição a ativos de risco à medida que começaram a surgir sinais de uma saída para a crise, e os Estados Unidos e o Irã chegaram a um acordo de cessar-fogo. Nesse contexto, os Mercados Emergentes registraram retorno de +14,7% e superaram o Índice MSCI World (+9,6%) em +5,1%. A Estratégia de Ações Ativas EM da Ashmore obteve um retorno de +11,9%, mas teve desempenho abaixo do Índice MSCI EM em -2,9%. Após um início de ano excepcional, a nossa Estratégia de Ações Ativas EM realizou lucros e reduziu significativamente a exposição ao setor de Semicondutores da Coreia do Sul (SK Hynix). Isso impactou negativamente o retorno em relação ao Índice MSCI EM. Embora o setor tenha apresentado retornos excepcionais no início do ano, as empresas continuam a se beneficiar dos investimentos em IA, e a escassez no mercado de memória tem gerado significativo poder de precificação. Na Indústria de Mídia e Entretenimento da China (Tencent), o mercado continua a precificar uma concorrência mais elevada para a Tencent e a possibilidade de a empresa perder participação de mercado no setor de internet. O setor de Hardware de Tecnologia de Taiwan (Delta Electronics) contribuiu positivamente para os retornos em abril.</t>
  </si>
  <si>
    <t>https://fundos.xpi.com.br/docs-fundos/Caracteristica_35602471000154.pdf</t>
  </si>
  <si>
    <t>Após as turbulências de março, que combinaram a aversão a risco dos mercados diante da guerra do Irã, e eventos de crédito no mercado local (e.g., Raízen, GPA), abril manteve uma elevada dose de volatilidade. Nesse sentido, mesmo que mais amena, ainda observamos abertura de spreads de crédito das debêntures incentivadas, impactando negativamente o Legacy Compound IPCA. Por outro lado, ganhos com trades no secundário e fechamento da curva de juro real (NTN-B) parcialmente compensaram a abertura de spreads. Em relação à abertura dos spreads de crédito, acreditamos que é um movimento técnico, e não ligado a uma visão de piora da saúde das empresas. Além disso, vemos os atuais níveis dos ativos como muito atrativos, acima da média histórica, o que sugere que um período de acomodação se aproxima. Por fim, vale notar que os atuais níveis da NTN-B (~IPCA+7.6%), que também se encontram em níveis historicamente elevados, favorecendo o retorno potencial do fundo.</t>
  </si>
  <si>
    <t>O Legacy Compound conta com uma carteira focada em companhia dos mais variados setores de infraestrutura, como saneamento, rodovias, portos, energia elétrica, petróleo e gás, mobilidade urbana e telecom. Conduzimos uma gestão ativa da carteira, com elevada rotatividade dos ativos, a fim de otimizar o carrego da carteira e obter ganhos de trading. No fechamento de abril, o fundo estava com um caixa na ordem de 7%, adequado para cumprir suas obrigações e aproveitar compras oportunísticas.</t>
  </si>
  <si>
    <t>https://fundos.xpi.com.br/docs-fundos/Caracteristica_54699979000167.pdf</t>
  </si>
  <si>
    <t>O produto busca acompanhar, com baixo tracking error, a variação do IMA-B 5, índice composto por títulos soberanos brasileiros atrelados à inflação e com vencimentos de até 5 anos. No mês, o fundo apresentou retorno de 1,22% e em 12 meses, a performance acumulada é de 10,88%. No fechamento, o portfólio encerrou com yield real médio de 8,29% e duration de 1,91 anos. A contribuição do IPCA para a rentabilidade das NTN-Bs foi de 0,84% no mês e 2,42% no ano.</t>
  </si>
  <si>
    <t>https://fundos.xpi.com.br/docs-fundos/Caracteristica_12682783000110.pdf</t>
  </si>
  <si>
    <t>O Novus Plus apresentou resultado de -0,18% no mês, com perdas em commodities, renda fixa e renda variável. No cenário internacional, o mês de abril foi marcado pela evolução do conflito entre EUA e Irã, que dominou o noticiário e condicionou as decisões de política monetária globais. Após ameaças de escalada, um cessar-fogo foi mediado com violações recorrentes e fluxo reduzido no estreito de Ormuz, com negociações avançando sem confirmação de acordo. Os dados de inflação nos EUA indicaram núcleos comportados, e o PIB do primeiro trimestre veio com consumo moderado e forte investimento em tecnologia. Fed, ECB e BoE mantiveram os juros inalterados, em postura de espera diante das incertezas geopolíticas e do risco inflacionário, mas com claro viés de elevação das taxas se mantidas as condições atuais do petróleo. No Brasil, o Copom cortou a Selic em 25 bps e sinalizou ciclo menor que o previsto, com inflação pressionada — inclusive já refletindo os efeitos da alta do petróleo. O mercado de trabalho e a atividade seguiram robustos. No campo político, a rejeição de Jorge Messias ao STF sinalizou dificuldades de articulação do governo, e avançaram propostas de redução de tributos sobre combustíveis, renegociação de dívidas e fim da escala 6x1. Pesquisas seguiram mostrando progresso de Flávio Bolsonaro sobre Lula.</t>
  </si>
  <si>
    <t>https://fundos.xpi.com.br/docs-fundos/Caracteristica_51102761000195.pdf</t>
  </si>
  <si>
    <t>https://fundos.xpi.com.br/docs-fundos/Caracteristica_32319351000156.pdf</t>
  </si>
  <si>
    <t>https://fundos.xpi.com.br/docs-fundos/Caracteristica_30493349000173.pdf</t>
  </si>
  <si>
    <t>Apesar da forte valorização dos mercados globais em abril, a bolsa brasileira encerrou o mês praticamente estável. Nesse contexto, registramos perdas pontuais em alguns investimentos específicos, sem que tenhamos identificado deterioração nos fundamentos dessas companhias. Mantemos as posições em carteira, pois continuamos avaliando que representam boas oportunidades de retorno. O fundo apresentou destaques positivos nos seguintes setores: Energia Elétrica e Petróleo, e destaques negativos nos seguintes setores: Serviços Não Financeiros, Bancos - Outros e Varejo - Outros.</t>
  </si>
  <si>
    <t>A atenção do mercado segue concentrada em dois grandes focos de incerteza. No plano externo, o desdobramento do conflito entre EUA e Irã, cujos efeitos se propagam por diversos vetores da economia global. No plano doméstico, a aproximação das eleições presidenciais, cujo resultado permanece em aberto e representa uma nova bifurcação relevante para a condução da política econômica brasileira. Diante desse pano de fundo, mantemos uma carteira diversificada, construída para atravessar diferentes cenários com geração consistente de valor. Os principais setores na carteira do fundo são os de Energia Elétrica, Petróleo e Bancos - Outros.</t>
  </si>
  <si>
    <t>https://fundos.xpi.com.br/docs-fundos/Caracteristica_08912569000135.pdf</t>
  </si>
  <si>
    <t>O fundo encontra-se alocado em 77,95% em ativos de crédito privado indexados ao CDI (54,09% em debêntures e 23,86% em LFs/CDBs) e 22,05% em caixa. A duration do portfólio é de 1,62 ano e da parcela alocada em crédito privado é de 2,07 ano.</t>
  </si>
  <si>
    <t>https://fundos.xpi.com.br/docs-fundos/Caracteristica_18316558000146.pdf</t>
  </si>
  <si>
    <t>https://fundos.xpi.com.br/docs-fundos/Caracteristica_46098897000139.pdf</t>
  </si>
  <si>
    <t>Em termos de posicionamento, no início do mês, diante da perspectiva de um possível acordo entre EUA e Irã, voltamos a aumentar a exposição na direção de recuperação dos mercados. Na segunda quinzena, com a deterioração das negociações, reduzimos novamente o risco e passamos a reorientar o portfólio, diminuindo a exposição em renda fixa diante da maior persistência de preços elevados de petróleo e de seus impactos sobre a inflação global.</t>
  </si>
  <si>
    <t>https://fundos.xpi.com.br/docs-fundos/Caracteristica_34774642000160.pdf</t>
  </si>
  <si>
    <t>O Forpus Multiestratégia FIM LP caiu 0,65% em abril, contra uma alta de 1,09% do CDI no mesmo período. O destaque positivo foi Renda Fixa (1,43%) e o destaque negativo foi Ações (-2,31%).</t>
  </si>
  <si>
    <t>A continuidade da guerra com o Iran tornou o ambiente menos propício para a queda do dólar no mercado global. Com isso o fluxo de capital para países emergentes, em particular o Brasil, perdeu um pouco de força. Acreditamos que os efeitos colaterais da guerra tendam a ser ainda mais negativos para o dólar, com países não alinhados ideologicamente aos Estados Unidos preferindo evitar o acúmulo de reservas em títulos do governo norte americano. Neste cenário acreditamos que seja apenas uma questão de tempo para o dólar americano retomar sua tendencia de queda, o que voltaria a reestabelecer fluxo de capital para os países emergentes. Continuamos a favorecer na carteira as empresas de maior valor de mercado, em especial as exportadoras de commodities. Estamos evitando exposição a empresas voltadas ao mercado doméstico, que terão muita dificuldade em repassar aumentos de preços em um ambiente de inflação e inadimplência em alta.</t>
  </si>
  <si>
    <t>https://fundos.xpi.com.br/docs-fundos/Caracteristica_37887638000104.pdf</t>
  </si>
  <si>
    <t>O Novus Macro D5 apresentou resultado de 0,49% no mês, com perdas em commodities, renda fixa e renda variável. No cenário internacional, o mês de abril foi marcado pela evolução do conflito entre EUA e Irã, que dominou o noticiário e condicionou as decisões de política monetária globais. Após ameaças de escalada, um cessar-fogo foi mediado com violações recorrentes e fluxo reduzido no estreito de Ormuz, com negociações avançando sem confirmação de acordo. Os dados de inflação nos EUA indicaram núcleos comportados, e o PIB do primeiro trimestre veio com consumo moderado e forte investimento em tecnologia. Fed, ECB e BoE mantiveram os juros inalterados, em postura de espera diante das incertezas geopolíticas e do risco inflacionário, mas com claro viés de elevação das taxas se mantidas as condições atuais do petróleo. No Brasil, o Copom cortou a Selic em 25 bps e sinalizou ciclo menor que o previsto, com inflação pressionada — inclusive já refletindo os efeitos da alta do petróleo. O mercado de trabalho e a atividade seguiram robustos. No campo político, a rejeição de Jorge Messias ao STF sinalizou dificuldades de articulação do governo, e avançaram propostas de redução de tributos sobre combustíveis, renegociação de dívidas e fim da escala 6x1. Pesquisas seguiram mostrando progresso de Flávio Bolsonaro sobre Lula.</t>
  </si>
  <si>
    <t>https://fundos.xpi.com.br/docs-fundos/Caracteristica_14806166000104.pdf</t>
  </si>
  <si>
    <t>O Drýs Shelter encerrou abril de 2026 com uma posição de 26% em títulos públicos, 27% em emissões bancárias, 44% em emissões corporativas e 4% em crédito estruturado (FIDCs), com a carteira de crédito como um todo apresentando prazo médio de 1,86 anos.</t>
  </si>
  <si>
    <t>Em abril de 2026, o Drýs Shelter apresentou rentabilidade de 0,64%, enquanto o CDI rendeu 1,09%, representando 59% do CDI. Desde o início, o fundo rendeu 38,67%, em relação a um retorno do CDI de 36,26%, equivalendo a 106% do CDI. O principal detrator de rentabilidade no fundo em abril foi a posição que tínhamos em Aegea. Em função da deterioração de métricas de crédito e de uma reprecificação de risco após o ocorrido, reduzimos nossa exposição ao emissor, finalizando esse movimento em 14 de abril. Em relação à rentabilidade, o Shelter rendeu 4% do CDI entre os dias 01-14 de abril, e apresentou uma rentabilidade de 105% do CDI no restante do mês, em linha com a sua performance habitual.</t>
  </si>
  <si>
    <t>https://fundos.xpi.com.br/docs-fundos/Caracteristica_52282978000197.pdf</t>
  </si>
  <si>
    <t>O Copom cortou novamente a taxa em 25bps, e manteve um discurso cauteloso sinalizando que seus próximos movimentos dependerão da evolução dos dados econômicos. Vimos no mês um arrefecimento relevante na volatilidade da RF global, o que permitiu maior diferenciação entre mercados e ativos. Nas bolsas, vimos certa reversão da tendência dos primeiros meses do ano, com valorização expressiva das bolsas americanas (S&amp;amp;P +9,3% e Nasdaq +14,5%). O Ibov operou perto da estabilidade (-0,6%).</t>
  </si>
  <si>
    <t>Retomamos taticamente posições tomadas na parte longa da curva americana e na parte curta da curva chilena. No BR, voltamos a aplicar juros nominais na parte intermediária da curva. Iniciamos uma estratégia de inclinação da curva local, por entendermos que os prêmios de risco atuais oferecem uma assimetria atrativa, dado o estágio do ciclo de cortes de juros no Brasil. Em RV, não temos posições relevantes nos segmentos de consumo e imobiliário, e continuamos a preferir os setores financeiro e elétrico. Com muitas incertezas, mantivemos altos níveis de hedge e focados na geração de Alpha.</t>
  </si>
  <si>
    <t>https://fundos.xpi.com.br/docs-fundos/Caracteristica_15578417000103.pdf</t>
  </si>
  <si>
    <t>O Ibovespa encerrou abril praticamente estável (-0,08%), mas com forte volatilidade ao longo do mês: renovou recordes históricos próximos a 200 mil pontos na primeira quinzena, impulsionado por fluxo estrangeiro, e devolveu os ganhos na segunda metade diante de tensões geopolíticas, oscilações no petróleo e expectativas de política monetária no Brasil e nos EUA. O Tenax Ações registrou -3,07% no período. Os principais detratores foram Grupo GPS, Suzano e o setor de Construção Civil. No campo positivo, PRIO e o setor elétrico foram os maiores contribuidores. O fundo segue bem alocado, com TIR acima de 28%.</t>
  </si>
  <si>
    <t>O portfólio mantém alocação concentrada em empresas com fundamentos sólidos e valuations atrativos. A TIR do fundo segue elevada, acima de 28%, refletindo prêmio de risco relevante frente ao cenário de juros ainda altos. As principais posições estão distribuídas entre setores financeiro, elétrico, petróleo e construção civil, com seletividade elevada na escolha dos papéis. O fundo segue bem posicionado para capturar a recuperação do mercado à medida que as incertezas macro se dissipem.</t>
  </si>
  <si>
    <t>Em abril, a principal contribuição positiva veio do modelo seguidor de tendências de curto prazo em índice e em dólar. Além disso, temos o modelo de alocação sistemática entre diferentes classes de ativos, em que as operações em NTN-Bs se destacaram positivamente, e os modelos em moedas e de eventos na parcela internacional do fundo. No lado negativo, o principal detrator de performance foram as operações em DI, tanto pelo modelo seguidor de tendências de longo prazo, como pelo modelo de curto prazo. Por fim, o modelo de contratendências em índice e o modelo de fatores long-short, pelo resultado negativo da carteira comprada em ações, apresentaram perdas no mês.</t>
  </si>
  <si>
    <t>O Kadima Long Short Plus é um fundo long short. O modelo de fatores na versão long-short é o principal responsável por gerar essa alocação. Adicionalmente, também estão presentes no fundo outros modelos operando diversas classes de ativos no Brasil e no exterior, com a finalidade de aumentar a geração de resultados. Finalmente, alguns modelos podem aproveitar oscilações na bolsa para capturar oportunidades de curto prazo, fazendo a exposição net do fundo na bolsa oscilar de -20% a +50%. Seguimos confiantes na capacidade do fundo de gerar bons resultados através da combinação entre uma exposição a fatores de risco e os demais modelos, beneficiando os investidores no longo prazo através da geração de alfa.</t>
  </si>
  <si>
    <t>https://fundos.xpi.com.br/docs-fundos/Caracteristica_43761784000183.pdf</t>
  </si>
  <si>
    <t>O fundo teve rentabilidade de -0,50% no mês, frente a -0,08% do Ibovespa. No ano, acumula 9,31%, com alpha de -6,95 p.p. Os mercados seguem monitorando o conflito entre EUA e Irã. O cessar-fogo trouxe alívio temporário, mas sua fragilidade ficou evidente, pressionando o petróleo e reduzindo expectativas de resolução rápida. O FOMC sinalizou que o afrouxamento monetário está em xeque. As bolsas americanas seguem fortes, impulsionadas por IA e resiliência do crescimento. No Brasil, ativos tiveram performance mais fraca que os pares, contrastando com março. A deterioração das expectativas de inflação nos horizontes mais longos levanta dúvidas sobre a credibilidade do Banco Central, reduzindo o espaço para cortes pelo Copom.</t>
  </si>
  <si>
    <t>https://fundos.xpi.com.br/docs-fundos/Caracteristica_34793078000122.pdf</t>
  </si>
  <si>
    <t>https://institucional.xpi.com.br/downloads/xpgestao/Caracteristica/Material de Divulgação</t>
  </si>
  <si>
    <t>https://fundos.xpi.com.br/docs-fundos/Caracteristica_61543507000186_P0UDD1751405646.pdf.pdf</t>
  </si>
  <si>
    <t>https://fundos.xpi.com.br/docs-fundos/Caracteristica_26112046000196.pdf</t>
  </si>
  <si>
    <t>Em abril, o fundo apresentou desempenho acima do S&amp;amp;P 500, beneficiando-se do diferencial de juros domésticos frente ao mercado americano. No horizonte mais longo, o fundo segue oferecendo exposição eficiente ao mercado acionário americano.</t>
  </si>
  <si>
    <t>O fundo mantém exposição ao desempenho do mercado acionário americano através de contratos futuros de S&amp;amp;P500, sem exposição à variação cambial e capturando boa parte do diferencial de juros entre Brasil e EUA.</t>
  </si>
  <si>
    <t>https://fundos.xpi.com.br/docs-fundos/Caracteristica_17453850000148.pdf</t>
  </si>
  <si>
    <t>Em relação à performance do mês, a estratégia offshore apresentou desempenho de 9,72%. Os setores de tecnologia da informação (especialmente semicondutores e hardware), industrial e de consumo discricionário foram os que mais se destacaram na performance, enquanto os setores de consumo básico e utilities foram os maiores detratores.</t>
  </si>
  <si>
    <t>https://fundos.xpi.com.br/docs-fundos/Caracteristica_38428156000140.pdf</t>
  </si>
  <si>
    <t>Em abril, o fundo apresentou desempenho superior à PTAX, em função do valor agregado pelo cupom cambial. O dólar se enfraqueceu em termos globais, e o real foi uma das moedas de maior destaque, razão pela qual o fundo apresentou desempenho nominalmente negativo. O fundo segue cumprindo seu papel de proteção e diversificação em cenários de estresse externo mais prolongado.</t>
  </si>
  <si>
    <t>O fundo permanece integralmente exposto à variação cambial através da compra de contratos futuros de dólar de baixa duration, o que lhe permite capturar o diferencial de juros entre Brasil e EUA sem se expor à volatilidade da curva de juros brasileira.</t>
  </si>
  <si>
    <t>https://fundos.xpi.com.br/docs-fundos/Caracteristica_00819889000133.pdf</t>
  </si>
  <si>
    <t>https://fundos.xpi.com.br/docs-fundos/Caracteristica_45278833000157.pdf</t>
  </si>
  <si>
    <t>O fundo encontra-se atualmente alocado em 55,22% em ativos de crédito privado indexados ao CDI (31,00% em debêntures e 24,22% em LFs/CDBs) e 44,78% em caixa. A duration do portfólio é de 1,29 ano e da parcela alocada em crédito privado é de 1,48 ano.</t>
  </si>
  <si>
    <t>https://fundos.xpi.com.br/docs-fundos/Caracteristica_15350679000116.pdf</t>
  </si>
  <si>
    <t>O fundo apropriou ganhos no livro de eventos corporativos locais, através de duas operações - sendo uma de fechamento de capital. Na parte offshore, houve leve contribuição negativa, com destaque para a operação de Allied Gold/Zijin Gold.</t>
  </si>
  <si>
    <t>Em termos de posição, o fundo segue com exposição marginalmente reduzida no livro de eventos corporativos offshore, aguardando melhor ponto de entrada em determinadas operações, balanceando nível de prêmio e prazo. O mercado segue apresentando elevada quantidade de eventos em aberto. No livro de eventos corporativos local, a alocação segue em nível elevado, dada a alta atividade de operações. Atualmente o fundo detém 132% comprado em 12 operações - sendo 37% em 10 no mercado offshore e 95% em 2 operações no local.</t>
  </si>
  <si>
    <t>https://fundos.xpi.com.br/docs-fundos/Caracteristica_35617938000130.pdf</t>
  </si>
  <si>
    <t>O fundo manteve as teses centrais nos setores de Utilidades Públicas, Financeiro e Shopping. A exposição líquida comprada encerrou o mês em +91%, com manutenção de estruturas de hedge. As principais contribuições positivas vieram do setor de Utilidades, enquanto o setor de Petróleo foi o maior detrator.</t>
  </si>
  <si>
    <t>No mês, o fundo apresentou retorno acima do Ibovespa, reflexo do balanceamento equilibrado entre empresas de commodities e da seleção dos ativos que compõem a carteira. Seguimos aproveitando a forte volatilidade do mercado para aumentar e reduzir exposições de acordo com nossa percepção de valor e preços, sempre com estruturas de hedge. Mantemos visão construtiva para o mercado de ações doméstico, diante das perspectivas de ciclo — global e local, fundamentos e preços.</t>
  </si>
  <si>
    <t>https://fundos.xpi.com.br/docs-fundos/Caracteristica_31392336000170.pdf</t>
  </si>
  <si>
    <t>https://fundos.xpi.com.br/docs-fundos/Caracteristica_61333973000137_AYKCI1750198930.pdf</t>
  </si>
  <si>
    <t>https://fundos.xpi.com.br/docs-fundos/Caracteristica_33913562000185.pdf</t>
  </si>
  <si>
    <t>O Light terminou o mês de abril com boa rentabilidade e patrimônio de R$ 998 milhões, 7% a mais se comparado ao mês anterior. Ao todo, foram comprados R$ 110 milhões em cotas de FIDCs, com carrego médio de CDI+3,72%, sempre em cotas seniores. A posição de caixa está em 11,3%, representando uma redução relevante em relação ao fechamento anterior. O foco da gestão continua sendo identificar ativos com boa relação risco x retorno, aliando prêmios consistentes, qualidade do crédito e estrutura de capital robusta. O pipeline de oportunidades que a Solis vem desenvolvendo nos permite acreditar em uma otimização ainda maior da carteira nos próximos meses, o que deve favorecer o desempenho do Light. Em relação à qualidade do crédito, a carteira dos FIDCs investidos segue saudável, com níveis confortáveis de inadimplência e retorno consistente das cotas subordinadas.</t>
  </si>
  <si>
    <t>A carteira do Light finalizou o mês com 78 FIDCs, 3 a menos na comparação com o mês anterior. As séries investidas somavam 155, 1 a mais na comparação mensal, indicando que as aquisições foram efetivadas na sua maioria em FIDCs e séries já investidos. A alocação nos FIDCs de multicedentes multisacados seguiu concentrando a maior participação da carteira, com 42,9% do portfólio. A segunda maior alocação manteve-se com os fundos de consignado público, com participação de 26,3% na carteira do Light. Os ativos liquidáveis até o prazo de resgate do fundo representavam 25,7%, reforçando a diligência de nossos processos em manter uma posição confortável de liquidez.</t>
  </si>
  <si>
    <t>https://fundos.xpi.com.br/docs-fundos/Caracteristica_34780531000166.pdf</t>
  </si>
  <si>
    <t>Com relação às posições do portfólio, tivemos algumas mudanças. No lado das compras, montamos nova posição em Vibra Energia S.A. (VBBR3) e aumentamos a exposição em Equatorial S.A. (EQTL3) e Nu Holdings Ltd. (ROXO34). No campo das reduções, zeramos Allos S.A. (ALOS3), Sabesp (SBSP3) e Azzas 2154 S.A. (AZZA3), além de vendas marginais nas posições de StoneCo Ltd (STOC34) e Cia Paranaense de Energia S.A. (CPLE3).</t>
  </si>
  <si>
    <t>https://fundos.xpi.com.br/docs-fundos/Caracteristica_60306622000174_W48RZ1747229057.pdf</t>
  </si>
  <si>
    <t>Após as turbulências de março, que combinaram a aversão a risco dos mercados diante da guerra do Irã e eventos de crédito no mercado local (e.g., Raízen, GPA), abril manteve uma elevada dose de volatilidade. Nesse sentido, mesmo que mais amena, ainda observamos abertura de spreads de crédito das debêntures incentivadas, impactando negativamente o Legacy Compound CDI Ativo. Em relação à abertura dos spreads de crédito, acreditamos que é um movimento técnico, e não ligado a uma visão de piora da saúde das empresas. Além disso, vemos que os atuais níveis dos ativos estão acima da média histórica, o que sugere que um período de acomodação está próximo. Diante dos preços atuais, e combinados aos elevados níveis da taxa de juros, vemos grande potencial de retorno do fundo (carrego), inclusive acima de outros ativos de renda fixa alternativos, como títulos bancários (CDB, LCI, LCA etc.).</t>
  </si>
  <si>
    <t>O Legacy Compound CDI Ativo é composto por diversos ativos de crédito ligados à infraestrutura. São mais de 66 emissores de mais de 12 setores, sem concentração em algum ativo específico ou setor. Isso dito, é uma carteira defensiva, ligada a setores de maior previsibilidade (ex.: energia, saneamento, rodovias) e com contratos de longo prazo (concessões, PPAs, autorizações etc.). Adicionalmente, o fundo conta com uma gestão ativa de renda fixa, gerida pelo experiente time de renda fixa da Legacy, atuando no mercado de juros, buscando assimetrias em diversos trades. No fechamento do mês, o fundo se encontrava com caixa de 18% em relação ao PL, o que vemos como adequado para potenciais compras no secundário e obrigações de seu passivo.</t>
  </si>
  <si>
    <t>https://fundos.xpi.com.br/docs-fundos/Caracteristica_50891130000130_5Q3P81748983061.pdf</t>
  </si>
  <si>
    <t>Em março, o LCP Renda+ distribuiu R$ 0,83 por cota, valor referente ao resultado apurado no mês, com base na estrutura de remuneração da carteira, ajustada de forma proporcional aos dias úteis do período, que totalizaram 22 dias úteis. A rentabilidade total no período foi de 1,07%, decorrente da combinação entre a variação positiva do IPCA de janeiro, utilizado como referência em M-2, que apresentou alta de 0,33%, e o rendimento pago aos investidores. No contexto das operações do fundo, destaca-se o CRI ABecker IV – Duvoisin, que registrou 5 vendas líquidas em março, com obra seguindo o cronograma e etapas de maior complexidade técnica já concluídas na primeira fase. Desde o início de suas atividades, o fundo acumula rentabilidade equivalente a 108,21% do CDI líquido, considerando a incidência de IR de 15%. A gestão segue conduzindo o portfólio em conformidade com as diretrizes da política de investimento, mantendo o foco na preservação de valor no longo prazo.</t>
  </si>
  <si>
    <t>O fundo teve recuperação relevante no mês, ficando acima do seu benchmark, o S&amp;amp;P em reais. Os principais destaques positivos do portfólio foram Texas Instruments (+38,7%), Alphabet (+27,9%) e Broadcom (+26,7%).</t>
  </si>
  <si>
    <t>O fundo mantém exposição ao desempenho do mercado acionário americano, com exposição à variação cambial através de uma carteira concentrada em BDRs de empresas americanas de grande porte com potencial de crescimento. A estratégia segue diversificada do ponto de vista setorial sendo suas maiores exposições nos setores de Tecnologia, Saúde e Industrial.</t>
  </si>
  <si>
    <t>https://fundos.xpi.com.br/docs-fundos/Caracteristica_19831126000136.pdf</t>
  </si>
  <si>
    <t>As maiores contribuições positivas vieram de Saúde e Commodities. A Bradesco Saúde (antiga Odontoprev) teve uma forte alta no mês de abril impulsionada por revisões de estimativas de lucro e recomendação de compra de uma séria de casas de análise. Já em Commodities, Gerdau reportou um resultado acima das expectativas, com margens de Brasil sendo o destaque positivo. As contribuições negativas ficaram concentradas no setor Imobiliário. A piora no ambiente inflacionário, a variação acima do esperado do INCC de abril e o feedback das empresas sobre preocupação com um forte movimento de alta no preço dos materiais de construção fizeram com que as incorporadoras de baixa renda devolvessem uma parte da alta do ano.</t>
  </si>
  <si>
    <t>O fundo segue com uma carteira diversificada, alocando risco privilegiando a liquidez, a robustez dos modelos de negócios e a capacidade de navegar em um ambiente de juros altos e incertezas fiscais. As maiores posições estão hoje nos setores de Bancos, Commodities e Consumo Discricionário.</t>
  </si>
  <si>
    <t>https://fundos.xpi.com.br/docs-fundos/Caracteristica_09635172000106.pdf</t>
  </si>
  <si>
    <t>https://fundos.xpi.com.br/docs-fundos/Caracteristica_50493115000133.pdf</t>
  </si>
  <si>
    <t>https://fundos.xpi.com.br/docs-fundos/Caracteristica_17302010000184.pdf</t>
  </si>
  <si>
    <t>Em abril, ganhamos em juros direcionais, em juros relativos, no caixa (IPCA) e em renda fixa internacional; inflação ficou neutra e não houve perdas relevantes. Direcional: Com petróleo nos níveis atuais, enxergamos Selic abaixo do que o mercado precifica, vemos assimetria a favor de quedas, apesar da volatilidade ligada ao Oriente Médio; posições para queda de juros contribuíram. Relativo: a tese de ciclo mais longo, operada via desinclinação, gerou resultado. No caixa IPCA, o fechamento das taxas reais curtas nos vértices onde estávamos aplicados ajudou a performance. No exterior, estamos aplicados em Suécia e, em menor escala, Nova Zelândia, somados a posições tomadas no Chile. Em moedas, vendidos em moedas europeias sensíveis ao choque de petróleo e no peso mexicado; estamos comprados no BRL.</t>
  </si>
  <si>
    <t>No fechamento, o posicionamento dos fundos concentra-se em carregar a assimetria em juros no Brasil e manter seleções táticas no exterior. Mantemos posições aplicadas na curva doméstica, apostando em Selic final abaixo da precificada. Em juros relativos, estamos encerrando o tema. No caixa IPCA, a exposição segue em cerca de 97% do PL, com prazo médio próximo de 1 ano e alocação de juros reais concentrada no vencimento em maio de 2027. Estamos sem posição tática em inflação. No internacional, seguimos aplicados em Suécia e Nova Zelândia, tomados no Chile. Em moedas, vendidos em europeias mais sensíveis ao choque de petróleo e no peso mexicano; comparados no BRL.</t>
  </si>
  <si>
    <t>https://fundos.xpi.com.br/docs-fundos/Caracteristica_39586858000115_M0UTC1743800258.pdf</t>
  </si>
  <si>
    <t>https://fundos.xpi.com.br/docs-fundos/Caracteristica_34286544000183.pdf</t>
  </si>
  <si>
    <t>https://fundos.xpi.com.br/docs-fundos/Caracteristica_44431925000162.pdf</t>
  </si>
  <si>
    <t>Apesar da volatilidade recente e das incertezas relacionadas ao cenário global, a renda fixa continua apresentando boas oportunidades no médio e longo prazo. Os níveis elevados de juros oferecem retornos atrativos, mesmo diante de riscos como inflação, tensões geopolíticas e políticas econômicas incertas. Nesse contexto, a estratégia mantém uma postura cautelosa, com foco em flexibilidade para aproveitar oportunidades conforme surgem. O fundo segue priorizando títulos de prazo mais curto, reduzindo a exposição a movimentos mais bruscos de juros, especialmente diante do risco de choque prolongado nos preços de energia e limitações fiscais dos governos. Já os títulos de prazo mais longo permanecem mais vulneráveis a políticas de estímulo não financiadas. No crédito, a estratégia tem sido mais seletiva, já que os prêmios ainda estão relativamente baixos e alguns setores podem enfrentar maior dificuldade de financiamento. O fundo mantém menor exposição a risco amplo de crédito, especialmente em ativos de maior risco, priorizando ativos com suporte em ativos reais. Caso surjam oportunidades com melhor relação risco-retorno, a estratégia está preparada para aumentar a exposição.</t>
  </si>
  <si>
    <t>Em abril, os mercados apresentaram recuperação após as perdas de março, mesmo com a continuidade das tensões no Oriente Médio e preços elevados de energia. O petróleo permaneceu volátil ao longo do mês, refletindo incertezas sobre o conflito com o Irã. Ao mesmo tempo, dados de inflação confirmaram pressões crescentes, levando investidores a considerar novas altas de juros, especialmente na Europa. Em vários países, as taxas de juros de longo prazo atingiram níveis não vistos há anos, refletindo preocupações com inflação e crescimento mais fraco. Apesar desse cenário desafiador, os mercados de crédito tiveram desempenho positivo, com destaque para títulos de maior risco. O fundo teve desempenho ligeiramente abaixo de seus pares, impactado por sua postura mais defensiva, com menor exposição a juros, que prejudicou os resultados no início do mês, quando os mercados reagiram com otimismo. Por outro lado, a menor exposição ao Japão contribuiu positivamente. No crédito, a seleção de ativos foi o principal fator de suporte, com bom desempenho em energia, setor financeiro e alguns ativos específicos, compensando parcialmente o impacto de proteções adotadas contra riscos mais amplos do mercado.</t>
  </si>
  <si>
    <t>https://fundos.xpi.com.br/docs-fundos/Caracteristica_42084992000122.pdf</t>
  </si>
  <si>
    <t>A exposição à Aegea, por exemplo, apresentou impacto limitado, e a gestão aproveitou a deslocamento de preços para aumentar marginalmente a posição a taxas consideradas bastante atrativas. Importante destacar que esse incremento não resultou em aumento relevante da exposição total ao emissor, uma vez que foi parcialmente compensado pela amortização de outra debênture de Aegea recebida no período. Adicionalmente, foram ampliadas as exposições em Armac, a CDI + 3,2%, e em Hapvida, a CDI + 15,25%. No caso de Hapvida, destaca-se que as debêntures já passaram a negociar a taxas significativamente mais baixas, refletindo valorização relevante após a aquisição, o que fez dessa posição um dos principais destaques de desempenho no mês. O fundo segue com nível elevado de liquidez e bem-posicionado para capturar oportunidades que possam surgir, seja em decorrência de eventos de crédito, seja por um eventual aumento no volume de resgates na indústria. Carrego líquido atual do fundo: CDI + 0,74%a.a. (105,49% do CDI). Duration da carteira de crédito: 1,43 anos.</t>
  </si>
  <si>
    <t>No mês de abril, o fundo obteve um retorno de +1,26% (115,26% do CDI). Nos últimos 12 meses, o fundo apresenta uma rentabilidade de +14,23% (95,95% do CDI). Apesar do ambiente desafiador no mercado de crédito privado, o fundo apresentou, em abril, um desempenho acima de seu objetivo de retorno e dos seus concorrentes. O cenário, que já vinha pressionado em função das relevantes reestruturações anunciadas no início do ano, deteriorou-se adicionalmente ao longo do mês após o anúncio da postergação da divulgação das demonstrações financeiras da Aegea. Esse evento provocou uma abertura significativa dos spreads de crédito não apenas nos títulos da própria emissora, mas também em papéis de outros emissores percebidos como mais alavancados. Nesse contexto, a estratégia do fundo de manter uma elevada liquidez e uma carteira com prazo médio mais curto mostrou-se acertada. Segue a atribuição de performance: Títulos Públicos: +0,51%; Debêntures: +0,49%; FIDCs: +0,14%; Títulos Bancários: +0,15%; Outros Ativos: +0,02%; Hedge: 0,00%; e Custos: -0,05%.</t>
  </si>
  <si>
    <t>https://fundos.xpi.com.br/docs-fundos/Caracteristica_32756812000158.pdf</t>
  </si>
  <si>
    <t>A performance do mês se beneficiou do alívio dos mercados nos ativos de risco de forma generalizada. O destaque ficou por conta de algumas posições no setor de tecnologia, ligadas à inteligência artificial, porém com capacidade de produção em países asiáticos, que tinham sofrido no mês anterior por conta da alta dependência do estreito de Hormuz. Tivemos também uma contribuição positiva na nossa posição de bancos e utilidade pública no mercado brasileiro, que aproveitamos para reduzir.</t>
  </si>
  <si>
    <t>Nossa carteira atual está com uma combinação de ações no Brasil e no exterior. No mês passado, reduzimos a exposição comprada em Brasil compensado por um aumento da posição no exetrior. Seguimos comprados no setor financeiro e também no setor de utilidades públicas no mercado local. No exterior, seguimos comprado em teses que vão se beneficiar do forte ciclo de investimentos em inteligência artificial. Acreditamos que esse ciclo ainda está longe do final e que os efeitos serão extremamente positivos para a economia global como um todo.</t>
  </si>
  <si>
    <t>O Arbor FIC FIA encerrou abril de 2026 com rentabilidade de 10,5% no mês, 0,7% no ano e 713,8% desde o início do Fundo, equivalente a uma rentabilidade anualizada de 20,8% desde março de 2015. Todos os retornos são líquidos de taxas. No mês, as principais contribuições foram TSMC, Amazon e Alphabet. Em abril, o principal desenvolvimento no cenário macro foi o cessar-fogo no conflito envolvendo EUA, Israel e Irã. Como temos destacado desde o início da guerra, dinâmicas geopolíticas são difíceis de prever, especialmente em cenários de conflito bélico. Por isso, buscamos investir em empresas estruturalmente mais insuladas desse tipo de evento: negócios com vantagens competitivas duráveis, tendências seculares favoráveis, baixa dependência de variáveis macroeconômicas de curto prazo e ampla capacidade de adaptação. Quando os fundamentos dessas companhias permanecem preservados, choques de sentimento tendem a criar deslocamentos apenas temporários entre preço e valor. Foi isso que observamos ao longo do mês: passada a reação inicial, parte relevante da pressão sobre as ações foi revertida. Além disso, o mês teve o início da temporada de resultados e as companhias vêm reportando números sólidos, em muitos casos acima das expectativas.</t>
  </si>
  <si>
    <t>Além de empresas excepcionais, demandamos margem de segurança e excesso de retorno em nossos investimentos. Enquanto esses fatores se mantiverem verdadeiros carregaremos nossos investimentos – muitas vezes ao longo de vários anos. O fundo Arbor FIC FIA é long-only, não utiliza de alavancagem, mantém-se 100% investido e não busca fazer market timing com alocações em caixa ou proteções. Entendemos que essa estratégia maximiza retornos ao mesmo passo que minimiza a probabilidade de perda permanente de capital.</t>
  </si>
  <si>
    <t>https://fundos.xpi.com.br/docs-fundos/Caracteristica_21689246000192.pdf</t>
  </si>
  <si>
    <t>O AZ Quest Ações encerrou abril com rentabilidade de -0,94%, abaixo do Ibovespa, que recuou 0,08% no período. Apesar do resultado no mês, a estratégia mantém um histórico sólido: desde o início, em 2005, o fundo acumula valorização de 1.720%, superando o índice de referência em mais de 1.000 pontos percentuais, evidenciando consistência na geração de valor no longo prazo. No mês, a performance foi impactada principalmente pelas posições nos setores de Construção Civil, Varejo e Utilidade Pública. Em contrapartida, Elétricas e Bancos contribuíram positivamente, em um ambiente marcado por elevada volatilidade global. Os demais setores tiveram impacto mais limitado no resultado consolidado. Seguimos com exposição relevante a Bancos, Elétricas e Varejo, refletindo a preferência por companhias com fundamentos sólidos, alta previsibilidade de resultados e potencial de valorização no médio e longo prazo. A estratégia permanece ancorada em uma abordagem fundamentalista disciplinada, com foco na seleção de empresas de qualidade, negociadas a valuations atrativos e capazes de atravessar diferentes ciclos econômicos, buscando capturar assimetrias e sustentar consistência de performance ao longo do tempo.</t>
  </si>
  <si>
    <t>https://fundos.xpi.com.br/docs-fundos/Caracteristica_07279657000189.pdf</t>
  </si>
  <si>
    <t>O Guardian Advisory obteve uma rentabilidade de 1,00% em abril, equivalente a 91,4% do CDI. Book estruturado HY (FIDCs, CRIs e CRAs): Tivemos uma performance aquém do retorno alvo da estrutura para o mês de abril, o que pode ser explicado pela marcação que tivemos nas cotas mezaninos dos FIDCs de consignado MT da Capital Consig, que não estão recebendo repasse desde 2025. Nesse sentido, temos acompanhado de perto a resolução jurídica desse tema e esperamos que a situação seja resolvida e o preço revertido no curto prazo. Em relação ao book de multicedentes multisacados, seguimos observando uma performance positiva das estruturas investidas. Apesar do juro alto, o que traz um risco maior para os cedentes das estruturas, temos vistos um aumento na régua de crédito dos FIDCs como um todo, selecionando cada vez mais a robustez dos cedentes e sacados e aumentando o share de operações colateralizadas. Um indicativo dessa melhora de crédito na estrutura pode ser observado pela captação de alguns clientes que antes operavam apenas com bancos e que, ao longo dos últimos meses, passaram a operar com alguns FIDCs. Ao longo de abril alocamos em 17 FIDCs, divididos nos seguintes segmentos: (i) 7 Consignado Público, (ii) 6 Multicedente multisacado, (iii) 2 Consignado privado e (iv) 2 Outros.</t>
  </si>
  <si>
    <t>https://fundos.xpi.com.br/docs-fundos/Caracteristica_25213355000190.pdf.pdf</t>
  </si>
  <si>
    <t>O fundo apresentou desempenho superior ao CDI, com praticamente todas as classes de ativos em que investe contribuindo positivamente. Houve ganhos na curva de juros, tanto nominal quanto real, na bolsa local e na bolsa internacional, além do ganho na estratégia long &amp;amp; short. As exposições em Moedas, US Treasuries, S&amp;amp;P Futuro, BDRs e Renda Fixa Global tiveram efeito neutro.</t>
  </si>
  <si>
    <t>Mantivemos uma postura cautelosa com baixa utilização de risco no portfolio frente às incertezas presentes tanto no ambiente externo quanto doméstico. Mantivemos posições aplicadas em juros locais pré-fixados e reais de prazo intermediário. Adicionalmente, mantivemos uma pequena posição em ações locais e internacionais.</t>
  </si>
  <si>
    <t>https://fundos.xpi.com.br/docs-fundos/Caracteristica_05024659000100.pdf</t>
  </si>
  <si>
    <t>O XP Bancos FIC FIRF DI CP rendeu 1,08% em Abril versus 1,07% do CDI, alcançando performance de 98,90% do CDI. A carteira de crédito do fundo inicia o mês de Maio com um carrego de CDI+ 0,33% a.a. (antes de taxas), com duration de 0,9 ano.</t>
  </si>
  <si>
    <t>https://fundos.xpi.com.br/docs-fundos/Caracteristica_50088190000119.pdf</t>
  </si>
  <si>
    <t>https://fundos.xpi.com.br/docs-fundos/Caracteristica_31874833000105.pdf</t>
  </si>
  <si>
    <t>Apesar da forte valorização dos mercados globais em abril, a bolsa brasileira encerrou o mês praticamente estável. Nesse contexto, registramos perdas pontuais em alguns investimentos específicos, sem que tenhamos identificado deterioração nos fundamentos dessas companhias. Mantemos as posições em carteira, pois continuamos avaliando que representam boas oportunidades de retorno. O fundo apresentou destaques positivos nos seguintes setores: Energia Elétrica, e destaques negativos nos seguintes setores: Serviços Não Financeiros, Bancos - Outros e Varejo - Outros.</t>
  </si>
  <si>
    <t>A atenção do mercado segue concentrada em dois grandes focos de incerteza. No plano externo, o desdobramento do conflito entre EUA e Irã, cujos efeitos se propagam por diversos vetores da economia global. No plano doméstico, a aproximação das eleições presidenciais, cujo resultado permanece em aberto e representa uma nova bifurcação relevante para a condução da política econômica brasileira. Diante desse pano de fundo, mantemos uma carteira diversificada, construída para atravessar diferentes cenários com geração consistente de valor. Os principais setores na carteira do fundo são os de Energia Elétrica, Bancos - Outros e Serviços Não Financeiros.</t>
  </si>
  <si>
    <t>https://fundos.xpi.com.br/docs-fundos/Caracteristica_37887412000103.pdf</t>
  </si>
  <si>
    <t>https://fundos.xpi.com.br/docs-fundos/Caracteristica_58290688000171.pdf</t>
  </si>
  <si>
    <t>https://fundos.xpi.com.br/docs-fundos/Caracteristica_26605199000175.pdf</t>
  </si>
  <si>
    <t>O Mantaro LB teve rentabilidade de -1,93% no mês. Os destaques positivos de performance do mês foram Equatorial e BTG. Do lado negativo, Cyrela e Smart Fit.</t>
  </si>
  <si>
    <t>Equatorial, B3 e Localiza são as principais posições. O fundo manteve a exposição estável e fechou o mês com 69% de exposição líquida e 81% de exposição bruta. No portfólio, realizamos três movimentações ao longo do mês. Encerramos a posição em Stone, diante da deterioração sequencial dos resultados da companhia: a receita desacelera enquanto os custos avançam, com pressão adicional de PDD e despesas comerciais, e sem catalisadores claros à vista. Saímos também de posição residual em Vitru, após a decisão da empresa de realizar um aumento de capital nos níveis atuais, o que, na nossa visão, sinaliza negativamente para a alocação de capital e reduz a assimetria do investimento dado o custo de oportunidade da carteira. Por fim, encerramos o par long Rumo / short Hidrovias após uma performance satisfatória: com a convergência de múltiplos já em curso, o valuation ficou menos atrativo para manter a posição.</t>
  </si>
  <si>
    <t>https://fundos.xpi.com.br/docs-fundos/Caracteristica_17002861000101.pdf</t>
  </si>
  <si>
    <t>No mês até 31 de março de 2026, a Classe I do fundo retornou -7,37% (líquido), vs. -6,37% do benchmark. No 1º trimestre, o portfólio caiu -13,03%, vs. -3,57% do índice. O underperformance foi explicado por: (i) derating em software e empresas intensivas em dados, com aumento das preocupações com IA, apesar de fundamentos sólidos; e (ii) menor defensividade, já que o cenário não seguiu um típico growth scare. Energia (+12%), fora do portfólio, foi o único setor positivo em março, enquanto consumo básico (-9%) e saúde (-8%) ficaram abaixo do índice. Vemos o movimento como excessivamente orientado por sentimento, com nomes de qualidade em oversold. O portfólio mantém alta qualidade, resiliência de lucros e crescimento superior, negociando a desconto de fluxo de caixa livre não visto há mais de uma década. Principais contribuidores: Netflix (+43 bps), Coca-Cola (+36 bps) e CME (+22 bps). Detratores: SAP (-177 bps) e Microsoft (-169 bps), impactadas por IA — ambas reduzidas. Em termos relativos, a alocação ajudou, mas foi compensada pela falta de energia e materiais. Seleção em TI e industriais foi o principal detrator, especialmente software, que ficou atrás de semicondutores e hardware.</t>
  </si>
  <si>
    <t>Em março, realizamos uma compra e uma venda total. Iniciamos posição em Cencora, destaque no setor de distribuição farmacêutica nos EUA, com perfil defensivo, crescimento estrutural e baixa exposição à IA. A recente queda parece idiossincrática e o valuation (~18x P/E para ~10% de crescimento) oferece bom risco-retorno. Saímos de Broadridge, diante do aumento das incertezas ligadas à IA e menor visibilidade sobre seu modelo. No início do ano, destacaram-se compras em Netflix, Amazon e TSMC — todas com exposição a crescimento estrutural: monetização e escala (Netflix), AWS e e-commerce com melhora de margens (Amazon), e posição estratégica na cadeia de semicondutores e IA (TSMC). Encerramos também ADP (risco de automação no HCM) e Roper, após sinais de menor crescimento. Ao longo do trimestre, aumentamos posições em Aon, Experian, L’Oréal, Ferrari, Steris e Otis, aproveitando oportunidades de valuation. Por outro lado, reduzimos Thermo Fisher, P&amp;amp;G, Visa, SAP, Microsoft, Booking e A.J. Gallagher, por valuation elevado ou maior incerteza. Seguimos realocando capital para casos com maior visibilidade e melhor risco-retorno diante do avanço da IA.</t>
  </si>
  <si>
    <t>https://fundos.xpi.com.br/docs-fundos/Caracteristica_37331214000150.pdf</t>
  </si>
  <si>
    <t>https://fundos.xpi.com.br/docs-fundos/Caracteristica_47033388000190.pdf</t>
  </si>
  <si>
    <t>O fundo encerrou o mês com 96% de exposição em equities, sendo 73% em ações globais, 23% no mercado brasileiro, e 17,53% em renda fixa, majoritariamente em títulos longos de juro real (NTN-B). O portfólio mantém uma composição setorial equilibrada, com maior alocação atualmente em empresas dos setores de consumo discricinário e financeiro. O somatório das 10 maiores posições representa cerca de 71% do patrimônio líquido.</t>
  </si>
  <si>
    <t>Em abril, o fundo registrou performance anualizada de 97% do CDI, acumulando, desde o início, performance de 99,4% do CDI. O resultado abaixo do benchmark no mês deve-se à contribuição ligeiramente negativa do book de crédito corporativo. Do lado positivo, houve contribuição do book de bancários.</t>
  </si>
  <si>
    <t>Conforme detalhado no Comentário do Gestor, com a recente volatilidade do mercado de crédito, voltamos a identificar oportunidades no crédito high grade com boa relação risco/retorno. Temos aproveitado essa janela para elevar seletivamente a alocação de nossos mandatos em ativos de crédito. Em abril, reduzimos a exposição a caixa, aumentando em 3% a exposição a ativos bancários.</t>
  </si>
  <si>
    <t>https://fundos.xpi.com.br/docs-fundos/Caracteristica_54022134000132.pdf</t>
  </si>
  <si>
    <t>Com relação às posições do portfólio, tivemos algumas mudanças. No lado das compras, montamos nova posição em Vibra Energia S.A. (VBBR3) e aumentamos a exposição em Equatorial S.A. (EQTL3) e Nu Holdings Ltd. (ROXO34). No campo das reduções, zeramos Allos S.A. (ALOS3), Sabesp (SBSP3) e Azzas 2154 S.A. (AZZA3), além de vendas marginais nas posições de StoneCo Ltd (STOC34) e Cia Paranaense de Energia S.A. (CPLE3). Apesar do mês bastante complicado em função do cenário de guerra no Oriente Médio, não chegamos a montar novos hedges por considerar que não tínhamos visibilidade sobre a duração desse cenário e que, após ele, o ambiente de investimentos global seria ainda mais favorável ao Brasil. Atualmente, estamos com aproximadamente 90% nos fundos Long Bias e de previdência. Continuamos a olhar com atenção para o mercado de derivativos, procurando hedges assimétricos que possam ajudar o nosso portfólio. Atualmente, estamos com aproximadamente 93% de posição líquida comprada (net long) nos fundos Long Only.</t>
  </si>
  <si>
    <t>https://fundos.xpi.com.br/docs-fundos/Caracteristica_37487500000100.pdf</t>
  </si>
  <si>
    <t>Em março, o Claritas Quant apresentou uma alta de 1,53%, equivalente a 126% do CDI . No ano, o fundo apresenta um retorno de 4,84% (142% do CDI). Alguém que olhasse para o desempenho do Ibovespa no mês de março (queda de 0,7%), provavelmente não teria uma real impressão do que aconteceu com a bolsa no mês, em meio aos conflitos geopolíticos globais, houve consideravel turbulência nos mercados. Algumas particularidades fizeram com que a queda do Ibovespa fosse modesta, mas o desempenho do índice de Small Caps (queda de 5,8%) provavelmente representa melhor o que ocorreu com a maioria das empresas no mês. Dentro deste contexto, o destaque negativo do fundo foi a estratégia de Tendência, que havia se posicionado de forma bastante comprada e subtraiu 0,57% dos resultados, mas que foi balanceada pelas estratégias de controle de risco (Outros Modelos contribuiu com 0,60%). No lado positivo, o destaque entre as estratégias ficou com Valor, que adicionou 0,4%. No ano, o destaque também segue com Valor (+1,68% no resultado do fundo) e, apesar do desempenho de março, Tendência segue na segunda colocação, adicionando 0,17%.</t>
  </si>
  <si>
    <t>Dentro desta conjuntura, tivemos grandes mudanças no posicionamento do fundo para abril. O fundo iniciou o mês com uma alocação líquida vendida de 3,4% (vindo de 7,9% comprado), inclusive com a estratégia de Tendência também se posicionando de forma liquidamente vendida (pequena magnitude). Do ponto de vista de exposição bruta, houve grande redução no risco do fundo, passando de 82,1% em março para 54,2% em abril.</t>
  </si>
  <si>
    <t>https://fundos.xpi.com.br/docs-fundos/Caracteristica_31416575000113.pdf</t>
  </si>
  <si>
    <t>Alocação em operações de crédito situando-se na faixa de 76% do portfólio, sendo 24% em debêntures, 7% em FIDCs, 45% em crédito bancário entre LFs e CDBs, e uma posição confortável em títulos públicos com liquidez diária. Um dos princípios dos nossos fundos é a diversificação dos ativos da carteira, só assim é possível reduzir ao máximo os riscos específicos e inesperados que podem surgir sem afetar os resultados dos fundos no longo prazo. Com a alta dos prêmios dos papéis CDI, vemos melhores oportunidades no crédito corporativo. O fundo segue diciplinado e cauteloso em seu processo, alocando em dívidas mais curtas e com preferência em alocações de baixo risco.</t>
  </si>
  <si>
    <t>https://fundos.xpi.com.br/docs-fundos/Caracteristica_53799009000170.pdf</t>
  </si>
  <si>
    <t>https://institucional.xpi.com.br/downloads/xpgestao/Caracteristica/Caracteristica_53779703000126_v1.pdf</t>
  </si>
  <si>
    <t>O fundo apresentou desempenho positivo e acima do CDI no mês, beneficiado pelo carregamento dos ativos de crédito bancário, mesmo em um ambiente desafiador de spreads mais comprimidos nesse segmento. A carteira permanece com um nível de carrego atrativo, em torno de CDI+0,44%, com prazo médio de aproximadamente 1 ano.</t>
  </si>
  <si>
    <t>Manteremos uma alocação próxima de 90% em instituições financeiras de primeira linha (CDBs e Letras Financeiras), aproveitando o carrego dos papéis.</t>
  </si>
  <si>
    <t>https://fundos.xpi.com.br/docs-fundos/Caracteristica_09636393000107.pdf</t>
  </si>
  <si>
    <t>O fundo teve rentabilidade de -3,8% no mês de abril, puxado por Dólar em -4,6%. Em contrapartida teve influência positiva em TRX em -1,3%.</t>
  </si>
  <si>
    <t>https://fundos.xpi.com.br/docs-fundos/Caracteristica_40212940000169.pdf</t>
  </si>
  <si>
    <t>https://fundos.xpi.com.br/docs-fundos/Caracteristica_24140275000199.pdf</t>
  </si>
  <si>
    <t>https://institucional.xpi.com.br/downloads/xpgestao/Caracteristica/Caracteristica_39774487000103_v24.pdf</t>
  </si>
  <si>
    <t>O fundo SAFRA MASTER CDI RESP LIMITADA FIF RENDA FIXA REFERENCIADO DI encerrou o mês com um resultado nominal de 1,05% (equivalente a 97% do CDI). No ano, o fundo acumula um resultado de 4,46% (equivalente a 98% do CDI).</t>
  </si>
  <si>
    <t>https://fundos.xpi.com.br/docs-fundos/Caracteristica_02536364000116.pdf</t>
  </si>
  <si>
    <t>O fundo apresentou performance negativa no mês, sendo o livro direcional comprado em Brasil e a carteira de argentina os principais contribuintes, enquanto o livro de valor relativo foi capaz de capturar ganhos no mês. Os destaques positivos vieram de posições recentes e mais táticas, como Hapvida, Zeta, Stone e Brava enquanto os destaques negativos são de posições que temos no portfólio há algum tempo, como Copasa, Centauro e uma pequena posição vendida em Petrobras.</t>
  </si>
  <si>
    <t>Iniciamos maio com postura conservadora, com exposição direcional liquida próxima ao neutro através de estruturas de opções de compra e voltamos a incrementar risco bruto no portfólio após a redução em março. Com um fluxo no curto prazo mais vendedor, optamos por reduzir a exposição comprada em Brasil, bem como redução da alocação intersetorial e mantivemos a exposição em Argentina.</t>
  </si>
  <si>
    <t>https://fundos.xpi.com.br/docs-fundos/Caracteristica_41153236000145.pdf</t>
  </si>
  <si>
    <t>O XP Debêntures Incentivadas IMAB5 rendeu 0,18% em Abril versus 1,32% do IMA-B 5. A carteira de crédito do fundo inicia o mês de Maio com um spread de 0,56% a.a. (antes de taxas), com duration de 3,5 ano.</t>
  </si>
  <si>
    <t>Os setores de Instituições financeiras, Elétrico, Rodovias e Saneamento, considerados setores defensivos, compõe 79,8% da alocação de crédito do fundo. A carteira de crédito é composta por 67 ativos de 55 emissores distintos, com exposição média de 1,2% por emissor. 95,6% do patrimônio do fundo possui rating entre AAA e A-.</t>
  </si>
  <si>
    <t>https://fundos.xpi.com.br/docs-fundos/Caracteristica_55994151000102.pdf</t>
  </si>
  <si>
    <t>No mês de abril, o fundo apresentou rentabilidade de 1,06%, o equivalente a CDI - 0,04%. No acumulado dos últimos 12 meses, o retorno foi de 14,83% (CDI + 0,01%). No mês, a estratégia de emissões corporativas apresentou uma contribuição marginalmente inferior ao mês anteior, fruto da abertura dos spreads de crédito. Sendo este o principal fator que onerou a performance do mês, fazendo com que o resultado apresentado ficasse em linha com o benchmark. Além disso, durante o mês de abril, reduzimos gradualmente a nossa posição em caixa através da redução da alocação em emissões bancárias.</t>
  </si>
  <si>
    <t>O Riza Lotus mantém uma carteira diversificada, composta por 128 emissores distribuídos entre 17 setores da economia, com foco em segmentos menos sujeitos à volatilidade econômica. As maiores alocações seguem concentradas nos setores de financials, utilities e energia. Atualmente, 25,5% da carteira está alocada em emissões corporativas, 27,3% em títulos bancários e 7,6% está exposta a ativos estruturados, predominantemente via cotas sêniores de FIDCs. Esse posicionamento, resulta em um portfólio com spread médio de CDI + 0,8% e duration média de 1,2 ano, patamar consistente com a estratégia do fundo de preservar liquidez e estabilidade no carrego, mesmo em cenários de maior incerteza.</t>
  </si>
  <si>
    <t>https://fundos.xpi.com.br/docs-fundos/Caracteristica_36498670000127.pdf</t>
  </si>
  <si>
    <t>A Persevera mantém uma postura construtiva, embora seletiva devido à volatilidade. O posicionamento por classe de ativos é: Renda Fixa: Permanecemos aplicados em títulos prefixados de vencimentos mais longos, acreditando na continuidade da queda da Selic e na força do Real. Em títulos de inflação (IPCA), a postura é de cautela no curto prazo, com viés de aumento gradual. Crédito Privado: Após o estresse de março, aumentamos gradualmente as posições, priorizando emissores bancários de alta qualidade e estruturas curtas, preservando liquidez para oportunidades futuras. Moedas: Mantemos a posição estrutural comprada em Real contra o dólar. Vemos espaço para valorização adicional, sustentada pelos juros elevados e fundamentos robustos, além de um possível catalisador político vindo da probabilidade de alternância de poder. Renda Variável Global: Estamos comprados, com foco nos setores de energia (petróleo, urânio e lítio) e tecnologia (Inteligência Artificial). Mantemos pequena posição em Bitcoin e estamos zerados em ouro. Renda Variável Local: A exposição atual é taticamente menor, concentrada em ações líquidas, defensivas e exportadoras, com expectativa de adicionar risco nos próximos meses conforme o fluxo estrangeiro retorne.11</t>
  </si>
  <si>
    <t>https://fundos.xpi.com.br/docs-fundos/Caracteristica_47562149000128.pdf</t>
  </si>
  <si>
    <t>https://fundos.xpi.com.br/docs-fundos/Caracteristica_23732231000195.pdf</t>
  </si>
  <si>
    <t>https://fundos.xpi.com.br/docs-fundos/Caracteristica_50862124000154_UPUYD1748973236.pdf.pdf</t>
  </si>
  <si>
    <t>O Riza Tavros apresentou performance de -0,86% vs -0,08% do Ibovespa e +1,81% do IMA-B (benchmark). As maiores contribuições positivas foram: Vamos, Eneva e BTG. As maiores ofensoras: Smartfit, GPS e Petro Rio.</t>
  </si>
  <si>
    <t>Reduzimos nossa exposição líquida para 5%, alocados 70% em ações e vendidos em 63% via índice futuro e estrutura de opções (hedge). Atualmente temos cerca de 17 posições no portfólio, com uma alocação média de 4,05%.</t>
  </si>
  <si>
    <t>https://fundos.xpi.com.br/docs-fundos/Caracteristica_46962243000101.pdf</t>
  </si>
  <si>
    <t>O AZ Quest Bayes FIA encerrou abril com queda de 0,14%, em linha com o Ibovespa (-0,08%). Após um início de mês positivo, até meados de abril, parte relevante das posições devolveu ganhos, com exceção de empresas que apresentaram bons resultados no 1º trimestre e do setor de energia. As ações mais ligadas à economia doméstica foram impactadas pela piora das expectativas de inflação e pela perspectiva de cortes de juros mais graduais. Nesse contexto, estratégias mais sensíveis ao ciclo, como as de Valor, tiveram desempenho inferior no período. De forma geral, os fatores de risco apresentaram comportamento volátil ao longo do mês, com alta inicial seguida de reversão, resultando em desempenho próximo da estabilidade. Entre os destaques negativos estiveram os fatores de Valor e Qualidade, enquanto os demais registraram leves ganhos. Para frente, a expectativa é que estratégias ligadas a Valor e Crescimento, hoje menos representadas no índice, possam se beneficiar de um ambiente de queda de juros, o que pode contribuir para um desempenho superior do fundo em relação ao Ibovespa ao longo de 2026.</t>
  </si>
  <si>
    <t>https://fundos.xpi.com.br/docs-fundos/Caracteristica_37569846000157.pdf</t>
  </si>
  <si>
    <t>Em abril, o Fundo entregou +6,36%. Foi um mês positivo, com o portfólio capturando parte relevante da retomada dos ativos de qualidade após o stress de fevereiro, ainda que abaixo dos índices, dada a maior concentração desses em empresas ligadas à narrativa de IA. O portfólio capturou a recuperação de forma ampla em abril, com a grande maioria das posições contribuindo positivamente — reflexo direto da qualidade dos resultados reportados no trimestre e da reversão do sentimento após as tensões de março. Os principais contribuintes foram TSMC (+0,81%), que reportou resultado recorde com lucro líquido 58% acima do ano anterior, reforçando sua posição como infraestrutura crítica dos semicondutores globais. Credit Acceptance (+0,80%) entregou crescimento de receita e melhora na qualidade do crédito. Microsoft (+0,79%) reportou crescimento de 18% na receita, com a receita de inteligência artificial superando US$ 37 bilhões anualizados e o Azure crescendo 40%. MSCI, Airbnb, Alphabet e Visa também contribuíram de forma relevante, todas beneficiadas pela reabertura do apetite por risco e por fundamentos que seguem robustos. Do lado negativo, Suzano (-0,34%) foi o maior detrator, pressionada pela valorização do real e pelo rebaixamento de recomendação pelo Bank of America. Equifax (-0,15%) apresentou resultado sólido, mas a ação não reagiu de forma expressiva no mês.</t>
  </si>
  <si>
    <t>https://fundos.xpi.com.br/docs-fundos/Caracteristica_32102192000133.pdf</t>
  </si>
  <si>
    <t>Os principais destaques positivos foram as debêntures de CSN, Hapvida e JSL O principal detrator de performance foi Aegea, após o atraso na divulgação de resultados em virtude de revisões contábeis dos anos de 2025 e 2024. O mercado vem passando por um momento clássico de aversão à risco que, diante da incerteza quanto ao que viria, teve uma abertura considerável de seus spreads até sua divulgação. Entretanto, os ajustes foram contábeis e na forma de apresentação, não impactando em caixa e covenant da companhia. Vale dizer ainda que, como evento subsequente, foi mencionado um aporte de R$ 1.2 bilhões na empresa realizado em março.</t>
  </si>
  <si>
    <t>Atualmente, o fundo mantém 45% de sua alocação em debêntures, 15% em Caixa, 25% em Letras Financeiras, 7% em FIDCs e 8% em outros instrumentos de crédito. O carrego da carteira encontra-se em CDI + 2.54%, enquanto a duration média do portfólio é de 2.40 anos.</t>
  </si>
  <si>
    <t>https://fundos.xpi.com.br/docs-fundos/Caracteristica_43164438000118.pdf</t>
  </si>
  <si>
    <t>https://fundos.xpi.com.br/docs-fundos/Caracteristica_38029012000111.pdf</t>
  </si>
  <si>
    <t>Em abril tivemos dois principais detratores de performance. O primeiro trata-se de uma marcação negativa em uma cota mezanino de um fundo relacionado ao agronegócio. O outro principal detrator foi em decorrência de uma remarcação em um crédito para uma empresa de ERP para PMEs . Apesar da contribuição negativa dessas posições, diversificamos o nosso portfólio justamente para que o excesso de retorno da carteira auxilie na recuperação desses valores ao longo do tempo.</t>
  </si>
  <si>
    <t>Durante o mês de Abril, realizamos a alocação em 4 novas operações - totalizando em R$40 milhões, com spread médio de CDI + 8.8% a.a.. As operações foram resumidamente em securitização de carteiras pulveirizadas, crédito consignado INSS e uma operação de resseguro com mais de 60% de subordinação. Ainda estamos carregando um caixa acima do desejado para evitar a dupla tributação de IOF. Seguimos monitorando o desempenho dos ativos e as condições de mercado, mantendo nosso compromisso com a disciplina na alocação e a geração de valor no longo prazo. Atualmente o spread médio da carteira está, aproximadamente, em CDI + 5.1% a.a.</t>
  </si>
  <si>
    <t>https://fundos.xpi.com.br/docs-fundos/Caracteristica_54851094000131.pdf</t>
  </si>
  <si>
    <t>Foi realmente um mês de muitos eventos inéditos em termos de volatilidade dos mercados e falta de visibilidade, dado o caráter errático dos anúncios dos EUA. A Coreia (terceiro maior mercado do índice de emergentes) registrou o pior desempenho mensal desde a crise financeira global de 2008. As moedas de mercados emergentes (EM FX) em 7 das 24 moedas depreciaram cerca de ~5% ou mais. A rúpia indiana se depreciou até o nível recorde de 95,1 antes da intervenção do banco central. Apenas Arábia Saudita e Colômbia registraram retornos positivos. O fundo EM Leaders apresentou desempenho superior, beneficiando-se das mudanças realizadas durante a transição, com a CATL na China sendo o maior contribuinte, junto com as recentemente adicionadas Credicorp no Peru, Jiangsu Hengrui na China e Delta Electronics em Taiwan. A seleção de ações na China foi o principal fator de contribuição, juntamente com a posição underweight (UW) na Coreia, embora estejamos buscando novas ideias. Embora tenhamos reduzido significativamente o peso na Índia, o país ainda foi o maior detrator em nível de país, e a alocação zero na Arábia Saudita também impactou negativamente.</t>
  </si>
  <si>
    <t>Continuamos a fazer ajustes no portfólio, aproveitando a pesquisa mais ampla da equipe de mercados emergentes e oportunidades de investimento temáticas. Dada a atual volatilidade do mercado, permanecemos disciplinados na busca pelos níveis corretos de preço de entrada e vigilantes diante das oscilações extremas de sentimento impulsionadas pelas mudanças geopolíticas. Estamos à disposição para discutir caso seja necessária uma análise mais detalhada.</t>
  </si>
  <si>
    <t>https://fundos.xpi.com.br/docs-fundos/Caracteristica_39466946000183.pdf</t>
  </si>
  <si>
    <t>Em abril, o fundo teve um retorno de 2,4% contra -0,1% do Ibovespa. As principais contribuições positivas foram Micron (+2,1 p.p), Alphabet (+1,3 p.p) e TSMC (+0,9 p.p). Os detratores foram Suzano (-0,4 p.p), Priner (-0,3 p.p) e Mills (-0,3 p.p). Desde o início, em setembro de 2008, o fundo acumula retorno de 579,5%, o que equivale a um retorno anualizado de 11,6% (Ibov 7,9%).</t>
  </si>
  <si>
    <t>https://fundos.xpi.com.br/docs-fundos/Caracteristica_10320151000180.pdf</t>
  </si>
  <si>
    <t>O Vokin GBV Aconcágua 30 fechou com resultado de -2,78%, enquanto o Ibovespa fechou com -0,08%. Em abril, houve uma série de informações desencontradas e sucessivas mudanças nos discursos dos EUA e do Irã sobre o andamento do conflito no Oriente Médio. A prolongação do conflito manteve o petróleo em patamar elevado, fazendo os bancos centrais do Brasil e dos EUA adotarem uma postura mais cautelosa. Nos EUA, o mercado agora projeta corte de juros apenas para o fim de 2027. No Brasil, a autoridade monetária deixou em aberto a extensão do ciclo de queda da Selic, após mais uma redução de 0,25%. Novas pesquisas eleitorais foram divulgadas e, em sua maioria, apontam empate em um eventual segundo turno entre Lula e Flávio Bolsonaro. O atual governo tenta conter o descontentamento popular e planeja novas medidas, como o programa Desenrola 2, que pretende facilitar a renegociação de dívidas de cartão de crédito e cheque especial. No mês, as principais posições que impactaram positivamente a carteira foram Hapvida, Gerdau e Iochpe. As principais contribuições negativas foram Suzano, Pague Menos e Azzas.</t>
  </si>
  <si>
    <t>Para os próximos meses, será importante continuar monitorando a evolução da guerra no Oriente Médio e seus impactos na inflação. Também acompanharemos os desdobramentos sobre a popularidade do governo brasileiro após as medidas que vem tentando implementar. Temos perspectivas positivas sobre as empresas da carteira, pois enxergamos um upside agregado próximo a 44% em nosso portfólio, considerando os potenciais de valorização individuais ponderados pelas participações na carteira.</t>
  </si>
  <si>
    <t>https://fundos.xpi.com.br/docs-fundos/Caracteristica_42847942000150.pdf</t>
  </si>
  <si>
    <t>https://fundos.xpi.com.br/docs-fundos/Caracteristica_47756349000111.pdf</t>
  </si>
  <si>
    <t>https://fundos.xpi.com.br/docs-fundos/Caracteristica_35556444000192.pdf</t>
  </si>
  <si>
    <t>https://fundos.xpi.com.br/docs-fundos/Caracteristica_57660316000127.PDF</t>
  </si>
  <si>
    <t>https://institucional.xpi.com.br/downloads/xpgestao/Caracteristica/Caracteristica_56992930000123_v12.pdf</t>
  </si>
  <si>
    <t>https://fundos.xpi.com.br/docs-fundos/Caracteristica_26549933000126.pdf</t>
  </si>
  <si>
    <t>Em abril, o Claritas Quant apresentou uma alta de 1,50%, equivalente a 137% do CDI. No ano, o fundo apresenta um retorno de 6,41% (141% do CDI). No mês de abril tivemos mais um exemplo da importância de manter um equilíbrio entre as estratégias, Valor, que vinha com boa performance no ano, teve um resultado ruim e subtraiu 0,65%, enquanto Momentum, que estava próxima de zero no ano, entregou fortes resultados e adicionou 0,89%. Todas as outras estratégias também foram positivas, em menor magnitude, levando ao bom desempenho do mês. No ano, o destaque segue com Valor (+1,01% no resultado do fundo), mas agora Momentum está bem próxima, adicionando 0,97%.</t>
  </si>
  <si>
    <t>O fundo iniciou maio com uma alocação líquida praticamente estável e levemente vendida, passando de -3,4% no início de abril para -3,1% agora. Em termos de exposição bruta, tivemos uma recomposição parcial do risco, de 54,2% para 64,3%, após a redução relevante realizada no mês anterior. Mesmo com esse aumento, a carteira segue em um patamar de exposição inferior ao observado no começo do ano.</t>
  </si>
  <si>
    <t>https://fundos.xpi.com.br/docs-fundos/Caracteristica_27944406000189.pdf</t>
  </si>
  <si>
    <t>Em abril, o cenário global foi marcado pela persistência do choque de energia, seus impactos sobre inflação e atividade e pela postura cautelosa dos bancos centrais. Nos EUA, o Fed manteve os juros e reduziu a probabilidade de cortes no curto prazo. A atividade segue resiliente, com inflação acima da meta e riscos adicionais via petróleo. A indicação de Kevin Warsh reforça a incerteza sobre a condução futura da política. Na Europa, o choque de energia elevou a inflação e aumentou o risco de persistência. A atividade perdeu força, e BCE e BoE mantêm viés mais restritivo, condicionado à evolução do choque. Na China, o crescimento mais forte no início do ano permitiu leve aperto na orientação da política, reduzindo a necessidade de estímulos adicionais. No Brasil, a atividade segue forte, com crédito e emprego acima do esperado. A arrecadação permanece robusta, sem deterioração relevante. A inflação foi revisada para cima, e o BC mantém cortes graduais, atento às expectativas. Quanto à performance, contribuíram positivamente as posições em mineração&amp;amp;siderurgia, transporte&amp;amp;logística e bens de capital; negativamente em utilidade pública, papel&amp;amp;celulose e petróleo&amp;amp;gás.</t>
  </si>
  <si>
    <t>Mantivemos o foco nos casos em que possuímos maior convicção e empresas que apresentam resiliência de resultados. Estamos acima do peso do Ibovespa em Mineração &amp;amp; Siderurgia, Transporte &amp;amp; Logística, Papel &amp;amp; Celulose e Saúde. Estamos abaixo do peso do Ibovespa em Utilidade Pública, Bancos, Petróleo &amp;amp; Gás, Bens de Capital, Shoppings, Telecom, Serviços Financeiros, Tecnologia, Educação, Construção e Consumo. Exposição líquida: 92,29% do PL, comprado em 105,63% e vendido em 13,34%.</t>
  </si>
  <si>
    <t>https://fundos.xpi.com.br/docs-fundos/Caracteristica_39573883000164.pdf</t>
  </si>
  <si>
    <t>O Fundo rendeu 1,10% no mês ou 101% do CDI, o que representa CDI+ 0,11% a.a.. Desde seu início o fundo acumula uma rentabilidade nominal de 30,83% (109% do CDI). No ano o fundo já acumula alta de 4,59% (101% do CDI). A carteira fechou o mês com uma posição mantida em caixa em 19% e o índice de liquidez (%PL em até 45 dias) em 21,1%</t>
  </si>
  <si>
    <t>O Brave Iron é um Fundo de Investimento Renda Fixa que investe em ativos de crédito estruturado, debentures e bancários, e outros ativos de crédito privado.</t>
  </si>
  <si>
    <t>https://fundos.xpi.com.br/docs-fundos/Caracteristica_54485055000168.pdf</t>
  </si>
  <si>
    <t>O fundo rendeu 1,35% em abril, o equivalente a 123% do CDI, acumulando um retorno de 16,75% nos últimos 12 meses, ou 113% do CDI. Até setembro/25, o fundo apurou as despesas iniciais da oferta e, desde então, passou a realizar distribuições mensais de dividendos. O portfólio é diversificado e combina cotas seniores e mezanino de FIDCs indexadas ao CDI, além de operações de desconto de recebíveis da cadeia de fornecedores de grandes empresas, com prazos curtos e natureza revolvente. Após atingir um percentual de alocação da carteira acima de 95%, o foco passou a ser a reciclagem do portfólio, buscando a otimização dos ativos em carteira. Seguimos atentos ao cenário macro, tanto local quanto internacional, diante das incertezas no ambiente econômico e dos possíveis desdobramentos associados à maior volatilidade no mercado de crédito privado. Os ativos seguem performando bem e fundamentos de crédito sólidos.</t>
  </si>
  <si>
    <t>Ao final de abril, cerca de 41% do fundo estava alocado em cotas seniores de FIDCs, 48% em cotas mezanino de FIDCs, 6% em FIDCs de Cadeia de Fornecedores e 5% em ativos de liquidez e caixa. Atualmente, o Vinci Crédito Portfólio CDI+ possui 43 emissores diferentes, com exposição média de 2% do patrimônio por emissor. O FIDC também realizou o pagamento de rendimentos de aproximadamente R$1,12 por cota nesse mês.</t>
  </si>
  <si>
    <t>https://fundos.xpi.com.br/docs-fundos/Caracteristica_37489109000144.pdf</t>
  </si>
  <si>
    <t>O mercado de HY dos EUA subiu em abril. Esse resultado foi impulsionado pela expectativa dos investidores de uma potencial resolução do conflito com o Irã, sólidos resultados corporativos e dados econômicos resilientes. Durante o mês, houve aportes significativos de $5,7 bi e o mercado primário esteve ativo, precificando $ 44 bi em novas emissões. Houve ainda uma inadimplência e uma operação em nível de estresse. Em abril, o mercado de HY teve melhor resultado que o de U.S Treasuries e U.S Corporates, mas ficou aquém de U.S Equities. Os créditos CCC e inferiores tiveram melhor resultado que o dos créditos B e BB. Do ponto de vista setorial, 18 dos 18 setores do índice tiveram resultados positivos durante o mês, com os melhores resultados vindos de Serviços Financeiros, Automotivo e Telecomunicações, enquanto Bens de Capital, Transporte e Tecnologia &amp;amp; Eletrônicos tiveram os piores resultados relativos. O fundo AXA WF U.S High Yield Bonds teve resultado abaixo das expectativas em abril. A seleção de ativos no segmento de maior yield do mercado foi o maior detrator dos resultados, ainda que esse resultado tenha sido parcialmente compensado pelo maior peso nesse mesmo segmento. A posição em caixa também contribuiu de maneira negativa. Do ponto de vista setorial, a seleção de ativos em Mídia e Saúde foram os maiores detratores.</t>
  </si>
  <si>
    <t>Nosso fundo AXA WF US High Yield Bonds encerrou abril com um yield-to-worst de 7,10% (ex-caixa) e uma duração-to-worst de 2,8 (ex-caixa). Continuamos acreditando que o nível de inadimplência no mercado de High Yield dos EUA não deverá subir significativamente além da média histórica de longo prazo ao longo do próximo ano. Desenvolvimentos geopolíticos e o debate em torno de potenciais disrupções associadas à Inteligência Artificial em determinados setores têm evidenciado riscos, mas também criado potenciais oportunidades em mercados de crédito. Nesse ambiente, mantemos a visão de que o mercado de High Yield dos EUA poderá proporcionar retornos atrativos nos próximos 12 meses.</t>
  </si>
  <si>
    <t>https://fundos.xpi.com.br/docs-fundos/Caracteristica_35142453000137.pdf</t>
  </si>
  <si>
    <t>https://fundos.xpi.com.br/docs-fundos/Caracteristica_45756473000151.pdf</t>
  </si>
  <si>
    <t>Em abril o setor de utilities foi o principal destaque positivo e o principal detrator foi o setor de empresas domésticas cíclicas, que tínhamos reduzido no início do mês e voltamos a aumentar no final. Acreditamos que as empresas domésticas tenham sofrido com a saída de fluxos estrangeiros e um ambiente de expectativas piores de resultados em alguns setores, como bancos e construtoras. Já as utilities se beneficiam em momentos de busca por proteção, como na última quinzena. As maiores contribuições positivas no mês vieram de Equatorial e Copel, enquanto as mais negativas de Smartfit e Cury.</t>
  </si>
  <si>
    <t>Os investidores estrangeiros realizaram parte do lucro do ano acumulado na bolsa brasileira ao longo da segunda metade de abril. Vemos dois fatores fundamentais para a saída de fluxos de investimento estrangeiros nas últimas duas semanas, que resultaram na reversão de toda a performance positiva da primeira metade: (i) percepção de redução de risco da guerra após o cessar-fogo (ii) recuperação da bolsa americana e em especial das teses de A.I. Nossas maiores posições são Equatorial, Copel e Petrobras.</t>
  </si>
  <si>
    <t>https://fundos.xpi.com.br/docs-fundos/Caracteristica_23243536000133.pdf</t>
  </si>
  <si>
    <t>https://fundos.xpi.com.br/docs-fundos/Caracteristica_43105341000134.pdf</t>
  </si>
  <si>
    <t>O fundo apresentou retorno negativo em abril. Os principais geradores de alfa no mês foram Axia e BTG Pactual, enquanto os detratores mais relevantes foram Suzano e Lojas Renner. As ações da Axia apresentaram uma boa performance no mês, devido a perspectiva de preços de energia mais elevados no longo prazo e a aprovação pelos acionistas da migração da companhia para o novo mercado da B3. Do lado negativo, a ação da Suzano sofreu, por conta da apreciação do câmbio e por divulgar um resultado trimestral um pouco abaixo das expectativas, graças a volumes mais fracos. A ação das Lojas Renner também teve uma performance negativa, devido à vontade do governo em revogar a chamada “taxa das blusinhas” – imposto de importação sobre produtos até 50 dólares.</t>
  </si>
  <si>
    <t>Devido à queda da taxa de juros nos EUA e ao enfraquecimento do dólar, seguimos otimistas com o cenário para mercados emergentes. A guerra no Irã, caso perdure por mais tempo, poderá afetar, de maneira negativa, esse quadro mais construtivo. Cabe destacar, no entanto, que fatores de risco globais relevantes, como uma potencial desaceleração mais aguda da economia mundial, ou um aumento das taxas de juros mais longas dos países desenvolvidos, não foram totalmente dissipados. No Brasil, devido ao quadro fiscal desafiador, projetamos, no longo prazo, crescimento moderado da atividade econômica. No curto prazo, o ponto positivo foi o início do ciclo de queda de juros promovido pelo BC. Vale observar que, daqui a alguns meses, a corrida eleitoral no Brasil começará a ter um impacto mais direto nos preços dos ativos locais. As principais teses de investimento do Fundo estão nos setores de bancos, energia elétrica, varejo, petróleo e locadoras de veículos.</t>
  </si>
  <si>
    <t>https://fundos.xpi.com.br/docs-fundos/Caracteristica_10237480000162.pdf</t>
  </si>
  <si>
    <t>https://fundos.xpi.com.br/docs-fundos/Caracteristica_32846811000102.pdf</t>
  </si>
  <si>
    <t>O fundo encerrou o mês com 91% de seu PL alocado, 333 ativos em carteira de 206 emissores distintos (incluindo emissores corporativos, financeiros e títulos estruturados), taxa de carrego do fundo (antes de custos) equivalente a DI +2,61% e prazo médio de 3,1 anos.</t>
  </si>
  <si>
    <t>O JGP Crédito Advisory registrou, em abril, retorno líquido equivalente a 0,94%. O fundo foi impactado positivamente no mês pelos ganhos de marcação a mercado do FIDC de SolFacil - FIDC_SolFacil_VI_Mezanino_A_DI+6%_02/12/2028 (contribuição efetiva 0,04%) e da Letra Financeira de Banco XP - LFSN Banco XP 2035 (contribuição efetiva 0,04%). O fundo foi impactado negativamente no mês pelas perdas de marcação a mercado da debênture de Aegea Saneamento - AEGPB3 (contribuição efetiva -0,05%) e da debênture de IGUA RIO DE JANEIRO S.A. - IRJS15 (contribuição efetiva -0,05%).</t>
  </si>
  <si>
    <t>https://fundos.xpi.com.br/docs-fundos/Caracteristica_28767162000179.pdf</t>
  </si>
  <si>
    <t>Atualmente, a carteira de crédito representa 87% do PL, diversificada em 102 grupos econômicos, com spread médio de CDI + 1,27%a.a. e prazo médio de 1,8 anos. A alocação está distribuída da seguinte forma: • Crédito Corporativo: 39% do PL (44 emissores); • Crédito Financeiro: 36% do PL (35 emissores); • FIDCs: 13% do PL (23 ativos).</t>
  </si>
  <si>
    <t>https://fundos.xpi.com.br/docs-fundos/Caracteristica_35378376000119.pdf</t>
  </si>
  <si>
    <t>https://fundos.xpi.com.br/docs-fundos/Caracteristica_39293641000117.pdf</t>
  </si>
  <si>
    <t>https://fundos.xpi.com.br/docs-fundos/Caracteristica_38077221000130.pdf</t>
  </si>
  <si>
    <t>O Legacy Horizon é um fundo inovador, desenvolvido pela Legacy Capital, cujo mandato combina 3 atraentes atributos: i) previsibilidade, devido a uma rentabilidade-alvo fixa de 97% CDI; ii) proteção adicional para risco de crédito, advinda de uma cota subordinada (mín. de 10%); iii) isenção de imposto de renda. Ainda, tudo isso inserido no comprovado modelo de gestão de crédito privado da Legacy, que contém como principais pilares a diversificação (carteira com mais de 70 emissores), foco em emissores de elevada qualidade e/ou ativos com forte estrutura de garantias, e gestão ativa da carteira. Em abril, o fundo rendeu, conforme esperado, 97% CDI, o que fazendo o gross-up (i.e., simulação da cobrança de IR de 15% afim de compararmos este retorno com uma aplicação não isenta de impostos), totaliza um retorno aproximado de 114% CDI. No ano, o fundo apresentou retorno de 4.40%, o equivalente a 97% CDI (114% fazendo o gross-up).</t>
  </si>
  <si>
    <t>O Legacy Horizon é composto por uma carteira diversificada e pulverizada, com mais de 70 emissores dos mais diversos setores. As empresas que investimos são de elevada qualidade de crédito, sendo 51% da posição em empresas com rating entre AAA e AA. Uma vez que seu benchmark é o CDI, as posições do fundo em ativos indexados ao IPCA (como debêntures de infraestrutura) são hedgeadas para o CDI, mitigando a exposição direcional do fundo ao juro real.</t>
  </si>
  <si>
    <t>https://fundos.xpi.com.br/docs-fundos/Caracteristica_60762973000190.pdf</t>
  </si>
  <si>
    <t>Com relação às posições do portfólio, tivemos algumas mudanças. No lado das compras, montamos nova posição em Vibra Energia S.A. (VBBR3) e aumentamos a exposição em Equatorial S.A. (EQTL3). No campo das reduções, reduzimos Sabesp (SBSP3), além de vendas marginais na posição de Cia Paranaense de Energia S.A. (CPLE3). Atualmente, estamos com aproximadamente 93% de posição líquida comprada (net long) nos fundos Long Only.</t>
  </si>
  <si>
    <t>https://fundos.xpi.com.br/docs-fundos/Caracteristica_26559284000144.pdf</t>
  </si>
  <si>
    <t>Seguimos com uma carteira defensiva, com maior exposição a caixa, a ativos bancários e menor duration. Entretanto, entendemos o movimento de abertura de prêmios como uma eventual oportunidade em nomes e setores de alta qualidade. O fundo encerrou o mês com alocação de 79,4% em crédito privado bancário.</t>
  </si>
  <si>
    <t>https://fundos.xpi.com.br/docs-fundos/Caracteristica_24325096000126.pdf</t>
  </si>
  <si>
    <t>https://fundos.xpi.com.br/docs-fundos/Caracteristica_41409761000189.pdf</t>
  </si>
  <si>
    <t>Em abril a volatilidade de março persistiu. O conflito EUA/Israel‑Irã gerou retaliações no Golfo, mantendo o petróleo entre US$ 95‑100/barril (+35 % pré‑conflito) e risco de estagflação, embora estoques OPEP+ amortecessem a oferta. O Fed ficou na faixa 3,50‑3,75 %; BCE e BoJ mantiveram postura paciente. No Brasil, o BCB cortou a Selic 0,25 p.p. para 14,5 % a.a., alertando sobre commodities e câmbio. A inflação seguiu altista, revisando expectativas para 2026 (27‑28 %). O real fechou R$ 4,98/USD, +4 % ao dólar, sustentado por diferencial de juros e fluxo de R$ 3,1 bi na bolsa (R$ 56,5 bi no ano). Renda fixa superou o CDI, exceto nominais curtos; reais superaram CDI. O fundo mantém postura cautelosamente otimista, com posição em juros nominais, leve aumento em reais curtos, duration neutra e rentabilidade ligeiramente abaixo do IMA‑B.</t>
  </si>
  <si>
    <t>Mantivemos a duration do fundo em relação ao benchmark neutra, mantendo a posição tática em juros nominais intermediário. Estamos atentos para aproveitar e incrementarmos / aumentarmos a alocação e duration contra o benchmark em momentos oportunos.</t>
  </si>
  <si>
    <t>https://fundos.xpi.com.br/docs-fundos/Caracteristica_05104498000156.pdf</t>
  </si>
  <si>
    <t>A performance foi sustentada principalmente pela maior exposição ao setor de Utilities e pela contribuição positiva do setor financeiro. Em contrapartida, as posições em Real Estate e Tecnologia influenciaram negativamente o resultado no mês. Seguimos focados na seleção de empresas em que temos maior convicção, com fundamentos sólidos e capacidade de geração de valor no longo prazo.</t>
  </si>
  <si>
    <t>Abril foi um mês de desempenho positivo para o nosso portfólio. O Ibovespa recuou 0,1%, enquanto o S&amp;amp;P 500 em reais avançou 5,4%. Nesse contexto, nosso portfólio apresentou alta de 1,1% no período.</t>
  </si>
  <si>
    <t>https://fundos.xpi.com.br/docs-fundos/Caracteristica_34462109000162.pdf</t>
  </si>
  <si>
    <t>O SUNO FIC FIA teve retorno de -1,3% em abril, enquanto o Ibovespa encerrou praticamente estável no mês (-0,1%) — apesar da forte oscilação do índice, que chegou a se aproximar dos 200 mil pontos na metade do mês e devolveu os ganhos na sequência. As principais contribuições positivas para o resultado vieram de SOJA3 (+0,65%) e VAMO3 (+0,35%). No lado negativo, os maiores detratores foram KLBN11 (-0,687%) e TTEN3 (-0,588%). O fluxo estrangeiro segue ditando o ritmo da alocação no Brasil, com o investidor local mais cauteloso, em meio a um sentimento global de aversão ao risco em função do conflito no Oriente Médio.</t>
  </si>
  <si>
    <t>O fundo passou por quatro mudanças relevantes na alocação durante abril, com o objetivo de reduzir a ciclicidade do portfólio. Foram reduzidas as exposições alvo em Braskem (para 4%) e Boa Safra (para 5%), e aumentadas as exposições alvo em Vivara (para 8%) e 3Tentos (para 5,8%). A redução em Braskem reflete o entendimento de que a companhia se beneficia temporariamente de spreads petroquímicos mais altos, o que diminuiu a margem de segurança da tese — somado ao risco de diluição do minoritário em caso de conversão da dívida no processo de venda do controle ao IG4. A redução em Boa Safra reflete um posicionamento mais defensivo no setor Agro, dado o ciclo ainda desafiador para produtores de grãos e a pressão sobre a demanda por sementes. A exposição foi realocada para 3Tentos, posicionada na agroindústria e menos suscetível ao ciclo da soja. O aumento em Vivara reflete a convicção em uma empresa forte geradora de caixa, rentável, com baixa alavancagem, alto potencial de crescimento e baixa correlação com outras teses da carteira. Com essas mudanças, o portfólio ganha maior resiliência setorial, mantendo a convicção em empresas com sólidos fundamentos e menor dependência de ciclos específicos.</t>
  </si>
  <si>
    <t>https://fundos.xpi.com.br/docs-fundos/Caracteristica_46331231000189.pdf</t>
  </si>
  <si>
    <t>O fundo SAFRA EXTRA BANCOS SPECIAL RESP LIMITADA FIF CIC RENDA FIXA CRÉDITO PRIVADO encerrou o mês com um resultado nominal de 1,05% (equivalente a 96% do CDI). No ano, o fundo acumula um resultado de 4,42% (equivalente a 97% do CDI).</t>
  </si>
  <si>
    <t>https://fundos.xpi.com.br/docs-fundos/Caracteristica_52242738000169.pdf</t>
  </si>
  <si>
    <t>https://fundos.xpi.com.br/docs-fundos/Caracteristica_35940266000107.pdf</t>
  </si>
  <si>
    <t>https://fundos.xpi.com.br/docs-fundos/Caracteristica_45081757000195.pdf</t>
  </si>
  <si>
    <t>O fundo SAFRA VITESSE RESP LIMITADA FIF RENDA FIXA CRÉDITO PRIVADO encerrou o mês com um resultado nominal de 1,04% (equivalente a 95% do CDI). No ano, o fundo acumula um resultado de 4,42% (equivalente a 97% do CDI).</t>
  </si>
  <si>
    <t>https://fundos.xpi.com.br/docs-fundos/Caracteristica_11447124000136.pdf</t>
  </si>
  <si>
    <t>https://fundos.xpi.com.br/docs-fundos/Caracteristica_36326889000149.pdf</t>
  </si>
  <si>
    <t>O fundo ficou acima do CDI no mês, em função principalmente de seu posicionamento em títulos prefixados de médio prazo, que obtiveram ganhos modestos em abril. Também ajudou o posicionamento em crédito, cuja carteira teve performance superior ao CDI no mês.</t>
  </si>
  <si>
    <t>Reduzimos o posicionamento na curva de juros, em função da nova leitura de um ciclo de afrouxamento monetário mais curto e lento. No que se refere à parcela de crédito privado, avaliamos que os níveis atuais dos spreads ainda estão atrativos e, por isso, mantivemos a exposição na carteira.</t>
  </si>
  <si>
    <t>https://fundos.xpi.com.br/docs-fundos/Caracteristica_03499367000190.pdf</t>
  </si>
  <si>
    <t>"O Tivio ALT 180 encerrou o mês de abril com rentabilidade de 1,26%, frente a 1,09% do CDI. Desde o início da estratégia, o fundo acumula retorno de 26,27%, contra 19,94% do CDI no mesmo período, o que equivale a um retorno anualizado de CDI + 3,88%. No que diz respeito às aquisições realizadas ao longo do mês, destacamos três operações: LRS, um FIDC multi-cedente e multi-sacado e uma debênture securitizada. A Letra de Risco de Seguro (LRS) é um título que viabiliza a transferência de riscos de seguros e resseguros para o mercado de capitais. Trata-se de um produto ainda incipiente no mercado brasileiro, no qual seguradoras cedem os riscos de apólices específicas por meio de uma LRS, permitindo que investidores tenham exposição direta a essa classe de ativo. A LRS contribui para a diversificação da carteira do fundo, com potencial de melhoria da relação risco-retorno. Adicionalmente, com o objetivo de ampliar ainda mais a diversificação do portfólio, iniciamos posição em um FIDC multi-cedente e multi-sacado, com subordinação sênior mínima de 45%, oferecendo um colchão de proteção relevante para a operação. O originador e estruturador dos créditos possui trajetória iniciada em 2000, com originação integralmente própria. Com prazo médio de 52 dias corridos, a carteira do FIDC permite rápida reciclagem de ativos e devedores.</t>
  </si>
  <si>
    <t>A carteira do fundo está distribuida com a seguinte alocação: FIDCs Cota Sênior (50,25%), Liquidez (9,55%), Crédito Estruturado (7,75%), Crédito Privado (3,99%), FIDCS Cota Mezanino (25,39%) e Precatório (3,07%)</t>
  </si>
  <si>
    <t>https://fundos.xpi.com.br/docs-fundos/Caracteristica_58038938000180.pdf</t>
  </si>
  <si>
    <t>Os setores de consumo básico e financeiro foram os principais destaques positivos, com posições em empresas de alimentos e bancos, respectivamente. Do lado negativo, o setor de consumo discricionário e utilidade pública foram os principais destaques, com posições em bens de consumo e saneamento.</t>
  </si>
  <si>
    <t>https://fundos.xpi.com.br/docs-fundos/Caracteristica_29732926000153.pdf</t>
  </si>
  <si>
    <t>Seguimos com uma carteira defensiva, com maior exposição a caixa, a ativos bancários e menor duration. Entretanto, entendemos o movimento de abertura de prêmios como uma eventual oportunidade em nomes e setores de alta qualidade. Desta forma, aproveitamos a abertura para aumentar alocação em alguns nomes como: NTS, Sabesp, Omega, Tim. O fundo encerrou o mês com alocação de 79,2% em crédito privado, sendo 54,5% em ativos financeiros, 21,5% em ativos corporativos e 3,2% em estruturados.</t>
  </si>
  <si>
    <t>https://fundos.xpi.com.br/docs-fundos/Caracteristica_55763285000104.pdf</t>
  </si>
  <si>
    <t>O fundo segue com alocação máxima em ações de empresas brasileiras. As duas posições mais relevantes, dos setores de varejo e consumo não cíclico, possuem exposição próxima a 30% no portfólio.</t>
  </si>
  <si>
    <t>O fundo Alaska Institucional Long Only FIA obteve um retorno de -3,99%, inferior aos -0,08% do Ibovespa no mesmo período. A contribuição mais significativa veio do setor de transportes, enquanto do lado negativo o destaque veio do setor educacional.</t>
  </si>
  <si>
    <t>https://fundos.xpi.com.br/docs-fundos/Caracteristica_26673556000132.pdf</t>
  </si>
  <si>
    <t>O Forpus Ações FIC FIA caiu 4,28% em abril, contra uma queda de 0,08% do Ibovespa no mesmo período. Os destaques positivos foram Óleo e Gás (1,82%), Mineração e Siderurgia (0,95%) e Construção Civil (0,87%). Os destaques negativos foram Índices Não Brasil (-2,32%), Papel e Celulose (-1,21%) e Agrícola (-1,07%).</t>
  </si>
  <si>
    <t>A continuidade da guerra com o Iran tornou o ambiente menos propício para a queda do dólar no mercado global. Com isso o fluxo de capital para países emergentes, em particular o Brasil, perdeu um pouco de força. Acreditamos que os efeitos colaterais da guerra tendam a ser ainda mais negativos para o dólar, com países não alinhados ideologicamente aos Estados Unidos preferindo evitar o acúmulo de reservas em títulos do governo norte americano. Neste cenário acreditamos que seja apenas uma questão de tempo para o dólar americano retomar sua tendencia de queda, o que voltaria a reestabelecer fluxo de capital para os países emergentes. Continuamos a favorecer na carteira as empresas de maior valor de mercado, em especial as exportadoras de commodities. Estamos evitando exposição a empresas voltadas ao mercado doméstico, que terão muita dificuldade em repassar aumentos de preços em um ambiente de inflação e inadimplência em alta. A carteira de proteções segue comprada em opções de venda de índices de ações americanos.</t>
  </si>
  <si>
    <t>https://fundos.xpi.com.br/docs-fundos/Caracteristica_21917184000129.pdf</t>
  </si>
  <si>
    <t>O Quantitas FIFA Montecristo apresentou queda de 0,78% em abril de 2026, resultado de 0,7pp abaixo do Ibovespa no mês, que caiu 0,08%. Em 12 meses o fundo apresenta alta de 14,5%, ante alta de 38,7% do Ibovespa no período. Nos últimos 36 meses, o Montecristo acumula alta de 48,9%, ante alta de 79,4% do Ibovespa no mesmo período. Ao longo do mês de abril tivemos alguns ativos do fundo com valorização destacada, como Hapvida (+22,7%), Axia (+7,0%), Três Tentos (+5,0%) e Equatorial (+3,8%). Por outro lado, as quedas de Suzano (-15,5%), SBF (-10,3%), Randon (-4,3%) e Rumo (-3,2%) foram as que mais impactaram negativamente o desempenho do fundo no período.</t>
  </si>
  <si>
    <t>Em abril, voltamos a consumir parte do caixa acumulado nos últimos meses, com aquisições principalmente de Equatorial, Hapvida, Rumo e Suzano. Reduzimos, no período, principalmente as posições em Banco do Brasil e Axia. Além disso, trocamos nossa exposição em Itaúsa por ações do Itaú.</t>
  </si>
  <si>
    <t>https://fundos.xpi.com.br/docs-fundos/Caracteristica_11451917000129.pdf</t>
  </si>
  <si>
    <t>https://fundos.xpi.com.br/docs-fundos/Caracteristica_31204199000101.pdf</t>
  </si>
  <si>
    <t>Seguimos adotando uma abordagem disciplinada, com foco em ativos de maior qualidade (high grade) e elevada liquidez, sustentada por monitoramento contínuo das condições de mercado. O posicionamento permanece orientado pela busca de solidez, liquidez e retorno ajustado ao risco, com flexibilidade para ajustes táticos sempre que identificamos mudanças relevantes no cenário macroeconômico e de crédito.</t>
  </si>
  <si>
    <t>As principais contribuições vieram das posições em crédito bancário e do carrego do caixa. Em abril, mantivemos uma gestão ativa da carteira de crédito, promovendo avanços na diversificação das posições e ajustes pontuais com encurtamento de duration, com o objetivo de reforçar um posicionamento mais defensivo diante de um ambiente ainda incerto para os spreads. Essa estratégia contribui para a robustez do portfólio, ampliando a diversificação por emissores e vencimentos, ao mesmo tempo em que permite capturar, de forma seletiva, oportunidades nos mercados primário e secundário.</t>
  </si>
  <si>
    <t>https://fundos.xpi.com.br/docs-fundos/Caracteristica_44211851000159.pdf</t>
  </si>
  <si>
    <t>O AZ Quest Altro Advisory teve rendimento de +0,85% em abril, resultado abaixo da rentabilidade-alvo de longo prazo prevista para o fundo. A parcela offshore foi destaque positivo no mês, com ganhos principalmente nas posições de bonds. No mercado local, as estratégias de debêntures CDI e de debêntures hedgeadas foram as principais responsáveis pelo desempenho abaixo do CDI do fundo no mês. Houve abertura dos spreads de crédito no geral diante da piora do humor no mercado de crédito, contudo já vimos uma estabilização dos preços na última semana do mês.</t>
  </si>
  <si>
    <t>A carteira está 85% alocada, sendo 51% em debêntures. Os setores de maior alocação incluem Elétricas, Bancos e Telecomunicações.</t>
  </si>
  <si>
    <t>https://fundos.xpi.com.br/docs-fundos/Caracteristica_34370777000160.pdf</t>
  </si>
  <si>
    <t>Seguimos com uma carteira defensiva, com maior exposição a caixa, a ativos bancários e menor duration. Entretanto, entendemos o movimento de abertura de prêmios como uma eventual oportunidade em nomes e setores de alta qualidade. Desta forma, aproveitamos a abertura para aumentar alocação em alguns nomes como: NTS, Sabesp, Omega, Tim. O fundo encerrou o mês com alocação de 68,4% em crédito privado, sendo 29,9% em ativos financeiros, 31,1% em ativos corporativos e 7,4% em estruturados.</t>
  </si>
  <si>
    <t>https://fundos.xpi.com.br/docs-fundos/Caracteristica_13823084000105.pdf</t>
  </si>
  <si>
    <t>SPX SUMMIT MACRO LONG SHORT FEEDER</t>
  </si>
  <si>
    <t>https://fundos.xpi.com.br/docs-fundos/Caracteristica_62353018000124.PDF</t>
  </si>
  <si>
    <t>O XP Debêntures Incentivadas rendeu -0,11% em Abril versus 1,81% do IMA-B. A carteira de crédito do fundo inicia o mês de Maio com um spread de 0,37% a.a. (antes de taxas), com duration de 4,8 ano.</t>
  </si>
  <si>
    <t>Os setores de Instituições financeiras, Elétrico, Rodovias e Saneamento, considerados setores defensivos, compõe 78,1% da alocação de crédito do fundo. A carteira de crédito é composta por 147 ativos de 94 emissores distintos, com exposição média de 0,9% por emissor. 96,6% do patrimônio do fundo possui rating entre AAA e A-.</t>
  </si>
  <si>
    <t>https://fundos.xpi.com.br/docs-fundos/Caracteristica_19657463000159.pdf</t>
  </si>
  <si>
    <t>Nossos esforços de análise continuaram concentrados em emissores com perfil robusto de geração de caixa e níveis de alavancagem controlados, com foco em ativos high grade, tanto tradicionais quanto estruturados. Aproximadamente 92% da carteira está alocada em ativos com rating igual ou superior a AA- pelas principais agências de classificação de risco, refletindo a disciplina conservadora que orienta nossas decisões de crédito. O portfólio conta atualmente com cerca de 85 emissores distintos, o que reforça a diversificação e a aderência à estratégia do fundo de mitigação de riscos de concentração por emissor e por setor. Mantemos uma visão construtiva para a classe de crédito privado e para o desempenho do fundo. Embora o ambiente de juros ainda se mantenha em patamares restritivos, a perspectiva de gradual afrouxamento da política monetária favorece a classe. Em um ano que tende a ser marcado por volatilidade associada ao ciclo eleitoral, seguimos enxergando espaço para que o apetite dos investidores por crédito privado se mantenha sólido.</t>
  </si>
  <si>
    <t>Em abril, o Fundo Geraes 30 registrou rentabilidade de 0,94%, equivalente a 86,3% do CDI, resultado abaixo do indexador de referência do fundo. Após março particularmente desafiador, no final do mês de abril foi possível ver uma correção positiva do mercado de crédito que se mantém em maio, gerando algumas boas oportunidades de papéis para agregar no portfólio. O fundo manteve uma postura conservadora ao longo do mês, com alocação em caixa acima da média histórica, priorizando liquidez e preservação de capital. O carrego atual da carteira está em CDI + 1,24% ao ano e com duration média de 1,21 anos.</t>
  </si>
  <si>
    <t>https://fundos.xpi.com.br/docs-fundos/Caracteristica_29044189000104.pdf</t>
  </si>
  <si>
    <t>Seguimos com uma carteira defensiva, com maior exposição a caixa, a ativos bancários e menor duration. Entretanto, entendemos o movimento de abertura de prêmios como uma eventual oportunidade em nomes e setores de alta qualidade. O fundo encerrou o mês com alocação de 87,5% em debêntures incentivadas.</t>
  </si>
  <si>
    <t>https://fundos.xpi.com.br/docs-fundos/Caracteristica_22759995000101.pdf</t>
  </si>
  <si>
    <t>Diante deste cenário, o fundo apresentou retorno positivo no mês e acima do CDI, com a maior parcela do alpha originada na carteira de bolsa internacional, principal contribuidor do período. O resultado positivo foi puxado pelas estratégias direcionais e pelo book long and short, beneficiados pela forte performance da bolsa americana, principalmente no setor de tecnologia. Também contribuiu de forma positiva o book de moedas, sustentado pela apreciação do real frente ao dólar em meio ao forte fluxo estrangeiro para o Brasil, e o book de juros em emergentes, que capturou de maneira positiva a dinâmica de alguns países da região – principalmente México. Do lado negativo, o book de juros em mercados desenvolvidos prejudicou o desempenho, refletindo o movimento adverso das curvas diante da persistência do conflito e da elevação do preço do petróleo, com destaque para a pressão nas posições no Reino Unido. No Brasil, o book de juros teve contribuição líquida levemente negativa, com perdas nas estratégias de inflação implícita e nas posições aplicadas em pré, parcialmente compensadas pelo desempenho positivo dos juros reais.</t>
  </si>
  <si>
    <t>https://fundos.xpi.com.br/docs-fundos/Caracteristica_52342951000142.pdf</t>
  </si>
  <si>
    <t>https://fundos.xpi.com.br/docs-fundos/Caracteristica_21624757000126_TV0KI1744744066.pdf</t>
  </si>
  <si>
    <t>A expectativa de um acordo iminente no Oriente Médio levou a gestão a adotar um posicionamento mais direcional, favorecendo o fechamento da curva de juros. Essa estratégia permitiu capturar ganhos expressivos na primeira metade do mês; todavia, a reversão dos ativos na quinzena final comprometeu o resultado consolidado. O fundo encerrou abril com rentabilidade de 0,75%, o equivalente a 69% do CDI. Mantemos posições aplicadas predominantemente em juros nominais brasileiros no trecho intermediário da curva, onde identificamos prêmios atrativos que tendem a ser capturados conforme o risco geopolítico seja equacionado. A exposição ao risco permanece reduzida em comparação ao período pré-conflito. Seguimos em postura de cautela elevada, monitorando o atual regime de volatilidade e os impactos das tensões externas sobre os ativos domésticos de renda fixa.</t>
  </si>
  <si>
    <t>A instabilidade geopolítica decorrente do impasse entre EUA e Irã, que prevaleceu em março, continuou a ditar a dinâmica dos ativos de risco globais em abril. Nesse contexto, o barril de petróleo manteve-se como o principal vetor dos preços. A primeira quinzena do mês foi marcada por um tom de otimismo quanto a um possível desfecho que permitisse a reabertura do Estreito de Hormuz. Esse cenário trouxe alívio substancial aos mercados, beneficiando especialmente a renda fixa local; o contrato de DI futuro com vencimento em janeiro de 2029 chegou a recuar mais de 50 pontos base no período. Contudo, a segunda metade de abril foi dominada pela frustração diante da ausência de um acordo. O recrudescimento das tensões provocou um movimento de aversão ao risco similar ao observado no início de março, levando o contrato de DI Jan/29 a devolver todos os ganhos registrados no início do mês. Apesar da elevada incerteza, o Banco Central do Brasil deu continuidade ao ciclo de flexibilização monetária com um corte de 25 bps, situando a taxa Selic em 14,50% a.a. A autoridade monetária, entretanto, adotou uma comunicação mais austera ("hawkish"), reconhecendo a deterioração do cenário inflacionário e sinalizando vigilância estrita à evolução dos dados.</t>
  </si>
  <si>
    <t>https://fundos.xpi.com.br/docs-fundos/Caracteristica_02603461000184.pdf</t>
  </si>
  <si>
    <t>https://fundos.xpi.com.br/docs-fundos/Caracteristica_41409831000107.pdf.pdf</t>
  </si>
  <si>
    <t>https://fundos.xpi.com.br/docs-fundos/Caracteristica_41545043000130_VG1OX1753979318.pdf</t>
  </si>
  <si>
    <t>https://fundos.xpi.com.br/docs-fundos/Caracteristica_38377471000196.pdf</t>
  </si>
  <si>
    <t>O PIER anunciou, em 31 de março de 2026, a distribuição de rendimentos de R$1,04/cota, pagos no dia 07 de abril de 2026. Desde o início, o Fundo distribuiu R$ 44,32/cota, totalizando R$ 273 milhões distribuídos. O PIER espera continuar a distribuição mensal de R$ 1,04/cota, seguindo as últimas projeções, implicando em um yield de 12,5% em termos nominais1 e uma TIR Líquida de IPCA + 9,0%, sem considerar a aquisição da Arke. Conforme divulgado anteriormente, em dezembro de 2025 o PIER anunciou a aquisição de uma participação acionária de 50,1% na Arke Energia, proprietária da Usina Termelétrica Marlim Azul, localizada no Rio de Janeiro. Trata-se da primeira térmica brasileira a operar com gás do présal, com 565 MW de capacidade instalada, 100% operacional desde o final de 2023 e contratada no longo prazo. Para o PIER, o racional da transação combina redução de volatilidade, elevação de escala e incremento potencial de retorno para IPCA +9,5%.</t>
  </si>
  <si>
    <t>O PIER possui participação acionária de 49% em um portfólio de 9 PCHs, localizadas em 3 estados brasileiros, com capacidade instalada total de 167 MW. As 9 PCHs estão 100% operacionais e possuem contratos de venda de energia de longo prazo com, em média, 10 anos remanescentes. O Fundo passou a financiar, por meio de debêntures incentivadas, um cluster de usinas solares de geração distribuída, também 100% operacionais, com capacidade instalada de ~12 MWp. Durante mar/26, as PCHs apresentaram disponibilidade média de ~97%, refletindo desempenhos pontualmente abaixo do esperado nas usinas Pedra do Garrafão e São Domingos. Na PCH Pedra do Garrafão, houve uma interrupção programada para manutenção da bucha do transformador, enquanto a PCH São Domingos passou por uma parada técnica destinada à substituição do transformador elevador. Ambos os ajustes foram concluídos ainda no mês de março. A prévia para mar/26 do Generation Scaling Factor (“GSF”) indica um valor próximo de 94%, representando uma queda em relação ao GSF de mar/25, que foi de 99%. No segmento solar, a Paraty GD reportou geração consolidada de 1.649 MWh, uma queda de 8,7% se comparado com a mesma base de usinas operacionais (Bomba Virá, Monte das Oliveiras e Girau do Ponciano I) em fev/2025. Essa geração representa uma geração equivalente a P88. No acumulado dos últimos 12 meses, a geração consolidada dos projetos foi de 20.550 MWh, o que representa geração equivalente a P70, acima do esperado no caso base.</t>
  </si>
  <si>
    <t>https://fundos.xpi.com.br/docs-fundos/Caracteristica_45829737000150.pdf</t>
  </si>
  <si>
    <t>https://institucional.xpi.com.br/downloads/xpgestao/Caracteristica/Caracteristica_52204330000100_v12.pdf</t>
  </si>
  <si>
    <t>AVBI17 - VBI Crédito</t>
  </si>
  <si>
    <t>Em março, o Fundo apresentou um resultado distribuível de R$ 0,14/cota, dos quais R$ 0,01/cota referem-se a receitas não recorrentes, distribuindo, no dia 10 de abril, o valor de R$ 0,1200/cota.</t>
  </si>
  <si>
    <t>Encerramos o mês de março com 98,8% do patrimônio líquido alocado em CRIs e Operações Estruturadas com uma rentabilidade média ponderada de 18,4% a.a. (134% sobre a curva DI x PRÉ), prazo médio de 3,0 anos e spread médio de 4,1% a.a. A carteira conta com 24 CRIs e uma operação estruturada, sendo 100% da carteira indexados ao CDI. No mês, alocamos R$ 6 milhões no CRI Pernambuco (CDI + 5,0% a.a.) e R$ 973 mil no CRI Pernambuco Aurora (CDI + 5,0% a.a.). Além disso, aumentamos a nossa exposição em R$ 2,7 milhões no CRI Swiss Park Anápolis (CDI + 4,95% a.a.), R$ 2,7 milhões no CRI Sabiá D (CDI + 6,00% a.a.) e R$ 1,5 milhão no CRI GAV Jeri (CDI + 3,5% a.a.). Reduzimos a nossa exposição em R$ 5 milhões no CRI Iguatemi Fortaleza Mezanino. O Fundo realizou, no mês de março, operações compromissadas (venda com compromisso de recompra) de CRIs, a um carrego médio de CDI + 0,79%, como forma de captação adicional de recursos para alocação estratégica. O saldo das operações compromissadas era de R$ 11,6 milhões, o que representa 4,0% do Patrimônio Líquido do Fundo, no fechamento do mês. O racional para a realização dessas operações pelo Fundo está condicionado ao fato de que o custo da compromissada não deve superar o retorno dos ativos a serem adquiridos com os recursos dela provenientes, de modo a assegurar que, ao final, a operação compromissada gere valor para o Fundo, observado o limite máximo de 10% do seu patrimônio líquido.</t>
  </si>
  <si>
    <t>https://fundos.xpi.com.br/docs-fundos/Caracteristica_45338646000111.pdf</t>
  </si>
  <si>
    <t>https://fundos.xpi.com.br/docs-fundos/Caracteristica_07539298000151.pdf</t>
  </si>
  <si>
    <t>https://fundos.xpi.com.br/docs-fundos/Caracteristica_42287819000121.pdf</t>
  </si>
  <si>
    <t>Desde o início, o Fundo apresenta desempenho equivalente a 153% do CDI, refletindo a captura de prêmios de crédito compatíveis com sua estratégia. Mesmo com início recente, em maio de 2025, o AZQI PR+ já figura entre os maiores dividend yields da indústria de fundos de infraestrutura, com 14,54% ao ano, evidenciando forte capacidade de geração de renda. No mês, foram distribuídos R$ 1,25 por cota, contribuindo para um total acumulado de R$ 12,55 por cota desde o início. A performance segue sustentada pelos spreads de crédito da carteira, com média de 4,13% ao ano na carteira core e 3,39% ao ano na carteira trading, resultando em um spread consolidado de 3,50% ao ano para o Fundo. Adicionalmente, há expectativa de incremento de rentabilidade nos próximos meses com o acionamento de mecanismos contratuais das operações, que podem elevar o retorno das posições já investidas.</t>
  </si>
  <si>
    <t>O Fundo possui patrimônio líquido de R$ 316,7 milhões e duration de 4,1 anos, mantendo perfil alinhado à sua proposta de geração de renda. Ao final do mês, 87% do patrimônio líquido estava alocado, sendo 77% na carteira core e 10% na carteira trading, enquanto o restante permanece em caixa ou instrumentos atrelados ao CDI. Esse posicionamento segue a estratégia Infra Yield VI, que busca equilibrar geração de renda com controle de volatilidade. A parcela em CDI atua como proteção do portfólio, reduzindo a sensibilidade a oscilações de mercado, enquanto novas oportunidades seguem em análise para recomposição da carteira. A estratégia permanece focada na manutenção de distribuições mensais consistentes, com disciplina na alocação e gestão ativa dos ativos.</t>
  </si>
  <si>
    <t>https://fundos.xpi.com.br/docs-fundos/Caracteristica_59482549000102.pdf</t>
  </si>
  <si>
    <t>https://fundos.xpi.com.br/docs-fundos/Caracteristica_17249227000178.pdf</t>
  </si>
  <si>
    <t>https://fundos.xpi.com.br/docs-fundos/Caracteristica_43985508000107.pdf.pdf</t>
  </si>
  <si>
    <t>O carrego da carteira de CRI contribuiu com R$ 0,99/cota de resultado este mês de abril, sete centavos abaixo do mês anterior. Desta vez o resultado do hedge foi negativo em R$ 148mil (R$ 0,08/cota) contra +R$ 443mil (R$ 0,27/cota), tendo pouca relevância na geração de efeito caixa em relação mês anterior. No mais, mantivemos o dividendo no intervalo pretendido de R$ 1,10 a R$ 1,30 por cota, com um ligeiro ajuste para R$ 1,25/cota. Este menor resultado da carteira se deve sobretudo a (i) aumento no caixa e (ii) piora na remuneração do mesmo já que não conseguimos renovar a operação de compromissadas. No entanto, temos duas operações a serem desembolsadas em maio.</t>
  </si>
  <si>
    <t>O fundo terminou abril sem alocação em novos papeis, assim como também nenhuma nova pré-liquidação após Mottu. Porém, o caixa infelizmente ultrapassou 20% e estamos trabalhando 100% focados para retornarmos aos 90% ainda em maio. Real Estate continua pouco acima de 50% do book e demais setores pouco abaixo de 30% (locação, restaurantes, energia e varejo). Para o curto prazo, devemos observar a concentração em Real Estate ultrapassar os 60% devido ao desembolso de mais dois CRIs no setor que estão já em fase final de desembolso. Assim, esperamos que o carrego hoje em CDI+3%a.a. evolua para próximo de CDI+4%a.a., com o risco mais dispersado com a entrada de mais dois novos papéis.</t>
  </si>
  <si>
    <t>https://fundos.xpi.com.br/docs-fundos/Caracteristica_60079651000140.pdf</t>
  </si>
  <si>
    <t>Desde o início, com a carteira composta por ativos de bom risco de crédito e ganhos de capital, o fundo atingiu +30,5% de performance acumulada, de acordo com o patrimônio líquido ajustado pelos dividendos - Nesse mesmo período, o CDI líquido de impostos rendeu +37,6% (conforme alíquota de imposto de renda de 15% sobre os rendimentos), perfazendo 130,6% CDI, também isento de IR - Além disso, houve a distribuição de R$ 0,10/cota, o que representa um dividend yield anualizado de 13,0% a.a., líquido de IR - Em nossa opinião, a capacidade de originação, leitura de mercado e expertise de estruturação são os pilares responsáveis pela geração de retornos acima da média - Continuamos muito atentos as volatilidades de mercado, visando proteção do patrimônio e consistência na distribuição de dividendos</t>
  </si>
  <si>
    <t>Dado o cenário macro, a carteira continua com perfil diversificado em termos setoriais e com caráter defensivo, visando uma alocação equilibrada - Nesse sentido, fechamos o mês com uma carteira de 27 papeis, distribuídos em 9 setores distintos e exposição máxima de 4,80% do PL - Dos setores de exposição, a maior parcela corresponde ao setor de incorporação, com 17 operações investidas, de risco corporativo até financiamento de obra - Em termos de remuneração, as operações CDI+ possuem retorno médio de CDI+4,4% a.a., ao passo que os papeis IPCA apresentam retorno de inflação+11,7% a.a., considerando a marcação a mercado dos ativos pelo administrador - Por fim, todas as nossas operações permanecem adimplentes e em dia com suas obrigações</t>
  </si>
  <si>
    <t>https://fundos.xpi.com.br/docs-fundos/Caracteristica_49916958000116.pdf</t>
  </si>
  <si>
    <t>https://fundos.xpi.com.br/docs-fundos/Caracteristica_00906044000185.pdf</t>
  </si>
  <si>
    <t>RBR Club IV FIP RL - Segunda Tranche</t>
  </si>
  <si>
    <t>O fundo conta com alguns projetos sob fase de diligência, para primeira alocação.</t>
  </si>
  <si>
    <t>A gestão entende que o cenário político em Nova York, especialmente com a agenda do prefeito Mamdani, gera ruído, mas com impacto limitado para a estratégia do fundo. Isso porque as principais propostas, como controle de aluguéis (rent freeze), estão direcionadas aos ativos rent-stabilized (RS), enquanto o foco de investimento do fundo está em ativos free-market (FM), que permanecem menos expostos a intervenções regulatórias. Dessa forma, a leitura é de que, apesar do aumento da incerteza política, os ativos-alvo seguem protegidos e com fundamentos mais sólidos no contexto atual. Em termos de mercado, a visão é construtiva: o segmento multifamily em NYC segue resiliente, sustentado por baixa vacância estrutural, crescimento consistente de aluguéis e limitada oferta de novos projetos. Além disso, o ambiente macro, que foi mais desafiador em 2025 com juros elevados, tende a se tornar mais favorável em 2026 com expectativa de queda nas taxas, reduzindo o custo da dívida e estimulando novas transações. Nesse contexto, a gestão espera um cenário favorável para a venda de projetos estabilizados.</t>
  </si>
  <si>
    <t>https://fundos.xpi.com.br/docs-fundos/Caracteristica_58429506000109.pdf</t>
  </si>
  <si>
    <t>https://fundos.xpi.com.br/docs-fundos/Caracteristica_27826059000190.pdf</t>
  </si>
  <si>
    <t>https://fundos.xpi.com.br/docs-fundos/Caracteristica_30056825000199.pdf</t>
  </si>
  <si>
    <t>O Fundo encerrou o mês de abril com um patrimônio líquido de R$ 239 milhões, mais de 5 mil investidores e uma carteira, composta por 99,99% em cotas seniores do FII TG Renda Urbana Master, cujo portfólio é formado por 16 ativos, sendo 15 centros de conveniência e 1 loja de rua. No que se refere aos resultados, o Fundo apresentou uma rentabilidade de 1,42% no mês, ou 18,48% em termos anualizados.</t>
  </si>
  <si>
    <t>O TG Renda Urbana encontra-se atualmente bem posicionado, com um portfólio resiliente, composto por 16 ativos, sendo 15 centros de conveniência e 1 loja de rua, totalizando uma ABL de 39.492 m². A taxa de ocupação atual é de 95,8%, refletindo a boa localização dos ativos. Além disso, a base de locatários está concentrada em segmentos voltados ao consumo essencial, com destaque para supermercados, empresas do ramo de alimentação e pet centers. A gestão mantém foco na preservação da estabilidade operacional do fundo, priorizando a redução dos custos operacionais e a diminuição da taxa de vacância remanescente, por meio de uma atuação ativa entre o Consultor Imobiliário, a administradora dos ativos e os locatários, além da busca contínua por eficiência na gestão dos ativos. Seguiremos monitorando atentamente o desempenho dos ativos imobiliários, com o objetivo de entregar resultados consistentes e sustentáveis aos investidores.</t>
  </si>
  <si>
    <t>Nosso flagship multimercado apresentou resultado positivo e superou o benchmark. Destacaram-se positivamente estratégias de valor relativo, vendidas no USD/BRL e na bolsa, e posições aplicadas em juros nominais e reais. Na ponta oposta, a carteira de ações locais contribuiu negativamente. Em abril, a guerra EUA-Irã seguiu como principal pauta. O cessar-fogo trouxe alívio inicial, mas a falta de avanços nas negociações renovou preocupações, levando o petróleo próximo das máximas desde 2022. Nos EUA, os impactos inflacionários da guerra coexistiram com atividade resiliente. O FOMC manteve juros em 3,5%, denotando mais preocupação com inflação. Esperamos que o Fed adote viés mais hawk, mantendo a taxa por período prolongado. No Brasil, o mercado de trabalho seguiu apertado. Na inflação, apesar da melhora cambial, houve revisões para próximo de 5,0% neste ano, puxadas pelo petróleo e efeitos de segunda ordem. O Copom cortou a Selic em 25bps, postura mais tímida que a prevista, refletindo a incerteza do conflito. A dúvida é se teremos afrouxamento mais extenso ou ciclo bem inferior aos 300bps inicialmente precificados. No campo político, Zema se consolidou como nome forte da terceira via. Flávio Bolsonaro avançou nas pesquisas, enquanto Lula desidrata buscando medidas populares. O Planalto mostrou fraqueza: projetos sociais não geram ganho eleitoral, com destaque para a rejeição do Senado à indicação de Messias ao STF.</t>
  </si>
  <si>
    <t>Quanto ao posicionamento, no book de juros, mantivemos posição aplicada em juros reais e incrementamos posição aplicada em juros nominais. Em bolsa, seguimos com portfólio diversificado de ações, parcialmente protegido por venda do índice. Além disso, montamos, neste mês, estratégia de valor relativo, vendida em índice de bolsa brasileira casada com vendida no USD contra o BRL. Em moedas, além da posição de valor relativo, também carregamos exposição direcional vendida no USD contra o BRL. No momento não carregamos posições no portfólio offshore.</t>
  </si>
  <si>
    <t>https://fundos.xpi.com.br/docs-fundos/Caracteristica_07088369000147.pdf</t>
  </si>
  <si>
    <t>https://fundos.xpi.com.br/docs-fundos/Caracteristica_33378392000186.pdf</t>
  </si>
  <si>
    <t>No mês de abril o GTI NIMROD teve queda de - 5,01 % versus o Ibovespa que teve queda de - 0,08%. Os 3 principais contribuidores de performance foram: GGBR4 + 0,76%, TTEN 0,39% e VAMO3 +0,23%. Por outro lado, os 3 principais detratores de performance foram: SMTO3 -2,00%, SUZB3 -1,46% e SLCE3-0,97%.</t>
  </si>
  <si>
    <t>O principal destaque do portfólio no mês foi a valorização de 19% das ações da Gerdau, acompanhando o bom desempenho de pares internacionais como Nucor e Steel Dynamics. A operação nos Estados Unidos segue com margens robustas, em torno de 24%, enquanto a operação no Brasil ainda apresenta níveis historicamente mais baixos. Ainda assim, a companhia tem sinalizado continuidade nos cortes de custos, o que deve contribuir para a melhora gradual da rentabilidade nos próximos trimestres. No setor de agronegócio, a expectativa de aumento na mistura de biodiesel (para 16%) e etanol (para 32%) impulsionou as perspectivas da 3Tentos, que avançou 5% no mês. Já as empresas petrolíferas, após um período de queda, se recuperaram com a alta do petróleo, contribuindo para a estabilidade do Ibovespa. Por outro lado, a São Martinho recuou 23,7%, impactada pela queda nos preços do açúcar (-6,8%) e pela maior oferta de etanol na safra atual. A Suzano também apresentou desempenho negativo (-15,5%), refletindo resultados ligeiramente abaixo do esperado, influenciados por paradas de manutenção que afetaram a produção e a geração de caixa.</t>
  </si>
  <si>
    <t>https://fundos.xpi.com.br/docs-fundos/Caracteristica_35717650000137.pdf</t>
  </si>
  <si>
    <t>TG Renda Imobiliária FII RL - Subclasse Subordinada</t>
  </si>
  <si>
    <t>O TG Renda Imobiliária encerrou o mês de abril com patrimônio líquido de R$ 1,01 bilhão, mais de 6 mil investidores e uma carteira composta por mais de 40 ativos, sendo a maior parte alocada em operações de crédito (CRIs). Durante o mês, o Fundo distribuiu rendimento de R$ 0,125 por cota sênior das subclasses A e B, o que corresponde a um dividend yield de 1,25% ao mês, ou 16,07% em termos anualizados, e de R$ 0,112 por cota da subclasse C, equivalente a um dividend yield de 1,11% no mês, ou 14,23% em termos anualizados. Em termos consolidados, as subclasses A e B apresentaram rentabilidade total de 1,25% no período, equivalente a 114,67% do CDI, enquanto a subclasse C apresentou rentabilidade total de 1,12%, equivalente a 102,32% do CDI.</t>
  </si>
  <si>
    <t>O TGRI segue resiliente, tanto em termos de portfólio, quanto de estratégia. Com patrimônio composto por mais de 50 ativos distribuídos em 10 estados, o Fundo possui um portfólio alocado em ativos que geram fluxo de caixa mensal robusto e recorrente, sendo que 57% é proveniente da carteira de crédito e 10% da "Carteira de Recebíveis - Equity Performado", que representa os ativos de equity que possuem elevado percentual de obras concluídas (80% ou mais), que não demandam aportes significativos e geram fluxo de caixa mensal robusto. O estágio atual da economia ainda se encontra desafiador, com perspectivas de desaceleração da atividade econômica e taxas de juros elevadas. Nesse contexto, o setor imobiliário poderá ser impactado, uma vez que o crédito para compradores se torna mais caro, reduzindo a demanda por imóveis e pressionando as margens do setor. Contudo, a estrutura de subordinação proporciona ao cotista sênior uma proteção adicional, além de maior previsibilidade de pagamentos, inclusive em períodos de maior incerteza macroeconômica. Continuaremos monitorando atentamente os resultados dos projetos investidos e as condições de mercado e ajustaremos nossas estratégias conforme necessário visando a resiliência do Fundo e a entrega de resultados sólidos aos nossos investidores.</t>
  </si>
  <si>
    <t>https://fundos.xpi.com.br/docs-fundos/Caracteristica_44625657000110_MKVH71770681689.pdf</t>
  </si>
  <si>
    <t>A distribuição de rendimentos referente a março/26 foi de R$ 0,051/cota equivalente a um dividend yield de 10,8% considerando a cota de fechamento de R$ 5,92.</t>
  </si>
  <si>
    <t>O fundo fechou março/26 alocado em 14 CRIs, todos originados e estruturados pela JiveMauá. Os ativos possuem garantias robustas em setores defensivos e boa localizações. 100% dos CRIs da carteira permanecem adimplentes.</t>
  </si>
  <si>
    <t>https://fundos.xpi.com.br/docs-fundos/Caracteristica_54698848000165.pdf</t>
  </si>
  <si>
    <t>Apresentamos nesta seção atualizações de ativos da carteira que se encontram sob monitoramento mais ativo por parte da gestão, em função de um nível de risco mais elevado, seja relacionado à companhia ou ao setor em que atuam. Na carta de julho de 2025, destacamos a realização das revisões internas de rating, conduzidas à luz do contexto setorial, do posicionamento competitivo de cada emissor e dos resultados apurados em 2024. Nesse processo, algumas companhias sofreram rebaixamento de rating e passaram a integrar o grupo de emissores sob acompanhamento intensificado, seja por maior sensibilidade ao ciclo econômico, por características específicas de porte, estrutura de capital ou estágio de crescimento, ou por particularidades do setor em que estão inseridas. No total, esses ativos com monitoramento intensificado equivalem a um terço da carteira. Entre os principais casos atualmente acompanhados destacam-se Agrogalaxy (em recuperação judicial), Lavoro (em recuperação extrajudicial), Belagrícola (em recuperação extrajudicial), Solubio, Café Brasil e Prime Agro. Ressaltamos que esta seção se limita a atualizações relevantes ocorridas no mês, quando não já mencionadas como eventos subsequentes anteriormente. A não menção a determinado emissor neste relatório não implica alteração na avaliação de risco, mas apenas que não houve novos desenvolvimentos materiais no período, permanecendo válidos os esclarecimentos e análises apresentados em cartas anteriores.</t>
  </si>
  <si>
    <t>Finalizamos março com uma alocação de 97% do patrimônio líquido, em 30 CRAs de 22 devedores distintos, além de um FIAGRO e um FIDC. A concentração média por ativo totalizou 3,02%, sem nenhum ativo acima de 8% do PL. Nossa taxa média atingiu CDI + 2,78% a.a. da carteira investida (ex-caixa).</t>
  </si>
  <si>
    <t>https://fundos.xpi.com.br/docs-fundos/Caracteristica_12239939000192.pdf</t>
  </si>
  <si>
    <t>O Multi Renda encerrou o mês distribuindo R$ 0,12 por cota, representando um yield mensal de 1,24% ou 18,96% de yield anualizado com gross-up. O duration médio da carteira de CRIs é de 3,88 e o carrego CDI+ 2,79% a.a.</t>
  </si>
  <si>
    <t>O Fundo conta com 89,92% do PL alocado em 16 CRIs, sendo 26% lastreados em créditos pulverizados comeciais, 33% em pulverizados residenciais e 41% em crédito corporativos.</t>
  </si>
  <si>
    <t>https://fundos.xpi.com.br/docs-fundos/Caracteristica_35828705000186.pdf</t>
  </si>
  <si>
    <t>Em março, o LCP Prefixado distribuiu aos cotistas o resultado de R$ 1,36 por cota. No período, a rentabilidade total alcançou 1,17%, em um mês com 22 dias úteis. Esse desempenho equivale a 113,75% do CDI líquido, já considerando a incidência de IR de 15%. No cenário macroeconômico, o Copom promoveu o primeiro corte do ciclo, reduzindo a taxa Selic em 0,25 ponto percentual, de 15,00% para 14,75% ao ano. No âmbito das operações, destaca-se o CRI Nova Barra Velha e Aratinga. A operação encontra-se integralmente comercializada e com as obras concluídas, enquanto a gestão acompanha eventuais distratos e renegociações, que podem resultar em recomposição de VGV. A gestão acompanhou a evolução dos ativos da carteira, respeitando a política de investimentos e os limites de risco estabelecidos para o fundo, com atenção à consistência do portfólio e à preservação de valor no horizonte de longo prazo.</t>
  </si>
  <si>
    <t>https://institucional.xpi.com.br/downloads/xpgestao/Caracteristica/Caracteristica_20458815000126_v62.pdf</t>
  </si>
  <si>
    <t>https://fundos.xpi.com.br/docs-fundos/Caracteristica_41055241000115.pdf</t>
  </si>
  <si>
    <t>O fundo distribuiu R$ 1,05 por cota em março/26. O resultado reflete o impacto da competência de fevereiro, mês com menor número de dias úteis, que contribuiu para uma receita apurada inferior. Adicionalmente, a recente alocação nos ativos-alvo demanda um período de maturação até que sua contribuição se normalize nos patamares anteriores de distribuição. Diante desse cenário, a gestão optou por uma postura conservadora, priorizando a preservação da consistência dos rendimentos ao longo do tempo. Com a incorporação dos novos ativos ao portfólio, a expectativa é elevar o patamar de distribuição de dividendos, aumentando a remuneração em relação ao nível atual.</t>
  </si>
  <si>
    <t>O Exa Renda High Grade FII é um Fundo de Investimento Imobiliário com foco na alocação em ativos estruturados, com garantias robustas e elevado padrão de qualidade de crédito. A estratégia prioriza operações com perfil conservador, buscando uma adequada relação risco-retorno. Atualmente, parcela relevante do patrimônio encontra-se alocada em projetos imobiliários desenvolvidos pelo Grupo Direcional Engenharia, localizados nas principais praças do país, reforçando a tese de investimento em empreendimentos com bom nível de liquidez e capacidade de execução. No mês de abril, o fundo ampliou essa posição em 15% do patrimônio líquido, elevando a exposição ao Grupo para, aproximadamente, 91% do patrimônio total do fundo. O caixa remanescente, de 9%, permanece aplicado em instrumentos de liquidez, enquanto a gestão conclui a estruturação de novas operações, que devem ocorrer nos próximos meses.</t>
  </si>
  <si>
    <t>https://fundos.xpi.com.br/docs-fundos/Caracteristica_36327569000103.pdf</t>
  </si>
  <si>
    <t>Durante o mês de março, a cota patrimonial do Fundo sofreu uma variação negativa de R$0,13 por cota, na qual houve a desvalorização da carteira de fundos imobiliários do Fundo, acompanhando o IFIX que apresentou queda de 1,05%; juntamente com a desvalorização da carteira de CRIs, em função da abertura das taxas de juros das NTN-B ao longo do mês. Durante o mês, na carteira VALOR, houve vendas líquidas de R$1,7 milhão em ativos, com foco em cotas de FIIs líquidos e Ações. Dessa forma, a carteira VALOR ao final de março passou a representar 51,4% do total de Ativos-Alvo do Fundo (vs. 51,2% no mês anterior). Enquanto isto, na carteira RENDA, houve vendas líquidas de R$140 mil, concentrada na venda líquida de R$11,4 milhões do FII Valora CRI Pré Subordinada em contrapartida da compra de R$11,3 milhões em CRIs, com destaque ao novo CRI João Dias, que teve o aporte de R$10 milhões pelo Fundo. Após esses movimentos, ao final de março, a carteira RENDA passou a representar 48,6% do total de Ativos-Alvo do Fundo (vs. 48,8% no mês anterior).</t>
  </si>
  <si>
    <t>O Fundo encerrou o mês de março de 2026 com 111,5% de seu patrimônio líquido alocado em Ativos-Alvo, distribuídos em 72 diferentes ativos, num total de R$468,5 milhões investidos. Ainda, ao final do mês, o Fundo possuía um total de R$52,7 milhões (aproximadamente 13% do PL do Fundo) em operações de venda e recompra futura de CRIs (compromissada reversa) ao custo médio de CDI + 1,01% ao ano. Os recursos líquidos estavam investidos em instrumentos de caixa. A distribuição de rendimentos do Fundo referente ao mês de março de 2026 foi de R$0,09 por cota, o equivalente a uma rentabilidade líquida de 11,7% ao ano sobre o valor da cota patrimonial no final de fevereiro de 2026. Ao longo dos últimos 12 meses, o Fundo acumulou uma distribuição de dividendos de R$1,22 por cota, equivalente a uma rentabilidade líquida de 14,1% ao ano ou IPCA + 9,7% ao ano sobre a cota patrimonial. O Fundo encerrou o mês de março de 2026 com um total de 25.753 cotistas.</t>
  </si>
  <si>
    <t>https://fundos.xpi.com.br/docs-fundos/Caracteristica_50180894000117.pdf</t>
  </si>
  <si>
    <t>https://institucional.xpi.com.br/downloads/xpgestao/Caracteristica/Caracteristica_48658548000150_v3.pdf</t>
  </si>
  <si>
    <t>https://fundos.xpi.com.br/docs-fundos/Caracteristica_00601692000123.pdf</t>
  </si>
  <si>
    <t>Vale ressaltar que as operações de securitização apresentam elevados níveis de subordinação e ampla diversificação, totalizando mais de 4.600 devedores na carteira ao final de março. Nas dívidas corporativas, a estratégia segue focada em operações com estruturas sólidas, que, na avaliação da gestão, ofereçam uma relação adequada entre risco e retorno. A equipe permanece monitorando o mercado em busca de novas oportunidades, com o objetivo de aumentar a diversificação e alocar o saldo de caixa disponível. Em relação ao desempenho, o Fundo manteve a distribuição de R$ 0,12 por cota, referente aos resultados apurados em fevereiro. Esse valor representa um yield mensal de 1,2%, equivalente a 14,8% ao ano, isento de imposto de renda para investidores pessoa física, conforme a legislação vigente. A cota patrimonial seguiu refletindo o desempenho acumulado, permanecendo acima do valor de emissão e encerrando o mês de março em R$ 10,33.</t>
  </si>
  <si>
    <t>No mês de março, o Fundo não realizou alterações em sua carteira. Assim, ao final do período, o portfólio permaneceu com 94% do patrimônio líquido alocado em 8 operações. Desse total, 4 operações, correspondentes a 64% do portfólio, continuaram investidas em estruturas de securitização, enquanto as outras 4, equivalentes a 30%, ficaram direcionadas a instrumentos de dívida corporativa. Os 6% restantes permaneceram aplicados em instrumentos de liquidez. Considerando essa composição e desconsiderando a parcela mantida em caixa, o carrego do portfólio foi de CDI + 4,8% ao ano. Ao incluir os recursos em liquidez, o carrego total do Fundo ficou em CDI + 4,4% ao ano.</t>
  </si>
  <si>
    <t>https://fundos.xpi.com.br/docs-fundos/Caracteristica_51575078000175.pdf</t>
  </si>
  <si>
    <t>O Fundo encerrou o mês de abril com um patrimônio líquido de R$ 1,3 bilhão, mais de 32 mil investidores e uma carteira pulverizada, composta por mais de 90 operações. No que se refere aos resultados, o Fundo distribuiu R$ 0,08 por cota, o que corresponde a um dividend yield de 0,88% ao mês, ou 11,05% em termos anualizados.</t>
  </si>
  <si>
    <t>O TGRE segue resiliente, tanto em termos de portfólio quanto de estratégia. Com patrimônio pulverizado em mais de 90 ativos distribuídos em 18 estados, o Fundo possui mais de 82% do portfólio alocado em ativos que geram fluxo de caixa robusto e recorrente, sendo que 12% são provenientes da carteira de crédito e 51% da “Carteira de Recebíveis - Equity Performado”, que representa os ativos de equity que possuem elevado percentual de obras concluídas (80% ou mais), não demandam aportes significativos e geram fluxo de caixa mensal robusto. O estágio atual da economia ainda se encontra desafiador, com perspectivas de desaceleração da atividade econômica e taxas de juros elevadas. Nesse contexto, o setor imobiliário tende a ser um dos mais impactados, uma vez que o crédito para compradores se torna mais caro, reduzindo a demanda por imóveis e pressionando as margens do setor. Diante disso, a Gestão decidiu adotar uma postura mais conservadora na distribuição de lucros da carteira de participações societárias (equity) para o desenvolvimento imobiliário, com o objetivo de avaliar o comportamento das vendas de unidades imobiliárias frente ao novo cenário de juros, bem como trazer estabilidade e perenidade aos rendimentos no longo prazo. Continuaremos monitorando atentamente os resultados dos projetos investidos e as condições de mercado e ajustaremos nossas estratégias conforme necessário, visando à resiliência do Fundo e à entrega de resultados sólidos aos nossos investidores.</t>
  </si>
  <si>
    <t>https://fundos.xpi.com.br/docs-fundos/Caracteristica_44625562000104.pdf</t>
  </si>
  <si>
    <t>https://fundos.xpi.com.br/docs-fundos/Caracteristica_35377390000106.pdf</t>
  </si>
  <si>
    <t>https://fundos.xpi.com.br/docs-fundos/Caracteristica_13083227000190.pdf</t>
  </si>
  <si>
    <t>https://fundos.xpi.com.br/docs-fundos/Caracteristica_28206220000195.pdf</t>
  </si>
  <si>
    <t>https://institucional.xpi.com.br/downloads/xpgestao/Caracteristica/Caracteristica_51931205000121_v5.pdf</t>
  </si>
  <si>
    <t>https://fundos.xpi.com.br/docs-fundos/Caracteristica_16617768000149.PDF</t>
  </si>
  <si>
    <t>Ao longo de março, o fundo integralizou R$ 7,0 milhões em uma nova operação de originação própria, o CRI PHV II, com volume total de R$ 18,3 milhões e taxa de IPCA + 12,00% a.a.. A operação é garantida por alienação fiduciária de lajes corporativas da incorporadora PHV, cessão fiduciária de contratos de locação, aval dos sócios (PF e PJ) e fundo de reserva. A nova emissão também quitou a série anterior, da qual o fundo já era investidor, com saldo devedor de R$ 11,3 milhões, liberando o excedente para a companhia. Nas operações já existentes no portfólio, houve nova integralização de R$ 2,8 milhões no CRI Daxo, em linha com a evolução das obras, além de aporte de R$ 0,8 milhão na SPE do empreendimento Level Home Resort, desenvolvido pela incorporadora Somos, no qual o fundo detém 50% de participação e que permanece 100% vendido. Adicionalmente, o período contou com amortizações nos CRIs EBM Pulverizado e MRV Flex, no valor total de R$ 1,0 milhão, em função de eventos de antecipação previstos nas estruturas das operações.</t>
  </si>
  <si>
    <t>A distribuição de março foi de R$ 0,10/cota, equivalente a um dividend yield anualizado de 12,88%, refletindo uma carteira majoritariamente indexada à inflação, com taxa média de IPCA + 10,43% a.a.. O fundo encerrou o mês com praticamente 100% do patrimônio líquido alocado, com predominância de operações na região Sudeste e 83% da carteira originada internamente. O portfólio atual é composto por 20 operações, sendo 19 CRIs, todos adimplentes, além de participação em um empreendimento residencial via co-incorporação. Para os próximos meses, a gestão projeta distribuição em patamar similar ao realizado, apoiada pelo nível integral de alocação do fundo e pelo aumento da taxa média da carteira após os investimentos recentes.</t>
  </si>
  <si>
    <t>https://fundos.xpi.com.br/docs-fundos/Caracteristica_51601636000120.pdf</t>
  </si>
  <si>
    <t>https://fundos.xpi.com.br/docs-fundos/Caracteristica_14171644000157.pdf</t>
  </si>
  <si>
    <t>https://fundos.xpi.com.br/docs-fundos/Caracteristica_10608762000129.pdf</t>
  </si>
  <si>
    <t>O XP Habitat encerrou o mês distribuindo R$ 0,10 por cota, representando um yield anualizado com gross up de 15,85%. O duration médio da carteira de CRIs é de 3,26 e o carrego médio CDI+ 3,93% a.a e IPCA+ 11,71% a.a.</t>
  </si>
  <si>
    <t>O Fundo conta com 92,97% do PL alocado em 16 CRIs, sendo 58% do segmento de multipropriedade, 24% em loteamento e 17% em incorporações verticais. A distribuição geográfica é variada, sendo 36% em São Paulo e os demais espalhados pelo Brasil.</t>
  </si>
  <si>
    <t>https://fundos.xpi.com.br/docs-fundos/Caracteristica_00947958000194.pdf</t>
  </si>
  <si>
    <t>https://fundos.xpi.com.br/docs-fundos/Caracteristica_36182298000145.pdf</t>
  </si>
  <si>
    <t>https://fundos.xpi.com.br/docs-fundos/Caracteristica_42922205000174.pdf</t>
  </si>
  <si>
    <t>O fundo possui posições na curva de juro real e na curva de juros nominais</t>
  </si>
  <si>
    <t>https://fundos.xpi.com.br/docs-fundos/Caracteristica_00836263000135.pdf</t>
  </si>
  <si>
    <t>https://fundos.xpi.com.br/docs-fundos/Caracteristica_38001966000116.pdf</t>
  </si>
  <si>
    <t>https://institucional.xpi.com.br/downloads/xpgestao/Caracteristica/Caracteristica_34081583000144_v1.pdf</t>
  </si>
  <si>
    <t>https://fundos.xpi.com.br/docs-fundos/Caracteristica_59560195000177.pdf</t>
  </si>
  <si>
    <t>https://fundos.xpi.com.br/docs-fundos/Caracteristica_05109839000186.pdf</t>
  </si>
  <si>
    <t>Desde o início, com a carteira composta por ativos com bom risco de crédito e ganhos de capital, o fundo atingiu +16,1% de performance acumulada, de acordo com o patrimônio líquido ajustado pelos dividendos - Nesse mesmo período, o CDI líquido de impostos rendeu +11,8% (conforme alíquota de imposto de renda de 15% sobre os rendimentos), perfazendo 135,4% CDI, também isento de IR - Além disso, mantivemos a distribuição em patamar mais elevado, na faixa de R$ 1,30 por cota, em virtude da qualidade e solidez da carteira de ativos. Com isso, o dividend yield atingiu 1,30% ao mês, líquido de IR, ou 126,2% do CDI Equivalente, desconsiderando ainda retornos excedentes incorporados na cota do fundo - Este retorno foi gerado integralmente pela alocação em operações de CRI, de caráter estruturado e exclusivo da Manatí, com viés estratégico, ou seja, com horizonte de investimento de longo prazo - Em nossa opinião, a capacidade de originação, leitura de mercado e expertise de estruturação são os pilares responsáveis pela geração de retornos acima da média - Continuamos muito atentos as oscilações de mercado, visando proteção do patrimônio e consistência na distribuição de dividendos</t>
  </si>
  <si>
    <t>Seguindo a política de investimento do fundo, a carteira permanece integralmente alocada em operações de CRI, de caráter estruturado e indexadas ao CDI, visando a menor volatilidade e boa experiência do investidor - Por conta dessa alocação, o objetivo é entregar retornos acima da média e com pouca variabilidade, independente da volatilidade do cenário macro, o que faz do Manatí Renda CDI um produto muito interessante para o atual momento de mercado - Em termos de diversificação da carteira, fechamos o mês investidos em 25 papeis, distribuídos em 5 setores distintos e exposição máxima de 4,85% do PL, o que traz um grau de proteção do patrimônio relevante dada a tese do fundo de crédito estruturado - Em termos de remuneração, as operações possuem retorno médio de CDI+4,1% a.a. e razão de garantia de 259% em relação aos valores emprestados nas operações, razão esta que nos mantém bastante tranquilos com a saúde das operações investidas - Por fim, todas as nossas operações permanecem adimplentes e em dia com suas obrigações</t>
  </si>
  <si>
    <t>https://fundos.xpi.com.br/docs-fundos/Caracteristica_59604698000105.pdf</t>
  </si>
  <si>
    <t>https://fundos.xpi.com.br/docs-fundos/Caracteristica_30556738000109.pdf</t>
  </si>
  <si>
    <t>https://fundos.xpi.com.br/docs-fundos/Caracteristica_09543255000175.pdf</t>
  </si>
  <si>
    <t>O Fundo encerrou o mês de abril com um patrimônio líquido de R$ 313 milhões, mais de 5 mil investidores e uma carteira, composta por 16 ativos, sendo 15 centros de conveniência e 1 loja de rua. No que se refere aos resultados, a Cota Sênior apresentou uma rentabilidade de 1,43% no mês, ou 18,63% em termos anualizados.</t>
  </si>
  <si>
    <t>RZDS19 - Riza Domus FII</t>
  </si>
  <si>
    <t>No mês de março, o fundo distribuiu R$0,11 por cota, com a apreciação da cota patrimonial. No mês, apresentou um dividend yield de 13% em 12 meses.</t>
  </si>
  <si>
    <t>Tivemos o desembolso do CRI Meli KSM e Pro Soluto Direcional no 1T26. Além disso, tivemos o aumento de posição em ativos que já possuíamos e que contam com chamada de capital para aporte de recursos.</t>
  </si>
  <si>
    <t>https://fundos.xpi.com.br/docs-fundos/Caracteristica_50750438000165.pdf</t>
  </si>
  <si>
    <t>No mês de março o fundo distribuiu R$1,00 por cota.</t>
  </si>
  <si>
    <t>O tem alocados as fazendas Bom Jesus-PI e Sorriso-MT e está realizando diligências para alocação do restante do portfolio.</t>
  </si>
  <si>
    <t>https://fundos.xpi.com.br/docs-fundos/Caracteristica_62590175000153.pdf</t>
  </si>
  <si>
    <t>O fundo encerrou o mês com retorno de +0,5%, desempenho positivo (+20,31% em 2026), refletindo resiliência frente ao segmento de menor capitalização (-5,0% no SMAL11) e alinhamento com o Ibovespa (-0,7%). Em um mês de reprecificação acelerada, preservar capital é a expressão mais direta de disciplina. Nossa leitura inicial foi de que o principal canal de transmissão do choque seria a expectativa de juros. Um petróleo mais alto pressionaria a trajetória de política monetária e penalizaria ativos sensíveis ao custo de capital. Carregamos uma posição controlada em uma cesta de empresas que ganham assimetricamente com uma perspectiva de queda de taxa de juros. Reduzimos exposição nessas empresas e reforçamos PetroRio. A decisão não era uma aposta direcional na commodity. Era uma escolha de assimetria: o ativo oferecia exposição ao choque de oferta sem exigir que o petróleo subisse indefinidamente. Do ponto de vista estratégico, nossa posição anteriormente já expressiva em PRIO3 passou a nos oferecer mais do que o crescimento da sua receita em função do preço do petróleo: passou a contrabalancear posições domésticas do nosso portfolio. Como dizemos com frequência, ficamos sócios de empresas onde vemos valor. Muitas vezes precisamos segurar firme nossas posições apesar de vermos que o curto prazo não é marginalmente positivo. Nossa posição dilatada em PetroRio fez o hedge fundamentalista que precisávamos. A PRIO valorizou mais de 30% no período.</t>
  </si>
  <si>
    <t>O mês que fechamos confirmou uma convicção que vínhamos construindo nas últimas duas cartas: o mapa global de fluxos de capitais está sendo redesenhado. Os investidores não estão apenas redistribuindo risco. Estão reavaliando onde o capital encontra espaço, onde os preços ainda guardam assimetrias reais e, sobretudo, onde a combinação entre fundamentos e geografia oferece proteção que narrativas não conseguem replicar. O mundo antes e depois da guerra Antes do conflito entre Estados Unidos e Irã, já estava em curso uma rotação significativa de capital. Durante anos, os Estados Unidos funcionaram como um buraco negro financeiro, atraindo liquidez global pela força do setor de tecnologia e da revolução de inteligência artificial, somados as “atrativas” taxas de juros no mundo desenvolvido. Essa concentração criou uma fragilidade que os investidores começaram a perceber: valuations altos, déficits fiscais persistentes, dívida federal aproximando-se de 100% do PIB e um governo cada vez mais imprevisível em política externa. Dois catalisadores aceleraram a saída: primeiro, o que recebeu o nome de ”weaponization” do dólar: o congelamento de reservas russas e ativos privados de oligarcas mostrou ao mundo que os Estados Unidos podiam, unilateralmente, confiscar riqueza denominada em dólares. Bancos centrais, fundos soberanos e family offices levantaram uma bandeira amarela.</t>
  </si>
  <si>
    <t>https://fundos.xpi.com.br/docs-fundos/Caracteristica_08545330000174.pdf</t>
  </si>
  <si>
    <t>A rentabilidade da cota sênior em março de 2026 foi de 1,09%, seguindo a estrutura da remuneração pré-definida do Fundo. A distribuição referente a março/26 foi de R$ 0,0798/cota representando um dividend yield de 9,0% a.a.</t>
  </si>
  <si>
    <t>O MCLG, fundo sênior do Mauá Logística, tem rentabilidade pré-definida de IPCA + 9,00%. O portfólio do fundo, composto por 4 galpões logísticos, fechou Março/26 com 100% de ocupação. A razão de subordinação corrente do MCLG (cotas sêniores) é de 50,5%. De forma consolidada, o resultado do Fundo foi de R$ 9,6 milhões, enquanto a distribuição para os cotistas sêniores foi de R$ 6,4 milhões resultando em um índice de cobertura de 1,51x no mês.</t>
  </si>
  <si>
    <t>https://fundos.xpi.com.br/docs-fundos/Caracteristica_57979459000104.pdf</t>
  </si>
  <si>
    <t>https://fundos.xpi.com.br/docs-fundos/Caracteristica_33361831000148.pdf</t>
  </si>
  <si>
    <t>A reavaliação de dois dos ativos do fundo pela CBRE, divulgada em fev/26, resultou em um impacto positivo de +11% na cota. O ativo Inside Vila Nova Conceição atingiu R$29,9 mil/m² (+25% vs. última avaliação), enquanto o Casa Jardins Jaú alcançou R$33,2 mil/m² (+41%), evidenciando captura relevante de valor desde a aquisição.</t>
  </si>
  <si>
    <t>Ao longo do 4T25, avançamos com melhora operacional no Inside VNC (RevPar +5% t/t) e início da renda garantida do IZP França (9,5% a.a.). Em relação ao cronograma dos projetos, prevemos o início das operações do Casa Jardins Jaú para o 1º semestre de 2026, enquanto o IZP Franca está em fase avançada de desenvolvimento, com entrega e operação previstos para o 2º semestre do ano.</t>
  </si>
  <si>
    <t>O Ibovespa teve um mês de dois tempos: subiu na primeira metade, perto de 200 mil pontos, mas devolveu quase tudo com a volta das tensões externas e a cautela com a inflação. No campo político, a aproximação de outubro amplia o debate eleitoral e deve ganhar mais peso nos próximos meses. No portfólio, em um período de pressão excessiva nas ações em nossa visão, aumentamos a exposição a empresas domésticas mais sensíveis à queda de juros e com boas perspectivas operacionais. Ainda que com cautela e disciplina, mantemos visão construtiva para ativos locais, apoiada pelo ciclo de cortes, valuations comprimidos e dinâmica política em evolução. A assimetria segue favorável para os próximos meses.</t>
  </si>
  <si>
    <t>Abril foi de recuperação parcial dos ativos de risco, mas com incerteza elevada. O conflito no Oriente Médio seguiu como principal vetor: as negociações diplomáticas aliviaram parte da tensão, porém o Estreito de Ormuz permaneceu bloqueado e o petróleo oscilou em níveis altos. O quadro segue frágil e sem solução clara no curto prazo. Nos EUA, o Fed manteve os juros e a inflação persistente, reforçada pelo choque de energia, afastou cortes em 2026. Ainda assim, o S&amp;amp;P 500 renovou máximas, puxado por tecnologia, enquanto emergentes avançaram menos. No Brasil, o COPOM cortou a Selic para 14,50% e manteve tom cauteloso diante de um IPCA-15 melhor no cheio, mas pressionado na composição.</t>
  </si>
  <si>
    <t>https://fundos.xpi.com.br/docs-fundos/Caracteristica_38954217000103.pdf</t>
  </si>
  <si>
    <t>Em dezembro, a partir do laudo anual de avaliação da companhia investida, houve a remarcação das cotas do Riza Viseu. A remarcação para a Subclasse A foi de R$ 112,48 por cota e para a Subclasse B foi de R$ 117,00, representando uma valorização de 9,83%. Referente ao 4T25, o fundo distribuiu dividendos no montante de R$ 26,2 mm, sendo R$ 59,92 por cota da Subclasse A e R$ 62,33 por cota da Subclasse B.</t>
  </si>
  <si>
    <t>Com a conclusão da segunda emissão de cotas do Riza Viseu, o fundo atingiu sua participação alvo de 15,0% na Riva. Além disso, em dezembro de 2025, conforme Fato Relevante divulgado, houve a apreciação do laudo de avaliação da Riva que resultou em uma valorização nas cotas, de 9,83%.</t>
  </si>
  <si>
    <t>A performance do fundo no trimestre foi majoritariamente explicada por ganhos de valuation no portfólio e novos aportes estratégicos, totalizando um aumento de US$14,3M no FMV. O desempenho foi impulsionado especialmente por ElevenLabs, além dos investimentos recentes em Ume e Perplexity, alinhados às teses de fintech e AI, que continuam a apresentar forte crescimento e relevância estratégica. Apesar do cenário macro ainda desafiador e de maior seletividade no mercado de venture capital, o fundo tem se beneficiado de concentração em ativos de maior qualidade e tendências estruturais como inteligência artificial e infraestrutura financeira digital. Esta é a carta mais recente disponível (3Q25), e, considerando que estamos finalizando a auditoria dos fundos, esperamos disponibilizar a carta do 4Q25 até o final de abril.</t>
  </si>
  <si>
    <t>O fundo apresentou evolução positiva no 3Q25, com aumento do FMV de US$122,2M para US$136,5M (+11,7% QoQ), impulsionado principalmente por reavaliações de portfólio (notadamente ElevenLabs) e novos investimentos em empresas de alta convicção como Ume e Perplexity. O ambiente de venture capital na América Latina segue mais seletivo, com menor volume de deals, porém com cheques maiores e foco em ativos de maior qualidade, reforçando uma estratégia disciplinada de alocação de capital.</t>
  </si>
  <si>
    <t>As restrições no Estreito de Ormuz permanecem como fator relevante para o agronegócio, ao elevarem o risco logístico no transporte de fertilizantes e pressionarem os preços de NPK, especialmente dos nitrogenados. Adicionalmente, contribuem para a manutenção de preços mais elevados de combustíveis. No que tange aos fertilizantes, os impactos já se refletem nos EUA, com migração de área de milho para soja, menos dependente de insumos nitrogenados, como estratégia de redução de custos. Esse movimento tende a restringir a oferta de milho e sustentar seus preços no mercado internacional. No Brasil, os efeitos de curto prazo são limitados, dada a colheita de soja concluída e o plantio da safrinha realizado. Em paralelo, a continuidade da pressão sobre os biocombustíveis, evidenciada pela elevação do biodiesel nas bombas, sinaliza maior pressão de custos ao longo da cadeia, especialmente no segmento de transportes, dinâmica já refletida na inflação de março/26. Para o portfólio do Fundo, os eventos mencionados estão diretamente relacionados a 18,35% da carteira, alocados em ativos de produção agrícola. Nesse segmento, no longo prazo, há potencial de captura de efeitos decorrentes da valorização dos grãos, ainda que persistam pressões de custo associadas a fertilizantes e logística.</t>
  </si>
  <si>
    <t>Em relação à distribuição de dividendos no mês de março, o rendimento anunciado foi de R$ 0,09 por cota, equivalente a um dividend yield de 0,92% ao mês sobre a cota patrimonial do último dia útil. Nos últimos 12 meses, a cota patrimonial apresentou valorização de 2,65%. Durante o mês, foi realizada a saída integral da posição no CRA Jales Machado. Adicionalmente, em linha com a estratégia tática do fundo e aproveitando oportunidades de mercado para captura de ganhos adicionais, foram efetuadas vendas pontuais do CRA Olfar. Encerramos fevereiro com uma carteira majoritariamente alocada em operações primárias (97%), distribuídas em 21 setores. Quanto à alocação total, o portfólio fechou o mês com 92,65% do patrimônio investido, sendo: i) 77,58% em CRAs e CRIs; ii) 15,36% em cotas de fundos; iii) 7,06% em CPR-F. O saldo remanescente do patrimônio líquido, no montante de R$ 53,11 MM (7,96%), encontra-se alocado em aplicações financeiras de liquidez. A gestão mantém atuação diligente na prospecção de oportunidades para a alocação eficiente dos recursos em caixa, em linha com a estratégia do fundo. Por fim, a indexação da carteira está distribuída em 80,47% ao CDI, com spread médio de 4,01% a.a., e 17,11% ao IPCA, com spread médio de 8,74% a.a.</t>
  </si>
  <si>
    <t>https://fundos.xpi.com.br/docs-fundos/Caracteristica_41955511000144.pdf</t>
  </si>
  <si>
    <t>No mês, a rentabilidade patrimonial do fundo foi de -0.07%, considerando o dividendo pago de R$ 0.10 por cota no mês em março. A cota fechou o mês a R$ 9.63 e a marcação da carteira de CRIs foi de IPCA+ 8.13% para IPCA + 8.53%. No cenário global, as bolsas internacionais caíram 8% com o choque da Guerra do Irã, fundos imobiliários globais recuaram 8% e o petróleo disparou 63%. O dólar se fortaleceu 2% contra moedas pares e a taxa do Treasury de dez anos subiu de 3,94% para 4,32%, em movimento clássico de "flight to quality". No Brasil, o impacto foi mais contido: o Ibovespa caiu apenas 0,7%, o real perdeu 1% para o dólar e o IFIX recuou 1%. O COPOM cortou 0,25% na SELIC, mas as NTN-Bs de dez anos subiram de 7,24% para 7,48% mesmo após intervenção do Tesouro. O ambiente macroeconômico de março de 2026 impôs desafios à indústria de fundos imobiliários, refletidos na retração do principal índice do setor. A persistência de juros em patamares restritivos, evidenciada pelo CDI de 1,21% no mês, somada à pressão inflacionária capturada pela alta do IPCA, reduziu a atratividade relativa dos ativos de risco.</t>
  </si>
  <si>
    <t>Em março, o fundo tinha em carteira 16 CRIs dos setores de Logístico/Industrial, Shopping, Comercial, Renda Urbana e Residencial a uma taxa média de aquisição de IPCA + 8.53%, o que consideramos ser uma taxa atrativa para uma carteira high grade. O foco atual da gestão é o aumento da taxa média de aquisição dos papéis via reciclagem da carteira em operações de mesmo perfil de crédito high grade a taxas mais altas.</t>
  </si>
  <si>
    <t>https://fundos.xpi.com.br/docs-fundos/Caracteristica_50143549000103.pdf</t>
  </si>
  <si>
    <t>A cota patrimonial encerrou o mês em R$_96,22, com variação negativa de -0,73%. Tal impacto decorreu da marcação negativa dos papéis em razão da abertura das taxas reais da NTN-Bs (em média, 25 bps para vencimentos a partir de 2029) e das taxas ANBIMA dos papéis líquidos.</t>
  </si>
  <si>
    <t>Encerramos o mês de março com a carteira totalmente alocada em operações alinhadas com a política de investimento do fundo, com R$ 163,7 milhões investidos em 15 emissões, de 6 setores distintos, com uma taxa de aquisição média de IPCA + 9,70% a.a. (217 bps a.a. acima da NTN-B com duration similar¹) e duration média de 5,42 anos. Anunciamos a distribuição de dividendos de R$_0,85 por cota referente a março de 2026, equivalente a um Dividend Yield anualizado de 11,13%, e que serão pagos em 23/04/26 aos cotistas. Acumulamos em março, 41 meses de operação do RBRJ11, em que foram pagos R$ 39,45 por cota em rendimentos aos investidores, valor equivalente a um Dividend Yield anualizado pro rata de 10,90% a.a., equivalente a IPCA + 5,92% a.a. isento (considerando o gross-up, 12,83% a.a., equivalente a IPCA + 7,76% a.a.). Tais rendimentos são isentos de IR para os cotistas pessoas física.</t>
  </si>
  <si>
    <t>https://fundos.xpi.com.br/docs-fundos/Caracteristica_44982118000138.pdf</t>
  </si>
  <si>
    <t>Ao longo do mês de março, o Fundo adquiriu um total de R$13,0 milhões em CRIs distribuídos em duas operações distintas, sendo uma já existente na carteira. O novo ativo adquirido no portfólio foi o CRI João Dias, com cupom de CDI + 3,00% ao ano e investimento de R$3,0 milhões (ver mais detalhes das operações em Detalhamento dos Ativos). Além disso foi adquirida uma participação adicional de R$10,0 milhões no CRI São Benedito. O Fundo vendeu um total de R$15,0 milhões de CRIs em parcelas de seus investimentos nos CRIs Tecnisa 11E 1S e Viewco. Por fim, o Fundo recebeu amortizações (ordinárias e extraordinárias) no valor total de R$5,3 milhões, com destaque a amortização parcial do CRI Café 3S de R$2,3 milhões .</t>
  </si>
  <si>
    <t>O Fundo encerrou o mês de março de 2026 com 93,0% de seu patrimônio líquido alocado em CRIs, distribuídos em 33 diferentes operações, num total investido de R$373,5 milhões. Os recursos líquidos estavam investidos em instrumentos de caixa. A distribuição de rendimentos do Fundo referente ao mês de março de 2026 foi de R$1,30 por cota, equivalente a uma rentabilidade líquida de CDI + 1,0% ao ano, com base no valor da cota patrimonial do final de fevereiro. Em seus nove primeiros meses de funcionamento, o Fundo acumulou uma distribuição de dividendos de R$11,88 por cota, equivalente a uma rentabilidade líquida de CDI + 2,0% ao ano sobre a cota patrimonial do Fundo.</t>
  </si>
  <si>
    <t>https://institucional.xpi.com.br/downloads/xpgestao/Caracteristica/Caracteristica_60535430000130_v3.pdf</t>
  </si>
  <si>
    <t>https://fundos.xpi.com.br/docs-fundos/Caracteristica_34525068000106.pdf</t>
  </si>
  <si>
    <t>https://fundos.xpi.com.br/docs-fundos/Caracteristica_09577036000107.pdf</t>
  </si>
  <si>
    <t>https://fundos.xpi.com.br/docs-fundos/Caracteristica_34231958000105.pdf</t>
  </si>
  <si>
    <t>https://fundos.xpi.com.br/docs-fundos/Caracteristica_43761750000199.pdf</t>
  </si>
  <si>
    <t>https://fundos.xpi.com.br/docs-fundos/Caracteristica_46965443000118.pdf</t>
  </si>
  <si>
    <t>https://fundos.xpi.com.br/docs-fundos/Caracteristica_59658166000142_3W7371743199133.pdf</t>
  </si>
  <si>
    <t>https://fundos.xpi.com.br/docs-fundos/Caracteristica_01430938000104.pdf</t>
  </si>
  <si>
    <t>https://fundos.xpi.com.br/docs-fundos/Caracteristica_11225767000135.pdf</t>
  </si>
  <si>
    <t>https://fundos.xpi.com.br/docs-fundos/Caracteristica_06041290000106.pdf</t>
  </si>
  <si>
    <t>https://fundos.xpi.com.br/docs-fundos/Caracteristica_27546601000150.pdf</t>
  </si>
  <si>
    <t>https://fundos.xpi.com.br/docs-fundos/Caracteristica_35637151000130.pdf</t>
  </si>
  <si>
    <t>O fundo apresentou desempenho positivo no mês (+0,15%), beneficiando-se de uma combinação entre exposição tática e diversificação de fontes de retorno. As contribuições positivas foram lideradas por BPAC11, ENEV3 e BBDC4, além de posições táticas em índice e alocação em títulos públicos pós-fixados, que se destacaram em um ambiente de juros elevados. Em contrapartida, o desempenho foi parcialmente pressionado por posições em CURY3, SUZB3 e SMFT3, refletindo tanto a volatilidade em commodities quanto a sensibilidade de ativos domésticos ao movimento de juros e à dinâmica do mercado local.</t>
  </si>
  <si>
    <t>https://fundos.xpi.com.br/docs-fundos/Caracteristica_38049303000171.pdf</t>
  </si>
  <si>
    <t>No dia 08/05/2026, os investidores do Bocaina Infra DI Renda Mais receberão R$ 0,90 por cota, referente ao resultado do mês de abril (yield de 11,5%). Com essa istribuição, o Fundo totaliza distribuições de R$ 9,346 por cota, o que equivale a um yield anualizado de 11,5%. Em abril, a performance do fundo foi de -0,267%, o que equivale a -24,5% do CDI no mês. Tal performance é composta por: (i) Carrego das debêntures e do caixa +1,49%; (ii) MTM DAP e Debêntures -1,29%; (iii) Despesas recorrentes e de oferta –0,47%. Sem considerar os custos de oferta, a rentabilidade é equivalente de +0,20% (18,3% do CDI). Vale lembrar que a distribuição de R$ 0,90 por cota é referente apenas ao carrego: ajustes de marcação a mercado são refletidos no valor da cota.</t>
  </si>
  <si>
    <t>O fundo é um FI-Infra Hedgeado, fechado, com prazo de 6 anos, que investe majoritariamente em debêntures incentivadas, com alíquota zero de imposto de renda para pessoas físicas. O fundo utiliza contratos de DAP para fazer hedge do risco de juros, ou seja, transformar os fluxos dos papéis de IPCA+ para CDI+. O Fundo busca realizar distribuições mensais do carrego do portfólio e, nos anos 5 e 6, também do principal investido. O fundo explora o diferencial da Bocaina como gestora especializada em infraestrutura, com acesso exclusivo a ativos que, na nossa visão, entregam spreads superiores para risco equivalente. Por ser um fundo fechado, sua captação passou por um processo de oferta pública, com parte da CUD paga pela própria Bocaina Capital. A parcela CUD arcada pelo Fundo, de 3,12%, está sendo diferida ao longo dos primeiros 10 meses de vida do Fundo, atenuando seu efeito ao cotista. Visando reforçar ainda mais a experencia positiva ao cotista, a Bocaina também renunciou 60% da taxa de gestão durante o primeiro ano do fundo. No fechamento de abril, o nível de alocação era de 101,1%, com um carrego da carteira de crédito de CDI + 3,0%, em 30 ativos. A carteira estava distribuída entre Saneamento (39,4%), Fibra (20,6%), Torres (10,5%), Renováveis (3,8%), Óleo e Gás (3,5%), Rodovias (0,4%) e outros (13,5%), com 71,8% dos ativos classificados entre AAA e A-.</t>
  </si>
  <si>
    <t>https://fundos.xpi.com.br/docs-fundos/Caracteristica_60449267000192.pdf</t>
  </si>
  <si>
    <t>A cota patrimonial encerrou o mês em R$ 99,75, com variação negativa de -0,18%. Tal impacto decorreu principalmente pelo descolamento entre o movimento do preço ANBIMA de determinados papéis líquidos e o movimento de fechamento das NTN-B’s de referência (refletindo, de alguma forma, um aumento do spread a mercado de tais papeis). Tal aumento do spread impacta, ainda, a marcação do swap atrelado a cada uma das operações. Não enxergamos, no momento, que tal marcação reflete algum efeito de crédito específico nos papeis mais impactados, mas seguimos acompanhando com proximidade tais reprecificações e eventual necessidade de reavaliação das referidas posições.</t>
  </si>
  <si>
    <t>Encerramos o mês de março com aproximadamente 90,9% do Patrimônio Líquido do Fundo alocado, com R$ 146,8 milhões investidos em 14 (quatorze) ativos, em 5 (cinco) setores distintos. A taxa média de aquisição é de CDI + 2,93%¹ e duration média de 4,6 anos. Anunciamos a distribuição de rendimento de R$ 0,93 por cota referente a março de 2026 para os investidores. Tais rendimentos são isentos de IR para os cotistas pessoas físicas. A venda de R$ 14,9 mln de CICC e aquisição de R$ 7,5 mln de IBIP11 e R$ 7,4 mln de CRI Alta Energia decorre da harmonização do portfolio dos veículos geridos pela RBR, além de encaminhar o fundo para o enquadramento regulatório de máximo de 20% em cada papel.</t>
  </si>
  <si>
    <t>https://fundos.xpi.com.br/docs-fundos/Caracteristica_60022798000102.pdf</t>
  </si>
  <si>
    <t>https://fundos.xpi.com.br/docs-fundos/Caracteristica_18993924000100.pdf</t>
  </si>
  <si>
    <t>Em abril, tivemos um retorno de 2,6% (vs. 1,1% do IPCA+5% e -0,1% do Ibovespa), com contribuições positivas dos setores de Petróleo e Gás (+1,7% de retorno) e Computadores e Equipamentos (+1,1% de retorno), contrapondo detratores nos setores de Papel e Celulose (-1,1% de retorno) e Educação (-0,6% de retorno). Ações brasileiras apresentaram uma leve retração no mês em um cenário de elevada volatilidade dos ativos de risco diante das incertezas geradas pelo conflito no Irã. O Ibovespa terminou o mês em queda de 0,1%, seguindo a dinâmica dos setores de alimentos e bebidas e papel e celulose. Já no ambiente externo, os principais índices acionários mostraram um comportamento positivo no mês com o S&amp;amp;P 500 avançando 10,4%, NASDAQ-100 apreciando 15,6% e o Russell 2000 registrando uma alta de 12,2%. O fundo fechou o mês apresentando uma alta acima do SMLL (-3,2% no mês) e do IBOV (-0,1% no mês). A performance mensal pode ser atribuída principalmente às nossas posições em Oceanpact (+15,0% no mês) e Grupo Multi (+21,7% no mês). Entre as posições detratoras no mês, podemos citar Suzano (-15,5% no mês) e Ânima (-5,9% no mês).</t>
  </si>
  <si>
    <t>Estamos hoje 99,3% investidos em ações, com exposições principalmente nos setores de: i) consumo cíclico, com 13,9%; ii) saúde, com 13,8%; e iii) petróleo e gás, com 12,3%. Em maio, continuamos enxergando um cenário externo dominado pelos desdobramentos do conflito no Irã e por seus efeitos sobre a inflação global. No ambiente doméstico, a atenção dos investidores deve se manter focada no posicionamento do Banco Central quanto ao ritmo do ciclo de afrouxamento monetário e na evolução do cenário eleitoral de 2026. Em relação a exposições específicas, temos 86% do portfólio concentrado em 10 ações, conforme nosso princípio de investimento de concentrar a carteira nas posições em que possuímos maior convicção.</t>
  </si>
  <si>
    <t>https://fundos.xpi.com.br/docs-fundos/Caracteristica_52242659000158.pdf</t>
  </si>
  <si>
    <t>Desde o início, o Fundo acumula desempenho equivalente a 178% do CDI, refletindo a captura consistente de prêmios de crédito ao longo do tempo. Nos últimos 12 meses, o AZQI11 se manteve entre os maiores dividend yields da indústria de fundos de infraestrutura, com 16,17% ao ano, evidenciando a capacidade de geração de renda da estratégia. No mês, foram distribuídos R$ 0,125 por cota, em linha com a proposta de rendimentos recorrentes. A performance segue ancorada nos spreads de crédito da carteira, com média de 4,58% ao ano na carteira core e 3,52% ao ano na carteira trading, resultando em um spread consolidado de 2,90% ao ano para o Fundo. Adicionalmente, há expectativa de incremento de rentabilidade nos próximos meses com o acionamento de mecanismos contratuais das operações, que podem elevar o retorno das posições já investidas.</t>
  </si>
  <si>
    <t>O Fundo possui patrimônio líquido de R$ 1.556,5 milhões e duration de 3,4 anos, mantendo perfil compatível com sua estratégia de geração de renda. Até o momento, já foram distribuídos R$ 4,60 por cota desde o início. Ao final do mês, 66% do patrimônio líquido estava alocado, sendo 56% na carteira core e 10% na carteira trading, enquanto o restante permanece em caixa ou instrumentos atrelados ao CDI. Esse posicionamento está alinhado à estratégia Infra Yield, que busca equilibrar geração de renda com controle de volatilidade. A alocação em CDI funciona como proteção do patrimônio, reduzindo a sensibilidade a oscilações de mercado, enquanto novas oportunidades seguem em análise para recomposição da carteira. A estratégia permanece focada na manutenção de distribuições mensais consistentes, com disciplina na seleção de ativos e gestão ativa do portfólio.</t>
  </si>
  <si>
    <t>https://fundos.xpi.com.br/docs-fundos/Caracteristica_49252656000190.pdf</t>
  </si>
  <si>
    <t>https://institucional.xpi.com.br/downloads/xpgestao/Caracteristica/Material Publicitário - Treecorp IV - WS XP.pdf</t>
  </si>
  <si>
    <t>https://institucional.xpi.com.br/downloads/xpgestao/Caracteristica/Caracteristica_44466443000148_v4.pdf</t>
  </si>
  <si>
    <t>https://institucional.xpi.com.br/downloads/xpgestao/Caracteristica/Caracteristica_44951896000160_v23.pdf</t>
  </si>
  <si>
    <t>https://fundos.xpi.com.br/docs-fundos/Caracteristica_34172497000147.pdf</t>
  </si>
  <si>
    <t>https://fundos.xpi.com.br/docs-fundos/Caracteristica_17164804000129.pdf</t>
  </si>
  <si>
    <t>O XP Hedge Fund encerrou o mês distribuindo R$ 0,10 por cota, representando um yield mensal de 1,04% ou 15,75% de yield anualizado com gross-up. O duration médio da carteira de CRIs é de 4,40 e o carrego CDI+ 3,04% a.a e IPCA+ 9,11% a.a.</t>
  </si>
  <si>
    <t>O Fundo conta com 74,20% do PL alocado em CRIs, sendo 50% lastreados em crédito corporativo, 38% em pulverizados residenciais e 11% em crédito pulverizado comercial. Além disso o fundo conta com 6,2% do PL em cotas de fundos e 9,49% em permutas.</t>
  </si>
  <si>
    <t>Em março, o IMOV11 apresentou retorno total de -0,2%, em comparação a -1,0% do IFIX, resultando em um alfa de +0,8 p.p. Os ativos ligados ao mercado imobiliário tiveram um mês de desempenho mais fraco. O IMOB, índice de ações imobiliárias, recuou 9%, enquanto o IFIX apresentou queda de 1%. Esse movimento ocorreu em um contexto de aumento da aversão a risco, impulsionado por maiores incertezas no cenário global, após um início de ano marcado por maior apetite por risco por parte dos investidores. Nossa carteira se beneficiou principalmente da contribuição de posições vendidas (short), que atuaram como proteção e ajudaram a mitigar a volatilidade do portfólio, além da melhor performance relativa dos ativos selecionados.</t>
  </si>
  <si>
    <t>Do ponto de vista de alocação, mantemos preferência por FIIs de CRI, diante da atratividade da assimetria risco-retorno, do carrego elevado e da perspectiva de aumento dos rendimentos, especialmente nos fundos indexados à inflação.</t>
  </si>
  <si>
    <t>https://fundos.xpi.com.br/docs-fundos/Caracteristica_27347332000101.pdf</t>
  </si>
  <si>
    <t>O Itaú Crédito Estruturado Alpes III Advisory é o terceiro fundo da estratégia Alpes, da mesa de Private Markets da Itaú Asset, concebido para explorar, em um único produto, ativos de crédito estruturado mais sofisticados, com foco em retorno ajustado ao risco e geração recorrente de resultados. Estruturado como um fundo de condomínio fechado, com prazo de 5,5 anos — podendo ser prorrogado em até 18 meses a critério da gestão —, o fundo busca retorno-alvo na faixa de CDI +4,5% a 5,0% ao ano (desconsiderando custos de entrada e impostos). A estratégia contempla alocação multisetorial, com ampla flexibilidade de instrumentos e estruturas, priorizando operações com mitigantes de risco, como garantias e subordinação, de forma a buscar um perfil high yield com adequada proteção de capital. O fundo buscará estruturar sua carteira de forma a atender os requisitos para isenção da cobrança de 'come-cotas', postergando assim o pagamento de impostos. No entanto, tal estratégia não constitui um compromisso formal, estando sujeita a alterações conforme as condições de mercado e a legislação vigente</t>
  </si>
  <si>
    <t>O fundo PIMCO Global Financials Credit FIC de FIF MM IE rendeu 2,32% no mês de abril, comparado a +1,09% do CDI. A exposição a títulos Additional Tier 1, em particular de emissores selecionados do Reino Unido, França, Holanda e Espanha, contribuiu para a performance devido ao carrego e ao fechamento de spreads, assim como a exposição a dívida financeira sênior, em particular de emissores selecionados dos EUA, devido ao carrego e ao fechamento de spreads e a exposição a dívida sênior não financeira, em particular de emissores selecionados dos EUA e do Reino Unido, também devido ao carrego e ao fechamento de spreads.Não houve detratores materiais para o Fundo.</t>
  </si>
  <si>
    <t>O Fundo favorece AT1s de bancos sistêmicos e campeões nacionais com amplos buffers de capital, colchões robustos de patrimônio e fluxo de receita diversificado. Ao mesmo tempo, o Fundo permanece cauteloso em relação a emissores menores e àqueles com menor capacidade de geração orgânica de capital. Geograficamente, o Fundo é bem diversificado e privilegia países onde os bancos possuem os maiores níveis de capital.</t>
  </si>
  <si>
    <t>https://fundos.xpi.com.br/docs-fundos/Caracteristica_29066331000106.pdf</t>
  </si>
  <si>
    <t>https://fundos.xpi.com.br/docs-fundos/Caracteristica_12809201000113.pdf</t>
  </si>
  <si>
    <t>O FII EXETER, após o recebimento da segunda parcela referente ao desinvestimento do empreendimento logístico localizado em Extrema (“WT Extrema"), realizou, em fevereiro de 2026, amortização parcial no valor total de R$ 26,37 milhões, equivalente a R$ 170,642177 por cota, além de distribuição extraordinária de rendimentos de R$ 12,30 milhões, correspondentes a R$ 79,594190 por cota.</t>
  </si>
  <si>
    <t>A terceira e última parcela do desinvestimento do WT Extrema está prevista para ser paga em agosto de 2026. O Gestor adotará o mesmo procedimento aplicado nas amortizações e distribuições relacionadas às parcelas anteriores, concluindo, assim, o processo de liquidação do Fundo.</t>
  </si>
  <si>
    <t>No final do quarto trimestre de 2025 realizamos a distribuição de parte dos recursos provenientes da venda do ativo 225 East 25th Street. Esperamos distribuir o montante remanescente de US$ 1,5 milhão até o final de março. Em relação ao ativo 525–535 Union Avenue, o fechamento da transação está previsto para meados de março. Caso a venda seja concluída conforme esperado, teremos aproximadamente US$ 6,0 milhões para distribuição no início de abril. O valor remanescente, entre US$1 milhão e US$ 1,5 milhão, deverá ser distribuído em maio, após os procedimentos de encerramento da empresa. O valor final de cada uma das distribuições depende, ainda, de outros compromissos do fundo, em especial com os projetos ainda em construção. Com essas distribuições sendo efetivadas, que totalizam entre 14,94% e 15,82% do capital comprometido total do fundo, o fundo atingirá entre 18,45% e 19,33% do capital efetivamente retornado aos investidores ainda no 3º ano após a conclusão da oferta do fundo.</t>
  </si>
  <si>
    <t>No 4º trimestre de 2025, o portfólio passou a ser composto por nove ativos, distribuídos em dez edifícios, compostos por 194 apartamentos e 6 áreas comerciais. O Club III apresenta atualmente uma IRR (TIR) esperada de 14,27% ao ano e um MOIC de 1,62x. Ainda que o portfólio se encontre majoritariamente em fase de construção ou pré-construção, temos observado, na prática, que foi formado um conjunto de ativos de alta qualidade. Nos últimos meses, recebemos ofertas não solicitadas para alguns dos investimentos, o que resultou na efetivação da venda do ativo 225 East 25th Street e na assinatura do contrato de venda do ativo 525–535 Union Avenue, atualmente em fase de diligência. Entendemos que a venda de tais ativos no estágio atual do fundo trazem equilíbrio adequado de risco retorno do fundo, com devolução, caso concretizada a venda do ativo em contrato, de uma parcela relevante do fundo, representando cerca de 19% do capital comprometido. Em relação ao ativo 175 Franklin Street, o processo de execução da dívida adquirida foi finalizado em leilão. No entanto, devido a custos adicionais relevantes e atrasos na execução, o retorno esperado do investimento foi bastante impactado (IRR: 6,53% / MOIC: 1,29%). Apesar disso, acreditamos que o ativo apresenta grande potencial e, uma vez estabilizado, deverá promover forte geração de caixa e alto interesse de compradores, com expectativa de cap rate abaixo de 5,00%.</t>
  </si>
  <si>
    <t>https://fundos.xpi.com.br/docs-fundos/Caracteristica_44951827000156.pdf</t>
  </si>
  <si>
    <t>https://fundos.xpi.com.br/docs-fundos/Caracteristica_19628666000117.pdf</t>
  </si>
  <si>
    <t>https://fundos.xpi.com.br/docs-fundos/Caracteristica_42902399000146.PDF</t>
  </si>
  <si>
    <t>https://fundos.xpi.com.br/docs-fundos/Caracteristica_28767181000103.pdf</t>
  </si>
  <si>
    <t>O Portfolio encerrou o mês de abril com boa rentabilidade e patrimônio de R$ 112 milhões, estável com relação ao mês anterior. Esse volume está investido em 19 FIDCs diferentes, em 19 séries. No período, não fizemos compras de ativos. O fundo fechou o mês com 7,5% de caixa, com algum espaço para otimização.</t>
  </si>
  <si>
    <t>Hoje, o fundo tem 38,7% nos Multicedentes Multisacados e 33,9% de sua carteira nos consignados públicos. São as duas maiores posições da estratégia. Entendemos que essas classes de FIDCs mantêm alguns atributos interessantes para navegar por períodos de maior incerteza como o que atravessamos nesse momento. Com carteiras pulverizadas e de baixa inadimplência, esses FIDCs conseguem entregar uma rentabilidade ajustada pelo risco interessante para fundo.</t>
  </si>
  <si>
    <t>https://fundos.xpi.com.br/docs-fundos/Caracteristica_58525584000107.pdf</t>
  </si>
  <si>
    <t>https://fundos.xpi.com.br/docs-fundos/Caracteristica_33361657000133.pdf</t>
  </si>
  <si>
    <t>https://fundos.xpi.com.br/docs-fundos/Caracteristica_27943585000130.pdf</t>
  </si>
  <si>
    <t>https://fundos.xpi.com.br/docs-fundos/Caracteristica_43741195000133.pdf</t>
  </si>
  <si>
    <t>A performance foi sustentada principalmente pela maior exposição ao setor de Tecnologia no exterior. Seguimos focados na seleção de empresas em que temos maior convicção, com fundamentos sólidos e capacidade de geração de valor no longo prazo.</t>
  </si>
  <si>
    <t>Abril foi um mês de desempenho positivo para o nosso portfólio. O Ibovespa recuou 0,1%, enquanto o S&amp;amp;P 500 em reais avançou 5,4%. Nesse contexto, nosso portfólio apresentou alta de 9,7% no período.</t>
  </si>
  <si>
    <t>https://fundos.xpi.com.br/docs-fundos/Caracteristica_36352596000136.pdf</t>
  </si>
  <si>
    <t>o XP Renda Imobiliária Feeder permanece posicionado em ativos com características defensivas, sustentados por contratos atípicos de longo prazo, com reajustes indexados à inflação e elevada rigidez contratual. Essa estrutura, aliada à relevância dos imóveis para a operação dos locatários, contribui para a previsibilidade dos fluxos de renda do Fundo. Reforçamos mais uma vez que, entendemos que a reorganização financeira anunciada pelo GPA não altera os pagamentos de aluguel, reforçando a estabilidade e resiliência do portfólio. A distribuição referente ao mês de fevereiro de 2026, foi anunciada no dia 12/03/26 e foi declarado a distribuição de R$ 0,063/cota do Fundo Feeder para os detentores de cotas em 12/03/26. Os pagamentos dos rendimentos foram realizados no dia 13/03/26.</t>
  </si>
  <si>
    <t>O mês de referência foi marcado por um ambiente de consumo ainda resiliente no Brasil, especialmente nos segmentos ligados a bens essenciais. Apesar de um cenário macroeconômico que segue demandando atenção, a dinâmica do mercado de trabalho e a natureza recorrente do consumo alimentar continuam sustentando a atividade. Nesse contexto, eventos pontuais no setor, como o recente anúncio de reorganização financeira do Grupo Pão de Açúcar, devem ser analisados com a devida distinção entre estrutura de capital e operação, uma vez que a companhia segue com suas atividades normalmente. No setor de varejo alimentar, onde atuam Grupo Mateus e GPA, observamos a continuidade de um cenário competitivo, com foco crescente em eficiência operacional, gestão de custos e disciplina na alocação de capital. De forma complementar, a BRF, inserida na cadeia de alimentos, segue operando em um ambiente favorecido pela demanda estrutural por proteínas e pela evolução de sua eficiência operacional. Esse contexto reforça a importância das infraestruturas logísticas e comerciais utilizadas pelas companhias, que permanecem como ativos estratégicos para a continuidade de suas operações. No caso dos imóveis locados ao GPA, esse caráter operacional é ainda mais evidente, dado o papel direto das lojas na geração de receita.</t>
  </si>
  <si>
    <t>O fundo PIMCO Income FIC de FIF MM IE rendeu 1,38% no mês de abril, comparado a +1,09% do CDI. As principais contribuições positivas foram a exposição à taxa de juros base nos EUA, devido ao carrego; Exposição a Mortgage-Backed Securities de agências dos EUA, com fechamento de spreads e devido ao carrego; Exposição longa a crédito corporativo Investment Grade e High Yield, com fechamento de spreads e a exposição longa a FX de Mercados Emergentes selecionados, principalmente na América Latina, com apreciação frente ao dólar americano e devido ao carrego. As principais contribuições negativas foram a exposição longa a duration nos EUA, com alta dos yields ao longo da curva e a exposição longa a duration no Reino Unido, com alta dos yields ao longo da curva</t>
  </si>
  <si>
    <t>O Fundo mantém exposições de portfólio diversificadas com foco em liquidez, qualidade e senioridade na estrutura de capital. Mantemos exposição em Agency MBS, devido a atratividade dos valuations dessa classe e seu perfil resiliente. Com relação à curva de juros nos EUA, preferimos a parte intermediária. A composição da exposição cambial bruta do Fundo permanece dinâmica.</t>
  </si>
  <si>
    <t>https://fundos.xpi.com.br/docs-fundos/Caracteristica_23729512000199.pdf</t>
  </si>
  <si>
    <t>https://fundos.xpi.com.br/docs-fundos/Caracteristica_06070574000112.pdf</t>
  </si>
  <si>
    <t>O Fundo apresentou, em março, distribuição de 1,39% ao mês, refletindo o elevado nível de alocação e os spreads da carteira investida. A performance segue sustentada pela predominância de ativos core, que representaram 98,2% do capital alocado, contribuindo para a geração consistente de resultados e dividendos que permanecem como destaque do Fundo. A maturidade do portfólio tem se traduzido em maior previsibilidade de fluxos e estabilidade na performance, com operações que seguem performando de acordo com o esperado. O acompanhamento próximo da gestão nos empreendimentos reforça a qualidade do crédito e mitiga riscos ao longo do tempo, sustentando a consistência dos resultados.</t>
  </si>
  <si>
    <t>O Fundo encerrou o mês com 98,2% do capital alocado em ativos core, mantendo elevado nível de investimento e baixa ociosidade de caixa. A carteira permanece concentrada em operações selecionadas com foco em geração de renda e controle de risco. No período, foi realizado novo investimento em CRI da incorporadora Minas Brisa, em Minas Gerais, com atrativa relação risco retorno, reforçando a estratégia do Fundo de originação e alocação em operações proprietárias. Esse diferencial competitivo contribui para a manutenção</t>
  </si>
  <si>
    <t>https://institucional.xpi.com.br/downloads/xpgestao/Caracteristica/Caracteristica_51665327000113_v1.pdf</t>
  </si>
  <si>
    <t>https://fundos.xpi.com.br/docs-fundos/Caracteristica_09326708000101.pdf</t>
  </si>
  <si>
    <t>No mês de março, os principais ganhos foram provenientes dos ativos da Braskem (BRKMA8) e FIDC Solfácil, 7 bps respectivamente em cada um. Do lado negativo, destacamos a marcação a mercado das debêntures do Grupo Pão de Açúcar (CBRDA8), posição que era equivalente a aproximadamente 0,6% do portfólio, alocada no book de high yield, com amortização originalmente prevista para maio deste ano. A companhia reportava, no 4Q25, uma posição de caixa de R$ 2 bilhões, montante que, em tese, seria suficiente para honrar os cerca de R$450 milhões referentes a essa emissão. Contudo, diante de outras necessidades de refinanciamento previstas para o meio do ano, optou por iniciar um processo de recuperação extrajudicial, já alinhado com seus principais credores, com o objetivo de viabilizar uma solução de maior sustentabilidade para o longo prazo e obter alívio no perfil de pagamentos no curto prazo. Como consequência, observamos uma remarcação bastante expressiva no mercado secundário, com os títulos sendo remarcados de patamares próximos de 95% do valor de face para níveis ao redor de 30%, o que impactou negativamente o desempenho do fundo no período. Ainda assim, avaliamos que a probabilidade de uma reestruturação punitiva para os credores é limitada, considerando a condução do processo de recuperação extrajudicial de forma coordenada e previamente negociada com as principais partes envolvidas. Ainda tivemos impacto de 10 bps de Ecorodovias (ECRD14) e de 10 bps em Águas do Rio (RIS424).</t>
  </si>
  <si>
    <t>Em março, não alocamos em ativos no mercado primário. Seguimos focados em operações de originação proprietária e club deals, pois acreditamos que nesses ativos conseguimos alocar em spreads mais elevados e uma estrutura de crédito mais robusta, dado que participamos de todo o processo de estruturação da dívida. Com esses ajustes, finalizamos o mês de fevereiro com uma carteira diversificada (investida em 107 ativos), com spread do fundo de CDI+3,27% a.a., e com duration de 0 anos</t>
  </si>
  <si>
    <t>https://fundos.xpi.com.br/docs-fundos/Caracteristica_09599346000122.pdf</t>
  </si>
  <si>
    <t>https://institucional.xpi.com.br/downloads/xpgestao/Caracteristica/Caracteristica_34081680000137_v1.pdf</t>
  </si>
  <si>
    <t>https://fundos.xpi.com.br/docs-fundos/Caracteristica_24011864000177.pdf</t>
  </si>
  <si>
    <t>https://fundos.xpi.com.br/docs-fundos/Caracteristica_34508815000106.pdf</t>
  </si>
  <si>
    <t>https://fundos.xpi.com.br/docs-fundos/Caracteristica_50955280000160.pdf</t>
  </si>
  <si>
    <t>https://fundos.xpi.com.br/docs-fundos/Caracteristica_23186344000132.pdf</t>
  </si>
  <si>
    <t>O fundo PIMCO Income Dólar FIC de FIF MM IE rendeu -3,71% no mês de abril, comparado a -4,59% da taxa de câmbio referencial da WM Reuters R$/US$. As principais contribuições positivas foram a exposição à taxa de juros base nos EUA, devido ao carrego; Exposição a Mortgage-Backed Securities de agências dos EUA, com fechamento de spreads e devido ao carrego; Exposição longa a crédito corporativo Investment Grade e High Yield, com fechamento de spreads e a exposição longa a FX de Mercados Emergentes selecionados, principalmente na América Latina, com apreciação frente ao dólar americano e devido ao carrego. As principais contribuições negativas foram a exposição longa a duration nos EUA, com alta dos yields ao longo da curva e a exposição longa a duration no Reino Unido, com alta dos yields ao longo da curva</t>
  </si>
  <si>
    <t>https://fundos.xpi.com.br/docs-fundos/Caracteristica_32225478000106.pdf</t>
  </si>
  <si>
    <t>O conjunto de informações disponíveis para o quarto trimestre de 2025 reforça nossa convicção no BCPC como um veículo bem posicionado para o atual estágio do mercado. A combinação de baixa exposição a software, ausência de pressão de resgates e originação concentrada em ativos seniores e setores defensivos é exatamente o perfil que, em nossa análise, melhor equaciona retorno e proteção de capital no ambiente que descrevemos ao longo deste relatório.</t>
  </si>
  <si>
    <t>https://fundos.xpi.com.br/docs-fundos/Caracteristica_61184038000156.pdf</t>
  </si>
  <si>
    <t>Em março, o CPAC apresentou resultado contábil de R$ 0,104 por cota e resultado caixa de R$ 0,124 por cota. A cota patrimonial encerrou o mês em R$ 10,209, representando uma valorização de 1,02% em relação ao mês anterior, considerando a distribuição de dividendos, que foi de R$ 0,115. A expectativa da gestão é manter distribuições na faixa entre R$ 0,105 e R$ 0,120 por cota ao longo do segundo trimestre do ano. O fundo encerrou o mês com resultado acumulado de R$ 0,499 por cota no patrimônio.</t>
  </si>
  <si>
    <t>A carteira do CPAC encerrou o mês com 52 ativos, distribuídos entre 41 tomadores diferentes. O fundo encerrou o mês com 68% do patrimônio alocado em operações indexadas ao CDI + 3,7%, 9% atrelado à curva do IPCA + 10,5%, 12% da carteira está alocada em cotas de Fiagros, 1% em ativos prefixados e 9% em caixa. A duração média da carteira é de 1,7 ano. No mercado secundário, foram adquiridos R$ 4,3 milhões em CRAs, FIDCs e Cota de Fiagros e foram alienados R$ 0,3 milhões em CRAs. Seguimos acompanhando o mercado primário e secundário. A abertura recente de prêmio em alguns nomes pode representar oportunidade de alocações estratégicas em ativos de empresas com alta qualidade de crédito e com boa estrutura de capital. Nos casos de Patense, AgroGalaxy e CRAs, não houve mudanças substanciais.</t>
  </si>
  <si>
    <t>https://fundos.xpi.com.br/docs-fundos/Caracteristica_49844718000153.pdf</t>
  </si>
  <si>
    <t>https://institucional.xpi.com.br/downloads/xpgestao/Caracteristica/Caracteristica_34447464000162_v71.pdf</t>
  </si>
  <si>
    <t>A alocação em ativos de crédito era de 94%. O carrego bruto atual é de IPCA + 8,14% a.a. e a duration está próxima de 4,11 anos. Do ponto de vista da gestão, adotamos postura cautelosa, buscando encurtar a duration da carteira para mitigar a volatilidade e reduzir impactos em eventuais ajustes de spreads. Apesar do ambiente desafiador, identificamos oportunidades de aquisição de emissores de qualidade com taxas mais atrativas.Nosso time de gestão segue atento e disciplinado para avaliar o momento adequado de voltar a alongar a duration, com o objetivo de capturar alfa em potenciais movimentos de fechamento de spreads e/ou da curva real de juros.</t>
  </si>
  <si>
    <t>"O Fundo Tivio Infra Plus obteve um retorno de 0,28% no mês e acumula 3,27% em 2026. Em abril, os títulos de crédito indexados ao IPCA precificados pela ANBIMA apresentaram desempenho negativo, refletindo a abertura dos spreads de crédito. Observamos um movimento de correção mais acentuado nos papéis vinculados às NTN-Bs de referência mais longas, com spreads médios se ampliando em aproximadamente 0,38% em relação a março. Na curva real de juros, houve abertura nas partes curtas e fechamento nas mais longas. Entre os emissores corporativos, destacaram-se Companhia Energética SINOP e Ventos de São Jorge. que contribuíram de forma positiva para os resultados do período. Em sentido oposto, BRK Ambiental Paulista e NTS apresentaram um desempenho mais fraco, figurando entre os piores retornos do mês."</t>
  </si>
  <si>
    <t>https://fundos.xpi.com.br/docs-fundos/Caracteristica_32485590000186.pdf</t>
  </si>
  <si>
    <t>No mês de março, acompanhamos as obras relativas aos empréstimos concedidos, as quais avançaram de acordo com a expectativa inicial, mitigando riscos de sobrecusto e atrasos. Destaca-se o início operacional do projeto referente à Nota Comercial GDRio, marco que reduz os riscos referentes à construção e conexão junto à distribuidora. O rendimento distribuído pelo Fundo durante o mês foi de R$0,10/cota, resultado em um Dividend Yield anualizado de 15,0%. Em linha com sua estratégia, o Fundo vem realizando operações de hedge com objetivo de aproximar a duration da carteira à do Benchmark, buscando capturar ganhos por meio da compressão das taxas de juros reais. A equipe de gestão segue avaliando novas oportunidades no mercado primário e potencial vendas no mercado secundário, visando gerar valor adicional por meio da redução de spreads.</t>
  </si>
  <si>
    <t>Em 31/03/26, foi declarada a distribuição de R$ 0,14/cota para os detentores de cotas em 31/03/26. Os pagamentos dos rendimentos serão realizados no dia 15/04/26. A Gestora e o Administrador buscam, observada a legislação aplicável, adotar uma estratégia de uniformização de distribuição de rendimentos em consonância com o fluxo de caixa do semestre. Em março de 2026, o Fundo realizou o pagamento da 2ª parcela de preço de aquisição dos imóveis no valor de R$ 209,1 milhões. Conforme mencionado no FR do dia 02/04/25, o montante de R$ 200,0 milhões utilizado para realização do pagamento foi oriundo da liberação da 2ª série da nota comercial “NC”. O Fundo segue com 100% de ocupação nos ativos, reforçando a qualidade dos galpões e o otimismo da Gestora com o mercado logístico.</t>
  </si>
  <si>
    <t>O XP Log Prime FII tem como objetivo gerar ganho de capital e o obter renda, por meio de investimentos em empreendimentos imobiliários voltados primordialmente para operações logísticas, comerciais e/ou industriais.</t>
  </si>
  <si>
    <t>https://fundos.xpi.com.br/docs-fundos/Caracteristica_12845796000162.pdf</t>
  </si>
  <si>
    <t>https://fundos.xpi.com.br/docs-fundos/Caracteristica_24140256000162_CEMTO1749244596.pdf</t>
  </si>
  <si>
    <t>https://fundos.xpi.com.br/docs-fundos/Caracteristica_15174629000125.pdf</t>
  </si>
  <si>
    <t>No 1T26, o mercado residencial de média e alta renda operou em ritmo morderado: no Brasil, o segmento de médio e alto padrão mostrou retomada da oferta (+11,1% em lançamentos em 12 meses até jan/26), mas as vendas ainda recuaram 17,6% em volume no mesmo período, refletindo juros altos e ajuste de estoques. Em São Paulo, o segmento desacelerou no trimestre, com queda próxima de 60% em lançamentos e vendas e perspectiva anual entre -2% e +2%.</t>
  </si>
  <si>
    <t>Os projetos do Fundo somaram 14.687 m² vendidos, com VGV de R$ 261,1 milhões, excluídas permutas. No Iperó 111, foram vendidas 31 residenciais, 22 studios e 3 escritórios, com VSO de 73,8% e 42,3%, respectivamente. No Oscar 2525, venderam‑se 67 residenciais, 22 studios e 3 unidades comerciais, com VSO de 60,4% e 84,6%.</t>
  </si>
  <si>
    <t>https://institucional.xpi.com.br/downloads/xpgestao/Caracteristica/Caracteristica_37262531000162_v4.pdf</t>
  </si>
  <si>
    <t>https://fundos.xpi.com.br/docs-fundos/Caracteristica_44602950000161.pdf</t>
  </si>
  <si>
    <t>https://fundos.xpi.com.br/docs-fundos/Caracteristica_39959828000107.pdf</t>
  </si>
  <si>
    <t>https://fundos.xpi.com.br/docs-fundos/Caracteristica_04839017000198.pdf</t>
  </si>
  <si>
    <t>https://fundos.xpi.com.br/docs-fundos/Caracteristica_07672392000184.pdf</t>
  </si>
  <si>
    <t>O conflito EUA x Irã seguiu dominando os mercados em abril. Após o “degrossing” de março, as dinâmicas foram mais saudáveis, com preços conversando melhor com fundamentos. O S&amp;amp;P 500 reverteu a queda e renovou máximas, apoiado por posicionamento mais leve e pela expectativa de desescalada gradual, já que ambos os lados sinalizam querer cessar-fogo. Como o Irã mostrou poder de barganha maior que o esperado, a construção de uma saída que seja honrosa para os EUA, aceitável para Irã e Israel e segura para a navegabilidade do Estreito tende a levar tempo. Com petróleo acima de US$ 100/barril, vemos choque de inflação de 50–100 bps, BCs mais hawkish e leve revisão de crescimento. Em nossa leitura, esse efeito está em boa parte precificado. No Brasil, a bolsa ficou para trás, sobretudo versus o Real, refletindo menor influxo estrangeiro. Nos fundamentos, há contraste entre piora macro e melhora política. No econômico, além de inflação e juros mais altos, surgem sinais incipientes de fragilidade no crédito. No político, cresce a probabilidade de vitória da oposição, já que medidas do governo pouco elevam a popularidade e o choque de inflação e juros tende a ser penoso às vésperas da eleição. Seguimos construtivos, mas cautelosos no stock picking: evitamos consumo, concentramos em utilities e financeiro e privilegiamos qualidade. Impactos positivos: BPAC, ENEV, EQTL, AXIA e CPLE. Contribuições negativas: GGPS, SMFT, SUZB, NU e ITUB.</t>
  </si>
  <si>
    <t>Encerramos o mês com uma exposição líquida de 82,4%, em torno de 7,1% acima ao mês anterior. As principais posições da carteira são Equatorial, Localiza, BTG Pactual, NU e Rede D’Or. Setorialmente a carteira está dividida em 40,5% em empresas Domésticas Cíclicas, 24,5% em empresas Domésticas Resilientes, 7,9% em Commodities.</t>
  </si>
  <si>
    <t>https://fundos.xpi.com.br/docs-fundos/Caracteristica_44157044000103.pdf</t>
  </si>
  <si>
    <t>https://fundos.xpi.com.br/docs-fundos/Caracteristica_57376810000164_OLANJ1732307909.pdf</t>
  </si>
  <si>
    <t>https://fundos.xpi.com.br/docs-fundos/Caracteristica_37567365000102.pdf</t>
  </si>
  <si>
    <t>https://fundos.xpi.com.br/docs-fundos/Caracteristica_53936458000113.pdf</t>
  </si>
  <si>
    <t>Durante o mês, o VGIE comprou R$131,1 milhões em debêntures, sendo destaque novas participações nas debêntures TMX e Alto, nos respetivos montantes de R$ 43,4 milhões e R$16,2 milhões. Além de sete novas aquisições na carteira, sendo elas: (i) debênture Futura Energia no montante de R$32,2 milhões e taxa de aquisição de IPCA + 11,05%, (ii) debênture Equipav no montante de R$10,0 milhões e taxa de aquisição de CDI + 3,90%, (iii) debênture Viçosa no montante de R$7,0 milhões e taxa de aquisição de CDI + 4,00%. (iv) debênture Almada no montante de R$4,0 milhões e taxa de aquisição de CDI + 4,00%. (v) debênture Fazendinha no montante de R$3,7 milhões e taxa de aquisição de CDI + 4,00%. (vi) debênture Cavernoso no montante de R$3,1 milhões e taxa de aquisição de CDI + 4,61% e (vii) debênture Enseada no montante de R$1,8 milhões e taxa de aquisição de CDI + 4,00%. O Fundo iniciou o seu investimento no setor de geração hídrica, através da aquisição da debênture Cavernoso. Por fim, o Fundo vendeu o total de R$140,0 milhões de seu portfólio, com destaque a participação parcial de R$44,5 milhões da debênture Hidroforte 11 e de R$38,3 milhões da debênture TCX; além das vendas de participações totais nas debêntures TMX 1, Hidroforte 12 e Hidroforte 13. Com essas movimentações, o Fundo obteve a posição de investimento em 28 ativos distribuídos em 7 setores.</t>
  </si>
  <si>
    <t>O Fundo encerrou o mês de março de 2026 com a totalidade de seu patrimônio líquido alocado em Ativos-Alvo, distribuídos em 27 debêntures e uma nota comercial que financiam projetos de infraestrutura (Detalhamento dos Ativos), totalizando um montante investido de R$541,0 milhões. Ainda, ao final do mês, o Fundo possuía um total de R$37,4 milhões (aproximadamente 7,3% do PL do Fundo) em operações de venda e recompra futura de debêntures (compromissada reversa) ao custo médio de CDI + 0,8% ao ano. Os recursos líquidos estavam investidos em instrumentos de caixa. A distribuição de rendimentos do Fundo referente ao mês de março de 2026 foi de R$0,10 por cota, correspondendo a uma rentabilidade anualizada líquida de 12,53%, o que equivale a IPCA + 8,4% ao ano, com base no valor da cota patrimonial de fevereiro de 2026 e variação anualizada do índice IPCA de janeiro de 2026. Nos últimos 12 meses, a distribuição de rendimentos acumulada no Fundo foi de R$ 1,30 por cota (equivalente a 14,6% ao ano ou IPCA + 9,7% ao ano). Essa rentabilidade equivalente foi calculada com base na variação acumulada do IPCA com defasagem de dois meses, ou seja, no período entre fevereiro de 2025 a janeiro de 2026. Em relação à qualidade creditícia da carteira do Fundo, todas as debêntures encontram-se adimplentes.</t>
  </si>
  <si>
    <t>https://fundos.xpi.com.br/docs-fundos/Caracteristica_46405812000118.pdf</t>
  </si>
  <si>
    <t>Em março, o Fundo distribuiu R$ 0,1225 por cota, equivalente a um dividend yield mensal de 1,23% e anualizado de 15,02%, ou 102,53% do CDI. O desempenho no período refletiu, principalmente, o carrego da carteira, cuja taxa média ponderada foi de 3,09%, resultando em uma taxa líquida de CDI + 1,88% ao ano após impostos e taxas. Nos últimos meses, a performance também foi impactada por amortizações, tanto ordinárias quanto extraordinárias, realizadas em linha ou de forma antecipada aos cronogramas das operações. Esse movimento gerou aumento temporário da posição de caixa, reduzindo marginalmente o carrego da carteira no curto prazo, mas sem alteração relevante na qualidade de crédito dos ativos, que seguem performando conforme o esperado.</t>
  </si>
  <si>
    <t>O Fundo encerrou o mês com aproximadamente 99% do patrimônio líquido alocado em ativos do agronegócio, com predominância de CRAs, que representam 69,9% da carteira, e FIAGROs de direitos creditórios, com 28,3%. A carteira permanece diversificada entre diferentes ativos, setores do agronegócio e regiões do Brasil, mantendo perfil consistente de risco e retorno. No período, houve aumento de exposição no Fiagro Toagro, totalizando cerca de R$ 7 milhões a uma taxa de CDI + 5,00% ao ano, equivalente a 1,37% do patrimônio líquido. Em paralelo, as amortizações recentes elevaram a posição em caixa, que vem sendo gradualmente realocada. Para os próximos meses, a estratégia está focada na alocação em novas oportunidades atualmente em análise ou estruturação pela equipe de gestão, priorizando ativos alvo com melhor relação risco retorno, em substituição a posições mais líquidas no mercado secundário e com retorno próximo ao CDI.</t>
  </si>
  <si>
    <t>https://fundos.xpi.com.br/docs-fundos/Caracteristica_49863204000145.pdf</t>
  </si>
  <si>
    <t>Em abril, o OWN Participações registrou alta de 3,90%, acumulando alta de 9,67% no ano. Mantemos a estratégia de longo prazo fundamentada na seleção de negócios resilientes e na baixa rotatividade do portfólio, priorizando a geração de retornos consistentes acima de oscilações conjunturais de curto prazo.</t>
  </si>
  <si>
    <t>A carteira segue concentrada nos setores de saneamento, energia elétrica, serviços e tecnologia global. Em abril não realizamos movimentações, e as principais posições do portfólio permanecem intactas. No acumulado de 2026, registramos apenas duas alterações. A primeira, em fevereiro, foi a reincorporação de uma empresa de tecnologia global que já pertenceu ao portfólio e cujo modelo de negócio conhecemos profundamente. A segunda, em março, foi o encerramento de uma posição iniciada em 2025. A decisão decorreu de uma entrega de resultados e perspectivas futuras abaixo das premissas projetadas no momento do investimento. Optamos pela saída para reavaliar o ativo externamente, mantendo a disciplina de operar apenas em teses de alta convicção.</t>
  </si>
  <si>
    <t>https://fundos.xpi.com.br/docs-fundos/Caracteristica_27749572000124.pdf</t>
  </si>
  <si>
    <t>https://fundos.xpi.com.br/docs-fundos/Caracteristica_17414721000140.pdf</t>
  </si>
  <si>
    <t>Abril foi marcado por alta volatilidade na bolsa brasileira. O Ibovespa renovou quatro vezes máximas históricas no mês, chegando a 198.657 pontos em 14 de abril, mas retrocedeu nas últimas semanas e terminou o mês praticamente estável, com queda de 0,08%, aos 187.317 pontos. Apesar da instabilidade no período, o índice acumula alta de 16,26% em 2026, liderando o ranking entre os principais ativos globais. No mercado internacional, as bolsas americanas tiveram desempenho forte: S&amp;amp;P 500 avançou cerca de 10%, Nasdaq subiu 15% e Dow Jones ganhou 7% no mês, com todos os índices renovando recordes históricos. O Fundo Módulo I apresentou performance de -1,41% no mês. As principais contribuições positivas vieram de Amazon, Axia, Equatorial e BTG. Na ponta negativa, as maiores pressões foram de Hidrovias, GPS, Assaí e Localiza.</t>
  </si>
  <si>
    <t>Mantivemos postura seletiva, priorizando setores com fundamentos sólidos e potencial de crescimento. Seguimos atentos à dinâmica dos juros, à evolução do cenário fiscal e ao impacto dos fluxos estrangeiros no mercado, ajustando a exposição em setores mais sensíveis à volatilidade de curto prazo. A gestão continua focada em empresas que apresentam crescimento consistente e resiliência diante do ambiente desafiador.</t>
  </si>
  <si>
    <t>https://fundos.xpi.com.br/docs-fundos/Caracteristica_19186860000190.pdf</t>
  </si>
  <si>
    <t>https://fundos.xpi.com.br/docs-fundos/Caracteristica_45088790000147.pdf</t>
  </si>
  <si>
    <t>No encerramento de março, o Fundo apresentava 72,9% do patrimônio líquido alocado em CRA, 22,3% em cotas de FIDC Fiagro, 3,3% em CRI Agro e 1,6% em caixa. O principal movimento do mês foi a aquisição do CRA Primato, cooperativa tradicional do oeste do Paraná, com atuação diversificada no agronegócio — incluindo aves, leites, pescados, supermercados, insumos e grãos. Ainda em março, o Fundo adquiriu, por meio do Fundo OPI II, a CPR do Grupo Agrícola Wehrmann, um dos grupos agrícolas mais tradicionais de Goiás, com operações concentradas na região de Cristalina, destacando-se como um dos maiores produtores de alho e batata do país, além de forte atuação na produção de sementes de soja.</t>
  </si>
  <si>
    <t>O conflito entre Irã e EUA segue como principal fonte de volatilidade, afetando commodities, câmbio e inflação. A queda do dólar pressiona produtores, enquanto os preços de insumos seguem incertos, sobretudo para a safra futura. O petróleo elevado pode atrasar cortes da Selic e favorece grãos e o setor sucroalcooleiro. O crédito privado passa por reprecificação, elevando cautela e criando oportunidades no mercado secundário.</t>
  </si>
  <si>
    <t>https://fundos.xpi.com.br/docs-fundos/Caracteristica_26261488000102.pdf</t>
  </si>
  <si>
    <t>https://fundos.xpi.com.br/docs-fundos/Caracteristica_09087301000179.pdf</t>
  </si>
  <si>
    <t>https://fundos.xpi.com.br/docs-fundos/Caracteristica_36326980000164.pdf</t>
  </si>
  <si>
    <t>No mês, a cota do Fundo ENTERCAPITAL TURING FI FINANCEIRO CIC MULT – RL variou +1,46% (vs.+1,09% do CDI), com o Ibovespa -0,08% e dólar -4,27%. Nossas correlações de 12 meses continuam baixas com os índices Ibovespa +0,05, dólar -0,02, moderadas com a taxa pré 1y +0,27 e um pouco mais altas, mas ainda moderadas em relação ao Índice de Hedge Funds (IHFA) +0,55. Iniciamos abril com posições vendidas em taxas de juros e vendidas em dólar (compradas em real). Durante o mês, a posição de juros foi zerada, restando a posição vendida em dólar. Em abril, as posições de câmbio tiveram desempenho positivo, contribuindo para um desempenho do fundo acima do CDI. O fundo posiciona-se sistematicamente, utilizando-se de modelos quantitativos para seleção de todos os ativos. O posicionamento, ao longo do mês, era: • Renda Variável: posição líquida zerada; • Juros: posição vendida em taxas, zeradas ao longo do mês; • Moedas: posição vendida ao longo do período.</t>
  </si>
  <si>
    <t>Qual o posicionamento para maio: • Renda Variável: posição zerada; • Juros: posição zerada; • Moedas: posição vendida em dólar contra o real</t>
  </si>
  <si>
    <t>https://fundos.xpi.com.br/docs-fundos/Caracteristica_34626199000180_LUFGO1765399672.pdf</t>
  </si>
  <si>
    <t>https://institucional.xpi.com.br/downloads/xpgestao/Caracteristica/Caracteristica_48658548000150_v19.pdf</t>
  </si>
  <si>
    <t>No mês de abril o GTI DIMONA teve queda de – 3,92% versus o Ibovespa que caiu -0,08%. Os 3 principais contribuidores de performance foram: GGBR4 +0,75%, TTEN3 +0,26%, VAMO3 +0,20%. Por outro lado, os 3 principais detratores de performance foram: SUZB3 -1,25%, SMTO3 -1,09% e SLCE3 -0,56%.</t>
  </si>
  <si>
    <t>https://fundos.xpi.com.br/docs-fundos/Caracteristica_09143435000160_YZLVW1772465568.pdf</t>
  </si>
  <si>
    <t>https://fundos.xpi.com.br/docs-fundos/Caracteristica_11182072000113.pdf</t>
  </si>
  <si>
    <t>https://institucional.xpi.com.br/downloads/xpgestao/Caracteristica/Caracteristica_34027608000121_v4.pdf</t>
  </si>
  <si>
    <t>https://fundos.xpi.com.br/docs-fundos/Caracteristica_45126753000186.pdf</t>
  </si>
  <si>
    <t>MERAKI BRABUS FIF FIA</t>
  </si>
  <si>
    <t>XP GUIA DE FUNDOS - Data base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</si>
</sst>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quot;R$&quot;\ #,##0;[Red]\-&quot;R$&quot;\ #,##0"/>
    <numFmt numFmtId="8" formatCode="&quot;R$&quot;\ #,##0.00;[Red]\-&quot;R$&quot;\ #,##0.00"/>
    <numFmt numFmtId="44" formatCode="_-&quot;R$&quot;\ * #,##0.00_-;\-&quot;R$&quot;\ * #,##0.00_-;_-&quot;R$&quot;\ * &quot;-&quot;??_-;_-@_-"/>
    <numFmt numFmtId="43" formatCode="_-* #,##0.00_-;\-* #,##0.00_-;_-* &quot;-&quot;??_-;_-@_-"/>
    <numFmt numFmtId="164" formatCode="&quot;R$&quot;#,##0"/>
    <numFmt numFmtId="165" formatCode="0.0%"/>
    <numFmt numFmtId="166" formatCode="&quot;D+&quot;0"/>
    <numFmt numFmtId="167" formatCode="&quot;R$&quot;\ #,##0.00"/>
    <numFmt numFmtId="168" formatCode="00000000000000"/>
    <numFmt numFmtId="169" formatCode="_-[$R$-416]\ * #,##0_-;\-[$R$-416]\ * #,##0_-;_-[$R$-416]\ * &quot;-&quot;??_-;_-@_-"/>
    <numFmt numFmtId="170" formatCode="00&quot;.&quot;000&quot;.&quot;000&quot;/&quot;0000\-00"/>
    <numFmt numFmtId="171" formatCode="&quot;R$&quot;\ #,##0"/>
    <numFmt numFmtId="172" formatCode="[$-F400]h:mm:ss\ AM/PM"/>
    <numFmt numFmtId="173" formatCode="#,##0.0000"/>
    <numFmt numFmtId="174" formatCode="#,##0.00_ ;\-#,##0.00\ "/>
    <numFmt numFmtId="175" formatCode="0.0000"/>
    <numFmt numFmtId="176" formatCode="h:mm;@"/>
    <numFmt numFmtId="177" formatCode="_-[$$-409]* #,##0.00_ ;_-[$$-409]* \-#,##0.00\ ;_-[$$-409]* &quot;-&quot;??_ ;_-@_ "/>
    <numFmt numFmtId="178" formatCode="0.0"/>
    <numFmt numFmtId="179" formatCode="_-[$R$-416]\ * #,##0.00_-;\-[$R$-416]\ * #,##0.00_-;_-[$R$-416]\ * &quot;-&quot;??_-;_-@_-"/>
  </numFmts>
  <fonts count="4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theme="1" tint="0.249977111117893"/>
      <name val="Calibri"/>
      <family val="2"/>
      <scheme val="minor"/>
    </font>
    <font>
      <b/>
      <sz val="10"/>
      <color theme="1" tint="0.249977111117893"/>
      <name val="Calibri"/>
      <family val="2"/>
      <scheme val="minor"/>
    </font>
    <font>
      <sz val="11"/>
      <color theme="1" tint="0.249977111117893"/>
      <name val="Calibri"/>
      <family val="2"/>
      <scheme val="minor"/>
    </font>
    <font>
      <b/>
      <sz val="10"/>
      <color theme="1"/>
      <name val="Calibri"/>
      <family val="2"/>
      <scheme val="minor"/>
    </font>
    <font>
      <b/>
      <sz val="20"/>
      <color theme="1" tint="0.249977111117893"/>
      <name val="Calibri"/>
      <family val="2"/>
      <scheme val="minor"/>
    </font>
    <font>
      <sz val="14"/>
      <color theme="1" tint="0.249977111117893"/>
      <name val="Calibri Light"/>
      <family val="2"/>
      <scheme val="major"/>
    </font>
    <font>
      <b/>
      <sz val="10"/>
      <color theme="0" tint="-0.14999847407452621"/>
      <name val="Calibri"/>
      <family val="2"/>
      <scheme val="minor"/>
    </font>
    <font>
      <b/>
      <sz val="10"/>
      <name val="Calibri"/>
      <family val="2"/>
      <scheme val="minor"/>
    </font>
    <font>
      <b/>
      <sz val="11"/>
      <color theme="1" tint="0.249977111117893"/>
      <name val="Calibri"/>
      <family val="2"/>
      <scheme val="minor"/>
    </font>
    <font>
      <u/>
      <sz val="11"/>
      <color theme="10"/>
      <name val="Calibri"/>
      <family val="2"/>
      <scheme val="minor"/>
    </font>
    <font>
      <b/>
      <sz val="12"/>
      <color theme="1" tint="0.249977111117893"/>
      <name val="Calibri"/>
      <family val="2"/>
      <scheme val="minor"/>
    </font>
    <font>
      <sz val="12"/>
      <color theme="1" tint="0.249977111117893"/>
      <name val="Calibri"/>
      <family val="2"/>
      <scheme val="minor"/>
    </font>
    <font>
      <sz val="11"/>
      <color theme="1"/>
      <name val="Calibri"/>
      <family val="2"/>
    </font>
    <font>
      <sz val="10"/>
      <color theme="0" tint="-0.249977111117893"/>
      <name val="Calibri"/>
      <family val="2"/>
      <scheme val="minor"/>
    </font>
    <font>
      <sz val="10"/>
      <color theme="1" tint="0.249977111117893"/>
      <name val="Wingdings"/>
      <charset val="2"/>
    </font>
    <font>
      <sz val="16"/>
      <color theme="0" tint="-0.249977111117893"/>
      <name val="Roboto Light"/>
    </font>
    <font>
      <sz val="10"/>
      <color theme="1"/>
      <name val="Calibri"/>
      <family val="2"/>
      <scheme val="minor"/>
    </font>
    <font>
      <sz val="16"/>
      <color theme="1"/>
      <name val="Calibri"/>
      <family val="2"/>
      <scheme val="minor"/>
    </font>
    <font>
      <b/>
      <sz val="20"/>
      <color theme="1"/>
      <name val="Calibri"/>
      <family val="2"/>
      <scheme val="minor"/>
    </font>
    <font>
      <sz val="14"/>
      <color theme="1"/>
      <name val="Calibri Light"/>
      <family val="2"/>
      <scheme val="major"/>
    </font>
    <font>
      <b/>
      <sz val="15"/>
      <color rgb="FF000000"/>
      <name val="Calibri"/>
      <family val="2"/>
      <scheme val="minor"/>
    </font>
    <font>
      <sz val="9"/>
      <color theme="1"/>
      <name val="Calibri"/>
      <family val="2"/>
      <scheme val="minor"/>
    </font>
    <font>
      <sz val="9"/>
      <color theme="1"/>
      <name val="Wingdings"/>
      <charset val="2"/>
    </font>
    <font>
      <sz val="11"/>
      <name val="Calibri"/>
      <family val="2"/>
      <scheme val="minor"/>
    </font>
    <font>
      <sz val="12"/>
      <color theme="1"/>
      <name val="Calibri"/>
      <family val="2"/>
      <scheme val="minor"/>
    </font>
    <font>
      <b/>
      <sz val="9"/>
      <color theme="1"/>
      <name val="Calibri"/>
      <family val="2"/>
      <scheme val="minor"/>
    </font>
    <font>
      <b/>
      <sz val="11"/>
      <color rgb="FFC00000"/>
      <name val="Calibri"/>
      <family val="2"/>
      <scheme val="minor"/>
    </font>
    <font>
      <b/>
      <sz val="12"/>
      <name val="Calibri"/>
      <family val="2"/>
      <scheme val="minor"/>
    </font>
    <font>
      <b/>
      <u val="singleAccounting"/>
      <sz val="10"/>
      <name val="Calibri"/>
      <family val="2"/>
      <scheme val="minor"/>
    </font>
    <font>
      <b/>
      <u val="singleAccounting"/>
      <sz val="8"/>
      <name val="Calibri"/>
      <family val="2"/>
      <scheme val="minor"/>
    </font>
    <font>
      <b/>
      <sz val="8"/>
      <name val="Calibri"/>
      <family val="2"/>
      <scheme val="minor"/>
    </font>
    <font>
      <sz val="10"/>
      <color theme="1" tint="0.249977111117893"/>
      <name val="Roboto Light"/>
    </font>
    <font>
      <sz val="11"/>
      <color theme="1"/>
      <name val="Roboto Light"/>
    </font>
    <font>
      <b/>
      <sz val="20"/>
      <color rgb="FFFFC709"/>
      <name val="Roboto Light"/>
    </font>
    <font>
      <b/>
      <sz val="10"/>
      <color theme="1" tint="0.249977111117893"/>
      <name val="Roboto Light"/>
    </font>
    <font>
      <b/>
      <sz val="12"/>
      <color theme="0" tint="-0.14999847407452621"/>
      <name val="Roboto Light"/>
    </font>
    <font>
      <sz val="11"/>
      <color theme="1" tint="0.249977111117893"/>
      <name val="Roboto Light"/>
    </font>
    <font>
      <sz val="11"/>
      <color theme="1"/>
      <name val="Wingdings"/>
      <charset val="2"/>
    </font>
    <font>
      <sz val="10"/>
      <color theme="0"/>
      <name val="Calibri"/>
      <family val="2"/>
      <scheme val="minor"/>
    </font>
    <font>
      <sz val="10"/>
      <color theme="10"/>
      <name val="Calibri"/>
      <family val="2"/>
      <scheme val="minor"/>
    </font>
    <font>
      <b/>
      <sz val="14"/>
      <color theme="1"/>
      <name val="Calibri"/>
      <family val="2"/>
      <scheme val="minor"/>
    </font>
    <font>
      <sz val="10"/>
      <color theme="0" tint="-0.14999847407452621"/>
      <name val="Calibri"/>
      <family val="2"/>
      <scheme val="minor"/>
    </font>
    <font>
      <sz val="11"/>
      <color theme="0" tint="-0.249977111117893"/>
      <name val="Calibri"/>
      <family val="2"/>
      <scheme val="minor"/>
    </font>
    <font>
      <b/>
      <sz val="12"/>
      <color theme="1"/>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C709"/>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1" tint="0.34998626667073579"/>
        <bgColor indexed="64"/>
      </patternFill>
    </fill>
    <fill>
      <patternFill patternType="solid">
        <fgColor theme="0" tint="-0.34998626667073579"/>
        <bgColor indexed="64"/>
      </patternFill>
    </fill>
  </fills>
  <borders count="36">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right/>
      <top/>
      <bottom style="medium">
        <color rgb="FFFFC000"/>
      </bottom>
      <diagonal/>
    </border>
    <border>
      <left style="thin">
        <color rgb="FFFFC709"/>
      </left>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right/>
      <top style="thin">
        <color indexed="64"/>
      </top>
      <bottom style="medium">
        <color indexed="64"/>
      </bottom>
      <diagonal/>
    </border>
    <border>
      <left/>
      <right style="thin">
        <color theme="0" tint="-0.499984740745262"/>
      </right>
      <top/>
      <bottom/>
      <diagonal/>
    </border>
    <border>
      <left/>
      <right/>
      <top style="thin">
        <color indexed="64"/>
      </top>
      <bottom/>
      <diagonal/>
    </border>
    <border>
      <left/>
      <right/>
      <top style="medium">
        <color rgb="FFFFC000"/>
      </top>
      <bottom/>
      <diagonal/>
    </border>
    <border>
      <left style="thin">
        <color rgb="FFFFC000"/>
      </left>
      <right style="thin">
        <color rgb="FFFFC000"/>
      </right>
      <top style="thin">
        <color rgb="FFFFC000"/>
      </top>
      <bottom style="thin">
        <color rgb="FFFFC00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FFC000"/>
      </right>
      <top style="thin">
        <color rgb="FFFFC000"/>
      </top>
      <bottom style="thin">
        <color rgb="FFFFC000"/>
      </bottom>
      <diagonal/>
    </border>
    <border>
      <left style="thin">
        <color theme="0" tint="-0.499984740745262"/>
      </left>
      <right/>
      <top/>
      <bottom/>
      <diagonal/>
    </border>
    <border>
      <left/>
      <right/>
      <top style="thin">
        <color rgb="FFFFC000"/>
      </top>
      <bottom style="thin">
        <color rgb="FFFFC00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rgb="FFFFC000"/>
      </left>
      <right/>
      <top style="thin">
        <color rgb="FFFFC000"/>
      </top>
      <bottom style="thin">
        <color rgb="FFFFC000"/>
      </bottom>
      <diagonal/>
    </border>
    <border>
      <left style="thin">
        <color rgb="FFFFC709"/>
      </left>
      <right/>
      <top style="thin">
        <color rgb="FFFFC000"/>
      </top>
      <bottom style="thin">
        <color rgb="FFFFC000"/>
      </bottom>
      <diagonal/>
    </border>
    <border>
      <left/>
      <right style="thin">
        <color rgb="FFFFC709"/>
      </right>
      <top style="thin">
        <color rgb="FFFFC000"/>
      </top>
      <bottom style="thin">
        <color rgb="FFFFC000"/>
      </bottom>
      <diagonal/>
    </border>
    <border>
      <left/>
      <right/>
      <top/>
      <bottom style="medium">
        <color rgb="FFFFC709"/>
      </bottom>
      <diagonal/>
    </border>
    <border>
      <left/>
      <right/>
      <top style="thin">
        <color rgb="FFFFC709"/>
      </top>
      <bottom style="thin">
        <color rgb="FFFFC000"/>
      </bottom>
      <diagonal/>
    </border>
    <border>
      <left/>
      <right/>
      <top style="medium">
        <color rgb="FFFFC709"/>
      </top>
      <bottom style="thin">
        <color rgb="FFFFC709"/>
      </bottom>
      <diagonal/>
    </border>
    <border>
      <left/>
      <right/>
      <top style="thin">
        <color rgb="FFFFC709"/>
      </top>
      <bottom style="thin">
        <color rgb="FFFFC709"/>
      </bottom>
      <diagonal/>
    </border>
    <border>
      <left/>
      <right/>
      <top style="medium">
        <color auto="1"/>
      </top>
      <bottom style="dashed">
        <color theme="0" tint="-0.14996795556505021"/>
      </bottom>
      <diagonal/>
    </border>
    <border>
      <left/>
      <right/>
      <top style="dashed">
        <color theme="0" tint="-0.14996795556505021"/>
      </top>
      <bottom style="dashed">
        <color theme="0" tint="-0.14996795556505021"/>
      </bottom>
      <diagonal/>
    </border>
    <border>
      <left/>
      <right/>
      <top style="dashed">
        <color theme="0" tint="-0.14996795556505021"/>
      </top>
      <bottom style="thin">
        <color auto="1"/>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xf numFmtId="0" fontId="16" fillId="0" borderId="0"/>
    <xf numFmtId="43" fontId="1" fillId="0" borderId="0" applyFont="0" applyFill="0" applyBorder="0" applyAlignment="0" applyProtection="0"/>
    <xf numFmtId="44" fontId="1" fillId="0" borderId="0" applyFont="0" applyFill="0" applyBorder="0" applyAlignment="0" applyProtection="0"/>
  </cellStyleXfs>
  <cellXfs count="350">
    <xf numFmtId="0" fontId="0" fillId="0" borderId="0" xfId="0"/>
    <xf numFmtId="0" fontId="4" fillId="3" borderId="0" xfId="0" applyFont="1" applyFill="1"/>
    <xf numFmtId="0" fontId="0" fillId="3" borderId="0" xfId="0" applyFill="1"/>
    <xf numFmtId="0" fontId="4" fillId="0" borderId="0" xfId="0" applyFont="1"/>
    <xf numFmtId="0" fontId="7" fillId="2" borderId="0" xfId="0" applyFont="1" applyFill="1" applyAlignment="1">
      <alignment vertical="center"/>
    </xf>
    <xf numFmtId="0" fontId="4" fillId="4" borderId="0" xfId="0" applyFont="1" applyFill="1"/>
    <xf numFmtId="0" fontId="10" fillId="2" borderId="0" xfId="0" applyFont="1" applyFill="1" applyAlignment="1">
      <alignment vertical="center"/>
    </xf>
    <xf numFmtId="0" fontId="5" fillId="0" borderId="6" xfId="0" applyFont="1" applyBorder="1" applyAlignment="1">
      <alignment horizontal="right" vertical="center"/>
    </xf>
    <xf numFmtId="0" fontId="11" fillId="2" borderId="0" xfId="0" applyFont="1" applyFill="1" applyAlignment="1">
      <alignment vertical="center"/>
    </xf>
    <xf numFmtId="0" fontId="4" fillId="0" borderId="0" xfId="0" applyFont="1" applyAlignment="1">
      <alignment vertical="center"/>
    </xf>
    <xf numFmtId="0" fontId="4" fillId="0" borderId="7" xfId="0" applyFont="1" applyBorder="1"/>
    <xf numFmtId="1" fontId="4" fillId="4" borderId="0" xfId="0" applyNumberFormat="1" applyFont="1" applyFill="1" applyAlignment="1" applyProtection="1">
      <alignment horizontal="center" vertical="center" shrinkToFit="1"/>
      <protection hidden="1"/>
    </xf>
    <xf numFmtId="2" fontId="5" fillId="4" borderId="0" xfId="0" applyNumberFormat="1" applyFont="1" applyFill="1" applyAlignment="1">
      <alignment horizontal="left" vertical="center" shrinkToFit="1"/>
    </xf>
    <xf numFmtId="0" fontId="6" fillId="0" borderId="0" xfId="0" applyFont="1"/>
    <xf numFmtId="0" fontId="6" fillId="4" borderId="0" xfId="0" applyFont="1" applyFill="1"/>
    <xf numFmtId="0" fontId="12" fillId="0" borderId="0" xfId="0" applyFont="1" applyAlignment="1">
      <alignment vertical="top"/>
    </xf>
    <xf numFmtId="0" fontId="14" fillId="0" borderId="0" xfId="0" applyFont="1" applyAlignment="1">
      <alignment vertical="top"/>
    </xf>
    <xf numFmtId="0" fontId="15" fillId="4" borderId="0" xfId="0" applyFont="1" applyFill="1" applyAlignment="1">
      <alignment vertical="center"/>
    </xf>
    <xf numFmtId="0" fontId="4" fillId="4" borderId="0" xfId="0" applyFont="1" applyFill="1" applyAlignment="1">
      <alignment vertical="top" wrapText="1"/>
    </xf>
    <xf numFmtId="0" fontId="4" fillId="4" borderId="0" xfId="0" applyFont="1" applyFill="1" applyAlignment="1">
      <alignment horizontal="left" vertical="top" wrapText="1"/>
    </xf>
    <xf numFmtId="0" fontId="4" fillId="4" borderId="0" xfId="0" applyFont="1" applyFill="1" applyAlignment="1">
      <alignment horizontal="left" vertical="top"/>
    </xf>
    <xf numFmtId="0" fontId="14" fillId="0" borderId="0" xfId="0" applyFont="1"/>
    <xf numFmtId="0" fontId="14" fillId="4" borderId="0" xfId="0" applyFont="1" applyFill="1"/>
    <xf numFmtId="0" fontId="4" fillId="7" borderId="1" xfId="0" applyFont="1" applyFill="1" applyBorder="1" applyAlignment="1">
      <alignment horizontal="left" vertical="center"/>
    </xf>
    <xf numFmtId="0" fontId="4" fillId="7" borderId="2" xfId="0" applyFont="1" applyFill="1" applyBorder="1" applyAlignment="1">
      <alignment horizontal="left"/>
    </xf>
    <xf numFmtId="0" fontId="4" fillId="7" borderId="4" xfId="0" applyFont="1" applyFill="1" applyBorder="1" applyAlignment="1">
      <alignment horizontal="left" vertical="center"/>
    </xf>
    <xf numFmtId="0" fontId="4" fillId="7" borderId="0" xfId="0" applyFont="1" applyFill="1" applyAlignment="1">
      <alignment horizontal="left"/>
    </xf>
    <xf numFmtId="0" fontId="5" fillId="4" borderId="0" xfId="0" applyFont="1" applyFill="1"/>
    <xf numFmtId="2" fontId="4" fillId="4" borderId="0" xfId="0" applyNumberFormat="1" applyFont="1" applyFill="1" applyAlignment="1" applyProtection="1">
      <alignment vertical="top" wrapText="1"/>
      <protection hidden="1"/>
    </xf>
    <xf numFmtId="0" fontId="4" fillId="7" borderId="11" xfId="0" applyFont="1" applyFill="1" applyBorder="1" applyAlignment="1">
      <alignment horizontal="left" vertical="center"/>
    </xf>
    <xf numFmtId="0" fontId="4" fillId="7" borderId="12" xfId="0" applyFont="1" applyFill="1" applyBorder="1" applyAlignment="1">
      <alignment horizontal="left"/>
    </xf>
    <xf numFmtId="0" fontId="4" fillId="4" borderId="0" xfId="0" applyFont="1" applyFill="1" applyAlignment="1">
      <alignment vertical="top"/>
    </xf>
    <xf numFmtId="10" fontId="4" fillId="4" borderId="0" xfId="3" applyNumberFormat="1" applyFont="1" applyFill="1" applyBorder="1" applyAlignment="1" applyProtection="1">
      <alignment horizontal="center" vertical="center" shrinkToFit="1"/>
    </xf>
    <xf numFmtId="0" fontId="4" fillId="4" borderId="0" xfId="0" applyFont="1" applyFill="1" applyAlignment="1">
      <alignment vertical="center"/>
    </xf>
    <xf numFmtId="2" fontId="4" fillId="4" borderId="0" xfId="0" applyNumberFormat="1" applyFont="1" applyFill="1" applyAlignment="1" applyProtection="1">
      <alignment horizontal="left" vertical="top" wrapText="1"/>
      <protection hidden="1"/>
    </xf>
    <xf numFmtId="0" fontId="19" fillId="4" borderId="0" xfId="5" applyFont="1" applyFill="1" applyAlignment="1">
      <alignment vertical="center" wrapText="1"/>
    </xf>
    <xf numFmtId="0" fontId="5" fillId="4" borderId="14" xfId="0" applyFont="1" applyFill="1" applyBorder="1" applyAlignment="1">
      <alignment horizontal="center" vertical="center"/>
    </xf>
    <xf numFmtId="0" fontId="5" fillId="4" borderId="14" xfId="0" applyFont="1" applyFill="1" applyBorder="1" applyAlignment="1">
      <alignment horizontal="center" vertical="center" wrapText="1"/>
    </xf>
    <xf numFmtId="0" fontId="11" fillId="2" borderId="15" xfId="0" applyFont="1" applyFill="1" applyBorder="1" applyAlignment="1">
      <alignment vertical="center"/>
    </xf>
    <xf numFmtId="0" fontId="1" fillId="2" borderId="15" xfId="0" applyFont="1" applyFill="1" applyBorder="1"/>
    <xf numFmtId="0" fontId="12" fillId="0" borderId="0" xfId="0" applyFont="1" applyAlignment="1">
      <alignment horizontal="left"/>
    </xf>
    <xf numFmtId="0" fontId="7" fillId="2" borderId="15" xfId="0" applyFont="1" applyFill="1" applyBorder="1" applyAlignment="1">
      <alignment vertical="center"/>
    </xf>
    <xf numFmtId="0" fontId="0" fillId="4" borderId="0" xfId="0" applyFill="1"/>
    <xf numFmtId="0" fontId="0" fillId="0" borderId="16" xfId="0" applyBorder="1"/>
    <xf numFmtId="0" fontId="10" fillId="2" borderId="15" xfId="0" applyFont="1" applyFill="1" applyBorder="1" applyAlignment="1">
      <alignment vertical="center"/>
    </xf>
    <xf numFmtId="0" fontId="24" fillId="0" borderId="6" xfId="0" applyFont="1" applyBorder="1" applyAlignment="1">
      <alignment horizontal="right" vertical="center"/>
    </xf>
    <xf numFmtId="0" fontId="0" fillId="0" borderId="0" xfId="0" applyAlignment="1">
      <alignment horizontal="center"/>
    </xf>
    <xf numFmtId="0" fontId="0" fillId="4" borderId="0" xfId="0" applyFill="1" applyAlignment="1">
      <alignment horizontal="center"/>
    </xf>
    <xf numFmtId="0" fontId="0" fillId="3" borderId="0" xfId="0" applyFill="1" applyAlignment="1">
      <alignment horizontal="center"/>
    </xf>
    <xf numFmtId="0" fontId="3" fillId="8" borderId="0" xfId="0" applyFont="1" applyFill="1" applyAlignment="1">
      <alignment horizontal="left" vertical="center"/>
    </xf>
    <xf numFmtId="2" fontId="25" fillId="0" borderId="18" xfId="0" applyNumberFormat="1" applyFont="1" applyBorder="1" applyAlignment="1" applyProtection="1">
      <alignment horizontal="center" vertical="center" shrinkToFit="1"/>
      <protection locked="0"/>
    </xf>
    <xf numFmtId="0" fontId="0" fillId="0" borderId="0" xfId="0" applyAlignment="1">
      <alignment horizontal="center" shrinkToFit="1"/>
    </xf>
    <xf numFmtId="2" fontId="3" fillId="3" borderId="19" xfId="0" applyNumberFormat="1" applyFont="1" applyFill="1" applyBorder="1" applyAlignment="1">
      <alignment horizontal="left" vertical="center" shrinkToFit="1"/>
    </xf>
    <xf numFmtId="10" fontId="0" fillId="0" borderId="0" xfId="3" applyNumberFormat="1" applyFont="1" applyBorder="1" applyAlignment="1">
      <alignment horizontal="center" shrinkToFit="1"/>
    </xf>
    <xf numFmtId="2" fontId="0" fillId="0" borderId="19" xfId="0" applyNumberFormat="1" applyBorder="1" applyAlignment="1">
      <alignment horizontal="left" vertical="center"/>
    </xf>
    <xf numFmtId="0" fontId="20" fillId="9" borderId="0" xfId="1" applyNumberFormat="1" applyFont="1" applyFill="1" applyBorder="1" applyAlignment="1">
      <alignment horizontal="center" vertical="center"/>
    </xf>
    <xf numFmtId="2" fontId="26" fillId="0" borderId="20" xfId="0" applyNumberFormat="1" applyFont="1" applyBorder="1" applyAlignment="1">
      <alignment horizontal="center" vertical="center" shrinkToFit="1"/>
    </xf>
    <xf numFmtId="2" fontId="25" fillId="0" borderId="20" xfId="0" applyNumberFormat="1" applyFont="1" applyBorder="1" applyAlignment="1">
      <alignment horizontal="center" vertical="center" shrinkToFit="1"/>
    </xf>
    <xf numFmtId="2" fontId="0" fillId="0" borderId="19" xfId="0" applyNumberFormat="1" applyBorder="1" applyAlignment="1">
      <alignment horizontal="left" vertical="center" shrinkToFit="1"/>
    </xf>
    <xf numFmtId="3" fontId="25" fillId="0" borderId="20" xfId="1" applyNumberFormat="1" applyFont="1" applyBorder="1" applyAlignment="1">
      <alignment horizontal="center" vertical="center" shrinkToFit="1"/>
    </xf>
    <xf numFmtId="2" fontId="0" fillId="0" borderId="19" xfId="0" applyNumberFormat="1" applyBorder="1" applyAlignment="1">
      <alignment vertical="center" shrinkToFit="1"/>
    </xf>
    <xf numFmtId="10" fontId="25" fillId="0" borderId="20" xfId="3" applyNumberFormat="1" applyFont="1" applyBorder="1" applyAlignment="1">
      <alignment horizontal="center" vertical="center" shrinkToFit="1"/>
    </xf>
    <xf numFmtId="9" fontId="25" fillId="0" borderId="20" xfId="3" applyFont="1" applyBorder="1" applyAlignment="1">
      <alignment horizontal="center" vertical="center" shrinkToFit="1"/>
    </xf>
    <xf numFmtId="3" fontId="0" fillId="0" borderId="0" xfId="1" applyNumberFormat="1" applyFont="1" applyBorder="1" applyAlignment="1">
      <alignment horizontal="center" shrinkToFit="1"/>
    </xf>
    <xf numFmtId="0" fontId="27" fillId="0" borderId="0" xfId="0" applyFont="1" applyAlignment="1">
      <alignment horizontal="left" vertical="center"/>
    </xf>
    <xf numFmtId="2" fontId="0" fillId="0" borderId="21" xfId="0" applyNumberFormat="1" applyBorder="1" applyAlignment="1" applyProtection="1">
      <alignment horizontal="left" vertical="center" shrinkToFit="1"/>
      <protection locked="0"/>
    </xf>
    <xf numFmtId="2" fontId="25" fillId="0" borderId="20" xfId="3" applyNumberFormat="1" applyFont="1" applyBorder="1" applyAlignment="1">
      <alignment horizontal="center" vertical="center" shrinkToFit="1"/>
    </xf>
    <xf numFmtId="2" fontId="27" fillId="0" borderId="0" xfId="0" applyNumberFormat="1" applyFont="1" applyAlignment="1">
      <alignment horizontal="left" vertical="center"/>
    </xf>
    <xf numFmtId="9" fontId="0" fillId="0" borderId="0" xfId="3" applyFont="1" applyBorder="1" applyAlignment="1">
      <alignment horizontal="center" shrinkToFit="1"/>
    </xf>
    <xf numFmtId="0" fontId="0" fillId="0" borderId="0" xfId="0" applyAlignment="1">
      <alignment shrinkToFit="1"/>
    </xf>
    <xf numFmtId="0" fontId="25" fillId="0" borderId="0" xfId="0" applyFont="1"/>
    <xf numFmtId="0" fontId="2" fillId="2" borderId="15" xfId="0" applyFont="1" applyFill="1" applyBorder="1"/>
    <xf numFmtId="2" fontId="29" fillId="8" borderId="20" xfId="0" applyNumberFormat="1" applyFont="1" applyFill="1" applyBorder="1" applyAlignment="1">
      <alignment horizontal="left" vertical="center" shrinkToFit="1"/>
    </xf>
    <xf numFmtId="3" fontId="25" fillId="0" borderId="18" xfId="1" applyNumberFormat="1" applyFont="1" applyBorder="1" applyAlignment="1" applyProtection="1">
      <alignment horizontal="center" vertical="center" shrinkToFit="1"/>
      <protection locked="0"/>
    </xf>
    <xf numFmtId="2" fontId="29" fillId="8" borderId="20" xfId="0" applyNumberFormat="1" applyFont="1" applyFill="1" applyBorder="1" applyAlignment="1">
      <alignment horizontal="center" vertical="center" shrinkToFit="1"/>
    </xf>
    <xf numFmtId="2" fontId="29" fillId="3" borderId="20" xfId="0" applyNumberFormat="1" applyFont="1" applyFill="1" applyBorder="1" applyAlignment="1">
      <alignment horizontal="center" vertical="center" shrinkToFit="1"/>
    </xf>
    <xf numFmtId="2" fontId="25" fillId="0" borderId="18" xfId="0" applyNumberFormat="1" applyFont="1" applyBorder="1" applyAlignment="1" applyProtection="1">
      <alignment horizontal="left" vertical="center" shrinkToFit="1"/>
      <protection locked="0"/>
    </xf>
    <xf numFmtId="9" fontId="25" fillId="0" borderId="18" xfId="3" applyFont="1" applyBorder="1" applyAlignment="1" applyProtection="1">
      <alignment horizontal="center" vertical="center" shrinkToFit="1"/>
      <protection locked="0"/>
    </xf>
    <xf numFmtId="3" fontId="0" fillId="0" borderId="0" xfId="0" applyNumberFormat="1"/>
    <xf numFmtId="2" fontId="29" fillId="0" borderId="20" xfId="0" applyNumberFormat="1" applyFont="1" applyBorder="1" applyAlignment="1">
      <alignment horizontal="left" vertical="center" shrinkToFit="1"/>
    </xf>
    <xf numFmtId="0" fontId="3" fillId="0" borderId="0" xfId="0" applyFont="1"/>
    <xf numFmtId="9" fontId="29" fillId="0" borderId="20" xfId="3" applyFont="1" applyBorder="1" applyAlignment="1">
      <alignment horizontal="center" vertical="center" shrinkToFit="1"/>
    </xf>
    <xf numFmtId="3" fontId="29" fillId="0" borderId="20" xfId="1" applyNumberFormat="1" applyFont="1" applyBorder="1" applyAlignment="1">
      <alignment horizontal="center" vertical="center" shrinkToFit="1"/>
    </xf>
    <xf numFmtId="10" fontId="29" fillId="0" borderId="20" xfId="3" applyNumberFormat="1" applyFont="1" applyBorder="1" applyAlignment="1">
      <alignment horizontal="center" vertical="center" shrinkToFit="1"/>
    </xf>
    <xf numFmtId="2" fontId="29" fillId="0" borderId="0" xfId="0" applyNumberFormat="1" applyFont="1" applyAlignment="1">
      <alignment horizontal="left" vertical="center" shrinkToFit="1"/>
    </xf>
    <xf numFmtId="0" fontId="30" fillId="0" borderId="0" xfId="0" applyFont="1"/>
    <xf numFmtId="10" fontId="29" fillId="0" borderId="0" xfId="3" applyNumberFormat="1" applyFont="1" applyBorder="1" applyAlignment="1">
      <alignment horizontal="center" vertical="center" shrinkToFit="1"/>
    </xf>
    <xf numFmtId="0" fontId="11" fillId="3" borderId="0" xfId="0" applyFont="1" applyFill="1" applyAlignment="1">
      <alignment horizontal="left" vertical="center"/>
    </xf>
    <xf numFmtId="44" fontId="11" fillId="3" borderId="0" xfId="1" applyNumberFormat="1" applyFont="1" applyFill="1" applyBorder="1" applyAlignment="1">
      <alignment horizontal="center" vertical="center"/>
    </xf>
    <xf numFmtId="8" fontId="11" fillId="3" borderId="0" xfId="0" applyNumberFormat="1" applyFont="1" applyFill="1" applyAlignment="1">
      <alignment horizontal="center" vertical="center"/>
    </xf>
    <xf numFmtId="8" fontId="11" fillId="3" borderId="22" xfId="0" applyNumberFormat="1" applyFont="1" applyFill="1" applyBorder="1" applyAlignment="1">
      <alignment horizontal="center" vertical="center"/>
    </xf>
    <xf numFmtId="6" fontId="32" fillId="3" borderId="22" xfId="0" applyNumberFormat="1" applyFont="1" applyFill="1" applyBorder="1" applyAlignment="1">
      <alignment horizontal="center" wrapText="1"/>
    </xf>
    <xf numFmtId="6" fontId="32" fillId="3" borderId="0" xfId="0" applyNumberFormat="1" applyFont="1" applyFill="1" applyAlignment="1">
      <alignment horizontal="center" wrapText="1"/>
    </xf>
    <xf numFmtId="10" fontId="32" fillId="3" borderId="0" xfId="3" applyNumberFormat="1" applyFont="1" applyFill="1" applyBorder="1" applyAlignment="1">
      <alignment horizontal="center" wrapText="1"/>
    </xf>
    <xf numFmtId="167" fontId="32" fillId="3" borderId="0" xfId="0" applyNumberFormat="1" applyFont="1" applyFill="1" applyAlignment="1">
      <alignment horizontal="center" wrapText="1"/>
    </xf>
    <xf numFmtId="10" fontId="11" fillId="3" borderId="0" xfId="0" applyNumberFormat="1" applyFont="1" applyFill="1" applyAlignment="1">
      <alignment horizontal="center" vertical="center" wrapText="1"/>
    </xf>
    <xf numFmtId="0" fontId="11" fillId="3" borderId="0" xfId="0" applyFont="1" applyFill="1" applyAlignment="1">
      <alignment horizontal="center" vertical="center" wrapText="1"/>
    </xf>
    <xf numFmtId="8" fontId="11" fillId="3" borderId="0" xfId="0" applyNumberFormat="1" applyFont="1" applyFill="1" applyAlignment="1">
      <alignment horizontal="center" vertical="center" wrapText="1"/>
    </xf>
    <xf numFmtId="8" fontId="11" fillId="3" borderId="22" xfId="0" applyNumberFormat="1" applyFont="1" applyFill="1" applyBorder="1" applyAlignment="1">
      <alignment horizontal="center" vertical="center" wrapText="1"/>
    </xf>
    <xf numFmtId="165" fontId="11" fillId="3" borderId="0" xfId="0" applyNumberFormat="1" applyFont="1" applyFill="1" applyAlignment="1">
      <alignment horizontal="center" vertical="center" wrapText="1"/>
    </xf>
    <xf numFmtId="14" fontId="11" fillId="3" borderId="15" xfId="0" applyNumberFormat="1" applyFont="1" applyFill="1" applyBorder="1" applyAlignment="1">
      <alignment horizontal="center" vertical="center" wrapText="1"/>
    </xf>
    <xf numFmtId="10" fontId="11" fillId="3" borderId="22" xfId="0" applyNumberFormat="1" applyFont="1" applyFill="1" applyBorder="1" applyAlignment="1">
      <alignment horizontal="center" vertical="center" wrapText="1"/>
    </xf>
    <xf numFmtId="2" fontId="11" fillId="3" borderId="15" xfId="0" applyNumberFormat="1" applyFont="1" applyFill="1" applyBorder="1" applyAlignment="1">
      <alignment horizontal="center" vertical="center" wrapText="1"/>
    </xf>
    <xf numFmtId="6" fontId="11" fillId="3" borderId="22" xfId="0" applyNumberFormat="1" applyFont="1" applyFill="1" applyBorder="1" applyAlignment="1">
      <alignment horizontal="center" vertical="center" wrapText="1"/>
    </xf>
    <xf numFmtId="9" fontId="11" fillId="3" borderId="0" xfId="0" applyNumberFormat="1" applyFont="1" applyFill="1" applyAlignment="1">
      <alignment horizontal="center" vertical="center" wrapText="1"/>
    </xf>
    <xf numFmtId="10" fontId="11" fillId="3" borderId="0" xfId="3" applyNumberFormat="1" applyFont="1" applyFill="1" applyBorder="1" applyAlignment="1">
      <alignment horizontal="center" vertical="center" wrapText="1"/>
    </xf>
    <xf numFmtId="167" fontId="11" fillId="3" borderId="0" xfId="0" applyNumberFormat="1" applyFont="1" applyFill="1" applyAlignment="1">
      <alignment horizontal="center" vertical="center" wrapText="1"/>
    </xf>
    <xf numFmtId="2" fontId="4" fillId="7" borderId="12" xfId="0" applyNumberFormat="1" applyFont="1" applyFill="1" applyBorder="1" applyAlignment="1">
      <alignment horizontal="left" vertical="center"/>
    </xf>
    <xf numFmtId="2" fontId="4" fillId="7" borderId="13" xfId="0" applyNumberFormat="1" applyFont="1" applyFill="1" applyBorder="1" applyAlignment="1">
      <alignment horizontal="left" vertical="center"/>
    </xf>
    <xf numFmtId="0" fontId="35" fillId="2" borderId="1" xfId="0" applyFont="1" applyFill="1" applyBorder="1"/>
    <xf numFmtId="0" fontId="35" fillId="2" borderId="2" xfId="0" applyFont="1" applyFill="1" applyBorder="1"/>
    <xf numFmtId="0" fontId="35" fillId="2" borderId="3" xfId="0" applyFont="1" applyFill="1" applyBorder="1"/>
    <xf numFmtId="0" fontId="35" fillId="3" borderId="0" xfId="0" applyFont="1" applyFill="1"/>
    <xf numFmtId="0" fontId="36" fillId="0" borderId="0" xfId="0" applyFont="1"/>
    <xf numFmtId="0" fontId="35" fillId="2" borderId="4" xfId="0" applyFont="1" applyFill="1" applyBorder="1"/>
    <xf numFmtId="0" fontId="35" fillId="2" borderId="0" xfId="0" applyFont="1" applyFill="1"/>
    <xf numFmtId="0" fontId="35" fillId="2" borderId="5" xfId="0" applyFont="1" applyFill="1" applyBorder="1"/>
    <xf numFmtId="0" fontId="38" fillId="2" borderId="6" xfId="0" applyFont="1" applyFill="1" applyBorder="1" applyAlignment="1">
      <alignment horizontal="right" vertical="center"/>
    </xf>
    <xf numFmtId="0" fontId="36" fillId="2" borderId="0" xfId="0" applyFont="1" applyFill="1"/>
    <xf numFmtId="0" fontId="40" fillId="2" borderId="5" xfId="0" applyFont="1" applyFill="1" applyBorder="1"/>
    <xf numFmtId="0" fontId="36" fillId="3" borderId="0" xfId="0" applyFont="1" applyFill="1"/>
    <xf numFmtId="0" fontId="41" fillId="0" borderId="23" xfId="0" applyFont="1" applyBorder="1" applyAlignment="1">
      <alignment horizontal="center"/>
    </xf>
    <xf numFmtId="14" fontId="0" fillId="0" borderId="0" xfId="0" applyNumberFormat="1"/>
    <xf numFmtId="0" fontId="42" fillId="4" borderId="0" xfId="0" applyFont="1" applyFill="1"/>
    <xf numFmtId="0" fontId="0" fillId="0" borderId="23" xfId="0" applyBorder="1"/>
    <xf numFmtId="0" fontId="0" fillId="0" borderId="23" xfId="0" applyBorder="1" applyAlignment="1">
      <alignment horizontal="center"/>
    </xf>
    <xf numFmtId="169" fontId="0" fillId="0" borderId="23" xfId="0" applyNumberFormat="1" applyBorder="1" applyAlignment="1">
      <alignment horizontal="center"/>
    </xf>
    <xf numFmtId="10" fontId="0" fillId="0" borderId="23" xfId="0" applyNumberFormat="1" applyBorder="1" applyAlignment="1">
      <alignment horizontal="center"/>
    </xf>
    <xf numFmtId="168" fontId="0" fillId="0" borderId="23" xfId="0" applyNumberFormat="1" applyBorder="1" applyAlignment="1">
      <alignment horizontal="center"/>
    </xf>
    <xf numFmtId="0" fontId="11" fillId="7" borderId="0" xfId="0" applyFont="1" applyFill="1" applyAlignment="1">
      <alignment horizontal="left" vertical="center"/>
    </xf>
    <xf numFmtId="0" fontId="11" fillId="7" borderId="0" xfId="1" applyNumberFormat="1" applyFont="1" applyFill="1" applyBorder="1" applyAlignment="1">
      <alignment horizontal="center" vertical="center"/>
    </xf>
    <xf numFmtId="44" fontId="11" fillId="7" borderId="0" xfId="1" applyNumberFormat="1" applyFont="1" applyFill="1" applyBorder="1" applyAlignment="1">
      <alignment horizontal="center" vertical="center"/>
    </xf>
    <xf numFmtId="0" fontId="11" fillId="7" borderId="0" xfId="0" applyFont="1" applyFill="1" applyAlignment="1">
      <alignment horizontal="center" vertical="center"/>
    </xf>
    <xf numFmtId="8" fontId="11" fillId="7" borderId="0" xfId="0" applyNumberFormat="1" applyFont="1" applyFill="1" applyAlignment="1">
      <alignment horizontal="center" vertical="center"/>
    </xf>
    <xf numFmtId="10" fontId="32" fillId="7" borderId="0" xfId="0" applyNumberFormat="1" applyFont="1" applyFill="1" applyAlignment="1">
      <alignment horizontal="center" wrapText="1"/>
    </xf>
    <xf numFmtId="10" fontId="32" fillId="7" borderId="0" xfId="0" applyNumberFormat="1" applyFont="1" applyFill="1" applyAlignment="1">
      <alignment wrapText="1"/>
    </xf>
    <xf numFmtId="10" fontId="33" fillId="7" borderId="0" xfId="0" applyNumberFormat="1" applyFont="1" applyFill="1" applyAlignment="1">
      <alignment horizontal="center" wrapText="1"/>
    </xf>
    <xf numFmtId="14" fontId="11" fillId="7" borderId="0" xfId="1" applyNumberFormat="1" applyFont="1" applyFill="1" applyBorder="1" applyAlignment="1">
      <alignment horizontal="center" vertical="center"/>
    </xf>
    <xf numFmtId="167" fontId="32" fillId="7" borderId="0" xfId="0" applyNumberFormat="1" applyFont="1" applyFill="1" applyAlignment="1">
      <alignment horizontal="center" wrapText="1"/>
    </xf>
    <xf numFmtId="0" fontId="31" fillId="7" borderId="0" xfId="0" applyFont="1" applyFill="1" applyAlignment="1">
      <alignment horizontal="center" vertical="center" wrapText="1"/>
    </xf>
    <xf numFmtId="0" fontId="11" fillId="7" borderId="0" xfId="0" applyFont="1" applyFill="1" applyAlignment="1">
      <alignment horizontal="center" vertical="center" wrapText="1"/>
    </xf>
    <xf numFmtId="8" fontId="11" fillId="7" borderId="0" xfId="0" applyNumberFormat="1" applyFont="1" applyFill="1" applyAlignment="1">
      <alignment horizontal="center" vertical="center" wrapText="1"/>
    </xf>
    <xf numFmtId="9" fontId="11" fillId="7" borderId="0" xfId="0" applyNumberFormat="1" applyFont="1" applyFill="1" applyAlignment="1">
      <alignment horizontal="center" vertical="center" wrapText="1"/>
    </xf>
    <xf numFmtId="165" fontId="11" fillId="7" borderId="0" xfId="0" applyNumberFormat="1" applyFont="1" applyFill="1" applyAlignment="1">
      <alignment horizontal="center" vertical="center" wrapText="1"/>
    </xf>
    <xf numFmtId="10" fontId="11" fillId="7" borderId="0" xfId="0" applyNumberFormat="1" applyFont="1" applyFill="1" applyAlignment="1">
      <alignment horizontal="center" vertical="center" wrapText="1"/>
    </xf>
    <xf numFmtId="2" fontId="11" fillId="7" borderId="0" xfId="0" applyNumberFormat="1" applyFont="1" applyFill="1" applyAlignment="1">
      <alignment horizontal="center" vertical="center" wrapText="1"/>
    </xf>
    <xf numFmtId="9" fontId="11" fillId="7" borderId="0" xfId="3" applyFont="1" applyFill="1" applyBorder="1" applyAlignment="1">
      <alignment horizontal="center" vertical="center" wrapText="1"/>
    </xf>
    <xf numFmtId="6" fontId="11" fillId="7" borderId="0" xfId="0" applyNumberFormat="1" applyFont="1" applyFill="1" applyAlignment="1">
      <alignment horizontal="center" vertical="center" wrapText="1"/>
    </xf>
    <xf numFmtId="10" fontId="11" fillId="7" borderId="0" xfId="3" applyNumberFormat="1" applyFont="1" applyFill="1" applyBorder="1" applyAlignment="1">
      <alignment horizontal="center" vertical="center" wrapText="1"/>
    </xf>
    <xf numFmtId="167" fontId="11" fillId="7" borderId="0" xfId="0" applyNumberFormat="1" applyFont="1" applyFill="1" applyAlignment="1">
      <alignment horizontal="center" vertical="center" wrapText="1"/>
    </xf>
    <xf numFmtId="49" fontId="11" fillId="7" borderId="0" xfId="0" applyNumberFormat="1" applyFont="1" applyFill="1" applyAlignment="1">
      <alignment horizontal="center" vertical="center" wrapText="1"/>
    </xf>
    <xf numFmtId="0" fontId="0" fillId="0" borderId="23" xfId="0" applyBorder="1" applyAlignment="1">
      <alignment horizontal="left"/>
    </xf>
    <xf numFmtId="10" fontId="0" fillId="0" borderId="23" xfId="3" applyNumberFormat="1" applyFont="1" applyBorder="1" applyAlignment="1">
      <alignment horizontal="center"/>
    </xf>
    <xf numFmtId="172" fontId="0" fillId="0" borderId="23" xfId="0" applyNumberFormat="1" applyBorder="1" applyAlignment="1">
      <alignment horizontal="center"/>
    </xf>
    <xf numFmtId="14" fontId="0" fillId="0" borderId="23" xfId="0" applyNumberFormat="1" applyBorder="1" applyAlignment="1">
      <alignment horizontal="center"/>
    </xf>
    <xf numFmtId="0" fontId="11" fillId="3" borderId="15" xfId="1" applyNumberFormat="1" applyFont="1" applyFill="1" applyBorder="1" applyAlignment="1">
      <alignment horizontal="center" vertical="center"/>
    </xf>
    <xf numFmtId="43" fontId="34" fillId="3" borderId="15" xfId="1" applyFont="1" applyFill="1" applyBorder="1" applyAlignment="1">
      <alignment horizontal="center" wrapText="1"/>
    </xf>
    <xf numFmtId="0" fontId="0" fillId="10" borderId="0" xfId="0" applyFill="1" applyAlignment="1">
      <alignment horizontal="center"/>
    </xf>
    <xf numFmtId="0" fontId="45" fillId="3" borderId="0" xfId="0" applyFont="1" applyFill="1"/>
    <xf numFmtId="0" fontId="0" fillId="2" borderId="15" xfId="0" applyFill="1" applyBorder="1" applyAlignment="1">
      <alignment horizontal="center"/>
    </xf>
    <xf numFmtId="0" fontId="0" fillId="2" borderId="15" xfId="0" applyFill="1" applyBorder="1" applyAlignment="1">
      <alignment vertical="center"/>
    </xf>
    <xf numFmtId="0" fontId="44" fillId="3" borderId="0" xfId="0" applyFont="1" applyFill="1" applyAlignment="1">
      <alignment vertical="center"/>
    </xf>
    <xf numFmtId="0" fontId="0" fillId="3" borderId="0" xfId="0" applyFill="1" applyAlignment="1">
      <alignment horizontal="center" vertical="center"/>
    </xf>
    <xf numFmtId="0" fontId="0" fillId="3" borderId="0" xfId="0" applyFill="1" applyAlignment="1">
      <alignment vertical="center"/>
    </xf>
    <xf numFmtId="0" fontId="0" fillId="0" borderId="0" xfId="0" applyAlignment="1">
      <alignment vertical="center"/>
    </xf>
    <xf numFmtId="0" fontId="46" fillId="0" borderId="0" xfId="0" applyFont="1"/>
    <xf numFmtId="0" fontId="17" fillId="0" borderId="0" xfId="0" applyFont="1" applyAlignment="1">
      <alignment vertical="center"/>
    </xf>
    <xf numFmtId="0" fontId="17" fillId="0" borderId="0" xfId="0" applyFont="1" applyAlignment="1">
      <alignment horizontal="center" vertical="center" shrinkToFit="1"/>
    </xf>
    <xf numFmtId="10" fontId="0" fillId="7" borderId="23" xfId="0" applyNumberFormat="1" applyFill="1" applyBorder="1" applyAlignment="1">
      <alignment horizontal="center"/>
    </xf>
    <xf numFmtId="10" fontId="0" fillId="7" borderId="23" xfId="3" applyNumberFormat="1" applyFont="1" applyFill="1" applyBorder="1" applyAlignment="1">
      <alignment horizontal="center"/>
    </xf>
    <xf numFmtId="169" fontId="0" fillId="7" borderId="23" xfId="0" applyNumberFormat="1" applyFill="1" applyBorder="1" applyAlignment="1">
      <alignment horizontal="center"/>
    </xf>
    <xf numFmtId="0" fontId="0" fillId="7" borderId="23" xfId="0" applyFill="1" applyBorder="1" applyAlignment="1">
      <alignment horizontal="center"/>
    </xf>
    <xf numFmtId="14" fontId="0" fillId="7" borderId="23" xfId="0" applyNumberFormat="1" applyFill="1" applyBorder="1" applyAlignment="1">
      <alignment horizontal="center"/>
    </xf>
    <xf numFmtId="9" fontId="0" fillId="0" borderId="0" xfId="3" applyFont="1" applyAlignment="1">
      <alignment horizontal="center"/>
    </xf>
    <xf numFmtId="2" fontId="0" fillId="0" borderId="23" xfId="0" applyNumberFormat="1" applyBorder="1" applyAlignment="1">
      <alignment horizontal="center"/>
    </xf>
    <xf numFmtId="2" fontId="0" fillId="0" borderId="23" xfId="1" applyNumberFormat="1" applyFont="1" applyBorder="1" applyAlignment="1">
      <alignment horizontal="center"/>
    </xf>
    <xf numFmtId="173" fontId="0" fillId="0" borderId="23" xfId="1" applyNumberFormat="1" applyFont="1" applyBorder="1" applyAlignment="1">
      <alignment horizontal="center"/>
    </xf>
    <xf numFmtId="174" fontId="0" fillId="0" borderId="23" xfId="0" applyNumberFormat="1" applyBorder="1" applyAlignment="1">
      <alignment horizontal="center"/>
    </xf>
    <xf numFmtId="175" fontId="0" fillId="0" borderId="23" xfId="1" applyNumberFormat="1" applyFont="1" applyBorder="1" applyAlignment="1">
      <alignment horizontal="center"/>
    </xf>
    <xf numFmtId="2" fontId="0" fillId="0" borderId="23" xfId="3" applyNumberFormat="1" applyFont="1" applyBorder="1" applyAlignment="1">
      <alignment horizontal="center"/>
    </xf>
    <xf numFmtId="0" fontId="0" fillId="0" borderId="0" xfId="0" applyAlignment="1">
      <alignment vertical="center" wrapText="1"/>
    </xf>
    <xf numFmtId="0" fontId="3" fillId="7" borderId="31" xfId="0" applyFont="1" applyFill="1" applyBorder="1" applyAlignment="1">
      <alignment vertical="center"/>
    </xf>
    <xf numFmtId="0" fontId="0" fillId="0" borderId="32" xfId="0" applyBorder="1" applyAlignment="1">
      <alignment vertical="center" wrapText="1"/>
    </xf>
    <xf numFmtId="0" fontId="3" fillId="0" borderId="0" xfId="0" applyFont="1" applyAlignment="1">
      <alignment vertical="center"/>
    </xf>
    <xf numFmtId="0" fontId="3" fillId="0" borderId="32" xfId="0" applyFont="1" applyBorder="1" applyAlignment="1">
      <alignment vertical="center"/>
    </xf>
    <xf numFmtId="0" fontId="0" fillId="0" borderId="0" xfId="0" applyAlignment="1">
      <alignment wrapText="1"/>
    </xf>
    <xf numFmtId="0" fontId="13" fillId="7" borderId="23" xfId="4" applyFill="1" applyBorder="1" applyAlignment="1">
      <alignment horizontal="center"/>
    </xf>
    <xf numFmtId="176" fontId="0" fillId="0" borderId="23" xfId="0" applyNumberFormat="1" applyBorder="1" applyAlignment="1">
      <alignment horizontal="center"/>
    </xf>
    <xf numFmtId="0" fontId="3" fillId="0" borderId="33" xfId="0" applyFont="1" applyBorder="1" applyAlignment="1">
      <alignment horizontal="right"/>
    </xf>
    <xf numFmtId="165" fontId="4" fillId="0" borderId="33" xfId="3" applyNumberFormat="1" applyFont="1" applyBorder="1" applyAlignment="1" applyProtection="1">
      <alignment horizontal="center" vertical="center"/>
    </xf>
    <xf numFmtId="2" fontId="4" fillId="0" borderId="33" xfId="1" applyNumberFormat="1" applyFont="1" applyBorder="1" applyAlignment="1">
      <alignment horizontal="center" vertical="center"/>
    </xf>
    <xf numFmtId="0" fontId="3" fillId="0" borderId="34" xfId="0" applyFont="1" applyBorder="1" applyAlignment="1">
      <alignment horizontal="right"/>
    </xf>
    <xf numFmtId="165" fontId="4" fillId="0" borderId="34" xfId="3" applyNumberFormat="1" applyFont="1" applyBorder="1" applyAlignment="1" applyProtection="1">
      <alignment horizontal="center" vertical="center"/>
    </xf>
    <xf numFmtId="43" fontId="4" fillId="0" borderId="34" xfId="1" applyFont="1" applyBorder="1" applyAlignment="1">
      <alignment horizontal="center" vertical="center"/>
    </xf>
    <xf numFmtId="0" fontId="3" fillId="0" borderId="35" xfId="0" applyFont="1" applyBorder="1" applyAlignment="1">
      <alignment horizontal="right"/>
    </xf>
    <xf numFmtId="165" fontId="4" fillId="0" borderId="35" xfId="3" applyNumberFormat="1" applyFont="1" applyBorder="1" applyAlignment="1" applyProtection="1">
      <alignment horizontal="center" vertical="center"/>
    </xf>
    <xf numFmtId="43" fontId="4" fillId="0" borderId="35" xfId="1" applyFont="1" applyBorder="1" applyAlignment="1">
      <alignment horizontal="center" vertical="center"/>
    </xf>
    <xf numFmtId="0" fontId="0" fillId="0" borderId="14" xfId="0" applyBorder="1"/>
    <xf numFmtId="0" fontId="25" fillId="0" borderId="20" xfId="0" applyFont="1" applyBorder="1" applyAlignment="1">
      <alignment horizontal="center" vertical="center" shrinkToFit="1"/>
    </xf>
    <xf numFmtId="0" fontId="17" fillId="0" borderId="0" xfId="0" applyFont="1" applyAlignment="1">
      <alignment horizontal="center" vertical="center"/>
    </xf>
    <xf numFmtId="0" fontId="0" fillId="0" borderId="0" xfId="0" applyAlignment="1">
      <alignment horizontal="left" vertical="center"/>
    </xf>
    <xf numFmtId="177" fontId="0" fillId="0" borderId="23" xfId="0" applyNumberFormat="1" applyBorder="1" applyAlignment="1">
      <alignment horizontal="center"/>
    </xf>
    <xf numFmtId="1" fontId="0" fillId="0" borderId="23" xfId="0" applyNumberFormat="1" applyBorder="1" applyAlignment="1">
      <alignment horizontal="center"/>
    </xf>
    <xf numFmtId="177" fontId="0" fillId="0" borderId="0" xfId="0" applyNumberFormat="1"/>
    <xf numFmtId="10" fontId="0" fillId="0" borderId="0" xfId="3" applyNumberFormat="1" applyFont="1"/>
    <xf numFmtId="0" fontId="0" fillId="7" borderId="0" xfId="0" applyFill="1"/>
    <xf numFmtId="0" fontId="28" fillId="7" borderId="22" xfId="0" applyFont="1" applyFill="1" applyBorder="1" applyAlignment="1">
      <alignment vertical="top" wrapText="1"/>
    </xf>
    <xf numFmtId="177" fontId="0" fillId="0" borderId="23" xfId="2" applyNumberFormat="1" applyFont="1" applyBorder="1" applyAlignment="1">
      <alignment horizontal="center" vertical="center"/>
    </xf>
    <xf numFmtId="0" fontId="11" fillId="3" borderId="30" xfId="3" applyNumberFormat="1" applyFont="1" applyFill="1" applyBorder="1" applyAlignment="1">
      <alignment horizontal="center" vertical="center" wrapText="1"/>
    </xf>
    <xf numFmtId="165" fontId="0" fillId="0" borderId="23" xfId="3" applyNumberFormat="1" applyFont="1" applyBorder="1" applyAlignment="1">
      <alignment horizontal="center"/>
    </xf>
    <xf numFmtId="0" fontId="28" fillId="7" borderId="0" xfId="0" applyFont="1" applyFill="1" applyAlignment="1">
      <alignment vertical="top" wrapText="1"/>
    </xf>
    <xf numFmtId="9" fontId="11" fillId="3" borderId="30" xfId="3" applyFont="1" applyFill="1" applyBorder="1" applyAlignment="1">
      <alignment horizontal="center" vertical="center" wrapText="1"/>
    </xf>
    <xf numFmtId="165" fontId="0" fillId="0" borderId="0" xfId="3" applyNumberFormat="1" applyFont="1" applyFill="1" applyBorder="1" applyAlignment="1">
      <alignment horizontal="center"/>
    </xf>
    <xf numFmtId="44" fontId="0" fillId="0" borderId="0" xfId="2" applyFont="1"/>
    <xf numFmtId="165" fontId="0" fillId="0" borderId="0" xfId="3" applyNumberFormat="1" applyFont="1"/>
    <xf numFmtId="0" fontId="39" fillId="2" borderId="0" xfId="0" applyFont="1" applyFill="1" applyAlignment="1">
      <alignment vertical="center" wrapText="1"/>
    </xf>
    <xf numFmtId="0" fontId="39" fillId="2" borderId="0" xfId="0" applyFont="1" applyFill="1" applyAlignment="1">
      <alignment vertical="center"/>
    </xf>
    <xf numFmtId="1" fontId="0" fillId="0" borderId="23" xfId="0" applyNumberFormat="1" applyBorder="1" applyAlignment="1">
      <alignment horizontal="center" vertical="center"/>
    </xf>
    <xf numFmtId="1" fontId="0" fillId="0" borderId="23" xfId="0" applyNumberFormat="1" applyBorder="1" applyAlignment="1">
      <alignment horizontal="left" vertical="center" wrapText="1"/>
    </xf>
    <xf numFmtId="14" fontId="28" fillId="7" borderId="0" xfId="0" applyNumberFormat="1" applyFont="1" applyFill="1" applyAlignment="1">
      <alignment vertical="top" wrapText="1"/>
    </xf>
    <xf numFmtId="14" fontId="11" fillId="3" borderId="30" xfId="3" applyNumberFormat="1" applyFont="1" applyFill="1" applyBorder="1" applyAlignment="1">
      <alignment horizontal="center" vertical="center" wrapText="1"/>
    </xf>
    <xf numFmtId="44" fontId="28" fillId="7" borderId="0" xfId="2" applyFont="1" applyFill="1" applyAlignment="1">
      <alignment vertical="top" wrapText="1"/>
    </xf>
    <xf numFmtId="44" fontId="11" fillId="3" borderId="30" xfId="2" applyFont="1" applyFill="1" applyBorder="1" applyAlignment="1">
      <alignment horizontal="center" vertical="center" wrapText="1"/>
    </xf>
    <xf numFmtId="44" fontId="0" fillId="0" borderId="23" xfId="2" applyFont="1" applyBorder="1" applyAlignment="1">
      <alignment horizontal="center"/>
    </xf>
    <xf numFmtId="165" fontId="28" fillId="7" borderId="0" xfId="3" applyNumberFormat="1" applyFont="1" applyFill="1" applyAlignment="1">
      <alignment vertical="top" wrapText="1"/>
    </xf>
    <xf numFmtId="165" fontId="11" fillId="3" borderId="30" xfId="3" applyNumberFormat="1" applyFont="1" applyFill="1" applyBorder="1" applyAlignment="1">
      <alignment horizontal="center" vertical="center" wrapText="1"/>
    </xf>
    <xf numFmtId="14" fontId="0" fillId="0" borderId="23" xfId="3" applyNumberFormat="1" applyFont="1" applyBorder="1" applyAlignment="1">
      <alignment horizontal="center"/>
    </xf>
    <xf numFmtId="178" fontId="28" fillId="7" borderId="0" xfId="0" applyNumberFormat="1" applyFont="1" applyFill="1" applyAlignment="1">
      <alignment vertical="top" wrapText="1"/>
    </xf>
    <xf numFmtId="178" fontId="11" fillId="3" borderId="30" xfId="3" applyNumberFormat="1" applyFont="1" applyFill="1" applyBorder="1" applyAlignment="1">
      <alignment horizontal="center" vertical="center" wrapText="1"/>
    </xf>
    <xf numFmtId="178" fontId="0" fillId="0" borderId="23" xfId="3" applyNumberFormat="1" applyFont="1" applyBorder="1" applyAlignment="1">
      <alignment horizontal="center"/>
    </xf>
    <xf numFmtId="178" fontId="0" fillId="0" borderId="0" xfId="3" applyNumberFormat="1" applyFont="1"/>
    <xf numFmtId="179" fontId="28" fillId="7" borderId="0" xfId="0" applyNumberFormat="1" applyFont="1" applyFill="1" applyAlignment="1">
      <alignment vertical="top" wrapText="1"/>
    </xf>
    <xf numFmtId="179" fontId="11" fillId="3" borderId="30" xfId="3" applyNumberFormat="1" applyFont="1" applyFill="1" applyBorder="1" applyAlignment="1">
      <alignment horizontal="center" vertical="center" wrapText="1"/>
    </xf>
    <xf numFmtId="179" fontId="0" fillId="0" borderId="23" xfId="3" applyNumberFormat="1" applyFont="1" applyBorder="1" applyAlignment="1">
      <alignment horizontal="center"/>
    </xf>
    <xf numFmtId="179" fontId="0" fillId="0" borderId="0" xfId="0" applyNumberFormat="1"/>
    <xf numFmtId="179" fontId="0" fillId="0" borderId="23" xfId="2" applyNumberFormat="1" applyFont="1" applyBorder="1" applyAlignment="1">
      <alignment horizontal="center" vertical="center"/>
    </xf>
    <xf numFmtId="179" fontId="28" fillId="7" borderId="0" xfId="3" applyNumberFormat="1" applyFont="1" applyFill="1" applyAlignment="1">
      <alignment vertical="top" wrapText="1"/>
    </xf>
    <xf numFmtId="179" fontId="0" fillId="0" borderId="0" xfId="3" applyNumberFormat="1" applyFont="1"/>
    <xf numFmtId="44" fontId="0" fillId="0" borderId="23" xfId="2" applyFont="1" applyBorder="1" applyAlignment="1">
      <alignment horizontal="center" vertical="center"/>
    </xf>
    <xf numFmtId="165" fontId="0" fillId="0" borderId="23" xfId="3" applyNumberFormat="1" applyFont="1" applyBorder="1" applyAlignment="1">
      <alignment horizontal="center" vertical="center"/>
    </xf>
    <xf numFmtId="10" fontId="28" fillId="7" borderId="0" xfId="3" applyNumberFormat="1" applyFont="1" applyFill="1" applyAlignment="1">
      <alignment vertical="top" wrapText="1"/>
    </xf>
    <xf numFmtId="10" fontId="11" fillId="3" borderId="30" xfId="3" applyNumberFormat="1" applyFont="1" applyFill="1" applyBorder="1" applyAlignment="1">
      <alignment horizontal="center" vertical="center" wrapText="1"/>
    </xf>
    <xf numFmtId="0" fontId="28" fillId="7" borderId="0" xfId="3" applyNumberFormat="1" applyFont="1" applyFill="1" applyAlignment="1">
      <alignment vertical="top" wrapText="1"/>
    </xf>
    <xf numFmtId="0" fontId="0" fillId="0" borderId="23" xfId="3" applyNumberFormat="1" applyFont="1" applyBorder="1" applyAlignment="1">
      <alignment horizontal="center"/>
    </xf>
    <xf numFmtId="0" fontId="0" fillId="0" borderId="0" xfId="3" applyNumberFormat="1" applyFont="1"/>
    <xf numFmtId="0" fontId="0" fillId="0" borderId="23" xfId="2" applyNumberFormat="1" applyFont="1" applyBorder="1" applyAlignment="1">
      <alignment horizontal="center" vertical="center"/>
    </xf>
    <xf numFmtId="0" fontId="39" fillId="2" borderId="0" xfId="0" applyFont="1" applyFill="1" applyAlignment="1">
      <alignment horizontal="left" wrapText="1"/>
    </xf>
    <xf numFmtId="0" fontId="39" fillId="2" borderId="0" xfId="0" applyFont="1" applyFill="1" applyAlignment="1">
      <alignment horizontal="left" vertical="center" wrapText="1"/>
    </xf>
    <xf numFmtId="0" fontId="37" fillId="2" borderId="0" xfId="0" applyFont="1" applyFill="1" applyAlignment="1">
      <alignment horizontal="left" vertical="center" wrapText="1"/>
    </xf>
    <xf numFmtId="0" fontId="37" fillId="2" borderId="0" xfId="0" applyFont="1" applyFill="1" applyAlignment="1">
      <alignment horizontal="left" vertical="center"/>
    </xf>
    <xf numFmtId="0" fontId="37" fillId="2" borderId="6" xfId="0" applyFont="1" applyFill="1" applyBorder="1" applyAlignment="1">
      <alignment horizontal="left" vertical="center"/>
    </xf>
    <xf numFmtId="0" fontId="39" fillId="2" borderId="0" xfId="0" applyFont="1" applyFill="1" applyAlignment="1">
      <alignment horizontal="left" vertical="top" wrapText="1"/>
    </xf>
    <xf numFmtId="0" fontId="39" fillId="2" borderId="17" xfId="0" applyFont="1" applyFill="1" applyBorder="1" applyAlignment="1">
      <alignment horizontal="left" wrapText="1"/>
    </xf>
    <xf numFmtId="10" fontId="32" fillId="7" borderId="0" xfId="0" applyNumberFormat="1" applyFont="1" applyFill="1" applyAlignment="1">
      <alignment horizontal="center" wrapText="1"/>
    </xf>
    <xf numFmtId="9" fontId="32" fillId="7" borderId="0" xfId="0" applyNumberFormat="1" applyFont="1" applyFill="1" applyAlignment="1">
      <alignment horizontal="center" wrapText="1"/>
    </xf>
    <xf numFmtId="0" fontId="32" fillId="7" borderId="0" xfId="0" applyFont="1" applyFill="1" applyAlignment="1">
      <alignment horizontal="center"/>
    </xf>
    <xf numFmtId="9" fontId="11" fillId="3" borderId="30" xfId="3"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6" xfId="0" applyFont="1" applyBorder="1" applyAlignment="1">
      <alignment horizontal="left" vertical="center"/>
    </xf>
    <xf numFmtId="0" fontId="12" fillId="5" borderId="26" xfId="0" applyFont="1" applyFill="1" applyBorder="1" applyAlignment="1">
      <alignment horizontal="left" vertical="center"/>
    </xf>
    <xf numFmtId="0" fontId="12" fillId="5" borderId="23" xfId="0" applyFont="1" applyFill="1" applyBorder="1" applyAlignment="1">
      <alignment horizontal="left" vertical="center"/>
    </xf>
    <xf numFmtId="0" fontId="4" fillId="0" borderId="27" xfId="0" applyFont="1" applyBorder="1" applyAlignment="1">
      <alignment horizontal="center" vertical="center"/>
    </xf>
    <xf numFmtId="0" fontId="4" fillId="0" borderId="23" xfId="0" applyFont="1" applyBorder="1" applyAlignment="1">
      <alignment horizontal="center" vertical="center"/>
    </xf>
    <xf numFmtId="0" fontId="4" fillId="0" borderId="28" xfId="0" applyFont="1" applyBorder="1" applyAlignment="1">
      <alignment horizontal="center" vertical="center"/>
    </xf>
    <xf numFmtId="2" fontId="12" fillId="3" borderId="8" xfId="0" applyNumberFormat="1" applyFont="1" applyFill="1" applyBorder="1" applyAlignment="1">
      <alignment horizontal="left" vertical="center" shrinkToFit="1"/>
    </xf>
    <xf numFmtId="2" fontId="12" fillId="3" borderId="9" xfId="0" applyNumberFormat="1" applyFont="1" applyFill="1" applyBorder="1" applyAlignment="1">
      <alignment horizontal="left" vertical="center" shrinkToFit="1"/>
    </xf>
    <xf numFmtId="2" fontId="12" fillId="3" borderId="10" xfId="0" applyNumberFormat="1" applyFont="1" applyFill="1" applyBorder="1" applyAlignment="1">
      <alignment horizontal="left" vertical="center" shrinkToFit="1"/>
    </xf>
    <xf numFmtId="1" fontId="43" fillId="3" borderId="8" xfId="4" applyNumberFormat="1" applyFont="1" applyFill="1" applyBorder="1" applyAlignment="1" applyProtection="1">
      <alignment horizontal="center" vertical="center" shrinkToFit="1"/>
      <protection hidden="1"/>
    </xf>
    <xf numFmtId="1" fontId="4" fillId="3" borderId="9" xfId="0" applyNumberFormat="1" applyFont="1" applyFill="1" applyBorder="1" applyAlignment="1" applyProtection="1">
      <alignment horizontal="center" vertical="center" shrinkToFit="1"/>
      <protection hidden="1"/>
    </xf>
    <xf numFmtId="1" fontId="4" fillId="3" borderId="10" xfId="0" applyNumberFormat="1" applyFont="1" applyFill="1" applyBorder="1" applyAlignment="1" applyProtection="1">
      <alignment horizontal="center" vertical="center" shrinkToFit="1"/>
      <protection hidden="1"/>
    </xf>
    <xf numFmtId="1" fontId="46" fillId="0" borderId="25" xfId="0" applyNumberFormat="1" applyFont="1" applyBorder="1" applyAlignment="1">
      <alignment vertical="center"/>
    </xf>
    <xf numFmtId="1" fontId="17" fillId="0" borderId="25" xfId="0" applyNumberFormat="1" applyFont="1" applyBorder="1" applyAlignment="1" applyProtection="1">
      <alignment horizontal="center" vertical="center" shrinkToFit="1"/>
      <protection hidden="1"/>
    </xf>
    <xf numFmtId="0" fontId="4" fillId="6" borderId="1" xfId="0" applyFont="1" applyFill="1" applyBorder="1" applyAlignment="1">
      <alignment horizontal="justify" vertical="top" wrapText="1"/>
    </xf>
    <xf numFmtId="0" fontId="4" fillId="6" borderId="2" xfId="0" applyFont="1" applyFill="1" applyBorder="1" applyAlignment="1">
      <alignment horizontal="justify" vertical="top" wrapText="1"/>
    </xf>
    <xf numFmtId="0" fontId="4" fillId="6" borderId="3" xfId="0" applyFont="1" applyFill="1" applyBorder="1" applyAlignment="1">
      <alignment horizontal="justify" vertical="top" wrapText="1"/>
    </xf>
    <xf numFmtId="0" fontId="4" fillId="6" borderId="4" xfId="0" applyFont="1" applyFill="1" applyBorder="1" applyAlignment="1">
      <alignment horizontal="justify" vertical="top" wrapText="1"/>
    </xf>
    <xf numFmtId="0" fontId="4" fillId="6" borderId="0" xfId="0" applyFont="1" applyFill="1" applyAlignment="1">
      <alignment horizontal="justify" vertical="top" wrapText="1"/>
    </xf>
    <xf numFmtId="0" fontId="4" fillId="6" borderId="5" xfId="0" applyFont="1" applyFill="1" applyBorder="1" applyAlignment="1">
      <alignment horizontal="justify" vertical="top" wrapText="1"/>
    </xf>
    <xf numFmtId="0" fontId="4" fillId="6" borderId="11" xfId="0" applyFont="1" applyFill="1" applyBorder="1" applyAlignment="1">
      <alignment horizontal="justify" vertical="top" wrapText="1"/>
    </xf>
    <xf numFmtId="0" fontId="4" fillId="6" borderId="12" xfId="0" applyFont="1" applyFill="1" applyBorder="1" applyAlignment="1">
      <alignment horizontal="justify" vertical="top" wrapText="1"/>
    </xf>
    <xf numFmtId="0" fontId="4" fillId="6" borderId="13" xfId="0" applyFont="1" applyFill="1" applyBorder="1" applyAlignment="1">
      <alignment horizontal="justify" vertical="top" wrapText="1"/>
    </xf>
    <xf numFmtId="0" fontId="3" fillId="0" borderId="25" xfId="0" applyFont="1" applyBorder="1" applyAlignment="1">
      <alignment vertical="center"/>
    </xf>
    <xf numFmtId="170" fontId="4" fillId="0" borderId="25" xfId="0" applyNumberFormat="1" applyFont="1" applyBorder="1" applyAlignment="1" applyProtection="1">
      <alignment horizontal="center" vertical="center" shrinkToFit="1"/>
      <protection hidden="1"/>
    </xf>
    <xf numFmtId="0" fontId="3" fillId="0" borderId="24" xfId="0" applyFont="1" applyBorder="1" applyAlignment="1">
      <alignment vertical="center"/>
    </xf>
    <xf numFmtId="0" fontId="0" fillId="0" borderId="24" xfId="0" applyBorder="1" applyAlignment="1">
      <alignment horizontal="center" vertical="center"/>
    </xf>
    <xf numFmtId="14" fontId="4" fillId="7" borderId="0" xfId="0" applyNumberFormat="1" applyFont="1" applyFill="1" applyAlignment="1">
      <alignment horizontal="left" vertical="center"/>
    </xf>
    <xf numFmtId="14" fontId="4" fillId="7" borderId="5" xfId="0" applyNumberFormat="1" applyFont="1" applyFill="1" applyBorder="1" applyAlignment="1">
      <alignment horizontal="left" vertical="center"/>
    </xf>
    <xf numFmtId="10" fontId="4" fillId="7" borderId="0" xfId="0" applyNumberFormat="1" applyFont="1" applyFill="1" applyAlignment="1">
      <alignment horizontal="left" vertical="center"/>
    </xf>
    <xf numFmtId="10" fontId="4" fillId="7" borderId="5" xfId="0" applyNumberFormat="1" applyFont="1" applyFill="1" applyBorder="1" applyAlignment="1">
      <alignment horizontal="left" vertical="center"/>
    </xf>
    <xf numFmtId="0" fontId="17" fillId="7" borderId="1" xfId="5" applyFont="1" applyFill="1" applyBorder="1" applyAlignment="1">
      <alignment horizontal="center" vertical="center" wrapText="1"/>
    </xf>
    <xf numFmtId="0" fontId="17" fillId="7" borderId="2" xfId="5" applyFont="1" applyFill="1" applyBorder="1" applyAlignment="1">
      <alignment horizontal="center" vertical="center" wrapText="1"/>
    </xf>
    <xf numFmtId="0" fontId="17" fillId="7" borderId="3" xfId="5" applyFont="1" applyFill="1" applyBorder="1" applyAlignment="1">
      <alignment horizontal="center" vertical="center" wrapText="1"/>
    </xf>
    <xf numFmtId="0" fontId="17" fillId="7" borderId="11" xfId="5" applyFont="1" applyFill="1" applyBorder="1" applyAlignment="1">
      <alignment horizontal="center" vertical="center" wrapText="1"/>
    </xf>
    <xf numFmtId="0" fontId="17" fillId="7" borderId="12" xfId="5" applyFont="1" applyFill="1" applyBorder="1" applyAlignment="1">
      <alignment horizontal="center" vertical="center" wrapText="1"/>
    </xf>
    <xf numFmtId="0" fontId="17" fillId="7" borderId="13" xfId="5" applyFont="1" applyFill="1" applyBorder="1" applyAlignment="1">
      <alignment horizontal="center" vertical="center" wrapText="1"/>
    </xf>
    <xf numFmtId="0" fontId="4" fillId="4" borderId="0" xfId="0" applyFont="1" applyFill="1" applyAlignment="1">
      <alignment vertical="top" wrapText="1"/>
    </xf>
    <xf numFmtId="164" fontId="18" fillId="7" borderId="0" xfId="0" applyNumberFormat="1" applyFont="1" applyFill="1" applyAlignment="1">
      <alignment horizontal="left" vertical="center"/>
    </xf>
    <xf numFmtId="164" fontId="18" fillId="7" borderId="5" xfId="0" applyNumberFormat="1" applyFont="1" applyFill="1" applyBorder="1" applyAlignment="1">
      <alignment horizontal="left" vertical="center"/>
    </xf>
    <xf numFmtId="164" fontId="4" fillId="7" borderId="0" xfId="0" applyNumberFormat="1" applyFont="1" applyFill="1" applyAlignment="1">
      <alignment horizontal="left" vertical="center"/>
    </xf>
    <xf numFmtId="164" fontId="4" fillId="7" borderId="5" xfId="0" applyNumberFormat="1" applyFont="1" applyFill="1" applyBorder="1" applyAlignment="1">
      <alignment horizontal="left" vertical="center"/>
    </xf>
    <xf numFmtId="2" fontId="4" fillId="6" borderId="1" xfId="0" applyNumberFormat="1" applyFont="1" applyFill="1" applyBorder="1" applyAlignment="1" applyProtection="1">
      <alignment horizontal="left" vertical="top" wrapText="1"/>
      <protection hidden="1"/>
    </xf>
    <xf numFmtId="2" fontId="4" fillId="6" borderId="2" xfId="0" applyNumberFormat="1" applyFont="1" applyFill="1" applyBorder="1" applyAlignment="1" applyProtection="1">
      <alignment horizontal="left" vertical="top" wrapText="1"/>
      <protection hidden="1"/>
    </xf>
    <xf numFmtId="2" fontId="4" fillId="6" borderId="3" xfId="0" applyNumberFormat="1" applyFont="1" applyFill="1" applyBorder="1" applyAlignment="1" applyProtection="1">
      <alignment horizontal="left" vertical="top" wrapText="1"/>
      <protection hidden="1"/>
    </xf>
    <xf numFmtId="2" fontId="4" fillId="6" borderId="4" xfId="0" applyNumberFormat="1" applyFont="1" applyFill="1" applyBorder="1" applyAlignment="1" applyProtection="1">
      <alignment horizontal="left" vertical="top" wrapText="1"/>
      <protection hidden="1"/>
    </xf>
    <xf numFmtId="2" fontId="4" fillId="6" borderId="0" xfId="0" applyNumberFormat="1" applyFont="1" applyFill="1" applyAlignment="1" applyProtection="1">
      <alignment horizontal="left" vertical="top" wrapText="1"/>
      <protection hidden="1"/>
    </xf>
    <xf numFmtId="2" fontId="4" fillId="6" borderId="5" xfId="0" applyNumberFormat="1" applyFont="1" applyFill="1" applyBorder="1" applyAlignment="1" applyProtection="1">
      <alignment horizontal="left" vertical="top" wrapText="1"/>
      <protection hidden="1"/>
    </xf>
    <xf numFmtId="2" fontId="4" fillId="6" borderId="11" xfId="0" applyNumberFormat="1" applyFont="1" applyFill="1" applyBorder="1" applyAlignment="1" applyProtection="1">
      <alignment horizontal="left" vertical="top" wrapText="1"/>
      <protection hidden="1"/>
    </xf>
    <xf numFmtId="2" fontId="4" fillId="6" borderId="12" xfId="0" applyNumberFormat="1" applyFont="1" applyFill="1" applyBorder="1" applyAlignment="1" applyProtection="1">
      <alignment horizontal="left" vertical="top" wrapText="1"/>
      <protection hidden="1"/>
    </xf>
    <xf numFmtId="2" fontId="4" fillId="6" borderId="13" xfId="0" applyNumberFormat="1" applyFont="1" applyFill="1" applyBorder="1" applyAlignment="1" applyProtection="1">
      <alignment horizontal="left" vertical="top" wrapText="1"/>
      <protection hidden="1"/>
    </xf>
    <xf numFmtId="2" fontId="4" fillId="6" borderId="1" xfId="0" applyNumberFormat="1" applyFont="1" applyFill="1" applyBorder="1" applyAlignment="1" applyProtection="1">
      <alignment horizontal="justify" vertical="top" wrapText="1"/>
      <protection hidden="1"/>
    </xf>
    <xf numFmtId="2" fontId="4" fillId="6" borderId="2" xfId="0" applyNumberFormat="1" applyFont="1" applyFill="1" applyBorder="1" applyAlignment="1" applyProtection="1">
      <alignment horizontal="justify" vertical="top" wrapText="1"/>
      <protection hidden="1"/>
    </xf>
    <xf numFmtId="2" fontId="4" fillId="6" borderId="3" xfId="0" applyNumberFormat="1" applyFont="1" applyFill="1" applyBorder="1" applyAlignment="1" applyProtection="1">
      <alignment horizontal="justify" vertical="top" wrapText="1"/>
      <protection hidden="1"/>
    </xf>
    <xf numFmtId="2" fontId="4" fillId="6" borderId="4" xfId="0" applyNumberFormat="1" applyFont="1" applyFill="1" applyBorder="1" applyAlignment="1" applyProtection="1">
      <alignment horizontal="justify" vertical="top" wrapText="1"/>
      <protection hidden="1"/>
    </xf>
    <xf numFmtId="2" fontId="4" fillId="6" borderId="0" xfId="0" applyNumberFormat="1" applyFont="1" applyFill="1" applyAlignment="1" applyProtection="1">
      <alignment horizontal="justify" vertical="top" wrapText="1"/>
      <protection hidden="1"/>
    </xf>
    <xf numFmtId="2" fontId="4" fillId="6" borderId="5" xfId="0" applyNumberFormat="1" applyFont="1" applyFill="1" applyBorder="1" applyAlignment="1" applyProtection="1">
      <alignment horizontal="justify" vertical="top" wrapText="1"/>
      <protection hidden="1"/>
    </xf>
    <xf numFmtId="2" fontId="4" fillId="6" borderId="11" xfId="0" applyNumberFormat="1" applyFont="1" applyFill="1" applyBorder="1" applyAlignment="1" applyProtection="1">
      <alignment horizontal="justify" vertical="top" wrapText="1"/>
      <protection hidden="1"/>
    </xf>
    <xf numFmtId="2" fontId="4" fillId="6" borderId="12" xfId="0" applyNumberFormat="1" applyFont="1" applyFill="1" applyBorder="1" applyAlignment="1" applyProtection="1">
      <alignment horizontal="justify" vertical="top" wrapText="1"/>
      <protection hidden="1"/>
    </xf>
    <xf numFmtId="2" fontId="4" fillId="6" borderId="13" xfId="0" applyNumberFormat="1" applyFont="1" applyFill="1" applyBorder="1" applyAlignment="1" applyProtection="1">
      <alignment horizontal="justify" vertical="top" wrapText="1"/>
      <protection hidden="1"/>
    </xf>
    <xf numFmtId="2" fontId="4" fillId="7" borderId="1" xfId="0" applyNumberFormat="1" applyFont="1" applyFill="1" applyBorder="1" applyAlignment="1" applyProtection="1">
      <alignment horizontal="justify" vertical="top" wrapText="1"/>
      <protection hidden="1"/>
    </xf>
    <xf numFmtId="2" fontId="4" fillId="7" borderId="2" xfId="0" applyNumberFormat="1" applyFont="1" applyFill="1" applyBorder="1" applyAlignment="1" applyProtection="1">
      <alignment horizontal="justify" vertical="top" wrapText="1"/>
      <protection hidden="1"/>
    </xf>
    <xf numFmtId="2" fontId="4" fillId="7" borderId="3" xfId="0" applyNumberFormat="1" applyFont="1" applyFill="1" applyBorder="1" applyAlignment="1" applyProtection="1">
      <alignment horizontal="justify" vertical="top" wrapText="1"/>
      <protection hidden="1"/>
    </xf>
    <xf numFmtId="2" fontId="4" fillId="7" borderId="4" xfId="0" applyNumberFormat="1" applyFont="1" applyFill="1" applyBorder="1" applyAlignment="1" applyProtection="1">
      <alignment horizontal="justify" vertical="top" wrapText="1"/>
      <protection hidden="1"/>
    </xf>
    <xf numFmtId="2" fontId="4" fillId="7" borderId="0" xfId="0" applyNumberFormat="1" applyFont="1" applyFill="1" applyAlignment="1" applyProtection="1">
      <alignment horizontal="justify" vertical="top" wrapText="1"/>
      <protection hidden="1"/>
    </xf>
    <xf numFmtId="2" fontId="4" fillId="7" borderId="5" xfId="0" applyNumberFormat="1" applyFont="1" applyFill="1" applyBorder="1" applyAlignment="1" applyProtection="1">
      <alignment horizontal="justify" vertical="top" wrapText="1"/>
      <protection hidden="1"/>
    </xf>
    <xf numFmtId="2" fontId="4" fillId="7" borderId="11" xfId="0" applyNumberFormat="1" applyFont="1" applyFill="1" applyBorder="1" applyAlignment="1" applyProtection="1">
      <alignment horizontal="justify" vertical="top" wrapText="1"/>
      <protection hidden="1"/>
    </xf>
    <xf numFmtId="2" fontId="4" fillId="7" borderId="12" xfId="0" applyNumberFormat="1" applyFont="1" applyFill="1" applyBorder="1" applyAlignment="1" applyProtection="1">
      <alignment horizontal="justify" vertical="top" wrapText="1"/>
      <protection hidden="1"/>
    </xf>
    <xf numFmtId="2" fontId="4" fillId="7" borderId="13" xfId="0" applyNumberFormat="1" applyFont="1" applyFill="1" applyBorder="1" applyAlignment="1" applyProtection="1">
      <alignment horizontal="justify" vertical="top" wrapText="1"/>
      <protection hidden="1"/>
    </xf>
    <xf numFmtId="171" fontId="4" fillId="7" borderId="0" xfId="2" applyNumberFormat="1" applyFont="1" applyFill="1" applyBorder="1" applyAlignment="1" applyProtection="1">
      <alignment horizontal="left" vertical="center"/>
    </xf>
    <xf numFmtId="171" fontId="4" fillId="7" borderId="5" xfId="2" applyNumberFormat="1" applyFont="1" applyFill="1" applyBorder="1" applyAlignment="1" applyProtection="1">
      <alignment horizontal="left" vertical="center"/>
    </xf>
    <xf numFmtId="171" fontId="4" fillId="7" borderId="0" xfId="0" applyNumberFormat="1" applyFont="1" applyFill="1" applyAlignment="1">
      <alignment horizontal="left" vertical="center"/>
    </xf>
    <xf numFmtId="171" fontId="4" fillId="7" borderId="5" xfId="0" applyNumberFormat="1" applyFont="1" applyFill="1" applyBorder="1" applyAlignment="1">
      <alignment horizontal="left" vertical="center"/>
    </xf>
    <xf numFmtId="10" fontId="4" fillId="7" borderId="2" xfId="0" applyNumberFormat="1" applyFont="1" applyFill="1" applyBorder="1" applyAlignment="1">
      <alignment horizontal="left" vertical="center"/>
    </xf>
    <xf numFmtId="10" fontId="4" fillId="7" borderId="3" xfId="0" applyNumberFormat="1" applyFont="1" applyFill="1" applyBorder="1" applyAlignment="1">
      <alignment horizontal="left" vertical="center"/>
    </xf>
    <xf numFmtId="0" fontId="0" fillId="0" borderId="0" xfId="0" applyAlignment="1">
      <alignment horizontal="left" vertical="center" wrapText="1" indent="1"/>
    </xf>
    <xf numFmtId="0" fontId="0" fillId="0" borderId="0" xfId="0" applyAlignment="1">
      <alignment horizontal="left" vertical="center" indent="1"/>
    </xf>
    <xf numFmtId="0" fontId="0" fillId="0" borderId="6" xfId="0" applyBorder="1" applyAlignment="1">
      <alignment horizontal="left" vertical="center" indent="1"/>
    </xf>
    <xf numFmtId="0" fontId="28" fillId="0" borderId="17" xfId="0" applyFont="1" applyBorder="1" applyAlignment="1">
      <alignment horizontal="left" vertical="center" wrapText="1" indent="1"/>
    </xf>
    <xf numFmtId="0" fontId="21" fillId="0" borderId="16" xfId="0" applyFont="1" applyBorder="1" applyAlignment="1">
      <alignment horizontal="left" vertical="center" wrapText="1" indent="1"/>
    </xf>
    <xf numFmtId="0" fontId="21" fillId="0" borderId="16" xfId="0" applyFont="1" applyBorder="1" applyAlignment="1">
      <alignment horizontal="left" vertical="center" indent="1"/>
    </xf>
    <xf numFmtId="0" fontId="21" fillId="0" borderId="0" xfId="0" applyFont="1" applyAlignment="1">
      <alignment horizontal="left" vertical="center" indent="1"/>
    </xf>
    <xf numFmtId="0" fontId="21" fillId="0" borderId="6" xfId="0" applyFont="1" applyBorder="1" applyAlignment="1">
      <alignment horizontal="left" vertical="center" indent="1"/>
    </xf>
    <xf numFmtId="0" fontId="0" fillId="0" borderId="17" xfId="0" applyBorder="1" applyAlignment="1">
      <alignment horizontal="left" vertical="center" wrapText="1" indent="1"/>
    </xf>
    <xf numFmtId="0" fontId="0" fillId="0" borderId="17" xfId="0" applyBorder="1" applyAlignment="1">
      <alignment horizontal="left" vertical="center" indent="1"/>
    </xf>
    <xf numFmtId="10" fontId="32" fillId="3" borderId="0" xfId="0" applyNumberFormat="1" applyFont="1" applyFill="1" applyAlignment="1">
      <alignment horizontal="center" wrapText="1"/>
    </xf>
    <xf numFmtId="0" fontId="32" fillId="3" borderId="0" xfId="0" applyFont="1" applyFill="1" applyAlignment="1">
      <alignment horizontal="center"/>
    </xf>
    <xf numFmtId="166" fontId="32" fillId="3" borderId="0" xfId="0" applyNumberFormat="1" applyFont="1" applyFill="1" applyAlignment="1">
      <alignment horizontal="center" wrapText="1"/>
    </xf>
    <xf numFmtId="10" fontId="33" fillId="3" borderId="0" xfId="0" applyNumberFormat="1" applyFont="1" applyFill="1" applyAlignment="1">
      <alignment horizontal="center" wrapText="1"/>
    </xf>
    <xf numFmtId="10" fontId="32" fillId="3" borderId="22" xfId="0" applyNumberFormat="1" applyFont="1" applyFill="1" applyBorder="1" applyAlignment="1">
      <alignment horizontal="center" wrapText="1"/>
    </xf>
    <xf numFmtId="0" fontId="47" fillId="3" borderId="29" xfId="0" applyFont="1" applyFill="1" applyBorder="1" applyAlignment="1">
      <alignment horizontal="left" vertical="center"/>
    </xf>
  </cellXfs>
  <cellStyles count="8">
    <cellStyle name="Comma 2" xfId="6" xr:uid="{BB025B4C-C253-458F-87D4-EE8B75BF7F27}"/>
    <cellStyle name="Currency 2" xfId="7" xr:uid="{E810BCC5-D66E-4893-86DB-53129B1C5B2E}"/>
    <cellStyle name="Hiperlink" xfId="4" builtinId="8"/>
    <cellStyle name="Moeda" xfId="2" builtinId="4"/>
    <cellStyle name="Normal" xfId="0" builtinId="0"/>
    <cellStyle name="Normal 2" xfId="5" xr:uid="{2AA5B3C1-3856-4B5D-8731-09BD1ADDD6FD}"/>
    <cellStyle name="Porcentagem" xfId="3" builtinId="5"/>
    <cellStyle name="Vírgula" xfId="1" builtinId="3"/>
  </cellStyles>
  <dxfs count="44">
    <dxf>
      <fill>
        <patternFill>
          <bgColor rgb="FFB1D47F"/>
        </patternFill>
      </fill>
    </dxf>
    <dxf>
      <fill>
        <patternFill>
          <bgColor rgb="FFFFEB84"/>
        </patternFill>
      </fill>
    </dxf>
    <dxf>
      <fill>
        <patternFill>
          <bgColor rgb="FFFF9966"/>
        </patternFill>
      </fill>
    </dxf>
    <dxf>
      <fill>
        <patternFill>
          <bgColor rgb="FFFF5050"/>
        </patternFill>
      </fill>
    </dxf>
    <dxf>
      <fill>
        <patternFill>
          <bgColor rgb="FF63BE7B"/>
        </patternFill>
      </fill>
    </dxf>
    <dxf>
      <fill>
        <patternFill>
          <bgColor rgb="FFB1D47F"/>
        </patternFill>
      </fill>
    </dxf>
    <dxf>
      <fill>
        <patternFill>
          <bgColor rgb="FFFFEB84"/>
        </patternFill>
      </fill>
    </dxf>
    <dxf>
      <fill>
        <patternFill>
          <bgColor rgb="FFFF9966"/>
        </patternFill>
      </fill>
    </dxf>
    <dxf>
      <fill>
        <patternFill>
          <bgColor rgb="FFFF5050"/>
        </patternFill>
      </fill>
    </dxf>
    <dxf>
      <fill>
        <patternFill>
          <bgColor rgb="FF63BE7B"/>
        </patternFill>
      </fill>
    </dxf>
    <dxf>
      <fill>
        <patternFill>
          <bgColor rgb="FFB1D47F"/>
        </patternFill>
      </fill>
    </dxf>
    <dxf>
      <fill>
        <patternFill>
          <bgColor rgb="FFFFEB84"/>
        </patternFill>
      </fill>
    </dxf>
    <dxf>
      <fill>
        <patternFill>
          <bgColor rgb="FFFF9966"/>
        </patternFill>
      </fill>
    </dxf>
    <dxf>
      <fill>
        <patternFill>
          <bgColor rgb="FFFF5050"/>
        </patternFill>
      </fill>
    </dxf>
    <dxf>
      <fill>
        <patternFill>
          <bgColor rgb="FF63BE7B"/>
        </patternFill>
      </fill>
    </dxf>
    <dxf>
      <fill>
        <patternFill>
          <bgColor rgb="FFB1D47F"/>
        </patternFill>
      </fill>
    </dxf>
    <dxf>
      <fill>
        <patternFill>
          <bgColor rgb="FFFFEB84"/>
        </patternFill>
      </fill>
    </dxf>
    <dxf>
      <fill>
        <patternFill>
          <bgColor rgb="FFFF9966"/>
        </patternFill>
      </fill>
    </dxf>
    <dxf>
      <fill>
        <patternFill>
          <bgColor rgb="FFFF5050"/>
        </patternFill>
      </fill>
    </dxf>
    <dxf>
      <fill>
        <patternFill>
          <bgColor rgb="FF63BE7B"/>
        </patternFill>
      </fill>
    </dxf>
    <dxf>
      <fill>
        <patternFill>
          <bgColor rgb="FFB1D47F"/>
        </patternFill>
      </fill>
    </dxf>
    <dxf>
      <fill>
        <patternFill>
          <bgColor rgb="FFFFEB84"/>
        </patternFill>
      </fill>
    </dxf>
    <dxf>
      <fill>
        <patternFill>
          <bgColor rgb="FFFF9966"/>
        </patternFill>
      </fill>
    </dxf>
    <dxf>
      <fill>
        <patternFill>
          <bgColor rgb="FFFF5050"/>
        </patternFill>
      </fill>
    </dxf>
    <dxf>
      <fill>
        <patternFill>
          <bgColor rgb="FF63BE7B"/>
        </patternFill>
      </fill>
    </dxf>
    <dxf>
      <font>
        <color rgb="FF9C0006"/>
      </font>
    </dxf>
    <dxf>
      <font>
        <color rgb="FF9C0006"/>
      </font>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ont>
        <b/>
        <i val="0"/>
        <color theme="1"/>
      </font>
      <fill>
        <patternFill>
          <bgColor rgb="FFFFC000"/>
        </patternFill>
      </fill>
    </dxf>
    <dxf>
      <fill>
        <patternFill>
          <bgColor rgb="FFB1D47F"/>
        </patternFill>
      </fill>
    </dxf>
    <dxf>
      <fill>
        <patternFill>
          <bgColor rgb="FFFFEB84"/>
        </patternFill>
      </fill>
    </dxf>
    <dxf>
      <fill>
        <patternFill>
          <bgColor rgb="FFFF9966"/>
        </patternFill>
      </fill>
    </dxf>
    <dxf>
      <fill>
        <patternFill>
          <bgColor rgb="FFFF5050"/>
        </patternFill>
      </fill>
    </dxf>
    <dxf>
      <fill>
        <patternFill>
          <bgColor rgb="FF63BE7B"/>
        </patternFill>
      </fill>
    </dxf>
  </dxfs>
  <tableStyles count="0" defaultTableStyle="TableStyleMedium2" defaultPivotStyle="PivotStyleLight16"/>
  <colors>
    <mruColors>
      <color rgb="FFFFC7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Fundos Alternativos'!A1"/><Relationship Id="rId3" Type="http://schemas.openxmlformats.org/officeDocument/2006/relationships/hyperlink" Target="#'Coment&#225;rios do Gestor'!A1"/><Relationship Id="rId7" Type="http://schemas.openxmlformats.org/officeDocument/2006/relationships/hyperlink" Target="#'Fundos XP Offshore Digital'!A1"/><Relationship Id="rId12" Type="http://schemas.openxmlformats.org/officeDocument/2006/relationships/hyperlink" Target="#'Classifica&#231;&#227;o XP'!A1"/><Relationship Id="rId2" Type="http://schemas.openxmlformats.org/officeDocument/2006/relationships/hyperlink" Target="#'Fundos XP Locais'!A1"/><Relationship Id="rId1" Type="http://schemas.openxmlformats.org/officeDocument/2006/relationships/image" Target="../media/image1.jpg"/><Relationship Id="rId6" Type="http://schemas.openxmlformats.org/officeDocument/2006/relationships/hyperlink" Target="#'Fundos Mercado'!A1"/><Relationship Id="rId11" Type="http://schemas.openxmlformats.org/officeDocument/2006/relationships/hyperlink" Target="#'Gloss&#225;rio Fundos Fechados'!A1"/><Relationship Id="rId5" Type="http://schemas.openxmlformats.org/officeDocument/2006/relationships/hyperlink" Target="#'Simulador de Receita'!A1"/><Relationship Id="rId10" Type="http://schemas.openxmlformats.org/officeDocument/2006/relationships/hyperlink" Target="#'Fundos PR+'!A1"/><Relationship Id="rId4" Type="http://schemas.openxmlformats.org/officeDocument/2006/relationships/hyperlink" Target="#Comparador!A1"/><Relationship Id="rId9" Type="http://schemas.openxmlformats.org/officeDocument/2006/relationships/hyperlink" Target="#'Fundos Cetipados'!A1"/></Relationships>
</file>

<file path=xl/drawings/_rels/drawing2.xml.rels><?xml version="1.0" encoding="UTF-8" standalone="yes"?>
<Relationships xmlns="http://schemas.openxmlformats.org/package/2006/relationships"><Relationship Id="rId3" Type="http://schemas.openxmlformats.org/officeDocument/2006/relationships/hyperlink" Target="#Comparador!A1"/><Relationship Id="rId2" Type="http://schemas.openxmlformats.org/officeDocument/2006/relationships/hyperlink" Target="#'Coment&#225;rios do Gestor'!A1"/><Relationship Id="rId1" Type="http://schemas.openxmlformats.org/officeDocument/2006/relationships/hyperlink" Target="#Menu!A1"/><Relationship Id="rId5" Type="http://schemas.openxmlformats.org/officeDocument/2006/relationships/hyperlink" Target="#'Fundos Mercado'!A1"/><Relationship Id="rId4" Type="http://schemas.openxmlformats.org/officeDocument/2006/relationships/hyperlink" Target="#'Simulador de Receita'!A1"/></Relationships>
</file>

<file path=xl/drawings/_rels/drawing3.xml.rels><?xml version="1.0" encoding="UTF-8" standalone="yes"?>
<Relationships xmlns="http://schemas.openxmlformats.org/package/2006/relationships"><Relationship Id="rId3" Type="http://schemas.openxmlformats.org/officeDocument/2006/relationships/hyperlink" Target="#Comparador!A1"/><Relationship Id="rId2" Type="http://schemas.openxmlformats.org/officeDocument/2006/relationships/hyperlink" Target="#'Coment&#225;rios do Gestor'!A1"/><Relationship Id="rId1" Type="http://schemas.openxmlformats.org/officeDocument/2006/relationships/hyperlink" Target="#Menu!A1"/><Relationship Id="rId5" Type="http://schemas.openxmlformats.org/officeDocument/2006/relationships/hyperlink" Target="#'Fundos Mercado'!A1"/><Relationship Id="rId4" Type="http://schemas.openxmlformats.org/officeDocument/2006/relationships/hyperlink" Target="#'Simulador de Receita'!A1"/></Relationships>
</file>

<file path=xl/drawings/_rels/drawing4.xml.rels><?xml version="1.0" encoding="UTF-8" standalone="yes"?>
<Relationships xmlns="http://schemas.openxmlformats.org/package/2006/relationships"><Relationship Id="rId3" Type="http://schemas.openxmlformats.org/officeDocument/2006/relationships/hyperlink" Target="#Comparador!A1"/><Relationship Id="rId2" Type="http://schemas.openxmlformats.org/officeDocument/2006/relationships/hyperlink" Target="#'Coment&#225;rios do Gestor'!A1"/><Relationship Id="rId1" Type="http://schemas.openxmlformats.org/officeDocument/2006/relationships/hyperlink" Target="#Menu!A1"/><Relationship Id="rId6" Type="http://schemas.openxmlformats.org/officeDocument/2006/relationships/hyperlink" Target="#'Gloss&#225;rio Fundos Fechados'!A1"/><Relationship Id="rId5" Type="http://schemas.openxmlformats.org/officeDocument/2006/relationships/hyperlink" Target="#'Fundos Mercado'!A1"/><Relationship Id="rId4" Type="http://schemas.openxmlformats.org/officeDocument/2006/relationships/hyperlink" Target="#'Simulador de Receita'!A1"/></Relationships>
</file>

<file path=xl/drawings/_rels/drawing5.xml.rels><?xml version="1.0" encoding="UTF-8" standalone="yes"?>
<Relationships xmlns="http://schemas.openxmlformats.org/package/2006/relationships"><Relationship Id="rId3" Type="http://schemas.openxmlformats.org/officeDocument/2006/relationships/hyperlink" Target="#Comparador!A1"/><Relationship Id="rId2" Type="http://schemas.openxmlformats.org/officeDocument/2006/relationships/hyperlink" Target="#'Coment&#225;rios do Gestor'!A1"/><Relationship Id="rId1" Type="http://schemas.openxmlformats.org/officeDocument/2006/relationships/hyperlink" Target="#Menu!A1"/><Relationship Id="rId6" Type="http://schemas.openxmlformats.org/officeDocument/2006/relationships/hyperlink" Target="#'Gloss&#225;rio Fundos Fechados'!A1"/><Relationship Id="rId5" Type="http://schemas.openxmlformats.org/officeDocument/2006/relationships/hyperlink" Target="#'Fundos Mercado'!A1"/><Relationship Id="rId4" Type="http://schemas.openxmlformats.org/officeDocument/2006/relationships/hyperlink" Target="#'Simulador de Receita'!A1"/></Relationships>
</file>

<file path=xl/drawings/_rels/drawing6.xml.rels><?xml version="1.0" encoding="UTF-8" standalone="yes"?>
<Relationships xmlns="http://schemas.openxmlformats.org/package/2006/relationships"><Relationship Id="rId3" Type="http://schemas.openxmlformats.org/officeDocument/2006/relationships/hyperlink" Target="#Comparador!A1"/><Relationship Id="rId2" Type="http://schemas.openxmlformats.org/officeDocument/2006/relationships/hyperlink" Target="#'Coment&#225;rios do Gestor'!A1"/><Relationship Id="rId1" Type="http://schemas.openxmlformats.org/officeDocument/2006/relationships/hyperlink" Target="#Menu!A1"/><Relationship Id="rId6" Type="http://schemas.openxmlformats.org/officeDocument/2006/relationships/hyperlink" Target="#'Gloss&#225;rio Fundos Fechados'!A1"/><Relationship Id="rId5" Type="http://schemas.openxmlformats.org/officeDocument/2006/relationships/hyperlink" Target="#'Fundos Mercado'!A1"/><Relationship Id="rId4" Type="http://schemas.openxmlformats.org/officeDocument/2006/relationships/hyperlink" Target="#'Simulador de Receita'!A1"/></Relationships>
</file>

<file path=xl/drawings/_rels/drawing7.xml.rels><?xml version="1.0" encoding="UTF-8" standalone="yes"?>
<Relationships xmlns="http://schemas.openxmlformats.org/package/2006/relationships"><Relationship Id="rId1" Type="http://schemas.openxmlformats.org/officeDocument/2006/relationships/hyperlink" Target="https://conteudos.xpi.com.br/wp-content/uploads/2025/11/Glossario-Fundos-Alternativos_vf_859a02.docx" TargetMode="External"/></Relationships>
</file>

<file path=xl/drawings/_rels/drawing8.xml.rels><?xml version="1.0" encoding="UTF-8" standalone="yes"?>
<Relationships xmlns="http://schemas.openxmlformats.org/package/2006/relationships"><Relationship Id="rId3" Type="http://schemas.openxmlformats.org/officeDocument/2006/relationships/hyperlink" Target="#'Fundos de Investimento XP'!A1"/><Relationship Id="rId2" Type="http://schemas.openxmlformats.org/officeDocument/2006/relationships/image" Target="../media/image2.png"/><Relationship Id="rId1" Type="http://schemas.openxmlformats.org/officeDocument/2006/relationships/hyperlink" Target="#Menu!A1"/><Relationship Id="rId6" Type="http://schemas.openxmlformats.org/officeDocument/2006/relationships/hyperlink" Target="#'Fundos Mercado'!A1"/><Relationship Id="rId5" Type="http://schemas.openxmlformats.org/officeDocument/2006/relationships/hyperlink" Target="#'Simulador de Receita'!A1"/><Relationship Id="rId4" Type="http://schemas.openxmlformats.org/officeDocument/2006/relationships/hyperlink" Target="#Comparador!A1"/></Relationships>
</file>

<file path=xl/drawings/_rels/drawing9.xml.rels><?xml version="1.0" encoding="UTF-8" standalone="yes"?>
<Relationships xmlns="http://schemas.openxmlformats.org/package/2006/relationships"><Relationship Id="rId3" Type="http://schemas.openxmlformats.org/officeDocument/2006/relationships/hyperlink" Target="#'Coment&#225;rios do Gestor'!A1"/><Relationship Id="rId2" Type="http://schemas.openxmlformats.org/officeDocument/2006/relationships/hyperlink" Target="#Menu!A1"/><Relationship Id="rId1" Type="http://schemas.openxmlformats.org/officeDocument/2006/relationships/image" Target="../media/image2.png"/><Relationship Id="rId6" Type="http://schemas.openxmlformats.org/officeDocument/2006/relationships/hyperlink" Target="#'Fundos Mercado'!A1"/><Relationship Id="rId5" Type="http://schemas.openxmlformats.org/officeDocument/2006/relationships/hyperlink" Target="#Comparador!A1"/><Relationship Id="rId4" Type="http://schemas.openxmlformats.org/officeDocument/2006/relationships/hyperlink" Target="#'Fundos de Investimento XP'!A1"/></Relationships>
</file>

<file path=xl/drawings/_rels/drawing10.xml.rels><?xml version="1.0" encoding="UTF-8" standalone="yes"?>
<Relationships xmlns="http://schemas.openxmlformats.org/package/2006/relationships"><Relationship Id="rId3" Type="http://schemas.openxmlformats.org/officeDocument/2006/relationships/hyperlink" Target="#'Coment&#225;rios do Gestor'!A1"/><Relationship Id="rId2" Type="http://schemas.openxmlformats.org/officeDocument/2006/relationships/hyperlink" Target="#Menu!A1"/><Relationship Id="rId1" Type="http://schemas.openxmlformats.org/officeDocument/2006/relationships/image" Target="../media/image2.png"/><Relationship Id="rId6" Type="http://schemas.openxmlformats.org/officeDocument/2006/relationships/hyperlink" Target="#'Fundos Mercado'!A1"/><Relationship Id="rId5" Type="http://schemas.openxmlformats.org/officeDocument/2006/relationships/hyperlink" Target="#'Simulador de Receita'!A1"/><Relationship Id="rId4" Type="http://schemas.openxmlformats.org/officeDocument/2006/relationships/hyperlink" Target="#'Fundos de Investimento XP'!A1"/></Relationships>
</file>

<file path=xl/drawings/_rels/drawing11.xml.rels><?xml version="1.0" encoding="UTF-8" standalone="yes"?>
<Relationships xmlns="http://schemas.openxmlformats.org/package/2006/relationships"><Relationship Id="rId3" Type="http://schemas.openxmlformats.org/officeDocument/2006/relationships/hyperlink" Target="#'Fundos de Investimento XP'!A1"/><Relationship Id="rId2" Type="http://schemas.openxmlformats.org/officeDocument/2006/relationships/hyperlink" Target="#'Coment&#225;rios do Gestor'!A1"/><Relationship Id="rId1" Type="http://schemas.openxmlformats.org/officeDocument/2006/relationships/hyperlink" Target="#Menu!A1"/><Relationship Id="rId5" Type="http://schemas.openxmlformats.org/officeDocument/2006/relationships/hyperlink" Target="#'Simulador de Receita'!A1"/><Relationship Id="rId4" Type="http://schemas.openxmlformats.org/officeDocument/2006/relationships/hyperlink" Target="#Comparador!A1"/></Relationships>
</file>

<file path=xl/drawings/drawing1.xml><?xml version="1.0" encoding="utf-8"?>
<xdr:wsDr xmlns:xdr="http://schemas.openxmlformats.org/drawingml/2006/spreadsheetDrawing" xmlns:a="http://schemas.openxmlformats.org/drawingml/2006/main">
  <xdr:twoCellAnchor editAs="oneCell">
    <xdr:from>
      <xdr:col>12</xdr:col>
      <xdr:colOff>618565</xdr:colOff>
      <xdr:row>0</xdr:row>
      <xdr:rowOff>0</xdr:rowOff>
    </xdr:from>
    <xdr:to>
      <xdr:col>17</xdr:col>
      <xdr:colOff>898413</xdr:colOff>
      <xdr:row>36</xdr:row>
      <xdr:rowOff>97155</xdr:rowOff>
    </xdr:to>
    <xdr:pic>
      <xdr:nvPicPr>
        <xdr:cNvPr id="9" name="Imagem 2">
          <a:extLst>
            <a:ext uri="{FF2B5EF4-FFF2-40B4-BE49-F238E27FC236}">
              <a16:creationId xmlns:a16="http://schemas.microsoft.com/office/drawing/2014/main" id="{F3BC2D98-25AA-4066-A00C-37A4D8409806}"/>
            </a:ext>
          </a:extLst>
        </xdr:cNvPr>
        <xdr:cNvPicPr>
          <a:picLocks noChangeAspect="1"/>
        </xdr:cNvPicPr>
      </xdr:nvPicPr>
      <xdr:blipFill>
        <a:blip xmlns:r="http://schemas.openxmlformats.org/officeDocument/2006/relationships" r:embed="rId1"/>
        <a:stretch>
          <a:fillRect/>
        </a:stretch>
      </xdr:blipFill>
      <xdr:spPr>
        <a:xfrm>
          <a:off x="8073465" y="0"/>
          <a:ext cx="6387913" cy="6848475"/>
        </a:xfrm>
        <a:prstGeom prst="rect">
          <a:avLst/>
        </a:prstGeom>
      </xdr:spPr>
    </xdr:pic>
    <xdr:clientData/>
  </xdr:twoCellAnchor>
  <xdr:twoCellAnchor editAs="absolute">
    <xdr:from>
      <xdr:col>0</xdr:col>
      <xdr:colOff>130901</xdr:colOff>
      <xdr:row>4</xdr:row>
      <xdr:rowOff>93617</xdr:rowOff>
    </xdr:from>
    <xdr:to>
      <xdr:col>2</xdr:col>
      <xdr:colOff>320930</xdr:colOff>
      <xdr:row>6</xdr:row>
      <xdr:rowOff>93144</xdr:rowOff>
    </xdr:to>
    <xdr:sp macro="" textlink="">
      <xdr:nvSpPr>
        <xdr:cNvPr id="14" name="Retângulo 16">
          <a:hlinkClick xmlns:r="http://schemas.openxmlformats.org/officeDocument/2006/relationships" r:id="rId2"/>
          <a:extLst>
            <a:ext uri="{FF2B5EF4-FFF2-40B4-BE49-F238E27FC236}">
              <a16:creationId xmlns:a16="http://schemas.microsoft.com/office/drawing/2014/main" id="{4E78EE46-F853-4D9D-AB9F-70D2569466F6}"/>
            </a:ext>
          </a:extLst>
        </xdr:cNvPr>
        <xdr:cNvSpPr/>
      </xdr:nvSpPr>
      <xdr:spPr>
        <a:xfrm>
          <a:off x="125186" y="948690"/>
          <a:ext cx="1006458" cy="4235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XP</a:t>
          </a:r>
        </a:p>
      </xdr:txBody>
    </xdr:sp>
    <xdr:clientData/>
  </xdr:twoCellAnchor>
  <xdr:twoCellAnchor editAs="absolute">
    <xdr:from>
      <xdr:col>0</xdr:col>
      <xdr:colOff>131219</xdr:colOff>
      <xdr:row>22</xdr:row>
      <xdr:rowOff>16380</xdr:rowOff>
    </xdr:from>
    <xdr:to>
      <xdr:col>2</xdr:col>
      <xdr:colOff>326328</xdr:colOff>
      <xdr:row>24</xdr:row>
      <xdr:rowOff>20805</xdr:rowOff>
    </xdr:to>
    <xdr:sp macro="" textlink="">
      <xdr:nvSpPr>
        <xdr:cNvPr id="15" name="Retângulo 16">
          <a:hlinkClick xmlns:r="http://schemas.openxmlformats.org/officeDocument/2006/relationships" r:id="rId3"/>
          <a:extLst>
            <a:ext uri="{FF2B5EF4-FFF2-40B4-BE49-F238E27FC236}">
              <a16:creationId xmlns:a16="http://schemas.microsoft.com/office/drawing/2014/main" id="{FAA92EBC-BF51-4C71-8376-E32528130667}"/>
            </a:ext>
          </a:extLst>
        </xdr:cNvPr>
        <xdr:cNvSpPr/>
      </xdr:nvSpPr>
      <xdr:spPr>
        <a:xfrm>
          <a:off x="121694" y="4337736"/>
          <a:ext cx="1013443" cy="39114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129631</xdr:colOff>
      <xdr:row>24</xdr:row>
      <xdr:rowOff>171646</xdr:rowOff>
    </xdr:from>
    <xdr:to>
      <xdr:col>2</xdr:col>
      <xdr:colOff>324105</xdr:colOff>
      <xdr:row>26</xdr:row>
      <xdr:rowOff>169086</xdr:rowOff>
    </xdr:to>
    <xdr:sp macro="" textlink="">
      <xdr:nvSpPr>
        <xdr:cNvPr id="16" name="Retângulo 16">
          <a:hlinkClick xmlns:r="http://schemas.openxmlformats.org/officeDocument/2006/relationships" r:id="rId4"/>
          <a:extLst>
            <a:ext uri="{FF2B5EF4-FFF2-40B4-BE49-F238E27FC236}">
              <a16:creationId xmlns:a16="http://schemas.microsoft.com/office/drawing/2014/main" id="{FCC42E38-3B15-4954-8260-C38C6BE775FD}"/>
            </a:ext>
          </a:extLst>
        </xdr:cNvPr>
        <xdr:cNvSpPr/>
      </xdr:nvSpPr>
      <xdr:spPr>
        <a:xfrm>
          <a:off x="123916" y="4868287"/>
          <a:ext cx="1008998" cy="38415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135029</xdr:colOff>
      <xdr:row>27</xdr:row>
      <xdr:rowOff>98947</xdr:rowOff>
    </xdr:from>
    <xdr:to>
      <xdr:col>2</xdr:col>
      <xdr:colOff>322518</xdr:colOff>
      <xdr:row>29</xdr:row>
      <xdr:rowOff>133895</xdr:rowOff>
    </xdr:to>
    <xdr:sp macro="" textlink="">
      <xdr:nvSpPr>
        <xdr:cNvPr id="17" name="Retângulo 16">
          <a:hlinkClick xmlns:r="http://schemas.openxmlformats.org/officeDocument/2006/relationships" r:id="rId5"/>
          <a:extLst>
            <a:ext uri="{FF2B5EF4-FFF2-40B4-BE49-F238E27FC236}">
              <a16:creationId xmlns:a16="http://schemas.microsoft.com/office/drawing/2014/main" id="{B4C527E9-7BB7-4A62-8B44-F15B9286D27E}"/>
            </a:ext>
          </a:extLst>
        </xdr:cNvPr>
        <xdr:cNvSpPr/>
      </xdr:nvSpPr>
      <xdr:spPr>
        <a:xfrm>
          <a:off x="135029" y="5378518"/>
          <a:ext cx="1003918" cy="404518"/>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140698</xdr:colOff>
      <xdr:row>30</xdr:row>
      <xdr:rowOff>17811</xdr:rowOff>
    </xdr:from>
    <xdr:to>
      <xdr:col>2</xdr:col>
      <xdr:colOff>330727</xdr:colOff>
      <xdr:row>32</xdr:row>
      <xdr:rowOff>54621</xdr:rowOff>
    </xdr:to>
    <xdr:sp macro="" textlink="">
      <xdr:nvSpPr>
        <xdr:cNvPr id="18" name="Retângulo 16">
          <a:hlinkClick xmlns:r="http://schemas.openxmlformats.org/officeDocument/2006/relationships" r:id="rId6"/>
          <a:extLst>
            <a:ext uri="{FF2B5EF4-FFF2-40B4-BE49-F238E27FC236}">
              <a16:creationId xmlns:a16="http://schemas.microsoft.com/office/drawing/2014/main" id="{636DA594-1614-4735-BA78-B01883681834}"/>
            </a:ext>
          </a:extLst>
        </xdr:cNvPr>
        <xdr:cNvSpPr/>
      </xdr:nvSpPr>
      <xdr:spPr>
        <a:xfrm>
          <a:off x="144508" y="5868882"/>
          <a:ext cx="1006458" cy="41781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twoCellAnchor editAs="absolute">
    <xdr:from>
      <xdr:col>0</xdr:col>
      <xdr:colOff>129949</xdr:colOff>
      <xdr:row>7</xdr:row>
      <xdr:rowOff>36340</xdr:rowOff>
    </xdr:from>
    <xdr:to>
      <xdr:col>2</xdr:col>
      <xdr:colOff>321883</xdr:colOff>
      <xdr:row>9</xdr:row>
      <xdr:rowOff>73150</xdr:rowOff>
    </xdr:to>
    <xdr:sp macro="" textlink="">
      <xdr:nvSpPr>
        <xdr:cNvPr id="2" name="Retângulo 16">
          <a:hlinkClick xmlns:r="http://schemas.openxmlformats.org/officeDocument/2006/relationships" r:id="rId7"/>
          <a:extLst>
            <a:ext uri="{FF2B5EF4-FFF2-40B4-BE49-F238E27FC236}">
              <a16:creationId xmlns:a16="http://schemas.microsoft.com/office/drawing/2014/main" id="{BA9115CC-049F-453D-8E8A-3B594350FCA9}"/>
            </a:ext>
          </a:extLst>
        </xdr:cNvPr>
        <xdr:cNvSpPr/>
      </xdr:nvSpPr>
      <xdr:spPr>
        <a:xfrm>
          <a:off x="124234" y="1505911"/>
          <a:ext cx="1008363" cy="41781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Offshore</a:t>
          </a:r>
        </a:p>
      </xdr:txBody>
    </xdr:sp>
    <xdr:clientData/>
  </xdr:twoCellAnchor>
  <xdr:twoCellAnchor editAs="absolute">
    <xdr:from>
      <xdr:col>0</xdr:col>
      <xdr:colOff>135664</xdr:colOff>
      <xdr:row>10</xdr:row>
      <xdr:rowOff>20156</xdr:rowOff>
    </xdr:from>
    <xdr:to>
      <xdr:col>2</xdr:col>
      <xdr:colOff>321883</xdr:colOff>
      <xdr:row>12</xdr:row>
      <xdr:rowOff>56966</xdr:rowOff>
    </xdr:to>
    <xdr:sp macro="" textlink="">
      <xdr:nvSpPr>
        <xdr:cNvPr id="3" name="Retângulo 16">
          <a:hlinkClick xmlns:r="http://schemas.openxmlformats.org/officeDocument/2006/relationships" r:id="rId8"/>
          <a:extLst>
            <a:ext uri="{FF2B5EF4-FFF2-40B4-BE49-F238E27FC236}">
              <a16:creationId xmlns:a16="http://schemas.microsoft.com/office/drawing/2014/main" id="{C72DA3D1-0466-4BBC-86DE-9D305C394B08}"/>
            </a:ext>
          </a:extLst>
        </xdr:cNvPr>
        <xdr:cNvSpPr/>
      </xdr:nvSpPr>
      <xdr:spPr>
        <a:xfrm>
          <a:off x="128044" y="2061227"/>
          <a:ext cx="1000743" cy="41781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Alternativos</a:t>
          </a:r>
        </a:p>
      </xdr:txBody>
    </xdr:sp>
    <xdr:clientData/>
  </xdr:twoCellAnchor>
  <xdr:twoCellAnchor editAs="absolute">
    <xdr:from>
      <xdr:col>0</xdr:col>
      <xdr:colOff>133759</xdr:colOff>
      <xdr:row>13</xdr:row>
      <xdr:rowOff>15402</xdr:rowOff>
    </xdr:from>
    <xdr:to>
      <xdr:col>2</xdr:col>
      <xdr:colOff>325693</xdr:colOff>
      <xdr:row>15</xdr:row>
      <xdr:rowOff>59832</xdr:rowOff>
    </xdr:to>
    <xdr:sp macro="" textlink="">
      <xdr:nvSpPr>
        <xdr:cNvPr id="4" name="Retângulo 16">
          <a:hlinkClick xmlns:r="http://schemas.openxmlformats.org/officeDocument/2006/relationships" r:id="rId9"/>
          <a:extLst>
            <a:ext uri="{FF2B5EF4-FFF2-40B4-BE49-F238E27FC236}">
              <a16:creationId xmlns:a16="http://schemas.microsoft.com/office/drawing/2014/main" id="{BB58DB42-7001-4762-AC7C-8D3C6206A95A}"/>
            </a:ext>
          </a:extLst>
        </xdr:cNvPr>
        <xdr:cNvSpPr/>
      </xdr:nvSpPr>
      <xdr:spPr>
        <a:xfrm>
          <a:off x="126139" y="2618448"/>
          <a:ext cx="1004553" cy="43495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Cetipados</a:t>
          </a:r>
        </a:p>
      </xdr:txBody>
    </xdr:sp>
    <xdr:clientData/>
  </xdr:twoCellAnchor>
  <xdr:twoCellAnchor editAs="absolute">
    <xdr:from>
      <xdr:col>0</xdr:col>
      <xdr:colOff>129949</xdr:colOff>
      <xdr:row>16</xdr:row>
      <xdr:rowOff>20173</xdr:rowOff>
    </xdr:from>
    <xdr:to>
      <xdr:col>2</xdr:col>
      <xdr:colOff>327598</xdr:colOff>
      <xdr:row>18</xdr:row>
      <xdr:rowOff>60793</xdr:rowOff>
    </xdr:to>
    <xdr:sp macro="" textlink="">
      <xdr:nvSpPr>
        <xdr:cNvPr id="5" name="Retângulo 16">
          <a:hlinkClick xmlns:r="http://schemas.openxmlformats.org/officeDocument/2006/relationships" r:id="rId10"/>
          <a:extLst>
            <a:ext uri="{FF2B5EF4-FFF2-40B4-BE49-F238E27FC236}">
              <a16:creationId xmlns:a16="http://schemas.microsoft.com/office/drawing/2014/main" id="{475DFDC3-63EB-4287-A280-984C3384A683}"/>
            </a:ext>
          </a:extLst>
        </xdr:cNvPr>
        <xdr:cNvSpPr/>
      </xdr:nvSpPr>
      <xdr:spPr>
        <a:xfrm>
          <a:off x="120424" y="3192814"/>
          <a:ext cx="1015983" cy="43876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PR+</a:t>
          </a:r>
        </a:p>
      </xdr:txBody>
    </xdr:sp>
    <xdr:clientData/>
  </xdr:twoCellAnchor>
  <xdr:twoCellAnchor editAs="absolute">
    <xdr:from>
      <xdr:col>0</xdr:col>
      <xdr:colOff>134711</xdr:colOff>
      <xdr:row>19</xdr:row>
      <xdr:rowOff>15419</xdr:rowOff>
    </xdr:from>
    <xdr:to>
      <xdr:col>2</xdr:col>
      <xdr:colOff>320930</xdr:colOff>
      <xdr:row>21</xdr:row>
      <xdr:rowOff>56039</xdr:rowOff>
    </xdr:to>
    <xdr:sp macro="" textlink="">
      <xdr:nvSpPr>
        <xdr:cNvPr id="6" name="Retângulo 16">
          <a:hlinkClick xmlns:r="http://schemas.openxmlformats.org/officeDocument/2006/relationships" r:id="rId11"/>
          <a:extLst>
            <a:ext uri="{FF2B5EF4-FFF2-40B4-BE49-F238E27FC236}">
              <a16:creationId xmlns:a16="http://schemas.microsoft.com/office/drawing/2014/main" id="{2407357E-540C-4079-9386-760F08CD7674}"/>
            </a:ext>
          </a:extLst>
        </xdr:cNvPr>
        <xdr:cNvSpPr/>
      </xdr:nvSpPr>
      <xdr:spPr>
        <a:xfrm>
          <a:off x="119471" y="3770990"/>
          <a:ext cx="1017888" cy="42924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Glossário Fechados</a:t>
          </a:r>
        </a:p>
      </xdr:txBody>
    </xdr:sp>
    <xdr:clientData/>
  </xdr:twoCellAnchor>
  <xdr:twoCellAnchor editAs="absolute">
    <xdr:from>
      <xdr:col>0</xdr:col>
      <xdr:colOff>134076</xdr:colOff>
      <xdr:row>32</xdr:row>
      <xdr:rowOff>169273</xdr:rowOff>
    </xdr:from>
    <xdr:to>
      <xdr:col>2</xdr:col>
      <xdr:colOff>325375</xdr:colOff>
      <xdr:row>35</xdr:row>
      <xdr:rowOff>73095</xdr:rowOff>
    </xdr:to>
    <xdr:sp macro="" textlink="">
      <xdr:nvSpPr>
        <xdr:cNvPr id="7" name="Retângulo 6">
          <a:hlinkClick xmlns:r="http://schemas.openxmlformats.org/officeDocument/2006/relationships" r:id="rId12"/>
          <a:extLst>
            <a:ext uri="{FF2B5EF4-FFF2-40B4-BE49-F238E27FC236}">
              <a16:creationId xmlns:a16="http://schemas.microsoft.com/office/drawing/2014/main" id="{92E108B3-466E-459D-8601-D71725BB4869}"/>
            </a:ext>
          </a:extLst>
        </xdr:cNvPr>
        <xdr:cNvSpPr/>
      </xdr:nvSpPr>
      <xdr:spPr>
        <a:xfrm>
          <a:off x="134076" y="6408964"/>
          <a:ext cx="1007728" cy="426881"/>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Classificação XP</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60325</xdr:colOff>
      <xdr:row>3</xdr:row>
      <xdr:rowOff>152400</xdr:rowOff>
    </xdr:from>
    <xdr:to>
      <xdr:col>1</xdr:col>
      <xdr:colOff>1039</xdr:colOff>
      <xdr:row>3</xdr:row>
      <xdr:rowOff>569575</xdr:rowOff>
    </xdr:to>
    <xdr:sp macro="" textlink="">
      <xdr:nvSpPr>
        <xdr:cNvPr id="6" name="Retângulo 16">
          <a:hlinkClick xmlns:r="http://schemas.openxmlformats.org/officeDocument/2006/relationships" r:id="rId1"/>
          <a:extLst>
            <a:ext uri="{FF2B5EF4-FFF2-40B4-BE49-F238E27FC236}">
              <a16:creationId xmlns:a16="http://schemas.microsoft.com/office/drawing/2014/main" id="{43F62FDC-3944-4292-A697-497AAF73661E}"/>
            </a:ext>
          </a:extLst>
        </xdr:cNvPr>
        <xdr:cNvSpPr/>
      </xdr:nvSpPr>
      <xdr:spPr>
        <a:xfrm>
          <a:off x="66675" y="857250"/>
          <a:ext cx="1017525" cy="4171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74613</xdr:colOff>
      <xdr:row>5</xdr:row>
      <xdr:rowOff>35856</xdr:rowOff>
    </xdr:from>
    <xdr:to>
      <xdr:col>1</xdr:col>
      <xdr:colOff>87</xdr:colOff>
      <xdr:row>7</xdr:row>
      <xdr:rowOff>95936</xdr:rowOff>
    </xdr:to>
    <xdr:sp macro="" textlink="">
      <xdr:nvSpPr>
        <xdr:cNvPr id="8" name="Retângulo 16">
          <a:hlinkClick xmlns:r="http://schemas.openxmlformats.org/officeDocument/2006/relationships" r:id="rId2"/>
          <a:extLst>
            <a:ext uri="{FF2B5EF4-FFF2-40B4-BE49-F238E27FC236}">
              <a16:creationId xmlns:a16="http://schemas.microsoft.com/office/drawing/2014/main" id="{30BBFEBE-30CB-4DD7-BD54-EC0DA57C5C02}"/>
            </a:ext>
          </a:extLst>
        </xdr:cNvPr>
        <xdr:cNvSpPr/>
      </xdr:nvSpPr>
      <xdr:spPr>
        <a:xfrm>
          <a:off x="74613" y="1609498"/>
          <a:ext cx="1004825" cy="4108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73025</xdr:colOff>
      <xdr:row>8</xdr:row>
      <xdr:rowOff>168537</xdr:rowOff>
    </xdr:from>
    <xdr:to>
      <xdr:col>1</xdr:col>
      <xdr:colOff>1039</xdr:colOff>
      <xdr:row>10</xdr:row>
      <xdr:rowOff>172171</xdr:rowOff>
    </xdr:to>
    <xdr:sp macro="" textlink="">
      <xdr:nvSpPr>
        <xdr:cNvPr id="9" name="Retângulo 16">
          <a:hlinkClick xmlns:r="http://schemas.openxmlformats.org/officeDocument/2006/relationships" r:id="rId3"/>
          <a:extLst>
            <a:ext uri="{FF2B5EF4-FFF2-40B4-BE49-F238E27FC236}">
              <a16:creationId xmlns:a16="http://schemas.microsoft.com/office/drawing/2014/main" id="{72BE1945-EA71-4211-A80C-F001C2DA23A4}"/>
            </a:ext>
          </a:extLst>
        </xdr:cNvPr>
        <xdr:cNvSpPr/>
      </xdr:nvSpPr>
      <xdr:spPr>
        <a:xfrm>
          <a:off x="73025" y="2364921"/>
          <a:ext cx="1011175" cy="40765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74613</xdr:colOff>
      <xdr:row>12</xdr:row>
      <xdr:rowOff>133462</xdr:rowOff>
    </xdr:from>
    <xdr:to>
      <xdr:col>1</xdr:col>
      <xdr:colOff>87</xdr:colOff>
      <xdr:row>14</xdr:row>
      <xdr:rowOff>173579</xdr:rowOff>
    </xdr:to>
    <xdr:sp macro="" textlink="">
      <xdr:nvSpPr>
        <xdr:cNvPr id="10" name="Retângulo 16">
          <a:hlinkClick xmlns:r="http://schemas.openxmlformats.org/officeDocument/2006/relationships" r:id="rId4"/>
          <a:extLst>
            <a:ext uri="{FF2B5EF4-FFF2-40B4-BE49-F238E27FC236}">
              <a16:creationId xmlns:a16="http://schemas.microsoft.com/office/drawing/2014/main" id="{582410ED-1ABA-4E16-9D26-14685576999F}"/>
            </a:ext>
          </a:extLst>
        </xdr:cNvPr>
        <xdr:cNvSpPr/>
      </xdr:nvSpPr>
      <xdr:spPr>
        <a:xfrm>
          <a:off x="74613" y="3080609"/>
          <a:ext cx="1034856" cy="426832"/>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60325</xdr:colOff>
      <xdr:row>16</xdr:row>
      <xdr:rowOff>96034</xdr:rowOff>
    </xdr:from>
    <xdr:to>
      <xdr:col>1</xdr:col>
      <xdr:colOff>1039</xdr:colOff>
      <xdr:row>18</xdr:row>
      <xdr:rowOff>174924</xdr:rowOff>
    </xdr:to>
    <xdr:sp macro="" textlink="">
      <xdr:nvSpPr>
        <xdr:cNvPr id="11" name="Retângulo 16">
          <a:hlinkClick xmlns:r="http://schemas.openxmlformats.org/officeDocument/2006/relationships" r:id="rId5"/>
          <a:extLst>
            <a:ext uri="{FF2B5EF4-FFF2-40B4-BE49-F238E27FC236}">
              <a16:creationId xmlns:a16="http://schemas.microsoft.com/office/drawing/2014/main" id="{D32E12E7-03F1-4950-85AB-51D881CA2A55}"/>
            </a:ext>
          </a:extLst>
        </xdr:cNvPr>
        <xdr:cNvSpPr/>
      </xdr:nvSpPr>
      <xdr:spPr>
        <a:xfrm>
          <a:off x="66675" y="3878943"/>
          <a:ext cx="1017525" cy="42670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92821</xdr:colOff>
      <xdr:row>4</xdr:row>
      <xdr:rowOff>120090</xdr:rowOff>
    </xdr:from>
    <xdr:ext cx="8438030" cy="609013"/>
    <xdr:sp macro="" textlink="">
      <xdr:nvSpPr>
        <xdr:cNvPr id="2" name="CaixaDeTexto 1">
          <a:extLst>
            <a:ext uri="{FF2B5EF4-FFF2-40B4-BE49-F238E27FC236}">
              <a16:creationId xmlns:a16="http://schemas.microsoft.com/office/drawing/2014/main" id="{3D45732E-632C-40C4-9E41-EA48AFBBBFFF}"/>
            </a:ext>
          </a:extLst>
        </xdr:cNvPr>
        <xdr:cNvSpPr txBox="1"/>
      </xdr:nvSpPr>
      <xdr:spPr>
        <a:xfrm>
          <a:off x="1211056" y="1207845"/>
          <a:ext cx="8438030" cy="609013"/>
        </a:xfrm>
        <a:prstGeom prst="rect">
          <a:avLst/>
        </a:prstGeom>
        <a:solidFill>
          <a:schemeClr val="tx1"/>
        </a:solidFill>
        <a:ln>
          <a:solidFill>
            <a:srgbClr val="FFC709"/>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100" b="1">
              <a:solidFill>
                <a:srgbClr val="FFC709"/>
              </a:solidFill>
            </a:rPr>
            <a:t>Plataforma de Dados - Fundos Internacionais:  </a:t>
          </a:r>
          <a:r>
            <a:rPr lang="pt-BR" sz="1100" b="0">
              <a:solidFill>
                <a:srgbClr val="FFC709"/>
              </a:solidFill>
            </a:rPr>
            <a:t>https://markets.ft.com/data/funds/uk</a:t>
          </a:r>
        </a:p>
        <a:p>
          <a:endParaRPr lang="pt-BR" sz="1100" b="1">
            <a:solidFill>
              <a:srgbClr val="FFC709"/>
            </a:solidFill>
          </a:endParaRPr>
        </a:p>
        <a:p>
          <a:r>
            <a:rPr lang="pt-BR" sz="1100" b="1">
              <a:solidFill>
                <a:srgbClr val="FFC709"/>
              </a:solidFill>
            </a:rPr>
            <a:t>Tutorial para uso da plataforma: </a:t>
          </a:r>
          <a:r>
            <a:rPr lang="pt-BR" sz="1100" b="0">
              <a:solidFill>
                <a:srgbClr val="FFC709"/>
              </a:solidFill>
            </a:rPr>
            <a:t>https://conteudos.xpi.com.br/wp-content/uploads/2021/10/Tutorial-Buscador-Fundos-Offshore.gif</a:t>
          </a:r>
        </a:p>
      </xdr:txBody>
    </xdr:sp>
    <xdr:clientData/>
  </xdr:oneCellAnchor>
  <xdr:twoCellAnchor>
    <xdr:from>
      <xdr:col>1</xdr:col>
      <xdr:colOff>92868</xdr:colOff>
      <xdr:row>0</xdr:row>
      <xdr:rowOff>130969</xdr:rowOff>
    </xdr:from>
    <xdr:to>
      <xdr:col>6</xdr:col>
      <xdr:colOff>2075497</xdr:colOff>
      <xdr:row>3</xdr:row>
      <xdr:rowOff>51434</xdr:rowOff>
    </xdr:to>
    <xdr:sp macro="" textlink="">
      <xdr:nvSpPr>
        <xdr:cNvPr id="3" name="Text Box 1">
          <a:extLst>
            <a:ext uri="{FF2B5EF4-FFF2-40B4-BE49-F238E27FC236}">
              <a16:creationId xmlns:a16="http://schemas.microsoft.com/office/drawing/2014/main" id="{E8DF82E8-43C6-41B2-A2DC-10AC5C42A3D4}"/>
            </a:ext>
          </a:extLst>
        </xdr:cNvPr>
        <xdr:cNvSpPr txBox="1">
          <a:spLocks noChangeArrowheads="1"/>
        </xdr:cNvSpPr>
      </xdr:nvSpPr>
      <xdr:spPr bwMode="auto">
        <a:xfrm>
          <a:off x="1211103" y="134779"/>
          <a:ext cx="15803404" cy="825340"/>
        </a:xfrm>
        <a:prstGeom prst="rect">
          <a:avLst/>
        </a:prstGeom>
        <a:solidFill>
          <a:schemeClr val="tx1"/>
        </a:solidFill>
        <a:ln>
          <a:solidFill>
            <a:srgbClr val="FFC709"/>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0" bIns="0" anchor="t" upright="1"/>
        <a:lstStyle/>
        <a:p>
          <a:pPr algn="l" rtl="0">
            <a:defRPr sz="1000"/>
          </a:pPr>
          <a:r>
            <a:rPr lang="pt-BR" sz="1100" b="0" i="0" u="none" strike="noStrike" baseline="0">
              <a:solidFill>
                <a:srgbClr val="FFC709"/>
              </a:solidFill>
              <a:latin typeface="Calibri"/>
              <a:ea typeface="Calibri"/>
              <a:cs typeface="Calibri"/>
            </a:rPr>
            <a:t>Esta aba traz informações sobre os veículos da plataforma internacional da XP - Mutual Funds, por meio dos seus identificadores (código ISIN - International Securities Identification Number) e principais custos: (i) Ongoing Charges e (ii) Performance Fee.</a:t>
          </a:r>
        </a:p>
        <a:p>
          <a:pPr algn="l" rtl="0">
            <a:defRPr sz="1000"/>
          </a:pPr>
          <a:endParaRPr lang="pt-BR" sz="1100" b="0" i="0" u="none" strike="noStrike" baseline="0">
            <a:solidFill>
              <a:srgbClr val="FFC709"/>
            </a:solidFill>
            <a:latin typeface="Calibri"/>
            <a:ea typeface="Calibri"/>
            <a:cs typeface="Calibri"/>
          </a:endParaRPr>
        </a:p>
        <a:p>
          <a:pPr algn="l" rtl="0">
            <a:defRPr sz="1000"/>
          </a:pPr>
          <a:r>
            <a:rPr lang="pt-BR" sz="1100" b="0" i="0" u="none" strike="noStrike" baseline="0">
              <a:solidFill>
                <a:srgbClr val="FFC709"/>
              </a:solidFill>
              <a:latin typeface="Calibri"/>
              <a:ea typeface="Calibri"/>
              <a:cs typeface="Calibri"/>
            </a:rPr>
            <a:t>Obs: Ongoing Charges é uma taxa análoga à taxa de administração e busca remunerar os diferentes prestadores de serviço envolvidos na atividade do fundo (Gestor, Administrador, Custodiante, Controlador, Auditor, etc).</a:t>
          </a:r>
        </a:p>
        <a:p>
          <a:pPr algn="l" rtl="0">
            <a:defRPr sz="1000"/>
          </a:pPr>
          <a:endParaRPr lang="pt-BR" sz="1100" b="0" i="0" u="none" strike="noStrike" baseline="0">
            <a:solidFill>
              <a:srgbClr val="000000"/>
            </a:solidFill>
            <a:latin typeface="Calibri"/>
            <a:ea typeface="Calibri"/>
            <a:cs typeface="Calibri"/>
          </a:endParaRPr>
        </a:p>
      </xdr:txBody>
    </xdr:sp>
    <xdr:clientData/>
  </xdr:twoCellAnchor>
  <xdr:twoCellAnchor editAs="absolute">
    <xdr:from>
      <xdr:col>0</xdr:col>
      <xdr:colOff>0</xdr:colOff>
      <xdr:row>0</xdr:row>
      <xdr:rowOff>0</xdr:rowOff>
    </xdr:from>
    <xdr:to>
      <xdr:col>0</xdr:col>
      <xdr:colOff>1044381</xdr:colOff>
      <xdr:row>1</xdr:row>
      <xdr:rowOff>57130</xdr:rowOff>
    </xdr:to>
    <xdr:sp macro="" textlink="">
      <xdr:nvSpPr>
        <xdr:cNvPr id="4" name="Retângulo 16">
          <a:hlinkClick xmlns:r="http://schemas.openxmlformats.org/officeDocument/2006/relationships" r:id="rId1"/>
          <a:extLst>
            <a:ext uri="{FF2B5EF4-FFF2-40B4-BE49-F238E27FC236}">
              <a16:creationId xmlns:a16="http://schemas.microsoft.com/office/drawing/2014/main" id="{414994BA-3E23-437F-A1F5-C1C6B81F59D4}"/>
            </a:ext>
          </a:extLst>
        </xdr:cNvPr>
        <xdr:cNvSpPr/>
      </xdr:nvSpPr>
      <xdr:spPr>
        <a:xfrm>
          <a:off x="0" y="0"/>
          <a:ext cx="1044381" cy="4171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20003</xdr:colOff>
      <xdr:row>2</xdr:row>
      <xdr:rowOff>75077</xdr:rowOff>
    </xdr:from>
    <xdr:to>
      <xdr:col>0</xdr:col>
      <xdr:colOff>1051049</xdr:colOff>
      <xdr:row>4</xdr:row>
      <xdr:rowOff>135157</xdr:rowOff>
    </xdr:to>
    <xdr:sp macro="" textlink="">
      <xdr:nvSpPr>
        <xdr:cNvPr id="5" name="Retângulo 16">
          <a:hlinkClick xmlns:r="http://schemas.openxmlformats.org/officeDocument/2006/relationships" r:id="rId2"/>
          <a:extLst>
            <a:ext uri="{FF2B5EF4-FFF2-40B4-BE49-F238E27FC236}">
              <a16:creationId xmlns:a16="http://schemas.microsoft.com/office/drawing/2014/main" id="{7F4E251D-D972-45ED-BA02-4A67E9AB3A7C}"/>
            </a:ext>
          </a:extLst>
        </xdr:cNvPr>
        <xdr:cNvSpPr/>
      </xdr:nvSpPr>
      <xdr:spPr>
        <a:xfrm>
          <a:off x="8573" y="779927"/>
          <a:ext cx="1034856" cy="44108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16510</xdr:colOff>
      <xdr:row>6</xdr:row>
      <xdr:rowOff>21068</xdr:rowOff>
    </xdr:from>
    <xdr:to>
      <xdr:col>0</xdr:col>
      <xdr:colOff>1044381</xdr:colOff>
      <xdr:row>8</xdr:row>
      <xdr:rowOff>58992</xdr:rowOff>
    </xdr:to>
    <xdr:sp macro="" textlink="">
      <xdr:nvSpPr>
        <xdr:cNvPr id="6" name="Retângulo 16">
          <a:hlinkClick xmlns:r="http://schemas.openxmlformats.org/officeDocument/2006/relationships" r:id="rId3"/>
          <a:extLst>
            <a:ext uri="{FF2B5EF4-FFF2-40B4-BE49-F238E27FC236}">
              <a16:creationId xmlns:a16="http://schemas.microsoft.com/office/drawing/2014/main" id="{EA27792D-FDFF-4A4D-BBCB-F635A7F64432}"/>
            </a:ext>
          </a:extLst>
        </xdr:cNvPr>
        <xdr:cNvSpPr/>
      </xdr:nvSpPr>
      <xdr:spPr>
        <a:xfrm>
          <a:off x="6985" y="1478393"/>
          <a:ext cx="1037396" cy="390349"/>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16193</xdr:colOff>
      <xdr:row>9</xdr:row>
      <xdr:rowOff>212688</xdr:rowOff>
    </xdr:from>
    <xdr:to>
      <xdr:col>0</xdr:col>
      <xdr:colOff>1047239</xdr:colOff>
      <xdr:row>11</xdr:row>
      <xdr:rowOff>133350</xdr:rowOff>
    </xdr:to>
    <xdr:sp macro="" textlink="">
      <xdr:nvSpPr>
        <xdr:cNvPr id="7" name="Retângulo 16">
          <a:hlinkClick xmlns:r="http://schemas.openxmlformats.org/officeDocument/2006/relationships" r:id="rId4"/>
          <a:extLst>
            <a:ext uri="{FF2B5EF4-FFF2-40B4-BE49-F238E27FC236}">
              <a16:creationId xmlns:a16="http://schemas.microsoft.com/office/drawing/2014/main" id="{13E3052E-84B2-48DD-B7AA-021DF714373C}"/>
            </a:ext>
          </a:extLst>
        </xdr:cNvPr>
        <xdr:cNvSpPr/>
      </xdr:nvSpPr>
      <xdr:spPr>
        <a:xfrm>
          <a:off x="16193" y="2203413"/>
          <a:ext cx="1031046" cy="406437"/>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0</xdr:colOff>
      <xdr:row>13</xdr:row>
      <xdr:rowOff>97155</xdr:rowOff>
    </xdr:from>
    <xdr:to>
      <xdr:col>0</xdr:col>
      <xdr:colOff>1044381</xdr:colOff>
      <xdr:row>16</xdr:row>
      <xdr:rowOff>19835</xdr:rowOff>
    </xdr:to>
    <xdr:sp macro="" textlink="">
      <xdr:nvSpPr>
        <xdr:cNvPr id="8" name="Retângulo 16">
          <a:hlinkClick xmlns:r="http://schemas.openxmlformats.org/officeDocument/2006/relationships" r:id="rId5"/>
          <a:extLst>
            <a:ext uri="{FF2B5EF4-FFF2-40B4-BE49-F238E27FC236}">
              <a16:creationId xmlns:a16="http://schemas.microsoft.com/office/drawing/2014/main" id="{A915D961-164E-4D2F-881E-08882196CB25}"/>
            </a:ext>
          </a:extLst>
        </xdr:cNvPr>
        <xdr:cNvSpPr/>
      </xdr:nvSpPr>
      <xdr:spPr>
        <a:xfrm>
          <a:off x="0" y="2935605"/>
          <a:ext cx="1044381" cy="46560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oneCellAnchor>
    <xdr:from>
      <xdr:col>1</xdr:col>
      <xdr:colOff>92821</xdr:colOff>
      <xdr:row>4</xdr:row>
      <xdr:rowOff>120090</xdr:rowOff>
    </xdr:from>
    <xdr:ext cx="8438030" cy="609013"/>
    <xdr:sp macro="" textlink="">
      <xdr:nvSpPr>
        <xdr:cNvPr id="9" name="CaixaDeTexto 8">
          <a:extLst>
            <a:ext uri="{FF2B5EF4-FFF2-40B4-BE49-F238E27FC236}">
              <a16:creationId xmlns:a16="http://schemas.microsoft.com/office/drawing/2014/main" id="{24F870E4-AD00-4E9F-9CDC-4A0A2A6BE2FE}"/>
            </a:ext>
          </a:extLst>
        </xdr:cNvPr>
        <xdr:cNvSpPr txBox="1"/>
      </xdr:nvSpPr>
      <xdr:spPr>
        <a:xfrm>
          <a:off x="1205341" y="1202130"/>
          <a:ext cx="8438030" cy="609013"/>
        </a:xfrm>
        <a:prstGeom prst="rect">
          <a:avLst/>
        </a:prstGeom>
        <a:solidFill>
          <a:schemeClr val="tx1"/>
        </a:solidFill>
        <a:ln>
          <a:solidFill>
            <a:srgbClr val="FFC709"/>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100" b="1">
              <a:solidFill>
                <a:srgbClr val="FFC709"/>
              </a:solidFill>
            </a:rPr>
            <a:t>Plataforma de Dados - Fundos Internacionais:  </a:t>
          </a:r>
          <a:r>
            <a:rPr lang="pt-BR" sz="1100" b="0">
              <a:solidFill>
                <a:srgbClr val="FFC709"/>
              </a:solidFill>
            </a:rPr>
            <a:t>https://markets.ft.com/data/funds/uk</a:t>
          </a:r>
        </a:p>
        <a:p>
          <a:endParaRPr lang="pt-BR" sz="1100" b="1">
            <a:solidFill>
              <a:srgbClr val="FFC709"/>
            </a:solidFill>
          </a:endParaRPr>
        </a:p>
        <a:p>
          <a:r>
            <a:rPr lang="pt-BR" sz="1100" b="1">
              <a:solidFill>
                <a:srgbClr val="FFC709"/>
              </a:solidFill>
            </a:rPr>
            <a:t>Tutorial para uso da plataforma: </a:t>
          </a:r>
          <a:r>
            <a:rPr lang="pt-BR" sz="1100" b="0">
              <a:solidFill>
                <a:srgbClr val="FFC709"/>
              </a:solidFill>
            </a:rPr>
            <a:t>https://conteudos.xpi.com.br/wp-content/uploads/2021/10/Tutorial-Buscador-Fundos-Offshore.gif</a:t>
          </a:r>
        </a:p>
      </xdr:txBody>
    </xdr:sp>
    <xdr:clientData/>
  </xdr:oneCellAnchor>
  <xdr:twoCellAnchor>
    <xdr:from>
      <xdr:col>1</xdr:col>
      <xdr:colOff>92868</xdr:colOff>
      <xdr:row>0</xdr:row>
      <xdr:rowOff>130969</xdr:rowOff>
    </xdr:from>
    <xdr:to>
      <xdr:col>6</xdr:col>
      <xdr:colOff>2075497</xdr:colOff>
      <xdr:row>3</xdr:row>
      <xdr:rowOff>51434</xdr:rowOff>
    </xdr:to>
    <xdr:sp macro="" textlink="">
      <xdr:nvSpPr>
        <xdr:cNvPr id="10" name="Text Box 1">
          <a:extLst>
            <a:ext uri="{FF2B5EF4-FFF2-40B4-BE49-F238E27FC236}">
              <a16:creationId xmlns:a16="http://schemas.microsoft.com/office/drawing/2014/main" id="{E149529C-3CD3-4CD7-A1DD-8A166A23ACE3}"/>
            </a:ext>
          </a:extLst>
        </xdr:cNvPr>
        <xdr:cNvSpPr txBox="1">
          <a:spLocks noChangeArrowheads="1"/>
        </xdr:cNvSpPr>
      </xdr:nvSpPr>
      <xdr:spPr bwMode="auto">
        <a:xfrm>
          <a:off x="1205388" y="130969"/>
          <a:ext cx="15797689" cy="819625"/>
        </a:xfrm>
        <a:prstGeom prst="rect">
          <a:avLst/>
        </a:prstGeom>
        <a:solidFill>
          <a:schemeClr val="tx1"/>
        </a:solidFill>
        <a:ln>
          <a:solidFill>
            <a:srgbClr val="FFC709"/>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0" bIns="0" anchor="t" upright="1"/>
        <a:lstStyle/>
        <a:p>
          <a:pPr algn="l" rtl="0">
            <a:defRPr sz="1000"/>
          </a:pPr>
          <a:r>
            <a:rPr lang="pt-BR" sz="1100" b="0" i="0" u="none" strike="noStrike" baseline="0">
              <a:solidFill>
                <a:srgbClr val="FFC709"/>
              </a:solidFill>
              <a:latin typeface="Calibri"/>
              <a:ea typeface="Calibri"/>
              <a:cs typeface="Calibri"/>
            </a:rPr>
            <a:t>Esta aba traz informações sobre os veículos da plataforma internacional da XP - Mutual Funds, por meio dos seus identificadores (código ISIN - International Securities Identification Number) e principais custos: (i) Ongoing Charges e (ii) Performance Fee.</a:t>
          </a:r>
        </a:p>
        <a:p>
          <a:pPr algn="l" rtl="0">
            <a:defRPr sz="1000"/>
          </a:pPr>
          <a:endParaRPr lang="pt-BR" sz="1100" b="0" i="0" u="none" strike="noStrike" baseline="0">
            <a:solidFill>
              <a:srgbClr val="FFC709"/>
            </a:solidFill>
            <a:latin typeface="Calibri"/>
            <a:ea typeface="Calibri"/>
            <a:cs typeface="Calibri"/>
          </a:endParaRPr>
        </a:p>
        <a:p>
          <a:pPr algn="l" rtl="0">
            <a:defRPr sz="1000"/>
          </a:pPr>
          <a:r>
            <a:rPr lang="pt-BR" sz="1100" b="0" i="0" u="none" strike="noStrike" baseline="0">
              <a:solidFill>
                <a:srgbClr val="FFC709"/>
              </a:solidFill>
              <a:latin typeface="Calibri"/>
              <a:ea typeface="Calibri"/>
              <a:cs typeface="Calibri"/>
            </a:rPr>
            <a:t>Obs: Ongoing Charges é uma taxa análoga à taxa de administração e busca remunerar os diferentes prestadores de serviço envolvidos na atividade do fundo (Gestor, Administrador, Custodiante, Controlador, Auditor, etc).</a:t>
          </a:r>
        </a:p>
        <a:p>
          <a:pPr algn="l" rtl="0">
            <a:defRPr sz="1000"/>
          </a:pPr>
          <a:endParaRPr lang="pt-BR" sz="1100" b="0" i="0" u="none" strike="noStrike" baseline="0">
            <a:solidFill>
              <a:srgbClr val="000000"/>
            </a:solidFill>
            <a:latin typeface="Calibri"/>
            <a:ea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19050</xdr:colOff>
      <xdr:row>0</xdr:row>
      <xdr:rowOff>114300</xdr:rowOff>
    </xdr:from>
    <xdr:to>
      <xdr:col>0</xdr:col>
      <xdr:colOff>1063431</xdr:colOff>
      <xdr:row>1</xdr:row>
      <xdr:rowOff>171430</xdr:rowOff>
    </xdr:to>
    <xdr:sp macro="" textlink="">
      <xdr:nvSpPr>
        <xdr:cNvPr id="2" name="Retângulo 16">
          <a:hlinkClick xmlns:r="http://schemas.openxmlformats.org/officeDocument/2006/relationships" r:id="rId1"/>
          <a:extLst>
            <a:ext uri="{FF2B5EF4-FFF2-40B4-BE49-F238E27FC236}">
              <a16:creationId xmlns:a16="http://schemas.microsoft.com/office/drawing/2014/main" id="{65DCE682-682D-452A-943E-1C6CD232E07A}"/>
            </a:ext>
          </a:extLst>
        </xdr:cNvPr>
        <xdr:cNvSpPr/>
      </xdr:nvSpPr>
      <xdr:spPr>
        <a:xfrm>
          <a:off x="15240" y="114300"/>
          <a:ext cx="1048191" cy="41336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16193</xdr:colOff>
      <xdr:row>2</xdr:row>
      <xdr:rowOff>75077</xdr:rowOff>
    </xdr:from>
    <xdr:to>
      <xdr:col>0</xdr:col>
      <xdr:colOff>1047239</xdr:colOff>
      <xdr:row>4</xdr:row>
      <xdr:rowOff>131347</xdr:rowOff>
    </xdr:to>
    <xdr:sp macro="" textlink="">
      <xdr:nvSpPr>
        <xdr:cNvPr id="3" name="Retângulo 16">
          <a:hlinkClick xmlns:r="http://schemas.openxmlformats.org/officeDocument/2006/relationships" r:id="rId2"/>
          <a:extLst>
            <a:ext uri="{FF2B5EF4-FFF2-40B4-BE49-F238E27FC236}">
              <a16:creationId xmlns:a16="http://schemas.microsoft.com/office/drawing/2014/main" id="{0156620C-DB8B-46DC-9316-BFFE75C817B9}"/>
            </a:ext>
          </a:extLst>
        </xdr:cNvPr>
        <xdr:cNvSpPr/>
      </xdr:nvSpPr>
      <xdr:spPr>
        <a:xfrm>
          <a:off x="20003" y="779927"/>
          <a:ext cx="1031046" cy="44108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20320</xdr:colOff>
      <xdr:row>5</xdr:row>
      <xdr:rowOff>205853</xdr:rowOff>
    </xdr:from>
    <xdr:to>
      <xdr:col>0</xdr:col>
      <xdr:colOff>1048191</xdr:colOff>
      <xdr:row>7</xdr:row>
      <xdr:rowOff>116142</xdr:rowOff>
    </xdr:to>
    <xdr:sp macro="" textlink="">
      <xdr:nvSpPr>
        <xdr:cNvPr id="4" name="Retângulo 16">
          <a:hlinkClick xmlns:r="http://schemas.openxmlformats.org/officeDocument/2006/relationships" r:id="rId3"/>
          <a:extLst>
            <a:ext uri="{FF2B5EF4-FFF2-40B4-BE49-F238E27FC236}">
              <a16:creationId xmlns:a16="http://schemas.microsoft.com/office/drawing/2014/main" id="{BA8D27ED-D035-49CA-9429-ECEF0A5D26A6}"/>
            </a:ext>
          </a:extLst>
        </xdr:cNvPr>
        <xdr:cNvSpPr/>
      </xdr:nvSpPr>
      <xdr:spPr>
        <a:xfrm>
          <a:off x="16510" y="1476488"/>
          <a:ext cx="1027871" cy="392254"/>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20003</xdr:colOff>
      <xdr:row>9</xdr:row>
      <xdr:rowOff>96483</xdr:rowOff>
    </xdr:from>
    <xdr:to>
      <xdr:col>0</xdr:col>
      <xdr:colOff>1051049</xdr:colOff>
      <xdr:row>11</xdr:row>
      <xdr:rowOff>152400</xdr:rowOff>
    </xdr:to>
    <xdr:sp macro="" textlink="">
      <xdr:nvSpPr>
        <xdr:cNvPr id="5" name="Retângulo 16">
          <a:hlinkClick xmlns:r="http://schemas.openxmlformats.org/officeDocument/2006/relationships" r:id="rId4"/>
          <a:extLst>
            <a:ext uri="{FF2B5EF4-FFF2-40B4-BE49-F238E27FC236}">
              <a16:creationId xmlns:a16="http://schemas.microsoft.com/office/drawing/2014/main" id="{3A26FA5B-8F10-424C-A32F-062EA20E01EF}"/>
            </a:ext>
          </a:extLst>
        </xdr:cNvPr>
        <xdr:cNvSpPr/>
      </xdr:nvSpPr>
      <xdr:spPr>
        <a:xfrm>
          <a:off x="16193" y="2207223"/>
          <a:ext cx="1031046" cy="421677"/>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0</xdr:colOff>
      <xdr:row>13</xdr:row>
      <xdr:rowOff>93345</xdr:rowOff>
    </xdr:from>
    <xdr:to>
      <xdr:col>0</xdr:col>
      <xdr:colOff>1048191</xdr:colOff>
      <xdr:row>16</xdr:row>
      <xdr:rowOff>16025</xdr:rowOff>
    </xdr:to>
    <xdr:sp macro="" textlink="">
      <xdr:nvSpPr>
        <xdr:cNvPr id="6" name="Retângulo 16">
          <a:hlinkClick xmlns:r="http://schemas.openxmlformats.org/officeDocument/2006/relationships" r:id="rId5"/>
          <a:extLst>
            <a:ext uri="{FF2B5EF4-FFF2-40B4-BE49-F238E27FC236}">
              <a16:creationId xmlns:a16="http://schemas.microsoft.com/office/drawing/2014/main" id="{98BC9443-8EF3-44C8-BBC1-6819C41ECD0C}"/>
            </a:ext>
          </a:extLst>
        </xdr:cNvPr>
        <xdr:cNvSpPr/>
      </xdr:nvSpPr>
      <xdr:spPr>
        <a:xfrm>
          <a:off x="0" y="2935605"/>
          <a:ext cx="1044381" cy="46560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twoCellAnchor>
    <xdr:from>
      <xdr:col>1</xdr:col>
      <xdr:colOff>115728</xdr:colOff>
      <xdr:row>0</xdr:row>
      <xdr:rowOff>270034</xdr:rowOff>
    </xdr:from>
    <xdr:to>
      <xdr:col>6</xdr:col>
      <xdr:colOff>2098357</xdr:colOff>
      <xdr:row>4</xdr:row>
      <xdr:rowOff>7619</xdr:rowOff>
    </xdr:to>
    <xdr:sp macro="" textlink="">
      <xdr:nvSpPr>
        <xdr:cNvPr id="7" name="Text Box 1">
          <a:extLst>
            <a:ext uri="{FF2B5EF4-FFF2-40B4-BE49-F238E27FC236}">
              <a16:creationId xmlns:a16="http://schemas.microsoft.com/office/drawing/2014/main" id="{AE416596-7FBB-4187-8E14-C6C0EA0FE52C}"/>
            </a:ext>
          </a:extLst>
        </xdr:cNvPr>
        <xdr:cNvSpPr txBox="1">
          <a:spLocks noChangeArrowheads="1"/>
        </xdr:cNvSpPr>
      </xdr:nvSpPr>
      <xdr:spPr bwMode="auto">
        <a:xfrm>
          <a:off x="1315878" y="270034"/>
          <a:ext cx="15803404" cy="825340"/>
        </a:xfrm>
        <a:prstGeom prst="rect">
          <a:avLst/>
        </a:prstGeom>
        <a:solidFill>
          <a:schemeClr val="tx1"/>
        </a:solidFill>
        <a:ln>
          <a:solidFill>
            <a:srgbClr val="FFC709"/>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0" bIns="0" anchor="t" upright="1"/>
        <a:lstStyle/>
        <a:p>
          <a:pPr algn="l" rtl="0">
            <a:defRPr sz="1000"/>
          </a:pPr>
          <a:r>
            <a:rPr lang="pt-BR" sz="1100" b="0" i="0" u="none" strike="noStrike" baseline="0">
              <a:solidFill>
                <a:srgbClr val="FFC709"/>
              </a:solidFill>
              <a:latin typeface="Calibri"/>
              <a:ea typeface="Calibri"/>
              <a:cs typeface="Calibri"/>
            </a:rPr>
            <a:t>Esta aba traz informações sobre os veículos ilíquidos da plataforma da XP, mais especificamente, fundos da franquia Cetipados (Imobiliário, Agronegócio, Infraestrutura, Hedge Fund, Special Situations e Private Debt)</a:t>
          </a:r>
        </a:p>
        <a:p>
          <a:pPr algn="l" rtl="0">
            <a:defRPr sz="1000"/>
          </a:pPr>
          <a:endParaRPr lang="pt-BR" sz="1100" b="0" i="0" u="none" strike="noStrike" baseline="0">
            <a:solidFill>
              <a:srgbClr val="FFC709"/>
            </a:solidFill>
            <a:latin typeface="Calibri"/>
            <a:ea typeface="Calibri"/>
            <a:cs typeface="Calibri"/>
          </a:endParaRPr>
        </a:p>
        <a:p>
          <a:pPr algn="l" rtl="0">
            <a:defRPr sz="1000"/>
          </a:pPr>
          <a:r>
            <a:rPr lang="pt-BR" sz="1100" b="0" i="0" u="none" strike="noStrike" baseline="0">
              <a:solidFill>
                <a:srgbClr val="FFC709"/>
              </a:solidFill>
              <a:latin typeface="Calibri"/>
              <a:ea typeface="Calibri"/>
              <a:cs typeface="Calibri"/>
            </a:rPr>
            <a:t>Obs: Em caso de dúvidas quanto ao que seria cada coluna, consulte nossa aba explicativa                                    . Caso haja interesse, nela também se pode encontrar um documento explicativo sobre termos de fundos da indústria. </a:t>
          </a:r>
        </a:p>
        <a:p>
          <a:pPr algn="l" rtl="0">
            <a:defRPr sz="1000"/>
          </a:pPr>
          <a:endParaRPr lang="pt-BR" sz="1100" b="0" i="0" u="none" strike="noStrike" baseline="0">
            <a:solidFill>
              <a:srgbClr val="000000"/>
            </a:solidFill>
            <a:latin typeface="Calibri"/>
            <a:ea typeface="Calibri"/>
            <a:cs typeface="Calibri"/>
          </a:endParaRPr>
        </a:p>
      </xdr:txBody>
    </xdr:sp>
    <xdr:clientData/>
  </xdr:twoCellAnchor>
  <xdr:twoCellAnchor editAs="absolute">
    <xdr:from>
      <xdr:col>9</xdr:col>
      <xdr:colOff>685800</xdr:colOff>
      <xdr:row>1</xdr:row>
      <xdr:rowOff>224790</xdr:rowOff>
    </xdr:from>
    <xdr:to>
      <xdr:col>10</xdr:col>
      <xdr:colOff>931545</xdr:colOff>
      <xdr:row>3</xdr:row>
      <xdr:rowOff>17145</xdr:rowOff>
    </xdr:to>
    <xdr:sp macro="" textlink="">
      <xdr:nvSpPr>
        <xdr:cNvPr id="8" name="Retângulo 16">
          <a:hlinkClick xmlns:r="http://schemas.openxmlformats.org/officeDocument/2006/relationships" r:id="rId6"/>
          <a:extLst>
            <a:ext uri="{FF2B5EF4-FFF2-40B4-BE49-F238E27FC236}">
              <a16:creationId xmlns:a16="http://schemas.microsoft.com/office/drawing/2014/main" id="{F7ED7B94-9B74-4737-8CEE-DC8C4D0637B7}"/>
            </a:ext>
          </a:extLst>
        </xdr:cNvPr>
        <xdr:cNvSpPr/>
      </xdr:nvSpPr>
      <xdr:spPr>
        <a:xfrm>
          <a:off x="6448425" y="577215"/>
          <a:ext cx="1026795" cy="34861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baseline="0">
              <a:solidFill>
                <a:srgbClr val="FFC709"/>
              </a:solidFill>
              <a:latin typeface="+mn-lt"/>
              <a:cs typeface="Arial" panose="020B0604020202020204" pitchFamily="34" charset="0"/>
            </a:rPr>
            <a:t>Glossário Fundos Fechados</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15240</xdr:colOff>
      <xdr:row>0</xdr:row>
      <xdr:rowOff>114300</xdr:rowOff>
    </xdr:from>
    <xdr:to>
      <xdr:col>0</xdr:col>
      <xdr:colOff>1063431</xdr:colOff>
      <xdr:row>1</xdr:row>
      <xdr:rowOff>175240</xdr:rowOff>
    </xdr:to>
    <xdr:sp macro="" textlink="">
      <xdr:nvSpPr>
        <xdr:cNvPr id="4" name="Retângulo 16">
          <a:hlinkClick xmlns:r="http://schemas.openxmlformats.org/officeDocument/2006/relationships" r:id="rId1"/>
          <a:extLst>
            <a:ext uri="{FF2B5EF4-FFF2-40B4-BE49-F238E27FC236}">
              <a16:creationId xmlns:a16="http://schemas.microsoft.com/office/drawing/2014/main" id="{1BFD0B28-DC0E-471F-A2A0-7FF3B36BA0CC}"/>
            </a:ext>
          </a:extLst>
        </xdr:cNvPr>
        <xdr:cNvSpPr/>
      </xdr:nvSpPr>
      <xdr:spPr>
        <a:xfrm>
          <a:off x="19050" y="114300"/>
          <a:ext cx="1044381" cy="40955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20003</xdr:colOff>
      <xdr:row>2</xdr:row>
      <xdr:rowOff>75077</xdr:rowOff>
    </xdr:from>
    <xdr:to>
      <xdr:col>0</xdr:col>
      <xdr:colOff>1051049</xdr:colOff>
      <xdr:row>4</xdr:row>
      <xdr:rowOff>135157</xdr:rowOff>
    </xdr:to>
    <xdr:sp macro="" textlink="">
      <xdr:nvSpPr>
        <xdr:cNvPr id="5" name="Retângulo 16">
          <a:hlinkClick xmlns:r="http://schemas.openxmlformats.org/officeDocument/2006/relationships" r:id="rId2"/>
          <a:extLst>
            <a:ext uri="{FF2B5EF4-FFF2-40B4-BE49-F238E27FC236}">
              <a16:creationId xmlns:a16="http://schemas.microsoft.com/office/drawing/2014/main" id="{FAD91220-6139-4AF9-928B-7967F1016B91}"/>
            </a:ext>
          </a:extLst>
        </xdr:cNvPr>
        <xdr:cNvSpPr/>
      </xdr:nvSpPr>
      <xdr:spPr>
        <a:xfrm>
          <a:off x="16193" y="779927"/>
          <a:ext cx="1031046" cy="43727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16510</xdr:colOff>
      <xdr:row>5</xdr:row>
      <xdr:rowOff>209663</xdr:rowOff>
    </xdr:from>
    <xdr:to>
      <xdr:col>0</xdr:col>
      <xdr:colOff>1044381</xdr:colOff>
      <xdr:row>7</xdr:row>
      <xdr:rowOff>116142</xdr:rowOff>
    </xdr:to>
    <xdr:sp macro="" textlink="">
      <xdr:nvSpPr>
        <xdr:cNvPr id="6" name="Retângulo 16">
          <a:hlinkClick xmlns:r="http://schemas.openxmlformats.org/officeDocument/2006/relationships" r:id="rId3"/>
          <a:extLst>
            <a:ext uri="{FF2B5EF4-FFF2-40B4-BE49-F238E27FC236}">
              <a16:creationId xmlns:a16="http://schemas.microsoft.com/office/drawing/2014/main" id="{3113AAEC-FDD2-4B68-BE66-8E7FAF6D4C1B}"/>
            </a:ext>
          </a:extLst>
        </xdr:cNvPr>
        <xdr:cNvSpPr/>
      </xdr:nvSpPr>
      <xdr:spPr>
        <a:xfrm>
          <a:off x="20320" y="1465058"/>
          <a:ext cx="1027871" cy="399874"/>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16193</xdr:colOff>
      <xdr:row>9</xdr:row>
      <xdr:rowOff>92673</xdr:rowOff>
    </xdr:from>
    <xdr:to>
      <xdr:col>0</xdr:col>
      <xdr:colOff>1047239</xdr:colOff>
      <xdr:row>11</xdr:row>
      <xdr:rowOff>152400</xdr:rowOff>
    </xdr:to>
    <xdr:sp macro="" textlink="">
      <xdr:nvSpPr>
        <xdr:cNvPr id="7" name="Retângulo 16">
          <a:hlinkClick xmlns:r="http://schemas.openxmlformats.org/officeDocument/2006/relationships" r:id="rId4"/>
          <a:extLst>
            <a:ext uri="{FF2B5EF4-FFF2-40B4-BE49-F238E27FC236}">
              <a16:creationId xmlns:a16="http://schemas.microsoft.com/office/drawing/2014/main" id="{3D681B8F-5F65-481C-8DF3-A690F1BAED29}"/>
            </a:ext>
          </a:extLst>
        </xdr:cNvPr>
        <xdr:cNvSpPr/>
      </xdr:nvSpPr>
      <xdr:spPr>
        <a:xfrm>
          <a:off x="20003" y="2203413"/>
          <a:ext cx="1031046" cy="425487"/>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0</xdr:colOff>
      <xdr:row>13</xdr:row>
      <xdr:rowOff>97155</xdr:rowOff>
    </xdr:from>
    <xdr:to>
      <xdr:col>0</xdr:col>
      <xdr:colOff>1044381</xdr:colOff>
      <xdr:row>16</xdr:row>
      <xdr:rowOff>19835</xdr:rowOff>
    </xdr:to>
    <xdr:sp macro="" textlink="">
      <xdr:nvSpPr>
        <xdr:cNvPr id="8" name="Retângulo 16">
          <a:hlinkClick xmlns:r="http://schemas.openxmlformats.org/officeDocument/2006/relationships" r:id="rId5"/>
          <a:extLst>
            <a:ext uri="{FF2B5EF4-FFF2-40B4-BE49-F238E27FC236}">
              <a16:creationId xmlns:a16="http://schemas.microsoft.com/office/drawing/2014/main" id="{7971396B-7833-4DF7-B483-E57B13C0AADC}"/>
            </a:ext>
          </a:extLst>
        </xdr:cNvPr>
        <xdr:cNvSpPr/>
      </xdr:nvSpPr>
      <xdr:spPr>
        <a:xfrm>
          <a:off x="0" y="2931795"/>
          <a:ext cx="1048191" cy="46560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twoCellAnchor>
    <xdr:from>
      <xdr:col>1</xdr:col>
      <xdr:colOff>104775</xdr:colOff>
      <xdr:row>0</xdr:row>
      <xdr:rowOff>200025</xdr:rowOff>
    </xdr:from>
    <xdr:to>
      <xdr:col>6</xdr:col>
      <xdr:colOff>2087404</xdr:colOff>
      <xdr:row>3</xdr:row>
      <xdr:rowOff>122395</xdr:rowOff>
    </xdr:to>
    <xdr:sp macro="" textlink="">
      <xdr:nvSpPr>
        <xdr:cNvPr id="2" name="Text Box 1">
          <a:extLst>
            <a:ext uri="{FF2B5EF4-FFF2-40B4-BE49-F238E27FC236}">
              <a16:creationId xmlns:a16="http://schemas.microsoft.com/office/drawing/2014/main" id="{158C22FB-1D8F-4E0D-9C3F-36AF45E44183}"/>
            </a:ext>
          </a:extLst>
        </xdr:cNvPr>
        <xdr:cNvSpPr txBox="1">
          <a:spLocks noChangeArrowheads="1"/>
        </xdr:cNvSpPr>
      </xdr:nvSpPr>
      <xdr:spPr bwMode="auto">
        <a:xfrm>
          <a:off x="1304925" y="200025"/>
          <a:ext cx="15803404" cy="827245"/>
        </a:xfrm>
        <a:prstGeom prst="rect">
          <a:avLst/>
        </a:prstGeom>
        <a:solidFill>
          <a:schemeClr val="tx1"/>
        </a:solidFill>
        <a:ln>
          <a:solidFill>
            <a:srgbClr val="FFC709"/>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0" bIns="0" anchor="t" upright="1"/>
        <a:lstStyle/>
        <a:p>
          <a:pPr algn="l" rtl="0">
            <a:defRPr sz="1000"/>
          </a:pPr>
          <a:r>
            <a:rPr lang="pt-BR" sz="1100" b="0" i="0" u="none" strike="noStrike" baseline="0">
              <a:solidFill>
                <a:srgbClr val="FFC709"/>
              </a:solidFill>
              <a:latin typeface="Calibri"/>
              <a:ea typeface="Calibri"/>
              <a:cs typeface="Calibri"/>
            </a:rPr>
            <a:t>Esta aba traz informações sobre os veículos ilíquidos da plataforma da XP, mais especificamente, fundos da franquia Cetipados (Imobiliário, Agronegócio, Infraestrutura, Hedge Fund, Special Situations e Private Debt)</a:t>
          </a:r>
        </a:p>
        <a:p>
          <a:pPr algn="l" rtl="0">
            <a:defRPr sz="1000"/>
          </a:pPr>
          <a:endParaRPr lang="pt-BR" sz="1100" b="0" i="0" u="none" strike="noStrike" baseline="0">
            <a:solidFill>
              <a:srgbClr val="FFC709"/>
            </a:solidFill>
            <a:latin typeface="Calibri"/>
            <a:ea typeface="Calibri"/>
            <a:cs typeface="Calibri"/>
          </a:endParaRPr>
        </a:p>
        <a:p>
          <a:pPr algn="l" rtl="0">
            <a:defRPr sz="1000"/>
          </a:pPr>
          <a:r>
            <a:rPr lang="pt-BR" sz="1100" b="0" i="0" u="none" strike="noStrike" baseline="0">
              <a:solidFill>
                <a:srgbClr val="FFC709"/>
              </a:solidFill>
              <a:latin typeface="Calibri"/>
              <a:ea typeface="Calibri"/>
              <a:cs typeface="Calibri"/>
            </a:rPr>
            <a:t>Obs: Em caso de dúvidas quanto ao que seria cada coluna, consulte nossa aba explicativa                                    . Caso haja interesse, nela também se pode encontrar um documento explicativo sobre termos de fundos da indústria. </a:t>
          </a:r>
        </a:p>
        <a:p>
          <a:pPr algn="l" rtl="0">
            <a:defRPr sz="1000"/>
          </a:pPr>
          <a:endParaRPr lang="pt-BR" sz="1100" b="0" i="0" u="none" strike="noStrike" baseline="0">
            <a:solidFill>
              <a:srgbClr val="000000"/>
            </a:solidFill>
            <a:latin typeface="Calibri"/>
            <a:ea typeface="Calibri"/>
            <a:cs typeface="Calibri"/>
          </a:endParaRPr>
        </a:p>
      </xdr:txBody>
    </xdr:sp>
    <xdr:clientData/>
  </xdr:twoCellAnchor>
  <xdr:twoCellAnchor editAs="absolute">
    <xdr:from>
      <xdr:col>2</xdr:col>
      <xdr:colOff>611982</xdr:colOff>
      <xdr:row>1</xdr:row>
      <xdr:rowOff>154781</xdr:rowOff>
    </xdr:from>
    <xdr:to>
      <xdr:col>3</xdr:col>
      <xdr:colOff>629127</xdr:colOff>
      <xdr:row>2</xdr:row>
      <xdr:rowOff>150971</xdr:rowOff>
    </xdr:to>
    <xdr:sp macro="" textlink="">
      <xdr:nvSpPr>
        <xdr:cNvPr id="3" name="Retângulo 16">
          <a:hlinkClick xmlns:r="http://schemas.openxmlformats.org/officeDocument/2006/relationships" r:id="rId6"/>
          <a:extLst>
            <a:ext uri="{FF2B5EF4-FFF2-40B4-BE49-F238E27FC236}">
              <a16:creationId xmlns:a16="http://schemas.microsoft.com/office/drawing/2014/main" id="{EBB7D16B-3910-43F0-9211-B64F60BF96F5}"/>
            </a:ext>
          </a:extLst>
        </xdr:cNvPr>
        <xdr:cNvSpPr/>
      </xdr:nvSpPr>
      <xdr:spPr>
        <a:xfrm>
          <a:off x="6437472" y="507206"/>
          <a:ext cx="1026795" cy="34861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baseline="0">
              <a:solidFill>
                <a:srgbClr val="FFC709"/>
              </a:solidFill>
              <a:latin typeface="+mn-lt"/>
              <a:cs typeface="Arial" panose="020B0604020202020204" pitchFamily="34" charset="0"/>
            </a:rPr>
            <a:t>Glossário Fundos Fechados</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19050</xdr:colOff>
      <xdr:row>0</xdr:row>
      <xdr:rowOff>114300</xdr:rowOff>
    </xdr:from>
    <xdr:to>
      <xdr:col>0</xdr:col>
      <xdr:colOff>1063431</xdr:colOff>
      <xdr:row>1</xdr:row>
      <xdr:rowOff>171430</xdr:rowOff>
    </xdr:to>
    <xdr:sp macro="" textlink="">
      <xdr:nvSpPr>
        <xdr:cNvPr id="2" name="Retângulo 16">
          <a:hlinkClick xmlns:r="http://schemas.openxmlformats.org/officeDocument/2006/relationships" r:id="rId1"/>
          <a:extLst>
            <a:ext uri="{FF2B5EF4-FFF2-40B4-BE49-F238E27FC236}">
              <a16:creationId xmlns:a16="http://schemas.microsoft.com/office/drawing/2014/main" id="{69C1B15B-7E30-4F7E-89F4-CC5E059FD7DF}"/>
            </a:ext>
          </a:extLst>
        </xdr:cNvPr>
        <xdr:cNvSpPr/>
      </xdr:nvSpPr>
      <xdr:spPr>
        <a:xfrm>
          <a:off x="19050" y="114300"/>
          <a:ext cx="1044381" cy="40955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16193</xdr:colOff>
      <xdr:row>2</xdr:row>
      <xdr:rowOff>75077</xdr:rowOff>
    </xdr:from>
    <xdr:to>
      <xdr:col>0</xdr:col>
      <xdr:colOff>1047239</xdr:colOff>
      <xdr:row>4</xdr:row>
      <xdr:rowOff>131347</xdr:rowOff>
    </xdr:to>
    <xdr:sp macro="" textlink="">
      <xdr:nvSpPr>
        <xdr:cNvPr id="3" name="Retângulo 16">
          <a:hlinkClick xmlns:r="http://schemas.openxmlformats.org/officeDocument/2006/relationships" r:id="rId2"/>
          <a:extLst>
            <a:ext uri="{FF2B5EF4-FFF2-40B4-BE49-F238E27FC236}">
              <a16:creationId xmlns:a16="http://schemas.microsoft.com/office/drawing/2014/main" id="{8A24A787-7141-4891-ADD5-968B0A13B65E}"/>
            </a:ext>
          </a:extLst>
        </xdr:cNvPr>
        <xdr:cNvSpPr/>
      </xdr:nvSpPr>
      <xdr:spPr>
        <a:xfrm>
          <a:off x="16193" y="779927"/>
          <a:ext cx="1031046" cy="43727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20320</xdr:colOff>
      <xdr:row>5</xdr:row>
      <xdr:rowOff>205853</xdr:rowOff>
    </xdr:from>
    <xdr:to>
      <xdr:col>0</xdr:col>
      <xdr:colOff>1048191</xdr:colOff>
      <xdr:row>7</xdr:row>
      <xdr:rowOff>116142</xdr:rowOff>
    </xdr:to>
    <xdr:sp macro="" textlink="">
      <xdr:nvSpPr>
        <xdr:cNvPr id="4" name="Retângulo 16">
          <a:hlinkClick xmlns:r="http://schemas.openxmlformats.org/officeDocument/2006/relationships" r:id="rId3"/>
          <a:extLst>
            <a:ext uri="{FF2B5EF4-FFF2-40B4-BE49-F238E27FC236}">
              <a16:creationId xmlns:a16="http://schemas.microsoft.com/office/drawing/2014/main" id="{6AAE23A8-C539-406E-A657-D26F029D86E3}"/>
            </a:ext>
          </a:extLst>
        </xdr:cNvPr>
        <xdr:cNvSpPr/>
      </xdr:nvSpPr>
      <xdr:spPr>
        <a:xfrm>
          <a:off x="20320" y="1472678"/>
          <a:ext cx="1027871" cy="396064"/>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20003</xdr:colOff>
      <xdr:row>9</xdr:row>
      <xdr:rowOff>96483</xdr:rowOff>
    </xdr:from>
    <xdr:to>
      <xdr:col>0</xdr:col>
      <xdr:colOff>1051049</xdr:colOff>
      <xdr:row>11</xdr:row>
      <xdr:rowOff>152400</xdr:rowOff>
    </xdr:to>
    <xdr:sp macro="" textlink="">
      <xdr:nvSpPr>
        <xdr:cNvPr id="5" name="Retângulo 16">
          <a:hlinkClick xmlns:r="http://schemas.openxmlformats.org/officeDocument/2006/relationships" r:id="rId4"/>
          <a:extLst>
            <a:ext uri="{FF2B5EF4-FFF2-40B4-BE49-F238E27FC236}">
              <a16:creationId xmlns:a16="http://schemas.microsoft.com/office/drawing/2014/main" id="{6DF2CCFF-6F5D-4B53-A0CC-583063FF96A4}"/>
            </a:ext>
          </a:extLst>
        </xdr:cNvPr>
        <xdr:cNvSpPr/>
      </xdr:nvSpPr>
      <xdr:spPr>
        <a:xfrm>
          <a:off x="20003" y="2211033"/>
          <a:ext cx="1031046" cy="417867"/>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0</xdr:colOff>
      <xdr:row>13</xdr:row>
      <xdr:rowOff>93345</xdr:rowOff>
    </xdr:from>
    <xdr:to>
      <xdr:col>0</xdr:col>
      <xdr:colOff>1048191</xdr:colOff>
      <xdr:row>16</xdr:row>
      <xdr:rowOff>16025</xdr:rowOff>
    </xdr:to>
    <xdr:sp macro="" textlink="">
      <xdr:nvSpPr>
        <xdr:cNvPr id="6" name="Retângulo 16">
          <a:hlinkClick xmlns:r="http://schemas.openxmlformats.org/officeDocument/2006/relationships" r:id="rId5"/>
          <a:extLst>
            <a:ext uri="{FF2B5EF4-FFF2-40B4-BE49-F238E27FC236}">
              <a16:creationId xmlns:a16="http://schemas.microsoft.com/office/drawing/2014/main" id="{A3349488-E9BD-4D15-A820-434E99DFF2D9}"/>
            </a:ext>
          </a:extLst>
        </xdr:cNvPr>
        <xdr:cNvSpPr/>
      </xdr:nvSpPr>
      <xdr:spPr>
        <a:xfrm>
          <a:off x="0" y="2931795"/>
          <a:ext cx="1048191" cy="46560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twoCellAnchor>
    <xdr:from>
      <xdr:col>1</xdr:col>
      <xdr:colOff>171450</xdr:colOff>
      <xdr:row>0</xdr:row>
      <xdr:rowOff>190500</xdr:rowOff>
    </xdr:from>
    <xdr:to>
      <xdr:col>6</xdr:col>
      <xdr:colOff>2154079</xdr:colOff>
      <xdr:row>3</xdr:row>
      <xdr:rowOff>107155</xdr:rowOff>
    </xdr:to>
    <xdr:sp macro="" textlink="">
      <xdr:nvSpPr>
        <xdr:cNvPr id="8" name="Text Box 1">
          <a:extLst>
            <a:ext uri="{FF2B5EF4-FFF2-40B4-BE49-F238E27FC236}">
              <a16:creationId xmlns:a16="http://schemas.microsoft.com/office/drawing/2014/main" id="{DB563A26-C907-4CB0-A610-B143102AFC24}"/>
            </a:ext>
          </a:extLst>
        </xdr:cNvPr>
        <xdr:cNvSpPr txBox="1">
          <a:spLocks noChangeArrowheads="1"/>
        </xdr:cNvSpPr>
      </xdr:nvSpPr>
      <xdr:spPr bwMode="auto">
        <a:xfrm>
          <a:off x="1371600" y="190500"/>
          <a:ext cx="15803404" cy="821530"/>
        </a:xfrm>
        <a:prstGeom prst="rect">
          <a:avLst/>
        </a:prstGeom>
        <a:solidFill>
          <a:schemeClr val="tx1"/>
        </a:solidFill>
        <a:ln>
          <a:solidFill>
            <a:srgbClr val="FFC709"/>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0" bIns="0" anchor="t" upright="1"/>
        <a:lstStyle/>
        <a:p>
          <a:pPr algn="l" rtl="0">
            <a:defRPr sz="1000"/>
          </a:pPr>
          <a:r>
            <a:rPr lang="pt-BR" sz="1100" b="0" i="0" u="none" strike="noStrike" baseline="0">
              <a:solidFill>
                <a:srgbClr val="FFC709"/>
              </a:solidFill>
              <a:latin typeface="Calibri"/>
              <a:ea typeface="Calibri"/>
              <a:cs typeface="Calibri"/>
            </a:rPr>
            <a:t>Esta aba traz informações sobre os veículos ilíquidos da plataforma da XP, mais especificamente, fundos da franquia Cetipados (Imobiliário, Agronegócio, Infraestrutura, Hedge Fund, Special Situations e Private Debt)</a:t>
          </a:r>
        </a:p>
        <a:p>
          <a:pPr algn="l" rtl="0">
            <a:defRPr sz="1000"/>
          </a:pPr>
          <a:endParaRPr lang="pt-BR" sz="1100" b="0" i="0" u="none" strike="noStrike" baseline="0">
            <a:solidFill>
              <a:srgbClr val="FFC709"/>
            </a:solidFill>
            <a:latin typeface="Calibri"/>
            <a:ea typeface="Calibri"/>
            <a:cs typeface="Calibri"/>
          </a:endParaRPr>
        </a:p>
        <a:p>
          <a:pPr algn="l" rtl="0">
            <a:defRPr sz="1000"/>
          </a:pPr>
          <a:r>
            <a:rPr lang="pt-BR" sz="1100" b="0" i="0" u="none" strike="noStrike" baseline="0">
              <a:solidFill>
                <a:srgbClr val="FFC709"/>
              </a:solidFill>
              <a:latin typeface="Calibri"/>
              <a:ea typeface="Calibri"/>
              <a:cs typeface="Calibri"/>
            </a:rPr>
            <a:t>Obs: Em caso de dúvidas quanto ao que seria cada coluna, consulte nossa aba explicativa                                    . Caso haja interesse, nela também se pode encontrar um documento explicativo sobre termos de fundos da indústria. </a:t>
          </a:r>
        </a:p>
        <a:p>
          <a:pPr algn="l" rtl="0">
            <a:defRPr sz="1000"/>
          </a:pPr>
          <a:endParaRPr lang="pt-BR" sz="1100" b="0" i="0" u="none" strike="noStrike" baseline="0">
            <a:solidFill>
              <a:srgbClr val="000000"/>
            </a:solidFill>
            <a:latin typeface="Calibri"/>
            <a:ea typeface="Calibri"/>
            <a:cs typeface="Calibri"/>
          </a:endParaRPr>
        </a:p>
      </xdr:txBody>
    </xdr:sp>
    <xdr:clientData/>
  </xdr:twoCellAnchor>
  <xdr:twoCellAnchor editAs="absolute">
    <xdr:from>
      <xdr:col>3</xdr:col>
      <xdr:colOff>139541</xdr:colOff>
      <xdr:row>1</xdr:row>
      <xdr:rowOff>149068</xdr:rowOff>
    </xdr:from>
    <xdr:to>
      <xdr:col>3</xdr:col>
      <xdr:colOff>1122044</xdr:colOff>
      <xdr:row>2</xdr:row>
      <xdr:rowOff>131445</xdr:rowOff>
    </xdr:to>
    <xdr:sp macro="" textlink="">
      <xdr:nvSpPr>
        <xdr:cNvPr id="9" name="Retângulo 16">
          <a:hlinkClick xmlns:r="http://schemas.openxmlformats.org/officeDocument/2006/relationships" r:id="rId6"/>
          <a:extLst>
            <a:ext uri="{FF2B5EF4-FFF2-40B4-BE49-F238E27FC236}">
              <a16:creationId xmlns:a16="http://schemas.microsoft.com/office/drawing/2014/main" id="{E2FBDF08-64D9-40FE-8760-BB38E713756F}"/>
            </a:ext>
          </a:extLst>
        </xdr:cNvPr>
        <xdr:cNvSpPr/>
      </xdr:nvSpPr>
      <xdr:spPr>
        <a:xfrm>
          <a:off x="6504146" y="501493"/>
          <a:ext cx="982503" cy="346232"/>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baseline="0">
              <a:solidFill>
                <a:srgbClr val="FFC709"/>
              </a:solidFill>
              <a:latin typeface="+mn-lt"/>
              <a:cs typeface="Arial" panose="020B0604020202020204" pitchFamily="34" charset="0"/>
            </a:rPr>
            <a:t>Glossário Fundos Fechados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115728</xdr:colOff>
      <xdr:row>0</xdr:row>
      <xdr:rowOff>270034</xdr:rowOff>
    </xdr:from>
    <xdr:to>
      <xdr:col>5</xdr:col>
      <xdr:colOff>2098357</xdr:colOff>
      <xdr:row>4</xdr:row>
      <xdr:rowOff>7619</xdr:rowOff>
    </xdr:to>
    <xdr:sp macro="" textlink="">
      <xdr:nvSpPr>
        <xdr:cNvPr id="2" name="Text Box 1">
          <a:extLst>
            <a:ext uri="{FF2B5EF4-FFF2-40B4-BE49-F238E27FC236}">
              <a16:creationId xmlns:a16="http://schemas.microsoft.com/office/drawing/2014/main" id="{F1D07BFC-68EC-4D3D-8ED2-572DF5AD2C00}"/>
            </a:ext>
          </a:extLst>
        </xdr:cNvPr>
        <xdr:cNvSpPr txBox="1">
          <a:spLocks noChangeArrowheads="1"/>
        </xdr:cNvSpPr>
      </xdr:nvSpPr>
      <xdr:spPr bwMode="auto">
        <a:xfrm>
          <a:off x="1319688" y="270034"/>
          <a:ext cx="15797689" cy="819625"/>
        </a:xfrm>
        <a:prstGeom prst="rect">
          <a:avLst/>
        </a:prstGeom>
        <a:solidFill>
          <a:schemeClr val="tx1"/>
        </a:solidFill>
        <a:ln>
          <a:solidFill>
            <a:srgbClr val="FFC709"/>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0" bIns="0" anchor="t" upright="1"/>
        <a:lstStyle/>
        <a:p>
          <a:pPr algn="l" rtl="0">
            <a:defRPr sz="1000"/>
          </a:pPr>
          <a:r>
            <a:rPr lang="pt-BR" sz="1100" b="0" i="0" u="none" strike="noStrike" baseline="0">
              <a:solidFill>
                <a:srgbClr val="FFC709"/>
              </a:solidFill>
              <a:latin typeface="Calibri"/>
              <a:ea typeface="Calibri"/>
              <a:cs typeface="Calibri"/>
            </a:rPr>
            <a:t>Esta aba traz informações sobre o que seria cada coluna das abas  "Fundos Alternativos", "Fundos Cetipados" e "Fundos PR+" .</a:t>
          </a:r>
        </a:p>
        <a:p>
          <a:pPr algn="l" rtl="0">
            <a:defRPr sz="1000"/>
          </a:pPr>
          <a:endParaRPr lang="pt-BR" sz="1100" b="0" i="0" u="none" strike="noStrike" baseline="0">
            <a:solidFill>
              <a:srgbClr val="FFC709"/>
            </a:solidFill>
            <a:latin typeface="Calibri"/>
            <a:ea typeface="Calibri"/>
            <a:cs typeface="Calibri"/>
          </a:endParaRPr>
        </a:p>
        <a:p>
          <a:pPr algn="l" rtl="0">
            <a:defRPr sz="1000"/>
          </a:pPr>
          <a:r>
            <a:rPr lang="pt-BR" sz="1100" b="0" i="0" u="none" strike="noStrike" baseline="0">
              <a:solidFill>
                <a:srgbClr val="FFC709"/>
              </a:solidFill>
              <a:latin typeface="+mn-lt"/>
              <a:ea typeface="Calibri"/>
              <a:cs typeface="Calibri"/>
            </a:rPr>
            <a:t>Caso haja interesse em se aprofundar nos termos usados na indústria de alternativos, segue um documento explicativo: </a:t>
          </a:r>
        </a:p>
        <a:p>
          <a:pPr algn="l" rtl="0">
            <a:defRPr sz="1000"/>
          </a:pPr>
          <a:endParaRPr lang="pt-BR" sz="1100" b="0" i="0" u="none" strike="noStrike" baseline="0">
            <a:solidFill>
              <a:srgbClr val="000000"/>
            </a:solidFill>
            <a:latin typeface="Calibri"/>
            <a:ea typeface="Calibri"/>
            <a:cs typeface="Calibri"/>
          </a:endParaRPr>
        </a:p>
      </xdr:txBody>
    </xdr:sp>
    <xdr:clientData/>
  </xdr:twoCellAnchor>
  <xdr:twoCellAnchor>
    <xdr:from>
      <xdr:col>1</xdr:col>
      <xdr:colOff>4303395</xdr:colOff>
      <xdr:row>1</xdr:row>
      <xdr:rowOff>245744</xdr:rowOff>
    </xdr:from>
    <xdr:to>
      <xdr:col>2</xdr:col>
      <xdr:colOff>596265</xdr:colOff>
      <xdr:row>2</xdr:row>
      <xdr:rowOff>179069</xdr:rowOff>
    </xdr:to>
    <xdr:sp macro="" textlink="">
      <xdr:nvSpPr>
        <xdr:cNvPr id="3" name="Retângulo 2">
          <a:hlinkClick xmlns:r="http://schemas.openxmlformats.org/officeDocument/2006/relationships" r:id="rId1"/>
          <a:extLst>
            <a:ext uri="{FF2B5EF4-FFF2-40B4-BE49-F238E27FC236}">
              <a16:creationId xmlns:a16="http://schemas.microsoft.com/office/drawing/2014/main" id="{F7849666-D943-CE05-AB88-C955B4245A6A}"/>
            </a:ext>
          </a:extLst>
        </xdr:cNvPr>
        <xdr:cNvSpPr/>
      </xdr:nvSpPr>
      <xdr:spPr>
        <a:xfrm>
          <a:off x="6998970" y="598169"/>
          <a:ext cx="883920" cy="28575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kern="1200">
              <a:solidFill>
                <a:srgbClr val="FFC709"/>
              </a:solidFill>
              <a:latin typeface="+mn-lt"/>
              <a:cs typeface="Arial" panose="020B0604020202020204" pitchFamily="34" charset="0"/>
            </a:rPr>
            <a:t>Baixar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668</xdr:colOff>
      <xdr:row>66</xdr:row>
      <xdr:rowOff>160564</xdr:rowOff>
    </xdr:from>
    <xdr:to>
      <xdr:col>12</xdr:col>
      <xdr:colOff>1120</xdr:colOff>
      <xdr:row>68</xdr:row>
      <xdr:rowOff>27215</xdr:rowOff>
    </xdr:to>
    <xdr:sp macro="" textlink="">
      <xdr:nvSpPr>
        <xdr:cNvPr id="3" name="TextBox 3">
          <a:extLst>
            <a:ext uri="{FF2B5EF4-FFF2-40B4-BE49-F238E27FC236}">
              <a16:creationId xmlns:a16="http://schemas.microsoft.com/office/drawing/2014/main" id="{D4F5C005-85CD-4913-A0F9-7BC08F8F3D2E}"/>
            </a:ext>
          </a:extLst>
        </xdr:cNvPr>
        <xdr:cNvSpPr txBox="1"/>
      </xdr:nvSpPr>
      <xdr:spPr>
        <a:xfrm>
          <a:off x="1279739" y="12597493"/>
          <a:ext cx="7729310" cy="22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buFont typeface="Wingdings" panose="05000000000000000000" pitchFamily="2" charset="2"/>
            <a:buNone/>
          </a:pPr>
          <a:r>
            <a:rPr lang="pt-BR" sz="900" b="0">
              <a:solidFill>
                <a:schemeClr val="tx1"/>
              </a:solidFill>
              <a:latin typeface="+mn-lt"/>
              <a:ea typeface="Roboto Slab" pitchFamily="2" charset="0"/>
              <a:cs typeface="Arial" panose="020B0604020202020204" pitchFamily="34" charset="0"/>
            </a:rPr>
            <a:t>*Para fundos com menos de 12 meses foi considerada a volatilidade desde o início.</a:t>
          </a:r>
        </a:p>
      </xdr:txBody>
    </xdr:sp>
    <xdr:clientData/>
  </xdr:twoCellAnchor>
  <xdr:twoCellAnchor>
    <xdr:from>
      <xdr:col>2</xdr:col>
      <xdr:colOff>9525</xdr:colOff>
      <xdr:row>48</xdr:row>
      <xdr:rowOff>33111</xdr:rowOff>
    </xdr:from>
    <xdr:to>
      <xdr:col>2</xdr:col>
      <xdr:colOff>342900</xdr:colOff>
      <xdr:row>48</xdr:row>
      <xdr:rowOff>33111</xdr:rowOff>
    </xdr:to>
    <xdr:cxnSp macro="">
      <xdr:nvCxnSpPr>
        <xdr:cNvPr id="4" name="Conector reto 3">
          <a:extLst>
            <a:ext uri="{FF2B5EF4-FFF2-40B4-BE49-F238E27FC236}">
              <a16:creationId xmlns:a16="http://schemas.microsoft.com/office/drawing/2014/main" id="{3BFA42A3-C04B-4030-9A8B-3BFD361CAB09}"/>
            </a:ext>
          </a:extLst>
        </xdr:cNvPr>
        <xdr:cNvCxnSpPr/>
      </xdr:nvCxnSpPr>
      <xdr:spPr>
        <a:xfrm>
          <a:off x="1288596" y="8632825"/>
          <a:ext cx="333375"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23</xdr:row>
      <xdr:rowOff>12247</xdr:rowOff>
    </xdr:from>
    <xdr:to>
      <xdr:col>17</xdr:col>
      <xdr:colOff>1361</xdr:colOff>
      <xdr:row>23</xdr:row>
      <xdr:rowOff>12247</xdr:rowOff>
    </xdr:to>
    <xdr:cxnSp macro="">
      <xdr:nvCxnSpPr>
        <xdr:cNvPr id="5" name="Conector reto 4">
          <a:extLst>
            <a:ext uri="{FF2B5EF4-FFF2-40B4-BE49-F238E27FC236}">
              <a16:creationId xmlns:a16="http://schemas.microsoft.com/office/drawing/2014/main" id="{635DD2B9-FDA7-41B9-8CD6-D5C77170B8F9}"/>
            </a:ext>
          </a:extLst>
        </xdr:cNvPr>
        <xdr:cNvCxnSpPr/>
      </xdr:nvCxnSpPr>
      <xdr:spPr>
        <a:xfrm>
          <a:off x="12164786" y="4080783"/>
          <a:ext cx="314325"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48</xdr:row>
      <xdr:rowOff>14061</xdr:rowOff>
    </xdr:from>
    <xdr:to>
      <xdr:col>14</xdr:col>
      <xdr:colOff>342900</xdr:colOff>
      <xdr:row>48</xdr:row>
      <xdr:rowOff>14061</xdr:rowOff>
    </xdr:to>
    <xdr:cxnSp macro="">
      <xdr:nvCxnSpPr>
        <xdr:cNvPr id="6" name="Conector reto 5">
          <a:extLst>
            <a:ext uri="{FF2B5EF4-FFF2-40B4-BE49-F238E27FC236}">
              <a16:creationId xmlns:a16="http://schemas.microsoft.com/office/drawing/2014/main" id="{C11B310E-B8B0-4E41-8230-6B15C49BE1B1}"/>
            </a:ext>
          </a:extLst>
        </xdr:cNvPr>
        <xdr:cNvCxnSpPr/>
      </xdr:nvCxnSpPr>
      <xdr:spPr>
        <a:xfrm>
          <a:off x="10976882" y="8613775"/>
          <a:ext cx="333375"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6350</xdr:colOff>
      <xdr:row>61</xdr:row>
      <xdr:rowOff>53255</xdr:rowOff>
    </xdr:from>
    <xdr:to>
      <xdr:col>2</xdr:col>
      <xdr:colOff>342900</xdr:colOff>
      <xdr:row>61</xdr:row>
      <xdr:rowOff>53255</xdr:rowOff>
    </xdr:to>
    <xdr:cxnSp macro="">
      <xdr:nvCxnSpPr>
        <xdr:cNvPr id="7" name="Conector reto 6">
          <a:extLst>
            <a:ext uri="{FF2B5EF4-FFF2-40B4-BE49-F238E27FC236}">
              <a16:creationId xmlns:a16="http://schemas.microsoft.com/office/drawing/2014/main" id="{2F17976F-5142-4942-ADA9-5AB1CE9FE66D}"/>
            </a:ext>
          </a:extLst>
        </xdr:cNvPr>
        <xdr:cNvCxnSpPr/>
      </xdr:nvCxnSpPr>
      <xdr:spPr>
        <a:xfrm>
          <a:off x="1285421" y="11279148"/>
          <a:ext cx="336550"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13</xdr:row>
      <xdr:rowOff>33618</xdr:rowOff>
    </xdr:from>
    <xdr:to>
      <xdr:col>2</xdr:col>
      <xdr:colOff>333375</xdr:colOff>
      <xdr:row>13</xdr:row>
      <xdr:rowOff>33618</xdr:rowOff>
    </xdr:to>
    <xdr:cxnSp macro="">
      <xdr:nvCxnSpPr>
        <xdr:cNvPr id="8" name="Conector reto 7">
          <a:extLst>
            <a:ext uri="{FF2B5EF4-FFF2-40B4-BE49-F238E27FC236}">
              <a16:creationId xmlns:a16="http://schemas.microsoft.com/office/drawing/2014/main" id="{7880A391-316F-4B88-BC01-2CF6588DD9DB}"/>
            </a:ext>
          </a:extLst>
        </xdr:cNvPr>
        <xdr:cNvCxnSpPr/>
      </xdr:nvCxnSpPr>
      <xdr:spPr>
        <a:xfrm>
          <a:off x="1282700" y="2465668"/>
          <a:ext cx="333375"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23</xdr:row>
      <xdr:rowOff>16836</xdr:rowOff>
    </xdr:from>
    <xdr:to>
      <xdr:col>2</xdr:col>
      <xdr:colOff>330200</xdr:colOff>
      <xdr:row>23</xdr:row>
      <xdr:rowOff>16836</xdr:rowOff>
    </xdr:to>
    <xdr:cxnSp macro="">
      <xdr:nvCxnSpPr>
        <xdr:cNvPr id="9" name="Conector reto 8">
          <a:extLst>
            <a:ext uri="{FF2B5EF4-FFF2-40B4-BE49-F238E27FC236}">
              <a16:creationId xmlns:a16="http://schemas.microsoft.com/office/drawing/2014/main" id="{2FD6285B-81CF-4182-B010-6A9497521CCF}"/>
            </a:ext>
          </a:extLst>
        </xdr:cNvPr>
        <xdr:cNvCxnSpPr/>
      </xdr:nvCxnSpPr>
      <xdr:spPr>
        <a:xfrm>
          <a:off x="1279071" y="4085372"/>
          <a:ext cx="330200"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6350</xdr:colOff>
      <xdr:row>33</xdr:row>
      <xdr:rowOff>30843</xdr:rowOff>
    </xdr:from>
    <xdr:to>
      <xdr:col>9</xdr:col>
      <xdr:colOff>342900</xdr:colOff>
      <xdr:row>33</xdr:row>
      <xdr:rowOff>30843</xdr:rowOff>
    </xdr:to>
    <xdr:cxnSp macro="">
      <xdr:nvCxnSpPr>
        <xdr:cNvPr id="10" name="Conector reto 9">
          <a:extLst>
            <a:ext uri="{FF2B5EF4-FFF2-40B4-BE49-F238E27FC236}">
              <a16:creationId xmlns:a16="http://schemas.microsoft.com/office/drawing/2014/main" id="{F331B2F7-9C72-4866-BC4C-C4703B053C9A}"/>
            </a:ext>
          </a:extLst>
        </xdr:cNvPr>
        <xdr:cNvCxnSpPr/>
      </xdr:nvCxnSpPr>
      <xdr:spPr>
        <a:xfrm>
          <a:off x="6673850" y="5922736"/>
          <a:ext cx="336550"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33</xdr:row>
      <xdr:rowOff>16836</xdr:rowOff>
    </xdr:from>
    <xdr:to>
      <xdr:col>2</xdr:col>
      <xdr:colOff>330200</xdr:colOff>
      <xdr:row>33</xdr:row>
      <xdr:rowOff>16836</xdr:rowOff>
    </xdr:to>
    <xdr:cxnSp macro="">
      <xdr:nvCxnSpPr>
        <xdr:cNvPr id="13" name="Conector reto 12">
          <a:extLst>
            <a:ext uri="{FF2B5EF4-FFF2-40B4-BE49-F238E27FC236}">
              <a16:creationId xmlns:a16="http://schemas.microsoft.com/office/drawing/2014/main" id="{0B85BC6A-AFA6-444B-8C42-DAA4A09BC720}"/>
            </a:ext>
          </a:extLst>
        </xdr:cNvPr>
        <xdr:cNvCxnSpPr/>
      </xdr:nvCxnSpPr>
      <xdr:spPr>
        <a:xfrm>
          <a:off x="1279071" y="5908729"/>
          <a:ext cx="330200" cy="0"/>
        </a:xfrm>
        <a:prstGeom prst="line">
          <a:avLst/>
        </a:prstGeom>
        <a:ln w="28575">
          <a:solidFill>
            <a:srgbClr val="FFC70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78440</xdr:colOff>
      <xdr:row>58</xdr:row>
      <xdr:rowOff>16379</xdr:rowOff>
    </xdr:from>
    <xdr:to>
      <xdr:col>12</xdr:col>
      <xdr:colOff>83297</xdr:colOff>
      <xdr:row>59</xdr:row>
      <xdr:rowOff>140047</xdr:rowOff>
    </xdr:to>
    <xdr:sp macro="" textlink="">
      <xdr:nvSpPr>
        <xdr:cNvPr id="15" name="TextBox 3">
          <a:extLst>
            <a:ext uri="{FF2B5EF4-FFF2-40B4-BE49-F238E27FC236}">
              <a16:creationId xmlns:a16="http://schemas.microsoft.com/office/drawing/2014/main" id="{2D0D6C1D-3270-4275-BD12-A5E99E61B3D1}"/>
            </a:ext>
          </a:extLst>
        </xdr:cNvPr>
        <xdr:cNvSpPr txBox="1"/>
      </xdr:nvSpPr>
      <xdr:spPr>
        <a:xfrm>
          <a:off x="1207833" y="10289772"/>
          <a:ext cx="7828964" cy="382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just">
            <a:buFont typeface="Wingdings" panose="05000000000000000000" pitchFamily="2" charset="2"/>
            <a:buNone/>
          </a:pPr>
          <a:r>
            <a:rPr lang="pt-BR" sz="900" b="0">
              <a:solidFill>
                <a:schemeClr val="tx1">
                  <a:lumMod val="75000"/>
                  <a:lumOff val="25000"/>
                </a:schemeClr>
              </a:solidFill>
              <a:latin typeface="+mn-lt"/>
              <a:ea typeface="Roboto Slab" pitchFamily="2" charset="0"/>
              <a:cs typeface="Arial" panose="020B0604020202020204" pitchFamily="34" charset="0"/>
            </a:rPr>
            <a:t>*Todos os comentários foram</a:t>
          </a:r>
          <a:r>
            <a:rPr lang="pt-BR" sz="900" b="0" baseline="0">
              <a:solidFill>
                <a:schemeClr val="tx1">
                  <a:lumMod val="75000"/>
                  <a:lumOff val="25000"/>
                </a:schemeClr>
              </a:solidFill>
              <a:latin typeface="+mn-lt"/>
              <a:ea typeface="Roboto Slab" pitchFamily="2" charset="0"/>
              <a:cs typeface="Arial" panose="020B0604020202020204" pitchFamily="34" charset="0"/>
            </a:rPr>
            <a:t> enviados diretamente pelos gestores e estão apresentados na íntegra (não foram editados pela XP).</a:t>
          </a:r>
          <a:endParaRPr lang="pt-BR" sz="1200" b="0">
            <a:solidFill>
              <a:schemeClr val="tx1">
                <a:lumMod val="75000"/>
                <a:lumOff val="25000"/>
              </a:schemeClr>
            </a:solidFill>
            <a:latin typeface="+mn-lt"/>
            <a:ea typeface="Roboto Slab" pitchFamily="2" charset="0"/>
            <a:cs typeface="Arial" panose="020B0604020202020204" pitchFamily="34" charset="0"/>
          </a:endParaRPr>
        </a:p>
      </xdr:txBody>
    </xdr:sp>
    <xdr:clientData/>
  </xdr:twoCellAnchor>
  <xdr:twoCellAnchor editAs="absolute">
    <xdr:from>
      <xdr:col>0</xdr:col>
      <xdr:colOff>99510</xdr:colOff>
      <xdr:row>0</xdr:row>
      <xdr:rowOff>138583</xdr:rowOff>
    </xdr:from>
    <xdr:to>
      <xdr:col>0</xdr:col>
      <xdr:colOff>1088460</xdr:colOff>
      <xdr:row>2</xdr:row>
      <xdr:rowOff>175030</xdr:rowOff>
    </xdr:to>
    <xdr:sp macro="" textlink="">
      <xdr:nvSpPr>
        <xdr:cNvPr id="16" name="Retângulo 16">
          <a:hlinkClick xmlns:r="http://schemas.openxmlformats.org/officeDocument/2006/relationships" r:id="rId1"/>
          <a:extLst>
            <a:ext uri="{FF2B5EF4-FFF2-40B4-BE49-F238E27FC236}">
              <a16:creationId xmlns:a16="http://schemas.microsoft.com/office/drawing/2014/main" id="{66938B13-7C88-4D59-9B04-CF6528337873}"/>
            </a:ext>
          </a:extLst>
        </xdr:cNvPr>
        <xdr:cNvSpPr/>
      </xdr:nvSpPr>
      <xdr:spPr>
        <a:xfrm>
          <a:off x="86175" y="130963"/>
          <a:ext cx="1008000" cy="4171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oneCell">
    <xdr:from>
      <xdr:col>20</xdr:col>
      <xdr:colOff>0</xdr:colOff>
      <xdr:row>1</xdr:row>
      <xdr:rowOff>0</xdr:rowOff>
    </xdr:from>
    <xdr:to>
      <xdr:col>23</xdr:col>
      <xdr:colOff>492936</xdr:colOff>
      <xdr:row>2</xdr:row>
      <xdr:rowOff>179796</xdr:rowOff>
    </xdr:to>
    <xdr:pic>
      <xdr:nvPicPr>
        <xdr:cNvPr id="21" name="Picture 3">
          <a:extLst>
            <a:ext uri="{FF2B5EF4-FFF2-40B4-BE49-F238E27FC236}">
              <a16:creationId xmlns:a16="http://schemas.microsoft.com/office/drawing/2014/main" id="{0458279C-41D8-4909-9C5E-6697F38CA5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63500" y="176893"/>
          <a:ext cx="1663151" cy="36966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absolute">
    <xdr:from>
      <xdr:col>0</xdr:col>
      <xdr:colOff>100145</xdr:colOff>
      <xdr:row>3</xdr:row>
      <xdr:rowOff>96514</xdr:rowOff>
    </xdr:from>
    <xdr:to>
      <xdr:col>0</xdr:col>
      <xdr:colOff>1087825</xdr:colOff>
      <xdr:row>5</xdr:row>
      <xdr:rowOff>139946</xdr:rowOff>
    </xdr:to>
    <xdr:sp macro="" textlink="">
      <xdr:nvSpPr>
        <xdr:cNvPr id="22" name="Retângulo 16">
          <a:hlinkClick xmlns:r="http://schemas.openxmlformats.org/officeDocument/2006/relationships" r:id="rId3"/>
          <a:extLst>
            <a:ext uri="{FF2B5EF4-FFF2-40B4-BE49-F238E27FC236}">
              <a16:creationId xmlns:a16="http://schemas.microsoft.com/office/drawing/2014/main" id="{05DFF536-48C2-4504-862A-91FC1DB831D4}"/>
            </a:ext>
          </a:extLst>
        </xdr:cNvPr>
        <xdr:cNvSpPr/>
      </xdr:nvSpPr>
      <xdr:spPr>
        <a:xfrm>
          <a:off x="83000" y="640437"/>
          <a:ext cx="1014350" cy="4171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XP</a:t>
          </a:r>
        </a:p>
      </xdr:txBody>
    </xdr:sp>
    <xdr:clientData/>
  </xdr:twoCellAnchor>
  <xdr:twoCellAnchor editAs="absolute">
    <xdr:from>
      <xdr:col>0</xdr:col>
      <xdr:colOff>100145</xdr:colOff>
      <xdr:row>6</xdr:row>
      <xdr:rowOff>61702</xdr:rowOff>
    </xdr:from>
    <xdr:to>
      <xdr:col>0</xdr:col>
      <xdr:colOff>1087825</xdr:colOff>
      <xdr:row>8</xdr:row>
      <xdr:rowOff>65583</xdr:rowOff>
    </xdr:to>
    <xdr:sp macro="" textlink="">
      <xdr:nvSpPr>
        <xdr:cNvPr id="23" name="Retângulo 16">
          <a:hlinkClick xmlns:r="http://schemas.openxmlformats.org/officeDocument/2006/relationships" r:id="rId4"/>
          <a:extLst>
            <a:ext uri="{FF2B5EF4-FFF2-40B4-BE49-F238E27FC236}">
              <a16:creationId xmlns:a16="http://schemas.microsoft.com/office/drawing/2014/main" id="{9823536B-C3CF-430F-A40E-C90DD040F851}"/>
            </a:ext>
          </a:extLst>
        </xdr:cNvPr>
        <xdr:cNvSpPr/>
      </xdr:nvSpPr>
      <xdr:spPr>
        <a:xfrm>
          <a:off x="83000" y="1146736"/>
          <a:ext cx="1014350" cy="42035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100145</xdr:colOff>
      <xdr:row>8</xdr:row>
      <xdr:rowOff>136292</xdr:rowOff>
    </xdr:from>
    <xdr:to>
      <xdr:col>0</xdr:col>
      <xdr:colOff>1087825</xdr:colOff>
      <xdr:row>11</xdr:row>
      <xdr:rowOff>25964</xdr:rowOff>
    </xdr:to>
    <xdr:sp macro="" textlink="">
      <xdr:nvSpPr>
        <xdr:cNvPr id="24" name="Retângulo 16">
          <a:hlinkClick xmlns:r="http://schemas.openxmlformats.org/officeDocument/2006/relationships" r:id="rId5"/>
          <a:extLst>
            <a:ext uri="{FF2B5EF4-FFF2-40B4-BE49-F238E27FC236}">
              <a16:creationId xmlns:a16="http://schemas.microsoft.com/office/drawing/2014/main" id="{284D3514-770B-4345-8DFA-CD4476DB071E}"/>
            </a:ext>
          </a:extLst>
        </xdr:cNvPr>
        <xdr:cNvSpPr/>
      </xdr:nvSpPr>
      <xdr:spPr>
        <a:xfrm>
          <a:off x="83000" y="1656210"/>
          <a:ext cx="1014350" cy="4171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99510</xdr:colOff>
      <xdr:row>11</xdr:row>
      <xdr:rowOff>137949</xdr:rowOff>
    </xdr:from>
    <xdr:to>
      <xdr:col>0</xdr:col>
      <xdr:colOff>1088460</xdr:colOff>
      <xdr:row>13</xdr:row>
      <xdr:rowOff>172219</xdr:rowOff>
    </xdr:to>
    <xdr:sp macro="" textlink="">
      <xdr:nvSpPr>
        <xdr:cNvPr id="25" name="Retângulo 16">
          <a:hlinkClick xmlns:r="http://schemas.openxmlformats.org/officeDocument/2006/relationships" r:id="rId6"/>
          <a:extLst>
            <a:ext uri="{FF2B5EF4-FFF2-40B4-BE49-F238E27FC236}">
              <a16:creationId xmlns:a16="http://schemas.microsoft.com/office/drawing/2014/main" id="{4520DCD5-6550-4D98-9956-6EFF62ECE946}"/>
            </a:ext>
          </a:extLst>
        </xdr:cNvPr>
        <xdr:cNvSpPr/>
      </xdr:nvSpPr>
      <xdr:spPr>
        <a:xfrm>
          <a:off x="86175" y="2165685"/>
          <a:ext cx="1008000" cy="4171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528083</xdr:colOff>
      <xdr:row>1</xdr:row>
      <xdr:rowOff>123825</xdr:rowOff>
    </xdr:from>
    <xdr:to>
      <xdr:col>15</xdr:col>
      <xdr:colOff>2431</xdr:colOff>
      <xdr:row>3</xdr:row>
      <xdr:rowOff>133985</xdr:rowOff>
    </xdr:to>
    <xdr:pic>
      <xdr:nvPicPr>
        <xdr:cNvPr id="2" name="Picture 1">
          <a:extLst>
            <a:ext uri="{FF2B5EF4-FFF2-40B4-BE49-F238E27FC236}">
              <a16:creationId xmlns:a16="http://schemas.microsoft.com/office/drawing/2014/main" id="{26D81A00-97A5-496A-8860-42588350FB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57783" y="200025"/>
          <a:ext cx="1661923" cy="3714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absolute">
    <xdr:from>
      <xdr:col>0</xdr:col>
      <xdr:colOff>59690</xdr:colOff>
      <xdr:row>2</xdr:row>
      <xdr:rowOff>38100</xdr:rowOff>
    </xdr:from>
    <xdr:to>
      <xdr:col>1</xdr:col>
      <xdr:colOff>2160</xdr:colOff>
      <xdr:row>3</xdr:row>
      <xdr:rowOff>211435</xdr:rowOff>
    </xdr:to>
    <xdr:sp macro="" textlink="">
      <xdr:nvSpPr>
        <xdr:cNvPr id="8" name="Retângulo 16">
          <a:hlinkClick xmlns:r="http://schemas.openxmlformats.org/officeDocument/2006/relationships" r:id="rId2"/>
          <a:extLst>
            <a:ext uri="{FF2B5EF4-FFF2-40B4-BE49-F238E27FC236}">
              <a16:creationId xmlns:a16="http://schemas.microsoft.com/office/drawing/2014/main" id="{26323337-1EBB-43A1-86E6-903FB8B06F06}"/>
            </a:ext>
          </a:extLst>
        </xdr:cNvPr>
        <xdr:cNvSpPr/>
      </xdr:nvSpPr>
      <xdr:spPr>
        <a:xfrm>
          <a:off x="66675" y="361950"/>
          <a:ext cx="1017525" cy="4108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74613</xdr:colOff>
      <xdr:row>10</xdr:row>
      <xdr:rowOff>54474</xdr:rowOff>
    </xdr:from>
    <xdr:to>
      <xdr:col>0</xdr:col>
      <xdr:colOff>1083883</xdr:colOff>
      <xdr:row>12</xdr:row>
      <xdr:rowOff>130019</xdr:rowOff>
    </xdr:to>
    <xdr:sp macro="" textlink="">
      <xdr:nvSpPr>
        <xdr:cNvPr id="9" name="Retângulo 16">
          <a:hlinkClick xmlns:r="http://schemas.openxmlformats.org/officeDocument/2006/relationships" r:id="rId3"/>
          <a:extLst>
            <a:ext uri="{FF2B5EF4-FFF2-40B4-BE49-F238E27FC236}">
              <a16:creationId xmlns:a16="http://schemas.microsoft.com/office/drawing/2014/main" id="{E385EC25-2557-4B49-ADDF-A25DEC487B32}"/>
            </a:ext>
          </a:extLst>
        </xdr:cNvPr>
        <xdr:cNvSpPr/>
      </xdr:nvSpPr>
      <xdr:spPr>
        <a:xfrm>
          <a:off x="74613" y="1858509"/>
          <a:ext cx="1004825" cy="42670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77788</xdr:colOff>
      <xdr:row>5</xdr:row>
      <xdr:rowOff>95817</xdr:rowOff>
    </xdr:from>
    <xdr:to>
      <xdr:col>0</xdr:col>
      <xdr:colOff>1085153</xdr:colOff>
      <xdr:row>7</xdr:row>
      <xdr:rowOff>130087</xdr:rowOff>
    </xdr:to>
    <xdr:sp macro="" textlink="">
      <xdr:nvSpPr>
        <xdr:cNvPr id="10" name="Retângulo 16">
          <a:hlinkClick xmlns:r="http://schemas.openxmlformats.org/officeDocument/2006/relationships" r:id="rId4"/>
          <a:extLst>
            <a:ext uri="{FF2B5EF4-FFF2-40B4-BE49-F238E27FC236}">
              <a16:creationId xmlns:a16="http://schemas.microsoft.com/office/drawing/2014/main" id="{235E5779-D9D6-4EE3-92DF-6166FA0EDF69}"/>
            </a:ext>
          </a:extLst>
        </xdr:cNvPr>
        <xdr:cNvSpPr/>
      </xdr:nvSpPr>
      <xdr:spPr>
        <a:xfrm>
          <a:off x="77788" y="1111817"/>
          <a:ext cx="1011175" cy="4044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XP</a:t>
          </a:r>
        </a:p>
      </xdr:txBody>
    </xdr:sp>
    <xdr:clientData/>
  </xdr:twoCellAnchor>
  <xdr:twoCellAnchor editAs="absolute">
    <xdr:from>
      <xdr:col>0</xdr:col>
      <xdr:colOff>76200</xdr:colOff>
      <xdr:row>14</xdr:row>
      <xdr:rowOff>97586</xdr:rowOff>
    </xdr:from>
    <xdr:to>
      <xdr:col>0</xdr:col>
      <xdr:colOff>1082295</xdr:colOff>
      <xdr:row>16</xdr:row>
      <xdr:rowOff>136936</xdr:rowOff>
    </xdr:to>
    <xdr:sp macro="" textlink="">
      <xdr:nvSpPr>
        <xdr:cNvPr id="11" name="Retângulo 16">
          <a:hlinkClick xmlns:r="http://schemas.openxmlformats.org/officeDocument/2006/relationships" r:id="rId5"/>
          <a:extLst>
            <a:ext uri="{FF2B5EF4-FFF2-40B4-BE49-F238E27FC236}">
              <a16:creationId xmlns:a16="http://schemas.microsoft.com/office/drawing/2014/main" id="{64BCA80A-2CC9-4456-B62F-62DE3A20E2CC}"/>
            </a:ext>
          </a:extLst>
        </xdr:cNvPr>
        <xdr:cNvSpPr/>
      </xdr:nvSpPr>
      <xdr:spPr>
        <a:xfrm>
          <a:off x="76200" y="2627426"/>
          <a:ext cx="1001650" cy="4108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59690</xdr:colOff>
      <xdr:row>18</xdr:row>
      <xdr:rowOff>113393</xdr:rowOff>
    </xdr:from>
    <xdr:to>
      <xdr:col>1</xdr:col>
      <xdr:colOff>2160</xdr:colOff>
      <xdr:row>21</xdr:row>
      <xdr:rowOff>96228</xdr:rowOff>
    </xdr:to>
    <xdr:sp macro="" textlink="">
      <xdr:nvSpPr>
        <xdr:cNvPr id="12" name="Retângulo 16">
          <a:hlinkClick xmlns:r="http://schemas.openxmlformats.org/officeDocument/2006/relationships" r:id="rId6"/>
          <a:extLst>
            <a:ext uri="{FF2B5EF4-FFF2-40B4-BE49-F238E27FC236}">
              <a16:creationId xmlns:a16="http://schemas.microsoft.com/office/drawing/2014/main" id="{D0EA2ED2-A849-4C06-A6C9-04BF1FBA75E1}"/>
            </a:ext>
          </a:extLst>
        </xdr:cNvPr>
        <xdr:cNvSpPr/>
      </xdr:nvSpPr>
      <xdr:spPr>
        <a:xfrm>
          <a:off x="66675" y="3380468"/>
          <a:ext cx="1017525" cy="4298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29423</xdr:colOff>
      <xdr:row>1</xdr:row>
      <xdr:rowOff>86286</xdr:rowOff>
    </xdr:from>
    <xdr:to>
      <xdr:col>13</xdr:col>
      <xdr:colOff>4002</xdr:colOff>
      <xdr:row>2</xdr:row>
      <xdr:rowOff>207085</xdr:rowOff>
    </xdr:to>
    <xdr:pic>
      <xdr:nvPicPr>
        <xdr:cNvPr id="17" name="Picture 3">
          <a:extLst>
            <a:ext uri="{FF2B5EF4-FFF2-40B4-BE49-F238E27FC236}">
              <a16:creationId xmlns:a16="http://schemas.microsoft.com/office/drawing/2014/main" id="{A91C2CBD-0FF0-4188-80FA-A0D501978A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13423" y="333936"/>
          <a:ext cx="1604773" cy="37035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absolute">
    <xdr:from>
      <xdr:col>0</xdr:col>
      <xdr:colOff>59839</xdr:colOff>
      <xdr:row>1</xdr:row>
      <xdr:rowOff>0</xdr:rowOff>
    </xdr:from>
    <xdr:to>
      <xdr:col>0</xdr:col>
      <xdr:colOff>1086254</xdr:colOff>
      <xdr:row>2</xdr:row>
      <xdr:rowOff>168740</xdr:rowOff>
    </xdr:to>
    <xdr:sp macro="" textlink="">
      <xdr:nvSpPr>
        <xdr:cNvPr id="8" name="Retângulo 16">
          <a:hlinkClick xmlns:r="http://schemas.openxmlformats.org/officeDocument/2006/relationships" r:id="rId2"/>
          <a:extLst>
            <a:ext uri="{FF2B5EF4-FFF2-40B4-BE49-F238E27FC236}">
              <a16:creationId xmlns:a16="http://schemas.microsoft.com/office/drawing/2014/main" id="{E745CB4E-5F1B-4FD1-843D-9CBEE77D5C28}"/>
            </a:ext>
          </a:extLst>
        </xdr:cNvPr>
        <xdr:cNvSpPr/>
      </xdr:nvSpPr>
      <xdr:spPr>
        <a:xfrm>
          <a:off x="56029" y="246529"/>
          <a:ext cx="1020700" cy="40765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59522</xdr:colOff>
      <xdr:row>7</xdr:row>
      <xdr:rowOff>36619</xdr:rowOff>
    </xdr:from>
    <xdr:to>
      <xdr:col>0</xdr:col>
      <xdr:colOff>1068792</xdr:colOff>
      <xdr:row>9</xdr:row>
      <xdr:rowOff>168380</xdr:rowOff>
    </xdr:to>
    <xdr:sp macro="" textlink="">
      <xdr:nvSpPr>
        <xdr:cNvPr id="9" name="Retângulo 16">
          <a:hlinkClick xmlns:r="http://schemas.openxmlformats.org/officeDocument/2006/relationships" r:id="rId3"/>
          <a:extLst>
            <a:ext uri="{FF2B5EF4-FFF2-40B4-BE49-F238E27FC236}">
              <a16:creationId xmlns:a16="http://schemas.microsoft.com/office/drawing/2014/main" id="{A5036327-35FA-4670-AD11-3EA9BB701F2D}"/>
            </a:ext>
          </a:extLst>
        </xdr:cNvPr>
        <xdr:cNvSpPr/>
      </xdr:nvSpPr>
      <xdr:spPr>
        <a:xfrm>
          <a:off x="67142" y="1739913"/>
          <a:ext cx="1001650" cy="43305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60157</xdr:colOff>
      <xdr:row>4</xdr:row>
      <xdr:rowOff>93165</xdr:rowOff>
    </xdr:from>
    <xdr:to>
      <xdr:col>0</xdr:col>
      <xdr:colOff>1082762</xdr:colOff>
      <xdr:row>6</xdr:row>
      <xdr:rowOff>15787</xdr:rowOff>
    </xdr:to>
    <xdr:sp macro="" textlink="">
      <xdr:nvSpPr>
        <xdr:cNvPr id="10" name="Retângulo 16">
          <a:hlinkClick xmlns:r="http://schemas.openxmlformats.org/officeDocument/2006/relationships" r:id="rId4"/>
          <a:extLst>
            <a:ext uri="{FF2B5EF4-FFF2-40B4-BE49-F238E27FC236}">
              <a16:creationId xmlns:a16="http://schemas.microsoft.com/office/drawing/2014/main" id="{A6CA37B3-BF44-4F5C-A2FD-E30FA26EB3EB}"/>
            </a:ext>
          </a:extLst>
        </xdr:cNvPr>
        <xdr:cNvSpPr/>
      </xdr:nvSpPr>
      <xdr:spPr>
        <a:xfrm>
          <a:off x="63967" y="993221"/>
          <a:ext cx="1011175" cy="4108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XP</a:t>
          </a:r>
        </a:p>
      </xdr:txBody>
    </xdr:sp>
    <xdr:clientData/>
  </xdr:twoCellAnchor>
  <xdr:twoCellAnchor editAs="absolute">
    <xdr:from>
      <xdr:col>0</xdr:col>
      <xdr:colOff>63014</xdr:colOff>
      <xdr:row>12</xdr:row>
      <xdr:rowOff>98295</xdr:rowOff>
    </xdr:from>
    <xdr:to>
      <xdr:col>0</xdr:col>
      <xdr:colOff>1067204</xdr:colOff>
      <xdr:row>14</xdr:row>
      <xdr:rowOff>168312</xdr:rowOff>
    </xdr:to>
    <xdr:sp macro="" textlink="">
      <xdr:nvSpPr>
        <xdr:cNvPr id="11" name="Retângulo 16">
          <a:hlinkClick xmlns:r="http://schemas.openxmlformats.org/officeDocument/2006/relationships" r:id="rId5"/>
          <a:extLst>
            <a:ext uri="{FF2B5EF4-FFF2-40B4-BE49-F238E27FC236}">
              <a16:creationId xmlns:a16="http://schemas.microsoft.com/office/drawing/2014/main" id="{2AF7A5A8-72F8-49A4-B389-BF8201ABEBDC}"/>
            </a:ext>
          </a:extLst>
        </xdr:cNvPr>
        <xdr:cNvSpPr/>
      </xdr:nvSpPr>
      <xdr:spPr>
        <a:xfrm>
          <a:off x="68729" y="2508830"/>
          <a:ext cx="998475" cy="4235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twoCellAnchor editAs="absolute">
    <xdr:from>
      <xdr:col>0</xdr:col>
      <xdr:colOff>59839</xdr:colOff>
      <xdr:row>16</xdr:row>
      <xdr:rowOff>134385</xdr:rowOff>
    </xdr:from>
    <xdr:to>
      <xdr:col>0</xdr:col>
      <xdr:colOff>1086254</xdr:colOff>
      <xdr:row>19</xdr:row>
      <xdr:rowOff>153863</xdr:rowOff>
    </xdr:to>
    <xdr:sp macro="" textlink="">
      <xdr:nvSpPr>
        <xdr:cNvPr id="12" name="Retângulo 16">
          <a:hlinkClick xmlns:r="http://schemas.openxmlformats.org/officeDocument/2006/relationships" r:id="rId6"/>
          <a:extLst>
            <a:ext uri="{FF2B5EF4-FFF2-40B4-BE49-F238E27FC236}">
              <a16:creationId xmlns:a16="http://schemas.microsoft.com/office/drawing/2014/main" id="{98ED04AA-4961-4502-9CF2-8C6C66B3AD1D}"/>
            </a:ext>
          </a:extLst>
        </xdr:cNvPr>
        <xdr:cNvSpPr/>
      </xdr:nvSpPr>
      <xdr:spPr>
        <a:xfrm>
          <a:off x="56029" y="3265047"/>
          <a:ext cx="1020700" cy="4298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Mercado</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76200</xdr:colOff>
      <xdr:row>1</xdr:row>
      <xdr:rowOff>67310</xdr:rowOff>
    </xdr:from>
    <xdr:to>
      <xdr:col>1</xdr:col>
      <xdr:colOff>1039</xdr:colOff>
      <xdr:row>2</xdr:row>
      <xdr:rowOff>1026</xdr:rowOff>
    </xdr:to>
    <xdr:sp macro="" textlink="">
      <xdr:nvSpPr>
        <xdr:cNvPr id="6" name="Retângulo 16">
          <a:hlinkClick xmlns:r="http://schemas.openxmlformats.org/officeDocument/2006/relationships" r:id="rId1"/>
          <a:extLst>
            <a:ext uri="{FF2B5EF4-FFF2-40B4-BE49-F238E27FC236}">
              <a16:creationId xmlns:a16="http://schemas.microsoft.com/office/drawing/2014/main" id="{4563BA64-ED14-4234-AF37-2F5274BCEC80}"/>
            </a:ext>
          </a:extLst>
        </xdr:cNvPr>
        <xdr:cNvSpPr/>
      </xdr:nvSpPr>
      <xdr:spPr>
        <a:xfrm>
          <a:off x="76200" y="266700"/>
          <a:ext cx="1017525" cy="41082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Menu</a:t>
          </a:r>
        </a:p>
      </xdr:txBody>
    </xdr:sp>
    <xdr:clientData/>
  </xdr:twoCellAnchor>
  <xdr:twoCellAnchor editAs="absolute">
    <xdr:from>
      <xdr:col>0</xdr:col>
      <xdr:colOff>103823</xdr:colOff>
      <xdr:row>7</xdr:row>
      <xdr:rowOff>114164</xdr:rowOff>
    </xdr:from>
    <xdr:to>
      <xdr:col>1</xdr:col>
      <xdr:colOff>1992</xdr:colOff>
      <xdr:row>9</xdr:row>
      <xdr:rowOff>180184</xdr:rowOff>
    </xdr:to>
    <xdr:sp macro="" textlink="">
      <xdr:nvSpPr>
        <xdr:cNvPr id="7" name="Retângulo 16">
          <a:hlinkClick xmlns:r="http://schemas.openxmlformats.org/officeDocument/2006/relationships" r:id="rId2"/>
          <a:extLst>
            <a:ext uri="{FF2B5EF4-FFF2-40B4-BE49-F238E27FC236}">
              <a16:creationId xmlns:a16="http://schemas.microsoft.com/office/drawing/2014/main" id="{2AD02031-329D-4E2E-ACA8-46A03A7A8A76}"/>
            </a:ext>
          </a:extLst>
        </xdr:cNvPr>
        <xdr:cNvSpPr/>
      </xdr:nvSpPr>
      <xdr:spPr>
        <a:xfrm>
          <a:off x="84138" y="1760084"/>
          <a:ext cx="1004825" cy="429875"/>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Comentários do Gestor</a:t>
          </a:r>
        </a:p>
      </xdr:txBody>
    </xdr:sp>
    <xdr:clientData/>
  </xdr:twoCellAnchor>
  <xdr:twoCellAnchor editAs="absolute">
    <xdr:from>
      <xdr:col>0</xdr:col>
      <xdr:colOff>106363</xdr:colOff>
      <xdr:row>3</xdr:row>
      <xdr:rowOff>144077</xdr:rowOff>
    </xdr:from>
    <xdr:to>
      <xdr:col>1</xdr:col>
      <xdr:colOff>1992</xdr:colOff>
      <xdr:row>5</xdr:row>
      <xdr:rowOff>144057</xdr:rowOff>
    </xdr:to>
    <xdr:sp macro="" textlink="">
      <xdr:nvSpPr>
        <xdr:cNvPr id="8" name="Retângulo 16">
          <a:hlinkClick xmlns:r="http://schemas.openxmlformats.org/officeDocument/2006/relationships" r:id="rId3"/>
          <a:extLst>
            <a:ext uri="{FF2B5EF4-FFF2-40B4-BE49-F238E27FC236}">
              <a16:creationId xmlns:a16="http://schemas.microsoft.com/office/drawing/2014/main" id="{610B3FFE-9537-4757-931B-7D32514B7AC5}"/>
            </a:ext>
          </a:extLst>
        </xdr:cNvPr>
        <xdr:cNvSpPr/>
      </xdr:nvSpPr>
      <xdr:spPr>
        <a:xfrm>
          <a:off x="87313" y="1016567"/>
          <a:ext cx="1011175" cy="40130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Fundos XP</a:t>
          </a:r>
        </a:p>
      </xdr:txBody>
    </xdr:sp>
    <xdr:clientData/>
  </xdr:twoCellAnchor>
  <xdr:twoCellAnchor editAs="absolute">
    <xdr:from>
      <xdr:col>0</xdr:col>
      <xdr:colOff>105410</xdr:colOff>
      <xdr:row>11</xdr:row>
      <xdr:rowOff>149021</xdr:rowOff>
    </xdr:from>
    <xdr:to>
      <xdr:col>1</xdr:col>
      <xdr:colOff>404</xdr:colOff>
      <xdr:row>14</xdr:row>
      <xdr:rowOff>2727</xdr:rowOff>
    </xdr:to>
    <xdr:sp macro="" textlink="">
      <xdr:nvSpPr>
        <xdr:cNvPr id="9" name="Retângulo 16">
          <a:hlinkClick xmlns:r="http://schemas.openxmlformats.org/officeDocument/2006/relationships" r:id="rId4"/>
          <a:extLst>
            <a:ext uri="{FF2B5EF4-FFF2-40B4-BE49-F238E27FC236}">
              <a16:creationId xmlns:a16="http://schemas.microsoft.com/office/drawing/2014/main" id="{2E309DFE-BC73-402D-9360-067016E111B2}"/>
            </a:ext>
          </a:extLst>
        </xdr:cNvPr>
        <xdr:cNvSpPr/>
      </xdr:nvSpPr>
      <xdr:spPr>
        <a:xfrm>
          <a:off x="85725" y="2532176"/>
          <a:ext cx="1001650" cy="41400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Comparador</a:t>
          </a:r>
        </a:p>
      </xdr:txBody>
    </xdr:sp>
    <xdr:clientData/>
  </xdr:twoCellAnchor>
  <xdr:twoCellAnchor editAs="absolute">
    <xdr:from>
      <xdr:col>0</xdr:col>
      <xdr:colOff>76200</xdr:colOff>
      <xdr:row>15</xdr:row>
      <xdr:rowOff>148953</xdr:rowOff>
    </xdr:from>
    <xdr:to>
      <xdr:col>1</xdr:col>
      <xdr:colOff>1039</xdr:colOff>
      <xdr:row>18</xdr:row>
      <xdr:rowOff>27648</xdr:rowOff>
    </xdr:to>
    <xdr:sp macro="" textlink="">
      <xdr:nvSpPr>
        <xdr:cNvPr id="10" name="Retângulo 16">
          <a:hlinkClick xmlns:r="http://schemas.openxmlformats.org/officeDocument/2006/relationships" r:id="rId5"/>
          <a:extLst>
            <a:ext uri="{FF2B5EF4-FFF2-40B4-BE49-F238E27FC236}">
              <a16:creationId xmlns:a16="http://schemas.microsoft.com/office/drawing/2014/main" id="{92602578-5141-4928-A71C-0F675AAB1395}"/>
            </a:ext>
          </a:extLst>
        </xdr:cNvPr>
        <xdr:cNvSpPr/>
      </xdr:nvSpPr>
      <xdr:spPr>
        <a:xfrm>
          <a:off x="76200" y="3288393"/>
          <a:ext cx="1017525" cy="426700"/>
        </a:xfrm>
        <a:prstGeom prst="rect">
          <a:avLst/>
        </a:prstGeom>
        <a:solidFill>
          <a:schemeClr val="tx1"/>
        </a:solidFill>
        <a:ln w="28575">
          <a:solidFill>
            <a:srgbClr val="FFC7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rgbClr val="FFC709"/>
              </a:solidFill>
              <a:latin typeface="+mn-lt"/>
              <a:cs typeface="Arial" panose="020B0604020202020204" pitchFamily="34" charset="0"/>
            </a:rPr>
            <a:t>Simulador de Receita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w="28575">
          <a:solidFill>
            <a:srgbClr val="FFC709"/>
          </a:solidFill>
        </a:ln>
      </a:spPr>
      <a:bodyPr vertOverflow="clip" horzOverflow="clip" rtlCol="0" anchor="ctr"/>
      <a:lstStyle>
        <a:defPPr algn="ctr">
          <a:defRPr sz="1000" b="1">
            <a:solidFill>
              <a:srgbClr val="FFC709"/>
            </a:solidFill>
            <a:latin typeface="+mn-lt"/>
            <a:cs typeface="Arial" panose="020B0604020202020204" pitchFamily="34" charset="0"/>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FFB0-8027-4A7D-AC86-EEF9C37D90F0}">
  <sheetPr codeName="Sheet1"/>
  <dimension ref="A1:R38"/>
  <sheetViews>
    <sheetView showGridLines="0" tabSelected="1" zoomScale="85" zoomScaleNormal="85" workbookViewId="0">
      <selection activeCell="B2" sqref="B2:H4"/>
    </sheetView>
  </sheetViews>
  <sheetFormatPr defaultColWidth="0" defaultRowHeight="15" zeroHeight="1" x14ac:dyDescent="0.25"/>
  <cols>
    <col min="1" max="1" width="2.28515625" style="113" customWidth="1"/>
    <col min="2" max="2" width="9.7109375" style="113" customWidth="1"/>
    <col min="3" max="3" width="7.28515625" style="113" customWidth="1"/>
    <col min="4" max="12" width="9.7109375" style="113" customWidth="1"/>
    <col min="13" max="13" width="18" style="113" customWidth="1"/>
    <col min="14" max="14" width="2.28515625" style="113" customWidth="1"/>
    <col min="15" max="18" width="23.7109375" style="113" customWidth="1"/>
    <col min="19" max="16384" width="9.28515625" style="113" hidden="1"/>
  </cols>
  <sheetData>
    <row r="1" spans="1:18" ht="18.75" customHeight="1" x14ac:dyDescent="0.25">
      <c r="A1" s="109"/>
      <c r="B1" s="110"/>
      <c r="C1" s="110"/>
      <c r="D1" s="110"/>
      <c r="E1" s="110"/>
      <c r="F1" s="110"/>
      <c r="G1" s="110"/>
      <c r="H1" s="110"/>
      <c r="I1" s="110"/>
      <c r="J1" s="110"/>
      <c r="K1" s="110"/>
      <c r="L1" s="110"/>
      <c r="M1" s="110"/>
      <c r="N1" s="111"/>
      <c r="O1" s="112"/>
      <c r="P1" s="112"/>
      <c r="Q1" s="112"/>
      <c r="R1" s="112"/>
    </row>
    <row r="2" spans="1:18" ht="19.5" customHeight="1" x14ac:dyDescent="0.25">
      <c r="A2" s="114"/>
      <c r="B2" s="248" t="s">
        <v>0</v>
      </c>
      <c r="C2" s="249"/>
      <c r="D2" s="249"/>
      <c r="E2" s="249"/>
      <c r="F2" s="249"/>
      <c r="G2" s="249"/>
      <c r="H2" s="249"/>
      <c r="I2" s="115"/>
      <c r="J2" s="115"/>
      <c r="K2" s="115"/>
      <c r="L2" s="115"/>
      <c r="M2" s="115"/>
      <c r="N2" s="116"/>
      <c r="O2" s="112"/>
      <c r="P2" s="112"/>
      <c r="Q2" s="112"/>
      <c r="R2" s="112"/>
    </row>
    <row r="3" spans="1:18" ht="13.5" customHeight="1" x14ac:dyDescent="0.25">
      <c r="A3" s="114"/>
      <c r="B3" s="249"/>
      <c r="C3" s="249"/>
      <c r="D3" s="249"/>
      <c r="E3" s="249"/>
      <c r="F3" s="249"/>
      <c r="G3" s="249"/>
      <c r="H3" s="249"/>
      <c r="I3" s="115"/>
      <c r="J3" s="115"/>
      <c r="K3" s="115"/>
      <c r="L3" s="115"/>
      <c r="M3" s="115"/>
      <c r="N3" s="116"/>
      <c r="O3" s="112"/>
      <c r="P3" s="112"/>
      <c r="Q3" s="112"/>
      <c r="R3" s="112"/>
    </row>
    <row r="4" spans="1:18" ht="13.5" customHeight="1" thickBot="1" x14ac:dyDescent="0.3">
      <c r="A4" s="114"/>
      <c r="B4" s="250"/>
      <c r="C4" s="250"/>
      <c r="D4" s="250"/>
      <c r="E4" s="250"/>
      <c r="F4" s="250"/>
      <c r="G4" s="250"/>
      <c r="H4" s="250"/>
      <c r="I4" s="117"/>
      <c r="J4" s="117"/>
      <c r="K4" s="117"/>
      <c r="L4" s="117"/>
      <c r="M4" s="117"/>
      <c r="N4" s="116"/>
      <c r="O4" s="112"/>
      <c r="P4" s="112"/>
      <c r="Q4" s="112"/>
      <c r="R4" s="112"/>
    </row>
    <row r="5" spans="1:18" ht="20.25" customHeight="1" x14ac:dyDescent="0.25">
      <c r="A5" s="114"/>
      <c r="B5" s="118"/>
      <c r="C5" s="118"/>
      <c r="D5" s="252" t="s">
        <v>4180</v>
      </c>
      <c r="E5" s="252"/>
      <c r="F5" s="252"/>
      <c r="G5" s="252"/>
      <c r="H5" s="252"/>
      <c r="I5" s="252"/>
      <c r="J5" s="252"/>
      <c r="K5" s="252"/>
      <c r="L5" s="252"/>
      <c r="M5" s="118"/>
      <c r="N5" s="116"/>
      <c r="O5" s="112"/>
      <c r="P5" s="112"/>
      <c r="Q5" s="112"/>
      <c r="R5" s="112"/>
    </row>
    <row r="6" spans="1:18" ht="15" customHeight="1" x14ac:dyDescent="0.25">
      <c r="A6" s="114"/>
      <c r="B6" s="118"/>
      <c r="C6" s="118"/>
      <c r="D6" s="246"/>
      <c r="E6" s="246"/>
      <c r="F6" s="246"/>
      <c r="G6" s="246"/>
      <c r="H6" s="246"/>
      <c r="I6" s="246"/>
      <c r="J6" s="246"/>
      <c r="K6" s="246"/>
      <c r="L6" s="246"/>
      <c r="M6" s="118"/>
      <c r="N6" s="116"/>
      <c r="O6" s="112"/>
      <c r="P6" s="112"/>
      <c r="Q6" s="112"/>
      <c r="R6" s="112"/>
    </row>
    <row r="7" spans="1:18" ht="15" customHeight="1" x14ac:dyDescent="0.25">
      <c r="A7" s="114"/>
      <c r="B7" s="118"/>
      <c r="C7" s="118"/>
      <c r="D7" s="215"/>
      <c r="E7" s="215"/>
      <c r="F7" s="215"/>
      <c r="G7" s="215"/>
      <c r="H7" s="215"/>
      <c r="I7" s="215"/>
      <c r="J7" s="215"/>
      <c r="K7" s="118"/>
      <c r="L7" s="118"/>
      <c r="M7" s="118"/>
      <c r="N7" s="116"/>
      <c r="O7" s="112"/>
      <c r="P7" s="112"/>
      <c r="Q7" s="112"/>
      <c r="R7" s="112"/>
    </row>
    <row r="8" spans="1:18" ht="15" customHeight="1" x14ac:dyDescent="0.25">
      <c r="A8" s="114"/>
      <c r="B8" s="118"/>
      <c r="C8" s="118"/>
      <c r="D8" s="247" t="s">
        <v>4181</v>
      </c>
      <c r="E8" s="247"/>
      <c r="F8" s="247"/>
      <c r="G8" s="247"/>
      <c r="H8" s="247"/>
      <c r="I8" s="247"/>
      <c r="J8" s="247"/>
      <c r="K8" s="247"/>
      <c r="L8" s="247"/>
      <c r="M8" s="118"/>
      <c r="N8" s="116"/>
      <c r="O8" s="112"/>
      <c r="P8" s="112"/>
      <c r="Q8" s="112"/>
      <c r="R8" s="112"/>
    </row>
    <row r="9" spans="1:18" ht="15" customHeight="1" x14ac:dyDescent="0.25">
      <c r="A9" s="114"/>
      <c r="B9" s="118"/>
      <c r="C9" s="118"/>
      <c r="D9" s="247"/>
      <c r="E9" s="247"/>
      <c r="F9" s="247"/>
      <c r="G9" s="247"/>
      <c r="H9" s="247"/>
      <c r="I9" s="247"/>
      <c r="J9" s="247"/>
      <c r="K9" s="247"/>
      <c r="L9" s="247"/>
      <c r="M9" s="118"/>
      <c r="N9" s="116"/>
      <c r="O9" s="112"/>
      <c r="P9" s="112"/>
      <c r="Q9" s="112"/>
      <c r="R9" s="112"/>
    </row>
    <row r="10" spans="1:18" ht="15" customHeight="1" x14ac:dyDescent="0.25">
      <c r="A10" s="114"/>
      <c r="B10" s="118"/>
      <c r="C10" s="118"/>
      <c r="D10" s="215"/>
      <c r="E10" s="215"/>
      <c r="F10" s="215"/>
      <c r="G10" s="215"/>
      <c r="H10" s="215"/>
      <c r="I10" s="215"/>
      <c r="J10" s="215"/>
      <c r="K10" s="118"/>
      <c r="L10" s="118"/>
      <c r="M10" s="118"/>
      <c r="N10" s="116"/>
      <c r="O10" s="112"/>
      <c r="P10" s="112"/>
      <c r="Q10" s="112"/>
      <c r="R10" s="112"/>
    </row>
    <row r="11" spans="1:18" ht="15" customHeight="1" x14ac:dyDescent="0.25">
      <c r="A11" s="114"/>
      <c r="B11" s="118"/>
      <c r="C11" s="118"/>
      <c r="D11" s="251" t="s">
        <v>4182</v>
      </c>
      <c r="E11" s="251"/>
      <c r="F11" s="251"/>
      <c r="G11" s="251"/>
      <c r="H11" s="251"/>
      <c r="I11" s="251"/>
      <c r="J11" s="251"/>
      <c r="K11" s="251"/>
      <c r="L11" s="251"/>
      <c r="M11" s="118"/>
      <c r="N11" s="119"/>
      <c r="O11" s="112"/>
      <c r="P11" s="112"/>
      <c r="Q11" s="112"/>
      <c r="R11" s="112"/>
    </row>
    <row r="12" spans="1:18" ht="15" customHeight="1" x14ac:dyDescent="0.25">
      <c r="A12" s="114"/>
      <c r="B12" s="118"/>
      <c r="C12" s="118"/>
      <c r="D12" s="251"/>
      <c r="E12" s="251"/>
      <c r="F12" s="251"/>
      <c r="G12" s="251"/>
      <c r="H12" s="251"/>
      <c r="I12" s="251"/>
      <c r="J12" s="251"/>
      <c r="K12" s="251"/>
      <c r="L12" s="251"/>
      <c r="M12" s="118"/>
      <c r="N12" s="116"/>
      <c r="O12" s="112"/>
      <c r="P12" s="112"/>
      <c r="Q12" s="112"/>
      <c r="R12" s="112"/>
    </row>
    <row r="13" spans="1:18" ht="15" customHeight="1" x14ac:dyDescent="0.25">
      <c r="A13" s="114"/>
      <c r="B13" s="118"/>
      <c r="C13" s="118"/>
      <c r="D13" s="115"/>
      <c r="E13" s="115"/>
      <c r="F13" s="115"/>
      <c r="G13" s="115"/>
      <c r="H13" s="115"/>
      <c r="I13" s="115"/>
      <c r="J13" s="118"/>
      <c r="K13" s="118"/>
      <c r="L13" s="118"/>
      <c r="M13" s="118"/>
      <c r="N13" s="116"/>
      <c r="O13" s="112"/>
      <c r="P13" s="112"/>
      <c r="Q13" s="112"/>
      <c r="R13" s="112"/>
    </row>
    <row r="14" spans="1:18" ht="15" customHeight="1" x14ac:dyDescent="0.25">
      <c r="A14" s="114"/>
      <c r="B14" s="118"/>
      <c r="C14" s="118"/>
      <c r="D14" s="247" t="s">
        <v>4187</v>
      </c>
      <c r="E14" s="247"/>
      <c r="F14" s="247"/>
      <c r="G14" s="247"/>
      <c r="H14" s="247"/>
      <c r="I14" s="247"/>
      <c r="J14" s="247"/>
      <c r="K14" s="247"/>
      <c r="L14" s="247"/>
      <c r="M14" s="118"/>
      <c r="N14" s="116"/>
      <c r="O14" s="112"/>
      <c r="P14" s="112"/>
      <c r="Q14" s="112"/>
      <c r="R14" s="112"/>
    </row>
    <row r="15" spans="1:18" ht="15" customHeight="1" x14ac:dyDescent="0.25">
      <c r="A15" s="114"/>
      <c r="B15" s="118"/>
      <c r="C15" s="118"/>
      <c r="D15" s="247"/>
      <c r="E15" s="247"/>
      <c r="F15" s="247"/>
      <c r="G15" s="247"/>
      <c r="H15" s="247"/>
      <c r="I15" s="247"/>
      <c r="J15" s="247"/>
      <c r="K15" s="247"/>
      <c r="L15" s="247"/>
      <c r="M15" s="118"/>
      <c r="N15" s="116"/>
      <c r="O15" s="112"/>
      <c r="P15" s="112"/>
      <c r="Q15" s="112"/>
      <c r="R15" s="112"/>
    </row>
    <row r="16" spans="1:18" ht="15" customHeight="1" x14ac:dyDescent="0.25">
      <c r="A16" s="114"/>
      <c r="B16" s="118"/>
      <c r="C16" s="118"/>
      <c r="D16" s="216"/>
      <c r="E16" s="216"/>
      <c r="F16" s="216"/>
      <c r="G16" s="216"/>
      <c r="H16" s="216"/>
      <c r="I16" s="216"/>
      <c r="J16" s="216"/>
      <c r="K16" s="118"/>
      <c r="L16" s="118"/>
      <c r="M16" s="118"/>
      <c r="N16" s="116"/>
      <c r="O16" s="112"/>
      <c r="P16" s="112"/>
      <c r="Q16" s="112"/>
      <c r="R16" s="112"/>
    </row>
    <row r="17" spans="1:18" ht="15" customHeight="1" x14ac:dyDescent="0.25">
      <c r="A17" s="114"/>
      <c r="B17" s="118"/>
      <c r="C17" s="118"/>
      <c r="D17" s="247" t="s">
        <v>4186</v>
      </c>
      <c r="E17" s="247"/>
      <c r="F17" s="247"/>
      <c r="G17" s="247"/>
      <c r="H17" s="247"/>
      <c r="I17" s="247"/>
      <c r="J17" s="247"/>
      <c r="K17" s="247"/>
      <c r="L17" s="247"/>
      <c r="M17" s="118"/>
      <c r="N17" s="116"/>
      <c r="O17" s="112"/>
      <c r="P17" s="112"/>
      <c r="Q17" s="112"/>
      <c r="R17" s="112"/>
    </row>
    <row r="18" spans="1:18" ht="15" customHeight="1" x14ac:dyDescent="0.25">
      <c r="A18" s="114"/>
      <c r="B18" s="118"/>
      <c r="C18" s="118"/>
      <c r="D18" s="247"/>
      <c r="E18" s="247"/>
      <c r="F18" s="247"/>
      <c r="G18" s="247"/>
      <c r="H18" s="247"/>
      <c r="I18" s="247"/>
      <c r="J18" s="247"/>
      <c r="K18" s="247"/>
      <c r="L18" s="247"/>
      <c r="M18" s="118"/>
      <c r="N18" s="116"/>
      <c r="O18" s="112"/>
      <c r="P18" s="112"/>
      <c r="Q18" s="112"/>
      <c r="R18" s="112"/>
    </row>
    <row r="19" spans="1:18" ht="15" customHeight="1" x14ac:dyDescent="0.25">
      <c r="A19" s="114"/>
      <c r="B19" s="118"/>
      <c r="C19" s="118"/>
      <c r="D19" s="215"/>
      <c r="E19" s="215"/>
      <c r="F19" s="215"/>
      <c r="G19" s="215"/>
      <c r="H19" s="215"/>
      <c r="I19" s="215"/>
      <c r="J19" s="215"/>
      <c r="K19" s="118"/>
      <c r="L19" s="118"/>
      <c r="M19" s="118"/>
      <c r="N19" s="116"/>
      <c r="O19" s="112"/>
      <c r="P19" s="112"/>
      <c r="Q19" s="112"/>
      <c r="R19" s="112"/>
    </row>
    <row r="20" spans="1:18" ht="15" customHeight="1" x14ac:dyDescent="0.25">
      <c r="A20" s="114"/>
      <c r="B20" s="118"/>
      <c r="C20" s="118"/>
      <c r="D20" s="247" t="s">
        <v>4185</v>
      </c>
      <c r="E20" s="247"/>
      <c r="F20" s="247"/>
      <c r="G20" s="247"/>
      <c r="H20" s="247"/>
      <c r="I20" s="247"/>
      <c r="J20" s="247"/>
      <c r="K20" s="247"/>
      <c r="L20" s="247"/>
      <c r="M20" s="118"/>
      <c r="N20" s="116"/>
      <c r="O20" s="112"/>
      <c r="P20" s="112"/>
      <c r="Q20" s="112"/>
      <c r="R20" s="112"/>
    </row>
    <row r="21" spans="1:18" ht="15" customHeight="1" x14ac:dyDescent="0.25">
      <c r="A21" s="114"/>
      <c r="B21" s="118"/>
      <c r="C21" s="118"/>
      <c r="D21" s="247"/>
      <c r="E21" s="247"/>
      <c r="F21" s="247"/>
      <c r="G21" s="247"/>
      <c r="H21" s="247"/>
      <c r="I21" s="247"/>
      <c r="J21" s="247"/>
      <c r="K21" s="247"/>
      <c r="L21" s="247"/>
      <c r="M21" s="118"/>
      <c r="N21" s="116"/>
      <c r="O21" s="112"/>
      <c r="P21" s="112"/>
      <c r="Q21" s="112"/>
      <c r="R21" s="112"/>
    </row>
    <row r="22" spans="1:18" ht="15" customHeight="1" x14ac:dyDescent="0.25">
      <c r="A22" s="114"/>
      <c r="B22" s="118"/>
      <c r="C22" s="118"/>
      <c r="D22" s="215"/>
      <c r="E22" s="215"/>
      <c r="F22" s="215"/>
      <c r="G22" s="215"/>
      <c r="H22" s="215"/>
      <c r="I22" s="215"/>
      <c r="J22" s="215"/>
      <c r="K22" s="118"/>
      <c r="L22" s="118"/>
      <c r="M22" s="118"/>
      <c r="N22" s="116"/>
      <c r="O22" s="112"/>
      <c r="P22" s="112"/>
      <c r="Q22" s="112"/>
      <c r="R22" s="112"/>
    </row>
    <row r="23" spans="1:18" ht="15" customHeight="1" x14ac:dyDescent="0.25">
      <c r="A23" s="114"/>
      <c r="B23" s="118"/>
      <c r="C23" s="118"/>
      <c r="D23" s="247" t="s">
        <v>4184</v>
      </c>
      <c r="E23" s="247"/>
      <c r="F23" s="247"/>
      <c r="G23" s="247"/>
      <c r="H23" s="247"/>
      <c r="I23" s="247"/>
      <c r="J23" s="247"/>
      <c r="K23" s="247"/>
      <c r="L23" s="247"/>
      <c r="M23" s="118"/>
      <c r="N23" s="116"/>
      <c r="O23" s="112"/>
      <c r="P23" s="112"/>
      <c r="Q23" s="112"/>
      <c r="R23" s="112"/>
    </row>
    <row r="24" spans="1:18" ht="15" customHeight="1" x14ac:dyDescent="0.25">
      <c r="A24" s="114"/>
      <c r="B24" s="118"/>
      <c r="C24" s="118"/>
      <c r="D24" s="247"/>
      <c r="E24" s="247"/>
      <c r="F24" s="247"/>
      <c r="G24" s="247"/>
      <c r="H24" s="247"/>
      <c r="I24" s="247"/>
      <c r="J24" s="247"/>
      <c r="K24" s="247"/>
      <c r="L24" s="247"/>
      <c r="M24" s="118"/>
      <c r="N24" s="116"/>
      <c r="O24" s="112"/>
      <c r="P24" s="112"/>
      <c r="Q24" s="112"/>
      <c r="R24" s="112"/>
    </row>
    <row r="25" spans="1:18" ht="15" customHeight="1" x14ac:dyDescent="0.25">
      <c r="A25" s="114"/>
      <c r="B25" s="118"/>
      <c r="C25" s="118"/>
      <c r="D25" s="115"/>
      <c r="E25" s="115"/>
      <c r="F25" s="115"/>
      <c r="G25" s="115"/>
      <c r="H25" s="115"/>
      <c r="I25" s="115"/>
      <c r="J25" s="118"/>
      <c r="K25" s="118"/>
      <c r="L25" s="118"/>
      <c r="M25" s="118"/>
      <c r="N25" s="116"/>
      <c r="O25" s="112"/>
      <c r="P25" s="112"/>
      <c r="Q25" s="112"/>
      <c r="R25" s="112"/>
    </row>
    <row r="26" spans="1:18" ht="15" customHeight="1" x14ac:dyDescent="0.25">
      <c r="A26" s="114"/>
      <c r="B26" s="118"/>
      <c r="C26" s="118"/>
      <c r="D26" s="247" t="s">
        <v>1</v>
      </c>
      <c r="E26" s="247"/>
      <c r="F26" s="247"/>
      <c r="G26" s="247"/>
      <c r="H26" s="247"/>
      <c r="I26" s="247"/>
      <c r="J26" s="247"/>
      <c r="K26" s="247"/>
      <c r="L26" s="247"/>
      <c r="M26" s="118"/>
      <c r="N26" s="116"/>
      <c r="O26" s="112"/>
      <c r="P26" s="112"/>
      <c r="Q26" s="112"/>
      <c r="R26" s="112"/>
    </row>
    <row r="27" spans="1:18" ht="15" customHeight="1" x14ac:dyDescent="0.25">
      <c r="A27" s="114"/>
      <c r="B27" s="118"/>
      <c r="C27" s="118"/>
      <c r="D27" s="247"/>
      <c r="E27" s="247"/>
      <c r="F27" s="247"/>
      <c r="G27" s="247"/>
      <c r="H27" s="247"/>
      <c r="I27" s="247"/>
      <c r="J27" s="247"/>
      <c r="K27" s="247"/>
      <c r="L27" s="247"/>
      <c r="M27" s="118"/>
      <c r="N27" s="116"/>
      <c r="O27" s="112"/>
      <c r="P27" s="112"/>
      <c r="Q27" s="112"/>
      <c r="R27" s="112"/>
    </row>
    <row r="28" spans="1:18" ht="15" customHeight="1" x14ac:dyDescent="0.25">
      <c r="A28" s="115"/>
      <c r="B28" s="118"/>
      <c r="C28" s="118"/>
      <c r="D28" s="215"/>
      <c r="E28" s="215"/>
      <c r="F28" s="215"/>
      <c r="G28" s="215"/>
      <c r="H28" s="215"/>
      <c r="I28" s="215"/>
      <c r="J28" s="215"/>
      <c r="K28" s="118"/>
      <c r="L28" s="118"/>
      <c r="M28" s="118"/>
      <c r="N28" s="115"/>
      <c r="O28" s="115"/>
      <c r="P28" s="115"/>
      <c r="Q28" s="112"/>
      <c r="R28" s="112"/>
    </row>
    <row r="29" spans="1:18" ht="15" customHeight="1" x14ac:dyDescent="0.25">
      <c r="A29" s="115"/>
      <c r="B29" s="118"/>
      <c r="C29" s="118"/>
      <c r="D29" s="247" t="s">
        <v>2</v>
      </c>
      <c r="E29" s="247"/>
      <c r="F29" s="247"/>
      <c r="G29" s="247"/>
      <c r="H29" s="247"/>
      <c r="I29" s="247"/>
      <c r="J29" s="247"/>
      <c r="K29" s="247"/>
      <c r="L29" s="247"/>
      <c r="M29" s="118"/>
      <c r="N29" s="115"/>
      <c r="O29" s="115"/>
      <c r="P29" s="115"/>
      <c r="Q29" s="112"/>
      <c r="R29" s="112"/>
    </row>
    <row r="30" spans="1:18" ht="15" customHeight="1" x14ac:dyDescent="0.25">
      <c r="A30" s="115"/>
      <c r="B30" s="118"/>
      <c r="C30" s="118"/>
      <c r="D30" s="247"/>
      <c r="E30" s="247"/>
      <c r="F30" s="247"/>
      <c r="G30" s="247"/>
      <c r="H30" s="247"/>
      <c r="I30" s="247"/>
      <c r="J30" s="247"/>
      <c r="K30" s="247"/>
      <c r="L30" s="247"/>
      <c r="M30" s="118"/>
      <c r="N30" s="115"/>
      <c r="O30" s="115"/>
      <c r="P30" s="115"/>
      <c r="Q30" s="112"/>
      <c r="R30" s="112"/>
    </row>
    <row r="31" spans="1:18" ht="15" customHeight="1" x14ac:dyDescent="0.25">
      <c r="A31" s="115"/>
      <c r="B31" s="118"/>
      <c r="C31" s="118"/>
      <c r="D31" s="246" t="s">
        <v>3</v>
      </c>
      <c r="E31" s="246"/>
      <c r="F31" s="246"/>
      <c r="G31" s="246"/>
      <c r="H31" s="246"/>
      <c r="I31" s="246"/>
      <c r="J31" s="246"/>
      <c r="K31" s="246"/>
      <c r="L31" s="246"/>
      <c r="M31" s="118"/>
      <c r="N31" s="112"/>
      <c r="O31" s="112"/>
      <c r="P31" s="112"/>
      <c r="Q31" s="112"/>
      <c r="R31" s="112"/>
    </row>
    <row r="32" spans="1:18" ht="15" customHeight="1" x14ac:dyDescent="0.25">
      <c r="A32" s="115"/>
      <c r="B32" s="118"/>
      <c r="C32" s="118"/>
      <c r="D32" s="246"/>
      <c r="E32" s="246"/>
      <c r="F32" s="246"/>
      <c r="G32" s="246"/>
      <c r="H32" s="246"/>
      <c r="I32" s="246"/>
      <c r="J32" s="246"/>
      <c r="K32" s="246"/>
      <c r="L32" s="246"/>
      <c r="M32" s="118"/>
      <c r="N32" s="112"/>
      <c r="O32" s="112"/>
      <c r="P32" s="112"/>
      <c r="Q32" s="112"/>
      <c r="R32" s="112"/>
    </row>
    <row r="33" spans="1:18" ht="15" customHeight="1" x14ac:dyDescent="0.25">
      <c r="A33" s="115"/>
      <c r="B33" s="118"/>
      <c r="C33" s="118"/>
      <c r="D33" s="118"/>
      <c r="E33" s="118"/>
      <c r="F33" s="118"/>
      <c r="G33" s="118"/>
      <c r="H33" s="118"/>
      <c r="I33" s="118"/>
      <c r="J33" s="118"/>
      <c r="K33" s="118"/>
      <c r="L33" s="118"/>
      <c r="M33" s="118"/>
      <c r="N33" s="112"/>
      <c r="O33" s="112"/>
      <c r="P33" s="112"/>
      <c r="Q33" s="112"/>
      <c r="R33" s="112"/>
    </row>
    <row r="34" spans="1:18" ht="12.75" customHeight="1" x14ac:dyDescent="0.25">
      <c r="A34" s="115"/>
      <c r="B34" s="118"/>
      <c r="C34" s="118"/>
      <c r="D34" s="247" t="s">
        <v>4183</v>
      </c>
      <c r="E34" s="247"/>
      <c r="F34" s="247"/>
      <c r="G34" s="247"/>
      <c r="H34" s="247"/>
      <c r="I34" s="247"/>
      <c r="J34" s="247"/>
      <c r="K34" s="247"/>
      <c r="L34" s="247"/>
      <c r="M34" s="118"/>
      <c r="N34" s="112"/>
      <c r="O34" s="112"/>
      <c r="P34" s="112"/>
      <c r="Q34" s="112"/>
      <c r="R34" s="112"/>
    </row>
    <row r="35" spans="1:18" ht="13.5" customHeight="1" x14ac:dyDescent="0.25">
      <c r="A35" s="115"/>
      <c r="B35" s="118"/>
      <c r="C35" s="118"/>
      <c r="D35" s="247"/>
      <c r="E35" s="247"/>
      <c r="F35" s="247"/>
      <c r="G35" s="247"/>
      <c r="H35" s="247"/>
      <c r="I35" s="247"/>
      <c r="J35" s="247"/>
      <c r="K35" s="247"/>
      <c r="L35" s="247"/>
      <c r="M35" s="118"/>
      <c r="N35" s="112"/>
      <c r="O35" s="112"/>
      <c r="P35" s="112"/>
      <c r="Q35" s="112"/>
      <c r="R35" s="112"/>
    </row>
    <row r="36" spans="1:18" ht="9" customHeight="1" x14ac:dyDescent="0.25">
      <c r="A36" s="115"/>
      <c r="B36" s="118"/>
      <c r="C36" s="118"/>
      <c r="D36" s="118"/>
      <c r="E36" s="118"/>
      <c r="F36" s="118"/>
      <c r="G36" s="118"/>
      <c r="H36" s="118"/>
      <c r="I36" s="118"/>
      <c r="J36" s="118"/>
      <c r="K36" s="115"/>
      <c r="L36" s="118"/>
      <c r="M36" s="118"/>
      <c r="N36" s="118"/>
      <c r="O36" s="118"/>
      <c r="P36" s="118"/>
      <c r="Q36" s="112"/>
      <c r="R36" s="112"/>
    </row>
    <row r="37" spans="1:18" x14ac:dyDescent="0.25">
      <c r="A37" s="112"/>
      <c r="B37" s="120"/>
      <c r="C37" s="120"/>
      <c r="D37" s="120"/>
      <c r="E37" s="120"/>
      <c r="F37" s="120"/>
      <c r="G37" s="120"/>
      <c r="H37" s="120"/>
      <c r="I37" s="120"/>
      <c r="J37" s="120"/>
      <c r="K37" s="112"/>
      <c r="L37" s="120"/>
      <c r="M37" s="120"/>
      <c r="N37" s="120"/>
      <c r="O37" s="120"/>
      <c r="P37" s="120"/>
      <c r="Q37" s="112"/>
      <c r="R37" s="112"/>
    </row>
    <row r="38" spans="1:18" x14ac:dyDescent="0.25">
      <c r="A38" s="112"/>
      <c r="B38" s="120"/>
      <c r="C38" s="120"/>
      <c r="D38" s="120"/>
      <c r="E38" s="120"/>
      <c r="F38" s="120"/>
      <c r="G38" s="120"/>
      <c r="H38" s="120"/>
      <c r="I38" s="120"/>
      <c r="J38" s="120"/>
      <c r="K38" s="112"/>
      <c r="L38" s="120"/>
      <c r="M38" s="120"/>
      <c r="N38" s="120"/>
      <c r="O38" s="120"/>
      <c r="P38" s="120"/>
      <c r="Q38" s="112"/>
      <c r="R38" s="112"/>
    </row>
  </sheetData>
  <mergeCells count="12">
    <mergeCell ref="D31:L32"/>
    <mergeCell ref="D34:L35"/>
    <mergeCell ref="D29:L30"/>
    <mergeCell ref="D26:L27"/>
    <mergeCell ref="B2:H4"/>
    <mergeCell ref="D23:L24"/>
    <mergeCell ref="D20:L21"/>
    <mergeCell ref="D17:L18"/>
    <mergeCell ref="D14:L15"/>
    <mergeCell ref="D11:L12"/>
    <mergeCell ref="D8:L9"/>
    <mergeCell ref="D5:L6"/>
  </mergeCells>
  <pageMargins left="0.7" right="0.7" top="0.75" bottom="0.75" header="0.3" footer="0.3"/>
  <headerFooter>
    <oddFooter>&amp;R_x000D_&amp;1#&amp;"Calibri"&amp;10&amp;K008000 [ CLASSIFICAÇÃO: PÚBLICA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6FE1-11B1-42D1-96DC-D5BAE4171302}">
  <sheetPr codeName="Sheet2"/>
  <dimension ref="A1:CX922"/>
  <sheetViews>
    <sheetView showGridLines="0" zoomScale="85" zoomScaleNormal="85" workbookViewId="0">
      <pane xSplit="3" ySplit="4" topLeftCell="D5" activePane="bottomRight" state="frozen"/>
      <selection activeCell="F7" sqref="F7:J7"/>
      <selection pane="topRight" activeCell="F7" sqref="F7:J7"/>
      <selection pane="bottomLeft" activeCell="F7" sqref="F7:J7"/>
      <selection pane="bottomRight" activeCell="B4" sqref="B4"/>
    </sheetView>
  </sheetViews>
  <sheetFormatPr defaultColWidth="0" defaultRowHeight="14.65" customHeight="1" x14ac:dyDescent="0.25"/>
  <cols>
    <col min="1" max="1" width="16.28515625" customWidth="1"/>
    <col min="2" max="2" width="20" customWidth="1"/>
    <col min="3" max="3" width="83.7109375" style="46" bestFit="1" customWidth="1"/>
    <col min="4" max="4" width="9.28515625" style="46" customWidth="1"/>
    <col min="5" max="5" width="10.7109375" customWidth="1"/>
    <col min="6" max="6" width="14.7109375" customWidth="1"/>
    <col min="7" max="7" width="37.7109375" customWidth="1"/>
    <col min="8" max="8" width="52.7109375" customWidth="1"/>
    <col min="9" max="9" width="56.7109375" customWidth="1"/>
    <col min="10" max="10" width="51" customWidth="1"/>
    <col min="11" max="11" width="17.42578125" customWidth="1"/>
    <col min="12" max="12" width="25.42578125" customWidth="1"/>
    <col min="13" max="13" width="34.42578125" bestFit="1" customWidth="1"/>
    <col min="14" max="14" width="47.5703125" bestFit="1" customWidth="1"/>
    <col min="15" max="15" width="43.7109375" bestFit="1" customWidth="1"/>
    <col min="16" max="16" width="15.28515625" bestFit="1" customWidth="1"/>
    <col min="17" max="17" width="17.7109375" bestFit="1" customWidth="1"/>
    <col min="18" max="18" width="10.28515625" bestFit="1" customWidth="1"/>
    <col min="19" max="19" width="22.28515625" bestFit="1" customWidth="1"/>
    <col min="20" max="20" width="16.7109375" bestFit="1" customWidth="1"/>
    <col min="21" max="22" width="15.28515625" bestFit="1" customWidth="1"/>
    <col min="23" max="23" width="12.7109375" bestFit="1" customWidth="1"/>
    <col min="24" max="24" width="14.7109375" bestFit="1" customWidth="1"/>
    <col min="25" max="25" width="13.7109375" bestFit="1" customWidth="1"/>
    <col min="26" max="26" width="25.28515625" bestFit="1" customWidth="1"/>
    <col min="27" max="27" width="14.28515625" bestFit="1" customWidth="1"/>
    <col min="28" max="28" width="15.7109375" bestFit="1" customWidth="1"/>
    <col min="29" max="29" width="86.5703125" customWidth="1"/>
    <col min="30" max="30" width="16.28515625" bestFit="1" customWidth="1"/>
    <col min="31" max="31" width="26.7109375" bestFit="1" customWidth="1"/>
    <col min="32" max="32" width="22.7109375" bestFit="1" customWidth="1"/>
    <col min="33" max="33" width="24" bestFit="1" customWidth="1"/>
    <col min="34" max="34" width="23" bestFit="1" customWidth="1"/>
    <col min="35" max="35" width="21.7109375" bestFit="1" customWidth="1"/>
    <col min="36" max="36" width="20.28515625" bestFit="1" customWidth="1"/>
    <col min="37" max="37" width="11.28515625" customWidth="1"/>
    <col min="38" max="38" width="18.28515625" customWidth="1"/>
    <col min="39" max="39" width="8.5703125" customWidth="1"/>
    <col min="40" max="40" width="8.42578125" customWidth="1"/>
    <col min="41" max="41" width="12.42578125" bestFit="1" customWidth="1"/>
    <col min="42" max="43" width="12.42578125" customWidth="1"/>
    <col min="44" max="48" width="9.28515625" customWidth="1"/>
    <col min="49" max="49" width="17.7109375" customWidth="1"/>
    <col min="50" max="50" width="9.7109375" customWidth="1"/>
    <col min="51" max="51" width="9.42578125" customWidth="1"/>
    <col min="52" max="52" width="12.42578125" bestFit="1" customWidth="1"/>
    <col min="53" max="54" width="12.42578125" customWidth="1"/>
    <col min="55" max="59" width="9.28515625" customWidth="1"/>
    <col min="60" max="60" width="14.7109375" customWidth="1"/>
    <col min="61" max="61" width="8.5703125" customWidth="1"/>
    <col min="62" max="62" width="8.42578125" customWidth="1"/>
    <col min="63" max="65" width="12.42578125" customWidth="1"/>
    <col min="66" max="70" width="9.28515625" customWidth="1"/>
    <col min="71" max="73" width="14.7109375" customWidth="1"/>
    <col min="74" max="74" width="12.7109375" customWidth="1"/>
    <col min="75" max="75" width="15.7109375" customWidth="1"/>
    <col min="76" max="76" width="17.7109375" customWidth="1"/>
    <col min="77" max="77" width="14.42578125" customWidth="1"/>
    <col min="78" max="78" width="13.28515625" customWidth="1"/>
    <col min="79" max="80" width="13.5703125" customWidth="1"/>
    <col min="81" max="84" width="17.42578125" customWidth="1"/>
    <col min="85" max="85" width="14.7109375" customWidth="1"/>
    <col min="86" max="86" width="16.28515625" bestFit="1" customWidth="1"/>
    <col min="87" max="87" width="15.28515625" bestFit="1" customWidth="1"/>
    <col min="88" max="88" width="17.7109375" bestFit="1" customWidth="1"/>
    <col min="89" max="89" width="16.28515625" bestFit="1" customWidth="1"/>
    <col min="90" max="90" width="16" bestFit="1" customWidth="1"/>
    <col min="91" max="91" width="19.42578125" bestFit="1" customWidth="1"/>
    <col min="92" max="92" width="16.7109375" bestFit="1" customWidth="1"/>
    <col min="93" max="93" width="16.5703125" bestFit="1" customWidth="1"/>
    <col min="94" max="94" width="14.28515625" bestFit="1" customWidth="1"/>
    <col min="95" max="95" width="18.28515625" customWidth="1"/>
    <col min="96" max="96" width="12.42578125" bestFit="1" customWidth="1"/>
    <col min="97" max="97" width="15.28515625" bestFit="1" customWidth="1"/>
    <col min="98" max="98" width="15.42578125" customWidth="1"/>
    <col min="99" max="99" width="15.7109375" customWidth="1"/>
    <col min="100" max="102" width="14.7109375" bestFit="1" customWidth="1"/>
    <col min="103" max="16384" width="9.28515625" hidden="1"/>
  </cols>
  <sheetData>
    <row r="1" spans="1:102" s="46" customFormat="1" ht="14.65" customHeight="1" x14ac:dyDescent="0.25">
      <c r="A1" s="159"/>
      <c r="B1" s="157">
        <v>1</v>
      </c>
      <c r="C1" s="157">
        <v>2</v>
      </c>
      <c r="D1" s="157">
        <v>3</v>
      </c>
      <c r="E1" s="157">
        <v>4</v>
      </c>
      <c r="F1" s="157">
        <v>5</v>
      </c>
      <c r="G1" s="157">
        <v>6</v>
      </c>
      <c r="H1" s="157">
        <v>7</v>
      </c>
      <c r="I1" s="157">
        <v>8</v>
      </c>
      <c r="J1" s="157">
        <v>9</v>
      </c>
      <c r="K1" s="157">
        <v>10</v>
      </c>
      <c r="L1" s="157">
        <v>11</v>
      </c>
      <c r="M1" s="157">
        <v>12</v>
      </c>
      <c r="N1" s="157">
        <v>13</v>
      </c>
      <c r="O1" s="157">
        <v>14</v>
      </c>
      <c r="P1" s="157">
        <v>15</v>
      </c>
      <c r="Q1" s="157">
        <v>16</v>
      </c>
      <c r="R1" s="157">
        <v>17</v>
      </c>
      <c r="S1" s="157">
        <v>18</v>
      </c>
      <c r="T1" s="157">
        <v>19</v>
      </c>
      <c r="U1" s="157">
        <v>20</v>
      </c>
      <c r="V1" s="157">
        <v>21</v>
      </c>
      <c r="W1" s="157">
        <v>22</v>
      </c>
      <c r="X1" s="157">
        <v>23</v>
      </c>
      <c r="Y1" s="157">
        <v>24</v>
      </c>
      <c r="Z1" s="157">
        <v>25</v>
      </c>
      <c r="AA1" s="157">
        <v>26</v>
      </c>
      <c r="AB1" s="157">
        <v>27</v>
      </c>
      <c r="AC1" s="157">
        <v>28</v>
      </c>
      <c r="AD1" s="157">
        <v>29</v>
      </c>
      <c r="AE1" s="157">
        <v>30</v>
      </c>
      <c r="AF1" s="157">
        <v>31</v>
      </c>
      <c r="AG1" s="157">
        <v>32</v>
      </c>
      <c r="AH1" s="157">
        <v>33</v>
      </c>
      <c r="AI1" s="157">
        <v>34</v>
      </c>
      <c r="AJ1" s="157">
        <v>35</v>
      </c>
      <c r="AK1" s="157">
        <v>36</v>
      </c>
      <c r="AL1" s="157">
        <v>37</v>
      </c>
      <c r="AM1" s="157">
        <v>38</v>
      </c>
      <c r="AN1" s="157">
        <v>39</v>
      </c>
      <c r="AO1" s="157">
        <v>40</v>
      </c>
      <c r="AP1" s="157">
        <v>41</v>
      </c>
      <c r="AQ1" s="157">
        <v>42</v>
      </c>
      <c r="AR1" s="157">
        <v>43</v>
      </c>
      <c r="AS1" s="157">
        <v>44</v>
      </c>
      <c r="AT1" s="157">
        <v>45</v>
      </c>
      <c r="AU1" s="157">
        <v>46</v>
      </c>
      <c r="AV1" s="157">
        <v>47</v>
      </c>
      <c r="AW1" s="157">
        <v>48</v>
      </c>
      <c r="AX1" s="157">
        <v>49</v>
      </c>
      <c r="AY1" s="157">
        <v>50</v>
      </c>
      <c r="AZ1" s="157">
        <v>51</v>
      </c>
      <c r="BA1" s="157">
        <v>52</v>
      </c>
      <c r="BB1" s="157">
        <v>53</v>
      </c>
      <c r="BC1" s="157">
        <v>54</v>
      </c>
      <c r="BD1" s="157">
        <v>55</v>
      </c>
      <c r="BE1" s="157">
        <v>56</v>
      </c>
      <c r="BF1" s="157">
        <v>57</v>
      </c>
      <c r="BG1" s="157">
        <v>58</v>
      </c>
      <c r="BH1" s="157">
        <v>59</v>
      </c>
      <c r="BI1" s="157">
        <v>60</v>
      </c>
      <c r="BJ1" s="157">
        <v>61</v>
      </c>
      <c r="BK1" s="157">
        <v>62</v>
      </c>
      <c r="BL1" s="157">
        <v>63</v>
      </c>
      <c r="BM1" s="157">
        <v>64</v>
      </c>
      <c r="BN1" s="157">
        <v>65</v>
      </c>
      <c r="BO1" s="157">
        <v>66</v>
      </c>
      <c r="BP1" s="157">
        <v>67</v>
      </c>
      <c r="BQ1" s="157">
        <v>68</v>
      </c>
      <c r="BR1" s="157">
        <v>69</v>
      </c>
      <c r="BS1" s="157">
        <v>70</v>
      </c>
      <c r="BT1" s="157">
        <v>71</v>
      </c>
      <c r="BU1" s="157">
        <v>72</v>
      </c>
      <c r="BV1" s="157">
        <v>73</v>
      </c>
      <c r="BW1" s="157">
        <v>74</v>
      </c>
      <c r="BX1" s="157">
        <v>75</v>
      </c>
      <c r="BY1" s="157">
        <v>76</v>
      </c>
      <c r="BZ1" s="157">
        <v>77</v>
      </c>
      <c r="CA1" s="157">
        <v>78</v>
      </c>
      <c r="CB1" s="157">
        <v>79</v>
      </c>
      <c r="CC1" s="157">
        <v>80</v>
      </c>
      <c r="CD1" s="157">
        <v>81</v>
      </c>
      <c r="CE1" s="157">
        <v>82</v>
      </c>
      <c r="CF1" s="157">
        <v>83</v>
      </c>
      <c r="CG1" s="157">
        <v>84</v>
      </c>
      <c r="CH1" s="157">
        <v>85</v>
      </c>
      <c r="CI1" s="157">
        <v>86</v>
      </c>
      <c r="CJ1" s="157">
        <v>87</v>
      </c>
      <c r="CK1" s="157">
        <v>88</v>
      </c>
      <c r="CL1" s="157">
        <v>89</v>
      </c>
      <c r="CM1" s="157">
        <v>90</v>
      </c>
      <c r="CN1" s="157">
        <v>91</v>
      </c>
      <c r="CO1" s="157">
        <v>92</v>
      </c>
      <c r="CP1" s="157">
        <v>93</v>
      </c>
      <c r="CQ1" s="157">
        <v>94</v>
      </c>
      <c r="CR1" s="157">
        <v>95</v>
      </c>
      <c r="CS1" s="157">
        <v>96</v>
      </c>
      <c r="CT1" s="157">
        <v>97</v>
      </c>
      <c r="CU1" s="157">
        <v>98</v>
      </c>
      <c r="CV1" s="157">
        <v>99</v>
      </c>
      <c r="CW1" s="157">
        <v>100</v>
      </c>
      <c r="CX1" s="157">
        <v>101</v>
      </c>
    </row>
    <row r="2" spans="1:102" s="164" customFormat="1" ht="25.15" customHeight="1" x14ac:dyDescent="0.25">
      <c r="A2" s="160"/>
      <c r="B2" s="161" t="s">
        <v>12105</v>
      </c>
      <c r="C2" s="162"/>
      <c r="D2" s="162"/>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163"/>
      <c r="CN2" s="163"/>
      <c r="CO2" s="163"/>
      <c r="CP2" s="163"/>
      <c r="CQ2" s="163"/>
      <c r="CR2" s="163"/>
      <c r="CS2" s="163"/>
      <c r="CT2" s="163"/>
      <c r="CU2" s="163"/>
      <c r="CV2" s="163"/>
      <c r="CW2" s="163"/>
      <c r="CX2" s="163"/>
    </row>
    <row r="3" spans="1:102" ht="16.5" customHeight="1" x14ac:dyDescent="0.35">
      <c r="A3" s="44"/>
      <c r="B3" s="129"/>
      <c r="C3" s="130"/>
      <c r="D3" s="130"/>
      <c r="E3" s="131"/>
      <c r="F3" s="131"/>
      <c r="G3" s="131"/>
      <c r="H3" s="131"/>
      <c r="I3" s="131"/>
      <c r="J3" s="131"/>
      <c r="K3" s="132"/>
      <c r="L3" s="132"/>
      <c r="M3" s="253" t="s">
        <v>86</v>
      </c>
      <c r="N3" s="253"/>
      <c r="O3" s="253"/>
      <c r="P3" s="133"/>
      <c r="Q3" s="133"/>
      <c r="R3" s="133"/>
      <c r="S3" s="133"/>
      <c r="T3" s="133"/>
      <c r="U3" s="133"/>
      <c r="V3" s="135"/>
      <c r="W3" s="134" t="s">
        <v>252</v>
      </c>
      <c r="X3" s="253" t="s">
        <v>87</v>
      </c>
      <c r="Y3" s="253"/>
      <c r="Z3" s="253"/>
      <c r="AA3" s="253"/>
      <c r="AB3" s="253"/>
      <c r="AC3" s="134"/>
      <c r="AD3" s="253" t="s">
        <v>59</v>
      </c>
      <c r="AE3" s="253"/>
      <c r="AF3" s="253"/>
      <c r="AG3" s="135"/>
      <c r="AH3" s="135"/>
      <c r="AI3" s="136"/>
      <c r="AJ3" s="137"/>
      <c r="AK3" s="137"/>
      <c r="AL3" s="137"/>
      <c r="AM3" s="253" t="s">
        <v>88</v>
      </c>
      <c r="AN3" s="253"/>
      <c r="AO3" s="253"/>
      <c r="AP3" s="253"/>
      <c r="AQ3" s="253"/>
      <c r="AR3" s="253"/>
      <c r="AS3" s="253"/>
      <c r="AT3" s="253"/>
      <c r="AU3" s="253"/>
      <c r="AV3" s="253"/>
      <c r="AW3" s="253"/>
      <c r="AX3" s="253" t="s">
        <v>89</v>
      </c>
      <c r="AY3" s="253"/>
      <c r="AZ3" s="253"/>
      <c r="BA3" s="253"/>
      <c r="BB3" s="253"/>
      <c r="BC3" s="253"/>
      <c r="BD3" s="253"/>
      <c r="BE3" s="253"/>
      <c r="BF3" s="253"/>
      <c r="BG3" s="253"/>
      <c r="BH3" s="253"/>
      <c r="BI3" s="253" t="s">
        <v>253</v>
      </c>
      <c r="BJ3" s="253"/>
      <c r="BK3" s="253"/>
      <c r="BL3" s="253"/>
      <c r="BM3" s="253"/>
      <c r="BN3" s="253"/>
      <c r="BO3" s="253"/>
      <c r="BP3" s="253"/>
      <c r="BQ3" s="253"/>
      <c r="BR3" s="253"/>
      <c r="BS3" s="253"/>
      <c r="BT3" s="253" t="s">
        <v>296</v>
      </c>
      <c r="BU3" s="253"/>
      <c r="BV3" s="253"/>
      <c r="BW3" s="253"/>
      <c r="BX3" s="253"/>
      <c r="BY3" s="253"/>
      <c r="BZ3" s="253"/>
      <c r="CA3" s="253"/>
      <c r="CB3" s="253"/>
      <c r="CC3" s="253"/>
      <c r="CD3" s="253"/>
      <c r="CE3" s="253"/>
      <c r="CF3" s="253"/>
      <c r="CG3" s="253"/>
      <c r="CH3" s="254" t="s">
        <v>297</v>
      </c>
      <c r="CI3" s="254"/>
      <c r="CJ3" s="255" t="s">
        <v>298</v>
      </c>
      <c r="CK3" s="255"/>
      <c r="CL3" s="255"/>
      <c r="CM3" s="138"/>
      <c r="CN3" s="138"/>
      <c r="CO3" s="138"/>
      <c r="CP3" s="138"/>
      <c r="CQ3" s="138"/>
      <c r="CR3" s="138"/>
      <c r="CS3" s="138"/>
      <c r="CT3" s="138"/>
      <c r="CU3" s="138"/>
      <c r="CV3" s="138"/>
      <c r="CW3" s="138"/>
      <c r="CX3" s="138"/>
    </row>
    <row r="4" spans="1:102" ht="51" x14ac:dyDescent="0.25">
      <c r="A4" s="44"/>
      <c r="B4" s="139" t="s">
        <v>109</v>
      </c>
      <c r="C4" s="140" t="s">
        <v>3202</v>
      </c>
      <c r="D4" s="140" t="s">
        <v>49</v>
      </c>
      <c r="E4" s="140" t="s">
        <v>135</v>
      </c>
      <c r="F4" s="140" t="s">
        <v>50</v>
      </c>
      <c r="G4" s="140" t="s">
        <v>94</v>
      </c>
      <c r="H4" s="140" t="s">
        <v>114</v>
      </c>
      <c r="I4" s="140" t="s">
        <v>115</v>
      </c>
      <c r="J4" s="140" t="s">
        <v>116</v>
      </c>
      <c r="K4" s="140" t="s">
        <v>117</v>
      </c>
      <c r="L4" s="140" t="s">
        <v>53</v>
      </c>
      <c r="M4" s="141" t="s">
        <v>95</v>
      </c>
      <c r="N4" s="141" t="s">
        <v>96</v>
      </c>
      <c r="O4" s="141" t="s">
        <v>51</v>
      </c>
      <c r="P4" s="141" t="s">
        <v>54</v>
      </c>
      <c r="Q4" s="141" t="s">
        <v>55</v>
      </c>
      <c r="R4" s="141" t="s">
        <v>56</v>
      </c>
      <c r="S4" s="141" t="s">
        <v>136</v>
      </c>
      <c r="T4" s="141" t="s">
        <v>97</v>
      </c>
      <c r="U4" s="141" t="s">
        <v>98</v>
      </c>
      <c r="V4" s="140" t="s">
        <v>259</v>
      </c>
      <c r="W4" s="140" t="s">
        <v>57</v>
      </c>
      <c r="X4" s="142" t="s">
        <v>57</v>
      </c>
      <c r="Y4" s="142" t="s">
        <v>58</v>
      </c>
      <c r="Z4" s="142" t="s">
        <v>118</v>
      </c>
      <c r="AA4" s="142" t="s">
        <v>119</v>
      </c>
      <c r="AB4" s="142" t="s">
        <v>120</v>
      </c>
      <c r="AC4" s="142" t="s">
        <v>121</v>
      </c>
      <c r="AD4" s="144" t="s">
        <v>59</v>
      </c>
      <c r="AE4" s="144" t="s">
        <v>122</v>
      </c>
      <c r="AF4" s="143" t="s">
        <v>123</v>
      </c>
      <c r="AG4" s="143" t="s">
        <v>99</v>
      </c>
      <c r="AH4" s="143" t="s">
        <v>137</v>
      </c>
      <c r="AI4" s="140" t="s">
        <v>138</v>
      </c>
      <c r="AJ4" s="140" t="s">
        <v>61</v>
      </c>
      <c r="AK4" s="140" t="s">
        <v>100</v>
      </c>
      <c r="AL4" s="144" t="s">
        <v>139</v>
      </c>
      <c r="AM4" s="140" t="s">
        <v>39</v>
      </c>
      <c r="AN4" s="140" t="s">
        <v>40</v>
      </c>
      <c r="AO4" s="140" t="s">
        <v>63</v>
      </c>
      <c r="AP4" s="140" t="s">
        <v>3248</v>
      </c>
      <c r="AQ4" s="140" t="s">
        <v>3249</v>
      </c>
      <c r="AR4" s="140">
        <v>2024</v>
      </c>
      <c r="AS4" s="140">
        <v>2023</v>
      </c>
      <c r="AT4" s="140">
        <v>2022</v>
      </c>
      <c r="AU4" s="140">
        <v>2021</v>
      </c>
      <c r="AV4" s="140">
        <v>2020</v>
      </c>
      <c r="AW4" s="140" t="s">
        <v>3250</v>
      </c>
      <c r="AX4" s="140" t="s">
        <v>39</v>
      </c>
      <c r="AY4" s="140" t="s">
        <v>40</v>
      </c>
      <c r="AZ4" s="140" t="s">
        <v>63</v>
      </c>
      <c r="BA4" s="140" t="s">
        <v>64</v>
      </c>
      <c r="BB4" s="140" t="s">
        <v>65</v>
      </c>
      <c r="BC4" s="140">
        <v>2024</v>
      </c>
      <c r="BD4" s="140">
        <v>2023</v>
      </c>
      <c r="BE4" s="140">
        <v>2022</v>
      </c>
      <c r="BF4" s="140">
        <v>2021</v>
      </c>
      <c r="BG4" s="140">
        <v>2020</v>
      </c>
      <c r="BH4" s="140" t="s">
        <v>102</v>
      </c>
      <c r="BI4" s="140" t="s">
        <v>39</v>
      </c>
      <c r="BJ4" s="140" t="s">
        <v>40</v>
      </c>
      <c r="BK4" s="140" t="s">
        <v>63</v>
      </c>
      <c r="BL4" s="140" t="s">
        <v>3248</v>
      </c>
      <c r="BM4" s="140" t="s">
        <v>3249</v>
      </c>
      <c r="BN4" s="140">
        <v>2024</v>
      </c>
      <c r="BO4" s="140">
        <v>2023</v>
      </c>
      <c r="BP4" s="140">
        <v>2022</v>
      </c>
      <c r="BQ4" s="140">
        <v>2021</v>
      </c>
      <c r="BR4" s="140">
        <v>2020</v>
      </c>
      <c r="BS4" s="145" t="s">
        <v>3250</v>
      </c>
      <c r="BT4" s="145" t="s">
        <v>140</v>
      </c>
      <c r="BU4" s="145" t="s">
        <v>141</v>
      </c>
      <c r="BV4" s="145" t="s">
        <v>142</v>
      </c>
      <c r="BW4" s="145" t="s">
        <v>143</v>
      </c>
      <c r="BX4" s="145" t="s">
        <v>144</v>
      </c>
      <c r="BY4" s="145" t="s">
        <v>145</v>
      </c>
      <c r="BZ4" s="145" t="s">
        <v>124</v>
      </c>
      <c r="CA4" s="145" t="s">
        <v>146</v>
      </c>
      <c r="CB4" s="145" t="s">
        <v>147</v>
      </c>
      <c r="CC4" s="146" t="s">
        <v>148</v>
      </c>
      <c r="CD4" s="146" t="s">
        <v>149</v>
      </c>
      <c r="CE4" s="142" t="s">
        <v>150</v>
      </c>
      <c r="CF4" s="142" t="s">
        <v>151</v>
      </c>
      <c r="CG4" s="142" t="s">
        <v>103</v>
      </c>
      <c r="CH4" s="147" t="s">
        <v>59</v>
      </c>
      <c r="CI4" s="142" t="s">
        <v>255</v>
      </c>
      <c r="CJ4" s="142" t="s">
        <v>256</v>
      </c>
      <c r="CK4" s="148" t="s">
        <v>257</v>
      </c>
      <c r="CL4" s="149" t="s">
        <v>258</v>
      </c>
      <c r="CM4" s="149" t="s">
        <v>104</v>
      </c>
      <c r="CN4" s="149" t="s">
        <v>125</v>
      </c>
      <c r="CO4" s="150" t="s">
        <v>105</v>
      </c>
      <c r="CP4" s="150" t="s">
        <v>106</v>
      </c>
      <c r="CQ4" s="150" t="s">
        <v>107</v>
      </c>
      <c r="CR4" s="150" t="s">
        <v>126</v>
      </c>
      <c r="CS4" s="150" t="s">
        <v>108</v>
      </c>
      <c r="CT4" s="150" t="s">
        <v>127</v>
      </c>
      <c r="CU4" s="150" t="s">
        <v>128</v>
      </c>
      <c r="CV4" s="150" t="s">
        <v>129</v>
      </c>
      <c r="CW4" s="150" t="s">
        <v>3293</v>
      </c>
      <c r="CX4" s="150" t="s">
        <v>3313</v>
      </c>
    </row>
    <row r="5" spans="1:102" ht="15" customHeight="1" x14ac:dyDescent="0.25">
      <c r="A5" s="8"/>
      <c r="B5" s="128">
        <v>9599346000122</v>
      </c>
      <c r="C5" s="151" t="s">
        <v>4576</v>
      </c>
      <c r="D5" s="125">
        <v>27</v>
      </c>
      <c r="E5" s="125"/>
      <c r="F5" s="121" t="s">
        <v>3267</v>
      </c>
      <c r="G5" s="125" t="s">
        <v>3286</v>
      </c>
      <c r="H5" s="125" t="s">
        <v>3315</v>
      </c>
      <c r="I5" s="125" t="s">
        <v>3316</v>
      </c>
      <c r="J5" s="125" t="s">
        <v>3317</v>
      </c>
      <c r="K5" s="125" t="s">
        <v>3298</v>
      </c>
      <c r="L5" s="125" t="s">
        <v>3272</v>
      </c>
      <c r="M5" s="125" t="s">
        <v>112</v>
      </c>
      <c r="N5" s="125" t="s">
        <v>164</v>
      </c>
      <c r="O5" s="125" t="s">
        <v>3294</v>
      </c>
      <c r="P5" s="125" t="s">
        <v>3295</v>
      </c>
      <c r="Q5" s="126">
        <v>500</v>
      </c>
      <c r="R5" s="125" t="s">
        <v>4571</v>
      </c>
      <c r="S5" s="187" t="s">
        <v>44</v>
      </c>
      <c r="T5" s="170">
        <v>100</v>
      </c>
      <c r="U5" s="170">
        <v>500</v>
      </c>
      <c r="V5" s="171" t="s">
        <v>3271</v>
      </c>
      <c r="W5" s="171" t="s">
        <v>3288</v>
      </c>
      <c r="X5" s="171" t="s">
        <v>3288</v>
      </c>
      <c r="Y5" s="171" t="s">
        <v>4577</v>
      </c>
      <c r="Z5" s="171">
        <v>4</v>
      </c>
      <c r="AA5" s="171" t="s">
        <v>44</v>
      </c>
      <c r="AB5" s="168" t="s">
        <v>44</v>
      </c>
      <c r="AC5" s="171" t="s">
        <v>44</v>
      </c>
      <c r="AD5" s="168">
        <v>0.02</v>
      </c>
      <c r="AE5" s="168" t="s">
        <v>44</v>
      </c>
      <c r="AF5" s="168">
        <v>0.02</v>
      </c>
      <c r="AG5" s="168">
        <v>0.2</v>
      </c>
      <c r="AH5" s="171" t="s">
        <v>3253</v>
      </c>
      <c r="AI5" s="171" t="s">
        <v>3254</v>
      </c>
      <c r="AJ5" s="171" t="s">
        <v>3246</v>
      </c>
      <c r="AK5" s="172">
        <v>39629</v>
      </c>
      <c r="AL5" s="186" t="s">
        <v>4578</v>
      </c>
      <c r="AM5" s="127">
        <v>-8.4006756695100999E-3</v>
      </c>
      <c r="AN5" s="127">
        <v>0.11285761056233171</v>
      </c>
      <c r="AO5" s="127">
        <v>0.29160273394343861</v>
      </c>
      <c r="AP5" s="127">
        <v>0.1738135884444644</v>
      </c>
      <c r="AQ5" s="127">
        <v>0.18707522590581571</v>
      </c>
      <c r="AR5" s="127">
        <v>-8.7758255421888004E-2</v>
      </c>
      <c r="AS5" s="127">
        <v>0.26069811135210269</v>
      </c>
      <c r="AT5" s="127">
        <v>4.3907816706422097E-2</v>
      </c>
      <c r="AU5" s="127" t="s">
        <v>44</v>
      </c>
      <c r="AV5" s="127" t="s">
        <v>44</v>
      </c>
      <c r="AW5" s="127">
        <v>0.10335675808521259</v>
      </c>
      <c r="AX5" s="127" t="s">
        <v>44</v>
      </c>
      <c r="AY5" s="127">
        <v>2.4857216702049896</v>
      </c>
      <c r="AZ5" s="127">
        <v>1.9666357454405969</v>
      </c>
      <c r="BA5" s="127">
        <v>1.3482148671772167</v>
      </c>
      <c r="BB5" s="127">
        <v>1.5326184778296688</v>
      </c>
      <c r="BC5" s="127" t="s">
        <v>44</v>
      </c>
      <c r="BD5" s="127">
        <v>1.9980787355230389</v>
      </c>
      <c r="BE5" s="127">
        <v>0.3548678907724781</v>
      </c>
      <c r="BF5" s="127" t="s">
        <v>44</v>
      </c>
      <c r="BG5" s="127" t="s">
        <v>44</v>
      </c>
      <c r="BH5" s="127">
        <v>1.0831707361686729</v>
      </c>
      <c r="BI5" s="127">
        <v>-1.93100571277636E-2</v>
      </c>
      <c r="BJ5" s="127">
        <v>6.7455258434539103E-2</v>
      </c>
      <c r="BK5" s="127">
        <v>0.14332782608646319</v>
      </c>
      <c r="BL5" s="127">
        <v>3.9765666266116773E-2</v>
      </c>
      <c r="BM5" s="127">
        <v>5.7940388945520782E-2</v>
      </c>
      <c r="BN5" s="127">
        <v>-0.19649798357613041</v>
      </c>
      <c r="BO5" s="127">
        <v>0.13022371776727759</v>
      </c>
      <c r="BP5" s="127">
        <v>-7.9822218746611995E-2</v>
      </c>
      <c r="BQ5" s="127" t="s">
        <v>44</v>
      </c>
      <c r="BR5" s="127" t="s">
        <v>44</v>
      </c>
      <c r="BS5" s="127">
        <v>7.2448870334522741E-3</v>
      </c>
      <c r="BT5" s="127">
        <v>0.1504209793961914</v>
      </c>
      <c r="BU5" s="127">
        <v>0.16505197692104279</v>
      </c>
      <c r="BV5" s="174">
        <v>0.85756606467875807</v>
      </c>
      <c r="BW5" s="174">
        <v>0.1053939364124524</v>
      </c>
      <c r="BX5" s="127">
        <v>-8.6724288928191007E-2</v>
      </c>
      <c r="BY5" s="127">
        <v>-0.43109156367370949</v>
      </c>
      <c r="BZ5" s="174">
        <v>0.53800415844073657</v>
      </c>
      <c r="CA5" s="179">
        <v>0.96599762513026377</v>
      </c>
      <c r="CB5" s="179">
        <v>-0.45689983221035468</v>
      </c>
      <c r="CC5" s="179">
        <v>0.6403553453018298</v>
      </c>
      <c r="CD5" s="179">
        <v>0.52624838476904323</v>
      </c>
      <c r="CE5" s="179">
        <v>7.5749625609506196E-2</v>
      </c>
      <c r="CF5" s="179">
        <v>0.75027794970486561</v>
      </c>
      <c r="CG5" s="176">
        <v>5.7486297999999998</v>
      </c>
      <c r="CH5" s="168">
        <v>0.3</v>
      </c>
      <c r="CI5" s="169">
        <v>0.15</v>
      </c>
      <c r="CJ5" s="169">
        <v>6.0000000000000001E-3</v>
      </c>
      <c r="CK5" s="169" t="s">
        <v>44</v>
      </c>
      <c r="CL5" s="169">
        <v>6.0000000000000001E-3</v>
      </c>
      <c r="CM5" s="177">
        <v>394501605.02999997</v>
      </c>
      <c r="CN5" s="177">
        <v>383562478.8386507</v>
      </c>
      <c r="CO5" s="177">
        <v>-8663162.9499999974</v>
      </c>
      <c r="CP5" s="127" t="s">
        <v>44</v>
      </c>
      <c r="CQ5" s="127" t="s">
        <v>44</v>
      </c>
      <c r="CR5" s="127" t="s">
        <v>44</v>
      </c>
      <c r="CS5" s="127" t="s">
        <v>44</v>
      </c>
      <c r="CT5" s="125" t="s">
        <v>44</v>
      </c>
      <c r="CU5" s="125" t="s">
        <v>44</v>
      </c>
      <c r="CV5" s="125" t="s">
        <v>3287</v>
      </c>
      <c r="CW5" s="125" t="s">
        <v>44</v>
      </c>
      <c r="CX5" s="153">
        <v>25569.604861099539</v>
      </c>
    </row>
    <row r="6" spans="1:102" ht="15" customHeight="1" x14ac:dyDescent="0.25">
      <c r="A6" s="8"/>
      <c r="B6" s="128">
        <v>57832914000136</v>
      </c>
      <c r="C6" s="151" t="s">
        <v>4579</v>
      </c>
      <c r="D6" s="125">
        <v>11</v>
      </c>
      <c r="E6" s="125"/>
      <c r="F6" s="121"/>
      <c r="G6" s="125" t="s">
        <v>3262</v>
      </c>
      <c r="H6" s="125" t="s">
        <v>153</v>
      </c>
      <c r="I6" s="125" t="s">
        <v>2325</v>
      </c>
      <c r="J6" s="125" t="s">
        <v>3317</v>
      </c>
      <c r="K6" s="125" t="s">
        <v>3285</v>
      </c>
      <c r="L6" s="125" t="s">
        <v>3272</v>
      </c>
      <c r="M6" s="125" t="s">
        <v>160</v>
      </c>
      <c r="N6" s="125" t="s">
        <v>3305</v>
      </c>
      <c r="O6" s="125" t="s">
        <v>3326</v>
      </c>
      <c r="P6" s="125" t="s">
        <v>3320</v>
      </c>
      <c r="Q6" s="126">
        <v>1000</v>
      </c>
      <c r="R6" s="125" t="s">
        <v>4571</v>
      </c>
      <c r="S6" s="187" t="s">
        <v>44</v>
      </c>
      <c r="T6" s="170">
        <v>1000</v>
      </c>
      <c r="U6" s="170">
        <v>1000</v>
      </c>
      <c r="V6" s="171" t="s">
        <v>3271</v>
      </c>
      <c r="W6" s="171" t="s">
        <v>132</v>
      </c>
      <c r="X6" s="171" t="s">
        <v>132</v>
      </c>
      <c r="Y6" s="171" t="s">
        <v>3288</v>
      </c>
      <c r="Z6" s="171">
        <v>1</v>
      </c>
      <c r="AA6" s="171" t="s">
        <v>44</v>
      </c>
      <c r="AB6" s="168" t="s">
        <v>44</v>
      </c>
      <c r="AC6" s="171" t="s">
        <v>4580</v>
      </c>
      <c r="AD6" s="168">
        <v>5.0000000000000001E-3</v>
      </c>
      <c r="AE6" s="168">
        <v>0.10500000000000001</v>
      </c>
      <c r="AF6" s="168">
        <v>6.0000000000000001E-3</v>
      </c>
      <c r="AG6" s="168" t="s">
        <v>44</v>
      </c>
      <c r="AH6" s="171" t="s">
        <v>44</v>
      </c>
      <c r="AI6" s="171" t="s">
        <v>44</v>
      </c>
      <c r="AJ6" s="171" t="s">
        <v>130</v>
      </c>
      <c r="AK6" s="172">
        <v>45625</v>
      </c>
      <c r="AL6" s="186" t="s">
        <v>4581</v>
      </c>
      <c r="AM6" s="127">
        <v>1.0723757689399E-2</v>
      </c>
      <c r="AN6" s="127">
        <v>4.5660662029150798E-2</v>
      </c>
      <c r="AO6" s="127">
        <v>0.15599284494037441</v>
      </c>
      <c r="AP6" s="127" t="s">
        <v>44</v>
      </c>
      <c r="AQ6" s="127" t="s">
        <v>44</v>
      </c>
      <c r="AR6" s="127" t="s">
        <v>44</v>
      </c>
      <c r="AS6" s="127" t="s">
        <v>44</v>
      </c>
      <c r="AT6" s="127" t="s">
        <v>44</v>
      </c>
      <c r="AU6" s="127" t="s">
        <v>44</v>
      </c>
      <c r="AV6" s="127" t="s">
        <v>44</v>
      </c>
      <c r="AW6" s="127">
        <v>0.1535262883912045</v>
      </c>
      <c r="AX6" s="127">
        <v>0.98298494102852962</v>
      </c>
      <c r="AY6" s="127">
        <v>1.0056893506448998</v>
      </c>
      <c r="AZ6" s="127">
        <v>1.0520515385573108</v>
      </c>
      <c r="BA6" s="127" t="s">
        <v>44</v>
      </c>
      <c r="BB6" s="127" t="s">
        <v>44</v>
      </c>
      <c r="BC6" s="127" t="s">
        <v>44</v>
      </c>
      <c r="BD6" s="127" t="s">
        <v>44</v>
      </c>
      <c r="BE6" s="127" t="s">
        <v>44</v>
      </c>
      <c r="BF6" s="127" t="s">
        <v>44</v>
      </c>
      <c r="BG6" s="127" t="s">
        <v>44</v>
      </c>
      <c r="BH6" s="127">
        <v>1.0771725298206429</v>
      </c>
      <c r="BI6" s="127">
        <v>-1.8562376885440001E-4</v>
      </c>
      <c r="BJ6" s="127">
        <v>2.5830990135820002E-4</v>
      </c>
      <c r="BK6" s="127">
        <v>7.7179370833989997E-3</v>
      </c>
      <c r="BL6" s="127" t="s">
        <v>44</v>
      </c>
      <c r="BM6" s="127" t="s">
        <v>44</v>
      </c>
      <c r="BN6" s="127" t="s">
        <v>44</v>
      </c>
      <c r="BO6" s="127" t="s">
        <v>44</v>
      </c>
      <c r="BP6" s="127" t="s">
        <v>44</v>
      </c>
      <c r="BQ6" s="127" t="s">
        <v>44</v>
      </c>
      <c r="BR6" s="127" t="s">
        <v>44</v>
      </c>
      <c r="BS6" s="127">
        <v>9.6270605722506009E-3</v>
      </c>
      <c r="BT6" s="127">
        <v>1.602773577221E-3</v>
      </c>
      <c r="BU6" s="127">
        <v>2.6532837878357998E-3</v>
      </c>
      <c r="BV6" s="174">
        <v>4.1826777923499385</v>
      </c>
      <c r="BW6" s="174">
        <v>3.5213097508356892</v>
      </c>
      <c r="BX6" s="127" t="s">
        <v>44</v>
      </c>
      <c r="BY6" s="127">
        <v>-1.1436231651829E-3</v>
      </c>
      <c r="BZ6" s="174">
        <v>1.1677381484817E-3</v>
      </c>
      <c r="CA6" s="179">
        <v>4.1200548921512301E-2</v>
      </c>
      <c r="CB6" s="179">
        <v>5.0054695244020004E-3</v>
      </c>
      <c r="CC6" s="179">
        <v>4.9607247008847999E-2</v>
      </c>
      <c r="CD6" s="179">
        <v>1.72655983388297E-2</v>
      </c>
      <c r="CE6" s="179">
        <v>5.14366757410075E-2</v>
      </c>
      <c r="CF6" s="179">
        <v>4.01273444763455E-2</v>
      </c>
      <c r="CG6" s="176">
        <v>1.2218686000000001</v>
      </c>
      <c r="CH6" s="168">
        <v>0.22</v>
      </c>
      <c r="CI6" s="169" t="s">
        <v>44</v>
      </c>
      <c r="CJ6" s="169">
        <v>1.1000000000000001E-3</v>
      </c>
      <c r="CK6" s="169" t="s">
        <v>44</v>
      </c>
      <c r="CL6" s="169">
        <v>1.1000000000000001E-3</v>
      </c>
      <c r="CM6" s="177">
        <v>1150263052.8900001</v>
      </c>
      <c r="CN6" s="177">
        <v>598152825.16420639</v>
      </c>
      <c r="CO6" s="177">
        <v>888558853.29999995</v>
      </c>
      <c r="CP6" s="127" t="s">
        <v>44</v>
      </c>
      <c r="CQ6" s="127" t="s">
        <v>44</v>
      </c>
      <c r="CR6" s="127" t="s">
        <v>44</v>
      </c>
      <c r="CS6" s="127" t="s">
        <v>44</v>
      </c>
      <c r="CT6" s="125" t="s">
        <v>44</v>
      </c>
      <c r="CU6" s="125" t="s">
        <v>44</v>
      </c>
      <c r="CV6" s="125" t="s">
        <v>4582</v>
      </c>
      <c r="CW6" s="125" t="s">
        <v>44</v>
      </c>
      <c r="CX6" s="153">
        <v>25569.625694432871</v>
      </c>
    </row>
    <row r="7" spans="1:102" ht="15" customHeight="1" x14ac:dyDescent="0.25">
      <c r="A7" s="8"/>
      <c r="B7" s="128">
        <v>38452175000102</v>
      </c>
      <c r="C7" s="151" t="s">
        <v>152</v>
      </c>
      <c r="D7" s="125">
        <v>13</v>
      </c>
      <c r="E7" s="125"/>
      <c r="F7" s="121"/>
      <c r="G7" s="125" t="s">
        <v>3262</v>
      </c>
      <c r="H7" s="125" t="s">
        <v>347</v>
      </c>
      <c r="I7" s="125" t="s">
        <v>3316</v>
      </c>
      <c r="J7" s="125" t="s">
        <v>357</v>
      </c>
      <c r="K7" s="125" t="s">
        <v>3285</v>
      </c>
      <c r="L7" s="125" t="s">
        <v>3272</v>
      </c>
      <c r="M7" s="125" t="s">
        <v>110</v>
      </c>
      <c r="N7" s="125" t="s">
        <v>111</v>
      </c>
      <c r="O7" s="125" t="s">
        <v>154</v>
      </c>
      <c r="P7" s="125" t="s">
        <v>3297</v>
      </c>
      <c r="Q7" s="126">
        <v>5000</v>
      </c>
      <c r="R7" s="125" t="s">
        <v>4571</v>
      </c>
      <c r="S7" s="187" t="s">
        <v>44</v>
      </c>
      <c r="T7" s="170">
        <v>1000</v>
      </c>
      <c r="U7" s="170">
        <v>5000</v>
      </c>
      <c r="V7" s="171" t="s">
        <v>3271</v>
      </c>
      <c r="W7" s="171" t="s">
        <v>3288</v>
      </c>
      <c r="X7" s="171" t="s">
        <v>3289</v>
      </c>
      <c r="Y7" s="171" t="s">
        <v>3288</v>
      </c>
      <c r="Z7" s="171">
        <v>31</v>
      </c>
      <c r="AA7" s="171" t="s">
        <v>44</v>
      </c>
      <c r="AB7" s="168" t="s">
        <v>44</v>
      </c>
      <c r="AC7" s="171" t="s">
        <v>4583</v>
      </c>
      <c r="AD7" s="168">
        <v>0.02</v>
      </c>
      <c r="AE7" s="168">
        <v>0.12000000000000001</v>
      </c>
      <c r="AF7" s="168">
        <v>2.1000000000000001E-2</v>
      </c>
      <c r="AG7" s="168">
        <v>0.2</v>
      </c>
      <c r="AH7" s="171" t="s">
        <v>3254</v>
      </c>
      <c r="AI7" s="171" t="s">
        <v>4584</v>
      </c>
      <c r="AJ7" s="171" t="s">
        <v>130</v>
      </c>
      <c r="AK7" s="172">
        <v>44113</v>
      </c>
      <c r="AL7" s="186" t="s">
        <v>4585</v>
      </c>
      <c r="AM7" s="127">
        <v>1.6625282506306901E-2</v>
      </c>
      <c r="AN7" s="127">
        <v>4.1471467884304399E-2</v>
      </c>
      <c r="AO7" s="127">
        <v>0.1004333355596331</v>
      </c>
      <c r="AP7" s="127">
        <v>0.1448654121360704</v>
      </c>
      <c r="AQ7" s="127">
        <v>9.8774291391139996E-2</v>
      </c>
      <c r="AR7" s="127">
        <v>7.74846585173911E-2</v>
      </c>
      <c r="AS7" s="127">
        <v>8.0454882899980901E-2</v>
      </c>
      <c r="AT7" s="127">
        <v>-1.3347757969860201E-2</v>
      </c>
      <c r="AU7" s="127" t="s">
        <v>44</v>
      </c>
      <c r="AV7" s="127" t="s">
        <v>44</v>
      </c>
      <c r="AW7" s="127">
        <v>5.4467829557612403E-2</v>
      </c>
      <c r="AX7" s="127">
        <v>1.5239436415278207</v>
      </c>
      <c r="AY7" s="127">
        <v>0.91342113218222598</v>
      </c>
      <c r="AZ7" s="127">
        <v>0.67734545926348011</v>
      </c>
      <c r="BA7" s="127">
        <v>1.1087096794642533</v>
      </c>
      <c r="BB7" s="127">
        <v>0.74392365286639517</v>
      </c>
      <c r="BC7" s="127">
        <v>0.71256991195970887</v>
      </c>
      <c r="BD7" s="127">
        <v>0.61663350707719444</v>
      </c>
      <c r="BE7" s="127" t="s">
        <v>44</v>
      </c>
      <c r="BF7" s="127" t="s">
        <v>44</v>
      </c>
      <c r="BG7" s="127" t="s">
        <v>44</v>
      </c>
      <c r="BH7" s="127">
        <v>0.44559858043572509</v>
      </c>
      <c r="BI7" s="127">
        <v>5.7159010480533996E-3</v>
      </c>
      <c r="BJ7" s="127">
        <v>-3.9308842434881003E-3</v>
      </c>
      <c r="BK7" s="127">
        <v>-4.7841572297342198E-2</v>
      </c>
      <c r="BL7" s="127">
        <v>1.256268780728953E-2</v>
      </c>
      <c r="BM7" s="127">
        <v>-3.0015214707137639E-2</v>
      </c>
      <c r="BN7" s="127">
        <v>-3.12550696368512E-2</v>
      </c>
      <c r="BO7" s="127">
        <v>-5.0019510684844198E-2</v>
      </c>
      <c r="BP7" s="127">
        <v>-0.13707779342289439</v>
      </c>
      <c r="BQ7" s="127" t="s">
        <v>44</v>
      </c>
      <c r="BR7" s="127" t="s">
        <v>44</v>
      </c>
      <c r="BS7" s="127">
        <v>-6.0386063578490634E-2</v>
      </c>
      <c r="BT7" s="127">
        <v>5.52957338302974E-2</v>
      </c>
      <c r="BU7" s="127">
        <v>4.5640619664009403E-2</v>
      </c>
      <c r="BV7" s="174">
        <v>-0.74251562912921798</v>
      </c>
      <c r="BW7" s="174">
        <v>-1.0664620076731417</v>
      </c>
      <c r="BX7" s="127">
        <v>-2.3904051494123699E-2</v>
      </c>
      <c r="BY7" s="127">
        <v>-7.3572980475625396E-2</v>
      </c>
      <c r="BZ7" s="174">
        <v>3.97251296017525E-2</v>
      </c>
      <c r="CA7" s="179">
        <v>0.37368354376365498</v>
      </c>
      <c r="CB7" s="179">
        <v>-0.2465529130197219</v>
      </c>
      <c r="CC7" s="179">
        <v>0.59007013603086245</v>
      </c>
      <c r="CD7" s="179">
        <v>0.39792319864535691</v>
      </c>
      <c r="CE7" s="179">
        <v>7.1997881593762001E-3</v>
      </c>
      <c r="CF7" s="179">
        <v>0.54502678940507909</v>
      </c>
      <c r="CG7" s="176">
        <v>1.3406739000000001</v>
      </c>
      <c r="CH7" s="168">
        <v>0.2</v>
      </c>
      <c r="CI7" s="169">
        <v>0.1</v>
      </c>
      <c r="CJ7" s="169">
        <v>4.0000000000000001E-3</v>
      </c>
      <c r="CK7" s="169" t="s">
        <v>44</v>
      </c>
      <c r="CL7" s="169">
        <v>4.0000000000000001E-3</v>
      </c>
      <c r="CM7" s="177">
        <v>5071423.79</v>
      </c>
      <c r="CN7" s="177">
        <v>5051823.4953968255</v>
      </c>
      <c r="CO7" s="177">
        <v>-3592.6999999999352</v>
      </c>
      <c r="CP7" s="127" t="s">
        <v>44</v>
      </c>
      <c r="CQ7" s="127" t="s">
        <v>44</v>
      </c>
      <c r="CR7" s="127" t="s">
        <v>44</v>
      </c>
      <c r="CS7" s="127" t="s">
        <v>44</v>
      </c>
      <c r="CT7" s="125" t="s">
        <v>44</v>
      </c>
      <c r="CU7" s="125" t="s">
        <v>44</v>
      </c>
      <c r="CV7" s="125" t="s">
        <v>3255</v>
      </c>
      <c r="CW7" s="125" t="s">
        <v>44</v>
      </c>
      <c r="CX7" s="153">
        <v>25569.625694432871</v>
      </c>
    </row>
    <row r="8" spans="1:102" ht="15" customHeight="1" x14ac:dyDescent="0.25">
      <c r="A8" s="8"/>
      <c r="B8" s="128">
        <v>29813769000100</v>
      </c>
      <c r="C8" s="151" t="s">
        <v>4788</v>
      </c>
      <c r="D8" s="125">
        <v>13</v>
      </c>
      <c r="E8" s="125"/>
      <c r="F8" s="121" t="s">
        <v>3266</v>
      </c>
      <c r="G8" s="125" t="s">
        <v>196</v>
      </c>
      <c r="H8" s="125" t="s">
        <v>3264</v>
      </c>
      <c r="I8" s="125" t="s">
        <v>3265</v>
      </c>
      <c r="J8" s="125" t="s">
        <v>3318</v>
      </c>
      <c r="K8" s="125" t="s">
        <v>3285</v>
      </c>
      <c r="L8" s="125" t="s">
        <v>3272</v>
      </c>
      <c r="M8" s="125" t="s">
        <v>110</v>
      </c>
      <c r="N8" s="125" t="s">
        <v>4789</v>
      </c>
      <c r="O8" s="125" t="s">
        <v>4730</v>
      </c>
      <c r="P8" s="125" t="s">
        <v>3299</v>
      </c>
      <c r="Q8" s="126">
        <v>500</v>
      </c>
      <c r="R8" s="125" t="s">
        <v>4571</v>
      </c>
      <c r="S8" s="187" t="s">
        <v>44</v>
      </c>
      <c r="T8" s="170">
        <v>100</v>
      </c>
      <c r="U8" s="170">
        <v>500</v>
      </c>
      <c r="V8" s="171" t="s">
        <v>3271</v>
      </c>
      <c r="W8" s="171" t="s">
        <v>132</v>
      </c>
      <c r="X8" s="171" t="s">
        <v>4790</v>
      </c>
      <c r="Y8" s="171" t="s">
        <v>3288</v>
      </c>
      <c r="Z8" s="171">
        <v>18</v>
      </c>
      <c r="AA8" s="171" t="s">
        <v>131</v>
      </c>
      <c r="AB8" s="168">
        <v>0.05</v>
      </c>
      <c r="AC8" s="171" t="s">
        <v>4791</v>
      </c>
      <c r="AD8" s="168">
        <v>1.9E-2</v>
      </c>
      <c r="AE8" s="168">
        <v>0.11900000000000001</v>
      </c>
      <c r="AF8" s="168">
        <v>2.5000000000000001E-2</v>
      </c>
      <c r="AG8" s="168">
        <v>0.2</v>
      </c>
      <c r="AH8" s="171" t="s">
        <v>133</v>
      </c>
      <c r="AI8" s="171" t="s">
        <v>4607</v>
      </c>
      <c r="AJ8" s="171" t="s">
        <v>130</v>
      </c>
      <c r="AK8" s="172">
        <v>43643</v>
      </c>
      <c r="AL8" s="186" t="s">
        <v>4792</v>
      </c>
      <c r="AM8" s="127">
        <v>1.35566631650696E-2</v>
      </c>
      <c r="AN8" s="127">
        <v>5.4636338920028997E-2</v>
      </c>
      <c r="AO8" s="127">
        <v>0.17691959391571929</v>
      </c>
      <c r="AP8" s="127">
        <v>0.14860261876288519</v>
      </c>
      <c r="AQ8" s="127">
        <v>0.1303321420059764</v>
      </c>
      <c r="AR8" s="127">
        <v>9.4370116868741805E-2</v>
      </c>
      <c r="AS8" s="127">
        <v>0.1055320669441366</v>
      </c>
      <c r="AT8" s="127">
        <v>0.1103152091303272</v>
      </c>
      <c r="AU8" s="127" t="s">
        <v>44</v>
      </c>
      <c r="AV8" s="127" t="s">
        <v>44</v>
      </c>
      <c r="AW8" s="127">
        <v>9.4675010981787905E-2</v>
      </c>
      <c r="AX8" s="127">
        <v>1.2426610268369855</v>
      </c>
      <c r="AY8" s="127">
        <v>1.2033812425894981</v>
      </c>
      <c r="AZ8" s="127">
        <v>1.1931863352521812</v>
      </c>
      <c r="BA8" s="127">
        <v>1.1392935810817468</v>
      </c>
      <c r="BB8" s="127">
        <v>1.011859295478569</v>
      </c>
      <c r="BC8" s="127">
        <v>0.86785316158673975</v>
      </c>
      <c r="BD8" s="127">
        <v>0.80883354997566792</v>
      </c>
      <c r="BE8" s="127">
        <v>0.89157987166504127</v>
      </c>
      <c r="BF8" s="127" t="s">
        <v>44</v>
      </c>
      <c r="BG8" s="127" t="s">
        <v>44</v>
      </c>
      <c r="BH8" s="127">
        <v>0.99591635124299238</v>
      </c>
      <c r="BI8" s="127">
        <v>2.6472817068161E-3</v>
      </c>
      <c r="BJ8" s="127">
        <v>9.2339867922363993E-3</v>
      </c>
      <c r="BK8" s="127">
        <v>2.8644686058743901E-2</v>
      </c>
      <c r="BL8" s="127">
        <v>1.6072250953225176E-2</v>
      </c>
      <c r="BM8" s="127">
        <v>1.3532297053528985E-3</v>
      </c>
      <c r="BN8" s="127">
        <v>-1.4369611285500501E-2</v>
      </c>
      <c r="BO8" s="127">
        <v>-2.49423266406885E-2</v>
      </c>
      <c r="BP8" s="127">
        <v>-1.3414826322706901E-2</v>
      </c>
      <c r="BQ8" s="127" t="s">
        <v>44</v>
      </c>
      <c r="BR8" s="127" t="s">
        <v>44</v>
      </c>
      <c r="BS8" s="127">
        <v>-3.5450444988549545E-4</v>
      </c>
      <c r="BT8" s="127">
        <v>1.90600897712725E-2</v>
      </c>
      <c r="BU8" s="127">
        <v>1.6700955928568999E-2</v>
      </c>
      <c r="BV8" s="174">
        <v>1.3029938792680689</v>
      </c>
      <c r="BW8" s="174">
        <v>-8.4496382421427006E-3</v>
      </c>
      <c r="BX8" s="127">
        <v>-2.935023124215E-3</v>
      </c>
      <c r="BY8" s="127">
        <v>-1.0985557077989301E-2</v>
      </c>
      <c r="BZ8" s="174">
        <v>2.00737142441492E-2</v>
      </c>
      <c r="CA8" s="179">
        <v>0.12820949746760521</v>
      </c>
      <c r="CB8" s="179">
        <v>-8.5371102644220195E-2</v>
      </c>
      <c r="CC8" s="179">
        <v>0.1140905347365474</v>
      </c>
      <c r="CD8" s="179">
        <v>0.1247655972465522</v>
      </c>
      <c r="CE8" s="179">
        <v>0.13145639786030519</v>
      </c>
      <c r="CF8" s="179">
        <v>0.1671066908668305</v>
      </c>
      <c r="CG8" s="176">
        <v>1.8534514499999999</v>
      </c>
      <c r="CH8" s="168">
        <v>0.24</v>
      </c>
      <c r="CI8" s="169">
        <v>0.15</v>
      </c>
      <c r="CJ8" s="169">
        <v>4.5599999999999998E-3</v>
      </c>
      <c r="CK8" s="169">
        <v>7.483753027104933E-4</v>
      </c>
      <c r="CL8" s="169">
        <v>5.3083753027104927E-3</v>
      </c>
      <c r="CM8" s="177">
        <v>78525436.659999996</v>
      </c>
      <c r="CN8" s="177">
        <v>71616063.946507961</v>
      </c>
      <c r="CO8" s="177">
        <v>3922529</v>
      </c>
      <c r="CP8" s="127" t="s">
        <v>44</v>
      </c>
      <c r="CQ8" s="127" t="s">
        <v>44</v>
      </c>
      <c r="CR8" s="127" t="s">
        <v>44</v>
      </c>
      <c r="CS8" s="127" t="s">
        <v>44</v>
      </c>
      <c r="CT8" s="125" t="s">
        <v>44</v>
      </c>
      <c r="CU8" s="125" t="s">
        <v>44</v>
      </c>
      <c r="CV8" s="125" t="s">
        <v>4793</v>
      </c>
      <c r="CW8" s="125" t="s">
        <v>44</v>
      </c>
      <c r="CX8" s="153">
        <v>25569.625694432871</v>
      </c>
    </row>
    <row r="9" spans="1:102" ht="15" customHeight="1" x14ac:dyDescent="0.25">
      <c r="A9" s="8"/>
      <c r="B9" s="128">
        <v>35617938000130</v>
      </c>
      <c r="C9" s="151" t="s">
        <v>4794</v>
      </c>
      <c r="D9" s="125">
        <v>13</v>
      </c>
      <c r="E9" s="125"/>
      <c r="F9" s="121"/>
      <c r="G9" s="125" t="s">
        <v>196</v>
      </c>
      <c r="H9" s="125" t="s">
        <v>3264</v>
      </c>
      <c r="I9" s="125" t="s">
        <v>3265</v>
      </c>
      <c r="J9" s="125" t="s">
        <v>3318</v>
      </c>
      <c r="K9" s="125" t="s">
        <v>3285</v>
      </c>
      <c r="L9" s="125" t="s">
        <v>3273</v>
      </c>
      <c r="M9" s="125" t="s">
        <v>110</v>
      </c>
      <c r="N9" s="125" t="s">
        <v>4789</v>
      </c>
      <c r="O9" s="125" t="s">
        <v>4795</v>
      </c>
      <c r="P9" s="125" t="s">
        <v>4796</v>
      </c>
      <c r="Q9" s="126">
        <v>500</v>
      </c>
      <c r="R9" s="125" t="s">
        <v>4571</v>
      </c>
      <c r="S9" s="187" t="s">
        <v>44</v>
      </c>
      <c r="T9" s="170">
        <v>100</v>
      </c>
      <c r="U9" s="170">
        <v>100</v>
      </c>
      <c r="V9" s="171" t="s">
        <v>3271</v>
      </c>
      <c r="W9" s="171" t="s">
        <v>132</v>
      </c>
      <c r="X9" s="171" t="s">
        <v>4790</v>
      </c>
      <c r="Y9" s="171" t="s">
        <v>3288</v>
      </c>
      <c r="Z9" s="171">
        <v>18</v>
      </c>
      <c r="AA9" s="171" t="s">
        <v>131</v>
      </c>
      <c r="AB9" s="168">
        <v>0.05</v>
      </c>
      <c r="AC9" s="171" t="s">
        <v>4797</v>
      </c>
      <c r="AD9" s="168">
        <v>1.9E-2</v>
      </c>
      <c r="AE9" s="168">
        <v>0.11900000000000001</v>
      </c>
      <c r="AF9" s="168">
        <v>2.5000000000000001E-2</v>
      </c>
      <c r="AG9" s="168">
        <v>0.2</v>
      </c>
      <c r="AH9" s="171" t="s">
        <v>133</v>
      </c>
      <c r="AI9" s="171" t="s">
        <v>4607</v>
      </c>
      <c r="AJ9" s="171" t="s">
        <v>130</v>
      </c>
      <c r="AK9" s="172">
        <v>43826</v>
      </c>
      <c r="AL9" s="186" t="s">
        <v>4798</v>
      </c>
      <c r="AM9" s="127">
        <v>1.0260181271970001E-2</v>
      </c>
      <c r="AN9" s="127">
        <v>4.8890007507012799E-2</v>
      </c>
      <c r="AO9" s="127">
        <v>0.19172149583901429</v>
      </c>
      <c r="AP9" s="127">
        <v>0.1659845106839927</v>
      </c>
      <c r="AQ9" s="127">
        <v>0.13196123347834421</v>
      </c>
      <c r="AR9" s="127">
        <v>8.9496742574810301E-2</v>
      </c>
      <c r="AS9" s="127">
        <v>8.3924701096305995E-2</v>
      </c>
      <c r="AT9" s="127">
        <v>0.1136780944247415</v>
      </c>
      <c r="AU9" s="127" t="s">
        <v>44</v>
      </c>
      <c r="AV9" s="127" t="s">
        <v>44</v>
      </c>
      <c r="AW9" s="127">
        <v>0.10308012312238519</v>
      </c>
      <c r="AX9" s="127">
        <v>0.9404915678521536</v>
      </c>
      <c r="AY9" s="127">
        <v>1.0768166232754559</v>
      </c>
      <c r="AZ9" s="127">
        <v>1.2930137580928198</v>
      </c>
      <c r="BA9" s="127">
        <v>1.2828503470233621</v>
      </c>
      <c r="BB9" s="127">
        <v>1.0261047346638486</v>
      </c>
      <c r="BC9" s="127">
        <v>0.82303629127951516</v>
      </c>
      <c r="BD9" s="127">
        <v>0.64322737044755185</v>
      </c>
      <c r="BE9" s="127">
        <v>0.91875908714090515</v>
      </c>
      <c r="BF9" s="127" t="s">
        <v>44</v>
      </c>
      <c r="BG9" s="127" t="s">
        <v>44</v>
      </c>
      <c r="BH9" s="127">
        <v>1.0628238327093555</v>
      </c>
      <c r="BI9" s="127">
        <v>-6.4920018628340001E-4</v>
      </c>
      <c r="BJ9" s="127">
        <v>3.4876553792202E-3</v>
      </c>
      <c r="BK9" s="127">
        <v>4.3446587982038903E-2</v>
      </c>
      <c r="BL9" s="127">
        <v>3.2404505039147491E-2</v>
      </c>
      <c r="BM9" s="127">
        <v>2.9746258681553339E-3</v>
      </c>
      <c r="BN9" s="127">
        <v>-1.9242985579432E-2</v>
      </c>
      <c r="BO9" s="127">
        <v>-4.6549692488519097E-2</v>
      </c>
      <c r="BP9" s="127">
        <v>-1.0051941028292599E-2</v>
      </c>
      <c r="BQ9" s="127" t="s">
        <v>44</v>
      </c>
      <c r="BR9" s="127" t="s">
        <v>44</v>
      </c>
      <c r="BS9" s="127">
        <v>5.5543926910177621E-3</v>
      </c>
      <c r="BT9" s="127">
        <v>2.69321049291164E-2</v>
      </c>
      <c r="BU9" s="127">
        <v>4.6769415932212698E-2</v>
      </c>
      <c r="BV9" s="174">
        <v>1.3931937422812402</v>
      </c>
      <c r="BW9" s="174">
        <v>0.116889008993616</v>
      </c>
      <c r="BX9" s="127">
        <v>-6.3213970985558999E-3</v>
      </c>
      <c r="BY9" s="127">
        <v>-4.9650340139099802E-2</v>
      </c>
      <c r="BZ9" s="174">
        <v>4.6310218365632601E-2</v>
      </c>
      <c r="CA9" s="179">
        <v>0.18974423143741179</v>
      </c>
      <c r="CB9" s="179">
        <v>-9.3167161078721097E-2</v>
      </c>
      <c r="CC9" s="179">
        <v>0.19723616936210089</v>
      </c>
      <c r="CD9" s="179">
        <v>0.1807117887789412</v>
      </c>
      <c r="CE9" s="179">
        <v>0.2344723954141566</v>
      </c>
      <c r="CF9" s="179">
        <v>0.25437621185502518</v>
      </c>
      <c r="CG9" s="176">
        <v>1.8570784600000001</v>
      </c>
      <c r="CH9" s="168">
        <v>0.25</v>
      </c>
      <c r="CI9" s="169">
        <v>0.1</v>
      </c>
      <c r="CJ9" s="169">
        <v>4.7499999999999999E-3</v>
      </c>
      <c r="CK9" s="169">
        <v>7.567279870832256E-4</v>
      </c>
      <c r="CL9" s="169">
        <v>5.5067279870832254E-3</v>
      </c>
      <c r="CM9" s="177">
        <v>76282294.319999993</v>
      </c>
      <c r="CN9" s="177">
        <v>39060432.303730167</v>
      </c>
      <c r="CO9" s="177">
        <v>47084384.590000004</v>
      </c>
      <c r="CP9" s="127" t="s">
        <v>44</v>
      </c>
      <c r="CQ9" s="127" t="s">
        <v>44</v>
      </c>
      <c r="CR9" s="127" t="s">
        <v>44</v>
      </c>
      <c r="CS9" s="127" t="s">
        <v>44</v>
      </c>
      <c r="CT9" s="125" t="s">
        <v>44</v>
      </c>
      <c r="CU9" s="125" t="s">
        <v>44</v>
      </c>
      <c r="CV9" s="125" t="s">
        <v>4799</v>
      </c>
      <c r="CW9" s="125" t="s">
        <v>44</v>
      </c>
      <c r="CX9" s="153">
        <v>25569.625694432871</v>
      </c>
    </row>
    <row r="10" spans="1:102" ht="15" customHeight="1" x14ac:dyDescent="0.25">
      <c r="A10" s="8"/>
      <c r="B10" s="128">
        <v>48096589000108</v>
      </c>
      <c r="C10" s="151" t="s">
        <v>4800</v>
      </c>
      <c r="D10" s="125">
        <v>2</v>
      </c>
      <c r="E10" s="125"/>
      <c r="F10" s="121"/>
      <c r="G10" s="125" t="s">
        <v>196</v>
      </c>
      <c r="H10" s="125" t="s">
        <v>3263</v>
      </c>
      <c r="I10" s="125" t="s">
        <v>3257</v>
      </c>
      <c r="J10" s="125" t="s">
        <v>357</v>
      </c>
      <c r="K10" s="125" t="s">
        <v>3285</v>
      </c>
      <c r="L10" s="125" t="s">
        <v>3272</v>
      </c>
      <c r="M10" s="125" t="s">
        <v>160</v>
      </c>
      <c r="N10" s="125" t="s">
        <v>3328</v>
      </c>
      <c r="O10" s="125" t="s">
        <v>3326</v>
      </c>
      <c r="P10" s="125" t="s">
        <v>3320</v>
      </c>
      <c r="Q10" s="126">
        <v>500</v>
      </c>
      <c r="R10" s="125" t="s">
        <v>4571</v>
      </c>
      <c r="S10" s="187" t="s">
        <v>44</v>
      </c>
      <c r="T10" s="170">
        <v>100</v>
      </c>
      <c r="U10" s="170">
        <v>500</v>
      </c>
      <c r="V10" s="171" t="s">
        <v>3271</v>
      </c>
      <c r="W10" s="171" t="s">
        <v>132</v>
      </c>
      <c r="X10" s="171" t="s">
        <v>132</v>
      </c>
      <c r="Y10" s="171" t="s">
        <v>3288</v>
      </c>
      <c r="Z10" s="171">
        <v>1</v>
      </c>
      <c r="AA10" s="171" t="s">
        <v>44</v>
      </c>
      <c r="AB10" s="168" t="s">
        <v>44</v>
      </c>
      <c r="AC10" s="171" t="s">
        <v>4801</v>
      </c>
      <c r="AD10" s="168">
        <v>3.8E-3</v>
      </c>
      <c r="AE10" s="168">
        <v>0.1038</v>
      </c>
      <c r="AF10" s="168">
        <v>5.0000000000000001E-3</v>
      </c>
      <c r="AG10" s="168" t="s">
        <v>44</v>
      </c>
      <c r="AH10" s="171" t="s">
        <v>44</v>
      </c>
      <c r="AI10" s="171" t="s">
        <v>44</v>
      </c>
      <c r="AJ10" s="171" t="s">
        <v>130</v>
      </c>
      <c r="AK10" s="172">
        <v>44862</v>
      </c>
      <c r="AL10" s="186" t="s">
        <v>4802</v>
      </c>
      <c r="AM10" s="127">
        <v>9.9284703652472994E-3</v>
      </c>
      <c r="AN10" s="127">
        <v>4.0944577845037897E-2</v>
      </c>
      <c r="AO10" s="127">
        <v>0.1442876512724553</v>
      </c>
      <c r="AP10" s="127">
        <v>0.133057767558838</v>
      </c>
      <c r="AQ10" s="127">
        <v>0.13655073248922411</v>
      </c>
      <c r="AR10" s="127">
        <v>0.12135209119611361</v>
      </c>
      <c r="AS10" s="127">
        <v>0.13834874354009469</v>
      </c>
      <c r="AT10" s="127" t="s">
        <v>44</v>
      </c>
      <c r="AU10" s="127" t="s">
        <v>44</v>
      </c>
      <c r="AV10" s="127" t="s">
        <v>44</v>
      </c>
      <c r="AW10" s="127">
        <v>0.13675076860704721</v>
      </c>
      <c r="AX10" s="127">
        <v>0.9100855445599968</v>
      </c>
      <c r="AY10" s="127">
        <v>0.90181622594777522</v>
      </c>
      <c r="AZ10" s="127">
        <v>0.97310902672510102</v>
      </c>
      <c r="BA10" s="127">
        <v>1.0127352734892616</v>
      </c>
      <c r="BB10" s="127">
        <v>1.0664581662262185</v>
      </c>
      <c r="BC10" s="127">
        <v>1.1159867074891086</v>
      </c>
      <c r="BD10" s="127">
        <v>1.0603516884724991</v>
      </c>
      <c r="BE10" s="127" t="s">
        <v>44</v>
      </c>
      <c r="BF10" s="127" t="s">
        <v>44</v>
      </c>
      <c r="BG10" s="127" t="s">
        <v>44</v>
      </c>
      <c r="BH10" s="127">
        <v>1.0603269695748998</v>
      </c>
      <c r="BI10" s="127">
        <v>-9.8091109300609989E-4</v>
      </c>
      <c r="BJ10" s="127">
        <v>-4.4577742827547001E-3</v>
      </c>
      <c r="BK10" s="127">
        <v>-3.9872565845199999E-3</v>
      </c>
      <c r="BL10" s="127">
        <v>1.4789119841245313E-3</v>
      </c>
      <c r="BM10" s="127">
        <v>7.5435113470654347E-3</v>
      </c>
      <c r="BN10" s="127">
        <v>1.26123630418713E-2</v>
      </c>
      <c r="BO10" s="127">
        <v>7.8743499552694999E-3</v>
      </c>
      <c r="BP10" s="127" t="s">
        <v>44</v>
      </c>
      <c r="BQ10" s="127" t="s">
        <v>44</v>
      </c>
      <c r="BR10" s="127" t="s">
        <v>44</v>
      </c>
      <c r="BS10" s="127">
        <v>6.8915820535020433E-3</v>
      </c>
      <c r="BT10" s="127">
        <v>2.4692504999828998E-3</v>
      </c>
      <c r="BU10" s="127">
        <v>2.6418574805739002E-3</v>
      </c>
      <c r="BV10" s="174">
        <v>-1.4082336472573582</v>
      </c>
      <c r="BW10" s="174">
        <v>2.2517580835909765</v>
      </c>
      <c r="BX10" s="127">
        <v>-1.4617526554366999E-3</v>
      </c>
      <c r="BY10" s="127">
        <v>-1.8638070022607E-3</v>
      </c>
      <c r="BZ10" s="174">
        <v>-5.3221391385249999E-4</v>
      </c>
      <c r="CA10" s="179">
        <v>-5.0634599707138198E-2</v>
      </c>
      <c r="CB10" s="179">
        <v>1.9724236444798499E-2</v>
      </c>
      <c r="CC10" s="179">
        <v>-2.79073640307494E-2</v>
      </c>
      <c r="CD10" s="179">
        <v>-1.6904922352292E-2</v>
      </c>
      <c r="CE10" s="179">
        <v>7.9036144978157696E-2</v>
      </c>
      <c r="CF10" s="179">
        <v>-2.4603487684338499E-2</v>
      </c>
      <c r="CG10" s="176">
        <v>1.5629490553450001</v>
      </c>
      <c r="CH10" s="168">
        <v>0.3</v>
      </c>
      <c r="CI10" s="169" t="s">
        <v>44</v>
      </c>
      <c r="CJ10" s="169">
        <v>1.14E-3</v>
      </c>
      <c r="CK10" s="169" t="s">
        <v>44</v>
      </c>
      <c r="CL10" s="169">
        <v>1.14E-3</v>
      </c>
      <c r="CM10" s="177">
        <v>745885013.75</v>
      </c>
      <c r="CN10" s="177">
        <v>939701104.87825382</v>
      </c>
      <c r="CO10" s="177">
        <v>-528236796.32999998</v>
      </c>
      <c r="CP10" s="127" t="s">
        <v>44</v>
      </c>
      <c r="CQ10" s="127" t="s">
        <v>44</v>
      </c>
      <c r="CR10" s="127" t="s">
        <v>44</v>
      </c>
      <c r="CS10" s="127" t="s">
        <v>44</v>
      </c>
      <c r="CT10" s="125" t="s">
        <v>44</v>
      </c>
      <c r="CU10" s="125" t="s">
        <v>44</v>
      </c>
      <c r="CV10" s="125" t="s">
        <v>4803</v>
      </c>
      <c r="CW10" s="125" t="s">
        <v>44</v>
      </c>
      <c r="CX10" s="153">
        <v>25569.625694432871</v>
      </c>
    </row>
    <row r="11" spans="1:102" ht="15" customHeight="1" x14ac:dyDescent="0.25">
      <c r="A11" s="8"/>
      <c r="B11" s="128">
        <v>48122126000165</v>
      </c>
      <c r="C11" s="151" t="s">
        <v>4804</v>
      </c>
      <c r="D11" s="125">
        <v>2</v>
      </c>
      <c r="E11" s="125"/>
      <c r="F11" s="121"/>
      <c r="G11" s="125" t="s">
        <v>196</v>
      </c>
      <c r="H11" s="125" t="s">
        <v>3263</v>
      </c>
      <c r="I11" s="125" t="s">
        <v>3257</v>
      </c>
      <c r="J11" s="125" t="s">
        <v>357</v>
      </c>
      <c r="K11" s="125" t="s">
        <v>3285</v>
      </c>
      <c r="L11" s="125" t="s">
        <v>3272</v>
      </c>
      <c r="M11" s="125" t="s">
        <v>160</v>
      </c>
      <c r="N11" s="125" t="s">
        <v>3328</v>
      </c>
      <c r="O11" s="125" t="s">
        <v>161</v>
      </c>
      <c r="P11" s="125" t="s">
        <v>3320</v>
      </c>
      <c r="Q11" s="126">
        <v>500</v>
      </c>
      <c r="R11" s="125" t="s">
        <v>4612</v>
      </c>
      <c r="S11" s="187" t="s">
        <v>44</v>
      </c>
      <c r="T11" s="170">
        <v>100</v>
      </c>
      <c r="U11" s="170">
        <v>500</v>
      </c>
      <c r="V11" s="171" t="s">
        <v>3271</v>
      </c>
      <c r="W11" s="171" t="s">
        <v>132</v>
      </c>
      <c r="X11" s="171" t="s">
        <v>3289</v>
      </c>
      <c r="Y11" s="171" t="s">
        <v>3288</v>
      </c>
      <c r="Z11" s="171">
        <v>31</v>
      </c>
      <c r="AA11" s="171" t="s">
        <v>44</v>
      </c>
      <c r="AB11" s="168" t="s">
        <v>44</v>
      </c>
      <c r="AC11" s="171" t="s">
        <v>4805</v>
      </c>
      <c r="AD11" s="168">
        <v>5.7999999999999996E-3</v>
      </c>
      <c r="AE11" s="168">
        <v>0.10580000000000001</v>
      </c>
      <c r="AF11" s="168">
        <v>6.9999999999999993E-3</v>
      </c>
      <c r="AG11" s="168" t="s">
        <v>44</v>
      </c>
      <c r="AH11" s="171" t="s">
        <v>44</v>
      </c>
      <c r="AI11" s="171" t="s">
        <v>44</v>
      </c>
      <c r="AJ11" s="171" t="s">
        <v>130</v>
      </c>
      <c r="AK11" s="172">
        <v>44862</v>
      </c>
      <c r="AL11" s="186" t="s">
        <v>4806</v>
      </c>
      <c r="AM11" s="127">
        <v>8.3405799272137995E-3</v>
      </c>
      <c r="AN11" s="127">
        <v>3.3699825927397002E-2</v>
      </c>
      <c r="AO11" s="127">
        <v>0.136571966263864</v>
      </c>
      <c r="AP11" s="127">
        <v>0.1327573754848452</v>
      </c>
      <c r="AQ11" s="127">
        <v>0.1408047576482169</v>
      </c>
      <c r="AR11" s="127">
        <v>0.13047871209460729</v>
      </c>
      <c r="AS11" s="127">
        <v>0.14185644894062971</v>
      </c>
      <c r="AT11" s="127" t="s">
        <v>44</v>
      </c>
      <c r="AU11" s="127" t="s">
        <v>44</v>
      </c>
      <c r="AV11" s="127" t="s">
        <v>44</v>
      </c>
      <c r="AW11" s="127">
        <v>0.13996014443707661</v>
      </c>
      <c r="AX11" s="127">
        <v>0.7645327976778884</v>
      </c>
      <c r="AY11" s="127">
        <v>0.7422484595631339</v>
      </c>
      <c r="AZ11" s="127">
        <v>0.92107267667702797</v>
      </c>
      <c r="BA11" s="127">
        <v>1.0103066173410296</v>
      </c>
      <c r="BB11" s="127">
        <v>1.1041541138942219</v>
      </c>
      <c r="BC11" s="127">
        <v>1.1999175858664024</v>
      </c>
      <c r="BD11" s="127">
        <v>1.0872359322245464</v>
      </c>
      <c r="BE11" s="127" t="s">
        <v>44</v>
      </c>
      <c r="BF11" s="127" t="s">
        <v>44</v>
      </c>
      <c r="BG11" s="127" t="s">
        <v>44</v>
      </c>
      <c r="BH11" s="127">
        <v>1.0893864088715357</v>
      </c>
      <c r="BI11" s="127">
        <v>-2.5688015310396002E-3</v>
      </c>
      <c r="BJ11" s="127">
        <v>-1.17025262003955E-2</v>
      </c>
      <c r="BK11" s="127">
        <v>-1.1702941593111299E-2</v>
      </c>
      <c r="BL11" s="127">
        <v>1.197027880249335E-3</v>
      </c>
      <c r="BM11" s="127">
        <v>1.1779822691468711E-2</v>
      </c>
      <c r="BN11" s="127">
        <v>2.17389839403649E-2</v>
      </c>
      <c r="BO11" s="127">
        <v>1.13820553558046E-2</v>
      </c>
      <c r="BP11" s="127" t="s">
        <v>44</v>
      </c>
      <c r="BQ11" s="127" t="s">
        <v>44</v>
      </c>
      <c r="BR11" s="127" t="s">
        <v>44</v>
      </c>
      <c r="BS11" s="127">
        <v>1.0176572800160821E-2</v>
      </c>
      <c r="BT11" s="127">
        <v>5.3903064697839002E-3</v>
      </c>
      <c r="BU11" s="127">
        <v>4.8349207508119997E-3</v>
      </c>
      <c r="BV11" s="174">
        <v>-1.8987751535577957</v>
      </c>
      <c r="BW11" s="174">
        <v>1.8154965355419004</v>
      </c>
      <c r="BX11" s="127">
        <v>-3.6213204346099998E-3</v>
      </c>
      <c r="BY11" s="127">
        <v>-3.6420568211470001E-3</v>
      </c>
      <c r="BZ11" s="174">
        <v>-2.215902810288E-4</v>
      </c>
      <c r="CA11" s="179">
        <v>-3.9824208922752902E-2</v>
      </c>
      <c r="CB11" s="179">
        <v>8.3930283601551994E-3</v>
      </c>
      <c r="CC11" s="179">
        <v>-3.5472961816191001E-3</v>
      </c>
      <c r="CD11" s="179">
        <v>-9.6471518161083993E-3</v>
      </c>
      <c r="CE11" s="179">
        <v>8.9192242674686201E-2</v>
      </c>
      <c r="CF11" s="179">
        <v>-9.6814975085197999E-3</v>
      </c>
      <c r="CG11" s="176">
        <v>1.5783773000000001</v>
      </c>
      <c r="CH11" s="168">
        <v>0.3</v>
      </c>
      <c r="CI11" s="169" t="s">
        <v>44</v>
      </c>
      <c r="CJ11" s="169">
        <v>1.7399999999999998E-3</v>
      </c>
      <c r="CK11" s="169" t="s">
        <v>44</v>
      </c>
      <c r="CL11" s="169">
        <v>1.7399999999999998E-3</v>
      </c>
      <c r="CM11" s="177">
        <v>1786842350.8900001</v>
      </c>
      <c r="CN11" s="177">
        <v>2035043852.2349205</v>
      </c>
      <c r="CO11" s="177">
        <v>-447279443.76999992</v>
      </c>
      <c r="CP11" s="127" t="s">
        <v>44</v>
      </c>
      <c r="CQ11" s="127" t="s">
        <v>44</v>
      </c>
      <c r="CR11" s="127" t="s">
        <v>44</v>
      </c>
      <c r="CS11" s="127" t="s">
        <v>44</v>
      </c>
      <c r="CT11" s="125" t="s">
        <v>44</v>
      </c>
      <c r="CU11" s="125" t="s">
        <v>44</v>
      </c>
      <c r="CV11" s="125" t="s">
        <v>4807</v>
      </c>
      <c r="CW11" s="125" t="s">
        <v>44</v>
      </c>
      <c r="CX11" s="153">
        <v>25569.625694432871</v>
      </c>
    </row>
    <row r="12" spans="1:102" ht="15" customHeight="1" x14ac:dyDescent="0.25">
      <c r="A12" s="8"/>
      <c r="B12" s="128">
        <v>18860059000115</v>
      </c>
      <c r="C12" s="151" t="s">
        <v>4808</v>
      </c>
      <c r="D12" s="125">
        <v>13</v>
      </c>
      <c r="E12" s="125"/>
      <c r="F12" s="121" t="s">
        <v>3267</v>
      </c>
      <c r="G12" s="125" t="s">
        <v>196</v>
      </c>
      <c r="H12" s="125" t="s">
        <v>3263</v>
      </c>
      <c r="I12" s="125" t="s">
        <v>3257</v>
      </c>
      <c r="J12" s="125" t="s">
        <v>357</v>
      </c>
      <c r="K12" s="125" t="s">
        <v>3285</v>
      </c>
      <c r="L12" s="125" t="s">
        <v>3272</v>
      </c>
      <c r="M12" s="125" t="s">
        <v>110</v>
      </c>
      <c r="N12" s="125" t="s">
        <v>260</v>
      </c>
      <c r="O12" s="125" t="s">
        <v>163</v>
      </c>
      <c r="P12" s="125" t="s">
        <v>3299</v>
      </c>
      <c r="Q12" s="126">
        <v>500</v>
      </c>
      <c r="R12" s="125" t="s">
        <v>4571</v>
      </c>
      <c r="S12" s="187" t="s">
        <v>44</v>
      </c>
      <c r="T12" s="170">
        <v>500</v>
      </c>
      <c r="U12" s="170">
        <v>500</v>
      </c>
      <c r="V12" s="171" t="s">
        <v>3271</v>
      </c>
      <c r="W12" s="171" t="s">
        <v>132</v>
      </c>
      <c r="X12" s="171" t="s">
        <v>3291</v>
      </c>
      <c r="Y12" s="171" t="s">
        <v>3288</v>
      </c>
      <c r="Z12" s="171">
        <v>5</v>
      </c>
      <c r="AA12" s="171" t="s">
        <v>44</v>
      </c>
      <c r="AB12" s="168" t="s">
        <v>44</v>
      </c>
      <c r="AC12" s="171" t="s">
        <v>4809</v>
      </c>
      <c r="AD12" s="168">
        <v>1.9E-2</v>
      </c>
      <c r="AE12" s="168">
        <v>0.11900000000000001</v>
      </c>
      <c r="AF12" s="168">
        <v>2.5000000000000001E-2</v>
      </c>
      <c r="AG12" s="168">
        <v>0.2</v>
      </c>
      <c r="AH12" s="171" t="s">
        <v>133</v>
      </c>
      <c r="AI12" s="171" t="s">
        <v>4607</v>
      </c>
      <c r="AJ12" s="171" t="s">
        <v>130</v>
      </c>
      <c r="AK12" s="172">
        <v>41547</v>
      </c>
      <c r="AL12" s="186" t="s">
        <v>4810</v>
      </c>
      <c r="AM12" s="127">
        <v>1.47609009446962E-2</v>
      </c>
      <c r="AN12" s="127">
        <v>4.2951148605089702E-2</v>
      </c>
      <c r="AO12" s="127">
        <v>0.108687887408134</v>
      </c>
      <c r="AP12" s="127">
        <v>0.1107976541455917</v>
      </c>
      <c r="AQ12" s="127">
        <v>0.1152361879262111</v>
      </c>
      <c r="AR12" s="127">
        <v>8.9877753053912504E-2</v>
      </c>
      <c r="AS12" s="127">
        <v>0.12721061347772369</v>
      </c>
      <c r="AT12" s="127">
        <v>0.16584597100425541</v>
      </c>
      <c r="AU12" s="127" t="s">
        <v>44</v>
      </c>
      <c r="AV12" s="127" t="s">
        <v>44</v>
      </c>
      <c r="AW12" s="127">
        <v>0.10815167423696059</v>
      </c>
      <c r="AX12" s="127">
        <v>1.3530465499974735</v>
      </c>
      <c r="AY12" s="127">
        <v>0.94601153006779115</v>
      </c>
      <c r="AZ12" s="127">
        <v>0.73301605092193611</v>
      </c>
      <c r="BA12" s="127">
        <v>0.83450752113613835</v>
      </c>
      <c r="BB12" s="127">
        <v>0.88179679243866704</v>
      </c>
      <c r="BC12" s="127">
        <v>0.82654016686914122</v>
      </c>
      <c r="BD12" s="127">
        <v>0.97498528241881044</v>
      </c>
      <c r="BE12" s="127">
        <v>1.3403857066476621</v>
      </c>
      <c r="BF12" s="127" t="s">
        <v>44</v>
      </c>
      <c r="BG12" s="127" t="s">
        <v>44</v>
      </c>
      <c r="BH12" s="127">
        <v>1.1515488423348663</v>
      </c>
      <c r="BI12" s="127">
        <v>3.8515194864428E-3</v>
      </c>
      <c r="BJ12" s="127">
        <v>-2.4512035227028002E-3</v>
      </c>
      <c r="BK12" s="127">
        <v>-3.9587020448841298E-2</v>
      </c>
      <c r="BL12" s="127">
        <v>-1.9397099387919892E-2</v>
      </c>
      <c r="BM12" s="127">
        <v>-1.366182193394827E-2</v>
      </c>
      <c r="BN12" s="127">
        <v>-1.88619751003298E-2</v>
      </c>
      <c r="BO12" s="127">
        <v>-3.2637801071013E-3</v>
      </c>
      <c r="BP12" s="127">
        <v>4.2115935551221201E-2</v>
      </c>
      <c r="BQ12" s="127" t="s">
        <v>44</v>
      </c>
      <c r="BR12" s="127" t="s">
        <v>44</v>
      </c>
      <c r="BS12" s="127">
        <v>1.3011236251449398E-2</v>
      </c>
      <c r="BT12" s="127">
        <v>2.5115027668098099E-2</v>
      </c>
      <c r="BU12" s="127">
        <v>2.9547166996414E-2</v>
      </c>
      <c r="BV12" s="174">
        <v>-1.3850776803802021</v>
      </c>
      <c r="BW12" s="174">
        <v>0.28523814794988223</v>
      </c>
      <c r="BX12" s="127">
        <v>-9.0735864217508008E-3</v>
      </c>
      <c r="BY12" s="127">
        <v>-4.62848275626788E-2</v>
      </c>
      <c r="BZ12" s="174">
        <v>4.1335454636679099E-2</v>
      </c>
      <c r="CA12" s="179">
        <v>0.6207297575729841</v>
      </c>
      <c r="CB12" s="179">
        <v>-0.53332856828937103</v>
      </c>
      <c r="CC12" s="179">
        <v>0.59687908634546905</v>
      </c>
      <c r="CD12" s="179">
        <v>0.4947287827623883</v>
      </c>
      <c r="CE12" s="179">
        <v>5.2228804396704701E-2</v>
      </c>
      <c r="CF12" s="179">
        <v>0.82973215933111566</v>
      </c>
      <c r="CG12" s="176">
        <v>3.6216454740550001</v>
      </c>
      <c r="CH12" s="168">
        <v>0.27</v>
      </c>
      <c r="CI12" s="169">
        <v>0.15</v>
      </c>
      <c r="CJ12" s="169">
        <v>5.13E-3</v>
      </c>
      <c r="CK12" s="169" t="s">
        <v>44</v>
      </c>
      <c r="CL12" s="169">
        <v>5.13E-3</v>
      </c>
      <c r="CM12" s="177">
        <v>344553015.69999999</v>
      </c>
      <c r="CN12" s="177">
        <v>370939441.783333</v>
      </c>
      <c r="CO12" s="177">
        <v>-80664150.709999993</v>
      </c>
      <c r="CP12" s="127" t="s">
        <v>44</v>
      </c>
      <c r="CQ12" s="127" t="s">
        <v>44</v>
      </c>
      <c r="CR12" s="127" t="s">
        <v>44</v>
      </c>
      <c r="CS12" s="127" t="s">
        <v>44</v>
      </c>
      <c r="CT12" s="125" t="s">
        <v>44</v>
      </c>
      <c r="CU12" s="125" t="s">
        <v>44</v>
      </c>
      <c r="CV12" s="125" t="s">
        <v>4811</v>
      </c>
      <c r="CW12" s="125" t="s">
        <v>44</v>
      </c>
      <c r="CX12" s="153">
        <v>25569.625694432871</v>
      </c>
    </row>
    <row r="13" spans="1:102" ht="15" customHeight="1" x14ac:dyDescent="0.25">
      <c r="A13" s="8"/>
      <c r="B13" s="128">
        <v>57027498000101</v>
      </c>
      <c r="C13" s="151" t="s">
        <v>4812</v>
      </c>
      <c r="D13" s="125">
        <v>12</v>
      </c>
      <c r="E13" s="125"/>
      <c r="F13" s="121"/>
      <c r="G13" s="125" t="s">
        <v>4813</v>
      </c>
      <c r="H13" s="125" t="s">
        <v>3263</v>
      </c>
      <c r="I13" s="125" t="s">
        <v>3257</v>
      </c>
      <c r="J13" s="125" t="s">
        <v>357</v>
      </c>
      <c r="K13" s="125" t="s">
        <v>3285</v>
      </c>
      <c r="L13" s="125" t="s">
        <v>3272</v>
      </c>
      <c r="M13" s="125" t="s">
        <v>160</v>
      </c>
      <c r="N13" s="125" t="s">
        <v>3305</v>
      </c>
      <c r="O13" s="125" t="s">
        <v>315</v>
      </c>
      <c r="P13" s="125" t="s">
        <v>4814</v>
      </c>
      <c r="Q13" s="126">
        <v>500</v>
      </c>
      <c r="R13" s="125" t="s">
        <v>4571</v>
      </c>
      <c r="S13" s="187" t="s">
        <v>44</v>
      </c>
      <c r="T13" s="170">
        <v>100</v>
      </c>
      <c r="U13" s="170">
        <v>100</v>
      </c>
      <c r="V13" s="171" t="s">
        <v>3271</v>
      </c>
      <c r="W13" s="171" t="s">
        <v>132</v>
      </c>
      <c r="X13" s="171" t="s">
        <v>3289</v>
      </c>
      <c r="Y13" s="171" t="s">
        <v>3288</v>
      </c>
      <c r="Z13" s="171">
        <v>31</v>
      </c>
      <c r="AA13" s="171" t="s">
        <v>44</v>
      </c>
      <c r="AB13" s="168" t="s">
        <v>44</v>
      </c>
      <c r="AC13" s="171" t="s">
        <v>4815</v>
      </c>
      <c r="AD13" s="168">
        <v>6.8000000000000005E-3</v>
      </c>
      <c r="AE13" s="168">
        <v>0.10680000000000001</v>
      </c>
      <c r="AF13" s="168">
        <v>8.0000000000000002E-3</v>
      </c>
      <c r="AG13" s="168">
        <v>0.2</v>
      </c>
      <c r="AH13" s="171" t="s">
        <v>3322</v>
      </c>
      <c r="AI13" s="171" t="s">
        <v>4573</v>
      </c>
      <c r="AJ13" s="171" t="s">
        <v>130</v>
      </c>
      <c r="AK13" s="172">
        <v>45735</v>
      </c>
      <c r="AL13" s="186" t="s">
        <v>4816</v>
      </c>
      <c r="AM13" s="127">
        <v>-9.0936574463970003E-4</v>
      </c>
      <c r="AN13" s="127">
        <v>2.3120869984691199E-2</v>
      </c>
      <c r="AO13" s="127">
        <v>0.12682825288444621</v>
      </c>
      <c r="AP13" s="127" t="s">
        <v>44</v>
      </c>
      <c r="AQ13" s="127" t="s">
        <v>44</v>
      </c>
      <c r="AR13" s="127" t="s">
        <v>44</v>
      </c>
      <c r="AS13" s="127" t="s">
        <v>44</v>
      </c>
      <c r="AT13" s="127" t="s">
        <v>44</v>
      </c>
      <c r="AU13" s="127" t="s">
        <v>44</v>
      </c>
      <c r="AV13" s="127" t="s">
        <v>44</v>
      </c>
      <c r="AW13" s="127">
        <v>0.1269463539468951</v>
      </c>
      <c r="AX13" s="127" t="s">
        <v>44</v>
      </c>
      <c r="AY13" s="127">
        <v>0.50924388057282988</v>
      </c>
      <c r="AZ13" s="127">
        <v>0.85535883796861689</v>
      </c>
      <c r="BA13" s="127" t="s">
        <v>44</v>
      </c>
      <c r="BB13" s="127" t="s">
        <v>44</v>
      </c>
      <c r="BC13" s="127" t="s">
        <v>44</v>
      </c>
      <c r="BD13" s="127" t="s">
        <v>44</v>
      </c>
      <c r="BE13" s="127" t="s">
        <v>44</v>
      </c>
      <c r="BF13" s="127" t="s">
        <v>44</v>
      </c>
      <c r="BG13" s="127" t="s">
        <v>44</v>
      </c>
      <c r="BH13" s="127">
        <v>0.85940090742393349</v>
      </c>
      <c r="BI13" s="127">
        <v>-1.18187472028932E-2</v>
      </c>
      <c r="BJ13" s="127">
        <v>-2.2281482143101401E-2</v>
      </c>
      <c r="BK13" s="127">
        <v>-2.1446654972529101E-2</v>
      </c>
      <c r="BL13" s="127" t="s">
        <v>44</v>
      </c>
      <c r="BM13" s="127" t="s">
        <v>44</v>
      </c>
      <c r="BN13" s="127" t="s">
        <v>44</v>
      </c>
      <c r="BO13" s="127" t="s">
        <v>44</v>
      </c>
      <c r="BP13" s="127" t="s">
        <v>44</v>
      </c>
      <c r="BQ13" s="127" t="s">
        <v>44</v>
      </c>
      <c r="BR13" s="127" t="s">
        <v>44</v>
      </c>
      <c r="BS13" s="127">
        <v>-1.8095596621789722E-2</v>
      </c>
      <c r="BT13" s="127">
        <v>9.4098630547980004E-3</v>
      </c>
      <c r="BU13" s="127">
        <v>9.4071288073334005E-3</v>
      </c>
      <c r="BV13" s="174">
        <v>-1.9999715724692289</v>
      </c>
      <c r="BW13" s="174">
        <v>-1.9231267936059384</v>
      </c>
      <c r="BX13" s="127">
        <v>-5.3445714528192996E-3</v>
      </c>
      <c r="BY13" s="127">
        <v>-5.3445714528192996E-3</v>
      </c>
      <c r="BZ13" s="174">
        <v>-1.04015877619658E-2</v>
      </c>
      <c r="CA13" s="179">
        <v>-0.1893039995379775</v>
      </c>
      <c r="CB13" s="179">
        <v>3.6133092323867799E-2</v>
      </c>
      <c r="CC13" s="179">
        <v>-0.32753858118380041</v>
      </c>
      <c r="CD13" s="179">
        <v>-0.37038676959555622</v>
      </c>
      <c r="CE13" s="179">
        <v>-0.11468102642717271</v>
      </c>
      <c r="CF13" s="179">
        <v>-0.2581992941888519</v>
      </c>
      <c r="CG13" s="176">
        <v>1.1420109544429999</v>
      </c>
      <c r="CH13" s="168">
        <v>0.24</v>
      </c>
      <c r="CI13" s="169">
        <v>0.15</v>
      </c>
      <c r="CJ13" s="169">
        <v>1.6320000000000002E-3</v>
      </c>
      <c r="CK13" s="169" t="s">
        <v>44</v>
      </c>
      <c r="CL13" s="169">
        <v>1.6320000000000002E-3</v>
      </c>
      <c r="CM13" s="177">
        <v>599943980.75999999</v>
      </c>
      <c r="CN13" s="177">
        <v>617578568.52738106</v>
      </c>
      <c r="CO13" s="177">
        <v>32477929.610000063</v>
      </c>
      <c r="CP13" s="127" t="s">
        <v>44</v>
      </c>
      <c r="CQ13" s="127" t="s">
        <v>44</v>
      </c>
      <c r="CR13" s="127" t="s">
        <v>44</v>
      </c>
      <c r="CS13" s="127" t="s">
        <v>44</v>
      </c>
      <c r="CT13" s="125" t="s">
        <v>44</v>
      </c>
      <c r="CU13" s="125" t="s">
        <v>44</v>
      </c>
      <c r="CV13" s="125" t="s">
        <v>4817</v>
      </c>
      <c r="CW13" s="125" t="s">
        <v>44</v>
      </c>
      <c r="CX13" s="153">
        <v>25569.625694432871</v>
      </c>
    </row>
    <row r="14" spans="1:102" ht="15" customHeight="1" x14ac:dyDescent="0.25">
      <c r="A14" s="8"/>
      <c r="B14" s="128">
        <v>51112363000150</v>
      </c>
      <c r="C14" s="151" t="s">
        <v>4818</v>
      </c>
      <c r="D14" s="125">
        <v>12</v>
      </c>
      <c r="E14" s="125"/>
      <c r="F14" s="121"/>
      <c r="G14" s="125" t="s">
        <v>4813</v>
      </c>
      <c r="H14" s="125" t="s">
        <v>3263</v>
      </c>
      <c r="I14" s="125" t="s">
        <v>3257</v>
      </c>
      <c r="J14" s="125" t="s">
        <v>357</v>
      </c>
      <c r="K14" s="125" t="s">
        <v>3285</v>
      </c>
      <c r="L14" s="125" t="s">
        <v>3272</v>
      </c>
      <c r="M14" s="125" t="s">
        <v>160</v>
      </c>
      <c r="N14" s="125" t="s">
        <v>3305</v>
      </c>
      <c r="O14" s="125" t="s">
        <v>311</v>
      </c>
      <c r="P14" s="125" t="s">
        <v>4722</v>
      </c>
      <c r="Q14" s="126">
        <v>500</v>
      </c>
      <c r="R14" s="125" t="s">
        <v>4571</v>
      </c>
      <c r="S14" s="187" t="s">
        <v>44</v>
      </c>
      <c r="T14" s="170">
        <v>100</v>
      </c>
      <c r="U14" s="170">
        <v>500</v>
      </c>
      <c r="V14" s="171" t="s">
        <v>3271</v>
      </c>
      <c r="W14" s="171" t="s">
        <v>132</v>
      </c>
      <c r="X14" s="171" t="s">
        <v>3289</v>
      </c>
      <c r="Y14" s="171" t="s">
        <v>3288</v>
      </c>
      <c r="Z14" s="171">
        <v>31</v>
      </c>
      <c r="AA14" s="171" t="s">
        <v>44</v>
      </c>
      <c r="AB14" s="168" t="s">
        <v>44</v>
      </c>
      <c r="AC14" s="171" t="s">
        <v>4819</v>
      </c>
      <c r="AD14" s="168">
        <v>6.8000000000000005E-3</v>
      </c>
      <c r="AE14" s="168">
        <v>0.10680000000000001</v>
      </c>
      <c r="AF14" s="168">
        <v>8.0000000000000002E-3</v>
      </c>
      <c r="AG14" s="168">
        <v>0.2</v>
      </c>
      <c r="AH14" s="171" t="s">
        <v>44</v>
      </c>
      <c r="AI14" s="171" t="s">
        <v>44</v>
      </c>
      <c r="AJ14" s="171" t="s">
        <v>4619</v>
      </c>
      <c r="AK14" s="172">
        <v>45105</v>
      </c>
      <c r="AL14" s="186" t="s">
        <v>4820</v>
      </c>
      <c r="AM14" s="127">
        <v>-3.7947649089206002E-3</v>
      </c>
      <c r="AN14" s="127">
        <v>2.4636642267158601E-2</v>
      </c>
      <c r="AO14" s="127">
        <v>9.5214659469260401E-2</v>
      </c>
      <c r="AP14" s="127">
        <v>9.5863714398521205E-2</v>
      </c>
      <c r="AQ14" s="127" t="s">
        <v>44</v>
      </c>
      <c r="AR14" s="127">
        <v>8.9215753897733799E-2</v>
      </c>
      <c r="AS14" s="127" t="s">
        <v>44</v>
      </c>
      <c r="AT14" s="127" t="s">
        <v>44</v>
      </c>
      <c r="AU14" s="127" t="s">
        <v>44</v>
      </c>
      <c r="AV14" s="127" t="s">
        <v>44</v>
      </c>
      <c r="AW14" s="127">
        <v>0.10860030993840319</v>
      </c>
      <c r="AX14" s="127" t="s">
        <v>44</v>
      </c>
      <c r="AY14" s="127">
        <v>0.54262920559301975</v>
      </c>
      <c r="AZ14" s="127">
        <v>0.64214951029410605</v>
      </c>
      <c r="BA14" s="127">
        <v>0.7169194751164647</v>
      </c>
      <c r="BB14" s="127" t="s">
        <v>44</v>
      </c>
      <c r="BC14" s="127">
        <v>0.82045224327934074</v>
      </c>
      <c r="BD14" s="127" t="s">
        <v>44</v>
      </c>
      <c r="BE14" s="127" t="s">
        <v>44</v>
      </c>
      <c r="BF14" s="127" t="s">
        <v>44</v>
      </c>
      <c r="BG14" s="127" t="s">
        <v>44</v>
      </c>
      <c r="BH14" s="127">
        <v>0.83038862204836361</v>
      </c>
      <c r="BI14" s="127">
        <v>-1.4704146367174001E-2</v>
      </c>
      <c r="BJ14" s="127">
        <v>-2.0765709860633901E-2</v>
      </c>
      <c r="BK14" s="127">
        <v>-5.3060248387714899E-2</v>
      </c>
      <c r="BL14" s="127">
        <v>-3.3387932894395012E-2</v>
      </c>
      <c r="BM14" s="127" t="s">
        <v>44</v>
      </c>
      <c r="BN14" s="127">
        <v>-1.9523974256508501E-2</v>
      </c>
      <c r="BO14" s="127" t="s">
        <v>44</v>
      </c>
      <c r="BP14" s="127" t="s">
        <v>44</v>
      </c>
      <c r="BQ14" s="127" t="s">
        <v>44</v>
      </c>
      <c r="BR14" s="127" t="s">
        <v>44</v>
      </c>
      <c r="BS14" s="127">
        <v>-1.9616682995031276E-2</v>
      </c>
      <c r="BT14" s="127">
        <v>1.6664722127632502E-2</v>
      </c>
      <c r="BU14" s="127">
        <v>1.98208992254909E-2</v>
      </c>
      <c r="BV14" s="174">
        <v>-2.8319465336486962</v>
      </c>
      <c r="BW14" s="174">
        <v>-0.88901405916783716</v>
      </c>
      <c r="BX14" s="127">
        <v>-7.7784871787328E-3</v>
      </c>
      <c r="BY14" s="127">
        <v>-1.4611564257356401E-2</v>
      </c>
      <c r="BZ14" s="174">
        <v>5.1701135620485499E-2</v>
      </c>
      <c r="CA14" s="179">
        <v>0.4071315380179053</v>
      </c>
      <c r="CB14" s="179">
        <v>-0.31970612836107831</v>
      </c>
      <c r="CC14" s="179">
        <v>0.52151531417374664</v>
      </c>
      <c r="CD14" s="179">
        <v>0.60094845963023158</v>
      </c>
      <c r="CE14" s="179">
        <v>-9.6203980315320903E-2</v>
      </c>
      <c r="CF14" s="179">
        <v>0.44834027798899068</v>
      </c>
      <c r="CG14" s="176">
        <v>1.338704764901</v>
      </c>
      <c r="CH14" s="168">
        <v>0.24</v>
      </c>
      <c r="CI14" s="169">
        <v>0.15</v>
      </c>
      <c r="CJ14" s="169">
        <v>1.6320000000000002E-3</v>
      </c>
      <c r="CK14" s="169" t="s">
        <v>44</v>
      </c>
      <c r="CL14" s="169">
        <v>1.6320000000000002E-3</v>
      </c>
      <c r="CM14" s="177">
        <v>255652601.75</v>
      </c>
      <c r="CN14" s="177">
        <v>243232907.54873019</v>
      </c>
      <c r="CO14" s="177">
        <v>12365234.060000001</v>
      </c>
      <c r="CP14" s="127" t="s">
        <v>44</v>
      </c>
      <c r="CQ14" s="127" t="s">
        <v>44</v>
      </c>
      <c r="CR14" s="127" t="s">
        <v>44</v>
      </c>
      <c r="CS14" s="127" t="s">
        <v>44</v>
      </c>
      <c r="CT14" s="125" t="s">
        <v>44</v>
      </c>
      <c r="CU14" s="125" t="s">
        <v>44</v>
      </c>
      <c r="CV14" s="125" t="s">
        <v>4821</v>
      </c>
      <c r="CW14" s="125" t="s">
        <v>44</v>
      </c>
      <c r="CX14" s="153">
        <v>25569.604861099539</v>
      </c>
    </row>
    <row r="15" spans="1:102" ht="15" customHeight="1" x14ac:dyDescent="0.25">
      <c r="A15" s="8"/>
      <c r="B15" s="128">
        <v>32892827000143</v>
      </c>
      <c r="C15" s="151" t="s">
        <v>4822</v>
      </c>
      <c r="D15" s="125">
        <v>26</v>
      </c>
      <c r="E15" s="125"/>
      <c r="F15" s="121" t="s">
        <v>3274</v>
      </c>
      <c r="G15" s="125" t="s">
        <v>196</v>
      </c>
      <c r="H15" s="125" t="s">
        <v>3264</v>
      </c>
      <c r="I15" s="125" t="s">
        <v>3265</v>
      </c>
      <c r="J15" s="125" t="s">
        <v>3318</v>
      </c>
      <c r="K15" s="125" t="s">
        <v>3285</v>
      </c>
      <c r="L15" s="125" t="s">
        <v>3273</v>
      </c>
      <c r="M15" s="125" t="s">
        <v>112</v>
      </c>
      <c r="N15" s="125" t="s">
        <v>113</v>
      </c>
      <c r="O15" s="125" t="s">
        <v>4606</v>
      </c>
      <c r="P15" s="125" t="s">
        <v>3308</v>
      </c>
      <c r="Q15" s="126">
        <v>500</v>
      </c>
      <c r="R15" s="125" t="s">
        <v>4612</v>
      </c>
      <c r="S15" s="187" t="s">
        <v>44</v>
      </c>
      <c r="T15" s="170">
        <v>100</v>
      </c>
      <c r="U15" s="170">
        <v>100</v>
      </c>
      <c r="V15" s="171" t="s">
        <v>3271</v>
      </c>
      <c r="W15" s="171" t="s">
        <v>3288</v>
      </c>
      <c r="X15" s="171" t="s">
        <v>3289</v>
      </c>
      <c r="Y15" s="171" t="s">
        <v>4577</v>
      </c>
      <c r="Z15" s="171">
        <v>33</v>
      </c>
      <c r="AA15" s="171" t="s">
        <v>131</v>
      </c>
      <c r="AB15" s="168">
        <v>0.1</v>
      </c>
      <c r="AC15" s="171" t="s">
        <v>4823</v>
      </c>
      <c r="AD15" s="168">
        <v>1.9E-2</v>
      </c>
      <c r="AE15" s="168">
        <v>0.11900000000000001</v>
      </c>
      <c r="AF15" s="168">
        <v>2.2000000000000002E-2</v>
      </c>
      <c r="AG15" s="168">
        <v>0.2</v>
      </c>
      <c r="AH15" s="171" t="s">
        <v>133</v>
      </c>
      <c r="AI15" s="171" t="s">
        <v>4607</v>
      </c>
      <c r="AJ15" s="171" t="s">
        <v>44</v>
      </c>
      <c r="AK15" s="172">
        <v>43643</v>
      </c>
      <c r="AL15" s="186" t="s">
        <v>4824</v>
      </c>
      <c r="AM15" s="127">
        <v>1.4986112248436399E-2</v>
      </c>
      <c r="AN15" s="127">
        <v>9.6777387820838404E-2</v>
      </c>
      <c r="AO15" s="127">
        <v>0.31900755999899871</v>
      </c>
      <c r="AP15" s="127">
        <v>0.19569167113574859</v>
      </c>
      <c r="AQ15" s="127">
        <v>0.23440182867550649</v>
      </c>
      <c r="AR15" s="127">
        <v>-4.6991314454046001E-2</v>
      </c>
      <c r="AS15" s="127">
        <v>0.27733870814816752</v>
      </c>
      <c r="AT15" s="127">
        <v>0.15032830078343259</v>
      </c>
      <c r="AU15" s="127" t="s">
        <v>44</v>
      </c>
      <c r="AV15" s="127" t="s">
        <v>44</v>
      </c>
      <c r="AW15" s="127">
        <v>0.18882911639585789</v>
      </c>
      <c r="AX15" s="127">
        <v>1.3736903696862439</v>
      </c>
      <c r="AY15" s="127">
        <v>2.1315500912473002</v>
      </c>
      <c r="AZ15" s="127">
        <v>2.1514601803476454</v>
      </c>
      <c r="BA15" s="127">
        <v>1.5331928432926265</v>
      </c>
      <c r="BB15" s="127">
        <v>2.0068100074204005</v>
      </c>
      <c r="BC15" s="127" t="s">
        <v>44</v>
      </c>
      <c r="BD15" s="127">
        <v>2.1256179126662249</v>
      </c>
      <c r="BE15" s="127">
        <v>1.2149701584826158</v>
      </c>
      <c r="BF15" s="127" t="s">
        <v>44</v>
      </c>
      <c r="BG15" s="127" t="s">
        <v>44</v>
      </c>
      <c r="BH15" s="127">
        <v>2.6302931867622683</v>
      </c>
      <c r="BI15" s="127">
        <v>4.0767307901830004E-3</v>
      </c>
      <c r="BJ15" s="127">
        <v>5.1375035693045801E-2</v>
      </c>
      <c r="BK15" s="127">
        <v>0.17073265214202329</v>
      </c>
      <c r="BL15" s="127">
        <v>6.0351861371176652E-2</v>
      </c>
      <c r="BM15" s="127">
        <v>0.10529933095447164</v>
      </c>
      <c r="BN15" s="127">
        <v>-0.15573104260828841</v>
      </c>
      <c r="BO15" s="127">
        <v>0.14686431456334231</v>
      </c>
      <c r="BP15" s="127">
        <v>2.6598265330398399E-2</v>
      </c>
      <c r="BQ15" s="127" t="s">
        <v>44</v>
      </c>
      <c r="BR15" s="127" t="s">
        <v>44</v>
      </c>
      <c r="BS15" s="127">
        <v>0.10919952695122181</v>
      </c>
      <c r="BT15" s="127">
        <v>0.1484070676277271</v>
      </c>
      <c r="BU15" s="127">
        <v>0.18559832290172221</v>
      </c>
      <c r="BV15" s="174">
        <v>1.0088330213760723</v>
      </c>
      <c r="BW15" s="174">
        <v>0.53669998286212239</v>
      </c>
      <c r="BX15" s="127">
        <v>-6.7236008671490294E-2</v>
      </c>
      <c r="BY15" s="127">
        <v>-0.40337129676760308</v>
      </c>
      <c r="BZ15" s="174">
        <v>0.71925182774977248</v>
      </c>
      <c r="CA15" s="179">
        <v>0.87341978650473029</v>
      </c>
      <c r="CB15" s="179">
        <v>-0.4810344028040982</v>
      </c>
      <c r="CC15" s="179">
        <v>0.63573886190515771</v>
      </c>
      <c r="CD15" s="179">
        <v>0.56229870951349348</v>
      </c>
      <c r="CE15" s="179">
        <v>9.5517901236746E-2</v>
      </c>
      <c r="CF15" s="179">
        <v>0.7510689216167814</v>
      </c>
      <c r="CG15" s="176">
        <v>3.2540322100000001</v>
      </c>
      <c r="CH15" s="168">
        <v>0.24</v>
      </c>
      <c r="CI15" s="169">
        <v>0.15</v>
      </c>
      <c r="CJ15" s="169">
        <v>4.5599999999999998E-3</v>
      </c>
      <c r="CK15" s="169" t="s">
        <v>44</v>
      </c>
      <c r="CL15" s="169">
        <v>4.5599999999999998E-3</v>
      </c>
      <c r="CM15" s="177">
        <v>735043326.76999998</v>
      </c>
      <c r="CN15" s="177">
        <v>702771996.47404742</v>
      </c>
      <c r="CO15" s="177">
        <v>9864917.0500000045</v>
      </c>
      <c r="CP15" s="127" t="s">
        <v>44</v>
      </c>
      <c r="CQ15" s="127" t="s">
        <v>44</v>
      </c>
      <c r="CR15" s="127" t="s">
        <v>44</v>
      </c>
      <c r="CS15" s="127" t="s">
        <v>44</v>
      </c>
      <c r="CT15" s="125" t="s">
        <v>44</v>
      </c>
      <c r="CU15" s="125" t="s">
        <v>44</v>
      </c>
      <c r="CV15" s="125" t="s">
        <v>4825</v>
      </c>
      <c r="CW15" s="125" t="s">
        <v>44</v>
      </c>
      <c r="CX15" s="153">
        <v>25569.625694432871</v>
      </c>
    </row>
    <row r="16" spans="1:102" ht="15" customHeight="1" x14ac:dyDescent="0.25">
      <c r="A16" s="8"/>
      <c r="B16" s="128">
        <v>28947266000165</v>
      </c>
      <c r="C16" s="151" t="s">
        <v>4826</v>
      </c>
      <c r="D16" s="125">
        <v>13</v>
      </c>
      <c r="E16" s="125" t="s">
        <v>131</v>
      </c>
      <c r="F16" s="121" t="s">
        <v>3274</v>
      </c>
      <c r="G16" s="125" t="s">
        <v>196</v>
      </c>
      <c r="H16" s="125" t="s">
        <v>3264</v>
      </c>
      <c r="I16" s="125" t="s">
        <v>3265</v>
      </c>
      <c r="J16" s="125" t="s">
        <v>3318</v>
      </c>
      <c r="K16" s="125" t="s">
        <v>3285</v>
      </c>
      <c r="L16" s="125" t="s">
        <v>3272</v>
      </c>
      <c r="M16" s="125" t="s">
        <v>110</v>
      </c>
      <c r="N16" s="125" t="s">
        <v>260</v>
      </c>
      <c r="O16" s="125" t="s">
        <v>154</v>
      </c>
      <c r="P16" s="125" t="s">
        <v>3299</v>
      </c>
      <c r="Q16" s="126">
        <v>500</v>
      </c>
      <c r="R16" s="125" t="s">
        <v>4571</v>
      </c>
      <c r="S16" s="187" t="s">
        <v>44</v>
      </c>
      <c r="T16" s="170">
        <v>100</v>
      </c>
      <c r="U16" s="170">
        <v>100</v>
      </c>
      <c r="V16" s="171" t="s">
        <v>3271</v>
      </c>
      <c r="W16" s="171" t="s">
        <v>132</v>
      </c>
      <c r="X16" s="171" t="s">
        <v>4700</v>
      </c>
      <c r="Y16" s="171" t="s">
        <v>3288</v>
      </c>
      <c r="Z16" s="171">
        <v>45</v>
      </c>
      <c r="AA16" s="171" t="s">
        <v>131</v>
      </c>
      <c r="AB16" s="168">
        <v>0.05</v>
      </c>
      <c r="AC16" s="171" t="s">
        <v>4827</v>
      </c>
      <c r="AD16" s="168">
        <v>1.9E-2</v>
      </c>
      <c r="AE16" s="168">
        <v>0.11900000000000001</v>
      </c>
      <c r="AF16" s="168">
        <v>2.5000000000000001E-2</v>
      </c>
      <c r="AG16" s="168">
        <v>0.2</v>
      </c>
      <c r="AH16" s="171" t="s">
        <v>133</v>
      </c>
      <c r="AI16" s="171" t="s">
        <v>4607</v>
      </c>
      <c r="AJ16" s="171" t="s">
        <v>130</v>
      </c>
      <c r="AK16" s="172">
        <v>43416</v>
      </c>
      <c r="AL16" s="186" t="s">
        <v>4828</v>
      </c>
      <c r="AM16" s="127">
        <v>1.9782088021037699E-2</v>
      </c>
      <c r="AN16" s="127">
        <v>4.6793581199556698E-2</v>
      </c>
      <c r="AO16" s="127">
        <v>9.2004177107178398E-2</v>
      </c>
      <c r="AP16" s="127">
        <v>0.1120028384615801</v>
      </c>
      <c r="AQ16" s="127">
        <v>0.12244470688775121</v>
      </c>
      <c r="AR16" s="127">
        <v>9.2206393234671197E-2</v>
      </c>
      <c r="AS16" s="127">
        <v>0.14203099872411329</v>
      </c>
      <c r="AT16" s="127">
        <v>0.22970150807385509</v>
      </c>
      <c r="AU16" s="127" t="s">
        <v>44</v>
      </c>
      <c r="AV16" s="127" t="s">
        <v>44</v>
      </c>
      <c r="AW16" s="127">
        <v>0.1130999617199768</v>
      </c>
      <c r="AX16" s="127">
        <v>1.8133097734951444</v>
      </c>
      <c r="AY16" s="127">
        <v>1.0306422246109253</v>
      </c>
      <c r="AZ16" s="127">
        <v>0.62049728060478604</v>
      </c>
      <c r="BA16" s="127">
        <v>0.84406640185994508</v>
      </c>
      <c r="BB16" s="127">
        <v>0.94346712712205061</v>
      </c>
      <c r="BC16" s="127">
        <v>0.84795497284930388</v>
      </c>
      <c r="BD16" s="127">
        <v>1.0885737409599443</v>
      </c>
      <c r="BE16" s="127">
        <v>1.856473306847519</v>
      </c>
      <c r="BF16" s="127" t="s">
        <v>44</v>
      </c>
      <c r="BG16" s="127" t="s">
        <v>44</v>
      </c>
      <c r="BH16" s="127">
        <v>1.3113356340078346</v>
      </c>
      <c r="BI16" s="127">
        <v>8.8727065627842005E-3</v>
      </c>
      <c r="BJ16" s="127">
        <v>1.3912290717641E-3</v>
      </c>
      <c r="BK16" s="127">
        <v>-5.6270730749796903E-2</v>
      </c>
      <c r="BL16" s="127">
        <v>-1.8267511249854707E-2</v>
      </c>
      <c r="BM16" s="127">
        <v>-6.4941122034670729E-3</v>
      </c>
      <c r="BN16" s="127">
        <v>-1.6533334919570999E-2</v>
      </c>
      <c r="BO16" s="127">
        <v>1.1556605139288099E-2</v>
      </c>
      <c r="BP16" s="127">
        <v>0.10597147262082091</v>
      </c>
      <c r="BQ16" s="127" t="s">
        <v>44</v>
      </c>
      <c r="BR16" s="127" t="s">
        <v>44</v>
      </c>
      <c r="BS16" s="127">
        <v>2.4720000254107033E-2</v>
      </c>
      <c r="BT16" s="127">
        <v>4.9834447772115299E-2</v>
      </c>
      <c r="BU16" s="127">
        <v>4.4780262799186003E-2</v>
      </c>
      <c r="BV16" s="174">
        <v>-0.98389361893914884</v>
      </c>
      <c r="BW16" s="174">
        <v>0.4420424596411624</v>
      </c>
      <c r="BX16" s="127">
        <v>-2.4261925938669701E-2</v>
      </c>
      <c r="BY16" s="127">
        <v>-5.2435698208032698E-2</v>
      </c>
      <c r="BZ16" s="174">
        <v>8.6173082854679797E-2</v>
      </c>
      <c r="CA16" s="179">
        <v>0.62073321004547799</v>
      </c>
      <c r="CB16" s="179">
        <v>-0.52900794008316621</v>
      </c>
      <c r="CC16" s="179">
        <v>0.60523281368837345</v>
      </c>
      <c r="CD16" s="179">
        <v>0.50411139071337285</v>
      </c>
      <c r="CE16" s="179">
        <v>5.9812842279847303E-2</v>
      </c>
      <c r="CF16" s="179">
        <v>0.83443992199318207</v>
      </c>
      <c r="CG16" s="176">
        <v>2.2184605400000001</v>
      </c>
      <c r="CH16" s="168">
        <v>0.25</v>
      </c>
      <c r="CI16" s="169">
        <v>0.15</v>
      </c>
      <c r="CJ16" s="169">
        <v>4.7499999999999999E-3</v>
      </c>
      <c r="CK16" s="169" t="s">
        <v>44</v>
      </c>
      <c r="CL16" s="169">
        <v>4.7499999999999999E-3</v>
      </c>
      <c r="CM16" s="177">
        <v>1143743391.5699999</v>
      </c>
      <c r="CN16" s="177">
        <v>1233896650.7721431</v>
      </c>
      <c r="CO16" s="177">
        <v>-272427156.53000009</v>
      </c>
      <c r="CP16" s="127" t="s">
        <v>44</v>
      </c>
      <c r="CQ16" s="127" t="s">
        <v>44</v>
      </c>
      <c r="CR16" s="127" t="s">
        <v>44</v>
      </c>
      <c r="CS16" s="127" t="s">
        <v>44</v>
      </c>
      <c r="CT16" s="125" t="s">
        <v>44</v>
      </c>
      <c r="CU16" s="125" t="s">
        <v>44</v>
      </c>
      <c r="CV16" s="125" t="s">
        <v>4829</v>
      </c>
      <c r="CW16" s="125" t="s">
        <v>44</v>
      </c>
      <c r="CX16" s="153">
        <v>25569.625694432871</v>
      </c>
    </row>
    <row r="17" spans="1:102" ht="15" customHeight="1" x14ac:dyDescent="0.25">
      <c r="A17" s="8"/>
      <c r="B17" s="128">
        <v>34258751000124</v>
      </c>
      <c r="C17" s="151" t="s">
        <v>4830</v>
      </c>
      <c r="D17" s="125">
        <v>39</v>
      </c>
      <c r="E17" s="125"/>
      <c r="F17" s="121" t="s">
        <v>3268</v>
      </c>
      <c r="G17" s="125" t="s">
        <v>4604</v>
      </c>
      <c r="H17" s="125" t="s">
        <v>3263</v>
      </c>
      <c r="I17" s="125" t="s">
        <v>3257</v>
      </c>
      <c r="J17" s="125" t="s">
        <v>3317</v>
      </c>
      <c r="K17" s="125" t="s">
        <v>3298</v>
      </c>
      <c r="L17" s="125" t="s">
        <v>3273</v>
      </c>
      <c r="M17" s="125" t="s">
        <v>112</v>
      </c>
      <c r="N17" s="125" t="s">
        <v>113</v>
      </c>
      <c r="O17" s="125" t="s">
        <v>3309</v>
      </c>
      <c r="P17" s="125" t="s">
        <v>3308</v>
      </c>
      <c r="Q17" s="126">
        <v>50000</v>
      </c>
      <c r="R17" s="125" t="s">
        <v>4612</v>
      </c>
      <c r="S17" s="187" t="s">
        <v>44</v>
      </c>
      <c r="T17" s="170">
        <v>10000</v>
      </c>
      <c r="U17" s="170">
        <v>50000</v>
      </c>
      <c r="V17" s="171" t="s">
        <v>3271</v>
      </c>
      <c r="W17" s="171" t="s">
        <v>3288</v>
      </c>
      <c r="X17" s="171" t="s">
        <v>3290</v>
      </c>
      <c r="Y17" s="171" t="s">
        <v>3292</v>
      </c>
      <c r="Z17" s="171">
        <v>62</v>
      </c>
      <c r="AA17" s="171" t="s">
        <v>44</v>
      </c>
      <c r="AB17" s="168" t="s">
        <v>44</v>
      </c>
      <c r="AC17" s="171" t="s">
        <v>4831</v>
      </c>
      <c r="AD17" s="168">
        <v>1.8500000000000003E-2</v>
      </c>
      <c r="AE17" s="168">
        <v>5.8500000000000003E-2</v>
      </c>
      <c r="AF17" s="168">
        <v>1.9400000000000001E-2</v>
      </c>
      <c r="AG17" s="168">
        <v>0.2</v>
      </c>
      <c r="AH17" s="171" t="s">
        <v>44</v>
      </c>
      <c r="AI17" s="171" t="s">
        <v>44</v>
      </c>
      <c r="AJ17" s="171" t="s">
        <v>44</v>
      </c>
      <c r="AK17" s="172">
        <v>43703</v>
      </c>
      <c r="AL17" s="186" t="s">
        <v>4832</v>
      </c>
      <c r="AM17" s="127">
        <v>1.53553487820765E-2</v>
      </c>
      <c r="AN17" s="127">
        <v>8.8334690739638205E-2</v>
      </c>
      <c r="AO17" s="127">
        <v>0.3859223579756505</v>
      </c>
      <c r="AP17" s="127">
        <v>0.2180623657067022</v>
      </c>
      <c r="AQ17" s="127">
        <v>0.21997367689747199</v>
      </c>
      <c r="AR17" s="127">
        <v>-0.19669809541037381</v>
      </c>
      <c r="AS17" s="127">
        <v>0.28471675146311831</v>
      </c>
      <c r="AT17" s="127">
        <v>-0.13546566881750341</v>
      </c>
      <c r="AU17" s="127" t="s">
        <v>44</v>
      </c>
      <c r="AV17" s="127" t="s">
        <v>44</v>
      </c>
      <c r="AW17" s="127">
        <v>0.10596416607937099</v>
      </c>
      <c r="AX17" s="127">
        <v>1.4075361504991175</v>
      </c>
      <c r="AY17" s="127">
        <v>1.9455972345002144</v>
      </c>
      <c r="AZ17" s="127">
        <v>2.6027489313829668</v>
      </c>
      <c r="BA17" s="127">
        <v>1.7258679323595478</v>
      </c>
      <c r="BB17" s="127">
        <v>1.858308736293069</v>
      </c>
      <c r="BC17" s="127" t="s">
        <v>44</v>
      </c>
      <c r="BD17" s="127">
        <v>2.1821657387356685</v>
      </c>
      <c r="BE17" s="127" t="s">
        <v>44</v>
      </c>
      <c r="BF17" s="127" t="s">
        <v>44</v>
      </c>
      <c r="BG17" s="127" t="s">
        <v>44</v>
      </c>
      <c r="BH17" s="127">
        <v>1.1387030354280565</v>
      </c>
      <c r="BI17" s="127">
        <v>4.445967323823E-3</v>
      </c>
      <c r="BJ17" s="127">
        <v>4.2932338611845602E-2</v>
      </c>
      <c r="BK17" s="127">
        <v>0.23764745011867511</v>
      </c>
      <c r="BL17" s="127">
        <v>8.1424976337068689E-2</v>
      </c>
      <c r="BM17" s="127">
        <v>9.084681053801491E-2</v>
      </c>
      <c r="BN17" s="127">
        <v>-0.30543782356461618</v>
      </c>
      <c r="BO17" s="127">
        <v>0.15424235787829321</v>
      </c>
      <c r="BP17" s="127">
        <v>-0.25919570427053762</v>
      </c>
      <c r="BQ17" s="127" t="s">
        <v>44</v>
      </c>
      <c r="BR17" s="127" t="s">
        <v>44</v>
      </c>
      <c r="BS17" s="127">
        <v>1.180841871948668E-2</v>
      </c>
      <c r="BT17" s="127">
        <v>0.19797096449873039</v>
      </c>
      <c r="BU17" s="127">
        <v>0.25699972321981751</v>
      </c>
      <c r="BV17" s="174">
        <v>1.0497584324564049</v>
      </c>
      <c r="BW17" s="174">
        <v>0.16560776685751849</v>
      </c>
      <c r="BX17" s="127">
        <v>-9.9740540649287196E-2</v>
      </c>
      <c r="BY17" s="127">
        <v>-0.47113187850530319</v>
      </c>
      <c r="BZ17" s="174">
        <v>0.93780607486921164</v>
      </c>
      <c r="CA17" s="179">
        <v>0.89842214317596025</v>
      </c>
      <c r="CB17" s="179">
        <v>-0.42101915124604827</v>
      </c>
      <c r="CC17" s="179">
        <v>0.62843796005824837</v>
      </c>
      <c r="CD17" s="179">
        <v>0.51135812099703581</v>
      </c>
      <c r="CE17" s="179">
        <v>0.1320753273539654</v>
      </c>
      <c r="CF17" s="179">
        <v>0.73790565718795009</v>
      </c>
      <c r="CG17" s="176">
        <v>1.9547279</v>
      </c>
      <c r="CH17" s="168">
        <v>7.0000000000000007E-2</v>
      </c>
      <c r="CI17" s="169" t="s">
        <v>44</v>
      </c>
      <c r="CJ17" s="169">
        <v>1.2950000000000001E-3</v>
      </c>
      <c r="CK17" s="169" t="s">
        <v>44</v>
      </c>
      <c r="CL17" s="169">
        <v>1.2950000000000001E-3</v>
      </c>
      <c r="CM17" s="177">
        <v>126782764.41</v>
      </c>
      <c r="CN17" s="177">
        <v>127208156.46865076</v>
      </c>
      <c r="CO17" s="177">
        <v>-14500729.619999995</v>
      </c>
      <c r="CP17" s="127" t="s">
        <v>44</v>
      </c>
      <c r="CQ17" s="127" t="s">
        <v>44</v>
      </c>
      <c r="CR17" s="127" t="s">
        <v>44</v>
      </c>
      <c r="CS17" s="127" t="s">
        <v>44</v>
      </c>
      <c r="CT17" s="125" t="s">
        <v>44</v>
      </c>
      <c r="CU17" s="125" t="s">
        <v>44</v>
      </c>
      <c r="CV17" s="125" t="s">
        <v>4833</v>
      </c>
      <c r="CW17" s="125" t="s">
        <v>44</v>
      </c>
      <c r="CX17" s="153">
        <v>25569.604861099539</v>
      </c>
    </row>
    <row r="18" spans="1:102" ht="15" customHeight="1" x14ac:dyDescent="0.25">
      <c r="A18" s="8"/>
      <c r="B18" s="128">
        <v>39992830000188</v>
      </c>
      <c r="C18" s="151" t="s">
        <v>4834</v>
      </c>
      <c r="D18" s="125">
        <v>26</v>
      </c>
      <c r="E18" s="125"/>
      <c r="F18" s="121"/>
      <c r="G18" s="125" t="s">
        <v>156</v>
      </c>
      <c r="H18" s="125" t="s">
        <v>3264</v>
      </c>
      <c r="I18" s="125" t="s">
        <v>3265</v>
      </c>
      <c r="J18" s="125" t="s">
        <v>357</v>
      </c>
      <c r="K18" s="125" t="s">
        <v>3285</v>
      </c>
      <c r="L18" s="125" t="s">
        <v>3273</v>
      </c>
      <c r="M18" s="125" t="s">
        <v>112</v>
      </c>
      <c r="N18" s="125" t="s">
        <v>113</v>
      </c>
      <c r="O18" s="125" t="s">
        <v>3309</v>
      </c>
      <c r="P18" s="125" t="s">
        <v>3295</v>
      </c>
      <c r="Q18" s="126">
        <v>500</v>
      </c>
      <c r="R18" s="125" t="s">
        <v>4612</v>
      </c>
      <c r="S18" s="187" t="s">
        <v>44</v>
      </c>
      <c r="T18" s="170">
        <v>100</v>
      </c>
      <c r="U18" s="170">
        <v>500</v>
      </c>
      <c r="V18" s="171" t="s">
        <v>3271</v>
      </c>
      <c r="W18" s="171" t="s">
        <v>3288</v>
      </c>
      <c r="X18" s="171" t="s">
        <v>3289</v>
      </c>
      <c r="Y18" s="171" t="s">
        <v>3292</v>
      </c>
      <c r="Z18" s="171">
        <v>32</v>
      </c>
      <c r="AA18" s="171" t="s">
        <v>44</v>
      </c>
      <c r="AB18" s="168" t="s">
        <v>44</v>
      </c>
      <c r="AC18" s="171" t="s">
        <v>4835</v>
      </c>
      <c r="AD18" s="168">
        <v>0.02</v>
      </c>
      <c r="AE18" s="168">
        <v>0.02</v>
      </c>
      <c r="AF18" s="168">
        <v>2.2000000000000002E-2</v>
      </c>
      <c r="AG18" s="168">
        <v>0.2</v>
      </c>
      <c r="AH18" s="171" t="s">
        <v>4836</v>
      </c>
      <c r="AI18" s="171" t="s">
        <v>3300</v>
      </c>
      <c r="AJ18" s="171" t="s">
        <v>613</v>
      </c>
      <c r="AK18" s="172">
        <v>44368</v>
      </c>
      <c r="AL18" s="186" t="s">
        <v>4837</v>
      </c>
      <c r="AM18" s="127">
        <v>-1.78910351137424E-2</v>
      </c>
      <c r="AN18" s="127">
        <v>5.1638793508030197E-2</v>
      </c>
      <c r="AO18" s="127">
        <v>0.27582182394895027</v>
      </c>
      <c r="AP18" s="127">
        <v>0.15650734242742101</v>
      </c>
      <c r="AQ18" s="127">
        <v>0.1169782642759227</v>
      </c>
      <c r="AR18" s="127">
        <v>-0.18508070633155929</v>
      </c>
      <c r="AS18" s="127">
        <v>0.15833995802189199</v>
      </c>
      <c r="AT18" s="127">
        <v>5.94722484243028E-2</v>
      </c>
      <c r="AU18" s="127" t="s">
        <v>44</v>
      </c>
      <c r="AV18" s="127" t="s">
        <v>44</v>
      </c>
      <c r="AW18" s="127">
        <v>6.08169016134028E-2</v>
      </c>
      <c r="AX18" s="127" t="s">
        <v>44</v>
      </c>
      <c r="AY18" s="127">
        <v>1.1373594337730362</v>
      </c>
      <c r="AZ18" s="127">
        <v>1.8602056675361789</v>
      </c>
      <c r="BA18" s="127">
        <v>1.2043112548014661</v>
      </c>
      <c r="BB18" s="127">
        <v>0.8966278306639951</v>
      </c>
      <c r="BC18" s="127" t="s">
        <v>44</v>
      </c>
      <c r="BD18" s="127">
        <v>1.2135711358485886</v>
      </c>
      <c r="BE18" s="127">
        <v>0.48066137059240988</v>
      </c>
      <c r="BF18" s="127" t="s">
        <v>44</v>
      </c>
      <c r="BG18" s="127" t="s">
        <v>44</v>
      </c>
      <c r="BH18" s="127">
        <v>0.44928339766264441</v>
      </c>
      <c r="BI18" s="127">
        <v>-2.8800416571995901E-2</v>
      </c>
      <c r="BJ18" s="127">
        <v>6.2364413802375998E-3</v>
      </c>
      <c r="BK18" s="127">
        <v>0.1275469160919748</v>
      </c>
      <c r="BL18" s="127">
        <v>2.3497776692723127E-2</v>
      </c>
      <c r="BM18" s="127">
        <v>-1.1929976549794996E-2</v>
      </c>
      <c r="BN18" s="127">
        <v>-0.2938204344858017</v>
      </c>
      <c r="BO18" s="127">
        <v>2.7865564437066798E-2</v>
      </c>
      <c r="BP18" s="127">
        <v>-6.4257787028731306E-2</v>
      </c>
      <c r="BQ18" s="127" t="s">
        <v>44</v>
      </c>
      <c r="BR18" s="127" t="s">
        <v>44</v>
      </c>
      <c r="BS18" s="127">
        <v>-6.5659395747763138E-2</v>
      </c>
      <c r="BT18" s="127">
        <v>0.17392250741102269</v>
      </c>
      <c r="BU18" s="127">
        <v>0.19242120653511169</v>
      </c>
      <c r="BV18" s="174">
        <v>0.69300965150629301</v>
      </c>
      <c r="BW18" s="174">
        <v>-0.18930182152557001</v>
      </c>
      <c r="BX18" s="127">
        <v>-8.4191319183168606E-2</v>
      </c>
      <c r="BY18" s="127">
        <v>-0.20902537327565171</v>
      </c>
      <c r="BZ18" s="174">
        <v>0.84508965978206396</v>
      </c>
      <c r="CA18" s="179">
        <v>0.91788566097947522</v>
      </c>
      <c r="CB18" s="179">
        <v>-0.4525206728430422</v>
      </c>
      <c r="CC18" s="179">
        <v>0.66677168906472206</v>
      </c>
      <c r="CD18" s="179">
        <v>0.53911882098025998</v>
      </c>
      <c r="CE18" s="179">
        <v>0.13210993130160861</v>
      </c>
      <c r="CF18" s="179">
        <v>0.7819855458758288</v>
      </c>
      <c r="CG18" s="176">
        <v>133.11714388999999</v>
      </c>
      <c r="CH18" s="168">
        <v>0.27</v>
      </c>
      <c r="CI18" s="169">
        <v>0.15</v>
      </c>
      <c r="CJ18" s="169">
        <v>5.4000000000000003E-3</v>
      </c>
      <c r="CK18" s="169">
        <v>4.0679970278428446E-3</v>
      </c>
      <c r="CL18" s="169">
        <v>9.4679970278428449E-3</v>
      </c>
      <c r="CM18" s="177">
        <v>2976715.81</v>
      </c>
      <c r="CN18" s="177">
        <v>3244748.9081746042</v>
      </c>
      <c r="CO18" s="177">
        <v>-1870390.2</v>
      </c>
      <c r="CP18" s="127" t="s">
        <v>44</v>
      </c>
      <c r="CQ18" s="127" t="s">
        <v>44</v>
      </c>
      <c r="CR18" s="127" t="s">
        <v>44</v>
      </c>
      <c r="CS18" s="127" t="s">
        <v>44</v>
      </c>
      <c r="CT18" s="125" t="s">
        <v>44</v>
      </c>
      <c r="CU18" s="125" t="s">
        <v>44</v>
      </c>
      <c r="CV18" s="125" t="s">
        <v>4838</v>
      </c>
      <c r="CW18" s="125" t="s">
        <v>44</v>
      </c>
      <c r="CX18" s="153">
        <v>25569.625694432871</v>
      </c>
    </row>
    <row r="19" spans="1:102" ht="15" customHeight="1" x14ac:dyDescent="0.25">
      <c r="A19" s="8"/>
      <c r="B19" s="128">
        <v>7124064000143</v>
      </c>
      <c r="C19" s="151" t="s">
        <v>4839</v>
      </c>
      <c r="D19" s="125">
        <v>36</v>
      </c>
      <c r="E19" s="125"/>
      <c r="F19" s="121"/>
      <c r="G19" s="125" t="s">
        <v>156</v>
      </c>
      <c r="H19" s="125" t="s">
        <v>3264</v>
      </c>
      <c r="I19" s="125" t="s">
        <v>3265</v>
      </c>
      <c r="J19" s="125" t="s">
        <v>357</v>
      </c>
      <c r="K19" s="125" t="s">
        <v>3285</v>
      </c>
      <c r="L19" s="125" t="s">
        <v>3272</v>
      </c>
      <c r="M19" s="125" t="s">
        <v>112</v>
      </c>
      <c r="N19" s="125" t="s">
        <v>113</v>
      </c>
      <c r="O19" s="125" t="s">
        <v>3309</v>
      </c>
      <c r="P19" s="125" t="s">
        <v>112</v>
      </c>
      <c r="Q19" s="126">
        <v>100</v>
      </c>
      <c r="R19" s="125" t="s">
        <v>4571</v>
      </c>
      <c r="S19" s="187" t="s">
        <v>44</v>
      </c>
      <c r="T19" s="170">
        <v>100</v>
      </c>
      <c r="U19" s="170">
        <v>100</v>
      </c>
      <c r="V19" s="171" t="s">
        <v>3271</v>
      </c>
      <c r="W19" s="171" t="s">
        <v>3288</v>
      </c>
      <c r="X19" s="171" t="s">
        <v>3288</v>
      </c>
      <c r="Y19" s="171" t="s">
        <v>4577</v>
      </c>
      <c r="Z19" s="171">
        <v>4</v>
      </c>
      <c r="AA19" s="171" t="s">
        <v>44</v>
      </c>
      <c r="AB19" s="168" t="s">
        <v>44</v>
      </c>
      <c r="AC19" s="171" t="s">
        <v>4840</v>
      </c>
      <c r="AD19" s="168">
        <v>0.02</v>
      </c>
      <c r="AE19" s="168">
        <v>0.02</v>
      </c>
      <c r="AF19" s="168">
        <v>2.5000000000000001E-2</v>
      </c>
      <c r="AG19" s="168">
        <v>0.2</v>
      </c>
      <c r="AH19" s="171" t="s">
        <v>4669</v>
      </c>
      <c r="AI19" s="171" t="s">
        <v>4607</v>
      </c>
      <c r="AJ19" s="171" t="s">
        <v>3246</v>
      </c>
      <c r="AK19" s="172">
        <v>38357</v>
      </c>
      <c r="AL19" s="186" t="s">
        <v>4841</v>
      </c>
      <c r="AM19" s="127">
        <v>-1.34996493635647E-2</v>
      </c>
      <c r="AN19" s="127">
        <v>0.1225150231134908</v>
      </c>
      <c r="AO19" s="127">
        <v>0.3413736873182755</v>
      </c>
      <c r="AP19" s="127">
        <v>0.20543773358001591</v>
      </c>
      <c r="AQ19" s="127">
        <v>0.2152119788226545</v>
      </c>
      <c r="AR19" s="127">
        <v>-5.8294428418460199E-2</v>
      </c>
      <c r="AS19" s="127">
        <v>0.1182860979766959</v>
      </c>
      <c r="AT19" s="127">
        <v>-8.9872024333712802E-2</v>
      </c>
      <c r="AU19" s="127" t="s">
        <v>44</v>
      </c>
      <c r="AV19" s="127" t="s">
        <v>44</v>
      </c>
      <c r="AW19" s="127">
        <v>0.1381904774372664</v>
      </c>
      <c r="AX19" s="127" t="s">
        <v>44</v>
      </c>
      <c r="AY19" s="127">
        <v>2.698428988186591</v>
      </c>
      <c r="AZ19" s="127">
        <v>2.3023024748567806</v>
      </c>
      <c r="BA19" s="127">
        <v>1.6166950288646369</v>
      </c>
      <c r="BB19" s="127">
        <v>1.8100629918561364</v>
      </c>
      <c r="BC19" s="127" t="s">
        <v>44</v>
      </c>
      <c r="BD19" s="127">
        <v>0.90658476906271102</v>
      </c>
      <c r="BE19" s="127" t="s">
        <v>44</v>
      </c>
      <c r="BF19" s="127" t="s">
        <v>44</v>
      </c>
      <c r="BG19" s="127" t="s">
        <v>44</v>
      </c>
      <c r="BH19" s="127">
        <v>1.9062247939519601</v>
      </c>
      <c r="BI19" s="127">
        <v>-2.4409030821818199E-2</v>
      </c>
      <c r="BJ19" s="127">
        <v>7.7112670985698101E-2</v>
      </c>
      <c r="BK19" s="127">
        <v>0.19309877946130011</v>
      </c>
      <c r="BL19" s="127">
        <v>6.9529746487867028E-2</v>
      </c>
      <c r="BM19" s="127">
        <v>8.6079797544690528E-2</v>
      </c>
      <c r="BN19" s="127">
        <v>-0.1670341565727026</v>
      </c>
      <c r="BO19" s="127">
        <v>-1.2188295608129099E-2</v>
      </c>
      <c r="BP19" s="127">
        <v>-0.21360205978674701</v>
      </c>
      <c r="BQ19" s="127" t="s">
        <v>44</v>
      </c>
      <c r="BR19" s="127" t="s">
        <v>44</v>
      </c>
      <c r="BS19" s="127">
        <v>6.1255479106557376E-2</v>
      </c>
      <c r="BT19" s="127">
        <v>0.164829223597454</v>
      </c>
      <c r="BU19" s="127">
        <v>0.2326444525132588</v>
      </c>
      <c r="BV19" s="174">
        <v>1.0260827970334157</v>
      </c>
      <c r="BW19" s="174">
        <v>0.2362446684266698</v>
      </c>
      <c r="BX19" s="127">
        <v>-8.0920805247115604E-2</v>
      </c>
      <c r="BY19" s="127">
        <v>-0.60789348005668176</v>
      </c>
      <c r="BZ19" s="174">
        <v>0.80954611351124561</v>
      </c>
      <c r="CA19" s="179">
        <v>0.96765084455152617</v>
      </c>
      <c r="CB19" s="179">
        <v>-0.46902279485258752</v>
      </c>
      <c r="CC19" s="179">
        <v>0.66206603520075569</v>
      </c>
      <c r="CD19" s="179">
        <v>0.54138026301054754</v>
      </c>
      <c r="CE19" s="179">
        <v>7.6024929433767693E-2</v>
      </c>
      <c r="CF19" s="179">
        <v>0.76470012656231501</v>
      </c>
      <c r="CG19" s="176">
        <v>1561.9795371800001</v>
      </c>
      <c r="CH19" s="168">
        <v>0.27</v>
      </c>
      <c r="CI19" s="169">
        <v>0.15</v>
      </c>
      <c r="CJ19" s="169">
        <v>5.4000000000000003E-3</v>
      </c>
      <c r="CK19" s="169" t="s">
        <v>44</v>
      </c>
      <c r="CL19" s="169">
        <v>5.4000000000000003E-3</v>
      </c>
      <c r="CM19" s="177">
        <v>67663262.400000006</v>
      </c>
      <c r="CN19" s="177">
        <v>61050824.256746046</v>
      </c>
      <c r="CO19" s="177">
        <v>14495359.729999997</v>
      </c>
      <c r="CP19" s="127" t="s">
        <v>44</v>
      </c>
      <c r="CQ19" s="127" t="s">
        <v>44</v>
      </c>
      <c r="CR19" s="127" t="s">
        <v>44</v>
      </c>
      <c r="CS19" s="127" t="s">
        <v>44</v>
      </c>
      <c r="CT19" s="125" t="s">
        <v>44</v>
      </c>
      <c r="CU19" s="125" t="s">
        <v>44</v>
      </c>
      <c r="CV19" s="125" t="s">
        <v>4842</v>
      </c>
      <c r="CW19" s="125" t="s">
        <v>44</v>
      </c>
      <c r="CX19" s="153">
        <v>25569.625694432871</v>
      </c>
    </row>
    <row r="20" spans="1:102" ht="15" customHeight="1" x14ac:dyDescent="0.25">
      <c r="A20" s="8"/>
      <c r="B20" s="128">
        <v>34774642000160</v>
      </c>
      <c r="C20" s="151" t="s">
        <v>4586</v>
      </c>
      <c r="D20" s="125">
        <v>13</v>
      </c>
      <c r="E20" s="125"/>
      <c r="F20" s="121" t="s">
        <v>3267</v>
      </c>
      <c r="G20" s="125" t="s">
        <v>156</v>
      </c>
      <c r="H20" s="125" t="s">
        <v>153</v>
      </c>
      <c r="I20" s="125" t="s">
        <v>2325</v>
      </c>
      <c r="J20" s="125" t="s">
        <v>3319</v>
      </c>
      <c r="K20" s="125" t="s">
        <v>3285</v>
      </c>
      <c r="L20" s="125" t="s">
        <v>3272</v>
      </c>
      <c r="M20" s="125" t="s">
        <v>110</v>
      </c>
      <c r="N20" s="125" t="s">
        <v>260</v>
      </c>
      <c r="O20" s="125" t="s">
        <v>163</v>
      </c>
      <c r="P20" s="125" t="s">
        <v>3299</v>
      </c>
      <c r="Q20" s="126">
        <v>500</v>
      </c>
      <c r="R20" s="125" t="s">
        <v>4571</v>
      </c>
      <c r="S20" s="187" t="s">
        <v>44</v>
      </c>
      <c r="T20" s="170">
        <v>100</v>
      </c>
      <c r="U20" s="170">
        <v>100</v>
      </c>
      <c r="V20" s="171" t="s">
        <v>3271</v>
      </c>
      <c r="W20" s="171" t="s">
        <v>132</v>
      </c>
      <c r="X20" s="171" t="s">
        <v>3289</v>
      </c>
      <c r="Y20" s="171" t="s">
        <v>3288</v>
      </c>
      <c r="Z20" s="171">
        <v>31</v>
      </c>
      <c r="AA20" s="171" t="s">
        <v>131</v>
      </c>
      <c r="AB20" s="168">
        <v>0.1</v>
      </c>
      <c r="AC20" s="171" t="s">
        <v>4587</v>
      </c>
      <c r="AD20" s="168">
        <v>1.9199999999999998E-2</v>
      </c>
      <c r="AE20" s="168">
        <v>9.9199999999999997E-2</v>
      </c>
      <c r="AF20" s="168">
        <v>2.2000000000000002E-2</v>
      </c>
      <c r="AG20" s="168">
        <v>0.2</v>
      </c>
      <c r="AH20" s="171" t="s">
        <v>3253</v>
      </c>
      <c r="AI20" s="171" t="s">
        <v>3254</v>
      </c>
      <c r="AJ20" s="171" t="s">
        <v>130</v>
      </c>
      <c r="AK20" s="172">
        <v>43738</v>
      </c>
      <c r="AL20" s="186" t="s">
        <v>4588</v>
      </c>
      <c r="AM20" s="127">
        <v>1.55284870059433E-2</v>
      </c>
      <c r="AN20" s="127">
        <v>2.2765383942893999E-2</v>
      </c>
      <c r="AO20" s="127">
        <v>0.1275532681856297</v>
      </c>
      <c r="AP20" s="127">
        <v>0.13446759395443969</v>
      </c>
      <c r="AQ20" s="127">
        <v>0.10021926151232829</v>
      </c>
      <c r="AR20" s="127">
        <v>6.9253499331614898E-2</v>
      </c>
      <c r="AS20" s="127">
        <v>0.1087594213921991</v>
      </c>
      <c r="AT20" s="127">
        <v>0.1484886616821674</v>
      </c>
      <c r="AU20" s="127" t="s">
        <v>44</v>
      </c>
      <c r="AV20" s="127" t="s">
        <v>44</v>
      </c>
      <c r="AW20" s="127">
        <v>0.1044030856313671</v>
      </c>
      <c r="AX20" s="127">
        <v>1.4234067316616992</v>
      </c>
      <c r="AY20" s="127">
        <v>0.50141419719438818</v>
      </c>
      <c r="AZ20" s="127">
        <v>0.86024850751326343</v>
      </c>
      <c r="BA20" s="127">
        <v>1.0241422586751234</v>
      </c>
      <c r="BB20" s="127">
        <v>0.75586186499750685</v>
      </c>
      <c r="BC20" s="127">
        <v>0.63687394209209358</v>
      </c>
      <c r="BD20" s="127">
        <v>0.83356908895301018</v>
      </c>
      <c r="BE20" s="127">
        <v>1.2001019892904761</v>
      </c>
      <c r="BF20" s="127" t="s">
        <v>44</v>
      </c>
      <c r="BG20" s="127" t="s">
        <v>44</v>
      </c>
      <c r="BH20" s="127">
        <v>1.1077053778809569</v>
      </c>
      <c r="BI20" s="127">
        <v>4.6191055476897998E-3</v>
      </c>
      <c r="BJ20" s="127">
        <v>-2.26369681848985E-2</v>
      </c>
      <c r="BK20" s="127">
        <v>-2.0721639671345601E-2</v>
      </c>
      <c r="BL20" s="127">
        <v>2.8019366737661588E-3</v>
      </c>
      <c r="BM20" s="127">
        <v>-2.8580636623421474E-2</v>
      </c>
      <c r="BN20" s="127">
        <v>-3.9486228822627402E-2</v>
      </c>
      <c r="BO20" s="127">
        <v>-2.17149721926259E-2</v>
      </c>
      <c r="BP20" s="127">
        <v>2.4758626229133201E-2</v>
      </c>
      <c r="BQ20" s="127" t="s">
        <v>44</v>
      </c>
      <c r="BR20" s="127" t="s">
        <v>44</v>
      </c>
      <c r="BS20" s="127">
        <v>9.2770359488130172E-3</v>
      </c>
      <c r="BT20" s="127">
        <v>4.2940252095054997E-2</v>
      </c>
      <c r="BU20" s="127">
        <v>4.2169673749371202E-2</v>
      </c>
      <c r="BV20" s="174">
        <v>-0.40292242730013461</v>
      </c>
      <c r="BW20" s="174">
        <v>0.19339105050965619</v>
      </c>
      <c r="BX20" s="127">
        <v>-3.2400966414215103E-2</v>
      </c>
      <c r="BY20" s="127">
        <v>-4.6464960957201602E-2</v>
      </c>
      <c r="BZ20" s="174">
        <v>7.9572823447159005E-2</v>
      </c>
      <c r="CA20" s="179">
        <v>0.553692774037159</v>
      </c>
      <c r="CB20" s="179">
        <v>-0.41214829610822928</v>
      </c>
      <c r="CC20" s="179">
        <v>0.76899248583426028</v>
      </c>
      <c r="CD20" s="179">
        <v>0.56099748433605767</v>
      </c>
      <c r="CE20" s="179">
        <v>0.20370773316042071</v>
      </c>
      <c r="CF20" s="179">
        <v>0.8234091754676881</v>
      </c>
      <c r="CG20" s="176">
        <v>1.9174561999999999</v>
      </c>
      <c r="CH20" s="168">
        <v>0.24</v>
      </c>
      <c r="CI20" s="169">
        <v>0.15</v>
      </c>
      <c r="CJ20" s="169">
        <v>4.6080000000000001E-3</v>
      </c>
      <c r="CK20" s="169" t="s">
        <v>44</v>
      </c>
      <c r="CL20" s="169">
        <v>4.6080000000000001E-3</v>
      </c>
      <c r="CM20" s="177">
        <v>171044819.27000001</v>
      </c>
      <c r="CN20" s="177">
        <v>181414194.01571429</v>
      </c>
      <c r="CO20" s="177">
        <v>-20592863.929999989</v>
      </c>
      <c r="CP20" s="127" t="s">
        <v>44</v>
      </c>
      <c r="CQ20" s="127" t="s">
        <v>44</v>
      </c>
      <c r="CR20" s="127" t="s">
        <v>44</v>
      </c>
      <c r="CS20" s="127" t="s">
        <v>44</v>
      </c>
      <c r="CT20" s="125" t="s">
        <v>44</v>
      </c>
      <c r="CU20" s="125" t="s">
        <v>44</v>
      </c>
      <c r="CV20" s="125" t="s">
        <v>157</v>
      </c>
      <c r="CW20" s="125" t="s">
        <v>44</v>
      </c>
      <c r="CX20" s="153">
        <v>25569.625694432871</v>
      </c>
    </row>
    <row r="21" spans="1:102" ht="15" customHeight="1" x14ac:dyDescent="0.25">
      <c r="A21" s="8"/>
      <c r="B21" s="128">
        <v>47612105000165</v>
      </c>
      <c r="C21" s="151" t="s">
        <v>4589</v>
      </c>
      <c r="D21" s="125">
        <v>16</v>
      </c>
      <c r="E21" s="125" t="s">
        <v>131</v>
      </c>
      <c r="F21" s="121"/>
      <c r="G21" s="125" t="s">
        <v>4590</v>
      </c>
      <c r="H21" s="125" t="s">
        <v>3264</v>
      </c>
      <c r="I21" s="125" t="s">
        <v>3265</v>
      </c>
      <c r="J21" s="125" t="s">
        <v>357</v>
      </c>
      <c r="K21" s="125" t="s">
        <v>3285</v>
      </c>
      <c r="L21" s="125" t="s">
        <v>3272</v>
      </c>
      <c r="M21" s="125" t="s">
        <v>110</v>
      </c>
      <c r="N21" s="125" t="s">
        <v>4591</v>
      </c>
      <c r="O21" s="125" t="s">
        <v>4592</v>
      </c>
      <c r="P21" s="125" t="s">
        <v>3320</v>
      </c>
      <c r="Q21" s="126">
        <v>100</v>
      </c>
      <c r="R21" s="125" t="s">
        <v>4571</v>
      </c>
      <c r="S21" s="187" t="s">
        <v>44</v>
      </c>
      <c r="T21" s="170">
        <v>100</v>
      </c>
      <c r="U21" s="170">
        <v>100</v>
      </c>
      <c r="V21" s="171" t="s">
        <v>3271</v>
      </c>
      <c r="W21" s="171" t="s">
        <v>132</v>
      </c>
      <c r="X21" s="171" t="s">
        <v>3303</v>
      </c>
      <c r="Y21" s="171" t="s">
        <v>3292</v>
      </c>
      <c r="Z21" s="171">
        <v>17</v>
      </c>
      <c r="AA21" s="171" t="s">
        <v>44</v>
      </c>
      <c r="AB21" s="168" t="s">
        <v>44</v>
      </c>
      <c r="AC21" s="171" t="s">
        <v>4593</v>
      </c>
      <c r="AD21" s="168">
        <v>1.4999999999999999E-2</v>
      </c>
      <c r="AE21" s="168">
        <v>1.4999999999999999E-2</v>
      </c>
      <c r="AF21" s="168">
        <v>1.6E-2</v>
      </c>
      <c r="AG21" s="168">
        <v>0.1</v>
      </c>
      <c r="AH21" s="171" t="s">
        <v>4573</v>
      </c>
      <c r="AI21" s="171" t="s">
        <v>4594</v>
      </c>
      <c r="AJ21" s="171" t="s">
        <v>130</v>
      </c>
      <c r="AK21" s="172">
        <v>44895</v>
      </c>
      <c r="AL21" s="186" t="s">
        <v>4595</v>
      </c>
      <c r="AM21" s="127">
        <v>3.2375996880331201E-2</v>
      </c>
      <c r="AN21" s="127">
        <v>7.0737502406235497E-2</v>
      </c>
      <c r="AO21" s="127">
        <v>0.33568023327088081</v>
      </c>
      <c r="AP21" s="127">
        <v>0.28355073862709568</v>
      </c>
      <c r="AQ21" s="127">
        <v>0.2572023671722603</v>
      </c>
      <c r="AR21" s="127">
        <v>0.14999906622259651</v>
      </c>
      <c r="AS21" s="127">
        <v>0.23491773189283369</v>
      </c>
      <c r="AT21" s="127" t="s">
        <v>44</v>
      </c>
      <c r="AU21" s="127" t="s">
        <v>44</v>
      </c>
      <c r="AV21" s="127" t="s">
        <v>44</v>
      </c>
      <c r="AW21" s="127">
        <v>0.24409244312729589</v>
      </c>
      <c r="AX21" s="127">
        <v>2.9677206727277072</v>
      </c>
      <c r="AY21" s="127">
        <v>1.5580140475350883</v>
      </c>
      <c r="AZ21" s="127">
        <v>2.2639045144082965</v>
      </c>
      <c r="BA21" s="127">
        <v>2.3104391529573909</v>
      </c>
      <c r="BB21" s="127">
        <v>2.2486609496653585</v>
      </c>
      <c r="BC21" s="127">
        <v>1.3794320509044278</v>
      </c>
      <c r="BD21" s="127">
        <v>1.8004891644896357</v>
      </c>
      <c r="BE21" s="127" t="s">
        <v>44</v>
      </c>
      <c r="BF21" s="127" t="s">
        <v>44</v>
      </c>
      <c r="BG21" s="127" t="s">
        <v>44</v>
      </c>
      <c r="BH21" s="127">
        <v>2.1405740546268914</v>
      </c>
      <c r="BI21" s="127">
        <v>2.1466615422077701E-2</v>
      </c>
      <c r="BJ21" s="127">
        <v>2.5335150278442901E-2</v>
      </c>
      <c r="BK21" s="127">
        <v>0.18740532541390539</v>
      </c>
      <c r="BL21" s="127">
        <v>0.14324496442812418</v>
      </c>
      <c r="BM21" s="127">
        <v>0.12816283709152687</v>
      </c>
      <c r="BN21" s="127">
        <v>4.12593380683541E-2</v>
      </c>
      <c r="BO21" s="127">
        <v>0.1044433383080085</v>
      </c>
      <c r="BP21" s="127" t="s">
        <v>44</v>
      </c>
      <c r="BQ21" s="127" t="s">
        <v>44</v>
      </c>
      <c r="BR21" s="127" t="s">
        <v>44</v>
      </c>
      <c r="BS21" s="127">
        <v>0.11674819427524907</v>
      </c>
      <c r="BT21" s="127">
        <v>0.1167562375031693</v>
      </c>
      <c r="BU21" s="127">
        <v>0.1066558118205823</v>
      </c>
      <c r="BV21" s="174">
        <v>1.3543987460192599</v>
      </c>
      <c r="BW21" s="174">
        <v>0.95699377969399801</v>
      </c>
      <c r="BX21" s="127">
        <v>-9.4676680868783197E-2</v>
      </c>
      <c r="BY21" s="127">
        <v>-9.4676680868783197E-2</v>
      </c>
      <c r="BZ21" s="174">
        <v>0.29751904087709419</v>
      </c>
      <c r="CA21" s="179">
        <v>0.41610856295648208</v>
      </c>
      <c r="CB21" s="179">
        <v>-0.3735687092940736</v>
      </c>
      <c r="CC21" s="179">
        <v>0.40060716290920528</v>
      </c>
      <c r="CD21" s="179">
        <v>0.28772724167344038</v>
      </c>
      <c r="CE21" s="179">
        <v>0.13564781917214641</v>
      </c>
      <c r="CF21" s="179">
        <v>0.60398275245503363</v>
      </c>
      <c r="CG21" s="176">
        <v>2.1017172899999998</v>
      </c>
      <c r="CH21" s="168">
        <v>0.3</v>
      </c>
      <c r="CI21" s="169">
        <v>0.15</v>
      </c>
      <c r="CJ21" s="169">
        <v>4.4999999999999997E-3</v>
      </c>
      <c r="CK21" s="169">
        <v>2.4480896185869816E-3</v>
      </c>
      <c r="CL21" s="169">
        <v>6.9480896185869813E-3</v>
      </c>
      <c r="CM21" s="177">
        <v>410148989.07999998</v>
      </c>
      <c r="CN21" s="177">
        <v>241754461.03976184</v>
      </c>
      <c r="CO21" s="177">
        <v>256677635.09</v>
      </c>
      <c r="CP21" s="127" t="s">
        <v>44</v>
      </c>
      <c r="CQ21" s="127" t="s">
        <v>44</v>
      </c>
      <c r="CR21" s="127" t="s">
        <v>44</v>
      </c>
      <c r="CS21" s="127" t="s">
        <v>44</v>
      </c>
      <c r="CT21" s="125" t="s">
        <v>44</v>
      </c>
      <c r="CU21" s="125" t="s">
        <v>44</v>
      </c>
      <c r="CV21" s="125" t="s">
        <v>4596</v>
      </c>
      <c r="CW21" s="125" t="s">
        <v>44</v>
      </c>
      <c r="CX21" s="153">
        <v>25569.625694432871</v>
      </c>
    </row>
    <row r="22" spans="1:102" ht="15" customHeight="1" x14ac:dyDescent="0.25">
      <c r="A22" s="8"/>
      <c r="B22" s="128">
        <v>24078037000109</v>
      </c>
      <c r="C22" s="151" t="s">
        <v>4843</v>
      </c>
      <c r="D22" s="125">
        <v>13</v>
      </c>
      <c r="E22" s="125"/>
      <c r="F22" s="121" t="s">
        <v>3268</v>
      </c>
      <c r="G22" s="125" t="s">
        <v>207</v>
      </c>
      <c r="H22" s="125" t="s">
        <v>3264</v>
      </c>
      <c r="I22" s="125" t="s">
        <v>3265</v>
      </c>
      <c r="J22" s="125" t="s">
        <v>3318</v>
      </c>
      <c r="K22" s="125" t="s">
        <v>3285</v>
      </c>
      <c r="L22" s="125" t="s">
        <v>3272</v>
      </c>
      <c r="M22" s="125" t="s">
        <v>110</v>
      </c>
      <c r="N22" s="125" t="s">
        <v>260</v>
      </c>
      <c r="O22" s="125" t="s">
        <v>154</v>
      </c>
      <c r="P22" s="125" t="s">
        <v>3299</v>
      </c>
      <c r="Q22" s="126">
        <v>1000</v>
      </c>
      <c r="R22" s="125" t="s">
        <v>4571</v>
      </c>
      <c r="S22" s="187" t="s">
        <v>44</v>
      </c>
      <c r="T22" s="170">
        <v>1000</v>
      </c>
      <c r="U22" s="170">
        <v>1000</v>
      </c>
      <c r="V22" s="171" t="s">
        <v>3271</v>
      </c>
      <c r="W22" s="171" t="s">
        <v>3288</v>
      </c>
      <c r="X22" s="171" t="s">
        <v>3289</v>
      </c>
      <c r="Y22" s="171" t="s">
        <v>3288</v>
      </c>
      <c r="Z22" s="171">
        <v>31</v>
      </c>
      <c r="AA22" s="171" t="s">
        <v>44</v>
      </c>
      <c r="AB22" s="168" t="s">
        <v>44</v>
      </c>
      <c r="AC22" s="171" t="s">
        <v>4844</v>
      </c>
      <c r="AD22" s="168">
        <v>1.9E-2</v>
      </c>
      <c r="AE22" s="168">
        <v>0.11900000000000001</v>
      </c>
      <c r="AF22" s="168">
        <v>2.5000000000000001E-2</v>
      </c>
      <c r="AG22" s="168">
        <v>0.2</v>
      </c>
      <c r="AH22" s="171" t="s">
        <v>133</v>
      </c>
      <c r="AI22" s="171" t="s">
        <v>4607</v>
      </c>
      <c r="AJ22" s="171" t="s">
        <v>130</v>
      </c>
      <c r="AK22" s="172">
        <v>42488</v>
      </c>
      <c r="AL22" s="186" t="s">
        <v>4845</v>
      </c>
      <c r="AM22" s="127">
        <v>0.14386715712294151</v>
      </c>
      <c r="AN22" s="127">
        <v>3.2715581155865398E-2</v>
      </c>
      <c r="AO22" s="127">
        <v>0.1053240375179582</v>
      </c>
      <c r="AP22" s="127">
        <v>0.1420527353952025</v>
      </c>
      <c r="AQ22" s="127">
        <v>0.13006515143541919</v>
      </c>
      <c r="AR22" s="127">
        <v>0.29482156956945599</v>
      </c>
      <c r="AS22" s="127">
        <v>6.6798774700083705E-2</v>
      </c>
      <c r="AT22" s="127">
        <v>-3.3692782477572999E-2</v>
      </c>
      <c r="AU22" s="127" t="s">
        <v>44</v>
      </c>
      <c r="AV22" s="127" t="s">
        <v>44</v>
      </c>
      <c r="AW22" s="127">
        <v>8.5626816146570695E-2</v>
      </c>
      <c r="AX22" s="127">
        <v>13.187471505462749</v>
      </c>
      <c r="AY22" s="127">
        <v>0.72057018243860826</v>
      </c>
      <c r="AZ22" s="127">
        <v>0.71032947543324632</v>
      </c>
      <c r="BA22" s="127">
        <v>1.0857575212177071</v>
      </c>
      <c r="BB22" s="127">
        <v>1.0095285334579649</v>
      </c>
      <c r="BC22" s="127">
        <v>2.7112590271631452</v>
      </c>
      <c r="BD22" s="127">
        <v>0.51196846265973228</v>
      </c>
      <c r="BE22" s="127" t="s">
        <v>44</v>
      </c>
      <c r="BF22" s="127" t="s">
        <v>44</v>
      </c>
      <c r="BG22" s="127" t="s">
        <v>44</v>
      </c>
      <c r="BH22" s="127">
        <v>0.87569738969710043</v>
      </c>
      <c r="BI22" s="127">
        <v>0.132957775664688</v>
      </c>
      <c r="BJ22" s="127">
        <v>-1.26867709719271E-2</v>
      </c>
      <c r="BK22" s="127">
        <v>-4.2950870339017101E-2</v>
      </c>
      <c r="BL22" s="127">
        <v>9.9218021710401061E-3</v>
      </c>
      <c r="BM22" s="127">
        <v>1.0875193181538734E-3</v>
      </c>
      <c r="BN22" s="127">
        <v>0.18608184141521361</v>
      </c>
      <c r="BO22" s="127">
        <v>-6.3675618884741297E-2</v>
      </c>
      <c r="BP22" s="127">
        <v>-0.1574228179306072</v>
      </c>
      <c r="BQ22" s="127" t="s">
        <v>44</v>
      </c>
      <c r="BR22" s="127" t="s">
        <v>44</v>
      </c>
      <c r="BS22" s="127">
        <v>-1.1071849324343352E-2</v>
      </c>
      <c r="BT22" s="127">
        <v>0.10631565749559869</v>
      </c>
      <c r="BU22" s="127">
        <v>7.4179709180024894E-2</v>
      </c>
      <c r="BV22" s="174">
        <v>-0.30592310551206398</v>
      </c>
      <c r="BW22" s="174">
        <v>-6.6213039399896603E-2</v>
      </c>
      <c r="BX22" s="127">
        <v>-0.1257028022460227</v>
      </c>
      <c r="BY22" s="127">
        <v>-0.1257028022460227</v>
      </c>
      <c r="BZ22" s="174">
        <v>8.9599485178488494E-2</v>
      </c>
      <c r="CA22" s="179">
        <v>-0.2593706767425345</v>
      </c>
      <c r="CB22" s="179">
        <v>0.18834079461905909</v>
      </c>
      <c r="CC22" s="179">
        <v>-0.1960566852139001</v>
      </c>
      <c r="CD22" s="179">
        <v>-0.1954484400349556</v>
      </c>
      <c r="CE22" s="179">
        <v>0.3871053635549741</v>
      </c>
      <c r="CF22" s="179">
        <v>-9.1457238487516204E-2</v>
      </c>
      <c r="CG22" s="176">
        <v>2.2666774699999999</v>
      </c>
      <c r="CH22" s="168">
        <v>0.23419999999999999</v>
      </c>
      <c r="CI22" s="169">
        <v>0.15</v>
      </c>
      <c r="CJ22" s="169">
        <v>4.4498000000000003E-3</v>
      </c>
      <c r="CK22" s="169" t="s">
        <v>44</v>
      </c>
      <c r="CL22" s="169">
        <v>4.4498000000000003E-3</v>
      </c>
      <c r="CM22" s="177">
        <v>95178916.900000006</v>
      </c>
      <c r="CN22" s="177">
        <v>99207443.241825357</v>
      </c>
      <c r="CO22" s="177">
        <v>-18670454.65000001</v>
      </c>
      <c r="CP22" s="127" t="s">
        <v>44</v>
      </c>
      <c r="CQ22" s="127" t="s">
        <v>44</v>
      </c>
      <c r="CR22" s="127" t="s">
        <v>44</v>
      </c>
      <c r="CS22" s="127" t="s">
        <v>44</v>
      </c>
      <c r="CT22" s="125" t="s">
        <v>44</v>
      </c>
      <c r="CU22" s="125" t="s">
        <v>44</v>
      </c>
      <c r="CV22" s="125" t="s">
        <v>4846</v>
      </c>
      <c r="CW22" s="125" t="s">
        <v>44</v>
      </c>
      <c r="CX22" s="153">
        <v>25569.625694432871</v>
      </c>
    </row>
    <row r="23" spans="1:102" ht="15" customHeight="1" x14ac:dyDescent="0.25">
      <c r="A23" s="8"/>
      <c r="B23" s="128">
        <v>52297687000172</v>
      </c>
      <c r="C23" s="151" t="s">
        <v>4847</v>
      </c>
      <c r="D23" s="125">
        <v>11</v>
      </c>
      <c r="E23" s="125"/>
      <c r="F23" s="121"/>
      <c r="G23" s="125" t="s">
        <v>207</v>
      </c>
      <c r="H23" s="125" t="s">
        <v>3264</v>
      </c>
      <c r="I23" s="125" t="s">
        <v>3265</v>
      </c>
      <c r="J23" s="125" t="s">
        <v>357</v>
      </c>
      <c r="K23" s="125" t="s">
        <v>3285</v>
      </c>
      <c r="L23" s="125" t="s">
        <v>3272</v>
      </c>
      <c r="M23" s="125" t="s">
        <v>160</v>
      </c>
      <c r="N23" s="125" t="s">
        <v>3305</v>
      </c>
      <c r="O23" s="125" t="s">
        <v>4761</v>
      </c>
      <c r="P23" s="125" t="s">
        <v>3320</v>
      </c>
      <c r="Q23" s="126">
        <v>500</v>
      </c>
      <c r="R23" s="125" t="s">
        <v>4571</v>
      </c>
      <c r="S23" s="187" t="s">
        <v>44</v>
      </c>
      <c r="T23" s="170">
        <v>100</v>
      </c>
      <c r="U23" s="170">
        <v>500</v>
      </c>
      <c r="V23" s="171" t="s">
        <v>3271</v>
      </c>
      <c r="W23" s="171" t="s">
        <v>132</v>
      </c>
      <c r="X23" s="171" t="s">
        <v>4678</v>
      </c>
      <c r="Y23" s="171" t="s">
        <v>3288</v>
      </c>
      <c r="Z23" s="171">
        <v>6</v>
      </c>
      <c r="AA23" s="171" t="s">
        <v>44</v>
      </c>
      <c r="AB23" s="168" t="s">
        <v>44</v>
      </c>
      <c r="AC23" s="171" t="s">
        <v>4848</v>
      </c>
      <c r="AD23" s="168">
        <v>9.0000000000000011E-3</v>
      </c>
      <c r="AE23" s="168">
        <v>0.10900000000000001</v>
      </c>
      <c r="AF23" s="168">
        <v>0.01</v>
      </c>
      <c r="AG23" s="168">
        <v>0.2</v>
      </c>
      <c r="AH23" s="171" t="s">
        <v>133</v>
      </c>
      <c r="AI23" s="171" t="s">
        <v>4607</v>
      </c>
      <c r="AJ23" s="171" t="s">
        <v>130</v>
      </c>
      <c r="AK23" s="172">
        <v>45198</v>
      </c>
      <c r="AL23" s="186" t="s">
        <v>4849</v>
      </c>
      <c r="AM23" s="127">
        <v>1.0608764171043899E-2</v>
      </c>
      <c r="AN23" s="127">
        <v>4.6987561754702201E-2</v>
      </c>
      <c r="AO23" s="127">
        <v>0.14079427378077339</v>
      </c>
      <c r="AP23" s="127">
        <v>0.13060697221106049</v>
      </c>
      <c r="AQ23" s="127" t="s">
        <v>44</v>
      </c>
      <c r="AR23" s="127">
        <v>0.11141180306171949</v>
      </c>
      <c r="AS23" s="127" t="s">
        <v>44</v>
      </c>
      <c r="AT23" s="127" t="s">
        <v>44</v>
      </c>
      <c r="AU23" s="127" t="s">
        <v>44</v>
      </c>
      <c r="AV23" s="127" t="s">
        <v>44</v>
      </c>
      <c r="AW23" s="127">
        <v>0.12786373140732121</v>
      </c>
      <c r="AX23" s="127">
        <v>0.97244414925265044</v>
      </c>
      <c r="AY23" s="127">
        <v>1.0349147027107255</v>
      </c>
      <c r="AZ23" s="127">
        <v>0.94954888737197762</v>
      </c>
      <c r="BA23" s="127">
        <v>0.99293951073766096</v>
      </c>
      <c r="BB23" s="127" t="s">
        <v>44</v>
      </c>
      <c r="BC23" s="127">
        <v>1.0245731247708003</v>
      </c>
      <c r="BD23" s="127" t="s">
        <v>44</v>
      </c>
      <c r="BE23" s="127" t="s">
        <v>44</v>
      </c>
      <c r="BF23" s="127" t="s">
        <v>44</v>
      </c>
      <c r="BG23" s="127" t="s">
        <v>44</v>
      </c>
      <c r="BH23" s="127">
        <v>0.99829720858228277</v>
      </c>
      <c r="BI23" s="127">
        <v>-3.0061728720949998E-4</v>
      </c>
      <c r="BJ23" s="127">
        <v>1.5852096269095E-3</v>
      </c>
      <c r="BK23" s="127">
        <v>-7.4806340762018997E-3</v>
      </c>
      <c r="BL23" s="127">
        <v>-8.2074853054825425E-4</v>
      </c>
      <c r="BM23" s="127" t="s">
        <v>44</v>
      </c>
      <c r="BN23" s="127">
        <v>2.6720749074771E-3</v>
      </c>
      <c r="BO23" s="127" t="s">
        <v>44</v>
      </c>
      <c r="BP23" s="127" t="s">
        <v>44</v>
      </c>
      <c r="BQ23" s="127" t="s">
        <v>44</v>
      </c>
      <c r="BR23" s="127" t="s">
        <v>44</v>
      </c>
      <c r="BS23" s="127">
        <v>-1.9333405798982461E-4</v>
      </c>
      <c r="BT23" s="127">
        <v>3.2463489298286E-3</v>
      </c>
      <c r="BU23" s="127">
        <v>4.7717434951887999E-3</v>
      </c>
      <c r="BV23" s="174">
        <v>-2.0127983106072067</v>
      </c>
      <c r="BW23" s="174">
        <v>-3.4740524138340702E-2</v>
      </c>
      <c r="BX23" s="127">
        <v>-2.8012777100894226E-4</v>
      </c>
      <c r="BY23" s="127">
        <v>-9.1972405678786284E-4</v>
      </c>
      <c r="BZ23" s="174">
        <v>2.8947959844423999E-3</v>
      </c>
      <c r="CA23" s="179">
        <v>0.15810585665089011</v>
      </c>
      <c r="CB23" s="179">
        <v>-7.7647672574950893E-2</v>
      </c>
      <c r="CC23" s="179">
        <v>0.1968732778508811</v>
      </c>
      <c r="CD23" s="179">
        <v>0.33420342757413751</v>
      </c>
      <c r="CE23" s="179">
        <v>-0.1173689188953434</v>
      </c>
      <c r="CF23" s="179">
        <v>0.1465089171763482</v>
      </c>
      <c r="CG23" s="176">
        <v>1.36196776</v>
      </c>
      <c r="CH23" s="168">
        <v>0.3</v>
      </c>
      <c r="CI23" s="169">
        <v>0.25</v>
      </c>
      <c r="CJ23" s="169">
        <v>2.7000000000000001E-3</v>
      </c>
      <c r="CK23" s="169" t="s">
        <v>44</v>
      </c>
      <c r="CL23" s="169">
        <v>2.7000000000000001E-3</v>
      </c>
      <c r="CM23" s="177">
        <v>13488116.74</v>
      </c>
      <c r="CN23" s="177">
        <v>15035638.453095237</v>
      </c>
      <c r="CO23" s="177">
        <v>-4477145.1599999992</v>
      </c>
      <c r="CP23" s="127" t="s">
        <v>44</v>
      </c>
      <c r="CQ23" s="127" t="s">
        <v>44</v>
      </c>
      <c r="CR23" s="127" t="s">
        <v>44</v>
      </c>
      <c r="CS23" s="127" t="s">
        <v>44</v>
      </c>
      <c r="CT23" s="125" t="s">
        <v>44</v>
      </c>
      <c r="CU23" s="125" t="s">
        <v>44</v>
      </c>
      <c r="CV23" s="125" t="s">
        <v>4850</v>
      </c>
      <c r="CW23" s="125" t="s">
        <v>44</v>
      </c>
      <c r="CX23" s="153">
        <v>25569.625694432871</v>
      </c>
    </row>
    <row r="24" spans="1:102" ht="15" customHeight="1" x14ac:dyDescent="0.25">
      <c r="A24" s="8"/>
      <c r="B24" s="128">
        <v>35828705000186</v>
      </c>
      <c r="C24" s="151" t="s">
        <v>4597</v>
      </c>
      <c r="D24" s="125">
        <v>16</v>
      </c>
      <c r="E24" s="125"/>
      <c r="F24" s="121"/>
      <c r="G24" s="125" t="s">
        <v>4598</v>
      </c>
      <c r="H24" s="125" t="s">
        <v>3256</v>
      </c>
      <c r="I24" s="125" t="s">
        <v>3256</v>
      </c>
      <c r="J24" s="125" t="s">
        <v>3317</v>
      </c>
      <c r="K24" s="125" t="s">
        <v>3298</v>
      </c>
      <c r="L24" s="125" t="s">
        <v>3273</v>
      </c>
      <c r="M24" s="125" t="s">
        <v>160</v>
      </c>
      <c r="N24" s="125" t="s">
        <v>3301</v>
      </c>
      <c r="O24" s="125" t="s">
        <v>401</v>
      </c>
      <c r="P24" s="125" t="s">
        <v>3302</v>
      </c>
      <c r="Q24" s="126">
        <v>1000</v>
      </c>
      <c r="R24" s="125" t="s">
        <v>4571</v>
      </c>
      <c r="S24" s="187" t="s">
        <v>44</v>
      </c>
      <c r="T24" s="170">
        <v>1000</v>
      </c>
      <c r="U24" s="170">
        <v>500</v>
      </c>
      <c r="V24" s="171" t="s">
        <v>3271</v>
      </c>
      <c r="W24" s="171" t="s">
        <v>132</v>
      </c>
      <c r="X24" s="171" t="s">
        <v>3303</v>
      </c>
      <c r="Y24" s="171" t="s">
        <v>3288</v>
      </c>
      <c r="Z24" s="171">
        <v>16</v>
      </c>
      <c r="AA24" s="171" t="s">
        <v>44</v>
      </c>
      <c r="AB24" s="168" t="s">
        <v>44</v>
      </c>
      <c r="AC24" s="171" t="s">
        <v>44</v>
      </c>
      <c r="AD24" s="168">
        <v>5.0000000000000001E-3</v>
      </c>
      <c r="AE24" s="168" t="s">
        <v>44</v>
      </c>
      <c r="AF24" s="168">
        <v>7.4999999999999997E-3</v>
      </c>
      <c r="AG24" s="168">
        <v>0.2</v>
      </c>
      <c r="AH24" s="171" t="s">
        <v>44</v>
      </c>
      <c r="AI24" s="171" t="s">
        <v>44</v>
      </c>
      <c r="AJ24" s="171" t="s">
        <v>130</v>
      </c>
      <c r="AK24" s="172">
        <v>44048</v>
      </c>
      <c r="AL24" s="186" t="s">
        <v>3386</v>
      </c>
      <c r="AM24" s="127">
        <v>1.53038104163196E-2</v>
      </c>
      <c r="AN24" s="127">
        <v>4.2283181541214798E-2</v>
      </c>
      <c r="AO24" s="127">
        <v>0.1407550165682267</v>
      </c>
      <c r="AP24" s="127">
        <v>0.1313774531251774</v>
      </c>
      <c r="AQ24" s="127">
        <v>0.13565436903709949</v>
      </c>
      <c r="AR24" s="127">
        <v>9.9202860262724596E-2</v>
      </c>
      <c r="AS24" s="127">
        <v>0.10807567326297191</v>
      </c>
      <c r="AT24" s="127">
        <v>0.124516275336328</v>
      </c>
      <c r="AU24" s="127" t="s">
        <v>44</v>
      </c>
      <c r="AV24" s="127" t="s">
        <v>44</v>
      </c>
      <c r="AW24" s="127">
        <v>0.1019069065443387</v>
      </c>
      <c r="AX24" s="127">
        <v>1.4028119261281844</v>
      </c>
      <c r="AY24" s="127">
        <v>0.93129936136792202</v>
      </c>
      <c r="AZ24" s="127">
        <v>0.94928412772306525</v>
      </c>
      <c r="BA24" s="127">
        <v>0.99915828199082157</v>
      </c>
      <c r="BB24" s="127">
        <v>1.0585511674014958</v>
      </c>
      <c r="BC24" s="127">
        <v>0.91229637913026485</v>
      </c>
      <c r="BD24" s="127">
        <v>0.82832861141223746</v>
      </c>
      <c r="BE24" s="127">
        <v>1.0063544787683529</v>
      </c>
      <c r="BF24" s="127" t="s">
        <v>44</v>
      </c>
      <c r="BG24" s="127" t="s">
        <v>44</v>
      </c>
      <c r="BH24" s="127">
        <v>0.96084447678254958</v>
      </c>
      <c r="BI24" s="127">
        <v>4.3944289580661001E-3</v>
      </c>
      <c r="BJ24" s="127">
        <v>-3.1191705865777999E-3</v>
      </c>
      <c r="BK24" s="127">
        <v>-7.5198912887485996E-3</v>
      </c>
      <c r="BL24" s="127">
        <v>-9.7814482869162944E-5</v>
      </c>
      <c r="BM24" s="127">
        <v>6.6510507847103995E-3</v>
      </c>
      <c r="BN24" s="127">
        <v>-9.5368678915176992E-3</v>
      </c>
      <c r="BO24" s="127">
        <v>-2.23987203218531E-2</v>
      </c>
      <c r="BP24" s="127">
        <v>7.8623988329379996E-4</v>
      </c>
      <c r="BQ24" s="127" t="s">
        <v>44</v>
      </c>
      <c r="BR24" s="127" t="s">
        <v>44</v>
      </c>
      <c r="BS24" s="127">
        <v>-3.7546111986457298E-3</v>
      </c>
      <c r="BT24" s="127">
        <v>1.4172436540622601E-2</v>
      </c>
      <c r="BU24" s="127">
        <v>2.50757001784138E-2</v>
      </c>
      <c r="BV24" s="174">
        <v>-0.4567975083927745</v>
      </c>
      <c r="BW24" s="174">
        <v>-0.1076801184540542</v>
      </c>
      <c r="BX24" s="127">
        <v>-3.730094365827E-3</v>
      </c>
      <c r="BY24" s="127">
        <v>-3.81117821503568E-2</v>
      </c>
      <c r="BZ24" s="174">
        <v>1.8327321501320899E-2</v>
      </c>
      <c r="CA24" s="179">
        <v>0.2063258772298768</v>
      </c>
      <c r="CB24" s="179">
        <v>-5.6843060699318701E-2</v>
      </c>
      <c r="CC24" s="179">
        <v>0.25808484343982252</v>
      </c>
      <c r="CD24" s="179">
        <v>0.19836152150544389</v>
      </c>
      <c r="CE24" s="179">
        <v>0.1687838635092081</v>
      </c>
      <c r="CF24" s="179">
        <v>0.2434509717707676</v>
      </c>
      <c r="CG24" s="176">
        <v>1.74044694</v>
      </c>
      <c r="CH24" s="168">
        <v>0.27</v>
      </c>
      <c r="CI24" s="169">
        <v>0.15</v>
      </c>
      <c r="CJ24" s="169">
        <v>1.3500000000000001E-3</v>
      </c>
      <c r="CK24" s="169" t="s">
        <v>44</v>
      </c>
      <c r="CL24" s="169">
        <v>1.3500000000000001E-3</v>
      </c>
      <c r="CM24" s="177">
        <v>28760077.940000001</v>
      </c>
      <c r="CN24" s="177">
        <v>30126786.519523811</v>
      </c>
      <c r="CO24" s="177">
        <v>-3904629.63</v>
      </c>
      <c r="CP24" s="127" t="s">
        <v>44</v>
      </c>
      <c r="CQ24" s="127" t="s">
        <v>44</v>
      </c>
      <c r="CR24" s="127" t="s">
        <v>44</v>
      </c>
      <c r="CS24" s="127" t="s">
        <v>44</v>
      </c>
      <c r="CT24" s="125" t="s">
        <v>44</v>
      </c>
      <c r="CU24" s="125" t="s">
        <v>44</v>
      </c>
      <c r="CV24" s="125" t="s">
        <v>3304</v>
      </c>
      <c r="CW24" s="125" t="s">
        <v>44</v>
      </c>
      <c r="CX24" s="153">
        <v>25569.625694432871</v>
      </c>
    </row>
    <row r="25" spans="1:102" ht="15" customHeight="1" x14ac:dyDescent="0.25">
      <c r="A25" s="8"/>
      <c r="B25" s="128">
        <v>44025131000107</v>
      </c>
      <c r="C25" s="151" t="s">
        <v>4599</v>
      </c>
      <c r="D25" s="125">
        <v>13</v>
      </c>
      <c r="E25" s="125"/>
      <c r="F25" s="121"/>
      <c r="G25" s="125" t="s">
        <v>4598</v>
      </c>
      <c r="H25" s="125" t="s">
        <v>3263</v>
      </c>
      <c r="I25" s="125" t="s">
        <v>3257</v>
      </c>
      <c r="J25" s="125" t="s">
        <v>3319</v>
      </c>
      <c r="K25" s="125" t="s">
        <v>3285</v>
      </c>
      <c r="L25" s="125" t="s">
        <v>3273</v>
      </c>
      <c r="M25" s="125" t="s">
        <v>110</v>
      </c>
      <c r="N25" s="125" t="s">
        <v>111</v>
      </c>
      <c r="O25" s="125" t="s">
        <v>262</v>
      </c>
      <c r="P25" s="125" t="s">
        <v>3320</v>
      </c>
      <c r="Q25" s="126">
        <v>1000</v>
      </c>
      <c r="R25" s="125" t="s">
        <v>4571</v>
      </c>
      <c r="S25" s="187" t="s">
        <v>44</v>
      </c>
      <c r="T25" s="170">
        <v>1000</v>
      </c>
      <c r="U25" s="170">
        <v>1000</v>
      </c>
      <c r="V25" s="171" t="s">
        <v>3271</v>
      </c>
      <c r="W25" s="171" t="s">
        <v>132</v>
      </c>
      <c r="X25" s="171" t="s">
        <v>3321</v>
      </c>
      <c r="Y25" s="171" t="s">
        <v>3288</v>
      </c>
      <c r="Z25" s="171">
        <v>60</v>
      </c>
      <c r="AA25" s="171" t="s">
        <v>44</v>
      </c>
      <c r="AB25" s="168" t="s">
        <v>44</v>
      </c>
      <c r="AC25" s="171" t="s">
        <v>44</v>
      </c>
      <c r="AD25" s="168">
        <v>0.01</v>
      </c>
      <c r="AE25" s="168" t="s">
        <v>44</v>
      </c>
      <c r="AF25" s="168">
        <v>0.01</v>
      </c>
      <c r="AG25" s="168">
        <v>0.2</v>
      </c>
      <c r="AH25" s="171" t="s">
        <v>3322</v>
      </c>
      <c r="AI25" s="171" t="s">
        <v>4573</v>
      </c>
      <c r="AJ25" s="171" t="s">
        <v>130</v>
      </c>
      <c r="AK25" s="172">
        <v>44523</v>
      </c>
      <c r="AL25" s="186" t="s">
        <v>3385</v>
      </c>
      <c r="AM25" s="127">
        <v>1.07693702925799E-2</v>
      </c>
      <c r="AN25" s="127">
        <v>2.28775418449376E-2</v>
      </c>
      <c r="AO25" s="127">
        <v>0.1238972047380886</v>
      </c>
      <c r="AP25" s="127">
        <v>0.12571126785707221</v>
      </c>
      <c r="AQ25" s="127">
        <v>0.13484001578561949</v>
      </c>
      <c r="AR25" s="127">
        <v>0.1299721972288736</v>
      </c>
      <c r="AS25" s="127">
        <v>0.11274597868986611</v>
      </c>
      <c r="AT25" s="127">
        <v>0.149336491804199</v>
      </c>
      <c r="AU25" s="127" t="s">
        <v>44</v>
      </c>
      <c r="AV25" s="127" t="s">
        <v>44</v>
      </c>
      <c r="AW25" s="127">
        <v>0.13031539424305719</v>
      </c>
      <c r="AX25" s="127">
        <v>0.98716598496355623</v>
      </c>
      <c r="AY25" s="127">
        <v>0.50388450758112457</v>
      </c>
      <c r="AZ25" s="127">
        <v>0.83559117674582362</v>
      </c>
      <c r="BA25" s="127">
        <v>0.95352386693940161</v>
      </c>
      <c r="BB25" s="127">
        <v>1.0513784095793153</v>
      </c>
      <c r="BC25" s="127">
        <v>1.1952595379355186</v>
      </c>
      <c r="BD25" s="127">
        <v>0.86412341603693088</v>
      </c>
      <c r="BE25" s="127">
        <v>1.206954247264276</v>
      </c>
      <c r="BF25" s="127" t="s">
        <v>44</v>
      </c>
      <c r="BG25" s="127" t="s">
        <v>44</v>
      </c>
      <c r="BH25" s="127">
        <v>1.0287515614752842</v>
      </c>
      <c r="BI25" s="127">
        <v>-1.4001116567350001E-4</v>
      </c>
      <c r="BJ25" s="127">
        <v>-2.2524810282854999E-2</v>
      </c>
      <c r="BK25" s="127">
        <v>-2.43777031188867E-2</v>
      </c>
      <c r="BL25" s="127">
        <v>-5.4136243565159337E-3</v>
      </c>
      <c r="BM25" s="127">
        <v>5.8402950169853529E-3</v>
      </c>
      <c r="BN25" s="127">
        <v>2.1232469074631201E-2</v>
      </c>
      <c r="BO25" s="127">
        <v>-1.7728414894959001E-2</v>
      </c>
      <c r="BP25" s="127">
        <v>2.5606456351164798E-2</v>
      </c>
      <c r="BQ25" s="127" t="s">
        <v>44</v>
      </c>
      <c r="BR25" s="127" t="s">
        <v>44</v>
      </c>
      <c r="BS25" s="127">
        <v>3.2325751763262467E-3</v>
      </c>
      <c r="BT25" s="127">
        <v>1.1460381282802299E-2</v>
      </c>
      <c r="BU25" s="127">
        <v>9.1456705171049993E-3</v>
      </c>
      <c r="BV25" s="174">
        <v>-1.8676256316980684</v>
      </c>
      <c r="BW25" s="174">
        <v>0.29540746503437498</v>
      </c>
      <c r="BX25" s="127">
        <v>-1.2972186929662399E-2</v>
      </c>
      <c r="BY25" s="127">
        <v>-1.2972186929662399E-2</v>
      </c>
      <c r="BZ25" s="174">
        <v>3.5993586508276999E-3</v>
      </c>
      <c r="CA25" s="179">
        <v>3.5268382307799502E-2</v>
      </c>
      <c r="CB25" s="179">
        <v>-1.23049595450487E-2</v>
      </c>
      <c r="CC25" s="179">
        <v>6.5103861522476505E-2</v>
      </c>
      <c r="CD25" s="179">
        <v>4.7319360472511098E-2</v>
      </c>
      <c r="CE25" s="179">
        <v>-2.1827263830996001E-3</v>
      </c>
      <c r="CF25" s="179">
        <v>0.11107786511817209</v>
      </c>
      <c r="CG25" s="176">
        <v>1.7186055</v>
      </c>
      <c r="CH25" s="168">
        <v>0.24</v>
      </c>
      <c r="CI25" s="169">
        <v>0.09</v>
      </c>
      <c r="CJ25" s="169">
        <v>2.3999999999999998E-3</v>
      </c>
      <c r="CK25" s="169" t="s">
        <v>44</v>
      </c>
      <c r="CL25" s="169">
        <v>2.3999999999999998E-3</v>
      </c>
      <c r="CM25" s="177">
        <v>229670509.69999999</v>
      </c>
      <c r="CN25" s="177">
        <v>226317299.15539688</v>
      </c>
      <c r="CO25" s="177">
        <v>-2959420.47</v>
      </c>
      <c r="CP25" s="127" t="s">
        <v>44</v>
      </c>
      <c r="CQ25" s="127" t="s">
        <v>44</v>
      </c>
      <c r="CR25" s="127" t="s">
        <v>44</v>
      </c>
      <c r="CS25" s="127" t="s">
        <v>44</v>
      </c>
      <c r="CT25" s="125" t="s">
        <v>44</v>
      </c>
      <c r="CU25" s="125" t="s">
        <v>44</v>
      </c>
      <c r="CV25" s="125" t="s">
        <v>3323</v>
      </c>
      <c r="CW25" s="125" t="s">
        <v>44</v>
      </c>
      <c r="CX25" s="153">
        <v>25569.625694432871</v>
      </c>
    </row>
    <row r="26" spans="1:102" ht="15" customHeight="1" x14ac:dyDescent="0.25">
      <c r="A26" s="8"/>
      <c r="B26" s="128">
        <v>29044189000104</v>
      </c>
      <c r="C26" s="151" t="s">
        <v>158</v>
      </c>
      <c r="D26" s="125">
        <v>10</v>
      </c>
      <c r="E26" s="125"/>
      <c r="F26" s="121"/>
      <c r="G26" s="125" t="s">
        <v>4598</v>
      </c>
      <c r="H26" s="125" t="s">
        <v>3263</v>
      </c>
      <c r="I26" s="125" t="s">
        <v>3257</v>
      </c>
      <c r="J26" s="125" t="s">
        <v>357</v>
      </c>
      <c r="K26" s="125" t="s">
        <v>3285</v>
      </c>
      <c r="L26" s="125" t="s">
        <v>3272</v>
      </c>
      <c r="M26" s="125" t="s">
        <v>160</v>
      </c>
      <c r="N26" s="125" t="s">
        <v>3324</v>
      </c>
      <c r="O26" s="125" t="s">
        <v>161</v>
      </c>
      <c r="P26" s="125" t="s">
        <v>3297</v>
      </c>
      <c r="Q26" s="126">
        <v>500</v>
      </c>
      <c r="R26" s="125" t="s">
        <v>4571</v>
      </c>
      <c r="S26" s="187" t="s">
        <v>44</v>
      </c>
      <c r="T26" s="170">
        <v>100</v>
      </c>
      <c r="U26" s="170">
        <v>500</v>
      </c>
      <c r="V26" s="171" t="s">
        <v>3271</v>
      </c>
      <c r="W26" s="171" t="s">
        <v>132</v>
      </c>
      <c r="X26" s="171" t="s">
        <v>3289</v>
      </c>
      <c r="Y26" s="171" t="s">
        <v>3288</v>
      </c>
      <c r="Z26" s="171">
        <v>31</v>
      </c>
      <c r="AA26" s="171" t="s">
        <v>44</v>
      </c>
      <c r="AB26" s="168" t="s">
        <v>44</v>
      </c>
      <c r="AC26" s="171" t="s">
        <v>44</v>
      </c>
      <c r="AD26" s="168">
        <v>5.0000000000000001E-3</v>
      </c>
      <c r="AE26" s="168" t="s">
        <v>44</v>
      </c>
      <c r="AF26" s="168">
        <v>8.0000000000000002E-3</v>
      </c>
      <c r="AG26" s="168" t="s">
        <v>44</v>
      </c>
      <c r="AH26" s="171" t="s">
        <v>44</v>
      </c>
      <c r="AI26" s="171" t="s">
        <v>44</v>
      </c>
      <c r="AJ26" s="171" t="s">
        <v>130</v>
      </c>
      <c r="AK26" s="172">
        <v>43187</v>
      </c>
      <c r="AL26" s="186" t="s">
        <v>4600</v>
      </c>
      <c r="AM26" s="127">
        <v>9.4101091562068008E-3</v>
      </c>
      <c r="AN26" s="127">
        <v>3.5013288960018901E-2</v>
      </c>
      <c r="AO26" s="127">
        <v>0.13848080713085451</v>
      </c>
      <c r="AP26" s="127">
        <v>0.13545335300956959</v>
      </c>
      <c r="AQ26" s="127">
        <v>0.1411354715929187</v>
      </c>
      <c r="AR26" s="127">
        <v>0.1272965410723545</v>
      </c>
      <c r="AS26" s="127">
        <v>0.10357166361467809</v>
      </c>
      <c r="AT26" s="127">
        <v>0.1469788372729188</v>
      </c>
      <c r="AU26" s="127" t="s">
        <v>44</v>
      </c>
      <c r="AV26" s="127" t="s">
        <v>44</v>
      </c>
      <c r="AW26" s="127">
        <v>9.3679998897553601E-2</v>
      </c>
      <c r="AX26" s="127">
        <v>0.86257036590169534</v>
      </c>
      <c r="AY26" s="127">
        <v>0.77117786456234971</v>
      </c>
      <c r="AZ26" s="127">
        <v>0.9339463374641368</v>
      </c>
      <c r="BA26" s="127">
        <v>1.032126517273201</v>
      </c>
      <c r="BB26" s="127">
        <v>1.1070964581914251</v>
      </c>
      <c r="BC26" s="127">
        <v>1.1706534790282921</v>
      </c>
      <c r="BD26" s="127">
        <v>0.79380835403035055</v>
      </c>
      <c r="BE26" s="127">
        <v>1.1878994193670096</v>
      </c>
      <c r="BF26" s="127" t="s">
        <v>44</v>
      </c>
      <c r="BG26" s="127" t="s">
        <v>44</v>
      </c>
      <c r="BH26" s="127">
        <v>1.0525933554986977</v>
      </c>
      <c r="BI26" s="127">
        <v>-1.4992723020466E-3</v>
      </c>
      <c r="BJ26" s="127">
        <v>-1.0389063167773599E-2</v>
      </c>
      <c r="BK26" s="127">
        <v>-9.7941007261208007E-3</v>
      </c>
      <c r="BL26" s="127">
        <v>3.7270636432957804E-3</v>
      </c>
      <c r="BM26" s="127">
        <v>1.2109215260492023E-2</v>
      </c>
      <c r="BN26" s="127">
        <v>1.8556812918112099E-2</v>
      </c>
      <c r="BO26" s="127">
        <v>-2.6902729970146901E-2</v>
      </c>
      <c r="BP26" s="127">
        <v>2.3248801819884601E-2</v>
      </c>
      <c r="BQ26" s="127" t="s">
        <v>44</v>
      </c>
      <c r="BR26" s="127" t="s">
        <v>44</v>
      </c>
      <c r="BS26" s="127">
        <v>4.2982290971351755E-3</v>
      </c>
      <c r="BT26" s="127">
        <v>9.0937744961738995E-3</v>
      </c>
      <c r="BU26" s="127">
        <v>1.1010765292351701E-2</v>
      </c>
      <c r="BV26" s="174">
        <v>-0.93793482113876159</v>
      </c>
      <c r="BW26" s="174">
        <v>0.29855922088888448</v>
      </c>
      <c r="BX26" s="127">
        <v>-3.0525598039889E-3</v>
      </c>
      <c r="BY26" s="127">
        <v>-5.5045720755359899E-2</v>
      </c>
      <c r="BZ26" s="174">
        <v>1.7652410305414E-3</v>
      </c>
      <c r="CA26" s="179">
        <v>0.15295036115107741</v>
      </c>
      <c r="CB26" s="179">
        <v>-8.1307988072963494E-2</v>
      </c>
      <c r="CC26" s="179">
        <v>0.13838521410332269</v>
      </c>
      <c r="CD26" s="179">
        <v>0.15431730850692069</v>
      </c>
      <c r="CE26" s="179">
        <v>-3.1235101979297901E-2</v>
      </c>
      <c r="CF26" s="179">
        <v>0.13693387507719151</v>
      </c>
      <c r="CG26" s="176">
        <v>2.0579605999999999</v>
      </c>
      <c r="CH26" s="168">
        <v>0.27</v>
      </c>
      <c r="CI26" s="169" t="s">
        <v>44</v>
      </c>
      <c r="CJ26" s="169">
        <v>1.3500000000000001E-3</v>
      </c>
      <c r="CK26" s="169" t="s">
        <v>44</v>
      </c>
      <c r="CL26" s="169">
        <v>1.3500000000000001E-3</v>
      </c>
      <c r="CM26" s="177">
        <v>314621896.18000001</v>
      </c>
      <c r="CN26" s="177">
        <v>352327166.70571423</v>
      </c>
      <c r="CO26" s="177">
        <v>-32996323.359999958</v>
      </c>
      <c r="CP26" s="127" t="s">
        <v>44</v>
      </c>
      <c r="CQ26" s="127" t="s">
        <v>44</v>
      </c>
      <c r="CR26" s="127" t="s">
        <v>44</v>
      </c>
      <c r="CS26" s="127" t="s">
        <v>44</v>
      </c>
      <c r="CT26" s="125" t="s">
        <v>44</v>
      </c>
      <c r="CU26" s="125" t="s">
        <v>44</v>
      </c>
      <c r="CV26" s="125" t="s">
        <v>3325</v>
      </c>
      <c r="CW26" s="125" t="s">
        <v>44</v>
      </c>
      <c r="CX26" s="153">
        <v>25569.625694432871</v>
      </c>
    </row>
    <row r="27" spans="1:102" ht="15" customHeight="1" x14ac:dyDescent="0.25">
      <c r="A27" s="8"/>
      <c r="B27" s="128">
        <v>9720734000110</v>
      </c>
      <c r="C27" s="151" t="s">
        <v>4601</v>
      </c>
      <c r="D27" s="125">
        <v>10</v>
      </c>
      <c r="E27" s="125"/>
      <c r="F27" s="121" t="s">
        <v>3266</v>
      </c>
      <c r="G27" s="125" t="s">
        <v>4598</v>
      </c>
      <c r="H27" s="125" t="s">
        <v>3263</v>
      </c>
      <c r="I27" s="125" t="s">
        <v>3257</v>
      </c>
      <c r="J27" s="125" t="s">
        <v>3319</v>
      </c>
      <c r="K27" s="125" t="s">
        <v>3285</v>
      </c>
      <c r="L27" s="125" t="s">
        <v>3272</v>
      </c>
      <c r="M27" s="125" t="s">
        <v>160</v>
      </c>
      <c r="N27" s="125" t="s">
        <v>3324</v>
      </c>
      <c r="O27" s="125" t="s">
        <v>3326</v>
      </c>
      <c r="P27" s="125" t="s">
        <v>3299</v>
      </c>
      <c r="Q27" s="126">
        <v>500</v>
      </c>
      <c r="R27" s="125" t="s">
        <v>4571</v>
      </c>
      <c r="S27" s="187" t="s">
        <v>44</v>
      </c>
      <c r="T27" s="170">
        <v>100</v>
      </c>
      <c r="U27" s="170">
        <v>500</v>
      </c>
      <c r="V27" s="171" t="s">
        <v>3271</v>
      </c>
      <c r="W27" s="171" t="s">
        <v>132</v>
      </c>
      <c r="X27" s="171" t="s">
        <v>132</v>
      </c>
      <c r="Y27" s="171" t="s">
        <v>3288</v>
      </c>
      <c r="Z27" s="171">
        <v>1</v>
      </c>
      <c r="AA27" s="171" t="s">
        <v>44</v>
      </c>
      <c r="AB27" s="168" t="s">
        <v>44</v>
      </c>
      <c r="AC27" s="171" t="s">
        <v>44</v>
      </c>
      <c r="AD27" s="168">
        <v>4.0000000000000001E-3</v>
      </c>
      <c r="AE27" s="168" t="s">
        <v>44</v>
      </c>
      <c r="AF27" s="168">
        <v>6.0000000000000001E-3</v>
      </c>
      <c r="AG27" s="168" t="s">
        <v>44</v>
      </c>
      <c r="AH27" s="171" t="s">
        <v>44</v>
      </c>
      <c r="AI27" s="171" t="s">
        <v>44</v>
      </c>
      <c r="AJ27" s="171" t="s">
        <v>130</v>
      </c>
      <c r="AK27" s="172">
        <v>39702</v>
      </c>
      <c r="AL27" s="186" t="s">
        <v>4602</v>
      </c>
      <c r="AM27" s="127">
        <v>1.0127894988227E-2</v>
      </c>
      <c r="AN27" s="127">
        <v>3.9935964957230799E-2</v>
      </c>
      <c r="AO27" s="127">
        <v>0.14436145936023179</v>
      </c>
      <c r="AP27" s="127">
        <v>0.13360338242585801</v>
      </c>
      <c r="AQ27" s="127">
        <v>0.13655073417715449</v>
      </c>
      <c r="AR27" s="127">
        <v>0.11973905029036649</v>
      </c>
      <c r="AS27" s="127">
        <v>0.1157723393307459</v>
      </c>
      <c r="AT27" s="127">
        <v>0.13770025717953599</v>
      </c>
      <c r="AU27" s="127" t="s">
        <v>44</v>
      </c>
      <c r="AV27" s="127" t="s">
        <v>44</v>
      </c>
      <c r="AW27" s="127">
        <v>0.1016452615527316</v>
      </c>
      <c r="AX27" s="127">
        <v>0.92836564813349964</v>
      </c>
      <c r="AY27" s="127">
        <v>0.8796012339806597</v>
      </c>
      <c r="AZ27" s="127">
        <v>0.97360680540419919</v>
      </c>
      <c r="BA27" s="127">
        <v>1.0171481917524512</v>
      </c>
      <c r="BB27" s="127">
        <v>1.0664581811275349</v>
      </c>
      <c r="BC27" s="127">
        <v>1.1011527463129405</v>
      </c>
      <c r="BD27" s="127">
        <v>0.88731847031332634</v>
      </c>
      <c r="BE27" s="127">
        <v>1.1129088961734332</v>
      </c>
      <c r="BF27" s="127" t="s">
        <v>44</v>
      </c>
      <c r="BG27" s="127" t="s">
        <v>44</v>
      </c>
      <c r="BH27" s="127">
        <v>1.0536535579777135</v>
      </c>
      <c r="BI27" s="127">
        <v>-7.8148647002640004E-4</v>
      </c>
      <c r="BJ27" s="127">
        <v>-5.4663871705618004E-3</v>
      </c>
      <c r="BK27" s="127">
        <v>-3.9134484967435004E-3</v>
      </c>
      <c r="BL27" s="127">
        <v>1.9909218218976399E-3</v>
      </c>
      <c r="BM27" s="127">
        <v>7.5435130277026197E-3</v>
      </c>
      <c r="BN27" s="127">
        <v>1.0999322136124199E-2</v>
      </c>
      <c r="BO27" s="127">
        <v>-1.47020542540792E-2</v>
      </c>
      <c r="BP27" s="127">
        <v>1.3970221726501799E-2</v>
      </c>
      <c r="BQ27" s="127" t="s">
        <v>44</v>
      </c>
      <c r="BR27" s="127" t="s">
        <v>44</v>
      </c>
      <c r="BS27" s="127">
        <v>4.7205362298352593E-3</v>
      </c>
      <c r="BT27" s="127">
        <v>4.6669238420944999E-3</v>
      </c>
      <c r="BU27" s="127">
        <v>6.3204626383134002E-3</v>
      </c>
      <c r="BV27" s="174">
        <v>-0.72958949096825754</v>
      </c>
      <c r="BW27" s="174">
        <v>0.38583464866779221</v>
      </c>
      <c r="BX27" s="127">
        <v>-2.0367311215611999E-3</v>
      </c>
      <c r="BY27" s="127">
        <v>-3.6711976781378497E-2</v>
      </c>
      <c r="BZ27" s="174">
        <v>4.6507659041639999E-4</v>
      </c>
      <c r="CA27" s="179">
        <v>7.7875057289002098E-2</v>
      </c>
      <c r="CB27" s="179">
        <v>-3.5615895252940302E-2</v>
      </c>
      <c r="CC27" s="179">
        <v>8.9030459792399597E-2</v>
      </c>
      <c r="CD27" s="179">
        <v>0.11354620115349109</v>
      </c>
      <c r="CE27" s="179">
        <v>-3.2172379553898102E-2</v>
      </c>
      <c r="CF27" s="179">
        <v>7.6036180378159401E-2</v>
      </c>
      <c r="CG27" s="176">
        <v>5.4794121999999996</v>
      </c>
      <c r="CH27" s="168">
        <v>0.25</v>
      </c>
      <c r="CI27" s="169" t="s">
        <v>44</v>
      </c>
      <c r="CJ27" s="169">
        <v>1E-3</v>
      </c>
      <c r="CK27" s="169" t="s">
        <v>44</v>
      </c>
      <c r="CL27" s="169">
        <v>1E-3</v>
      </c>
      <c r="CM27" s="177">
        <v>542464011.95000005</v>
      </c>
      <c r="CN27" s="177">
        <v>592067491.05968249</v>
      </c>
      <c r="CO27" s="177">
        <v>-31455776.649999961</v>
      </c>
      <c r="CP27" s="127" t="s">
        <v>44</v>
      </c>
      <c r="CQ27" s="127" t="s">
        <v>44</v>
      </c>
      <c r="CR27" s="127" t="s">
        <v>44</v>
      </c>
      <c r="CS27" s="127" t="s">
        <v>44</v>
      </c>
      <c r="CT27" s="125" t="s">
        <v>44</v>
      </c>
      <c r="CU27" s="125" t="s">
        <v>44</v>
      </c>
      <c r="CV27" s="125" t="s">
        <v>3327</v>
      </c>
      <c r="CW27" s="125" t="s">
        <v>44</v>
      </c>
      <c r="CX27" s="153">
        <v>25569.625694432871</v>
      </c>
    </row>
    <row r="28" spans="1:102" ht="15" customHeight="1" x14ac:dyDescent="0.25">
      <c r="A28" s="8"/>
      <c r="B28" s="128">
        <v>12987743000186</v>
      </c>
      <c r="C28" s="151" t="s">
        <v>4851</v>
      </c>
      <c r="D28" s="125">
        <v>38</v>
      </c>
      <c r="E28" s="125"/>
      <c r="F28" s="121" t="s">
        <v>3268</v>
      </c>
      <c r="G28" s="125" t="s">
        <v>209</v>
      </c>
      <c r="H28" s="125" t="s">
        <v>3263</v>
      </c>
      <c r="I28" s="125" t="s">
        <v>3257</v>
      </c>
      <c r="J28" s="125" t="s">
        <v>3319</v>
      </c>
      <c r="K28" s="125" t="s">
        <v>3285</v>
      </c>
      <c r="L28" s="125" t="s">
        <v>3273</v>
      </c>
      <c r="M28" s="125" t="s">
        <v>112</v>
      </c>
      <c r="N28" s="125" t="s">
        <v>113</v>
      </c>
      <c r="O28" s="125" t="s">
        <v>3309</v>
      </c>
      <c r="P28" s="125" t="s">
        <v>3308</v>
      </c>
      <c r="Q28" s="126">
        <v>5000</v>
      </c>
      <c r="R28" s="125" t="s">
        <v>4571</v>
      </c>
      <c r="S28" s="187" t="s">
        <v>44</v>
      </c>
      <c r="T28" s="170">
        <v>1000</v>
      </c>
      <c r="U28" s="170">
        <v>5000</v>
      </c>
      <c r="V28" s="171" t="s">
        <v>3271</v>
      </c>
      <c r="W28" s="171" t="s">
        <v>3288</v>
      </c>
      <c r="X28" s="171" t="s">
        <v>3289</v>
      </c>
      <c r="Y28" s="171" t="s">
        <v>3292</v>
      </c>
      <c r="Z28" s="171">
        <v>32</v>
      </c>
      <c r="AA28" s="171" t="s">
        <v>44</v>
      </c>
      <c r="AB28" s="168" t="s">
        <v>44</v>
      </c>
      <c r="AC28" s="171" t="s">
        <v>4852</v>
      </c>
      <c r="AD28" s="168">
        <v>1.8500000000000003E-2</v>
      </c>
      <c r="AE28" s="168">
        <v>0.16849999999999998</v>
      </c>
      <c r="AF28" s="168">
        <v>1.8500000000000003E-2</v>
      </c>
      <c r="AG28" s="168">
        <v>0.2</v>
      </c>
      <c r="AH28" s="171" t="s">
        <v>133</v>
      </c>
      <c r="AI28" s="171" t="s">
        <v>4607</v>
      </c>
      <c r="AJ28" s="171" t="s">
        <v>44</v>
      </c>
      <c r="AK28" s="172">
        <v>40567</v>
      </c>
      <c r="AL28" s="186" t="s">
        <v>4853</v>
      </c>
      <c r="AM28" s="127">
        <v>-1.4544966648877999E-2</v>
      </c>
      <c r="AN28" s="127">
        <v>0.1195440462448482</v>
      </c>
      <c r="AO28" s="127">
        <v>0.24590465335944039</v>
      </c>
      <c r="AP28" s="127">
        <v>2.1829369722945E-3</v>
      </c>
      <c r="AQ28" s="127">
        <v>9.21443375899062E-2</v>
      </c>
      <c r="AR28" s="127">
        <v>-0.5714868455225518</v>
      </c>
      <c r="AS28" s="127">
        <v>0.58741959998373905</v>
      </c>
      <c r="AT28" s="127">
        <v>9.0991394698056199E-2</v>
      </c>
      <c r="AU28" s="127" t="s">
        <v>44</v>
      </c>
      <c r="AV28" s="127" t="s">
        <v>44</v>
      </c>
      <c r="AW28" s="127">
        <v>7.4804300819931904E-2</v>
      </c>
      <c r="AX28" s="127" t="s">
        <v>44</v>
      </c>
      <c r="AY28" s="127">
        <v>2.6329923592586395</v>
      </c>
      <c r="AZ28" s="127">
        <v>1.6584374046392112</v>
      </c>
      <c r="BA28" s="127">
        <v>1.55954546220463E-2</v>
      </c>
      <c r="BB28" s="127">
        <v>0.68954896535828181</v>
      </c>
      <c r="BC28" s="127" t="s">
        <v>44</v>
      </c>
      <c r="BD28" s="127">
        <v>4.5021830249154648</v>
      </c>
      <c r="BE28" s="127">
        <v>0.73540263982705367</v>
      </c>
      <c r="BF28" s="127" t="s">
        <v>44</v>
      </c>
      <c r="BG28" s="127" t="s">
        <v>44</v>
      </c>
      <c r="BH28" s="127">
        <v>0.63165249742872165</v>
      </c>
      <c r="BI28" s="127">
        <v>-2.54543481071315E-2</v>
      </c>
      <c r="BJ28" s="127">
        <v>7.4141694117055595E-2</v>
      </c>
      <c r="BK28" s="127">
        <v>9.7629745502465004E-2</v>
      </c>
      <c r="BL28" s="127">
        <v>-0.12087106228914024</v>
      </c>
      <c r="BM28" s="127">
        <v>-3.6595305132169131E-2</v>
      </c>
      <c r="BN28" s="127">
        <v>-0.68022657367679418</v>
      </c>
      <c r="BO28" s="127">
        <v>0.45694520639891389</v>
      </c>
      <c r="BP28" s="127">
        <v>-3.2738640754977899E-2</v>
      </c>
      <c r="BQ28" s="127" t="s">
        <v>44</v>
      </c>
      <c r="BR28" s="127" t="s">
        <v>44</v>
      </c>
      <c r="BS28" s="127">
        <v>-3.9003060706500947E-2</v>
      </c>
      <c r="BT28" s="127">
        <v>0.43958005660697219</v>
      </c>
      <c r="BU28" s="127">
        <v>0.3840296297467895</v>
      </c>
      <c r="BV28" s="174">
        <v>0.40518658566389859</v>
      </c>
      <c r="BW28" s="174">
        <v>0.14308077861826249</v>
      </c>
      <c r="BX28" s="127">
        <v>-0.2678371117212211</v>
      </c>
      <c r="BY28" s="127">
        <v>-0.73364297868864403</v>
      </c>
      <c r="BZ28" s="174">
        <v>1.2558545458580983</v>
      </c>
      <c r="CA28" s="179">
        <v>0.8942148215778184</v>
      </c>
      <c r="CB28" s="179">
        <v>-0.51812630112959257</v>
      </c>
      <c r="CC28" s="179">
        <v>0.66051116348027272</v>
      </c>
      <c r="CD28" s="179">
        <v>0.54954833133316972</v>
      </c>
      <c r="CE28" s="179">
        <v>7.5890243362150001E-2</v>
      </c>
      <c r="CF28" s="179">
        <v>0.76381254424879896</v>
      </c>
      <c r="CG28" s="176">
        <v>2.9959188999999999</v>
      </c>
      <c r="CH28" s="168">
        <v>0.25</v>
      </c>
      <c r="CI28" s="169">
        <v>0.15</v>
      </c>
      <c r="CJ28" s="169">
        <v>4.6250000000000006E-3</v>
      </c>
      <c r="CK28" s="169" t="s">
        <v>44</v>
      </c>
      <c r="CL28" s="169">
        <v>4.6250000000000006E-3</v>
      </c>
      <c r="CM28" s="177">
        <v>822380398.19000006</v>
      </c>
      <c r="CN28" s="177">
        <v>846615994.90722191</v>
      </c>
      <c r="CO28" s="177">
        <v>-56397021.299999975</v>
      </c>
      <c r="CP28" s="127" t="s">
        <v>44</v>
      </c>
      <c r="CQ28" s="127" t="s">
        <v>44</v>
      </c>
      <c r="CR28" s="127" t="s">
        <v>44</v>
      </c>
      <c r="CS28" s="127" t="s">
        <v>44</v>
      </c>
      <c r="CT28" s="125" t="s">
        <v>44</v>
      </c>
      <c r="CU28" s="125" t="s">
        <v>44</v>
      </c>
      <c r="CV28" s="125" t="s">
        <v>4854</v>
      </c>
      <c r="CW28" s="125" t="s">
        <v>44</v>
      </c>
      <c r="CX28" s="153">
        <v>25569.625694432871</v>
      </c>
    </row>
    <row r="29" spans="1:102" ht="15" customHeight="1" x14ac:dyDescent="0.25">
      <c r="A29" s="8"/>
      <c r="B29" s="128">
        <v>26673556000132</v>
      </c>
      <c r="C29" s="151" t="s">
        <v>4855</v>
      </c>
      <c r="D29" s="125">
        <v>28</v>
      </c>
      <c r="E29" s="125"/>
      <c r="F29" s="121" t="s">
        <v>3267</v>
      </c>
      <c r="G29" s="125" t="s">
        <v>209</v>
      </c>
      <c r="H29" s="125" t="s">
        <v>3263</v>
      </c>
      <c r="I29" s="125" t="s">
        <v>3257</v>
      </c>
      <c r="J29" s="125" t="s">
        <v>357</v>
      </c>
      <c r="K29" s="125" t="s">
        <v>3285</v>
      </c>
      <c r="L29" s="125" t="s">
        <v>3272</v>
      </c>
      <c r="M29" s="125" t="s">
        <v>112</v>
      </c>
      <c r="N29" s="125" t="s">
        <v>113</v>
      </c>
      <c r="O29" s="125" t="s">
        <v>3309</v>
      </c>
      <c r="P29" s="125" t="s">
        <v>3308</v>
      </c>
      <c r="Q29" s="126">
        <v>1000</v>
      </c>
      <c r="R29" s="125" t="s">
        <v>4571</v>
      </c>
      <c r="S29" s="187" t="s">
        <v>44</v>
      </c>
      <c r="T29" s="170">
        <v>500</v>
      </c>
      <c r="U29" s="170">
        <v>1000</v>
      </c>
      <c r="V29" s="171" t="s">
        <v>3271</v>
      </c>
      <c r="W29" s="171" t="s">
        <v>3288</v>
      </c>
      <c r="X29" s="171" t="s">
        <v>3289</v>
      </c>
      <c r="Y29" s="171" t="s">
        <v>3292</v>
      </c>
      <c r="Z29" s="171">
        <v>32</v>
      </c>
      <c r="AA29" s="171" t="s">
        <v>131</v>
      </c>
      <c r="AB29" s="168">
        <v>0.05</v>
      </c>
      <c r="AC29" s="171" t="s">
        <v>44</v>
      </c>
      <c r="AD29" s="168">
        <v>0.02</v>
      </c>
      <c r="AE29" s="168" t="s">
        <v>44</v>
      </c>
      <c r="AF29" s="168">
        <v>2.5000000000000001E-2</v>
      </c>
      <c r="AG29" s="168">
        <v>0.2</v>
      </c>
      <c r="AH29" s="171" t="s">
        <v>133</v>
      </c>
      <c r="AI29" s="171" t="s">
        <v>4607</v>
      </c>
      <c r="AJ29" s="171" t="s">
        <v>3246</v>
      </c>
      <c r="AK29" s="172">
        <v>42787</v>
      </c>
      <c r="AL29" s="186" t="s">
        <v>4856</v>
      </c>
      <c r="AM29" s="127">
        <v>-3.9936879342409103E-2</v>
      </c>
      <c r="AN29" s="127">
        <v>1.95930655254417E-2</v>
      </c>
      <c r="AO29" s="127">
        <v>4.7964323275344299E-2</v>
      </c>
      <c r="AP29" s="127">
        <v>1.7796526534077501E-2</v>
      </c>
      <c r="AQ29" s="127">
        <v>8.4586558920230107E-2</v>
      </c>
      <c r="AR29" s="127">
        <v>-0.32888698461145138</v>
      </c>
      <c r="AS29" s="127">
        <v>0.35564604389180499</v>
      </c>
      <c r="AT29" s="127">
        <v>4.3139550788012501E-2</v>
      </c>
      <c r="AU29" s="127" t="s">
        <v>44</v>
      </c>
      <c r="AV29" s="127" t="s">
        <v>44</v>
      </c>
      <c r="AW29" s="127">
        <v>0.142764794901623</v>
      </c>
      <c r="AX29" s="127" t="s">
        <v>44</v>
      </c>
      <c r="AY29" s="127">
        <v>0.43154296214199861</v>
      </c>
      <c r="AZ29" s="127">
        <v>0.32348240149715912</v>
      </c>
      <c r="BA29" s="127">
        <v>0.12813438933182569</v>
      </c>
      <c r="BB29" s="127">
        <v>0.6283649679315142</v>
      </c>
      <c r="BC29" s="127" t="s">
        <v>44</v>
      </c>
      <c r="BD29" s="127">
        <v>2.725791890043078</v>
      </c>
      <c r="BE29" s="127">
        <v>0.34865867960077979</v>
      </c>
      <c r="BF29" s="127" t="s">
        <v>44</v>
      </c>
      <c r="BG29" s="127" t="s">
        <v>44</v>
      </c>
      <c r="BH29" s="127">
        <v>1.989567564235929</v>
      </c>
      <c r="BI29" s="127">
        <v>-5.0846260800662603E-2</v>
      </c>
      <c r="BJ29" s="127">
        <v>-2.5809286602350899E-2</v>
      </c>
      <c r="BK29" s="127">
        <v>-0.100310584581631</v>
      </c>
      <c r="BL29" s="127">
        <v>-0.10632551287942138</v>
      </c>
      <c r="BM29" s="127">
        <v>-4.4091817399837696E-2</v>
      </c>
      <c r="BN29" s="127">
        <v>-0.4376267127656937</v>
      </c>
      <c r="BO29" s="127">
        <v>0.2251716503069798</v>
      </c>
      <c r="BP29" s="127">
        <v>-8.0590484665021597E-2</v>
      </c>
      <c r="BQ29" s="127" t="s">
        <v>44</v>
      </c>
      <c r="BR29" s="127" t="s">
        <v>44</v>
      </c>
      <c r="BS29" s="127">
        <v>6.6253935388656648E-2</v>
      </c>
      <c r="BT29" s="127">
        <v>0.28724769132417532</v>
      </c>
      <c r="BU29" s="127">
        <v>0.26976876454231408</v>
      </c>
      <c r="BV29" s="174">
        <v>-0.1751400839980794</v>
      </c>
      <c r="BW29" s="174">
        <v>0.31192876271117681</v>
      </c>
      <c r="BX29" s="127">
        <v>-0.1843781549009722</v>
      </c>
      <c r="BY29" s="127">
        <v>-0.51933507372357668</v>
      </c>
      <c r="BZ29" s="174">
        <v>1.0418353671001812</v>
      </c>
      <c r="CA29" s="179">
        <v>0.84595022521842855</v>
      </c>
      <c r="CB29" s="179">
        <v>-0.4160537446888441</v>
      </c>
      <c r="CC29" s="179">
        <v>0.61424126251019051</v>
      </c>
      <c r="CD29" s="179">
        <v>0.49925451571465179</v>
      </c>
      <c r="CE29" s="179">
        <v>0.1194206115155131</v>
      </c>
      <c r="CF29" s="179">
        <v>0.69649702693824667</v>
      </c>
      <c r="CG29" s="176">
        <v>3.3857995000000001</v>
      </c>
      <c r="CH29" s="168">
        <v>0.2</v>
      </c>
      <c r="CI29" s="169">
        <v>0.15</v>
      </c>
      <c r="CJ29" s="169">
        <v>4.0000000000000001E-3</v>
      </c>
      <c r="CK29" s="169" t="s">
        <v>44</v>
      </c>
      <c r="CL29" s="169">
        <v>4.0000000000000001E-3</v>
      </c>
      <c r="CM29" s="177">
        <v>841653694.92999995</v>
      </c>
      <c r="CN29" s="177">
        <v>899941822.70198405</v>
      </c>
      <c r="CO29" s="177">
        <v>-61967974.569999978</v>
      </c>
      <c r="CP29" s="127" t="s">
        <v>44</v>
      </c>
      <c r="CQ29" s="127" t="s">
        <v>44</v>
      </c>
      <c r="CR29" s="127" t="s">
        <v>44</v>
      </c>
      <c r="CS29" s="127" t="s">
        <v>44</v>
      </c>
      <c r="CT29" s="125" t="s">
        <v>44</v>
      </c>
      <c r="CU29" s="125" t="s">
        <v>44</v>
      </c>
      <c r="CV29" s="125" t="s">
        <v>4857</v>
      </c>
      <c r="CW29" s="125" t="s">
        <v>44</v>
      </c>
      <c r="CX29" s="153">
        <v>25569.625694432871</v>
      </c>
    </row>
    <row r="30" spans="1:102" ht="15" customHeight="1" x14ac:dyDescent="0.25">
      <c r="A30" s="8"/>
      <c r="B30" s="128">
        <v>34839385000105</v>
      </c>
      <c r="C30" s="151" t="s">
        <v>4858</v>
      </c>
      <c r="D30" s="125">
        <v>38</v>
      </c>
      <c r="E30" s="125"/>
      <c r="F30" s="121" t="s">
        <v>3310</v>
      </c>
      <c r="G30" s="125" t="s">
        <v>4859</v>
      </c>
      <c r="H30" s="125" t="s">
        <v>3263</v>
      </c>
      <c r="I30" s="125" t="s">
        <v>3257</v>
      </c>
      <c r="J30" s="125" t="s">
        <v>3319</v>
      </c>
      <c r="K30" s="125" t="s">
        <v>3285</v>
      </c>
      <c r="L30" s="125" t="s">
        <v>3273</v>
      </c>
      <c r="M30" s="125" t="s">
        <v>112</v>
      </c>
      <c r="N30" s="125" t="s">
        <v>113</v>
      </c>
      <c r="O30" s="125" t="s">
        <v>4606</v>
      </c>
      <c r="P30" s="125" t="s">
        <v>4860</v>
      </c>
      <c r="Q30" s="126">
        <v>5000</v>
      </c>
      <c r="R30" s="125" t="s">
        <v>4571</v>
      </c>
      <c r="S30" s="187" t="s">
        <v>44</v>
      </c>
      <c r="T30" s="170">
        <v>1000</v>
      </c>
      <c r="U30" s="170">
        <v>1000</v>
      </c>
      <c r="V30" s="171" t="s">
        <v>3271</v>
      </c>
      <c r="W30" s="171" t="s">
        <v>3288</v>
      </c>
      <c r="X30" s="171" t="s">
        <v>3289</v>
      </c>
      <c r="Y30" s="171" t="s">
        <v>3292</v>
      </c>
      <c r="Z30" s="171">
        <v>32</v>
      </c>
      <c r="AA30" s="171" t="s">
        <v>44</v>
      </c>
      <c r="AB30" s="168" t="s">
        <v>44</v>
      </c>
      <c r="AC30" s="171" t="s">
        <v>4861</v>
      </c>
      <c r="AD30" s="168">
        <v>1.8700000000000001E-2</v>
      </c>
      <c r="AE30" s="168">
        <v>0.1487</v>
      </c>
      <c r="AF30" s="168">
        <v>2.2000000000000002E-2</v>
      </c>
      <c r="AG30" s="168">
        <v>0.2</v>
      </c>
      <c r="AH30" s="171" t="s">
        <v>44</v>
      </c>
      <c r="AI30" s="171" t="s">
        <v>44</v>
      </c>
      <c r="AJ30" s="171" t="s">
        <v>44</v>
      </c>
      <c r="AK30" s="172">
        <v>43889</v>
      </c>
      <c r="AL30" s="186" t="s">
        <v>3387</v>
      </c>
      <c r="AM30" s="127">
        <v>-8.6837593186758003E-3</v>
      </c>
      <c r="AN30" s="127">
        <v>7.5046686762823195E-2</v>
      </c>
      <c r="AO30" s="127">
        <v>0.31314753896042991</v>
      </c>
      <c r="AP30" s="127">
        <v>0.284254051827389</v>
      </c>
      <c r="AQ30" s="127">
        <v>0.33411071881807852</v>
      </c>
      <c r="AR30" s="127">
        <v>-3.0219311440801001E-3</v>
      </c>
      <c r="AS30" s="127">
        <v>0.3270848367604422</v>
      </c>
      <c r="AT30" s="127">
        <v>-0.1043345761659253</v>
      </c>
      <c r="AU30" s="127" t="s">
        <v>44</v>
      </c>
      <c r="AV30" s="127" t="s">
        <v>44</v>
      </c>
      <c r="AW30" s="127">
        <v>0.12303430365863099</v>
      </c>
      <c r="AX30" s="127" t="s">
        <v>44</v>
      </c>
      <c r="AY30" s="127">
        <v>1.6529250852817394</v>
      </c>
      <c r="AZ30" s="127">
        <v>2.1119388538921848</v>
      </c>
      <c r="BA30" s="127">
        <v>2.3168832765363145</v>
      </c>
      <c r="BB30" s="127">
        <v>3.1312798613349568</v>
      </c>
      <c r="BC30" s="127" t="s">
        <v>44</v>
      </c>
      <c r="BD30" s="127">
        <v>2.506889112673246</v>
      </c>
      <c r="BE30" s="127" t="s">
        <v>44</v>
      </c>
      <c r="BF30" s="127" t="s">
        <v>44</v>
      </c>
      <c r="BG30" s="127" t="s">
        <v>44</v>
      </c>
      <c r="BH30" s="127">
        <v>1.474424544735577</v>
      </c>
      <c r="BI30" s="127">
        <v>-1.9593140776929301E-2</v>
      </c>
      <c r="BJ30" s="127">
        <v>2.9644334635030498E-2</v>
      </c>
      <c r="BK30" s="127">
        <v>0.16487263110345449</v>
      </c>
      <c r="BL30" s="127">
        <v>0.1439098978194493</v>
      </c>
      <c r="BM30" s="127">
        <v>0.20548432564899244</v>
      </c>
      <c r="BN30" s="127">
        <v>-0.11176165929832239</v>
      </c>
      <c r="BO30" s="127">
        <v>0.19661044317561699</v>
      </c>
      <c r="BP30" s="127">
        <v>-0.2280646116189595</v>
      </c>
      <c r="BQ30" s="127" t="s">
        <v>44</v>
      </c>
      <c r="BR30" s="127" t="s">
        <v>44</v>
      </c>
      <c r="BS30" s="127">
        <v>3.6539591338318189E-2</v>
      </c>
      <c r="BT30" s="127">
        <v>0.15609254899102259</v>
      </c>
      <c r="BU30" s="127">
        <v>0.27921143765965861</v>
      </c>
      <c r="BV30" s="174">
        <v>0.93807236275153205</v>
      </c>
      <c r="BW30" s="174">
        <v>0.24113003326694529</v>
      </c>
      <c r="BX30" s="127">
        <v>-6.8126624438289804E-2</v>
      </c>
      <c r="BY30" s="127">
        <v>-0.52376957158621984</v>
      </c>
      <c r="BZ30" s="174">
        <v>1.0338787013013331</v>
      </c>
      <c r="CA30" s="179">
        <v>0.87369705182540869</v>
      </c>
      <c r="CB30" s="179">
        <v>-0.41323054496787381</v>
      </c>
      <c r="CC30" s="179">
        <v>0.62785435523429878</v>
      </c>
      <c r="CD30" s="179">
        <v>0.52900174022498059</v>
      </c>
      <c r="CE30" s="179">
        <v>0.14036080675190191</v>
      </c>
      <c r="CF30" s="179">
        <v>0.72629673034714126</v>
      </c>
      <c r="CG30" s="176">
        <v>2.36999871</v>
      </c>
      <c r="CH30" s="168">
        <v>0.25</v>
      </c>
      <c r="CI30" s="169">
        <v>0.15</v>
      </c>
      <c r="CJ30" s="169">
        <v>4.6750000000000003E-3</v>
      </c>
      <c r="CK30" s="169" t="s">
        <v>44</v>
      </c>
      <c r="CL30" s="169">
        <v>4.6750000000000003E-3</v>
      </c>
      <c r="CM30" s="177">
        <v>211119669.16999999</v>
      </c>
      <c r="CN30" s="177">
        <v>184481444.33722237</v>
      </c>
      <c r="CO30" s="177">
        <v>37323420.950000003</v>
      </c>
      <c r="CP30" s="127" t="s">
        <v>44</v>
      </c>
      <c r="CQ30" s="127" t="s">
        <v>44</v>
      </c>
      <c r="CR30" s="127" t="s">
        <v>44</v>
      </c>
      <c r="CS30" s="127" t="s">
        <v>44</v>
      </c>
      <c r="CT30" s="125" t="s">
        <v>44</v>
      </c>
      <c r="CU30" s="125" t="s">
        <v>44</v>
      </c>
      <c r="CV30" s="125" t="s">
        <v>4862</v>
      </c>
      <c r="CW30" s="125" t="s">
        <v>44</v>
      </c>
      <c r="CX30" s="153">
        <v>25569.625694432871</v>
      </c>
    </row>
    <row r="31" spans="1:102" ht="15" customHeight="1" x14ac:dyDescent="0.25">
      <c r="A31" s="8"/>
      <c r="B31" s="128">
        <v>36352721000108</v>
      </c>
      <c r="C31" s="151" t="s">
        <v>4863</v>
      </c>
      <c r="D31" s="125">
        <v>43</v>
      </c>
      <c r="E31" s="125"/>
      <c r="F31" s="121"/>
      <c r="G31" s="125" t="s">
        <v>4859</v>
      </c>
      <c r="H31" s="125" t="s">
        <v>3263</v>
      </c>
      <c r="I31" s="125" t="s">
        <v>3257</v>
      </c>
      <c r="J31" s="125" t="s">
        <v>357</v>
      </c>
      <c r="K31" s="125" t="s">
        <v>3285</v>
      </c>
      <c r="L31" s="125" t="s">
        <v>3272</v>
      </c>
      <c r="M31" s="125" t="s">
        <v>112</v>
      </c>
      <c r="N31" s="125" t="s">
        <v>113</v>
      </c>
      <c r="O31" s="125" t="s">
        <v>3309</v>
      </c>
      <c r="P31" s="125" t="s">
        <v>4860</v>
      </c>
      <c r="Q31" s="126">
        <v>1000</v>
      </c>
      <c r="R31" s="125" t="s">
        <v>4571</v>
      </c>
      <c r="S31" s="187" t="s">
        <v>44</v>
      </c>
      <c r="T31" s="170">
        <v>1000</v>
      </c>
      <c r="U31" s="170">
        <v>1000</v>
      </c>
      <c r="V31" s="171" t="s">
        <v>3271</v>
      </c>
      <c r="W31" s="171" t="s">
        <v>3288</v>
      </c>
      <c r="X31" s="171" t="s">
        <v>3289</v>
      </c>
      <c r="Y31" s="171" t="s">
        <v>3292</v>
      </c>
      <c r="Z31" s="171">
        <v>32</v>
      </c>
      <c r="AA31" s="171" t="s">
        <v>44</v>
      </c>
      <c r="AB31" s="168" t="s">
        <v>44</v>
      </c>
      <c r="AC31" s="171" t="s">
        <v>4864</v>
      </c>
      <c r="AD31" s="168">
        <v>1.89E-2</v>
      </c>
      <c r="AE31" s="168">
        <v>0.12890000000000001</v>
      </c>
      <c r="AF31" s="168">
        <v>2.35E-2</v>
      </c>
      <c r="AG31" s="168">
        <v>0.2</v>
      </c>
      <c r="AH31" s="171" t="s">
        <v>133</v>
      </c>
      <c r="AI31" s="171" t="s">
        <v>4607</v>
      </c>
      <c r="AJ31" s="171" t="s">
        <v>3246</v>
      </c>
      <c r="AK31" s="172">
        <v>44000</v>
      </c>
      <c r="AL31" s="186" t="s">
        <v>4865</v>
      </c>
      <c r="AM31" s="127">
        <v>-1.7841526625105599E-2</v>
      </c>
      <c r="AN31" s="127">
        <v>7.5637135698306102E-2</v>
      </c>
      <c r="AO31" s="127">
        <v>0.28464071909700173</v>
      </c>
      <c r="AP31" s="127">
        <v>0.23402701833266071</v>
      </c>
      <c r="AQ31" s="127">
        <v>0.2487837123162279</v>
      </c>
      <c r="AR31" s="127">
        <v>-7.5605607697235899E-2</v>
      </c>
      <c r="AS31" s="127">
        <v>0.25779356632772088</v>
      </c>
      <c r="AT31" s="127">
        <v>-0.17936287071119739</v>
      </c>
      <c r="AU31" s="127" t="s">
        <v>44</v>
      </c>
      <c r="AV31" s="127" t="s">
        <v>44</v>
      </c>
      <c r="AW31" s="127">
        <v>5.1998333645717001E-2</v>
      </c>
      <c r="AX31" s="127" t="s">
        <v>44</v>
      </c>
      <c r="AY31" s="127">
        <v>1.6659298946762169</v>
      </c>
      <c r="AZ31" s="127">
        <v>1.9196823198943651</v>
      </c>
      <c r="BA31" s="127">
        <v>1.865552638089778</v>
      </c>
      <c r="BB31" s="127">
        <v>2.1583305156115888</v>
      </c>
      <c r="BC31" s="127" t="s">
        <v>44</v>
      </c>
      <c r="BD31" s="127">
        <v>1.9758173174426128</v>
      </c>
      <c r="BE31" s="127" t="s">
        <v>44</v>
      </c>
      <c r="BF31" s="127" t="s">
        <v>44</v>
      </c>
      <c r="BG31" s="127" t="s">
        <v>44</v>
      </c>
      <c r="BH31" s="127">
        <v>0.44459783816508092</v>
      </c>
      <c r="BI31" s="127">
        <v>-2.87509080833591E-2</v>
      </c>
      <c r="BJ31" s="127">
        <v>3.0234783570513402E-2</v>
      </c>
      <c r="BK31" s="127">
        <v>0.13636581124002631</v>
      </c>
      <c r="BL31" s="127">
        <v>9.6477741381469917E-2</v>
      </c>
      <c r="BM31" s="127">
        <v>0.11971752832481841</v>
      </c>
      <c r="BN31" s="127">
        <v>-0.18434533585147819</v>
      </c>
      <c r="BO31" s="127">
        <v>0.1273191727428957</v>
      </c>
      <c r="BP31" s="127">
        <v>-0.30309290616423151</v>
      </c>
      <c r="BQ31" s="127" t="s">
        <v>44</v>
      </c>
      <c r="BR31" s="127" t="s">
        <v>44</v>
      </c>
      <c r="BS31" s="127">
        <v>-5.8155879078439221E-2</v>
      </c>
      <c r="BT31" s="127">
        <v>0.1731869245122547</v>
      </c>
      <c r="BU31" s="127">
        <v>0.22095882158185479</v>
      </c>
      <c r="BV31" s="174">
        <v>0.73476649918573322</v>
      </c>
      <c r="BW31" s="174">
        <v>-0.10465481387015869</v>
      </c>
      <c r="BX31" s="127">
        <v>-8.7289930418572595E-2</v>
      </c>
      <c r="BY31" s="127">
        <v>-0.48131424129221367</v>
      </c>
      <c r="BZ31" s="174">
        <v>1.018757137569531</v>
      </c>
      <c r="CA31" s="179">
        <v>0.91387853841688282</v>
      </c>
      <c r="CB31" s="179">
        <v>-0.44420308720537571</v>
      </c>
      <c r="CC31" s="179">
        <v>0.67119794485815021</v>
      </c>
      <c r="CD31" s="179">
        <v>0.55716100260018553</v>
      </c>
      <c r="CE31" s="179">
        <v>0.148480680644686</v>
      </c>
      <c r="CF31" s="179">
        <v>0.7672923284714076</v>
      </c>
      <c r="CG31" s="176">
        <v>1.3448790241990001</v>
      </c>
      <c r="CH31" s="168">
        <v>0.25</v>
      </c>
      <c r="CI31" s="169">
        <v>0.15</v>
      </c>
      <c r="CJ31" s="169">
        <v>4.725E-3</v>
      </c>
      <c r="CK31" s="169" t="s">
        <v>44</v>
      </c>
      <c r="CL31" s="169">
        <v>4.725E-3</v>
      </c>
      <c r="CM31" s="177">
        <v>15594410.060000001</v>
      </c>
      <c r="CN31" s="177">
        <v>13206818.347936509</v>
      </c>
      <c r="CO31" s="177">
        <v>3308265.75</v>
      </c>
      <c r="CP31" s="127" t="s">
        <v>44</v>
      </c>
      <c r="CQ31" s="127" t="s">
        <v>44</v>
      </c>
      <c r="CR31" s="127" t="s">
        <v>44</v>
      </c>
      <c r="CS31" s="127" t="s">
        <v>44</v>
      </c>
      <c r="CT31" s="125" t="s">
        <v>44</v>
      </c>
      <c r="CU31" s="125" t="s">
        <v>44</v>
      </c>
      <c r="CV31" s="125" t="s">
        <v>4866</v>
      </c>
      <c r="CW31" s="125" t="s">
        <v>44</v>
      </c>
      <c r="CX31" s="153">
        <v>25569.625694432871</v>
      </c>
    </row>
    <row r="32" spans="1:102" ht="15" customHeight="1" x14ac:dyDescent="0.25">
      <c r="A32" s="8"/>
      <c r="B32" s="128">
        <v>52304477000164</v>
      </c>
      <c r="C32" s="151" t="s">
        <v>4867</v>
      </c>
      <c r="D32" s="125">
        <v>13</v>
      </c>
      <c r="E32" s="125"/>
      <c r="F32" s="121"/>
      <c r="G32" s="125" t="s">
        <v>4859</v>
      </c>
      <c r="H32" s="125" t="s">
        <v>3263</v>
      </c>
      <c r="I32" s="125" t="s">
        <v>3257</v>
      </c>
      <c r="J32" s="125" t="s">
        <v>357</v>
      </c>
      <c r="K32" s="125" t="s">
        <v>3285</v>
      </c>
      <c r="L32" s="125" t="s">
        <v>3272</v>
      </c>
      <c r="M32" s="125" t="s">
        <v>110</v>
      </c>
      <c r="N32" s="125" t="s">
        <v>111</v>
      </c>
      <c r="O32" s="125" t="s">
        <v>4730</v>
      </c>
      <c r="P32" s="125" t="s">
        <v>3320</v>
      </c>
      <c r="Q32" s="126">
        <v>1000</v>
      </c>
      <c r="R32" s="125" t="s">
        <v>4571</v>
      </c>
      <c r="S32" s="187" t="s">
        <v>44</v>
      </c>
      <c r="T32" s="170">
        <v>1000</v>
      </c>
      <c r="U32" s="170">
        <v>1000</v>
      </c>
      <c r="V32" s="171" t="s">
        <v>3271</v>
      </c>
      <c r="W32" s="171" t="s">
        <v>3288</v>
      </c>
      <c r="X32" s="171" t="s">
        <v>3289</v>
      </c>
      <c r="Y32" s="171" t="s">
        <v>3292</v>
      </c>
      <c r="Z32" s="171">
        <v>32</v>
      </c>
      <c r="AA32" s="171" t="s">
        <v>44</v>
      </c>
      <c r="AB32" s="168" t="s">
        <v>44</v>
      </c>
      <c r="AC32" s="171" t="s">
        <v>4868</v>
      </c>
      <c r="AD32" s="168">
        <v>1.8700000000000001E-2</v>
      </c>
      <c r="AE32" s="168">
        <v>0.1487</v>
      </c>
      <c r="AF32" s="168">
        <v>2.3700000000000002E-2</v>
      </c>
      <c r="AG32" s="168">
        <v>0.2</v>
      </c>
      <c r="AH32" s="171" t="s">
        <v>3253</v>
      </c>
      <c r="AI32" s="171" t="s">
        <v>3254</v>
      </c>
      <c r="AJ32" s="171" t="s">
        <v>130</v>
      </c>
      <c r="AK32" s="172">
        <v>45197</v>
      </c>
      <c r="AL32" s="186" t="s">
        <v>4869</v>
      </c>
      <c r="AM32" s="127">
        <v>7.9921915078124007E-3</v>
      </c>
      <c r="AN32" s="127">
        <v>4.9017246430477397E-2</v>
      </c>
      <c r="AO32" s="127">
        <v>0.18433760714029529</v>
      </c>
      <c r="AP32" s="127">
        <v>0.16204963087682731</v>
      </c>
      <c r="AQ32" s="127" t="s">
        <v>44</v>
      </c>
      <c r="AR32" s="127">
        <v>0.1264334166185492</v>
      </c>
      <c r="AS32" s="127" t="s">
        <v>44</v>
      </c>
      <c r="AT32" s="127" t="s">
        <v>44</v>
      </c>
      <c r="AU32" s="127" t="s">
        <v>44</v>
      </c>
      <c r="AV32" s="127" t="s">
        <v>44</v>
      </c>
      <c r="AW32" s="127">
        <v>0.16324672516964869</v>
      </c>
      <c r="AX32" s="127">
        <v>0.73259804310591858</v>
      </c>
      <c r="AY32" s="127">
        <v>1.0796190975416884</v>
      </c>
      <c r="AZ32" s="127">
        <v>1.2432151184885962</v>
      </c>
      <c r="BA32" s="127">
        <v>1.2501634343177086</v>
      </c>
      <c r="BB32" s="127" t="s">
        <v>44</v>
      </c>
      <c r="BC32" s="127">
        <v>1.1627159527124178</v>
      </c>
      <c r="BD32" s="127" t="s">
        <v>44</v>
      </c>
      <c r="BE32" s="127" t="s">
        <v>44</v>
      </c>
      <c r="BF32" s="127" t="s">
        <v>44</v>
      </c>
      <c r="BG32" s="127" t="s">
        <v>44</v>
      </c>
      <c r="BH32" s="127">
        <v>1.308446910562733</v>
      </c>
      <c r="BI32" s="127">
        <v>-2.9171899504409002E-3</v>
      </c>
      <c r="BJ32" s="127">
        <v>3.6148943026848E-3</v>
      </c>
      <c r="BK32" s="127">
        <v>3.6062699283319899E-2</v>
      </c>
      <c r="BL32" s="127">
        <v>2.8705931979520205E-2</v>
      </c>
      <c r="BM32" s="127" t="s">
        <v>44</v>
      </c>
      <c r="BN32" s="127">
        <v>1.76936884643068E-2</v>
      </c>
      <c r="BO32" s="127" t="s">
        <v>44</v>
      </c>
      <c r="BP32" s="127" t="s">
        <v>44</v>
      </c>
      <c r="BQ32" s="127" t="s">
        <v>44</v>
      </c>
      <c r="BR32" s="127" t="s">
        <v>44</v>
      </c>
      <c r="BS32" s="127">
        <v>3.4214286734347343E-2</v>
      </c>
      <c r="BT32" s="127">
        <v>2.45287545001504E-2</v>
      </c>
      <c r="BU32" s="127">
        <v>2.4488415620618199E-2</v>
      </c>
      <c r="BV32" s="174">
        <v>1.2736607289032276</v>
      </c>
      <c r="BW32" s="174">
        <v>1.2671514135255548</v>
      </c>
      <c r="BX32" s="127">
        <v>-6.3694807859009002E-3</v>
      </c>
      <c r="BY32" s="127">
        <v>-9.1660998462439001E-3</v>
      </c>
      <c r="BZ32" s="174">
        <v>5.0039443880846197E-2</v>
      </c>
      <c r="CA32" s="179">
        <v>0.38623951541691909</v>
      </c>
      <c r="CB32" s="179">
        <v>-0.1476210568242024</v>
      </c>
      <c r="CC32" s="179">
        <v>0.33830555180735927</v>
      </c>
      <c r="CD32" s="179">
        <v>0.30111336624853963</v>
      </c>
      <c r="CE32" s="179">
        <v>0.20245718481681479</v>
      </c>
      <c r="CF32" s="179">
        <v>0.42391747651484729</v>
      </c>
      <c r="CG32" s="176">
        <v>1.4752663686750001</v>
      </c>
      <c r="CH32" s="168">
        <v>0.24</v>
      </c>
      <c r="CI32" s="169">
        <v>0.15</v>
      </c>
      <c r="CJ32" s="169">
        <v>4.4880000000000007E-3</v>
      </c>
      <c r="CK32" s="169">
        <v>9.4217941287136223E-4</v>
      </c>
      <c r="CL32" s="169">
        <v>5.4301794128713632E-3</v>
      </c>
      <c r="CM32" s="177">
        <v>164682408.53</v>
      </c>
      <c r="CN32" s="177">
        <v>126385273.87047608</v>
      </c>
      <c r="CO32" s="177">
        <v>49535284.799999997</v>
      </c>
      <c r="CP32" s="127" t="s">
        <v>44</v>
      </c>
      <c r="CQ32" s="127" t="s">
        <v>44</v>
      </c>
      <c r="CR32" s="127" t="s">
        <v>44</v>
      </c>
      <c r="CS32" s="127" t="s">
        <v>44</v>
      </c>
      <c r="CT32" s="125" t="s">
        <v>44</v>
      </c>
      <c r="CU32" s="125" t="s">
        <v>44</v>
      </c>
      <c r="CV32" s="125" t="s">
        <v>4870</v>
      </c>
      <c r="CW32" s="125" t="s">
        <v>44</v>
      </c>
      <c r="CX32" s="153">
        <v>25569.625694432871</v>
      </c>
    </row>
    <row r="33" spans="1:102" ht="15" customHeight="1" x14ac:dyDescent="0.25">
      <c r="A33" s="8"/>
      <c r="B33" s="128">
        <v>64154430000140</v>
      </c>
      <c r="C33" s="151" t="s">
        <v>4603</v>
      </c>
      <c r="D33" s="125">
        <v>26</v>
      </c>
      <c r="E33" s="125"/>
      <c r="F33" s="121"/>
      <c r="G33" s="125" t="s">
        <v>4604</v>
      </c>
      <c r="H33" s="125" t="s">
        <v>3263</v>
      </c>
      <c r="I33" s="125" t="s">
        <v>3257</v>
      </c>
      <c r="J33" s="125" t="s">
        <v>3319</v>
      </c>
      <c r="K33" s="125" t="s">
        <v>3298</v>
      </c>
      <c r="L33" s="125" t="s">
        <v>4605</v>
      </c>
      <c r="M33" s="125" t="s">
        <v>112</v>
      </c>
      <c r="N33" s="125" t="s">
        <v>44</v>
      </c>
      <c r="O33" s="125" t="s">
        <v>4606</v>
      </c>
      <c r="P33" s="125" t="s">
        <v>112</v>
      </c>
      <c r="Q33" s="126">
        <v>200000</v>
      </c>
      <c r="R33" s="125" t="s">
        <v>4571</v>
      </c>
      <c r="S33" s="187" t="s">
        <v>44</v>
      </c>
      <c r="T33" s="170">
        <v>50000</v>
      </c>
      <c r="U33" s="170">
        <v>50000</v>
      </c>
      <c r="V33" s="171" t="s">
        <v>3271</v>
      </c>
      <c r="W33" s="171" t="s">
        <v>3288</v>
      </c>
      <c r="X33" s="171" t="s">
        <v>3290</v>
      </c>
      <c r="Y33" s="171" t="s">
        <v>3292</v>
      </c>
      <c r="Z33" s="171">
        <v>62</v>
      </c>
      <c r="AA33" s="171" t="s">
        <v>44</v>
      </c>
      <c r="AB33" s="168" t="s">
        <v>44</v>
      </c>
      <c r="AC33" s="171" t="s">
        <v>44</v>
      </c>
      <c r="AD33" s="168">
        <v>1.8500000000000003E-2</v>
      </c>
      <c r="AE33" s="168" t="s">
        <v>44</v>
      </c>
      <c r="AF33" s="168">
        <v>1.89E-2</v>
      </c>
      <c r="AG33" s="168">
        <v>0.2</v>
      </c>
      <c r="AH33" s="171" t="s">
        <v>133</v>
      </c>
      <c r="AI33" s="171" t="s">
        <v>4607</v>
      </c>
      <c r="AJ33" s="171" t="s">
        <v>130</v>
      </c>
      <c r="AK33" s="172">
        <v>46126</v>
      </c>
      <c r="AL33" s="186" t="s">
        <v>4608</v>
      </c>
      <c r="AM33" s="127" t="s">
        <v>44</v>
      </c>
      <c r="AN33" s="127" t="s">
        <v>44</v>
      </c>
      <c r="AO33" s="127" t="s">
        <v>44</v>
      </c>
      <c r="AP33" s="127" t="s">
        <v>44</v>
      </c>
      <c r="AQ33" s="127" t="s">
        <v>44</v>
      </c>
      <c r="AR33" s="127" t="s">
        <v>44</v>
      </c>
      <c r="AS33" s="127" t="s">
        <v>44</v>
      </c>
      <c r="AT33" s="127" t="s">
        <v>44</v>
      </c>
      <c r="AU33" s="127" t="s">
        <v>44</v>
      </c>
      <c r="AV33" s="127" t="s">
        <v>44</v>
      </c>
      <c r="AW33" s="127" t="s">
        <v>44</v>
      </c>
      <c r="AX33" s="127" t="s">
        <v>44</v>
      </c>
      <c r="AY33" s="127" t="s">
        <v>44</v>
      </c>
      <c r="AZ33" s="127" t="s">
        <v>44</v>
      </c>
      <c r="BA33" s="127" t="s">
        <v>44</v>
      </c>
      <c r="BB33" s="127" t="s">
        <v>44</v>
      </c>
      <c r="BC33" s="127" t="s">
        <v>44</v>
      </c>
      <c r="BD33" s="127" t="s">
        <v>44</v>
      </c>
      <c r="BE33" s="127" t="s">
        <v>44</v>
      </c>
      <c r="BF33" s="127" t="s">
        <v>44</v>
      </c>
      <c r="BG33" s="127" t="s">
        <v>44</v>
      </c>
      <c r="BH33" s="127" t="s">
        <v>44</v>
      </c>
      <c r="BI33" s="127" t="s">
        <v>44</v>
      </c>
      <c r="BJ33" s="127" t="s">
        <v>44</v>
      </c>
      <c r="BK33" s="127" t="s">
        <v>44</v>
      </c>
      <c r="BL33" s="127" t="s">
        <v>44</v>
      </c>
      <c r="BM33" s="127" t="s">
        <v>44</v>
      </c>
      <c r="BN33" s="127" t="s">
        <v>44</v>
      </c>
      <c r="BO33" s="127" t="s">
        <v>44</v>
      </c>
      <c r="BP33" s="127" t="s">
        <v>44</v>
      </c>
      <c r="BQ33" s="127" t="s">
        <v>44</v>
      </c>
      <c r="BR33" s="127" t="s">
        <v>44</v>
      </c>
      <c r="BS33" s="127" t="s">
        <v>44</v>
      </c>
      <c r="BT33" s="127" t="s">
        <v>44</v>
      </c>
      <c r="BU33" s="127">
        <v>0.15567095364782199</v>
      </c>
      <c r="BV33" s="174" t="s">
        <v>44</v>
      </c>
      <c r="BW33" s="174">
        <v>-7.2603242195289734</v>
      </c>
      <c r="BX33" s="127" t="s">
        <v>44</v>
      </c>
      <c r="BY33" s="127">
        <v>-5.0906281682838998E-2</v>
      </c>
      <c r="BZ33" s="174">
        <v>0.87237540056725427</v>
      </c>
      <c r="CA33" s="179" t="s">
        <v>44</v>
      </c>
      <c r="CB33" s="179" t="s">
        <v>44</v>
      </c>
      <c r="CC33" s="179" t="s">
        <v>44</v>
      </c>
      <c r="CD33" s="179" t="s">
        <v>44</v>
      </c>
      <c r="CE33" s="179" t="s">
        <v>44</v>
      </c>
      <c r="CF33" s="179" t="s">
        <v>44</v>
      </c>
      <c r="CG33" s="176">
        <v>0.96077857386700005</v>
      </c>
      <c r="CH33" s="168">
        <v>0.03</v>
      </c>
      <c r="CI33" s="169" t="s">
        <v>44</v>
      </c>
      <c r="CJ33" s="169">
        <v>5.5500000000000005E-4</v>
      </c>
      <c r="CK33" s="169" t="s">
        <v>44</v>
      </c>
      <c r="CL33" s="169">
        <v>5.5500000000000005E-4</v>
      </c>
      <c r="CM33" s="177">
        <v>2882335.72</v>
      </c>
      <c r="CN33" s="177" t="s">
        <v>44</v>
      </c>
      <c r="CO33" s="177" t="s">
        <v>44</v>
      </c>
      <c r="CP33" s="127" t="s">
        <v>44</v>
      </c>
      <c r="CQ33" s="127" t="s">
        <v>44</v>
      </c>
      <c r="CR33" s="127" t="s">
        <v>44</v>
      </c>
      <c r="CS33" s="127" t="s">
        <v>44</v>
      </c>
      <c r="CT33" s="125" t="s">
        <v>44</v>
      </c>
      <c r="CU33" s="125" t="s">
        <v>44</v>
      </c>
      <c r="CV33" s="125" t="s">
        <v>4609</v>
      </c>
      <c r="CW33" s="125" t="s">
        <v>44</v>
      </c>
      <c r="CX33" s="153">
        <v>25569.625694432871</v>
      </c>
    </row>
    <row r="34" spans="1:102" ht="15" customHeight="1" x14ac:dyDescent="0.25">
      <c r="A34" s="8"/>
      <c r="B34" s="128">
        <v>15862830000103</v>
      </c>
      <c r="C34" s="151" t="s">
        <v>4871</v>
      </c>
      <c r="D34" s="125">
        <v>26</v>
      </c>
      <c r="E34" s="125"/>
      <c r="F34" s="121" t="s">
        <v>3266</v>
      </c>
      <c r="G34" s="125" t="s">
        <v>343</v>
      </c>
      <c r="H34" s="125" t="s">
        <v>3264</v>
      </c>
      <c r="I34" s="125" t="s">
        <v>3265</v>
      </c>
      <c r="J34" s="125" t="s">
        <v>3318</v>
      </c>
      <c r="K34" s="125" t="s">
        <v>3285</v>
      </c>
      <c r="L34" s="125" t="s">
        <v>3272</v>
      </c>
      <c r="M34" s="125" t="s">
        <v>112</v>
      </c>
      <c r="N34" s="125" t="s">
        <v>113</v>
      </c>
      <c r="O34" s="125" t="s">
        <v>3309</v>
      </c>
      <c r="P34" s="125" t="s">
        <v>3308</v>
      </c>
      <c r="Q34" s="126">
        <v>500</v>
      </c>
      <c r="R34" s="125" t="s">
        <v>4571</v>
      </c>
      <c r="S34" s="187" t="s">
        <v>44</v>
      </c>
      <c r="T34" s="170">
        <v>100</v>
      </c>
      <c r="U34" s="170">
        <v>100</v>
      </c>
      <c r="V34" s="171" t="s">
        <v>3271</v>
      </c>
      <c r="W34" s="171" t="s">
        <v>3288</v>
      </c>
      <c r="X34" s="171" t="s">
        <v>3289</v>
      </c>
      <c r="Y34" s="171" t="s">
        <v>3292</v>
      </c>
      <c r="Z34" s="171">
        <v>32</v>
      </c>
      <c r="AA34" s="171" t="s">
        <v>44</v>
      </c>
      <c r="AB34" s="168" t="s">
        <v>44</v>
      </c>
      <c r="AC34" s="171" t="s">
        <v>4872</v>
      </c>
      <c r="AD34" s="168">
        <v>1.9E-2</v>
      </c>
      <c r="AE34" s="168">
        <v>0.11900000000000001</v>
      </c>
      <c r="AF34" s="168">
        <v>2.5000000000000001E-2</v>
      </c>
      <c r="AG34" s="168">
        <v>0.2</v>
      </c>
      <c r="AH34" s="171" t="s">
        <v>133</v>
      </c>
      <c r="AI34" s="171" t="s">
        <v>4607</v>
      </c>
      <c r="AJ34" s="171" t="s">
        <v>3246</v>
      </c>
      <c r="AK34" s="172">
        <v>41141</v>
      </c>
      <c r="AL34" s="186" t="s">
        <v>4873</v>
      </c>
      <c r="AM34" s="127">
        <v>-1.11814074908818E-2</v>
      </c>
      <c r="AN34" s="127">
        <v>5.3294666265194697E-2</v>
      </c>
      <c r="AO34" s="127">
        <v>0.29313268348195209</v>
      </c>
      <c r="AP34" s="127">
        <v>0.21385569757596859</v>
      </c>
      <c r="AQ34" s="127">
        <v>0.20170774467932381</v>
      </c>
      <c r="AR34" s="127">
        <v>-0.14274622937645051</v>
      </c>
      <c r="AS34" s="127">
        <v>0.17092932688503801</v>
      </c>
      <c r="AT34" s="127">
        <v>6.6246175446083203E-2</v>
      </c>
      <c r="AU34" s="127" t="s">
        <v>44</v>
      </c>
      <c r="AV34" s="127" t="s">
        <v>44</v>
      </c>
      <c r="AW34" s="127">
        <v>9.6752188181507798E-2</v>
      </c>
      <c r="AX34" s="127" t="s">
        <v>44</v>
      </c>
      <c r="AY34" s="127">
        <v>1.1738305124630513</v>
      </c>
      <c r="AZ34" s="127">
        <v>1.9769540761725184</v>
      </c>
      <c r="BA34" s="127">
        <v>1.6893639474063191</v>
      </c>
      <c r="BB34" s="127">
        <v>1.6752811520175517</v>
      </c>
      <c r="BC34" s="127" t="s">
        <v>44</v>
      </c>
      <c r="BD34" s="127">
        <v>1.3100603282276375</v>
      </c>
      <c r="BE34" s="127">
        <v>0.53540900722710261</v>
      </c>
      <c r="BF34" s="127" t="s">
        <v>44</v>
      </c>
      <c r="BG34" s="127" t="s">
        <v>44</v>
      </c>
      <c r="BH34" s="127">
        <v>0.99067715732974504</v>
      </c>
      <c r="BI34" s="127">
        <v>-2.2090788949135201E-2</v>
      </c>
      <c r="BJ34" s="127">
        <v>7.8923141374020993E-3</v>
      </c>
      <c r="BK34" s="127">
        <v>0.1448577756249767</v>
      </c>
      <c r="BL34" s="127">
        <v>7.7460532863338427E-2</v>
      </c>
      <c r="BM34" s="127">
        <v>7.2568057508287431E-2</v>
      </c>
      <c r="BN34" s="127">
        <v>-0.25148595753069292</v>
      </c>
      <c r="BO34" s="127">
        <v>4.0454933300212798E-2</v>
      </c>
      <c r="BP34" s="127">
        <v>-5.7483860006950903E-2</v>
      </c>
      <c r="BQ34" s="127" t="s">
        <v>44</v>
      </c>
      <c r="BR34" s="127" t="s">
        <v>44</v>
      </c>
      <c r="BS34" s="127">
        <v>-8.2948417029793386E-4</v>
      </c>
      <c r="BT34" s="127">
        <v>0.1916345230283456</v>
      </c>
      <c r="BU34" s="127">
        <v>0.2149939734835947</v>
      </c>
      <c r="BV34" s="174">
        <v>0.71643318097046205</v>
      </c>
      <c r="BW34" s="174">
        <v>0.1064051974992212</v>
      </c>
      <c r="BX34" s="127">
        <v>-9.94377679076619E-2</v>
      </c>
      <c r="BY34" s="127">
        <v>-0.50391835533349838</v>
      </c>
      <c r="BZ34" s="174">
        <v>0.88268432076034042</v>
      </c>
      <c r="CA34" s="179">
        <v>0.93438458775762223</v>
      </c>
      <c r="CB34" s="179">
        <v>-0.48301978210915097</v>
      </c>
      <c r="CC34" s="179">
        <v>0.65367455913954808</v>
      </c>
      <c r="CD34" s="179">
        <v>0.55136106765860637</v>
      </c>
      <c r="CE34" s="179">
        <v>5.2306226260008797E-2</v>
      </c>
      <c r="CF34" s="179">
        <v>0.76876859984873824</v>
      </c>
      <c r="CG34" s="176">
        <v>3.5239967999999999</v>
      </c>
      <c r="CH34" s="168">
        <v>0.21</v>
      </c>
      <c r="CI34" s="169">
        <v>0.1</v>
      </c>
      <c r="CJ34" s="169">
        <v>3.9899999999999996E-3</v>
      </c>
      <c r="CK34" s="169" t="s">
        <v>44</v>
      </c>
      <c r="CL34" s="169">
        <v>3.9899999999999996E-3</v>
      </c>
      <c r="CM34" s="177">
        <v>20830497.890000001</v>
      </c>
      <c r="CN34" s="177">
        <v>20780000.0545238</v>
      </c>
      <c r="CO34" s="177">
        <v>879070.81000000064</v>
      </c>
      <c r="CP34" s="127" t="s">
        <v>44</v>
      </c>
      <c r="CQ34" s="127" t="s">
        <v>44</v>
      </c>
      <c r="CR34" s="127" t="s">
        <v>44</v>
      </c>
      <c r="CS34" s="127" t="s">
        <v>44</v>
      </c>
      <c r="CT34" s="125" t="s">
        <v>44</v>
      </c>
      <c r="CU34" s="125" t="s">
        <v>44</v>
      </c>
      <c r="CV34" s="125" t="s">
        <v>4874</v>
      </c>
      <c r="CW34" s="125" t="s">
        <v>44</v>
      </c>
      <c r="CX34" s="153">
        <v>25569.625694432871</v>
      </c>
    </row>
    <row r="35" spans="1:102" ht="15" customHeight="1" x14ac:dyDescent="0.25">
      <c r="A35" s="8"/>
      <c r="B35" s="128">
        <v>40634864000180</v>
      </c>
      <c r="C35" s="151" t="s">
        <v>4875</v>
      </c>
      <c r="D35" s="125">
        <v>13</v>
      </c>
      <c r="E35" s="125"/>
      <c r="F35" s="121"/>
      <c r="G35" s="125" t="s">
        <v>343</v>
      </c>
      <c r="H35" s="125" t="s">
        <v>3264</v>
      </c>
      <c r="I35" s="125" t="s">
        <v>3265</v>
      </c>
      <c r="J35" s="125" t="s">
        <v>357</v>
      </c>
      <c r="K35" s="125" t="s">
        <v>3285</v>
      </c>
      <c r="L35" s="125" t="s">
        <v>4876</v>
      </c>
      <c r="M35" s="125" t="s">
        <v>110</v>
      </c>
      <c r="N35" s="125" t="s">
        <v>4692</v>
      </c>
      <c r="O35" s="125" t="s">
        <v>320</v>
      </c>
      <c r="P35" s="125" t="s">
        <v>4860</v>
      </c>
      <c r="Q35" s="126">
        <v>500</v>
      </c>
      <c r="R35" s="125" t="s">
        <v>4571</v>
      </c>
      <c r="S35" s="187" t="s">
        <v>44</v>
      </c>
      <c r="T35" s="170">
        <v>100</v>
      </c>
      <c r="U35" s="170">
        <v>100</v>
      </c>
      <c r="V35" s="171" t="s">
        <v>3271</v>
      </c>
      <c r="W35" s="171" t="s">
        <v>3288</v>
      </c>
      <c r="X35" s="171" t="s">
        <v>4652</v>
      </c>
      <c r="Y35" s="171" t="s">
        <v>3288</v>
      </c>
      <c r="Z35" s="171">
        <v>30</v>
      </c>
      <c r="AA35" s="171" t="s">
        <v>44</v>
      </c>
      <c r="AB35" s="168" t="s">
        <v>44</v>
      </c>
      <c r="AC35" s="171" t="s">
        <v>4877</v>
      </c>
      <c r="AD35" s="168">
        <v>1.9E-2</v>
      </c>
      <c r="AE35" s="168">
        <v>0.11900000000000001</v>
      </c>
      <c r="AF35" s="168">
        <v>2.5000000000000001E-2</v>
      </c>
      <c r="AG35" s="168">
        <v>0.2</v>
      </c>
      <c r="AH35" s="171" t="s">
        <v>44</v>
      </c>
      <c r="AI35" s="171" t="s">
        <v>44</v>
      </c>
      <c r="AJ35" s="171" t="s">
        <v>130</v>
      </c>
      <c r="AK35" s="172">
        <v>44333</v>
      </c>
      <c r="AL35" s="186" t="s">
        <v>4878</v>
      </c>
      <c r="AM35" s="127">
        <v>9.4083644821787004E-3</v>
      </c>
      <c r="AN35" s="127">
        <v>-3.8516515291060001E-4</v>
      </c>
      <c r="AO35" s="127">
        <v>0.15363830721241101</v>
      </c>
      <c r="AP35" s="127">
        <v>0.14318886865798849</v>
      </c>
      <c r="AQ35" s="127">
        <v>0.11394876251461129</v>
      </c>
      <c r="AR35" s="127">
        <v>4.5790139147500103E-2</v>
      </c>
      <c r="AS35" s="127">
        <v>7.0249055701990096E-2</v>
      </c>
      <c r="AT35" s="127">
        <v>7.8425640200713895E-2</v>
      </c>
      <c r="AU35" s="127" t="s">
        <v>44</v>
      </c>
      <c r="AV35" s="127" t="s">
        <v>44</v>
      </c>
      <c r="AW35" s="127">
        <v>7.3370975705883107E-2</v>
      </c>
      <c r="AX35" s="127">
        <v>0.8624104417084848</v>
      </c>
      <c r="AY35" s="127" t="s">
        <v>44</v>
      </c>
      <c r="AZ35" s="127">
        <v>1.0361719958754525</v>
      </c>
      <c r="BA35" s="127">
        <v>1.09502186118911</v>
      </c>
      <c r="BB35" s="127">
        <v>0.87086612250837403</v>
      </c>
      <c r="BC35" s="127">
        <v>0.42109852511815138</v>
      </c>
      <c r="BD35" s="127">
        <v>0.53841258634644817</v>
      </c>
      <c r="BE35" s="127">
        <v>0.63384480505126017</v>
      </c>
      <c r="BF35" s="127" t="s">
        <v>44</v>
      </c>
      <c r="BG35" s="127" t="s">
        <v>44</v>
      </c>
      <c r="BH35" s="127">
        <v>0.56384007789890922</v>
      </c>
      <c r="BI35" s="127">
        <v>-1.5010169760747E-3</v>
      </c>
      <c r="BJ35" s="127">
        <v>-4.5787517280703197E-2</v>
      </c>
      <c r="BK35" s="127">
        <v>5.3633993554355998E-3</v>
      </c>
      <c r="BL35" s="127">
        <v>1.0988495313011271E-2</v>
      </c>
      <c r="BM35" s="127">
        <v>-1.4941534457555083E-2</v>
      </c>
      <c r="BN35" s="127">
        <v>-6.2949589006742093E-2</v>
      </c>
      <c r="BO35" s="127">
        <v>-6.0225337882835003E-2</v>
      </c>
      <c r="BP35" s="127">
        <v>-4.5304395252320197E-2</v>
      </c>
      <c r="BQ35" s="127" t="s">
        <v>44</v>
      </c>
      <c r="BR35" s="127" t="s">
        <v>44</v>
      </c>
      <c r="BS35" s="127">
        <v>-5.0221161210751375E-2</v>
      </c>
      <c r="BT35" s="127">
        <v>4.1036451281041199E-2</v>
      </c>
      <c r="BU35" s="127">
        <v>4.6547894956783999E-2</v>
      </c>
      <c r="BV35" s="174">
        <v>0.13406984096801389</v>
      </c>
      <c r="BW35" s="174">
        <v>-0.87137970564797407</v>
      </c>
      <c r="BX35" s="127">
        <v>-3.3307735694270202E-2</v>
      </c>
      <c r="BY35" s="127">
        <v>-7.3883907943385396E-2</v>
      </c>
      <c r="BZ35" s="174">
        <v>0.12389590790612</v>
      </c>
      <c r="CA35" s="179">
        <v>0.47382871132639631</v>
      </c>
      <c r="CB35" s="179">
        <v>-0.33526576795837448</v>
      </c>
      <c r="CC35" s="179">
        <v>0.38635499841061149</v>
      </c>
      <c r="CD35" s="179">
        <v>0.35646595919454499</v>
      </c>
      <c r="CE35" s="179">
        <v>1.37108383862147E-2</v>
      </c>
      <c r="CF35" s="179">
        <v>0.52607201945104454</v>
      </c>
      <c r="CG35" s="176">
        <v>1.41879252</v>
      </c>
      <c r="CH35" s="168">
        <v>0.25</v>
      </c>
      <c r="CI35" s="169">
        <v>0.15</v>
      </c>
      <c r="CJ35" s="169">
        <v>4.7499999999999999E-3</v>
      </c>
      <c r="CK35" s="169">
        <v>1.4012496446810463E-4</v>
      </c>
      <c r="CL35" s="169">
        <v>4.8901249644681044E-3</v>
      </c>
      <c r="CM35" s="177">
        <v>10886332.43</v>
      </c>
      <c r="CN35" s="177">
        <v>10654399.151349211</v>
      </c>
      <c r="CO35" s="177">
        <v>1091426.8899999997</v>
      </c>
      <c r="CP35" s="127" t="s">
        <v>44</v>
      </c>
      <c r="CQ35" s="127" t="s">
        <v>44</v>
      </c>
      <c r="CR35" s="127" t="s">
        <v>44</v>
      </c>
      <c r="CS35" s="127" t="s">
        <v>44</v>
      </c>
      <c r="CT35" s="125" t="s">
        <v>44</v>
      </c>
      <c r="CU35" s="125" t="s">
        <v>44</v>
      </c>
      <c r="CV35" s="125" t="s">
        <v>4879</v>
      </c>
      <c r="CW35" s="125" t="s">
        <v>44</v>
      </c>
      <c r="CX35" s="153">
        <v>25569.625694432871</v>
      </c>
    </row>
    <row r="36" spans="1:102" ht="15" customHeight="1" x14ac:dyDescent="0.25">
      <c r="A36" s="8"/>
      <c r="B36" s="128">
        <v>33345956000184</v>
      </c>
      <c r="C36" s="151" t="s">
        <v>4880</v>
      </c>
      <c r="D36" s="125">
        <v>22</v>
      </c>
      <c r="E36" s="125"/>
      <c r="F36" s="121" t="s">
        <v>3266</v>
      </c>
      <c r="G36" s="125" t="s">
        <v>343</v>
      </c>
      <c r="H36" s="125" t="s">
        <v>3264</v>
      </c>
      <c r="I36" s="125" t="s">
        <v>3265</v>
      </c>
      <c r="J36" s="125" t="s">
        <v>3318</v>
      </c>
      <c r="K36" s="125" t="s">
        <v>3285</v>
      </c>
      <c r="L36" s="125" t="s">
        <v>3272</v>
      </c>
      <c r="M36" s="125" t="s">
        <v>110</v>
      </c>
      <c r="N36" s="125" t="s">
        <v>111</v>
      </c>
      <c r="O36" s="125" t="s">
        <v>4606</v>
      </c>
      <c r="P36" s="125" t="s">
        <v>3308</v>
      </c>
      <c r="Q36" s="126">
        <v>500</v>
      </c>
      <c r="R36" s="125" t="s">
        <v>4571</v>
      </c>
      <c r="S36" s="187" t="s">
        <v>44</v>
      </c>
      <c r="T36" s="170">
        <v>100</v>
      </c>
      <c r="U36" s="170">
        <v>100</v>
      </c>
      <c r="V36" s="171" t="s">
        <v>3271</v>
      </c>
      <c r="W36" s="171" t="s">
        <v>3288</v>
      </c>
      <c r="X36" s="171" t="s">
        <v>3289</v>
      </c>
      <c r="Y36" s="171" t="s">
        <v>3292</v>
      </c>
      <c r="Z36" s="171">
        <v>32</v>
      </c>
      <c r="AA36" s="171" t="s">
        <v>44</v>
      </c>
      <c r="AB36" s="168" t="s">
        <v>44</v>
      </c>
      <c r="AC36" s="171" t="s">
        <v>4881</v>
      </c>
      <c r="AD36" s="168">
        <v>1.9E-2</v>
      </c>
      <c r="AE36" s="168">
        <v>0.11900000000000001</v>
      </c>
      <c r="AF36" s="168">
        <v>2.5000000000000001E-2</v>
      </c>
      <c r="AG36" s="168">
        <v>0.2</v>
      </c>
      <c r="AH36" s="171" t="s">
        <v>4584</v>
      </c>
      <c r="AI36" s="171" t="s">
        <v>4836</v>
      </c>
      <c r="AJ36" s="171" t="s">
        <v>130</v>
      </c>
      <c r="AK36" s="172">
        <v>43686</v>
      </c>
      <c r="AL36" s="186" t="s">
        <v>4882</v>
      </c>
      <c r="AM36" s="127">
        <v>-1.93482897924643E-2</v>
      </c>
      <c r="AN36" s="127">
        <v>-2.2180841790311798E-2</v>
      </c>
      <c r="AO36" s="127">
        <v>0.2137724509647605</v>
      </c>
      <c r="AP36" s="127">
        <v>0.1751180752199652</v>
      </c>
      <c r="AQ36" s="127">
        <v>0.14106053035150379</v>
      </c>
      <c r="AR36" s="127">
        <v>-8.17899330152356E-2</v>
      </c>
      <c r="AS36" s="127">
        <v>0.1098636569426769</v>
      </c>
      <c r="AT36" s="127">
        <v>7.0658637823668199E-2</v>
      </c>
      <c r="AU36" s="127" t="s">
        <v>44</v>
      </c>
      <c r="AV36" s="127" t="s">
        <v>44</v>
      </c>
      <c r="AW36" s="127">
        <v>3.52942488552727E-2</v>
      </c>
      <c r="AX36" s="127" t="s">
        <v>44</v>
      </c>
      <c r="AY36" s="127" t="s">
        <v>44</v>
      </c>
      <c r="AZ36" s="127">
        <v>1.4417304590130882</v>
      </c>
      <c r="BA36" s="127">
        <v>1.3591484663829492</v>
      </c>
      <c r="BB36" s="127">
        <v>1.1064295605006538</v>
      </c>
      <c r="BC36" s="127" t="s">
        <v>44</v>
      </c>
      <c r="BD36" s="127">
        <v>0.84203232468945288</v>
      </c>
      <c r="BE36" s="127">
        <v>0.57107102220534833</v>
      </c>
      <c r="BF36" s="127" t="s">
        <v>44</v>
      </c>
      <c r="BG36" s="127" t="s">
        <v>44</v>
      </c>
      <c r="BH36" s="127">
        <v>0.31024292218276012</v>
      </c>
      <c r="BI36" s="127">
        <v>-3.0257671250717801E-2</v>
      </c>
      <c r="BJ36" s="127">
        <v>-6.7583193918104495E-2</v>
      </c>
      <c r="BK36" s="127">
        <v>6.5497543107785106E-2</v>
      </c>
      <c r="BL36" s="127">
        <v>4.0992478455195158E-2</v>
      </c>
      <c r="BM36" s="127">
        <v>1.2034572746821848E-2</v>
      </c>
      <c r="BN36" s="127">
        <v>-0.190529661169478</v>
      </c>
      <c r="BO36" s="127">
        <v>-2.06107366421481E-2</v>
      </c>
      <c r="BP36" s="127">
        <v>-5.3071397629365899E-2</v>
      </c>
      <c r="BQ36" s="127" t="s">
        <v>44</v>
      </c>
      <c r="BR36" s="127" t="s">
        <v>44</v>
      </c>
      <c r="BS36" s="127">
        <v>-7.0453948213542006E-2</v>
      </c>
      <c r="BT36" s="127">
        <v>0.16313047980098999</v>
      </c>
      <c r="BU36" s="127">
        <v>0.19261948347003419</v>
      </c>
      <c r="BV36" s="174">
        <v>0.42197287104685449</v>
      </c>
      <c r="BW36" s="174">
        <v>-0.1958723094070243</v>
      </c>
      <c r="BX36" s="127">
        <v>-0.1206063557820974</v>
      </c>
      <c r="BY36" s="127">
        <v>-0.43889707716647491</v>
      </c>
      <c r="BZ36" s="174">
        <v>0.71357406349176911</v>
      </c>
      <c r="CA36" s="179">
        <v>0.88754973799351111</v>
      </c>
      <c r="CB36" s="179">
        <v>-0.46572176929419917</v>
      </c>
      <c r="CC36" s="179">
        <v>0.63512026269237754</v>
      </c>
      <c r="CD36" s="179">
        <v>0.52666424002532175</v>
      </c>
      <c r="CE36" s="179">
        <v>7.2568150906703405E-2</v>
      </c>
      <c r="CF36" s="179">
        <v>0.76675743972903987</v>
      </c>
      <c r="CG36" s="176">
        <v>1.26154736</v>
      </c>
      <c r="CH36" s="168">
        <v>0.25</v>
      </c>
      <c r="CI36" s="169">
        <v>0.15</v>
      </c>
      <c r="CJ36" s="169">
        <v>4.7499999999999999E-3</v>
      </c>
      <c r="CK36" s="169">
        <v>1.7111984941835081E-3</v>
      </c>
      <c r="CL36" s="169">
        <v>6.4611984941835079E-3</v>
      </c>
      <c r="CM36" s="177">
        <v>10121463.26</v>
      </c>
      <c r="CN36" s="177">
        <v>11173618.575634925</v>
      </c>
      <c r="CO36" s="177">
        <v>-796152.4</v>
      </c>
      <c r="CP36" s="127" t="s">
        <v>44</v>
      </c>
      <c r="CQ36" s="127" t="s">
        <v>44</v>
      </c>
      <c r="CR36" s="127" t="s">
        <v>44</v>
      </c>
      <c r="CS36" s="127" t="s">
        <v>44</v>
      </c>
      <c r="CT36" s="125" t="s">
        <v>44</v>
      </c>
      <c r="CU36" s="125" t="s">
        <v>44</v>
      </c>
      <c r="CV36" s="125" t="s">
        <v>4883</v>
      </c>
      <c r="CW36" s="125" t="s">
        <v>44</v>
      </c>
      <c r="CX36" s="153">
        <v>25569.625694432871</v>
      </c>
    </row>
    <row r="37" spans="1:102" ht="15" customHeight="1" x14ac:dyDescent="0.25">
      <c r="A37" s="8"/>
      <c r="B37" s="128">
        <v>44544223000195</v>
      </c>
      <c r="C37" s="151" t="s">
        <v>3917</v>
      </c>
      <c r="D37" s="125">
        <v>50</v>
      </c>
      <c r="E37" s="125"/>
      <c r="F37" s="121"/>
      <c r="G37" s="125" t="s">
        <v>3275</v>
      </c>
      <c r="H37" s="125" t="s">
        <v>3918</v>
      </c>
      <c r="I37" s="125" t="s">
        <v>3276</v>
      </c>
      <c r="J37" s="125" t="s">
        <v>3851</v>
      </c>
      <c r="K37" s="125" t="s">
        <v>3285</v>
      </c>
      <c r="L37" s="125" t="s">
        <v>3273</v>
      </c>
      <c r="M37" s="125" t="s">
        <v>4884</v>
      </c>
      <c r="N37" s="125" t="s">
        <v>4785</v>
      </c>
      <c r="O37" s="125" t="s">
        <v>4647</v>
      </c>
      <c r="P37" s="125" t="s">
        <v>3828</v>
      </c>
      <c r="Q37" s="126">
        <v>25000</v>
      </c>
      <c r="R37" s="125" t="s">
        <v>4612</v>
      </c>
      <c r="S37" s="187" t="s">
        <v>44</v>
      </c>
      <c r="T37" s="170">
        <v>0.01</v>
      </c>
      <c r="U37" s="170">
        <v>0.01</v>
      </c>
      <c r="V37" s="171" t="s">
        <v>3271</v>
      </c>
      <c r="W37" s="171" t="s">
        <v>132</v>
      </c>
      <c r="X37" s="171" t="s">
        <v>132</v>
      </c>
      <c r="Y37" s="171" t="s">
        <v>132</v>
      </c>
      <c r="Z37" s="171">
        <v>0</v>
      </c>
      <c r="AA37" s="171" t="s">
        <v>44</v>
      </c>
      <c r="AB37" s="168" t="s">
        <v>44</v>
      </c>
      <c r="AC37" s="171" t="s">
        <v>44</v>
      </c>
      <c r="AD37" s="168">
        <v>0.02</v>
      </c>
      <c r="AE37" s="168" t="s">
        <v>44</v>
      </c>
      <c r="AF37" s="168" t="s">
        <v>44</v>
      </c>
      <c r="AG37" s="168">
        <v>0.2</v>
      </c>
      <c r="AH37" s="171" t="s">
        <v>44</v>
      </c>
      <c r="AI37" s="171" t="s">
        <v>44</v>
      </c>
      <c r="AJ37" s="171" t="s">
        <v>44</v>
      </c>
      <c r="AK37" s="172">
        <v>44683</v>
      </c>
      <c r="AL37" s="186" t="s">
        <v>4885</v>
      </c>
      <c r="AM37" s="127" t="s">
        <v>44</v>
      </c>
      <c r="AN37" s="127" t="s">
        <v>44</v>
      </c>
      <c r="AO37" s="127" t="s">
        <v>44</v>
      </c>
      <c r="AP37" s="127" t="s">
        <v>44</v>
      </c>
      <c r="AQ37" s="127" t="s">
        <v>44</v>
      </c>
      <c r="AR37" s="127" t="s">
        <v>44</v>
      </c>
      <c r="AS37" s="127" t="s">
        <v>44</v>
      </c>
      <c r="AT37" s="127" t="s">
        <v>44</v>
      </c>
      <c r="AU37" s="127" t="s">
        <v>44</v>
      </c>
      <c r="AV37" s="127" t="s">
        <v>44</v>
      </c>
      <c r="AW37" s="127" t="s">
        <v>44</v>
      </c>
      <c r="AX37" s="127" t="s">
        <v>44</v>
      </c>
      <c r="AY37" s="127" t="s">
        <v>44</v>
      </c>
      <c r="AZ37" s="127" t="s">
        <v>44</v>
      </c>
      <c r="BA37" s="127" t="s">
        <v>44</v>
      </c>
      <c r="BB37" s="127" t="s">
        <v>44</v>
      </c>
      <c r="BC37" s="127" t="s">
        <v>44</v>
      </c>
      <c r="BD37" s="127" t="s">
        <v>44</v>
      </c>
      <c r="BE37" s="127" t="s">
        <v>44</v>
      </c>
      <c r="BF37" s="127" t="s">
        <v>44</v>
      </c>
      <c r="BG37" s="127" t="s">
        <v>44</v>
      </c>
      <c r="BH37" s="127" t="s">
        <v>44</v>
      </c>
      <c r="BI37" s="127" t="s">
        <v>44</v>
      </c>
      <c r="BJ37" s="127" t="s">
        <v>44</v>
      </c>
      <c r="BK37" s="127" t="s">
        <v>44</v>
      </c>
      <c r="BL37" s="127" t="s">
        <v>44</v>
      </c>
      <c r="BM37" s="127" t="s">
        <v>44</v>
      </c>
      <c r="BN37" s="127" t="s">
        <v>44</v>
      </c>
      <c r="BO37" s="127" t="s">
        <v>44</v>
      </c>
      <c r="BP37" s="127" t="s">
        <v>44</v>
      </c>
      <c r="BQ37" s="127" t="s">
        <v>44</v>
      </c>
      <c r="BR37" s="127" t="s">
        <v>44</v>
      </c>
      <c r="BS37" s="127" t="s">
        <v>44</v>
      </c>
      <c r="BT37" s="127">
        <v>5.47620997203166E-2</v>
      </c>
      <c r="BU37" s="127">
        <v>0.92482994017898956</v>
      </c>
      <c r="BV37" s="174">
        <v>-2.5890688677224247</v>
      </c>
      <c r="BW37" s="174">
        <v>0.1155496759093675</v>
      </c>
      <c r="BX37" s="127">
        <v>-3.8120818510154697E-2</v>
      </c>
      <c r="BY37" s="127">
        <v>-0.73080646000999994</v>
      </c>
      <c r="BZ37" s="174">
        <v>0.73717550126562792</v>
      </c>
      <c r="CA37" s="179">
        <v>-3.8412671892330001E-3</v>
      </c>
      <c r="CB37" s="179">
        <v>0.1069822223425802</v>
      </c>
      <c r="CC37" s="179">
        <v>-5.2872562176351001E-2</v>
      </c>
      <c r="CD37" s="179">
        <v>-4.0308064517368201E-2</v>
      </c>
      <c r="CE37" s="179">
        <v>5.1193090289759401E-2</v>
      </c>
      <c r="CF37" s="179">
        <v>1.60572408655003E-2</v>
      </c>
      <c r="CG37" s="176">
        <v>834.08177075000003</v>
      </c>
      <c r="CH37" s="168">
        <v>0.15</v>
      </c>
      <c r="CI37" s="169">
        <v>0.05</v>
      </c>
      <c r="CJ37" s="169">
        <v>3.0000000000000001E-3</v>
      </c>
      <c r="CK37" s="169" t="s">
        <v>44</v>
      </c>
      <c r="CL37" s="169">
        <v>3.0000000000000001E-3</v>
      </c>
      <c r="CM37" s="177">
        <v>24850389.66</v>
      </c>
      <c r="CN37" s="177">
        <v>22679168.810952373</v>
      </c>
      <c r="CO37" s="177">
        <v>2736795.27</v>
      </c>
      <c r="CP37" s="127" t="s">
        <v>44</v>
      </c>
      <c r="CQ37" s="127" t="s">
        <v>44</v>
      </c>
      <c r="CR37" s="127" t="s">
        <v>44</v>
      </c>
      <c r="CS37" s="127" t="s">
        <v>44</v>
      </c>
      <c r="CT37" s="125" t="s">
        <v>44</v>
      </c>
      <c r="CU37" s="125" t="s">
        <v>44</v>
      </c>
      <c r="CV37" s="125" t="s">
        <v>4886</v>
      </c>
      <c r="CW37" s="125" t="s">
        <v>44</v>
      </c>
      <c r="CX37" s="153">
        <v>25569.604861099539</v>
      </c>
    </row>
    <row r="38" spans="1:102" ht="15" customHeight="1" x14ac:dyDescent="0.25">
      <c r="A38" s="8"/>
      <c r="B38" s="128">
        <v>44544223000195</v>
      </c>
      <c r="C38" s="151" t="s">
        <v>3920</v>
      </c>
      <c r="D38" s="125">
        <v>50</v>
      </c>
      <c r="E38" s="125"/>
      <c r="F38" s="121"/>
      <c r="G38" s="125" t="s">
        <v>3275</v>
      </c>
      <c r="H38" s="125" t="s">
        <v>3918</v>
      </c>
      <c r="I38" s="125" t="s">
        <v>3276</v>
      </c>
      <c r="J38" s="125" t="s">
        <v>3851</v>
      </c>
      <c r="K38" s="125" t="s">
        <v>3285</v>
      </c>
      <c r="L38" s="125" t="s">
        <v>3273</v>
      </c>
      <c r="M38" s="125" t="s">
        <v>4884</v>
      </c>
      <c r="N38" s="125" t="s">
        <v>4785</v>
      </c>
      <c r="O38" s="125" t="s">
        <v>4647</v>
      </c>
      <c r="P38" s="125" t="s">
        <v>3828</v>
      </c>
      <c r="Q38" s="126">
        <v>25000</v>
      </c>
      <c r="R38" s="125" t="s">
        <v>4612</v>
      </c>
      <c r="S38" s="187" t="s">
        <v>44</v>
      </c>
      <c r="T38" s="170">
        <v>0.01</v>
      </c>
      <c r="U38" s="170">
        <v>0.01</v>
      </c>
      <c r="V38" s="171" t="s">
        <v>3271</v>
      </c>
      <c r="W38" s="171" t="s">
        <v>132</v>
      </c>
      <c r="X38" s="171" t="s">
        <v>132</v>
      </c>
      <c r="Y38" s="171" t="s">
        <v>132</v>
      </c>
      <c r="Z38" s="171">
        <v>0</v>
      </c>
      <c r="AA38" s="171" t="s">
        <v>44</v>
      </c>
      <c r="AB38" s="168" t="s">
        <v>44</v>
      </c>
      <c r="AC38" s="171" t="s">
        <v>44</v>
      </c>
      <c r="AD38" s="168">
        <v>0.02</v>
      </c>
      <c r="AE38" s="168" t="s">
        <v>44</v>
      </c>
      <c r="AF38" s="168" t="s">
        <v>44</v>
      </c>
      <c r="AG38" s="168">
        <v>0.2</v>
      </c>
      <c r="AH38" s="171" t="s">
        <v>4887</v>
      </c>
      <c r="AI38" s="171" t="s">
        <v>4888</v>
      </c>
      <c r="AJ38" s="171" t="s">
        <v>44</v>
      </c>
      <c r="AK38" s="172">
        <v>44742</v>
      </c>
      <c r="AL38" s="186" t="s">
        <v>4889</v>
      </c>
      <c r="AM38" s="127" t="s">
        <v>44</v>
      </c>
      <c r="AN38" s="127" t="s">
        <v>44</v>
      </c>
      <c r="AO38" s="127" t="s">
        <v>44</v>
      </c>
      <c r="AP38" s="127" t="s">
        <v>44</v>
      </c>
      <c r="AQ38" s="127" t="s">
        <v>44</v>
      </c>
      <c r="AR38" s="127" t="s">
        <v>44</v>
      </c>
      <c r="AS38" s="127" t="s">
        <v>44</v>
      </c>
      <c r="AT38" s="127" t="s">
        <v>44</v>
      </c>
      <c r="AU38" s="127" t="s">
        <v>44</v>
      </c>
      <c r="AV38" s="127" t="s">
        <v>44</v>
      </c>
      <c r="AW38" s="127" t="s">
        <v>44</v>
      </c>
      <c r="AX38" s="127" t="s">
        <v>44</v>
      </c>
      <c r="AY38" s="127" t="s">
        <v>44</v>
      </c>
      <c r="AZ38" s="127" t="s">
        <v>44</v>
      </c>
      <c r="BA38" s="127" t="s">
        <v>44</v>
      </c>
      <c r="BB38" s="127" t="s">
        <v>44</v>
      </c>
      <c r="BC38" s="127" t="s">
        <v>44</v>
      </c>
      <c r="BD38" s="127" t="s">
        <v>44</v>
      </c>
      <c r="BE38" s="127" t="s">
        <v>44</v>
      </c>
      <c r="BF38" s="127" t="s">
        <v>44</v>
      </c>
      <c r="BG38" s="127" t="s">
        <v>44</v>
      </c>
      <c r="BH38" s="127" t="s">
        <v>44</v>
      </c>
      <c r="BI38" s="127" t="s">
        <v>44</v>
      </c>
      <c r="BJ38" s="127" t="s">
        <v>44</v>
      </c>
      <c r="BK38" s="127" t="s">
        <v>44</v>
      </c>
      <c r="BL38" s="127" t="s">
        <v>44</v>
      </c>
      <c r="BM38" s="127" t="s">
        <v>44</v>
      </c>
      <c r="BN38" s="127" t="s">
        <v>44</v>
      </c>
      <c r="BO38" s="127" t="s">
        <v>44</v>
      </c>
      <c r="BP38" s="127" t="s">
        <v>44</v>
      </c>
      <c r="BQ38" s="127" t="s">
        <v>44</v>
      </c>
      <c r="BR38" s="127" t="s">
        <v>44</v>
      </c>
      <c r="BS38" s="127" t="s">
        <v>44</v>
      </c>
      <c r="BT38" s="127">
        <v>5.47620997203166E-2</v>
      </c>
      <c r="BU38" s="127">
        <v>0.92482994017898956</v>
      </c>
      <c r="BV38" s="174">
        <v>-2.5890688677224247</v>
      </c>
      <c r="BW38" s="174">
        <v>0.1155496759093675</v>
      </c>
      <c r="BX38" s="127">
        <v>-3.8120818510154697E-2</v>
      </c>
      <c r="BY38" s="127">
        <v>-0.73080646000999994</v>
      </c>
      <c r="BZ38" s="174">
        <v>0.73717550126562792</v>
      </c>
      <c r="CA38" s="179">
        <v>-3.8412671892330001E-3</v>
      </c>
      <c r="CB38" s="179">
        <v>0.1069822223425802</v>
      </c>
      <c r="CC38" s="179">
        <v>-5.2872562176351001E-2</v>
      </c>
      <c r="CD38" s="179">
        <v>-4.0308064517368201E-2</v>
      </c>
      <c r="CE38" s="179">
        <v>5.1193090289759401E-2</v>
      </c>
      <c r="CF38" s="179">
        <v>1.60572408655003E-2</v>
      </c>
      <c r="CG38" s="176">
        <v>834.08177075000003</v>
      </c>
      <c r="CH38" s="168">
        <v>0.15</v>
      </c>
      <c r="CI38" s="169">
        <v>0.05</v>
      </c>
      <c r="CJ38" s="169">
        <v>3.0000000000000001E-3</v>
      </c>
      <c r="CK38" s="169" t="s">
        <v>44</v>
      </c>
      <c r="CL38" s="169">
        <v>3.0000000000000001E-3</v>
      </c>
      <c r="CM38" s="177">
        <v>24850389.66</v>
      </c>
      <c r="CN38" s="177">
        <v>22679168.810952373</v>
      </c>
      <c r="CO38" s="177">
        <v>2736795.27</v>
      </c>
      <c r="CP38" s="127" t="s">
        <v>44</v>
      </c>
      <c r="CQ38" s="127" t="s">
        <v>44</v>
      </c>
      <c r="CR38" s="127" t="s">
        <v>44</v>
      </c>
      <c r="CS38" s="127" t="s">
        <v>44</v>
      </c>
      <c r="CT38" s="125" t="s">
        <v>44</v>
      </c>
      <c r="CU38" s="125" t="s">
        <v>44</v>
      </c>
      <c r="CV38" s="125" t="s">
        <v>4886</v>
      </c>
      <c r="CW38" s="125" t="s">
        <v>44</v>
      </c>
      <c r="CX38" s="153">
        <v>25569.604861099539</v>
      </c>
    </row>
    <row r="39" spans="1:102" ht="15" customHeight="1" x14ac:dyDescent="0.25">
      <c r="A39" s="8"/>
      <c r="B39" s="128">
        <v>21689246000192</v>
      </c>
      <c r="C39" s="151" t="s">
        <v>4890</v>
      </c>
      <c r="D39" s="125">
        <v>40</v>
      </c>
      <c r="E39" s="125" t="s">
        <v>131</v>
      </c>
      <c r="F39" s="121" t="s">
        <v>3274</v>
      </c>
      <c r="G39" s="125" t="s">
        <v>4891</v>
      </c>
      <c r="H39" s="125" t="s">
        <v>3263</v>
      </c>
      <c r="I39" s="125" t="s">
        <v>3257</v>
      </c>
      <c r="J39" s="125" t="s">
        <v>3317</v>
      </c>
      <c r="K39" s="125" t="s">
        <v>3285</v>
      </c>
      <c r="L39" s="125" t="s">
        <v>3273</v>
      </c>
      <c r="M39" s="125" t="s">
        <v>112</v>
      </c>
      <c r="N39" s="125" t="s">
        <v>113</v>
      </c>
      <c r="O39" s="125" t="s">
        <v>447</v>
      </c>
      <c r="P39" s="125" t="s">
        <v>3295</v>
      </c>
      <c r="Q39" s="126">
        <v>1000</v>
      </c>
      <c r="R39" s="125" t="s">
        <v>4571</v>
      </c>
      <c r="S39" s="187" t="s">
        <v>44</v>
      </c>
      <c r="T39" s="170">
        <v>1000</v>
      </c>
      <c r="U39" s="170">
        <v>1000</v>
      </c>
      <c r="V39" s="171" t="s">
        <v>3271</v>
      </c>
      <c r="W39" s="171" t="s">
        <v>132</v>
      </c>
      <c r="X39" s="171" t="s">
        <v>4892</v>
      </c>
      <c r="Y39" s="171" t="s">
        <v>3292</v>
      </c>
      <c r="Z39" s="171">
        <v>12</v>
      </c>
      <c r="AA39" s="171" t="s">
        <v>131</v>
      </c>
      <c r="AB39" s="168">
        <v>0.1</v>
      </c>
      <c r="AC39" s="171" t="s">
        <v>4893</v>
      </c>
      <c r="AD39" s="168">
        <v>1.8700000000000001E-2</v>
      </c>
      <c r="AE39" s="168">
        <v>0.1487</v>
      </c>
      <c r="AF39" s="168">
        <v>0.02</v>
      </c>
      <c r="AG39" s="168">
        <v>0.2</v>
      </c>
      <c r="AH39" s="171" t="s">
        <v>3322</v>
      </c>
      <c r="AI39" s="171" t="s">
        <v>4573</v>
      </c>
      <c r="AJ39" s="171" t="s">
        <v>44</v>
      </c>
      <c r="AK39" s="172">
        <v>42086</v>
      </c>
      <c r="AL39" s="186" t="s">
        <v>4894</v>
      </c>
      <c r="AM39" s="127">
        <v>0.10515689206963411</v>
      </c>
      <c r="AN39" s="127">
        <v>7.1518635901054997E-3</v>
      </c>
      <c r="AO39" s="127">
        <v>0.3302554101526089</v>
      </c>
      <c r="AP39" s="127">
        <v>0.22626184921343939</v>
      </c>
      <c r="AQ39" s="127">
        <v>0.31579466710123172</v>
      </c>
      <c r="AR39" s="127">
        <v>0.28919682519420381</v>
      </c>
      <c r="AS39" s="127">
        <v>0.55843799226162871</v>
      </c>
      <c r="AT39" s="127">
        <v>-0.30004150020443099</v>
      </c>
      <c r="AU39" s="127" t="s">
        <v>44</v>
      </c>
      <c r="AV39" s="127" t="s">
        <v>44</v>
      </c>
      <c r="AW39" s="127">
        <v>0.20881459679605899</v>
      </c>
      <c r="AX39" s="127">
        <v>9.6391250477429953</v>
      </c>
      <c r="AY39" s="127">
        <v>0.15752187397638381</v>
      </c>
      <c r="AZ39" s="127">
        <v>2.2273182625827039</v>
      </c>
      <c r="BA39" s="127">
        <v>1.7973831383160039</v>
      </c>
      <c r="BB39" s="127">
        <v>2.9115283032462518</v>
      </c>
      <c r="BC39" s="127">
        <v>2.65953235402604</v>
      </c>
      <c r="BD39" s="127">
        <v>4.2800581548483851</v>
      </c>
      <c r="BE39" s="127" t="s">
        <v>44</v>
      </c>
      <c r="BF39" s="127" t="s">
        <v>44</v>
      </c>
      <c r="BG39" s="127" t="s">
        <v>44</v>
      </c>
      <c r="BH39" s="127">
        <v>3.9233714931644736</v>
      </c>
      <c r="BI39" s="127">
        <v>9.4247510611380703E-2</v>
      </c>
      <c r="BJ39" s="127">
        <v>-3.8250488537686998E-2</v>
      </c>
      <c r="BK39" s="127">
        <v>0.18198050229563351</v>
      </c>
      <c r="BL39" s="127">
        <v>8.9154661276460656E-2</v>
      </c>
      <c r="BM39" s="127">
        <v>0.18704370455778663</v>
      </c>
      <c r="BN39" s="127">
        <v>0.18045709703996149</v>
      </c>
      <c r="BO39" s="127">
        <v>0.4279635986768035</v>
      </c>
      <c r="BP39" s="127">
        <v>-0.42377153565746511</v>
      </c>
      <c r="BQ39" s="127" t="s">
        <v>44</v>
      </c>
      <c r="BR39" s="127" t="s">
        <v>44</v>
      </c>
      <c r="BS39" s="127">
        <v>0.1477287388177777</v>
      </c>
      <c r="BT39" s="127">
        <v>0.15889968529297391</v>
      </c>
      <c r="BU39" s="127">
        <v>0.2244221119680197</v>
      </c>
      <c r="BV39" s="174">
        <v>1.0054390898277437</v>
      </c>
      <c r="BW39" s="174">
        <v>0.54018912354415571</v>
      </c>
      <c r="BX39" s="127">
        <v>-0.1425049016459092</v>
      </c>
      <c r="BY39" s="127">
        <v>-0.46102129467770647</v>
      </c>
      <c r="BZ39" s="174">
        <v>0.4886294561640232</v>
      </c>
      <c r="CA39" s="179">
        <v>0.37925940691057369</v>
      </c>
      <c r="CB39" s="179">
        <v>-0.2890136917652536</v>
      </c>
      <c r="CC39" s="179">
        <v>0.39288098628802309</v>
      </c>
      <c r="CD39" s="179">
        <v>0.30312037551898952</v>
      </c>
      <c r="CE39" s="179">
        <v>0.63216641664221274</v>
      </c>
      <c r="CF39" s="179">
        <v>0.51837918501418345</v>
      </c>
      <c r="CG39" s="176">
        <v>8.1382718000000001</v>
      </c>
      <c r="CH39" s="168">
        <v>0.3</v>
      </c>
      <c r="CI39" s="169">
        <v>0.2</v>
      </c>
      <c r="CJ39" s="169">
        <v>5.6100000000000004E-3</v>
      </c>
      <c r="CK39" s="169" t="s">
        <v>44</v>
      </c>
      <c r="CL39" s="169">
        <v>5.6100000000000004E-3</v>
      </c>
      <c r="CM39" s="177">
        <v>287944838.95999998</v>
      </c>
      <c r="CN39" s="177">
        <v>290953410.95063484</v>
      </c>
      <c r="CO39" s="177">
        <v>-20458445.999999989</v>
      </c>
      <c r="CP39" s="127" t="s">
        <v>44</v>
      </c>
      <c r="CQ39" s="127" t="s">
        <v>44</v>
      </c>
      <c r="CR39" s="127" t="s">
        <v>44</v>
      </c>
      <c r="CS39" s="127" t="s">
        <v>44</v>
      </c>
      <c r="CT39" s="125" t="s">
        <v>44</v>
      </c>
      <c r="CU39" s="125" t="s">
        <v>44</v>
      </c>
      <c r="CV39" s="125" t="s">
        <v>4895</v>
      </c>
      <c r="CW39" s="125" t="s">
        <v>44</v>
      </c>
      <c r="CX39" s="153">
        <v>25569.625694432871</v>
      </c>
    </row>
    <row r="40" spans="1:102" ht="15" customHeight="1" x14ac:dyDescent="0.25">
      <c r="A40" s="8"/>
      <c r="B40" s="128">
        <v>47756349000111</v>
      </c>
      <c r="C40" s="151" t="s">
        <v>4896</v>
      </c>
      <c r="D40" s="125">
        <v>26</v>
      </c>
      <c r="E40" s="125"/>
      <c r="F40" s="121"/>
      <c r="G40" s="125" t="s">
        <v>4891</v>
      </c>
      <c r="H40" s="125" t="s">
        <v>3263</v>
      </c>
      <c r="I40" s="125" t="s">
        <v>3257</v>
      </c>
      <c r="J40" s="125" t="s">
        <v>3319</v>
      </c>
      <c r="K40" s="125" t="s">
        <v>3285</v>
      </c>
      <c r="L40" s="125" t="s">
        <v>3272</v>
      </c>
      <c r="M40" s="125" t="s">
        <v>112</v>
      </c>
      <c r="N40" s="125" t="s">
        <v>113</v>
      </c>
      <c r="O40" s="125" t="s">
        <v>447</v>
      </c>
      <c r="P40" s="125" t="s">
        <v>112</v>
      </c>
      <c r="Q40" s="126">
        <v>1000</v>
      </c>
      <c r="R40" s="125" t="s">
        <v>4571</v>
      </c>
      <c r="S40" s="187" t="s">
        <v>44</v>
      </c>
      <c r="T40" s="170">
        <v>100</v>
      </c>
      <c r="U40" s="170">
        <v>1000</v>
      </c>
      <c r="V40" s="171" t="s">
        <v>3271</v>
      </c>
      <c r="W40" s="171" t="s">
        <v>132</v>
      </c>
      <c r="X40" s="171" t="s">
        <v>4892</v>
      </c>
      <c r="Y40" s="171" t="s">
        <v>3292</v>
      </c>
      <c r="Z40" s="171">
        <v>12</v>
      </c>
      <c r="AA40" s="171" t="s">
        <v>44</v>
      </c>
      <c r="AB40" s="168" t="s">
        <v>44</v>
      </c>
      <c r="AC40" s="171" t="s">
        <v>4897</v>
      </c>
      <c r="AD40" s="168">
        <v>1.8700000000000001E-2</v>
      </c>
      <c r="AE40" s="168">
        <v>0.1487</v>
      </c>
      <c r="AF40" s="168">
        <v>0.02</v>
      </c>
      <c r="AG40" s="168">
        <v>0.2</v>
      </c>
      <c r="AH40" s="171" t="s">
        <v>4836</v>
      </c>
      <c r="AI40" s="171" t="s">
        <v>3300</v>
      </c>
      <c r="AJ40" s="171" t="s">
        <v>4898</v>
      </c>
      <c r="AK40" s="172">
        <v>44825</v>
      </c>
      <c r="AL40" s="186" t="s">
        <v>4899</v>
      </c>
      <c r="AM40" s="127">
        <v>0.1052090888725767</v>
      </c>
      <c r="AN40" s="127">
        <v>7.1488932028258003E-3</v>
      </c>
      <c r="AO40" s="127">
        <v>0.33266812485294017</v>
      </c>
      <c r="AP40" s="127">
        <v>0.2291840655004731</v>
      </c>
      <c r="AQ40" s="127">
        <v>0.30556230877733848</v>
      </c>
      <c r="AR40" s="127">
        <v>0.2806819754563627</v>
      </c>
      <c r="AS40" s="127">
        <v>0.51045610742432102</v>
      </c>
      <c r="AT40" s="127" t="s">
        <v>44</v>
      </c>
      <c r="AU40" s="127" t="s">
        <v>44</v>
      </c>
      <c r="AV40" s="127" t="s">
        <v>44</v>
      </c>
      <c r="AW40" s="127">
        <v>0.28869751224853091</v>
      </c>
      <c r="AX40" s="127">
        <v>9.6439096272484672</v>
      </c>
      <c r="AY40" s="127">
        <v>0.1574564503333237</v>
      </c>
      <c r="AZ40" s="127">
        <v>2.243590164114813</v>
      </c>
      <c r="BA40" s="127">
        <v>1.8229864307358108</v>
      </c>
      <c r="BB40" s="127">
        <v>2.7913951904825232</v>
      </c>
      <c r="BC40" s="127">
        <v>2.5812274889838616</v>
      </c>
      <c r="BD40" s="127">
        <v>3.9123087174377922</v>
      </c>
      <c r="BE40" s="127" t="s">
        <v>44</v>
      </c>
      <c r="BF40" s="127" t="s">
        <v>44</v>
      </c>
      <c r="BG40" s="127" t="s">
        <v>44</v>
      </c>
      <c r="BH40" s="127">
        <v>2.6919212677245108</v>
      </c>
      <c r="BI40" s="127">
        <v>9.4299707414323197E-2</v>
      </c>
      <c r="BJ40" s="127">
        <v>-3.8253458924966698E-2</v>
      </c>
      <c r="BK40" s="127">
        <v>0.1843932169959647</v>
      </c>
      <c r="BL40" s="127">
        <v>9.1910187966194989E-2</v>
      </c>
      <c r="BM40" s="127">
        <v>0.17674858323605602</v>
      </c>
      <c r="BN40" s="127">
        <v>0.17194224730212029</v>
      </c>
      <c r="BO40" s="127">
        <v>0.3799817138394958</v>
      </c>
      <c r="BP40" s="127" t="s">
        <v>44</v>
      </c>
      <c r="BQ40" s="127" t="s">
        <v>44</v>
      </c>
      <c r="BR40" s="127" t="s">
        <v>44</v>
      </c>
      <c r="BS40" s="127">
        <v>0.16387652932820385</v>
      </c>
      <c r="BT40" s="127">
        <v>0.16278997399718009</v>
      </c>
      <c r="BU40" s="127">
        <v>0.18829547207198041</v>
      </c>
      <c r="BV40" s="174">
        <v>0.99647103322795183</v>
      </c>
      <c r="BW40" s="174">
        <v>0.79117488972052064</v>
      </c>
      <c r="BX40" s="127">
        <v>-0.14621572823272411</v>
      </c>
      <c r="BY40" s="127">
        <v>-0.22162938359688031</v>
      </c>
      <c r="BZ40" s="174">
        <v>0.36983508132427612</v>
      </c>
      <c r="CA40" s="179">
        <v>0.38288370027239221</v>
      </c>
      <c r="CB40" s="179">
        <v>-0.2974511924805604</v>
      </c>
      <c r="CC40" s="179">
        <v>0.39381100863877161</v>
      </c>
      <c r="CD40" s="179">
        <v>0.3042889218949365</v>
      </c>
      <c r="CE40" s="179">
        <v>0.63817675587551226</v>
      </c>
      <c r="CF40" s="179">
        <v>0.53140969193494048</v>
      </c>
      <c r="CG40" s="176">
        <v>248.396128</v>
      </c>
      <c r="CH40" s="168">
        <v>0.3</v>
      </c>
      <c r="CI40" s="169">
        <v>0.2</v>
      </c>
      <c r="CJ40" s="169">
        <v>5.6100000000000004E-3</v>
      </c>
      <c r="CK40" s="169">
        <v>7.4438168655761236E-3</v>
      </c>
      <c r="CL40" s="169">
        <v>1.3053816865576124E-2</v>
      </c>
      <c r="CM40" s="177">
        <v>190894005.15000001</v>
      </c>
      <c r="CN40" s="177">
        <v>179362203.02682546</v>
      </c>
      <c r="CO40" s="177">
        <v>18247532.940000016</v>
      </c>
      <c r="CP40" s="127" t="s">
        <v>44</v>
      </c>
      <c r="CQ40" s="127" t="s">
        <v>44</v>
      </c>
      <c r="CR40" s="127" t="s">
        <v>44</v>
      </c>
      <c r="CS40" s="127" t="s">
        <v>44</v>
      </c>
      <c r="CT40" s="125" t="s">
        <v>44</v>
      </c>
      <c r="CU40" s="125" t="s">
        <v>44</v>
      </c>
      <c r="CV40" s="125" t="s">
        <v>4900</v>
      </c>
      <c r="CW40" s="125" t="s">
        <v>44</v>
      </c>
      <c r="CX40" s="153">
        <v>25569.625694432871</v>
      </c>
    </row>
    <row r="41" spans="1:102" ht="15" customHeight="1" x14ac:dyDescent="0.25">
      <c r="A41" s="8"/>
      <c r="B41" s="128">
        <v>34172497000147</v>
      </c>
      <c r="C41" s="151" t="s">
        <v>4610</v>
      </c>
      <c r="D41" s="125">
        <v>13</v>
      </c>
      <c r="E41" s="125"/>
      <c r="F41" s="121"/>
      <c r="G41" s="125" t="s">
        <v>4611</v>
      </c>
      <c r="H41" s="125" t="s">
        <v>3263</v>
      </c>
      <c r="I41" s="125" t="s">
        <v>3257</v>
      </c>
      <c r="J41" s="125" t="s">
        <v>3317</v>
      </c>
      <c r="K41" s="125" t="s">
        <v>3298</v>
      </c>
      <c r="L41" s="125" t="s">
        <v>3272</v>
      </c>
      <c r="M41" s="125" t="s">
        <v>110</v>
      </c>
      <c r="N41" s="125" t="s">
        <v>111</v>
      </c>
      <c r="O41" s="125" t="s">
        <v>163</v>
      </c>
      <c r="P41" s="125" t="s">
        <v>3320</v>
      </c>
      <c r="Q41" s="126">
        <v>5000</v>
      </c>
      <c r="R41" s="125" t="s">
        <v>4612</v>
      </c>
      <c r="S41" s="187" t="s">
        <v>44</v>
      </c>
      <c r="T41" s="170">
        <v>1000</v>
      </c>
      <c r="U41" s="170">
        <v>1000</v>
      </c>
      <c r="V41" s="171" t="s">
        <v>3271</v>
      </c>
      <c r="W41" s="171" t="s">
        <v>132</v>
      </c>
      <c r="X41" s="171" t="s">
        <v>4613</v>
      </c>
      <c r="Y41" s="171" t="s">
        <v>3292</v>
      </c>
      <c r="Z41" s="171">
        <v>22</v>
      </c>
      <c r="AA41" s="171" t="s">
        <v>44</v>
      </c>
      <c r="AB41" s="168" t="s">
        <v>44</v>
      </c>
      <c r="AC41" s="171" t="s">
        <v>4614</v>
      </c>
      <c r="AD41" s="168">
        <v>0.02</v>
      </c>
      <c r="AE41" s="168">
        <v>0.22</v>
      </c>
      <c r="AF41" s="168">
        <v>2.2000000000000002E-2</v>
      </c>
      <c r="AG41" s="168">
        <v>0.2</v>
      </c>
      <c r="AH41" s="171" t="s">
        <v>133</v>
      </c>
      <c r="AI41" s="171" t="s">
        <v>4607</v>
      </c>
      <c r="AJ41" s="171" t="s">
        <v>130</v>
      </c>
      <c r="AK41" s="172">
        <v>43761</v>
      </c>
      <c r="AL41" s="186" t="s">
        <v>4615</v>
      </c>
      <c r="AM41" s="127">
        <v>2.1040359875827499E-2</v>
      </c>
      <c r="AN41" s="127">
        <v>4.42998761358721E-2</v>
      </c>
      <c r="AO41" s="127">
        <v>0.13356507214037891</v>
      </c>
      <c r="AP41" s="127">
        <v>0.1395544910001256</v>
      </c>
      <c r="AQ41" s="127">
        <v>0.1475065789108618</v>
      </c>
      <c r="AR41" s="127">
        <v>0.1437215872990997</v>
      </c>
      <c r="AS41" s="127">
        <v>0.15480006459449619</v>
      </c>
      <c r="AT41" s="127">
        <v>0.21885701641259289</v>
      </c>
      <c r="AU41" s="127" t="s">
        <v>44</v>
      </c>
      <c r="AV41" s="127" t="s">
        <v>44</v>
      </c>
      <c r="AW41" s="127">
        <v>0.1522089781382667</v>
      </c>
      <c r="AX41" s="127">
        <v>1.928648288295892</v>
      </c>
      <c r="AY41" s="127">
        <v>0.97571764588721355</v>
      </c>
      <c r="AZ41" s="127">
        <v>0.90079349278176302</v>
      </c>
      <c r="BA41" s="127">
        <v>1.065418554187318</v>
      </c>
      <c r="BB41" s="127">
        <v>1.1641134419306649</v>
      </c>
      <c r="BC41" s="127">
        <v>1.3217026540220629</v>
      </c>
      <c r="BD41" s="127">
        <v>1.1864401921428074</v>
      </c>
      <c r="BE41" s="127">
        <v>1.7688269110346075</v>
      </c>
      <c r="BF41" s="127" t="s">
        <v>44</v>
      </c>
      <c r="BG41" s="127" t="s">
        <v>44</v>
      </c>
      <c r="BH41" s="127">
        <v>1.8343025947481304</v>
      </c>
      <c r="BI41" s="127">
        <v>1.0130978417574E-2</v>
      </c>
      <c r="BJ41" s="127">
        <v>-1.1024759919204001E-3</v>
      </c>
      <c r="BK41" s="127">
        <v>-1.47098357165964E-2</v>
      </c>
      <c r="BL41" s="127">
        <v>7.5764790490853162E-3</v>
      </c>
      <c r="BM41" s="127">
        <v>1.8456421820206126E-2</v>
      </c>
      <c r="BN41" s="127">
        <v>3.4981859144857401E-2</v>
      </c>
      <c r="BO41" s="127">
        <v>2.4325671009671E-2</v>
      </c>
      <c r="BP41" s="127">
        <v>9.5126980959558696E-2</v>
      </c>
      <c r="BQ41" s="127" t="s">
        <v>44</v>
      </c>
      <c r="BR41" s="127" t="s">
        <v>44</v>
      </c>
      <c r="BS41" s="127">
        <v>6.392529856758089E-2</v>
      </c>
      <c r="BT41" s="127">
        <v>2.5069798377392601E-2</v>
      </c>
      <c r="BU41" s="127">
        <v>0.1129296581482627</v>
      </c>
      <c r="BV41" s="174">
        <v>-0.50207113187497543</v>
      </c>
      <c r="BW41" s="174">
        <v>0.4932092988736882</v>
      </c>
      <c r="BX41" s="127">
        <v>-1.2397159479001701E-2</v>
      </c>
      <c r="BY41" s="127">
        <v>-0.22209323551988969</v>
      </c>
      <c r="BZ41" s="174">
        <v>0.2471311508015748</v>
      </c>
      <c r="CA41" s="179">
        <v>0.63341160014203068</v>
      </c>
      <c r="CB41" s="179">
        <v>-0.49478314402859003</v>
      </c>
      <c r="CC41" s="179">
        <v>0.61876491984755977</v>
      </c>
      <c r="CD41" s="179">
        <v>0.54996124711076988</v>
      </c>
      <c r="CE41" s="179">
        <v>0.18233506199109989</v>
      </c>
      <c r="CF41" s="179">
        <v>0.73323112761527998</v>
      </c>
      <c r="CG41" s="176">
        <v>2.5073827999999998</v>
      </c>
      <c r="CH41" s="168">
        <v>0.24</v>
      </c>
      <c r="CI41" s="169" t="s">
        <v>44</v>
      </c>
      <c r="CJ41" s="169">
        <v>4.7999999999999996E-3</v>
      </c>
      <c r="CK41" s="169" t="s">
        <v>44</v>
      </c>
      <c r="CL41" s="169">
        <v>4.7999999999999996E-3</v>
      </c>
      <c r="CM41" s="177">
        <v>1027819961.6900001</v>
      </c>
      <c r="CN41" s="177">
        <v>976018684.27531719</v>
      </c>
      <c r="CO41" s="177">
        <v>51367727.36999999</v>
      </c>
      <c r="CP41" s="127" t="s">
        <v>44</v>
      </c>
      <c r="CQ41" s="127" t="s">
        <v>44</v>
      </c>
      <c r="CR41" s="127" t="s">
        <v>44</v>
      </c>
      <c r="CS41" s="127" t="s">
        <v>44</v>
      </c>
      <c r="CT41" s="125" t="s">
        <v>44</v>
      </c>
      <c r="CU41" s="125" t="s">
        <v>44</v>
      </c>
      <c r="CV41" s="125" t="s">
        <v>4616</v>
      </c>
      <c r="CW41" s="125" t="s">
        <v>44</v>
      </c>
      <c r="CX41" s="153">
        <v>25569.604861099539</v>
      </c>
    </row>
    <row r="42" spans="1:102" ht="15" customHeight="1" x14ac:dyDescent="0.25">
      <c r="A42" s="8"/>
      <c r="B42" s="128">
        <v>20441301000168</v>
      </c>
      <c r="C42" s="151" t="s">
        <v>4901</v>
      </c>
      <c r="D42" s="125">
        <v>14</v>
      </c>
      <c r="E42" s="125"/>
      <c r="F42" s="121" t="s">
        <v>3274</v>
      </c>
      <c r="G42" s="125" t="s">
        <v>3865</v>
      </c>
      <c r="H42" s="125" t="s">
        <v>3948</v>
      </c>
      <c r="I42" s="125" t="s">
        <v>4902</v>
      </c>
      <c r="J42" s="125" t="s">
        <v>3843</v>
      </c>
      <c r="K42" s="125" t="s">
        <v>3285</v>
      </c>
      <c r="L42" s="125" t="s">
        <v>3273</v>
      </c>
      <c r="M42" s="125" t="s">
        <v>4903</v>
      </c>
      <c r="N42" s="125" t="s">
        <v>4699</v>
      </c>
      <c r="O42" s="125" t="s">
        <v>262</v>
      </c>
      <c r="P42" s="125" t="s">
        <v>4904</v>
      </c>
      <c r="Q42" s="126">
        <v>5019</v>
      </c>
      <c r="R42" s="125" t="s">
        <v>4612</v>
      </c>
      <c r="S42" s="187" t="s">
        <v>44</v>
      </c>
      <c r="T42" s="170">
        <v>5000</v>
      </c>
      <c r="U42" s="170">
        <v>5000</v>
      </c>
      <c r="V42" s="171" t="s">
        <v>3271</v>
      </c>
      <c r="W42" s="171" t="s">
        <v>132</v>
      </c>
      <c r="X42" s="171" t="s">
        <v>4905</v>
      </c>
      <c r="Y42" s="171" t="s">
        <v>3288</v>
      </c>
      <c r="Z42" s="171">
        <v>91</v>
      </c>
      <c r="AA42" s="171" t="s">
        <v>44</v>
      </c>
      <c r="AB42" s="168" t="s">
        <v>44</v>
      </c>
      <c r="AC42" s="171" t="s">
        <v>4906</v>
      </c>
      <c r="AD42" s="168">
        <v>0.02</v>
      </c>
      <c r="AE42" s="168">
        <v>0.125</v>
      </c>
      <c r="AF42" s="168">
        <v>0.02</v>
      </c>
      <c r="AG42" s="168">
        <v>0.2</v>
      </c>
      <c r="AH42" s="171" t="s">
        <v>44</v>
      </c>
      <c r="AI42" s="171" t="s">
        <v>44</v>
      </c>
      <c r="AJ42" s="171" t="s">
        <v>130</v>
      </c>
      <c r="AK42" s="172">
        <v>41838</v>
      </c>
      <c r="AL42" s="186" t="s">
        <v>4907</v>
      </c>
      <c r="AM42" s="127">
        <v>1.33457405461663E-2</v>
      </c>
      <c r="AN42" s="127">
        <v>5.5140730262379603E-2</v>
      </c>
      <c r="AO42" s="127" t="s">
        <v>44</v>
      </c>
      <c r="AP42" s="127">
        <v>0.19298327118953709</v>
      </c>
      <c r="AQ42" s="127">
        <v>0.1779957789859925</v>
      </c>
      <c r="AR42" s="127">
        <v>0.13781445979305859</v>
      </c>
      <c r="AS42" s="127">
        <v>0.16031953893706841</v>
      </c>
      <c r="AT42" s="127">
        <v>0.15152838794147319</v>
      </c>
      <c r="AU42" s="127" t="s">
        <v>44</v>
      </c>
      <c r="AV42" s="127" t="s">
        <v>44</v>
      </c>
      <c r="AW42" s="127">
        <v>0.13886163621196809</v>
      </c>
      <c r="AX42" s="127">
        <v>1.22332696837451</v>
      </c>
      <c r="AY42" s="127">
        <v>1.2144906084860247</v>
      </c>
      <c r="AZ42" s="127" t="s">
        <v>44</v>
      </c>
      <c r="BA42" s="127" t="s">
        <v>44</v>
      </c>
      <c r="BB42" s="127" t="s">
        <v>44</v>
      </c>
      <c r="BC42" s="127">
        <v>1.2673791091106561</v>
      </c>
      <c r="BD42" s="127">
        <v>1.2287433153145109</v>
      </c>
      <c r="BE42" s="127">
        <v>1.2246693972620002</v>
      </c>
      <c r="BF42" s="127" t="s">
        <v>44</v>
      </c>
      <c r="BG42" s="127" t="s">
        <v>44</v>
      </c>
      <c r="BH42" s="127" t="s">
        <v>44</v>
      </c>
      <c r="BI42" s="127">
        <v>2.4363590879127998E-3</v>
      </c>
      <c r="BJ42" s="127">
        <v>9.7383781345870002E-3</v>
      </c>
      <c r="BK42" s="127" t="s">
        <v>44</v>
      </c>
      <c r="BL42" s="127" t="s">
        <v>44</v>
      </c>
      <c r="BM42" s="127" t="s">
        <v>44</v>
      </c>
      <c r="BN42" s="127">
        <v>2.9074731638816201E-2</v>
      </c>
      <c r="BO42" s="127">
        <v>2.98451453522432E-2</v>
      </c>
      <c r="BP42" s="127">
        <v>2.7798352488438999E-2</v>
      </c>
      <c r="BQ42" s="127" t="s">
        <v>44</v>
      </c>
      <c r="BR42" s="127" t="s">
        <v>44</v>
      </c>
      <c r="BS42" s="127" t="s">
        <v>44</v>
      </c>
      <c r="BT42" s="127" t="s">
        <v>44</v>
      </c>
      <c r="BU42" s="127" t="s">
        <v>44</v>
      </c>
      <c r="BV42" s="174" t="s">
        <v>44</v>
      </c>
      <c r="BW42" s="174" t="s">
        <v>44</v>
      </c>
      <c r="BX42" s="127" t="s">
        <v>44</v>
      </c>
      <c r="BY42" s="127" t="s">
        <v>44</v>
      </c>
      <c r="BZ42" s="174" t="s">
        <v>44</v>
      </c>
      <c r="CA42" s="179" t="s">
        <v>44</v>
      </c>
      <c r="CB42" s="179" t="s">
        <v>44</v>
      </c>
      <c r="CC42" s="179" t="s">
        <v>44</v>
      </c>
      <c r="CD42" s="179" t="s">
        <v>44</v>
      </c>
      <c r="CE42" s="179" t="s">
        <v>44</v>
      </c>
      <c r="CF42" s="179" t="s">
        <v>44</v>
      </c>
      <c r="CG42" s="176">
        <v>4.4332986329999997</v>
      </c>
      <c r="CH42" s="168">
        <v>0.3</v>
      </c>
      <c r="CI42" s="169" t="s">
        <v>44</v>
      </c>
      <c r="CJ42" s="169">
        <v>6.0000000000000001E-3</v>
      </c>
      <c r="CK42" s="169" t="s">
        <v>44</v>
      </c>
      <c r="CL42" s="169">
        <v>6.0000000000000001E-3</v>
      </c>
      <c r="CM42" s="177">
        <v>2498944583.3299999</v>
      </c>
      <c r="CN42" s="177">
        <v>2474692098.0741272</v>
      </c>
      <c r="CO42" s="177">
        <v>-269917948.51999992</v>
      </c>
      <c r="CP42" s="127" t="s">
        <v>44</v>
      </c>
      <c r="CQ42" s="127" t="s">
        <v>44</v>
      </c>
      <c r="CR42" s="127" t="s">
        <v>44</v>
      </c>
      <c r="CS42" s="127" t="s">
        <v>44</v>
      </c>
      <c r="CT42" s="125" t="s">
        <v>44</v>
      </c>
      <c r="CU42" s="125" t="s">
        <v>44</v>
      </c>
      <c r="CV42" s="125" t="s">
        <v>4908</v>
      </c>
      <c r="CW42" s="125" t="s">
        <v>44</v>
      </c>
      <c r="CX42" s="153">
        <v>25569.604861099539</v>
      </c>
    </row>
    <row r="43" spans="1:102" ht="15" customHeight="1" x14ac:dyDescent="0.25">
      <c r="A43" s="8"/>
      <c r="B43" s="128">
        <v>41888219000156</v>
      </c>
      <c r="C43" s="151" t="s">
        <v>4909</v>
      </c>
      <c r="D43" s="125">
        <v>2</v>
      </c>
      <c r="E43" s="125"/>
      <c r="F43" s="121"/>
      <c r="G43" s="125" t="s">
        <v>309</v>
      </c>
      <c r="H43" s="125" t="s">
        <v>3264</v>
      </c>
      <c r="I43" s="125" t="s">
        <v>3265</v>
      </c>
      <c r="J43" s="125" t="s">
        <v>357</v>
      </c>
      <c r="K43" s="125" t="s">
        <v>3285</v>
      </c>
      <c r="L43" s="125" t="s">
        <v>3272</v>
      </c>
      <c r="M43" s="125" t="s">
        <v>160</v>
      </c>
      <c r="N43" s="125" t="s">
        <v>3328</v>
      </c>
      <c r="O43" s="125" t="s">
        <v>3326</v>
      </c>
      <c r="P43" s="125" t="s">
        <v>3329</v>
      </c>
      <c r="Q43" s="126">
        <v>500</v>
      </c>
      <c r="R43" s="125" t="s">
        <v>4571</v>
      </c>
      <c r="S43" s="187" t="s">
        <v>44</v>
      </c>
      <c r="T43" s="170">
        <v>100</v>
      </c>
      <c r="U43" s="170">
        <v>500</v>
      </c>
      <c r="V43" s="171" t="s">
        <v>3271</v>
      </c>
      <c r="W43" s="171" t="s">
        <v>132</v>
      </c>
      <c r="X43" s="171" t="s">
        <v>132</v>
      </c>
      <c r="Y43" s="171" t="s">
        <v>3288</v>
      </c>
      <c r="Z43" s="171">
        <v>1</v>
      </c>
      <c r="AA43" s="171" t="s">
        <v>44</v>
      </c>
      <c r="AB43" s="168" t="s">
        <v>44</v>
      </c>
      <c r="AC43" s="171" t="s">
        <v>4910</v>
      </c>
      <c r="AD43" s="168">
        <v>4.0000000000000001E-3</v>
      </c>
      <c r="AE43" s="168">
        <v>4.0000000000000001E-3</v>
      </c>
      <c r="AF43" s="168">
        <v>6.9999999999999993E-3</v>
      </c>
      <c r="AG43" s="168" t="s">
        <v>44</v>
      </c>
      <c r="AH43" s="171" t="s">
        <v>44</v>
      </c>
      <c r="AI43" s="171" t="s">
        <v>44</v>
      </c>
      <c r="AJ43" s="171" t="s">
        <v>130</v>
      </c>
      <c r="AK43" s="172">
        <v>44413</v>
      </c>
      <c r="AL43" s="186" t="s">
        <v>4911</v>
      </c>
      <c r="AM43" s="127">
        <v>1.137661215535E-2</v>
      </c>
      <c r="AN43" s="127">
        <v>4.1909179156008398E-2</v>
      </c>
      <c r="AO43" s="127">
        <v>0.1456756157401011</v>
      </c>
      <c r="AP43" s="127">
        <v>0.13416931716912181</v>
      </c>
      <c r="AQ43" s="127">
        <v>0.13342268794665599</v>
      </c>
      <c r="AR43" s="127">
        <v>0.1152067653743156</v>
      </c>
      <c r="AS43" s="127">
        <v>0.1241509765796418</v>
      </c>
      <c r="AT43" s="127">
        <v>0.13582747588758939</v>
      </c>
      <c r="AU43" s="127" t="s">
        <v>44</v>
      </c>
      <c r="AV43" s="127" t="s">
        <v>44</v>
      </c>
      <c r="AW43" s="127">
        <v>0.12735000247598149</v>
      </c>
      <c r="AX43" s="127">
        <v>1.0428283398911722</v>
      </c>
      <c r="AY43" s="127">
        <v>0.92306185014485442</v>
      </c>
      <c r="AZ43" s="127">
        <v>0.98246977756087017</v>
      </c>
      <c r="BA43" s="127">
        <v>1.0217277012724642</v>
      </c>
      <c r="BB43" s="127">
        <v>1.0389192276373618</v>
      </c>
      <c r="BC43" s="127">
        <v>1.0594726263330367</v>
      </c>
      <c r="BD43" s="127">
        <v>0.95153518762229516</v>
      </c>
      <c r="BE43" s="127">
        <v>1.0977728680854315</v>
      </c>
      <c r="BF43" s="127" t="s">
        <v>44</v>
      </c>
      <c r="BG43" s="127" t="s">
        <v>44</v>
      </c>
      <c r="BH43" s="127">
        <v>1.0436043649705935</v>
      </c>
      <c r="BI43" s="127">
        <v>4.672306970965E-4</v>
      </c>
      <c r="BJ43" s="127">
        <v>-3.4931729717840999E-3</v>
      </c>
      <c r="BK43" s="127">
        <v>-2.5992921168742E-3</v>
      </c>
      <c r="BL43" s="127">
        <v>2.5220160592780427E-3</v>
      </c>
      <c r="BM43" s="127">
        <v>4.429345991265432E-3</v>
      </c>
      <c r="BN43" s="127">
        <v>6.4670372200732002E-3</v>
      </c>
      <c r="BO43" s="127">
        <v>-6.3234170051833004E-3</v>
      </c>
      <c r="BP43" s="127">
        <v>1.20974404345552E-2</v>
      </c>
      <c r="BQ43" s="127" t="s">
        <v>44</v>
      </c>
      <c r="BR43" s="127" t="s">
        <v>44</v>
      </c>
      <c r="BS43" s="127">
        <v>4.7422992230499172E-3</v>
      </c>
      <c r="BT43" s="127">
        <v>2.8617715403946998E-3</v>
      </c>
      <c r="BU43" s="127">
        <v>3.7126778447774001E-3</v>
      </c>
      <c r="BV43" s="174">
        <v>-0.79090002049911945</v>
      </c>
      <c r="BW43" s="174">
        <v>1.0420604838542058</v>
      </c>
      <c r="BX43" s="127">
        <v>-3.0029315722701622E-4</v>
      </c>
      <c r="BY43" s="127">
        <v>-4.1200066977773999E-3</v>
      </c>
      <c r="BZ43" s="174">
        <v>1.4116837047052999E-3</v>
      </c>
      <c r="CA43" s="179">
        <v>3.9172081376079797E-2</v>
      </c>
      <c r="CB43" s="179">
        <v>-9.5496518794608395E-2</v>
      </c>
      <c r="CC43" s="179">
        <v>-5.2860785400639003E-3</v>
      </c>
      <c r="CD43" s="179">
        <v>-6.3356031716902197E-2</v>
      </c>
      <c r="CE43" s="179">
        <v>-4.6826403874268098E-2</v>
      </c>
      <c r="CF43" s="179">
        <v>-1.4702571474880599E-2</v>
      </c>
      <c r="CG43" s="176">
        <v>1.75962416</v>
      </c>
      <c r="CH43" s="168">
        <v>0.28000000000000003</v>
      </c>
      <c r="CI43" s="169" t="s">
        <v>44</v>
      </c>
      <c r="CJ43" s="169">
        <v>1.1200000000000001E-3</v>
      </c>
      <c r="CK43" s="169" t="s">
        <v>44</v>
      </c>
      <c r="CL43" s="169">
        <v>1.1200000000000001E-3</v>
      </c>
      <c r="CM43" s="177">
        <v>1607596557.48</v>
      </c>
      <c r="CN43" s="177">
        <v>1716966883.1722231</v>
      </c>
      <c r="CO43" s="177">
        <v>-287550612.20999998</v>
      </c>
      <c r="CP43" s="127" t="s">
        <v>44</v>
      </c>
      <c r="CQ43" s="127" t="s">
        <v>44</v>
      </c>
      <c r="CR43" s="127" t="s">
        <v>44</v>
      </c>
      <c r="CS43" s="127" t="s">
        <v>44</v>
      </c>
      <c r="CT43" s="125" t="s">
        <v>44</v>
      </c>
      <c r="CU43" s="125" t="s">
        <v>44</v>
      </c>
      <c r="CV43" s="125" t="s">
        <v>3330</v>
      </c>
      <c r="CW43" s="125" t="s">
        <v>44</v>
      </c>
      <c r="CX43" s="153">
        <v>25569.625694432871</v>
      </c>
    </row>
    <row r="44" spans="1:102" ht="15" customHeight="1" x14ac:dyDescent="0.25">
      <c r="A44" s="8"/>
      <c r="B44" s="128">
        <v>32319627000104</v>
      </c>
      <c r="C44" s="151" t="s">
        <v>4617</v>
      </c>
      <c r="D44" s="125">
        <v>10</v>
      </c>
      <c r="E44" s="125"/>
      <c r="F44" s="121" t="s">
        <v>3267</v>
      </c>
      <c r="G44" s="125" t="s">
        <v>309</v>
      </c>
      <c r="H44" s="125" t="s">
        <v>3264</v>
      </c>
      <c r="I44" s="125" t="s">
        <v>3265</v>
      </c>
      <c r="J44" s="125" t="s">
        <v>3318</v>
      </c>
      <c r="K44" s="125" t="s">
        <v>3285</v>
      </c>
      <c r="L44" s="125" t="s">
        <v>3272</v>
      </c>
      <c r="M44" s="125" t="s">
        <v>160</v>
      </c>
      <c r="N44" s="125" t="s">
        <v>3324</v>
      </c>
      <c r="O44" s="125" t="s">
        <v>311</v>
      </c>
      <c r="P44" s="125" t="s">
        <v>3331</v>
      </c>
      <c r="Q44" s="126">
        <v>500</v>
      </c>
      <c r="R44" s="125" t="s">
        <v>4571</v>
      </c>
      <c r="S44" s="187" t="s">
        <v>44</v>
      </c>
      <c r="T44" s="170">
        <v>100</v>
      </c>
      <c r="U44" s="170">
        <v>100</v>
      </c>
      <c r="V44" s="171" t="s">
        <v>3271</v>
      </c>
      <c r="W44" s="171" t="s">
        <v>132</v>
      </c>
      <c r="X44" s="171" t="s">
        <v>3289</v>
      </c>
      <c r="Y44" s="171" t="s">
        <v>3288</v>
      </c>
      <c r="Z44" s="171">
        <v>31</v>
      </c>
      <c r="AA44" s="171" t="s">
        <v>44</v>
      </c>
      <c r="AB44" s="168" t="s">
        <v>44</v>
      </c>
      <c r="AC44" s="171" t="s">
        <v>4618</v>
      </c>
      <c r="AD44" s="168">
        <v>6.9999999999999993E-3</v>
      </c>
      <c r="AE44" s="168">
        <v>6.9999999999999993E-3</v>
      </c>
      <c r="AF44" s="168">
        <v>0.01</v>
      </c>
      <c r="AG44" s="168" t="s">
        <v>44</v>
      </c>
      <c r="AH44" s="171" t="s">
        <v>133</v>
      </c>
      <c r="AI44" s="171" t="s">
        <v>4607</v>
      </c>
      <c r="AJ44" s="171" t="s">
        <v>4619</v>
      </c>
      <c r="AK44" s="172">
        <v>43549</v>
      </c>
      <c r="AL44" s="186" t="s">
        <v>3367</v>
      </c>
      <c r="AM44" s="127">
        <v>-6.7399533486446001E-3</v>
      </c>
      <c r="AN44" s="127">
        <v>2.5621486196311299E-2</v>
      </c>
      <c r="AO44" s="127">
        <v>0.1108459027621224</v>
      </c>
      <c r="AP44" s="127">
        <v>0.101775271277289</v>
      </c>
      <c r="AQ44" s="127">
        <v>0.12580230572643791</v>
      </c>
      <c r="AR44" s="127">
        <v>8.6278180631091897E-2</v>
      </c>
      <c r="AS44" s="127">
        <v>0.14983915039694851</v>
      </c>
      <c r="AT44" s="127">
        <v>7.3428149239501903E-2</v>
      </c>
      <c r="AU44" s="127" t="s">
        <v>44</v>
      </c>
      <c r="AV44" s="127" t="s">
        <v>44</v>
      </c>
      <c r="AW44" s="127">
        <v>0.1021373023634386</v>
      </c>
      <c r="AX44" s="127" t="s">
        <v>44</v>
      </c>
      <c r="AY44" s="127">
        <v>0.56432067933827079</v>
      </c>
      <c r="AZ44" s="127">
        <v>0.74757020162199939</v>
      </c>
      <c r="BA44" s="127">
        <v>0.76327604681796157</v>
      </c>
      <c r="BB44" s="127">
        <v>0.97246389746561002</v>
      </c>
      <c r="BC44" s="127">
        <v>0.7934375236685367</v>
      </c>
      <c r="BD44" s="127">
        <v>1.148418063346152</v>
      </c>
      <c r="BE44" s="127">
        <v>0.59345452355724893</v>
      </c>
      <c r="BF44" s="127" t="s">
        <v>44</v>
      </c>
      <c r="BG44" s="127" t="s">
        <v>44</v>
      </c>
      <c r="BH44" s="127">
        <v>1.1170126541339709</v>
      </c>
      <c r="BI44" s="127">
        <v>-1.76493348068981E-2</v>
      </c>
      <c r="BJ44" s="127">
        <v>-1.97808659314813E-2</v>
      </c>
      <c r="BK44" s="127">
        <v>-3.7429005094852898E-2</v>
      </c>
      <c r="BL44" s="127">
        <v>-2.7851115938397286E-2</v>
      </c>
      <c r="BM44" s="127">
        <v>-3.1541580533732683E-3</v>
      </c>
      <c r="BN44" s="127">
        <v>-2.24615475231504E-2</v>
      </c>
      <c r="BO44" s="127">
        <v>1.9364756812123299E-2</v>
      </c>
      <c r="BP44" s="127">
        <v>-5.0301886213532203E-2</v>
      </c>
      <c r="BQ44" s="127" t="s">
        <v>44</v>
      </c>
      <c r="BR44" s="127" t="s">
        <v>44</v>
      </c>
      <c r="BS44" s="127">
        <v>9.8030244531739363E-3</v>
      </c>
      <c r="BT44" s="127">
        <v>2.6529444108486299E-2</v>
      </c>
      <c r="BU44" s="127">
        <v>3.56955396318685E-2</v>
      </c>
      <c r="BV44" s="174">
        <v>-1.2365297856393769</v>
      </c>
      <c r="BW44" s="174">
        <v>0.229736620169018</v>
      </c>
      <c r="BX44" s="127">
        <v>-1.6466143815421601E-2</v>
      </c>
      <c r="BY44" s="127">
        <v>-6.3215073010268796E-2</v>
      </c>
      <c r="BZ44" s="174">
        <v>7.9619575382177094E-2</v>
      </c>
      <c r="CA44" s="179">
        <v>0.51331188415127549</v>
      </c>
      <c r="CB44" s="179">
        <v>-0.3835592022784019</v>
      </c>
      <c r="CC44" s="179">
        <v>0.71648361635835989</v>
      </c>
      <c r="CD44" s="179">
        <v>0.75487543159892678</v>
      </c>
      <c r="CE44" s="179">
        <v>7.2024715735480001E-3</v>
      </c>
      <c r="CF44" s="179">
        <v>0.61410322070596957</v>
      </c>
      <c r="CG44" s="176">
        <v>1.9906822799999999</v>
      </c>
      <c r="CH44" s="168">
        <v>0.28000000000000003</v>
      </c>
      <c r="CI44" s="169" t="s">
        <v>44</v>
      </c>
      <c r="CJ44" s="169">
        <v>1.9599999999999999E-3</v>
      </c>
      <c r="CK44" s="169" t="s">
        <v>44</v>
      </c>
      <c r="CL44" s="169">
        <v>1.9599999999999999E-3</v>
      </c>
      <c r="CM44" s="177">
        <v>1277570260.95</v>
      </c>
      <c r="CN44" s="177">
        <v>1204733660.1523812</v>
      </c>
      <c r="CO44" s="177">
        <v>119196532.83999996</v>
      </c>
      <c r="CP44" s="127" t="s">
        <v>44</v>
      </c>
      <c r="CQ44" s="127" t="s">
        <v>44</v>
      </c>
      <c r="CR44" s="127" t="s">
        <v>44</v>
      </c>
      <c r="CS44" s="127" t="s">
        <v>44</v>
      </c>
      <c r="CT44" s="125" t="s">
        <v>44</v>
      </c>
      <c r="CU44" s="125" t="s">
        <v>44</v>
      </c>
      <c r="CV44" s="125" t="s">
        <v>3332</v>
      </c>
      <c r="CW44" s="125" t="s">
        <v>44</v>
      </c>
      <c r="CX44" s="153">
        <v>25569.625694432871</v>
      </c>
    </row>
    <row r="45" spans="1:102" ht="15" customHeight="1" x14ac:dyDescent="0.25">
      <c r="A45" s="8"/>
      <c r="B45" s="128">
        <v>39959156000130</v>
      </c>
      <c r="C45" s="151" t="s">
        <v>4620</v>
      </c>
      <c r="D45" s="125">
        <v>10</v>
      </c>
      <c r="E45" s="125"/>
      <c r="F45" s="121"/>
      <c r="G45" s="125" t="s">
        <v>309</v>
      </c>
      <c r="H45" s="125" t="s">
        <v>3264</v>
      </c>
      <c r="I45" s="125" t="s">
        <v>3265</v>
      </c>
      <c r="J45" s="125" t="s">
        <v>357</v>
      </c>
      <c r="K45" s="125" t="s">
        <v>3285</v>
      </c>
      <c r="L45" s="125" t="s">
        <v>3272</v>
      </c>
      <c r="M45" s="125" t="s">
        <v>160</v>
      </c>
      <c r="N45" s="125" t="s">
        <v>3324</v>
      </c>
      <c r="O45" s="125" t="s">
        <v>311</v>
      </c>
      <c r="P45" s="125" t="s">
        <v>3333</v>
      </c>
      <c r="Q45" s="126">
        <v>100</v>
      </c>
      <c r="R45" s="125" t="s">
        <v>4571</v>
      </c>
      <c r="S45" s="187" t="s">
        <v>44</v>
      </c>
      <c r="T45" s="170">
        <v>100</v>
      </c>
      <c r="U45" s="170">
        <v>100</v>
      </c>
      <c r="V45" s="171" t="s">
        <v>3271</v>
      </c>
      <c r="W45" s="171" t="s">
        <v>132</v>
      </c>
      <c r="X45" s="171" t="s">
        <v>3289</v>
      </c>
      <c r="Y45" s="171" t="s">
        <v>3288</v>
      </c>
      <c r="Z45" s="171">
        <v>31</v>
      </c>
      <c r="AA45" s="171" t="s">
        <v>44</v>
      </c>
      <c r="AB45" s="168" t="s">
        <v>44</v>
      </c>
      <c r="AC45" s="171" t="s">
        <v>4621</v>
      </c>
      <c r="AD45" s="168">
        <v>6.9999999999999993E-3</v>
      </c>
      <c r="AE45" s="168">
        <v>6.9999999999999993E-3</v>
      </c>
      <c r="AF45" s="168">
        <v>0.01</v>
      </c>
      <c r="AG45" s="168" t="s">
        <v>44</v>
      </c>
      <c r="AH45" s="171" t="s">
        <v>44</v>
      </c>
      <c r="AI45" s="171" t="s">
        <v>44</v>
      </c>
      <c r="AJ45" s="171" t="s">
        <v>613</v>
      </c>
      <c r="AK45" s="172">
        <v>44295</v>
      </c>
      <c r="AL45" s="186" t="s">
        <v>4622</v>
      </c>
      <c r="AM45" s="127">
        <v>-4.8106250076650003E-4</v>
      </c>
      <c r="AN45" s="127">
        <v>2.67597205326317E-2</v>
      </c>
      <c r="AO45" s="127">
        <v>0.1217426618939032</v>
      </c>
      <c r="AP45" s="127">
        <v>8.2488395854838803E-2</v>
      </c>
      <c r="AQ45" s="127">
        <v>0.1091076594936202</v>
      </c>
      <c r="AR45" s="127">
        <v>4.9421644563100997E-3</v>
      </c>
      <c r="AS45" s="127">
        <v>0.1735182844358627</v>
      </c>
      <c r="AT45" s="127">
        <v>3.8910848952052601E-2</v>
      </c>
      <c r="AU45" s="127" t="s">
        <v>44</v>
      </c>
      <c r="AV45" s="127" t="s">
        <v>44</v>
      </c>
      <c r="AW45" s="127">
        <v>8.6508737966711297E-2</v>
      </c>
      <c r="AX45" s="127" t="s">
        <v>44</v>
      </c>
      <c r="AY45" s="127">
        <v>0.58939062137820464</v>
      </c>
      <c r="AZ45" s="127">
        <v>0.82106044544863321</v>
      </c>
      <c r="BA45" s="127">
        <v>0.61295491951019232</v>
      </c>
      <c r="BB45" s="127">
        <v>0.82998917737695788</v>
      </c>
      <c r="BC45" s="127">
        <v>4.5449483277168801E-2</v>
      </c>
      <c r="BD45" s="127">
        <v>1.3299029768860622</v>
      </c>
      <c r="BE45" s="127">
        <v>0.31448183789474909</v>
      </c>
      <c r="BF45" s="127" t="s">
        <v>44</v>
      </c>
      <c r="BG45" s="127" t="s">
        <v>44</v>
      </c>
      <c r="BH45" s="127">
        <v>0.69437089495153859</v>
      </c>
      <c r="BI45" s="127">
        <v>-1.1390443959020001E-2</v>
      </c>
      <c r="BJ45" s="127">
        <v>-1.8642631595160799E-2</v>
      </c>
      <c r="BK45" s="127">
        <v>-2.6532245963072101E-2</v>
      </c>
      <c r="BL45" s="127">
        <v>-4.5908454517753383E-2</v>
      </c>
      <c r="BM45" s="127">
        <v>-1.9752470902573704E-2</v>
      </c>
      <c r="BN45" s="127">
        <v>-0.10379756369793219</v>
      </c>
      <c r="BO45" s="127">
        <v>4.3043890851037499E-2</v>
      </c>
      <c r="BP45" s="127">
        <v>-8.4819186500981497E-2</v>
      </c>
      <c r="BQ45" s="127" t="s">
        <v>44</v>
      </c>
      <c r="BR45" s="127" t="s">
        <v>44</v>
      </c>
      <c r="BS45" s="127">
        <v>-3.3858724250278582E-2</v>
      </c>
      <c r="BT45" s="127">
        <v>5.06173737892089E-2</v>
      </c>
      <c r="BU45" s="127">
        <v>5.8159969408350297E-2</v>
      </c>
      <c r="BV45" s="174">
        <v>-0.43686411110732098</v>
      </c>
      <c r="BW45" s="174">
        <v>-0.4492253706732483</v>
      </c>
      <c r="BX45" s="127">
        <v>-3.0963355187492599E-2</v>
      </c>
      <c r="BY45" s="127">
        <v>-7.1854298499960098E-2</v>
      </c>
      <c r="BZ45" s="174">
        <v>0.15145553967638101</v>
      </c>
      <c r="CA45" s="179">
        <v>0.53496521120345164</v>
      </c>
      <c r="CB45" s="179">
        <v>-0.41094370707151989</v>
      </c>
      <c r="CC45" s="179">
        <v>0.79679248115639678</v>
      </c>
      <c r="CD45" s="179">
        <v>0.92221414509661959</v>
      </c>
      <c r="CE45" s="179">
        <v>1.6347298860500899E-2</v>
      </c>
      <c r="CF45" s="179">
        <v>0.65949499046152227</v>
      </c>
      <c r="CG45" s="176">
        <v>1.5191337300000001</v>
      </c>
      <c r="CH45" s="168">
        <v>0.28000000000000003</v>
      </c>
      <c r="CI45" s="169" t="s">
        <v>44</v>
      </c>
      <c r="CJ45" s="169">
        <v>1.9599999999999999E-3</v>
      </c>
      <c r="CK45" s="169" t="s">
        <v>44</v>
      </c>
      <c r="CL45" s="169">
        <v>1.9599999999999999E-3</v>
      </c>
      <c r="CM45" s="177">
        <v>126087752.55</v>
      </c>
      <c r="CN45" s="177">
        <v>105533991.20412695</v>
      </c>
      <c r="CO45" s="177">
        <v>36488491.379999988</v>
      </c>
      <c r="CP45" s="127" t="s">
        <v>44</v>
      </c>
      <c r="CQ45" s="127" t="s">
        <v>44</v>
      </c>
      <c r="CR45" s="127" t="s">
        <v>44</v>
      </c>
      <c r="CS45" s="127" t="s">
        <v>44</v>
      </c>
      <c r="CT45" s="125" t="s">
        <v>44</v>
      </c>
      <c r="CU45" s="125" t="s">
        <v>44</v>
      </c>
      <c r="CV45" s="125" t="s">
        <v>3334</v>
      </c>
      <c r="CW45" s="125" t="s">
        <v>44</v>
      </c>
      <c r="CX45" s="153">
        <v>25569.625694432871</v>
      </c>
    </row>
    <row r="46" spans="1:102" ht="15" customHeight="1" x14ac:dyDescent="0.25">
      <c r="A46" s="8"/>
      <c r="B46" s="128">
        <v>35789436000196</v>
      </c>
      <c r="C46" s="151" t="s">
        <v>4623</v>
      </c>
      <c r="D46" s="125">
        <v>5</v>
      </c>
      <c r="E46" s="125"/>
      <c r="F46" s="121" t="s">
        <v>3267</v>
      </c>
      <c r="G46" s="125" t="s">
        <v>309</v>
      </c>
      <c r="H46" s="125" t="s">
        <v>3264</v>
      </c>
      <c r="I46" s="125" t="s">
        <v>3265</v>
      </c>
      <c r="J46" s="125" t="s">
        <v>3318</v>
      </c>
      <c r="K46" s="125" t="s">
        <v>3285</v>
      </c>
      <c r="L46" s="125" t="s">
        <v>3273</v>
      </c>
      <c r="M46" s="125" t="s">
        <v>160</v>
      </c>
      <c r="N46" s="125" t="s">
        <v>3328</v>
      </c>
      <c r="O46" s="125" t="s">
        <v>161</v>
      </c>
      <c r="P46" s="125" t="s">
        <v>3299</v>
      </c>
      <c r="Q46" s="126">
        <v>500</v>
      </c>
      <c r="R46" s="125" t="s">
        <v>4571</v>
      </c>
      <c r="S46" s="187" t="s">
        <v>44</v>
      </c>
      <c r="T46" s="170">
        <v>100</v>
      </c>
      <c r="U46" s="170">
        <v>100</v>
      </c>
      <c r="V46" s="171" t="s">
        <v>3271</v>
      </c>
      <c r="W46" s="171" t="s">
        <v>132</v>
      </c>
      <c r="X46" s="171" t="s">
        <v>3290</v>
      </c>
      <c r="Y46" s="171" t="s">
        <v>3288</v>
      </c>
      <c r="Z46" s="171">
        <v>61</v>
      </c>
      <c r="AA46" s="171" t="s">
        <v>44</v>
      </c>
      <c r="AB46" s="168" t="s">
        <v>44</v>
      </c>
      <c r="AC46" s="171" t="s">
        <v>4624</v>
      </c>
      <c r="AD46" s="168">
        <v>6.9999999999999993E-3</v>
      </c>
      <c r="AE46" s="168">
        <v>6.9999999999999993E-3</v>
      </c>
      <c r="AF46" s="168">
        <v>0.01</v>
      </c>
      <c r="AG46" s="168" t="s">
        <v>44</v>
      </c>
      <c r="AH46" s="171" t="s">
        <v>44</v>
      </c>
      <c r="AI46" s="171" t="s">
        <v>44</v>
      </c>
      <c r="AJ46" s="171" t="s">
        <v>130</v>
      </c>
      <c r="AK46" s="172">
        <v>43866</v>
      </c>
      <c r="AL46" s="186" t="s">
        <v>4625</v>
      </c>
      <c r="AM46" s="127">
        <v>1.2434785914081601E-2</v>
      </c>
      <c r="AN46" s="127">
        <v>3.5181685732139603E-2</v>
      </c>
      <c r="AO46" s="127">
        <v>0.13522743791251909</v>
      </c>
      <c r="AP46" s="127">
        <v>0.1376547525401306</v>
      </c>
      <c r="AQ46" s="127">
        <v>0.1341932821823455</v>
      </c>
      <c r="AR46" s="127">
        <v>0.1415929482602111</v>
      </c>
      <c r="AS46" s="127">
        <v>9.4490469960843704E-2</v>
      </c>
      <c r="AT46" s="127">
        <v>0.1537010851868105</v>
      </c>
      <c r="AU46" s="127" t="s">
        <v>44</v>
      </c>
      <c r="AV46" s="127" t="s">
        <v>44</v>
      </c>
      <c r="AW46" s="127">
        <v>0.1121010224131842</v>
      </c>
      <c r="AX46" s="127">
        <v>1.1398250177304157</v>
      </c>
      <c r="AY46" s="127">
        <v>0.7748868524061221</v>
      </c>
      <c r="AZ46" s="127">
        <v>0.91200486897593125</v>
      </c>
      <c r="BA46" s="127">
        <v>1.0499820185466351</v>
      </c>
      <c r="BB46" s="127">
        <v>1.0456893612003115</v>
      </c>
      <c r="BC46" s="127">
        <v>1.3021271127270799</v>
      </c>
      <c r="BD46" s="127">
        <v>0.72420700617713762</v>
      </c>
      <c r="BE46" s="127">
        <v>1.2422293796654806</v>
      </c>
      <c r="BF46" s="127" t="s">
        <v>44</v>
      </c>
      <c r="BG46" s="127" t="s">
        <v>44</v>
      </c>
      <c r="BH46" s="127">
        <v>1.1688696855249081</v>
      </c>
      <c r="BI46" s="127">
        <v>1.5254044558281E-3</v>
      </c>
      <c r="BJ46" s="127">
        <v>-1.0220666395653E-2</v>
      </c>
      <c r="BK46" s="127">
        <v>-1.30474699444562E-2</v>
      </c>
      <c r="BL46" s="127">
        <v>5.7932379343537121E-3</v>
      </c>
      <c r="BM46" s="127">
        <v>5.1964535410966572E-3</v>
      </c>
      <c r="BN46" s="127">
        <v>3.2853220105968799E-2</v>
      </c>
      <c r="BO46" s="127">
        <v>-3.5983923623981298E-2</v>
      </c>
      <c r="BP46" s="127">
        <v>2.99710497337764E-2</v>
      </c>
      <c r="BQ46" s="127" t="s">
        <v>44</v>
      </c>
      <c r="BR46" s="127" t="s">
        <v>44</v>
      </c>
      <c r="BS46" s="127">
        <v>1.4778218022179823E-2</v>
      </c>
      <c r="BT46" s="127">
        <v>8.9743635603696994E-3</v>
      </c>
      <c r="BU46" s="127">
        <v>1.0976359409889501E-2</v>
      </c>
      <c r="BV46" s="174">
        <v>-1.2695759927082924</v>
      </c>
      <c r="BW46" s="174">
        <v>1.0672653987401797</v>
      </c>
      <c r="BX46" s="127">
        <v>-1.9808393469030999E-3</v>
      </c>
      <c r="BY46" s="127">
        <v>-3.59324591298191E-2</v>
      </c>
      <c r="BZ46" s="174">
        <v>9.9498952776889992E-4</v>
      </c>
      <c r="CA46" s="179">
        <v>2.8177224529826801E-2</v>
      </c>
      <c r="CB46" s="179">
        <v>-5.8872933911044298E-2</v>
      </c>
      <c r="CC46" s="179">
        <v>-4.6314131492555997E-2</v>
      </c>
      <c r="CD46" s="179">
        <v>-8.1629651343959303E-2</v>
      </c>
      <c r="CE46" s="179">
        <v>-1.2768384095227601E-2</v>
      </c>
      <c r="CF46" s="179">
        <v>-4.60860225466833E-2</v>
      </c>
      <c r="CG46" s="176">
        <v>1.9328767200000001</v>
      </c>
      <c r="CH46" s="168">
        <v>0.28000000000000003</v>
      </c>
      <c r="CI46" s="169" t="s">
        <v>44</v>
      </c>
      <c r="CJ46" s="169">
        <v>1.9599999999999999E-3</v>
      </c>
      <c r="CK46" s="169" t="s">
        <v>44</v>
      </c>
      <c r="CL46" s="169">
        <v>1.9599999999999999E-3</v>
      </c>
      <c r="CM46" s="177">
        <v>433497134.75999999</v>
      </c>
      <c r="CN46" s="177">
        <v>459229518.17428583</v>
      </c>
      <c r="CO46" s="177">
        <v>-64387286.329999991</v>
      </c>
      <c r="CP46" s="127" t="s">
        <v>44</v>
      </c>
      <c r="CQ46" s="127" t="s">
        <v>44</v>
      </c>
      <c r="CR46" s="127" t="s">
        <v>44</v>
      </c>
      <c r="CS46" s="127" t="s">
        <v>44</v>
      </c>
      <c r="CT46" s="125" t="s">
        <v>44</v>
      </c>
      <c r="CU46" s="125" t="s">
        <v>44</v>
      </c>
      <c r="CV46" s="125" t="s">
        <v>3335</v>
      </c>
      <c r="CW46" s="125" t="s">
        <v>44</v>
      </c>
      <c r="CX46" s="153">
        <v>25569.625694432871</v>
      </c>
    </row>
    <row r="47" spans="1:102" ht="15" customHeight="1" x14ac:dyDescent="0.25">
      <c r="A47" s="8"/>
      <c r="B47" s="128">
        <v>6041290000106</v>
      </c>
      <c r="C47" s="151" t="s">
        <v>4626</v>
      </c>
      <c r="D47" s="125">
        <v>16</v>
      </c>
      <c r="E47" s="125"/>
      <c r="F47" s="121" t="s">
        <v>3266</v>
      </c>
      <c r="G47" s="125" t="s">
        <v>309</v>
      </c>
      <c r="H47" s="125" t="s">
        <v>3264</v>
      </c>
      <c r="I47" s="125" t="s">
        <v>3265</v>
      </c>
      <c r="J47" s="125" t="s">
        <v>357</v>
      </c>
      <c r="K47" s="125" t="s">
        <v>3298</v>
      </c>
      <c r="L47" s="125" t="s">
        <v>3272</v>
      </c>
      <c r="M47" s="125" t="s">
        <v>110</v>
      </c>
      <c r="N47" s="125" t="s">
        <v>111</v>
      </c>
      <c r="O47" s="125" t="s">
        <v>154</v>
      </c>
      <c r="P47" s="125" t="s">
        <v>3299</v>
      </c>
      <c r="Q47" s="126">
        <v>1000</v>
      </c>
      <c r="R47" s="125" t="s">
        <v>4612</v>
      </c>
      <c r="S47" s="187" t="s">
        <v>44</v>
      </c>
      <c r="T47" s="170">
        <v>1000</v>
      </c>
      <c r="U47" s="170">
        <v>1000</v>
      </c>
      <c r="V47" s="171" t="s">
        <v>3271</v>
      </c>
      <c r="W47" s="171" t="s">
        <v>3288</v>
      </c>
      <c r="X47" s="171" t="s">
        <v>3291</v>
      </c>
      <c r="Y47" s="171" t="s">
        <v>3288</v>
      </c>
      <c r="Z47" s="171">
        <v>5</v>
      </c>
      <c r="AA47" s="171" t="s">
        <v>44</v>
      </c>
      <c r="AB47" s="168" t="s">
        <v>44</v>
      </c>
      <c r="AC47" s="171" t="s">
        <v>4627</v>
      </c>
      <c r="AD47" s="168">
        <v>0.02</v>
      </c>
      <c r="AE47" s="168">
        <v>0.02</v>
      </c>
      <c r="AF47" s="168">
        <v>2.5000000000000001E-2</v>
      </c>
      <c r="AG47" s="168">
        <v>0.2</v>
      </c>
      <c r="AH47" s="171" t="s">
        <v>133</v>
      </c>
      <c r="AI47" s="171" t="s">
        <v>4607</v>
      </c>
      <c r="AJ47" s="171" t="s">
        <v>130</v>
      </c>
      <c r="AK47" s="172">
        <v>37978</v>
      </c>
      <c r="AL47" s="186" t="s">
        <v>4628</v>
      </c>
      <c r="AM47" s="127">
        <v>4.2173360804528999E-3</v>
      </c>
      <c r="AN47" s="127">
        <v>2.21929213275304E-2</v>
      </c>
      <c r="AO47" s="127">
        <v>8.5409584931171303E-2</v>
      </c>
      <c r="AP47" s="127">
        <v>9.3798087874301397E-2</v>
      </c>
      <c r="AQ47" s="127">
        <v>7.9357184877420994E-2</v>
      </c>
      <c r="AR47" s="127">
        <v>5.1444718291752102E-2</v>
      </c>
      <c r="AS47" s="127">
        <v>-3.0797252193134401E-2</v>
      </c>
      <c r="AT47" s="127">
        <v>-4.76077340740741E-2</v>
      </c>
      <c r="AU47" s="127" t="s">
        <v>44</v>
      </c>
      <c r="AV47" s="127" t="s">
        <v>44</v>
      </c>
      <c r="AW47" s="127">
        <v>0.1236333566810916</v>
      </c>
      <c r="AX47" s="127">
        <v>0.3865788446935563</v>
      </c>
      <c r="AY47" s="127">
        <v>0.48880554172754581</v>
      </c>
      <c r="AZ47" s="127">
        <v>0.57602183785240757</v>
      </c>
      <c r="BA47" s="127">
        <v>0.7007802778140958</v>
      </c>
      <c r="BB47" s="127">
        <v>0.58652658074774711</v>
      </c>
      <c r="BC47" s="127">
        <v>0.47309956687384869</v>
      </c>
      <c r="BD47" s="127" t="s">
        <v>44</v>
      </c>
      <c r="BE47" s="127" t="s">
        <v>44</v>
      </c>
      <c r="BF47" s="127" t="s">
        <v>44</v>
      </c>
      <c r="BG47" s="127" t="s">
        <v>44</v>
      </c>
      <c r="BH47" s="127">
        <v>1.3604950285678314</v>
      </c>
      <c r="BI47" s="127">
        <v>-6.6920453778004999E-3</v>
      </c>
      <c r="BJ47" s="127">
        <v>-2.3209430800262099E-2</v>
      </c>
      <c r="BK47" s="127">
        <v>-6.2865322925804004E-2</v>
      </c>
      <c r="BL47" s="127">
        <v>-3.5322177153667811E-2</v>
      </c>
      <c r="BM47" s="127">
        <v>-4.9275997204549116E-2</v>
      </c>
      <c r="BN47" s="127">
        <v>-5.7295009862490198E-2</v>
      </c>
      <c r="BO47" s="127">
        <v>-0.1612716457779596</v>
      </c>
      <c r="BP47" s="127">
        <v>-0.1713377695271083</v>
      </c>
      <c r="BQ47" s="127" t="s">
        <v>44</v>
      </c>
      <c r="BR47" s="127" t="s">
        <v>44</v>
      </c>
      <c r="BS47" s="127">
        <v>3.0030562646513825E-2</v>
      </c>
      <c r="BT47" s="127">
        <v>3.9953274319611799E-2</v>
      </c>
      <c r="BU47" s="127">
        <v>7.37921188623335E-2</v>
      </c>
      <c r="BV47" s="174">
        <v>-1.3899500478845663</v>
      </c>
      <c r="BW47" s="174">
        <v>0.20829385708632919</v>
      </c>
      <c r="BX47" s="127">
        <v>-2.72789428694146E-2</v>
      </c>
      <c r="BY47" s="127">
        <v>-0.21720448638458839</v>
      </c>
      <c r="BZ47" s="174">
        <v>0.1247459694309974</v>
      </c>
      <c r="CA47" s="179">
        <v>0.451045703446813</v>
      </c>
      <c r="CB47" s="179">
        <v>-0.26422164621280181</v>
      </c>
      <c r="CC47" s="179">
        <v>0.63060823033437918</v>
      </c>
      <c r="CD47" s="179">
        <v>0.44570928700022872</v>
      </c>
      <c r="CE47" s="179">
        <v>8.2886771832026696E-2</v>
      </c>
      <c r="CF47" s="179">
        <v>0.6100111550149776</v>
      </c>
      <c r="CG47" s="176">
        <v>13.384395509999999</v>
      </c>
      <c r="CH47" s="168">
        <v>0.21</v>
      </c>
      <c r="CI47" s="169">
        <v>0.1</v>
      </c>
      <c r="CJ47" s="169">
        <v>4.1999999999999997E-3</v>
      </c>
      <c r="CK47" s="169" t="s">
        <v>44</v>
      </c>
      <c r="CL47" s="169">
        <v>4.1999999999999997E-3</v>
      </c>
      <c r="CM47" s="177">
        <v>21421419.98</v>
      </c>
      <c r="CN47" s="177">
        <v>22728145.633174609</v>
      </c>
      <c r="CO47" s="177">
        <v>-3910193.0999999992</v>
      </c>
      <c r="CP47" s="127" t="s">
        <v>44</v>
      </c>
      <c r="CQ47" s="127" t="s">
        <v>44</v>
      </c>
      <c r="CR47" s="127" t="s">
        <v>44</v>
      </c>
      <c r="CS47" s="127" t="s">
        <v>44</v>
      </c>
      <c r="CT47" s="125" t="s">
        <v>44</v>
      </c>
      <c r="CU47" s="125" t="s">
        <v>44</v>
      </c>
      <c r="CV47" s="125" t="s">
        <v>3336</v>
      </c>
      <c r="CW47" s="125" t="s">
        <v>44</v>
      </c>
      <c r="CX47" s="153">
        <v>25569.625694432871</v>
      </c>
    </row>
    <row r="48" spans="1:102" ht="15" customHeight="1" x14ac:dyDescent="0.25">
      <c r="A48" s="8"/>
      <c r="B48" s="128">
        <v>58198613000165</v>
      </c>
      <c r="C48" s="151" t="s">
        <v>3854</v>
      </c>
      <c r="D48" s="125">
        <v>15</v>
      </c>
      <c r="E48" s="125"/>
      <c r="F48" s="121"/>
      <c r="G48" s="125" t="s">
        <v>309</v>
      </c>
      <c r="H48" s="125" t="s">
        <v>347</v>
      </c>
      <c r="I48" s="125" t="s">
        <v>3278</v>
      </c>
      <c r="J48" s="125" t="s">
        <v>3317</v>
      </c>
      <c r="K48" s="125" t="s">
        <v>3285</v>
      </c>
      <c r="L48" s="125" t="s">
        <v>4605</v>
      </c>
      <c r="M48" s="125" t="s">
        <v>4629</v>
      </c>
      <c r="N48" s="125" t="s">
        <v>44</v>
      </c>
      <c r="O48" s="125" t="s">
        <v>4630</v>
      </c>
      <c r="P48" s="125" t="s">
        <v>3824</v>
      </c>
      <c r="Q48" s="126">
        <v>100</v>
      </c>
      <c r="R48" s="125" t="s">
        <v>4612</v>
      </c>
      <c r="S48" s="187" t="s">
        <v>44</v>
      </c>
      <c r="T48" s="170">
        <v>0.01</v>
      </c>
      <c r="U48" s="170">
        <v>0.01</v>
      </c>
      <c r="V48" s="171" t="s">
        <v>3271</v>
      </c>
      <c r="W48" s="171" t="s">
        <v>132</v>
      </c>
      <c r="X48" s="171" t="s">
        <v>132</v>
      </c>
      <c r="Y48" s="171" t="s">
        <v>132</v>
      </c>
      <c r="Z48" s="171">
        <v>0</v>
      </c>
      <c r="AA48" s="171" t="s">
        <v>44</v>
      </c>
      <c r="AB48" s="168" t="s">
        <v>44</v>
      </c>
      <c r="AC48" s="171" t="s">
        <v>44</v>
      </c>
      <c r="AD48" s="168">
        <v>0.01</v>
      </c>
      <c r="AE48" s="168" t="s">
        <v>44</v>
      </c>
      <c r="AF48" s="168" t="s">
        <v>44</v>
      </c>
      <c r="AG48" s="168">
        <v>0.2</v>
      </c>
      <c r="AH48" s="171" t="s">
        <v>133</v>
      </c>
      <c r="AI48" s="171" t="s">
        <v>4607</v>
      </c>
      <c r="AJ48" s="171" t="s">
        <v>130</v>
      </c>
      <c r="AK48" s="172">
        <v>45663</v>
      </c>
      <c r="AL48" s="186" t="s">
        <v>4631</v>
      </c>
      <c r="AM48" s="127" t="s">
        <v>44</v>
      </c>
      <c r="AN48" s="127" t="s">
        <v>44</v>
      </c>
      <c r="AO48" s="127" t="s">
        <v>44</v>
      </c>
      <c r="AP48" s="127" t="s">
        <v>44</v>
      </c>
      <c r="AQ48" s="127" t="s">
        <v>44</v>
      </c>
      <c r="AR48" s="127" t="s">
        <v>44</v>
      </c>
      <c r="AS48" s="127" t="s">
        <v>44</v>
      </c>
      <c r="AT48" s="127" t="s">
        <v>44</v>
      </c>
      <c r="AU48" s="127" t="s">
        <v>44</v>
      </c>
      <c r="AV48" s="127" t="s">
        <v>44</v>
      </c>
      <c r="AW48" s="127" t="s">
        <v>44</v>
      </c>
      <c r="AX48" s="127" t="s">
        <v>44</v>
      </c>
      <c r="AY48" s="127" t="s">
        <v>44</v>
      </c>
      <c r="AZ48" s="127" t="s">
        <v>44</v>
      </c>
      <c r="BA48" s="127" t="s">
        <v>44</v>
      </c>
      <c r="BB48" s="127" t="s">
        <v>44</v>
      </c>
      <c r="BC48" s="127" t="s">
        <v>44</v>
      </c>
      <c r="BD48" s="127" t="s">
        <v>44</v>
      </c>
      <c r="BE48" s="127" t="s">
        <v>44</v>
      </c>
      <c r="BF48" s="127" t="s">
        <v>44</v>
      </c>
      <c r="BG48" s="127" t="s">
        <v>44</v>
      </c>
      <c r="BH48" s="127" t="s">
        <v>44</v>
      </c>
      <c r="BI48" s="127" t="s">
        <v>44</v>
      </c>
      <c r="BJ48" s="127" t="s">
        <v>44</v>
      </c>
      <c r="BK48" s="127" t="s">
        <v>44</v>
      </c>
      <c r="BL48" s="127" t="s">
        <v>44</v>
      </c>
      <c r="BM48" s="127" t="s">
        <v>44</v>
      </c>
      <c r="BN48" s="127" t="s">
        <v>44</v>
      </c>
      <c r="BO48" s="127" t="s">
        <v>44</v>
      </c>
      <c r="BP48" s="127" t="s">
        <v>44</v>
      </c>
      <c r="BQ48" s="127" t="s">
        <v>44</v>
      </c>
      <c r="BR48" s="127" t="s">
        <v>44</v>
      </c>
      <c r="BS48" s="127" t="s">
        <v>44</v>
      </c>
      <c r="BT48" s="127" t="s">
        <v>44</v>
      </c>
      <c r="BU48" s="127" t="s">
        <v>44</v>
      </c>
      <c r="BV48" s="174" t="s">
        <v>44</v>
      </c>
      <c r="BW48" s="174" t="s">
        <v>44</v>
      </c>
      <c r="BX48" s="127" t="s">
        <v>44</v>
      </c>
      <c r="BY48" s="127" t="s">
        <v>44</v>
      </c>
      <c r="BZ48" s="174" t="s">
        <v>44</v>
      </c>
      <c r="CA48" s="179" t="s">
        <v>44</v>
      </c>
      <c r="CB48" s="179" t="s">
        <v>44</v>
      </c>
      <c r="CC48" s="179" t="s">
        <v>44</v>
      </c>
      <c r="CD48" s="179" t="s">
        <v>44</v>
      </c>
      <c r="CE48" s="179" t="s">
        <v>44</v>
      </c>
      <c r="CF48" s="179" t="s">
        <v>44</v>
      </c>
      <c r="CG48" s="176" t="s">
        <v>44</v>
      </c>
      <c r="CH48" s="168">
        <v>0.15</v>
      </c>
      <c r="CI48" s="169">
        <v>0.1</v>
      </c>
      <c r="CJ48" s="169">
        <v>1.5E-3</v>
      </c>
      <c r="CK48" s="169" t="s">
        <v>44</v>
      </c>
      <c r="CL48" s="169">
        <v>1.5E-3</v>
      </c>
      <c r="CM48" s="177" t="s">
        <v>44</v>
      </c>
      <c r="CN48" s="177" t="s">
        <v>44</v>
      </c>
      <c r="CO48" s="177" t="s">
        <v>44</v>
      </c>
      <c r="CP48" s="127" t="s">
        <v>44</v>
      </c>
      <c r="CQ48" s="127" t="s">
        <v>44</v>
      </c>
      <c r="CR48" s="127" t="s">
        <v>44</v>
      </c>
      <c r="CS48" s="127" t="s">
        <v>44</v>
      </c>
      <c r="CT48" s="125" t="s">
        <v>44</v>
      </c>
      <c r="CU48" s="125" t="s">
        <v>44</v>
      </c>
      <c r="CV48" s="125" t="s">
        <v>44</v>
      </c>
      <c r="CW48" s="125" t="s">
        <v>44</v>
      </c>
      <c r="CX48" s="153">
        <v>25569.625694432871</v>
      </c>
    </row>
    <row r="49" spans="1:102" ht="15" customHeight="1" x14ac:dyDescent="0.25">
      <c r="A49" s="8"/>
      <c r="B49" s="128">
        <v>52286231000107</v>
      </c>
      <c r="C49" s="151" t="s">
        <v>4632</v>
      </c>
      <c r="D49" s="125">
        <v>4</v>
      </c>
      <c r="E49" s="125"/>
      <c r="F49" s="121"/>
      <c r="G49" s="125" t="s">
        <v>309</v>
      </c>
      <c r="H49" s="125" t="s">
        <v>3264</v>
      </c>
      <c r="I49" s="125" t="s">
        <v>3265</v>
      </c>
      <c r="J49" s="125" t="s">
        <v>357</v>
      </c>
      <c r="K49" s="125" t="s">
        <v>3285</v>
      </c>
      <c r="L49" s="125" t="s">
        <v>3272</v>
      </c>
      <c r="M49" s="125" t="s">
        <v>160</v>
      </c>
      <c r="N49" s="125" t="s">
        <v>4633</v>
      </c>
      <c r="O49" s="125" t="s">
        <v>3326</v>
      </c>
      <c r="P49" s="125" t="s">
        <v>3320</v>
      </c>
      <c r="Q49" s="126">
        <v>1000</v>
      </c>
      <c r="R49" s="125" t="s">
        <v>4571</v>
      </c>
      <c r="S49" s="187" t="s">
        <v>44</v>
      </c>
      <c r="T49" s="170">
        <v>1000</v>
      </c>
      <c r="U49" s="170">
        <v>1000</v>
      </c>
      <c r="V49" s="171" t="s">
        <v>3271</v>
      </c>
      <c r="W49" s="171" t="s">
        <v>132</v>
      </c>
      <c r="X49" s="171" t="s">
        <v>132</v>
      </c>
      <c r="Y49" s="171" t="s">
        <v>3288</v>
      </c>
      <c r="Z49" s="171">
        <v>1</v>
      </c>
      <c r="AA49" s="171" t="s">
        <v>44</v>
      </c>
      <c r="AB49" s="168" t="s">
        <v>44</v>
      </c>
      <c r="AC49" s="171" t="s">
        <v>4634</v>
      </c>
      <c r="AD49" s="168">
        <v>3.0000000000000001E-3</v>
      </c>
      <c r="AE49" s="168">
        <v>3.0000000000000001E-3</v>
      </c>
      <c r="AF49" s="168">
        <v>6.0000000000000001E-3</v>
      </c>
      <c r="AG49" s="168" t="s">
        <v>44</v>
      </c>
      <c r="AH49" s="171" t="s">
        <v>44</v>
      </c>
      <c r="AI49" s="171" t="s">
        <v>44</v>
      </c>
      <c r="AJ49" s="171" t="s">
        <v>130</v>
      </c>
      <c r="AK49" s="172">
        <v>45198</v>
      </c>
      <c r="AL49" s="186" t="s">
        <v>4635</v>
      </c>
      <c r="AM49" s="127">
        <v>1.07286609418766E-2</v>
      </c>
      <c r="AN49" s="127">
        <v>4.5782647169407997E-2</v>
      </c>
      <c r="AO49" s="127">
        <v>0.1536627937848758</v>
      </c>
      <c r="AP49" s="127">
        <v>0.13942867885705659</v>
      </c>
      <c r="AQ49" s="127" t="s">
        <v>44</v>
      </c>
      <c r="AR49" s="127">
        <v>0.123329487208085</v>
      </c>
      <c r="AS49" s="127" t="s">
        <v>44</v>
      </c>
      <c r="AT49" s="127" t="s">
        <v>44</v>
      </c>
      <c r="AU49" s="127" t="s">
        <v>44</v>
      </c>
      <c r="AV49" s="127" t="s">
        <v>44</v>
      </c>
      <c r="AW49" s="127">
        <v>0.13976530547665211</v>
      </c>
      <c r="AX49" s="127">
        <v>0.98343439386839582</v>
      </c>
      <c r="AY49" s="127">
        <v>1.0083761088091869</v>
      </c>
      <c r="AZ49" s="127">
        <v>1.0363371389385554</v>
      </c>
      <c r="BA49" s="127">
        <v>1.0643954572961489</v>
      </c>
      <c r="BB49" s="127" t="s">
        <v>44</v>
      </c>
      <c r="BC49" s="127">
        <v>1.1341713769336237</v>
      </c>
      <c r="BD49" s="127" t="s">
        <v>44</v>
      </c>
      <c r="BE49" s="127" t="s">
        <v>44</v>
      </c>
      <c r="BF49" s="127" t="s">
        <v>44</v>
      </c>
      <c r="BG49" s="127" t="s">
        <v>44</v>
      </c>
      <c r="BH49" s="127">
        <v>1.1009078319484431</v>
      </c>
      <c r="BI49" s="127">
        <v>-1.8072051637680001E-4</v>
      </c>
      <c r="BJ49" s="127">
        <v>3.8029504161539999E-4</v>
      </c>
      <c r="BK49" s="127">
        <v>5.3878859279004E-3</v>
      </c>
      <c r="BL49" s="127">
        <v>7.4583764069466874E-3</v>
      </c>
      <c r="BM49" s="127" t="s">
        <v>44</v>
      </c>
      <c r="BN49" s="127">
        <v>1.45897590538426E-2</v>
      </c>
      <c r="BO49" s="127" t="s">
        <v>44</v>
      </c>
      <c r="BP49" s="127" t="s">
        <v>44</v>
      </c>
      <c r="BQ49" s="127" t="s">
        <v>44</v>
      </c>
      <c r="BR49" s="127" t="s">
        <v>44</v>
      </c>
      <c r="BS49" s="127">
        <v>1.1367550027343354E-2</v>
      </c>
      <c r="BT49" s="127">
        <v>1.8831794677144E-3</v>
      </c>
      <c r="BU49" s="127">
        <v>2.0391586112253001E-3</v>
      </c>
      <c r="BV49" s="174">
        <v>2.4881091451068822</v>
      </c>
      <c r="BW49" s="174">
        <v>5.0644429427911781</v>
      </c>
      <c r="BX49" s="127" t="s">
        <v>44</v>
      </c>
      <c r="BY49" s="127" t="s">
        <v>44</v>
      </c>
      <c r="BZ49" s="174">
        <v>1.184725172362E-4</v>
      </c>
      <c r="CA49" s="179">
        <v>7.0054937839227E-3</v>
      </c>
      <c r="CB49" s="179">
        <v>-2.9093535146604101E-2</v>
      </c>
      <c r="CC49" s="179">
        <v>-4.9348174527873E-3</v>
      </c>
      <c r="CD49" s="179">
        <v>3.6747365027475498E-2</v>
      </c>
      <c r="CE49" s="179">
        <v>-2.0855359614254099E-2</v>
      </c>
      <c r="CF49" s="179">
        <v>7.2303319580934999E-3</v>
      </c>
      <c r="CG49" s="176">
        <v>1.39917285</v>
      </c>
      <c r="CH49" s="168">
        <v>0.28000000000000003</v>
      </c>
      <c r="CI49" s="169" t="s">
        <v>44</v>
      </c>
      <c r="CJ49" s="169">
        <v>8.4000000000000003E-4</v>
      </c>
      <c r="CK49" s="169" t="s">
        <v>44</v>
      </c>
      <c r="CL49" s="169">
        <v>8.4000000000000003E-4</v>
      </c>
      <c r="CM49" s="177">
        <v>8294462129.71</v>
      </c>
      <c r="CN49" s="177">
        <v>6327738678.2782526</v>
      </c>
      <c r="CO49" s="177">
        <v>3292397464.000001</v>
      </c>
      <c r="CP49" s="127" t="s">
        <v>44</v>
      </c>
      <c r="CQ49" s="127" t="s">
        <v>44</v>
      </c>
      <c r="CR49" s="127" t="s">
        <v>44</v>
      </c>
      <c r="CS49" s="127" t="s">
        <v>44</v>
      </c>
      <c r="CT49" s="125" t="s">
        <v>44</v>
      </c>
      <c r="CU49" s="125" t="s">
        <v>44</v>
      </c>
      <c r="CV49" s="125" t="s">
        <v>4636</v>
      </c>
      <c r="CW49" s="125" t="s">
        <v>44</v>
      </c>
      <c r="CX49" s="153">
        <v>25569.625694432871</v>
      </c>
    </row>
    <row r="50" spans="1:102" ht="15" customHeight="1" x14ac:dyDescent="0.25">
      <c r="A50" s="8"/>
      <c r="B50" s="128">
        <v>32225663000109</v>
      </c>
      <c r="C50" s="151" t="s">
        <v>4637</v>
      </c>
      <c r="D50" s="125">
        <v>11</v>
      </c>
      <c r="E50" s="125"/>
      <c r="F50" s="121" t="s">
        <v>3266</v>
      </c>
      <c r="G50" s="125" t="s">
        <v>309</v>
      </c>
      <c r="H50" s="125" t="s">
        <v>3264</v>
      </c>
      <c r="I50" s="125" t="s">
        <v>3265</v>
      </c>
      <c r="J50" s="125" t="s">
        <v>3318</v>
      </c>
      <c r="K50" s="125" t="s">
        <v>3285</v>
      </c>
      <c r="L50" s="125" t="s">
        <v>3272</v>
      </c>
      <c r="M50" s="125" t="s">
        <v>160</v>
      </c>
      <c r="N50" s="125" t="s">
        <v>3305</v>
      </c>
      <c r="O50" s="125" t="s">
        <v>315</v>
      </c>
      <c r="P50" s="125" t="s">
        <v>3331</v>
      </c>
      <c r="Q50" s="126">
        <v>3000</v>
      </c>
      <c r="R50" s="125" t="s">
        <v>4571</v>
      </c>
      <c r="S50" s="187" t="s">
        <v>44</v>
      </c>
      <c r="T50" s="170">
        <v>1000</v>
      </c>
      <c r="U50" s="170">
        <v>1000</v>
      </c>
      <c r="V50" s="171" t="s">
        <v>3271</v>
      </c>
      <c r="W50" s="171" t="s">
        <v>132</v>
      </c>
      <c r="X50" s="171" t="s">
        <v>3289</v>
      </c>
      <c r="Y50" s="171" t="s">
        <v>3292</v>
      </c>
      <c r="Z50" s="171">
        <v>32</v>
      </c>
      <c r="AA50" s="171" t="s">
        <v>44</v>
      </c>
      <c r="AB50" s="168" t="s">
        <v>44</v>
      </c>
      <c r="AC50" s="171" t="s">
        <v>4638</v>
      </c>
      <c r="AD50" s="168">
        <v>6.9999999999999993E-3</v>
      </c>
      <c r="AE50" s="168">
        <v>6.9999999999999993E-3</v>
      </c>
      <c r="AF50" s="168">
        <v>1.2E-2</v>
      </c>
      <c r="AG50" s="168" t="s">
        <v>44</v>
      </c>
      <c r="AH50" s="171" t="s">
        <v>44</v>
      </c>
      <c r="AI50" s="171" t="s">
        <v>44</v>
      </c>
      <c r="AJ50" s="171" t="s">
        <v>130</v>
      </c>
      <c r="AK50" s="172">
        <v>43462</v>
      </c>
      <c r="AL50" s="186" t="s">
        <v>4639</v>
      </c>
      <c r="AM50" s="127">
        <v>-1.08045450478977E-2</v>
      </c>
      <c r="AN50" s="127">
        <v>1.9802020427430699E-2</v>
      </c>
      <c r="AO50" s="127">
        <v>0.14292082668492639</v>
      </c>
      <c r="AP50" s="127">
        <v>0.13778710322321289</v>
      </c>
      <c r="AQ50" s="127">
        <v>0.16475628515351839</v>
      </c>
      <c r="AR50" s="127">
        <v>0.16395051409618561</v>
      </c>
      <c r="AS50" s="127">
        <v>0.14973439038222591</v>
      </c>
      <c r="AT50" s="127">
        <v>0.1188924165538463</v>
      </c>
      <c r="AU50" s="127" t="s">
        <v>44</v>
      </c>
      <c r="AV50" s="127" t="s">
        <v>44</v>
      </c>
      <c r="AW50" s="127">
        <v>0.1057988856058289</v>
      </c>
      <c r="AX50" s="127" t="s">
        <v>44</v>
      </c>
      <c r="AY50" s="127">
        <v>0.43614525458272679</v>
      </c>
      <c r="AZ50" s="127">
        <v>0.96389084809134762</v>
      </c>
      <c r="BA50" s="127">
        <v>1.0510566140439661</v>
      </c>
      <c r="BB50" s="127">
        <v>1.3216918173392107</v>
      </c>
      <c r="BC50" s="127">
        <v>1.5077333452924333</v>
      </c>
      <c r="BD50" s="127">
        <v>1.147615147066227</v>
      </c>
      <c r="BE50" s="127">
        <v>0.96090182241138877</v>
      </c>
      <c r="BF50" s="127" t="s">
        <v>44</v>
      </c>
      <c r="BG50" s="127" t="s">
        <v>44</v>
      </c>
      <c r="BH50" s="127">
        <v>1.1878064718130812</v>
      </c>
      <c r="BI50" s="127">
        <v>-2.1713926506151199E-2</v>
      </c>
      <c r="BJ50" s="127">
        <v>-2.5600331700361901E-2</v>
      </c>
      <c r="BK50" s="127">
        <v>-5.3540811720489004E-3</v>
      </c>
      <c r="BL50" s="127">
        <v>5.9174665663164205E-3</v>
      </c>
      <c r="BM50" s="127">
        <v>3.5655969892397943E-2</v>
      </c>
      <c r="BN50" s="127">
        <v>5.5210785941943202E-2</v>
      </c>
      <c r="BO50" s="127">
        <v>1.9259996797400699E-2</v>
      </c>
      <c r="BP50" s="127">
        <v>-4.8376188991877999E-3</v>
      </c>
      <c r="BQ50" s="127" t="s">
        <v>44</v>
      </c>
      <c r="BR50" s="127" t="s">
        <v>44</v>
      </c>
      <c r="BS50" s="127">
        <v>1.5359951405142569E-2</v>
      </c>
      <c r="BT50" s="127">
        <v>1.8454609783299901E-2</v>
      </c>
      <c r="BU50" s="127">
        <v>1.6473405167807601E-2</v>
      </c>
      <c r="BV50" s="174">
        <v>-0.2441984717846456</v>
      </c>
      <c r="BW50" s="174">
        <v>0.72157740983716012</v>
      </c>
      <c r="BX50" s="127">
        <v>-2.1430798918447101E-2</v>
      </c>
      <c r="BY50" s="127">
        <v>-2.1430798918447101E-2</v>
      </c>
      <c r="BZ50" s="174">
        <v>-5.6113641230950001E-3</v>
      </c>
      <c r="CA50" s="179">
        <v>-9.4439917878521504E-2</v>
      </c>
      <c r="CB50" s="179">
        <v>-1.92653730763859E-2</v>
      </c>
      <c r="CC50" s="179">
        <v>-0.17137058359832</v>
      </c>
      <c r="CD50" s="179">
        <v>-0.26440457709420512</v>
      </c>
      <c r="CE50" s="179">
        <v>-4.2084481023360598E-2</v>
      </c>
      <c r="CF50" s="179">
        <v>-0.1183975975491981</v>
      </c>
      <c r="CG50" s="176">
        <v>2.08570001</v>
      </c>
      <c r="CH50" s="168">
        <v>0.28000000000000003</v>
      </c>
      <c r="CI50" s="169" t="s">
        <v>44</v>
      </c>
      <c r="CJ50" s="169">
        <v>1.9599999999999999E-3</v>
      </c>
      <c r="CK50" s="169" t="s">
        <v>44</v>
      </c>
      <c r="CL50" s="169">
        <v>1.9599999999999999E-3</v>
      </c>
      <c r="CM50" s="177">
        <v>1994377281.3900001</v>
      </c>
      <c r="CN50" s="177">
        <v>2137855793.3858719</v>
      </c>
      <c r="CO50" s="177">
        <v>-316203410.72999972</v>
      </c>
      <c r="CP50" s="127" t="s">
        <v>44</v>
      </c>
      <c r="CQ50" s="127" t="s">
        <v>44</v>
      </c>
      <c r="CR50" s="127" t="s">
        <v>44</v>
      </c>
      <c r="CS50" s="127" t="s">
        <v>44</v>
      </c>
      <c r="CT50" s="125" t="s">
        <v>44</v>
      </c>
      <c r="CU50" s="125" t="s">
        <v>44</v>
      </c>
      <c r="CV50" s="125" t="s">
        <v>3337</v>
      </c>
      <c r="CW50" s="125" t="s">
        <v>44</v>
      </c>
      <c r="CX50" s="153">
        <v>25569.625694432871</v>
      </c>
    </row>
    <row r="51" spans="1:102" ht="15" customHeight="1" x14ac:dyDescent="0.25">
      <c r="A51" s="8"/>
      <c r="B51" s="128">
        <v>3168062000103</v>
      </c>
      <c r="C51" s="151" t="s">
        <v>4640</v>
      </c>
      <c r="D51" s="125">
        <v>26</v>
      </c>
      <c r="E51" s="125"/>
      <c r="F51" s="121" t="s">
        <v>3267</v>
      </c>
      <c r="G51" s="125" t="s">
        <v>309</v>
      </c>
      <c r="H51" s="125" t="s">
        <v>3264</v>
      </c>
      <c r="I51" s="125" t="s">
        <v>3265</v>
      </c>
      <c r="J51" s="125" t="s">
        <v>357</v>
      </c>
      <c r="K51" s="125" t="s">
        <v>3285</v>
      </c>
      <c r="L51" s="125" t="s">
        <v>3272</v>
      </c>
      <c r="M51" s="125" t="s">
        <v>112</v>
      </c>
      <c r="N51" s="125" t="s">
        <v>164</v>
      </c>
      <c r="O51" s="125" t="s">
        <v>3294</v>
      </c>
      <c r="P51" s="125" t="s">
        <v>3308</v>
      </c>
      <c r="Q51" s="126">
        <v>500</v>
      </c>
      <c r="R51" s="125" t="s">
        <v>4571</v>
      </c>
      <c r="S51" s="187" t="s">
        <v>44</v>
      </c>
      <c r="T51" s="170">
        <v>100</v>
      </c>
      <c r="U51" s="170">
        <v>100</v>
      </c>
      <c r="V51" s="171" t="s">
        <v>3271</v>
      </c>
      <c r="W51" s="171" t="s">
        <v>132</v>
      </c>
      <c r="X51" s="171" t="s">
        <v>3288</v>
      </c>
      <c r="Y51" s="171" t="s">
        <v>3292</v>
      </c>
      <c r="Z51" s="171">
        <v>3</v>
      </c>
      <c r="AA51" s="171" t="s">
        <v>44</v>
      </c>
      <c r="AB51" s="168" t="s">
        <v>44</v>
      </c>
      <c r="AC51" s="171" t="s">
        <v>4641</v>
      </c>
      <c r="AD51" s="168">
        <v>2.9399999999999999E-2</v>
      </c>
      <c r="AE51" s="168">
        <v>9.4399999999999998E-2</v>
      </c>
      <c r="AF51" s="168">
        <v>3.2500000000000001E-2</v>
      </c>
      <c r="AG51" s="168" t="s">
        <v>44</v>
      </c>
      <c r="AH51" s="171" t="s">
        <v>44</v>
      </c>
      <c r="AI51" s="171" t="s">
        <v>44</v>
      </c>
      <c r="AJ51" s="171" t="s">
        <v>3246</v>
      </c>
      <c r="AK51" s="172">
        <v>36328</v>
      </c>
      <c r="AL51" s="186" t="s">
        <v>3366</v>
      </c>
      <c r="AM51" s="127">
        <v>-1.39183380027041E-2</v>
      </c>
      <c r="AN51" s="127">
        <v>0.13130428329990271</v>
      </c>
      <c r="AO51" s="127">
        <v>0.34349361402592571</v>
      </c>
      <c r="AP51" s="127">
        <v>0.22589109242958511</v>
      </c>
      <c r="AQ51" s="127">
        <v>0.24598797977793491</v>
      </c>
      <c r="AR51" s="127">
        <v>-6.6449197094119297E-2</v>
      </c>
      <c r="AS51" s="127">
        <v>0.16143678447087151</v>
      </c>
      <c r="AT51" s="127">
        <v>-2.8260690027717399E-2</v>
      </c>
      <c r="AU51" s="127" t="s">
        <v>44</v>
      </c>
      <c r="AV51" s="127" t="s">
        <v>44</v>
      </c>
      <c r="AW51" s="127">
        <v>0.1928355939763424</v>
      </c>
      <c r="AX51" s="127" t="s">
        <v>44</v>
      </c>
      <c r="AY51" s="127">
        <v>2.8920149980407293</v>
      </c>
      <c r="AZ51" s="127">
        <v>2.3165997469865669</v>
      </c>
      <c r="BA51" s="127">
        <v>1.7941390718258554</v>
      </c>
      <c r="BB51" s="127">
        <v>2.1286008607154581</v>
      </c>
      <c r="BC51" s="127" t="s">
        <v>44</v>
      </c>
      <c r="BD51" s="127">
        <v>1.237306263975213</v>
      </c>
      <c r="BE51" s="127" t="s">
        <v>44</v>
      </c>
      <c r="BF51" s="127" t="s">
        <v>44</v>
      </c>
      <c r="BG51" s="127" t="s">
        <v>44</v>
      </c>
      <c r="BH51" s="127">
        <v>5.2038079046514509</v>
      </c>
      <c r="BI51" s="127">
        <v>-2.48277194609576E-2</v>
      </c>
      <c r="BJ51" s="127">
        <v>8.5901931172109994E-2</v>
      </c>
      <c r="BK51" s="127">
        <v>0.19521870616895029</v>
      </c>
      <c r="BL51" s="127">
        <v>8.8805081057727664E-2</v>
      </c>
      <c r="BM51" s="127">
        <v>0.11691381723387106</v>
      </c>
      <c r="BN51" s="127">
        <v>-0.17518892524836169</v>
      </c>
      <c r="BO51" s="127">
        <v>3.0962390886046302E-2</v>
      </c>
      <c r="BP51" s="127">
        <v>-0.1519907254807516</v>
      </c>
      <c r="BQ51" s="127" t="s">
        <v>44</v>
      </c>
      <c r="BR51" s="127" t="s">
        <v>44</v>
      </c>
      <c r="BS51" s="127">
        <v>0.1502125894478723</v>
      </c>
      <c r="BT51" s="127">
        <v>0.17671471679596951</v>
      </c>
      <c r="BU51" s="127">
        <v>0.21740355949347981</v>
      </c>
      <c r="BV51" s="174">
        <v>0.9773464855465388</v>
      </c>
      <c r="BW51" s="174">
        <v>0.3865883549767119</v>
      </c>
      <c r="BX51" s="127">
        <v>-0.1005968876090589</v>
      </c>
      <c r="BY51" s="127">
        <v>-0.53933642542376647</v>
      </c>
      <c r="BZ51" s="174">
        <v>0.70107058209714879</v>
      </c>
      <c r="CA51" s="179">
        <v>0.97017618078689438</v>
      </c>
      <c r="CB51" s="179">
        <v>-0.47812128012159871</v>
      </c>
      <c r="CC51" s="179">
        <v>0.66133736846328683</v>
      </c>
      <c r="CD51" s="179">
        <v>0.53293374743947386</v>
      </c>
      <c r="CE51" s="179">
        <v>7.6883916726387794E-2</v>
      </c>
      <c r="CF51" s="179">
        <v>0.76555024838082431</v>
      </c>
      <c r="CG51" s="176">
        <v>111.66652397</v>
      </c>
      <c r="CH51" s="168">
        <v>0.24</v>
      </c>
      <c r="CI51" s="169">
        <v>0.15</v>
      </c>
      <c r="CJ51" s="169">
        <v>7.0559999999999998E-3</v>
      </c>
      <c r="CK51" s="169" t="s">
        <v>44</v>
      </c>
      <c r="CL51" s="169">
        <v>7.0559999999999998E-3</v>
      </c>
      <c r="CM51" s="177">
        <v>253628584.18000001</v>
      </c>
      <c r="CN51" s="177">
        <v>236542515.73706347</v>
      </c>
      <c r="CO51" s="177">
        <v>6636475.7599999951</v>
      </c>
      <c r="CP51" s="127" t="s">
        <v>44</v>
      </c>
      <c r="CQ51" s="127" t="s">
        <v>44</v>
      </c>
      <c r="CR51" s="127" t="s">
        <v>44</v>
      </c>
      <c r="CS51" s="127" t="s">
        <v>44</v>
      </c>
      <c r="CT51" s="125" t="s">
        <v>44</v>
      </c>
      <c r="CU51" s="125" t="s">
        <v>44</v>
      </c>
      <c r="CV51" s="125" t="s">
        <v>3338</v>
      </c>
      <c r="CW51" s="125" t="s">
        <v>44</v>
      </c>
      <c r="CX51" s="153">
        <v>25569.625694432871</v>
      </c>
    </row>
    <row r="52" spans="1:102" ht="15" customHeight="1" x14ac:dyDescent="0.25">
      <c r="A52" s="8"/>
      <c r="B52" s="128">
        <v>57134507000155</v>
      </c>
      <c r="C52" s="151" t="s">
        <v>4912</v>
      </c>
      <c r="D52" s="125">
        <v>11</v>
      </c>
      <c r="E52" s="125"/>
      <c r="F52" s="121"/>
      <c r="G52" s="125" t="s">
        <v>309</v>
      </c>
      <c r="H52" s="125" t="s">
        <v>347</v>
      </c>
      <c r="I52" s="125" t="s">
        <v>3316</v>
      </c>
      <c r="J52" s="125" t="s">
        <v>3317</v>
      </c>
      <c r="K52" s="125" t="s">
        <v>3285</v>
      </c>
      <c r="L52" s="125" t="s">
        <v>3272</v>
      </c>
      <c r="M52" s="125" t="s">
        <v>160</v>
      </c>
      <c r="N52" s="125" t="s">
        <v>3305</v>
      </c>
      <c r="O52" s="125" t="s">
        <v>315</v>
      </c>
      <c r="P52" s="125" t="s">
        <v>4722</v>
      </c>
      <c r="Q52" s="126">
        <v>500</v>
      </c>
      <c r="R52" s="125" t="s">
        <v>4571</v>
      </c>
      <c r="S52" s="187" t="s">
        <v>44</v>
      </c>
      <c r="T52" s="170">
        <v>500</v>
      </c>
      <c r="U52" s="170">
        <v>500</v>
      </c>
      <c r="V52" s="171" t="s">
        <v>3271</v>
      </c>
      <c r="W52" s="171" t="s">
        <v>132</v>
      </c>
      <c r="X52" s="171" t="s">
        <v>3289</v>
      </c>
      <c r="Y52" s="171" t="s">
        <v>3288</v>
      </c>
      <c r="Z52" s="171">
        <v>31</v>
      </c>
      <c r="AA52" s="171" t="s">
        <v>44</v>
      </c>
      <c r="AB52" s="168" t="s">
        <v>44</v>
      </c>
      <c r="AC52" s="171" t="s">
        <v>44</v>
      </c>
      <c r="AD52" s="168">
        <v>9.0000000000000011E-3</v>
      </c>
      <c r="AE52" s="168" t="s">
        <v>44</v>
      </c>
      <c r="AF52" s="168">
        <v>9.8999999999999991E-3</v>
      </c>
      <c r="AG52" s="168" t="s">
        <v>44</v>
      </c>
      <c r="AH52" s="171" t="s">
        <v>44</v>
      </c>
      <c r="AI52" s="171" t="s">
        <v>44</v>
      </c>
      <c r="AJ52" s="171" t="s">
        <v>130</v>
      </c>
      <c r="AK52" s="172">
        <v>45580</v>
      </c>
      <c r="AL52" s="186" t="s">
        <v>4913</v>
      </c>
      <c r="AM52" s="127">
        <v>-1.8924789254234398E-2</v>
      </c>
      <c r="AN52" s="127">
        <v>-2.70320325884628E-2</v>
      </c>
      <c r="AO52" s="127">
        <v>-2.0308294787522999E-2</v>
      </c>
      <c r="AP52" s="127" t="s">
        <v>44</v>
      </c>
      <c r="AQ52" s="127" t="s">
        <v>44</v>
      </c>
      <c r="AR52" s="127" t="s">
        <v>44</v>
      </c>
      <c r="AS52" s="127" t="s">
        <v>44</v>
      </c>
      <c r="AT52" s="127" t="s">
        <v>44</v>
      </c>
      <c r="AU52" s="127" t="s">
        <v>44</v>
      </c>
      <c r="AV52" s="127" t="s">
        <v>44</v>
      </c>
      <c r="AW52" s="127">
        <v>-1.05908708614205E-2</v>
      </c>
      <c r="AX52" s="127" t="s">
        <v>44</v>
      </c>
      <c r="AY52" s="127" t="s">
        <v>44</v>
      </c>
      <c r="AZ52" s="127" t="s">
        <v>44</v>
      </c>
      <c r="BA52" s="127" t="s">
        <v>44</v>
      </c>
      <c r="BB52" s="127" t="s">
        <v>44</v>
      </c>
      <c r="BC52" s="127" t="s">
        <v>44</v>
      </c>
      <c r="BD52" s="127" t="s">
        <v>44</v>
      </c>
      <c r="BE52" s="127" t="s">
        <v>44</v>
      </c>
      <c r="BF52" s="127" t="s">
        <v>44</v>
      </c>
      <c r="BG52" s="127" t="s">
        <v>44</v>
      </c>
      <c r="BH52" s="127" t="s">
        <v>44</v>
      </c>
      <c r="BI52" s="127">
        <v>-2.9834170712487899E-2</v>
      </c>
      <c r="BJ52" s="127">
        <v>-7.2434384716255504E-2</v>
      </c>
      <c r="BK52" s="127">
        <v>-0.16858320264449839</v>
      </c>
      <c r="BL52" s="127" t="s">
        <v>44</v>
      </c>
      <c r="BM52" s="127" t="s">
        <v>44</v>
      </c>
      <c r="BN52" s="127" t="s">
        <v>44</v>
      </c>
      <c r="BO52" s="127" t="s">
        <v>44</v>
      </c>
      <c r="BP52" s="127" t="s">
        <v>44</v>
      </c>
      <c r="BQ52" s="127" t="s">
        <v>44</v>
      </c>
      <c r="BR52" s="127" t="s">
        <v>44</v>
      </c>
      <c r="BS52" s="127">
        <v>-0.13619893384896442</v>
      </c>
      <c r="BT52" s="127">
        <v>4.4465673961089497E-2</v>
      </c>
      <c r="BU52" s="127">
        <v>4.1018614299366297E-2</v>
      </c>
      <c r="BV52" s="174">
        <v>-3.5493390915371097</v>
      </c>
      <c r="BW52" s="174">
        <v>-3.4330264481891493</v>
      </c>
      <c r="BX52" s="127">
        <v>-5.0686499039313299E-2</v>
      </c>
      <c r="BY52" s="127">
        <v>-5.0686499039313299E-2</v>
      </c>
      <c r="BZ52" s="174">
        <v>-1.9372437175932799E-2</v>
      </c>
      <c r="CA52" s="179">
        <v>-6.2300098796467598E-2</v>
      </c>
      <c r="CB52" s="179">
        <v>9.1691454805125902E-2</v>
      </c>
      <c r="CC52" s="179">
        <v>-6.9682831022163202E-2</v>
      </c>
      <c r="CD52" s="179">
        <v>-8.7526602692842806E-2</v>
      </c>
      <c r="CE52" s="179">
        <v>4.4158114718181297E-2</v>
      </c>
      <c r="CF52" s="179">
        <v>-0.1058886937343711</v>
      </c>
      <c r="CG52" s="176">
        <v>0.98386479999999998</v>
      </c>
      <c r="CH52" s="168">
        <v>0.27</v>
      </c>
      <c r="CI52" s="169" t="s">
        <v>44</v>
      </c>
      <c r="CJ52" s="169">
        <v>2.4300000000000003E-3</v>
      </c>
      <c r="CK52" s="169" t="s">
        <v>44</v>
      </c>
      <c r="CL52" s="169">
        <v>2.4300000000000003E-3</v>
      </c>
      <c r="CM52" s="177">
        <v>321372625.43000001</v>
      </c>
      <c r="CN52" s="177">
        <v>277927006.46896833</v>
      </c>
      <c r="CO52" s="177">
        <v>119267601.19999996</v>
      </c>
      <c r="CP52" s="127" t="s">
        <v>44</v>
      </c>
      <c r="CQ52" s="127" t="s">
        <v>44</v>
      </c>
      <c r="CR52" s="127" t="s">
        <v>44</v>
      </c>
      <c r="CS52" s="127" t="s">
        <v>44</v>
      </c>
      <c r="CT52" s="125" t="s">
        <v>44</v>
      </c>
      <c r="CU52" s="125" t="s">
        <v>44</v>
      </c>
      <c r="CV52" s="125" t="s">
        <v>4914</v>
      </c>
      <c r="CW52" s="125" t="s">
        <v>44</v>
      </c>
      <c r="CX52" s="153">
        <v>25569.625694432871</v>
      </c>
    </row>
    <row r="53" spans="1:102" ht="15" customHeight="1" x14ac:dyDescent="0.25">
      <c r="A53" s="8"/>
      <c r="B53" s="128">
        <v>10237480000162</v>
      </c>
      <c r="C53" s="151" t="s">
        <v>4915</v>
      </c>
      <c r="D53" s="125">
        <v>31</v>
      </c>
      <c r="E53" s="125"/>
      <c r="F53" s="121" t="s">
        <v>3268</v>
      </c>
      <c r="G53" s="125" t="s">
        <v>309</v>
      </c>
      <c r="H53" s="125" t="s">
        <v>3264</v>
      </c>
      <c r="I53" s="125" t="s">
        <v>3265</v>
      </c>
      <c r="J53" s="125" t="s">
        <v>357</v>
      </c>
      <c r="K53" s="125" t="s">
        <v>3285</v>
      </c>
      <c r="L53" s="125" t="s">
        <v>3272</v>
      </c>
      <c r="M53" s="125" t="s">
        <v>112</v>
      </c>
      <c r="N53" s="125" t="s">
        <v>113</v>
      </c>
      <c r="O53" s="125" t="s">
        <v>3309</v>
      </c>
      <c r="P53" s="125" t="s">
        <v>3308</v>
      </c>
      <c r="Q53" s="126">
        <v>1000</v>
      </c>
      <c r="R53" s="125" t="s">
        <v>4571</v>
      </c>
      <c r="S53" s="187" t="s">
        <v>44</v>
      </c>
      <c r="T53" s="170">
        <v>1000</v>
      </c>
      <c r="U53" s="170">
        <v>1000</v>
      </c>
      <c r="V53" s="171" t="s">
        <v>3271</v>
      </c>
      <c r="W53" s="171" t="s">
        <v>132</v>
      </c>
      <c r="X53" s="171" t="s">
        <v>3289</v>
      </c>
      <c r="Y53" s="171" t="s">
        <v>3292</v>
      </c>
      <c r="Z53" s="171">
        <v>32</v>
      </c>
      <c r="AA53" s="171" t="s">
        <v>44</v>
      </c>
      <c r="AB53" s="168" t="s">
        <v>44</v>
      </c>
      <c r="AC53" s="171" t="s">
        <v>4916</v>
      </c>
      <c r="AD53" s="168">
        <v>0.02</v>
      </c>
      <c r="AE53" s="168">
        <v>0.02</v>
      </c>
      <c r="AF53" s="168">
        <v>2.5000000000000001E-2</v>
      </c>
      <c r="AG53" s="168">
        <v>0.2</v>
      </c>
      <c r="AH53" s="171" t="s">
        <v>133</v>
      </c>
      <c r="AI53" s="171" t="s">
        <v>4607</v>
      </c>
      <c r="AJ53" s="171" t="s">
        <v>3246</v>
      </c>
      <c r="AK53" s="172">
        <v>39696</v>
      </c>
      <c r="AL53" s="186" t="s">
        <v>4917</v>
      </c>
      <c r="AM53" s="127">
        <v>-1.62501754775469E-2</v>
      </c>
      <c r="AN53" s="127">
        <v>0.1101896529830752</v>
      </c>
      <c r="AO53" s="127">
        <v>0.38319718047435541</v>
      </c>
      <c r="AP53" s="127">
        <v>0.1929000118005948</v>
      </c>
      <c r="AQ53" s="127">
        <v>0.23795112844657601</v>
      </c>
      <c r="AR53" s="127">
        <v>-0.1097847268789667</v>
      </c>
      <c r="AS53" s="127">
        <v>0.1541093746677806</v>
      </c>
      <c r="AT53" s="127">
        <v>-4.5623474214634398E-2</v>
      </c>
      <c r="AU53" s="127" t="s">
        <v>44</v>
      </c>
      <c r="AV53" s="127" t="s">
        <v>44</v>
      </c>
      <c r="AW53" s="127">
        <v>0.15630388106008539</v>
      </c>
      <c r="AX53" s="127" t="s">
        <v>44</v>
      </c>
      <c r="AY53" s="127">
        <v>2.4269591291862529</v>
      </c>
      <c r="AZ53" s="127">
        <v>2.5843697090271265</v>
      </c>
      <c r="BA53" s="127">
        <v>1.5093993930339551</v>
      </c>
      <c r="BB53" s="127">
        <v>2.0438777699685207</v>
      </c>
      <c r="BC53" s="127" t="s">
        <v>44</v>
      </c>
      <c r="BD53" s="127">
        <v>1.1811465103119234</v>
      </c>
      <c r="BE53" s="127" t="s">
        <v>44</v>
      </c>
      <c r="BF53" s="127" t="s">
        <v>44</v>
      </c>
      <c r="BG53" s="127" t="s">
        <v>44</v>
      </c>
      <c r="BH53" s="127">
        <v>2.7832917271938347</v>
      </c>
      <c r="BI53" s="127">
        <v>-2.71595569358004E-2</v>
      </c>
      <c r="BJ53" s="127">
        <v>6.4787300855282601E-2</v>
      </c>
      <c r="BK53" s="127">
        <v>0.23492227261738</v>
      </c>
      <c r="BL53" s="127">
        <v>5.7723775646280284E-2</v>
      </c>
      <c r="BM53" s="127">
        <v>0.10885649379619644</v>
      </c>
      <c r="BN53" s="127">
        <v>-0.21852445503320911</v>
      </c>
      <c r="BO53" s="127">
        <v>2.3634981082955399E-2</v>
      </c>
      <c r="BP53" s="127">
        <v>-0.1693535096676686</v>
      </c>
      <c r="BQ53" s="127" t="s">
        <v>44</v>
      </c>
      <c r="BR53" s="127" t="s">
        <v>44</v>
      </c>
      <c r="BS53" s="127">
        <v>9.4821007774026578E-2</v>
      </c>
      <c r="BT53" s="127">
        <v>0.18777151959673341</v>
      </c>
      <c r="BU53" s="127">
        <v>0.21507928817196609</v>
      </c>
      <c r="BV53" s="174">
        <v>1.0857527347450413</v>
      </c>
      <c r="BW53" s="174">
        <v>0.34492688659663823</v>
      </c>
      <c r="BX53" s="127">
        <v>-9.8731617711774106E-2</v>
      </c>
      <c r="BY53" s="127">
        <v>-0.47930847862446058</v>
      </c>
      <c r="BZ53" s="174">
        <v>0.73048659039192143</v>
      </c>
      <c r="CA53" s="179">
        <v>0.94455922518258395</v>
      </c>
      <c r="CB53" s="179">
        <v>-0.47287456955795509</v>
      </c>
      <c r="CC53" s="179">
        <v>0.65577265117050365</v>
      </c>
      <c r="CD53" s="179">
        <v>0.52090347387649683</v>
      </c>
      <c r="CE53" s="179">
        <v>0.1010526311620155</v>
      </c>
      <c r="CF53" s="179">
        <v>0.76341555836494979</v>
      </c>
      <c r="CG53" s="176">
        <v>12.86074101</v>
      </c>
      <c r="CH53" s="168">
        <v>0.2</v>
      </c>
      <c r="CI53" s="169">
        <v>0.1</v>
      </c>
      <c r="CJ53" s="169">
        <v>4.0000000000000001E-3</v>
      </c>
      <c r="CK53" s="169" t="s">
        <v>44</v>
      </c>
      <c r="CL53" s="169">
        <v>4.0000000000000001E-3</v>
      </c>
      <c r="CM53" s="177">
        <v>18078763.399999999</v>
      </c>
      <c r="CN53" s="177">
        <v>15206656.231507933</v>
      </c>
      <c r="CO53" s="177">
        <v>3200851.9999999991</v>
      </c>
      <c r="CP53" s="127" t="s">
        <v>44</v>
      </c>
      <c r="CQ53" s="127" t="s">
        <v>44</v>
      </c>
      <c r="CR53" s="127" t="s">
        <v>44</v>
      </c>
      <c r="CS53" s="127" t="s">
        <v>44</v>
      </c>
      <c r="CT53" s="125" t="s">
        <v>44</v>
      </c>
      <c r="CU53" s="125" t="s">
        <v>44</v>
      </c>
      <c r="CV53" s="125" t="s">
        <v>3339</v>
      </c>
      <c r="CW53" s="125" t="s">
        <v>44</v>
      </c>
      <c r="CX53" s="153">
        <v>25569.625694432871</v>
      </c>
    </row>
    <row r="54" spans="1:102" ht="15" customHeight="1" x14ac:dyDescent="0.25">
      <c r="A54" s="8"/>
      <c r="B54" s="128">
        <v>17414721000140</v>
      </c>
      <c r="C54" s="151" t="s">
        <v>4642</v>
      </c>
      <c r="D54" s="125">
        <v>13</v>
      </c>
      <c r="E54" s="125"/>
      <c r="F54" s="121" t="s">
        <v>3266</v>
      </c>
      <c r="G54" s="125" t="s">
        <v>309</v>
      </c>
      <c r="H54" s="125" t="s">
        <v>3264</v>
      </c>
      <c r="I54" s="125" t="s">
        <v>3265</v>
      </c>
      <c r="J54" s="125" t="s">
        <v>357</v>
      </c>
      <c r="K54" s="125" t="s">
        <v>3298</v>
      </c>
      <c r="L54" s="125" t="s">
        <v>3272</v>
      </c>
      <c r="M54" s="125" t="s">
        <v>110</v>
      </c>
      <c r="N54" s="125" t="s">
        <v>260</v>
      </c>
      <c r="O54" s="125" t="s">
        <v>154</v>
      </c>
      <c r="P54" s="125" t="s">
        <v>3299</v>
      </c>
      <c r="Q54" s="126">
        <v>1000</v>
      </c>
      <c r="R54" s="125" t="s">
        <v>4612</v>
      </c>
      <c r="S54" s="187" t="s">
        <v>44</v>
      </c>
      <c r="T54" s="170">
        <v>1000</v>
      </c>
      <c r="U54" s="170">
        <v>1000</v>
      </c>
      <c r="V54" s="171" t="s">
        <v>3271</v>
      </c>
      <c r="W54" s="171" t="s">
        <v>132</v>
      </c>
      <c r="X54" s="171" t="s">
        <v>132</v>
      </c>
      <c r="Y54" s="171" t="s">
        <v>3288</v>
      </c>
      <c r="Z54" s="171">
        <v>1</v>
      </c>
      <c r="AA54" s="171" t="s">
        <v>44</v>
      </c>
      <c r="AB54" s="168" t="s">
        <v>44</v>
      </c>
      <c r="AC54" s="171" t="s">
        <v>4643</v>
      </c>
      <c r="AD54" s="168">
        <v>0.02</v>
      </c>
      <c r="AE54" s="168">
        <v>0.02</v>
      </c>
      <c r="AF54" s="168">
        <v>2.5000000000000001E-2</v>
      </c>
      <c r="AG54" s="168">
        <v>0.2</v>
      </c>
      <c r="AH54" s="171" t="s">
        <v>133</v>
      </c>
      <c r="AI54" s="171" t="s">
        <v>4607</v>
      </c>
      <c r="AJ54" s="171" t="s">
        <v>130</v>
      </c>
      <c r="AK54" s="172">
        <v>42185</v>
      </c>
      <c r="AL54" s="186" t="s">
        <v>3368</v>
      </c>
      <c r="AM54" s="127">
        <v>4.5185752152662999E-3</v>
      </c>
      <c r="AN54" s="127">
        <v>2.2915772163955399E-2</v>
      </c>
      <c r="AO54" s="127">
        <v>8.8566051269025101E-2</v>
      </c>
      <c r="AP54" s="127">
        <v>0.10676360513527181</v>
      </c>
      <c r="AQ54" s="127">
        <v>8.5073044466297196E-2</v>
      </c>
      <c r="AR54" s="127">
        <v>0.10675592811832139</v>
      </c>
      <c r="AS54" s="127">
        <v>1.14672896266343E-2</v>
      </c>
      <c r="AT54" s="127">
        <v>-2.1992192500299702E-2</v>
      </c>
      <c r="AU54" s="127" t="s">
        <v>44</v>
      </c>
      <c r="AV54" s="127" t="s">
        <v>44</v>
      </c>
      <c r="AW54" s="127">
        <v>9.0314822567355998E-2</v>
      </c>
      <c r="AX54" s="127">
        <v>0.41419169661977517</v>
      </c>
      <c r="AY54" s="127">
        <v>0.50472654146761209</v>
      </c>
      <c r="AZ54" s="127">
        <v>0.59730977108045258</v>
      </c>
      <c r="BA54" s="127">
        <v>0.80258700661715243</v>
      </c>
      <c r="BB54" s="127">
        <v>0.63227774950693816</v>
      </c>
      <c r="BC54" s="127">
        <v>0.98175643741625895</v>
      </c>
      <c r="BD54" s="127">
        <v>8.7889196581543205E-2</v>
      </c>
      <c r="BE54" s="127" t="s">
        <v>44</v>
      </c>
      <c r="BF54" s="127" t="s">
        <v>44</v>
      </c>
      <c r="BG54" s="127" t="s">
        <v>44</v>
      </c>
      <c r="BH54" s="127">
        <v>0.89187125163994074</v>
      </c>
      <c r="BI54" s="127">
        <v>-6.3908062429870998E-3</v>
      </c>
      <c r="BJ54" s="127">
        <v>-2.24865799638371E-2</v>
      </c>
      <c r="BK54" s="127">
        <v>-5.97088565879502E-2</v>
      </c>
      <c r="BL54" s="127">
        <v>-2.3177553961811648E-2</v>
      </c>
      <c r="BM54" s="127">
        <v>-4.3609419032176189E-2</v>
      </c>
      <c r="BN54" s="127">
        <v>-1.9838000359208999E-3</v>
      </c>
      <c r="BO54" s="127">
        <v>-0.11900710395819079</v>
      </c>
      <c r="BP54" s="127">
        <v>-0.14572222795333389</v>
      </c>
      <c r="BQ54" s="127" t="s">
        <v>44</v>
      </c>
      <c r="BR54" s="127" t="s">
        <v>44</v>
      </c>
      <c r="BS54" s="127">
        <v>-9.9427480993869999E-3</v>
      </c>
      <c r="BT54" s="127">
        <v>4.0540681414223803E-2</v>
      </c>
      <c r="BU54" s="127">
        <v>8.0122481335315396E-2</v>
      </c>
      <c r="BV54" s="174">
        <v>-1.2975768837661583</v>
      </c>
      <c r="BW54" s="174">
        <v>-4.1954738151064402E-2</v>
      </c>
      <c r="BX54" s="127">
        <v>-2.7841670640159799E-2</v>
      </c>
      <c r="BY54" s="127">
        <v>-0.14147055788133001</v>
      </c>
      <c r="BZ54" s="174">
        <v>0.1234413354342114</v>
      </c>
      <c r="CA54" s="179">
        <v>0.45391084473277188</v>
      </c>
      <c r="CB54" s="179">
        <v>-0.26323673933183311</v>
      </c>
      <c r="CC54" s="179">
        <v>0.63609262285328494</v>
      </c>
      <c r="CD54" s="179">
        <v>0.45182183115651042</v>
      </c>
      <c r="CE54" s="179">
        <v>8.3680938920188394E-2</v>
      </c>
      <c r="CF54" s="179">
        <v>0.61521102975861208</v>
      </c>
      <c r="CG54" s="176">
        <v>2.54198659</v>
      </c>
      <c r="CH54" s="168">
        <v>0.21</v>
      </c>
      <c r="CI54" s="169">
        <v>0.1</v>
      </c>
      <c r="CJ54" s="169">
        <v>4.1999999999999997E-3</v>
      </c>
      <c r="CK54" s="169" t="s">
        <v>44</v>
      </c>
      <c r="CL54" s="169">
        <v>4.1999999999999997E-3</v>
      </c>
      <c r="CM54" s="177">
        <v>41746731.530000001</v>
      </c>
      <c r="CN54" s="177">
        <v>46830275.123888887</v>
      </c>
      <c r="CO54" s="177">
        <v>-13638830.550000001</v>
      </c>
      <c r="CP54" s="127" t="s">
        <v>44</v>
      </c>
      <c r="CQ54" s="127" t="s">
        <v>44</v>
      </c>
      <c r="CR54" s="127" t="s">
        <v>44</v>
      </c>
      <c r="CS54" s="127" t="s">
        <v>44</v>
      </c>
      <c r="CT54" s="125" t="s">
        <v>44</v>
      </c>
      <c r="CU54" s="125" t="s">
        <v>44</v>
      </c>
      <c r="CV54" s="125" t="s">
        <v>3340</v>
      </c>
      <c r="CW54" s="125" t="s">
        <v>44</v>
      </c>
      <c r="CX54" s="153">
        <v>25569.625694432871</v>
      </c>
    </row>
    <row r="55" spans="1:102" ht="15" customHeight="1" x14ac:dyDescent="0.25">
      <c r="A55" s="8"/>
      <c r="B55" s="128">
        <v>41888492000180</v>
      </c>
      <c r="C55" s="151" t="s">
        <v>4918</v>
      </c>
      <c r="D55" s="125">
        <v>3</v>
      </c>
      <c r="E55" s="125"/>
      <c r="F55" s="121"/>
      <c r="G55" s="125" t="s">
        <v>309</v>
      </c>
      <c r="H55" s="125" t="s">
        <v>3264</v>
      </c>
      <c r="I55" s="125" t="s">
        <v>3265</v>
      </c>
      <c r="J55" s="125" t="s">
        <v>357</v>
      </c>
      <c r="K55" s="125" t="s">
        <v>3285</v>
      </c>
      <c r="L55" s="125" t="s">
        <v>3272</v>
      </c>
      <c r="M55" s="125" t="s">
        <v>160</v>
      </c>
      <c r="N55" s="125" t="s">
        <v>3328</v>
      </c>
      <c r="O55" s="125" t="s">
        <v>161</v>
      </c>
      <c r="P55" s="125" t="s">
        <v>3329</v>
      </c>
      <c r="Q55" s="126">
        <v>500</v>
      </c>
      <c r="R55" s="125" t="s">
        <v>4571</v>
      </c>
      <c r="S55" s="187" t="s">
        <v>44</v>
      </c>
      <c r="T55" s="170">
        <v>100</v>
      </c>
      <c r="U55" s="170">
        <v>500</v>
      </c>
      <c r="V55" s="171" t="s">
        <v>3271</v>
      </c>
      <c r="W55" s="171" t="s">
        <v>132</v>
      </c>
      <c r="X55" s="171" t="s">
        <v>3289</v>
      </c>
      <c r="Y55" s="171" t="s">
        <v>3288</v>
      </c>
      <c r="Z55" s="171">
        <v>31</v>
      </c>
      <c r="AA55" s="171" t="s">
        <v>44</v>
      </c>
      <c r="AB55" s="168" t="s">
        <v>44</v>
      </c>
      <c r="AC55" s="171" t="s">
        <v>4919</v>
      </c>
      <c r="AD55" s="168">
        <v>5.0000000000000001E-3</v>
      </c>
      <c r="AE55" s="168">
        <v>5.0000000000000001E-3</v>
      </c>
      <c r="AF55" s="168">
        <v>8.0000000000000002E-3</v>
      </c>
      <c r="AG55" s="168" t="s">
        <v>44</v>
      </c>
      <c r="AH55" s="171" t="s">
        <v>44</v>
      </c>
      <c r="AI55" s="171" t="s">
        <v>44</v>
      </c>
      <c r="AJ55" s="171" t="s">
        <v>130</v>
      </c>
      <c r="AK55" s="172">
        <v>44393</v>
      </c>
      <c r="AL55" s="186" t="s">
        <v>4920</v>
      </c>
      <c r="AM55" s="127">
        <v>1.1915693114401099E-2</v>
      </c>
      <c r="AN55" s="127">
        <v>3.9276922640607503E-2</v>
      </c>
      <c r="AO55" s="127">
        <v>0.1408353196292651</v>
      </c>
      <c r="AP55" s="127">
        <v>0.13650378208625219</v>
      </c>
      <c r="AQ55" s="127">
        <v>0.1387890853466611</v>
      </c>
      <c r="AR55" s="127">
        <v>0.12871684563812039</v>
      </c>
      <c r="AS55" s="127">
        <v>0.1129462929007989</v>
      </c>
      <c r="AT55" s="127">
        <v>0.14342579090836249</v>
      </c>
      <c r="AU55" s="127" t="s">
        <v>44</v>
      </c>
      <c r="AV55" s="127" t="s">
        <v>44</v>
      </c>
      <c r="AW55" s="127">
        <v>0.12925725135086491</v>
      </c>
      <c r="AX55" s="127">
        <v>1.0922427783828472</v>
      </c>
      <c r="AY55" s="127">
        <v>0.86508563543263084</v>
      </c>
      <c r="AZ55" s="127">
        <v>0.94982570999210159</v>
      </c>
      <c r="BA55" s="127">
        <v>1.0406422094654677</v>
      </c>
      <c r="BB55" s="127">
        <v>1.0862576412129294</v>
      </c>
      <c r="BC55" s="127">
        <v>1.1837149846056398</v>
      </c>
      <c r="BD55" s="127">
        <v>0.86565869208174784</v>
      </c>
      <c r="BE55" s="127">
        <v>1.1591833008308197</v>
      </c>
      <c r="BF55" s="127" t="s">
        <v>44</v>
      </c>
      <c r="BG55" s="127" t="s">
        <v>44</v>
      </c>
      <c r="BH55" s="127">
        <v>1.0736936352746005</v>
      </c>
      <c r="BI55" s="127">
        <v>1.0063116561476E-3</v>
      </c>
      <c r="BJ55" s="127">
        <v>-6.1254294871849998E-3</v>
      </c>
      <c r="BK55" s="127">
        <v>-7.4395882277102001E-3</v>
      </c>
      <c r="BL55" s="127">
        <v>4.7129373452352574E-3</v>
      </c>
      <c r="BM55" s="127">
        <v>9.7723775498130827E-3</v>
      </c>
      <c r="BN55" s="127">
        <v>1.9977117483877999E-2</v>
      </c>
      <c r="BO55" s="127">
        <v>-1.7528100684026202E-2</v>
      </c>
      <c r="BP55" s="127">
        <v>1.9695755455328302E-2</v>
      </c>
      <c r="BQ55" s="127" t="s">
        <v>44</v>
      </c>
      <c r="BR55" s="127" t="s">
        <v>44</v>
      </c>
      <c r="BS55" s="127">
        <v>7.918392050376033E-3</v>
      </c>
      <c r="BT55" s="127">
        <v>4.661707092181E-3</v>
      </c>
      <c r="BU55" s="127">
        <v>5.2965320582085001E-3</v>
      </c>
      <c r="BV55" s="174">
        <v>-1.3927671732609268</v>
      </c>
      <c r="BW55" s="174">
        <v>1.2168358977999341</v>
      </c>
      <c r="BX55" s="127">
        <v>-8.933580047507661E-4</v>
      </c>
      <c r="BY55" s="127">
        <v>-6.7786542690836003E-3</v>
      </c>
      <c r="BZ55" s="174">
        <v>2.1877825125494999E-3</v>
      </c>
      <c r="CA55" s="179">
        <v>1.9888130853850799E-2</v>
      </c>
      <c r="CB55" s="179">
        <v>-6.9927663842988694E-2</v>
      </c>
      <c r="CC55" s="179">
        <v>-3.9912041211391497E-2</v>
      </c>
      <c r="CD55" s="179">
        <v>-8.5238354922146806E-2</v>
      </c>
      <c r="CE55" s="179">
        <v>-3.0641195171379199E-2</v>
      </c>
      <c r="CF55" s="179">
        <v>-4.4379038567077998E-2</v>
      </c>
      <c r="CG55" s="176">
        <v>1.7857213700000001</v>
      </c>
      <c r="CH55" s="168">
        <v>0.27</v>
      </c>
      <c r="CI55" s="169" t="s">
        <v>44</v>
      </c>
      <c r="CJ55" s="169">
        <v>1.3500000000000001E-3</v>
      </c>
      <c r="CK55" s="169" t="s">
        <v>44</v>
      </c>
      <c r="CL55" s="169">
        <v>1.3500000000000001E-3</v>
      </c>
      <c r="CM55" s="177">
        <v>1264902156.8499999</v>
      </c>
      <c r="CN55" s="177">
        <v>1286885841.1249199</v>
      </c>
      <c r="CO55" s="177">
        <v>-98253541.760000005</v>
      </c>
      <c r="CP55" s="127" t="s">
        <v>44</v>
      </c>
      <c r="CQ55" s="127" t="s">
        <v>44</v>
      </c>
      <c r="CR55" s="127" t="s">
        <v>44</v>
      </c>
      <c r="CS55" s="127" t="s">
        <v>44</v>
      </c>
      <c r="CT55" s="125" t="s">
        <v>44</v>
      </c>
      <c r="CU55" s="125" t="s">
        <v>44</v>
      </c>
      <c r="CV55" s="125" t="s">
        <v>3341</v>
      </c>
      <c r="CW55" s="125" t="s">
        <v>44</v>
      </c>
      <c r="CX55" s="153">
        <v>25569.625694432871</v>
      </c>
    </row>
    <row r="56" spans="1:102" ht="15" customHeight="1" x14ac:dyDescent="0.25">
      <c r="A56" s="8"/>
      <c r="B56" s="128">
        <v>61184038000156</v>
      </c>
      <c r="C56" s="151" t="s">
        <v>4644</v>
      </c>
      <c r="D56" s="125">
        <v>50</v>
      </c>
      <c r="E56" s="125"/>
      <c r="F56" s="121"/>
      <c r="G56" s="125" t="s">
        <v>4645</v>
      </c>
      <c r="H56" s="125" t="s">
        <v>3263</v>
      </c>
      <c r="I56" s="125" t="s">
        <v>3257</v>
      </c>
      <c r="J56" s="125" t="s">
        <v>3319</v>
      </c>
      <c r="K56" s="125" t="s">
        <v>3298</v>
      </c>
      <c r="L56" s="125" t="s">
        <v>3273</v>
      </c>
      <c r="M56" s="125" t="s">
        <v>110</v>
      </c>
      <c r="N56" s="125" t="s">
        <v>4646</v>
      </c>
      <c r="O56" s="125" t="s">
        <v>4647</v>
      </c>
      <c r="P56" s="125" t="s">
        <v>3320</v>
      </c>
      <c r="Q56" s="126">
        <v>1000</v>
      </c>
      <c r="R56" s="125" t="s">
        <v>4612</v>
      </c>
      <c r="S56" s="187" t="s">
        <v>44</v>
      </c>
      <c r="T56" s="170">
        <v>0.01</v>
      </c>
      <c r="U56" s="170">
        <v>0.01</v>
      </c>
      <c r="V56" s="171" t="s">
        <v>3271</v>
      </c>
      <c r="W56" s="171" t="s">
        <v>3288</v>
      </c>
      <c r="X56" s="171" t="s">
        <v>132</v>
      </c>
      <c r="Y56" s="171" t="s">
        <v>3292</v>
      </c>
      <c r="Z56" s="171">
        <v>2</v>
      </c>
      <c r="AA56" s="171" t="s">
        <v>44</v>
      </c>
      <c r="AB56" s="168" t="s">
        <v>44</v>
      </c>
      <c r="AC56" s="171" t="s">
        <v>4648</v>
      </c>
      <c r="AD56" s="168">
        <v>1.0500000000000001E-2</v>
      </c>
      <c r="AE56" s="168">
        <v>9.0499999999999997E-2</v>
      </c>
      <c r="AF56" s="168">
        <v>1.18E-2</v>
      </c>
      <c r="AG56" s="168" t="s">
        <v>44</v>
      </c>
      <c r="AH56" s="171" t="s">
        <v>44</v>
      </c>
      <c r="AI56" s="171" t="s">
        <v>44</v>
      </c>
      <c r="AJ56" s="171" t="s">
        <v>44</v>
      </c>
      <c r="AK56" s="172">
        <v>45841</v>
      </c>
      <c r="AL56" s="186" t="s">
        <v>4649</v>
      </c>
      <c r="AM56" s="127" t="s">
        <v>44</v>
      </c>
      <c r="AN56" s="127" t="s">
        <v>44</v>
      </c>
      <c r="AO56" s="127" t="s">
        <v>44</v>
      </c>
      <c r="AP56" s="127" t="s">
        <v>44</v>
      </c>
      <c r="AQ56" s="127" t="s">
        <v>44</v>
      </c>
      <c r="AR56" s="127" t="s">
        <v>44</v>
      </c>
      <c r="AS56" s="127" t="s">
        <v>44</v>
      </c>
      <c r="AT56" s="127" t="s">
        <v>44</v>
      </c>
      <c r="AU56" s="127" t="s">
        <v>44</v>
      </c>
      <c r="AV56" s="127" t="s">
        <v>44</v>
      </c>
      <c r="AW56" s="127" t="s">
        <v>44</v>
      </c>
      <c r="AX56" s="127" t="s">
        <v>44</v>
      </c>
      <c r="AY56" s="127" t="s">
        <v>44</v>
      </c>
      <c r="AZ56" s="127" t="s">
        <v>44</v>
      </c>
      <c r="BA56" s="127" t="s">
        <v>44</v>
      </c>
      <c r="BB56" s="127" t="s">
        <v>44</v>
      </c>
      <c r="BC56" s="127" t="s">
        <v>44</v>
      </c>
      <c r="BD56" s="127" t="s">
        <v>44</v>
      </c>
      <c r="BE56" s="127" t="s">
        <v>44</v>
      </c>
      <c r="BF56" s="127" t="s">
        <v>44</v>
      </c>
      <c r="BG56" s="127" t="s">
        <v>44</v>
      </c>
      <c r="BH56" s="127" t="s">
        <v>44</v>
      </c>
      <c r="BI56" s="127" t="s">
        <v>44</v>
      </c>
      <c r="BJ56" s="127" t="s">
        <v>44</v>
      </c>
      <c r="BK56" s="127" t="s">
        <v>44</v>
      </c>
      <c r="BL56" s="127" t="s">
        <v>44</v>
      </c>
      <c r="BM56" s="127" t="s">
        <v>44</v>
      </c>
      <c r="BN56" s="127" t="s">
        <v>44</v>
      </c>
      <c r="BO56" s="127" t="s">
        <v>44</v>
      </c>
      <c r="BP56" s="127" t="s">
        <v>44</v>
      </c>
      <c r="BQ56" s="127" t="s">
        <v>44</v>
      </c>
      <c r="BR56" s="127" t="s">
        <v>44</v>
      </c>
      <c r="BS56" s="127" t="s">
        <v>44</v>
      </c>
      <c r="BT56" s="127" t="s">
        <v>44</v>
      </c>
      <c r="BU56" s="127">
        <v>2.4752447000989601E-2</v>
      </c>
      <c r="BV56" s="174" t="s">
        <v>44</v>
      </c>
      <c r="BW56" s="174">
        <v>0.42619528811508189</v>
      </c>
      <c r="BX56" s="127" t="s">
        <v>44</v>
      </c>
      <c r="BY56" s="127">
        <v>-2.2704564691329002E-3</v>
      </c>
      <c r="BZ56" s="174">
        <v>1.23500530643946E-2</v>
      </c>
      <c r="CA56" s="179" t="s">
        <v>44</v>
      </c>
      <c r="CB56" s="179" t="s">
        <v>44</v>
      </c>
      <c r="CC56" s="179" t="s">
        <v>44</v>
      </c>
      <c r="CD56" s="179" t="s">
        <v>44</v>
      </c>
      <c r="CE56" s="179" t="s">
        <v>44</v>
      </c>
      <c r="CF56" s="179" t="s">
        <v>44</v>
      </c>
      <c r="CG56" s="176">
        <v>1.130715648769</v>
      </c>
      <c r="CH56" s="168">
        <v>0.15</v>
      </c>
      <c r="CI56" s="169" t="s">
        <v>44</v>
      </c>
      <c r="CJ56" s="169">
        <v>1.575E-3</v>
      </c>
      <c r="CK56" s="169" t="s">
        <v>44</v>
      </c>
      <c r="CL56" s="169">
        <v>1.575E-3</v>
      </c>
      <c r="CM56" s="177">
        <v>210378069.43000001</v>
      </c>
      <c r="CN56" s="177">
        <v>201512370.38166669</v>
      </c>
      <c r="CO56" s="177" t="s">
        <v>44</v>
      </c>
      <c r="CP56" s="127" t="s">
        <v>44</v>
      </c>
      <c r="CQ56" s="127" t="s">
        <v>44</v>
      </c>
      <c r="CR56" s="127" t="s">
        <v>44</v>
      </c>
      <c r="CS56" s="127" t="s">
        <v>44</v>
      </c>
      <c r="CT56" s="125" t="s">
        <v>44</v>
      </c>
      <c r="CU56" s="125" t="s">
        <v>44</v>
      </c>
      <c r="CV56" s="125" t="s">
        <v>4650</v>
      </c>
      <c r="CW56" s="125" t="s">
        <v>44</v>
      </c>
      <c r="CX56" s="153">
        <v>25569.625694432871</v>
      </c>
    </row>
    <row r="57" spans="1:102" ht="15" customHeight="1" x14ac:dyDescent="0.25">
      <c r="A57" s="8"/>
      <c r="B57" s="128">
        <v>25307278000137</v>
      </c>
      <c r="C57" s="151" t="s">
        <v>4651</v>
      </c>
      <c r="D57" s="125">
        <v>13</v>
      </c>
      <c r="E57" s="125"/>
      <c r="F57" s="121" t="s">
        <v>3267</v>
      </c>
      <c r="G57" s="125" t="s">
        <v>1389</v>
      </c>
      <c r="H57" s="125" t="s">
        <v>3256</v>
      </c>
      <c r="I57" s="125" t="s">
        <v>3256</v>
      </c>
      <c r="J57" s="125" t="s">
        <v>3319</v>
      </c>
      <c r="K57" s="125" t="s">
        <v>3285</v>
      </c>
      <c r="L57" s="125" t="s">
        <v>3273</v>
      </c>
      <c r="M57" s="125" t="s">
        <v>110</v>
      </c>
      <c r="N57" s="125" t="s">
        <v>260</v>
      </c>
      <c r="O57" s="125" t="s">
        <v>154</v>
      </c>
      <c r="P57" s="125" t="s">
        <v>3299</v>
      </c>
      <c r="Q57" s="126">
        <v>500</v>
      </c>
      <c r="R57" s="125" t="s">
        <v>4571</v>
      </c>
      <c r="S57" s="187" t="s">
        <v>44</v>
      </c>
      <c r="T57" s="170">
        <v>100</v>
      </c>
      <c r="U57" s="170">
        <v>100</v>
      </c>
      <c r="V57" s="171" t="s">
        <v>3271</v>
      </c>
      <c r="W57" s="171" t="s">
        <v>3288</v>
      </c>
      <c r="X57" s="171" t="s">
        <v>4652</v>
      </c>
      <c r="Y57" s="171" t="s">
        <v>3288</v>
      </c>
      <c r="Z57" s="171">
        <v>30</v>
      </c>
      <c r="AA57" s="171" t="s">
        <v>44</v>
      </c>
      <c r="AB57" s="168" t="s">
        <v>44</v>
      </c>
      <c r="AC57" s="171" t="s">
        <v>4653</v>
      </c>
      <c r="AD57" s="168">
        <v>1.95E-2</v>
      </c>
      <c r="AE57" s="168">
        <v>6.9500000000000006E-2</v>
      </c>
      <c r="AF57" s="168">
        <v>0.02</v>
      </c>
      <c r="AG57" s="168">
        <v>0.2</v>
      </c>
      <c r="AH57" s="171" t="s">
        <v>133</v>
      </c>
      <c r="AI57" s="171" t="s">
        <v>4607</v>
      </c>
      <c r="AJ57" s="171" t="s">
        <v>130</v>
      </c>
      <c r="AK57" s="172">
        <v>41949</v>
      </c>
      <c r="AL57" s="186" t="s">
        <v>4654</v>
      </c>
      <c r="AM57" s="127">
        <v>5.8123717238449E-3</v>
      </c>
      <c r="AN57" s="127">
        <v>2.2893230285178701E-2</v>
      </c>
      <c r="AO57" s="127">
        <v>0.1570431032607808</v>
      </c>
      <c r="AP57" s="127">
        <v>7.7735192528457203E-2</v>
      </c>
      <c r="AQ57" s="127">
        <v>7.2325509994025802E-2</v>
      </c>
      <c r="AR57" s="127">
        <v>-3.4528490216605902E-2</v>
      </c>
      <c r="AS57" s="127">
        <v>6.3473104755003604E-2</v>
      </c>
      <c r="AT57" s="127">
        <v>0.1277854940654668</v>
      </c>
      <c r="AU57" s="127" t="s">
        <v>44</v>
      </c>
      <c r="AV57" s="127" t="s">
        <v>44</v>
      </c>
      <c r="AW57" s="127">
        <v>8.9546923377019194E-2</v>
      </c>
      <c r="AX57" s="127">
        <v>0.53278655128954355</v>
      </c>
      <c r="AY57" s="127">
        <v>0.50423005003665589</v>
      </c>
      <c r="AZ57" s="127">
        <v>1.0591347216500258</v>
      </c>
      <c r="BA57" s="127">
        <v>0.57631637748115083</v>
      </c>
      <c r="BB57" s="127">
        <v>0.53090424367013411</v>
      </c>
      <c r="BC57" s="127" t="s">
        <v>44</v>
      </c>
      <c r="BD57" s="127">
        <v>0.48647940037167509</v>
      </c>
      <c r="BE57" s="127">
        <v>1.0327766705762562</v>
      </c>
      <c r="BF57" s="127" t="s">
        <v>44</v>
      </c>
      <c r="BG57" s="127" t="s">
        <v>44</v>
      </c>
      <c r="BH57" s="127">
        <v>0.96023958139733678</v>
      </c>
      <c r="BI57" s="127">
        <v>-5.0970097344084997E-3</v>
      </c>
      <c r="BJ57" s="127">
        <v>-2.2509121842613802E-2</v>
      </c>
      <c r="BK57" s="127">
        <v>8.7681954038054E-3</v>
      </c>
      <c r="BL57" s="127">
        <v>-5.0355552188603547E-2</v>
      </c>
      <c r="BM57" s="127">
        <v>-5.6243230057049676E-2</v>
      </c>
      <c r="BN57" s="127">
        <v>-0.1432682183708483</v>
      </c>
      <c r="BO57" s="127">
        <v>-6.7001288829821398E-2</v>
      </c>
      <c r="BP57" s="127">
        <v>4.0554586124325999E-3</v>
      </c>
      <c r="BQ57" s="127" t="s">
        <v>44</v>
      </c>
      <c r="BR57" s="127" t="s">
        <v>44</v>
      </c>
      <c r="BS57" s="127">
        <v>-3.391568801711875E-3</v>
      </c>
      <c r="BT57" s="127">
        <v>8.4528784196253204E-2</v>
      </c>
      <c r="BU57" s="127">
        <v>8.7331589564371301E-2</v>
      </c>
      <c r="BV57" s="174">
        <v>0.13214719845802039</v>
      </c>
      <c r="BW57" s="174">
        <v>1.6328217164689501E-2</v>
      </c>
      <c r="BX57" s="127">
        <v>-5.3986536979951802E-2</v>
      </c>
      <c r="BY57" s="127">
        <v>-0.19070653604164009</v>
      </c>
      <c r="BZ57" s="174">
        <v>0.1996865813874811</v>
      </c>
      <c r="CA57" s="179">
        <v>0.61831793613915353</v>
      </c>
      <c r="CB57" s="179">
        <v>-0.4696115814369437</v>
      </c>
      <c r="CC57" s="179">
        <v>0.64097221525565284</v>
      </c>
      <c r="CD57" s="179">
        <v>0.51129261715029717</v>
      </c>
      <c r="CE57" s="179">
        <v>7.3568288788804295E-2</v>
      </c>
      <c r="CF57" s="179">
        <v>0.79532846593327566</v>
      </c>
      <c r="CG57" s="176">
        <v>2.9136981199999998</v>
      </c>
      <c r="CH57" s="168">
        <v>0.25</v>
      </c>
      <c r="CI57" s="169">
        <v>0.05</v>
      </c>
      <c r="CJ57" s="169">
        <v>4.875E-3</v>
      </c>
      <c r="CK57" s="169">
        <v>7.6359723127363834E-5</v>
      </c>
      <c r="CL57" s="169">
        <v>4.9513597231273642E-3</v>
      </c>
      <c r="CM57" s="177">
        <v>30073781.25</v>
      </c>
      <c r="CN57" s="177">
        <v>62668618.853492074</v>
      </c>
      <c r="CO57" s="177">
        <v>-121402961.12</v>
      </c>
      <c r="CP57" s="127" t="s">
        <v>44</v>
      </c>
      <c r="CQ57" s="127" t="s">
        <v>44</v>
      </c>
      <c r="CR57" s="127" t="s">
        <v>44</v>
      </c>
      <c r="CS57" s="127" t="s">
        <v>44</v>
      </c>
      <c r="CT57" s="125" t="s">
        <v>44</v>
      </c>
      <c r="CU57" s="125" t="s">
        <v>44</v>
      </c>
      <c r="CV57" s="125" t="s">
        <v>4655</v>
      </c>
      <c r="CW57" s="125" t="s">
        <v>44</v>
      </c>
      <c r="CX57" s="153">
        <v>25569.625694432871</v>
      </c>
    </row>
    <row r="58" spans="1:102" ht="15" customHeight="1" x14ac:dyDescent="0.25">
      <c r="A58" s="8"/>
      <c r="B58" s="128">
        <v>31608422000178</v>
      </c>
      <c r="C58" s="151" t="s">
        <v>4656</v>
      </c>
      <c r="D58" s="125">
        <v>13</v>
      </c>
      <c r="E58" s="125"/>
      <c r="F58" s="121"/>
      <c r="G58" s="125" t="s">
        <v>1389</v>
      </c>
      <c r="H58" s="125" t="s">
        <v>3256</v>
      </c>
      <c r="I58" s="125" t="s">
        <v>3256</v>
      </c>
      <c r="J58" s="125" t="s">
        <v>3319</v>
      </c>
      <c r="K58" s="125" t="s">
        <v>3285</v>
      </c>
      <c r="L58" s="125" t="s">
        <v>3272</v>
      </c>
      <c r="M58" s="125" t="s">
        <v>110</v>
      </c>
      <c r="N58" s="125" t="s">
        <v>260</v>
      </c>
      <c r="O58" s="125" t="s">
        <v>163</v>
      </c>
      <c r="P58" s="125" t="s">
        <v>3320</v>
      </c>
      <c r="Q58" s="126">
        <v>500</v>
      </c>
      <c r="R58" s="125" t="s">
        <v>4571</v>
      </c>
      <c r="S58" s="187" t="s">
        <v>44</v>
      </c>
      <c r="T58" s="170">
        <v>100</v>
      </c>
      <c r="U58" s="170">
        <v>500</v>
      </c>
      <c r="V58" s="171" t="s">
        <v>3271</v>
      </c>
      <c r="W58" s="171" t="s">
        <v>132</v>
      </c>
      <c r="X58" s="171" t="s">
        <v>3292</v>
      </c>
      <c r="Y58" s="171" t="s">
        <v>3288</v>
      </c>
      <c r="Z58" s="171">
        <v>3</v>
      </c>
      <c r="AA58" s="171" t="s">
        <v>44</v>
      </c>
      <c r="AB58" s="168" t="s">
        <v>44</v>
      </c>
      <c r="AC58" s="171" t="s">
        <v>4657</v>
      </c>
      <c r="AD58" s="168">
        <v>1.4999999999999999E-2</v>
      </c>
      <c r="AE58" s="168">
        <v>3.5000000000000003E-2</v>
      </c>
      <c r="AF58" s="168">
        <v>1.55E-2</v>
      </c>
      <c r="AG58" s="168">
        <v>0.2</v>
      </c>
      <c r="AH58" s="171" t="s">
        <v>3253</v>
      </c>
      <c r="AI58" s="171" t="s">
        <v>3254</v>
      </c>
      <c r="AJ58" s="171" t="s">
        <v>130</v>
      </c>
      <c r="AK58" s="172">
        <v>44239</v>
      </c>
      <c r="AL58" s="186" t="s">
        <v>4658</v>
      </c>
      <c r="AM58" s="127">
        <v>5.8426790074334999E-3</v>
      </c>
      <c r="AN58" s="127">
        <v>1.2587953693814E-2</v>
      </c>
      <c r="AO58" s="127">
        <v>0.13409898288632299</v>
      </c>
      <c r="AP58" s="127">
        <v>0.106151303336744</v>
      </c>
      <c r="AQ58" s="127">
        <v>0.1026620178714294</v>
      </c>
      <c r="AR58" s="127">
        <v>3.5295075981797597E-2</v>
      </c>
      <c r="AS58" s="127">
        <v>0.1102888458222115</v>
      </c>
      <c r="AT58" s="127">
        <v>0.1348308414071715</v>
      </c>
      <c r="AU58" s="127" t="s">
        <v>44</v>
      </c>
      <c r="AV58" s="127" t="s">
        <v>44</v>
      </c>
      <c r="AW58" s="127">
        <v>8.7878520834825599E-2</v>
      </c>
      <c r="AX58" s="127">
        <v>0.5355646449609881</v>
      </c>
      <c r="AY58" s="127">
        <v>0.27725333829364412</v>
      </c>
      <c r="AZ58" s="127">
        <v>0.90439430935727638</v>
      </c>
      <c r="BA58" s="127">
        <v>0.79775215292207335</v>
      </c>
      <c r="BB58" s="127">
        <v>0.77611512625757029</v>
      </c>
      <c r="BC58" s="127">
        <v>0.32458308091163451</v>
      </c>
      <c r="BD58" s="127">
        <v>0.84529111645580934</v>
      </c>
      <c r="BE58" s="127">
        <v>1.0897179566262307</v>
      </c>
      <c r="BF58" s="127" t="s">
        <v>44</v>
      </c>
      <c r="BG58" s="127" t="s">
        <v>44</v>
      </c>
      <c r="BH58" s="127">
        <v>0.72731076749582002</v>
      </c>
      <c r="BI58" s="127">
        <v>-5.0667024508198998E-3</v>
      </c>
      <c r="BJ58" s="127">
        <v>-3.2814398433978598E-2</v>
      </c>
      <c r="BK58" s="127">
        <v>-1.4175924970652299E-2</v>
      </c>
      <c r="BL58" s="127">
        <v>-2.3751289383525886E-2</v>
      </c>
      <c r="BM58" s="127">
        <v>-2.6155064526705574E-2</v>
      </c>
      <c r="BN58" s="127">
        <v>-7.3444652172444697E-2</v>
      </c>
      <c r="BO58" s="127">
        <v>-2.0185547762613599E-2</v>
      </c>
      <c r="BP58" s="127">
        <v>1.11008059541373E-2</v>
      </c>
      <c r="BQ58" s="127" t="s">
        <v>44</v>
      </c>
      <c r="BR58" s="127" t="s">
        <v>44</v>
      </c>
      <c r="BS58" s="127">
        <v>-2.9396272427872572E-2</v>
      </c>
      <c r="BT58" s="127">
        <v>5.6714075357866801E-2</v>
      </c>
      <c r="BU58" s="127">
        <v>5.3851998141002402E-2</v>
      </c>
      <c r="BV58" s="174">
        <v>-0.1909256421156901</v>
      </c>
      <c r="BW58" s="174">
        <v>-0.4193951112643331</v>
      </c>
      <c r="BX58" s="127">
        <v>-3.6490562170638598E-2</v>
      </c>
      <c r="BY58" s="127">
        <v>-6.2179056914813603E-2</v>
      </c>
      <c r="BZ58" s="174">
        <v>0.10074698491147389</v>
      </c>
      <c r="CA58" s="179">
        <v>0.62510024962313582</v>
      </c>
      <c r="CB58" s="179">
        <v>-0.43495253471712608</v>
      </c>
      <c r="CC58" s="179">
        <v>0.64207170748621856</v>
      </c>
      <c r="CD58" s="179">
        <v>0.51405743375600887</v>
      </c>
      <c r="CE58" s="179">
        <v>0.11728529821158271</v>
      </c>
      <c r="CF58" s="179">
        <v>0.78744131789447203</v>
      </c>
      <c r="CG58" s="176">
        <v>2.3260223500000001</v>
      </c>
      <c r="CH58" s="168">
        <v>0.25</v>
      </c>
      <c r="CI58" s="169">
        <v>0.15</v>
      </c>
      <c r="CJ58" s="169">
        <v>3.7499999999999999E-3</v>
      </c>
      <c r="CK58" s="169" t="s">
        <v>44</v>
      </c>
      <c r="CL58" s="169">
        <v>3.7499999999999999E-3</v>
      </c>
      <c r="CM58" s="177">
        <v>97030167.450000003</v>
      </c>
      <c r="CN58" s="177">
        <v>53652429.581507929</v>
      </c>
      <c r="CO58" s="177">
        <v>87435611.910000011</v>
      </c>
      <c r="CP58" s="127" t="s">
        <v>44</v>
      </c>
      <c r="CQ58" s="127" t="s">
        <v>44</v>
      </c>
      <c r="CR58" s="127" t="s">
        <v>44</v>
      </c>
      <c r="CS58" s="127" t="s">
        <v>44</v>
      </c>
      <c r="CT58" s="125" t="s">
        <v>44</v>
      </c>
      <c r="CU58" s="125" t="s">
        <v>44</v>
      </c>
      <c r="CV58" s="125" t="s">
        <v>4659</v>
      </c>
      <c r="CW58" s="125" t="s">
        <v>44</v>
      </c>
      <c r="CX58" s="153">
        <v>25569.625694432871</v>
      </c>
    </row>
    <row r="59" spans="1:102" ht="15" customHeight="1" x14ac:dyDescent="0.25">
      <c r="A59" s="8"/>
      <c r="B59" s="128">
        <v>20458815000126</v>
      </c>
      <c r="C59" s="151" t="s">
        <v>4660</v>
      </c>
      <c r="D59" s="125">
        <v>13</v>
      </c>
      <c r="E59" s="125"/>
      <c r="F59" s="121" t="s">
        <v>3274</v>
      </c>
      <c r="G59" s="125" t="s">
        <v>1389</v>
      </c>
      <c r="H59" s="125" t="s">
        <v>3263</v>
      </c>
      <c r="I59" s="125" t="s">
        <v>3257</v>
      </c>
      <c r="J59" s="125" t="s">
        <v>3319</v>
      </c>
      <c r="K59" s="125" t="s">
        <v>3298</v>
      </c>
      <c r="L59" s="125" t="s">
        <v>3272</v>
      </c>
      <c r="M59" s="125" t="s">
        <v>110</v>
      </c>
      <c r="N59" s="125" t="s">
        <v>111</v>
      </c>
      <c r="O59" s="125" t="s">
        <v>154</v>
      </c>
      <c r="P59" s="125" t="s">
        <v>4661</v>
      </c>
      <c r="Q59" s="126">
        <v>10000</v>
      </c>
      <c r="R59" s="125" t="s">
        <v>4612</v>
      </c>
      <c r="S59" s="187" t="s">
        <v>44</v>
      </c>
      <c r="T59" s="170">
        <v>5000</v>
      </c>
      <c r="U59" s="170">
        <v>5000</v>
      </c>
      <c r="V59" s="171" t="s">
        <v>3271</v>
      </c>
      <c r="W59" s="171" t="s">
        <v>132</v>
      </c>
      <c r="X59" s="171" t="s">
        <v>3289</v>
      </c>
      <c r="Y59" s="171" t="s">
        <v>3288</v>
      </c>
      <c r="Z59" s="171">
        <v>31</v>
      </c>
      <c r="AA59" s="171" t="s">
        <v>44</v>
      </c>
      <c r="AB59" s="168" t="s">
        <v>44</v>
      </c>
      <c r="AC59" s="171" t="s">
        <v>4662</v>
      </c>
      <c r="AD59" s="168">
        <v>1.9E-2</v>
      </c>
      <c r="AE59" s="168">
        <v>8.900000000000001E-2</v>
      </c>
      <c r="AF59" s="168">
        <v>2.2000000000000002E-2</v>
      </c>
      <c r="AG59" s="168">
        <v>0.2</v>
      </c>
      <c r="AH59" s="171" t="s">
        <v>133</v>
      </c>
      <c r="AI59" s="171" t="s">
        <v>4607</v>
      </c>
      <c r="AJ59" s="171" t="s">
        <v>130</v>
      </c>
      <c r="AK59" s="172">
        <v>41883</v>
      </c>
      <c r="AL59" s="186" t="s">
        <v>4663</v>
      </c>
      <c r="AM59" s="127">
        <v>5.2875982410025002E-3</v>
      </c>
      <c r="AN59" s="127">
        <v>1.3531055373782601E-2</v>
      </c>
      <c r="AO59" s="127">
        <v>9.0212197042945697E-2</v>
      </c>
      <c r="AP59" s="127">
        <v>4.9548060697943701E-2</v>
      </c>
      <c r="AQ59" s="127">
        <v>3.1774560385229897E-2</v>
      </c>
      <c r="AR59" s="127">
        <v>-1.80738543873925E-2</v>
      </c>
      <c r="AS59" s="127">
        <v>7.3401596835667004E-3</v>
      </c>
      <c r="AT59" s="127">
        <v>0.39402794577536682</v>
      </c>
      <c r="AU59" s="127" t="s">
        <v>44</v>
      </c>
      <c r="AV59" s="127" t="s">
        <v>44</v>
      </c>
      <c r="AW59" s="127">
        <v>0.1048162338426383</v>
      </c>
      <c r="AX59" s="127">
        <v>0.48468359652070159</v>
      </c>
      <c r="AY59" s="127">
        <v>0.29802542686989369</v>
      </c>
      <c r="AZ59" s="127">
        <v>0.60841175588497787</v>
      </c>
      <c r="BA59" s="127">
        <v>0.36235800052881961</v>
      </c>
      <c r="BB59" s="127">
        <v>0.22412920016265189</v>
      </c>
      <c r="BC59" s="127" t="s">
        <v>44</v>
      </c>
      <c r="BD59" s="127">
        <v>5.62574730711023E-2</v>
      </c>
      <c r="BE59" s="127">
        <v>3.1845779752074281</v>
      </c>
      <c r="BF59" s="127" t="s">
        <v>44</v>
      </c>
      <c r="BG59" s="127" t="s">
        <v>44</v>
      </c>
      <c r="BH59" s="127">
        <v>1.0937935015631708</v>
      </c>
      <c r="BI59" s="127">
        <v>-5.6217832172509004E-3</v>
      </c>
      <c r="BJ59" s="127">
        <v>-3.1871296754010001E-2</v>
      </c>
      <c r="BK59" s="127">
        <v>-5.8062710814029597E-2</v>
      </c>
      <c r="BL59" s="127">
        <v>-7.6701771271006081E-2</v>
      </c>
      <c r="BM59" s="127">
        <v>-9.6336816339811615E-2</v>
      </c>
      <c r="BN59" s="127">
        <v>-0.1268135825416348</v>
      </c>
      <c r="BO59" s="127">
        <v>-0.1231342339012584</v>
      </c>
      <c r="BP59" s="127">
        <v>0.27029791032233258</v>
      </c>
      <c r="BQ59" s="127" t="s">
        <v>44</v>
      </c>
      <c r="BR59" s="127" t="s">
        <v>44</v>
      </c>
      <c r="BS59" s="127">
        <v>8.2020705341898648E-3</v>
      </c>
      <c r="BT59" s="127">
        <v>5.3273791965999497E-2</v>
      </c>
      <c r="BU59" s="127">
        <v>6.9443768073476297E-2</v>
      </c>
      <c r="BV59" s="174">
        <v>-0.94791937345011701</v>
      </c>
      <c r="BW59" s="174">
        <v>0.1097534395213928</v>
      </c>
      <c r="BX59" s="127">
        <v>-3.7325614063130397E-2</v>
      </c>
      <c r="BY59" s="127">
        <v>-0.1283117007766732</v>
      </c>
      <c r="BZ59" s="174">
        <v>0.1032896332359602</v>
      </c>
      <c r="CA59" s="179">
        <v>0.48638502456744898</v>
      </c>
      <c r="CB59" s="179">
        <v>-0.3683492521554963</v>
      </c>
      <c r="CC59" s="179">
        <v>0.54726167346921017</v>
      </c>
      <c r="CD59" s="179">
        <v>0.39554098600869458</v>
      </c>
      <c r="CE59" s="179">
        <v>0.14625201614019259</v>
      </c>
      <c r="CF59" s="179">
        <v>0.67680937295776533</v>
      </c>
      <c r="CG59" s="176">
        <v>318.28585006999998</v>
      </c>
      <c r="CH59" s="168">
        <v>0.25</v>
      </c>
      <c r="CI59" s="169">
        <v>0.15</v>
      </c>
      <c r="CJ59" s="169">
        <v>4.7499999999999999E-3</v>
      </c>
      <c r="CK59" s="169" t="s">
        <v>44</v>
      </c>
      <c r="CL59" s="169">
        <v>4.7499999999999999E-3</v>
      </c>
      <c r="CM59" s="177">
        <v>25803985.600000001</v>
      </c>
      <c r="CN59" s="177">
        <v>27636118.295000002</v>
      </c>
      <c r="CO59" s="177">
        <v>-5915818.0199999977</v>
      </c>
      <c r="CP59" s="127" t="s">
        <v>44</v>
      </c>
      <c r="CQ59" s="127" t="s">
        <v>44</v>
      </c>
      <c r="CR59" s="127" t="s">
        <v>44</v>
      </c>
      <c r="CS59" s="127" t="s">
        <v>44</v>
      </c>
      <c r="CT59" s="125" t="s">
        <v>44</v>
      </c>
      <c r="CU59" s="125" t="s">
        <v>44</v>
      </c>
      <c r="CV59" s="125" t="s">
        <v>4664</v>
      </c>
      <c r="CW59" s="125" t="s">
        <v>44</v>
      </c>
      <c r="CX59" s="153">
        <v>25569.625694432871</v>
      </c>
    </row>
    <row r="60" spans="1:102" ht="15" customHeight="1" x14ac:dyDescent="0.25">
      <c r="A60" s="8"/>
      <c r="B60" s="128">
        <v>26434293000109</v>
      </c>
      <c r="C60" s="151" t="s">
        <v>4921</v>
      </c>
      <c r="D60" s="125">
        <v>10</v>
      </c>
      <c r="E60" s="125"/>
      <c r="F60" s="121" t="s">
        <v>3268</v>
      </c>
      <c r="G60" s="125" t="s">
        <v>1389</v>
      </c>
      <c r="H60" s="125" t="s">
        <v>3256</v>
      </c>
      <c r="I60" s="125" t="s">
        <v>3256</v>
      </c>
      <c r="J60" s="125" t="s">
        <v>3318</v>
      </c>
      <c r="K60" s="125" t="s">
        <v>3285</v>
      </c>
      <c r="L60" s="125" t="s">
        <v>3272</v>
      </c>
      <c r="M60" s="125" t="s">
        <v>160</v>
      </c>
      <c r="N60" s="125" t="s">
        <v>3324</v>
      </c>
      <c r="O60" s="125" t="s">
        <v>3326</v>
      </c>
      <c r="P60" s="125" t="s">
        <v>3299</v>
      </c>
      <c r="Q60" s="126">
        <v>1000</v>
      </c>
      <c r="R60" s="125" t="s">
        <v>4571</v>
      </c>
      <c r="S60" s="187" t="s">
        <v>44</v>
      </c>
      <c r="T60" s="170">
        <v>500</v>
      </c>
      <c r="U60" s="170">
        <v>1000</v>
      </c>
      <c r="V60" s="171" t="s">
        <v>3271</v>
      </c>
      <c r="W60" s="171" t="s">
        <v>132</v>
      </c>
      <c r="X60" s="171" t="s">
        <v>132</v>
      </c>
      <c r="Y60" s="171" t="s">
        <v>3288</v>
      </c>
      <c r="Z60" s="171">
        <v>1</v>
      </c>
      <c r="AA60" s="171" t="s">
        <v>44</v>
      </c>
      <c r="AB60" s="168" t="s">
        <v>44</v>
      </c>
      <c r="AC60" s="171" t="s">
        <v>4922</v>
      </c>
      <c r="AD60" s="168">
        <v>4.5000000000000005E-3</v>
      </c>
      <c r="AE60" s="168">
        <v>2.4500000000000001E-2</v>
      </c>
      <c r="AF60" s="168">
        <v>0.01</v>
      </c>
      <c r="AG60" s="168" t="s">
        <v>44</v>
      </c>
      <c r="AH60" s="171" t="s">
        <v>44</v>
      </c>
      <c r="AI60" s="171" t="s">
        <v>44</v>
      </c>
      <c r="AJ60" s="171" t="s">
        <v>130</v>
      </c>
      <c r="AK60" s="172">
        <v>42759</v>
      </c>
      <c r="AL60" s="186" t="s">
        <v>4923</v>
      </c>
      <c r="AM60" s="127">
        <v>1.01145207323876E-2</v>
      </c>
      <c r="AN60" s="127">
        <v>4.2458901589671902E-2</v>
      </c>
      <c r="AO60" s="127">
        <v>0.14526699009325589</v>
      </c>
      <c r="AP60" s="127">
        <v>0.12970514789111279</v>
      </c>
      <c r="AQ60" s="127">
        <v>0.13432407033530411</v>
      </c>
      <c r="AR60" s="127">
        <v>0.1112015900705472</v>
      </c>
      <c r="AS60" s="127">
        <v>0.13970280086671161</v>
      </c>
      <c r="AT60" s="127">
        <v>0.12995777234553271</v>
      </c>
      <c r="AU60" s="127" t="s">
        <v>44</v>
      </c>
      <c r="AV60" s="127" t="s">
        <v>44</v>
      </c>
      <c r="AW60" s="127">
        <v>8.7620916936485604E-2</v>
      </c>
      <c r="AX60" s="127">
        <v>0.92713970733285478</v>
      </c>
      <c r="AY60" s="127">
        <v>0.93516964650122336</v>
      </c>
      <c r="AZ60" s="127">
        <v>0.97971391244012196</v>
      </c>
      <c r="BA60" s="127">
        <v>0.98566601072948556</v>
      </c>
      <c r="BB60" s="127">
        <v>1.0468393273809544</v>
      </c>
      <c r="BC60" s="127">
        <v>1.022639949152832</v>
      </c>
      <c r="BD60" s="127">
        <v>1.0707296430229185</v>
      </c>
      <c r="BE60" s="127">
        <v>1.0503332668555041</v>
      </c>
      <c r="BF60" s="127" t="s">
        <v>44</v>
      </c>
      <c r="BG60" s="127" t="s">
        <v>44</v>
      </c>
      <c r="BH60" s="127">
        <v>0.95787961303317259</v>
      </c>
      <c r="BI60" s="127">
        <v>-7.9486072586579996E-4</v>
      </c>
      <c r="BJ60" s="127">
        <v>-2.9434505381207001E-3</v>
      </c>
      <c r="BK60" s="127">
        <v>-3.0079177637193999E-3</v>
      </c>
      <c r="BL60" s="127">
        <v>-1.6668820812085761E-3</v>
      </c>
      <c r="BM60" s="127">
        <v>5.3266543119625531E-3</v>
      </c>
      <c r="BN60" s="127">
        <v>2.4618619163047999E-3</v>
      </c>
      <c r="BO60" s="127">
        <v>9.2284072818864006E-3</v>
      </c>
      <c r="BP60" s="127">
        <v>6.2277368924984998E-3</v>
      </c>
      <c r="BQ60" s="127" t="s">
        <v>44</v>
      </c>
      <c r="BR60" s="127" t="s">
        <v>44</v>
      </c>
      <c r="BS60" s="127">
        <v>-3.5300096192777408E-3</v>
      </c>
      <c r="BT60" s="127">
        <v>1.1053532756890999E-3</v>
      </c>
      <c r="BU60" s="127">
        <v>8.7528085428116003E-3</v>
      </c>
      <c r="BV60" s="174">
        <v>-2.3736915467249968</v>
      </c>
      <c r="BW60" s="174">
        <v>-0.28634815512744799</v>
      </c>
      <c r="BX60" s="127" t="s">
        <v>44</v>
      </c>
      <c r="BY60" s="127">
        <v>-5.9437521033537298E-2</v>
      </c>
      <c r="BZ60" s="174">
        <v>9.3085701273400005E-4</v>
      </c>
      <c r="CA60" s="179">
        <v>3.7412800850511199E-2</v>
      </c>
      <c r="CB60" s="179">
        <v>4.5568260370527303E-2</v>
      </c>
      <c r="CC60" s="179">
        <v>5.4381801256965803E-2</v>
      </c>
      <c r="CD60" s="179">
        <v>-8.5951762157280398E-2</v>
      </c>
      <c r="CE60" s="179">
        <v>9.7834648851200898E-2</v>
      </c>
      <c r="CF60" s="179">
        <v>2.8540451591667799E-2</v>
      </c>
      <c r="CG60" s="176">
        <v>2.1689989000000001</v>
      </c>
      <c r="CH60" s="168">
        <v>0.3</v>
      </c>
      <c r="CI60" s="169" t="s">
        <v>44</v>
      </c>
      <c r="CJ60" s="169">
        <v>1.3500000000000001E-3</v>
      </c>
      <c r="CK60" s="169" t="s">
        <v>44</v>
      </c>
      <c r="CL60" s="169">
        <v>1.3500000000000001E-3</v>
      </c>
      <c r="CM60" s="177">
        <v>32240261.16</v>
      </c>
      <c r="CN60" s="177">
        <v>31925419.375158727</v>
      </c>
      <c r="CO60" s="177">
        <v>-3014377.6699999995</v>
      </c>
      <c r="CP60" s="127" t="s">
        <v>44</v>
      </c>
      <c r="CQ60" s="127" t="s">
        <v>44</v>
      </c>
      <c r="CR60" s="127" t="s">
        <v>44</v>
      </c>
      <c r="CS60" s="127" t="s">
        <v>44</v>
      </c>
      <c r="CT60" s="125" t="s">
        <v>44</v>
      </c>
      <c r="CU60" s="125" t="s">
        <v>44</v>
      </c>
      <c r="CV60" s="125" t="s">
        <v>4924</v>
      </c>
      <c r="CW60" s="125" t="s">
        <v>44</v>
      </c>
      <c r="CX60" s="153">
        <v>25569.625694432871</v>
      </c>
    </row>
    <row r="61" spans="1:102" ht="15" customHeight="1" x14ac:dyDescent="0.25">
      <c r="A61" s="8"/>
      <c r="B61" s="128">
        <v>35602471000154</v>
      </c>
      <c r="C61" s="151" t="s">
        <v>4925</v>
      </c>
      <c r="D61" s="125">
        <v>28</v>
      </c>
      <c r="E61" s="125"/>
      <c r="F61" s="121"/>
      <c r="G61" s="125" t="s">
        <v>3923</v>
      </c>
      <c r="H61" s="125" t="s">
        <v>2454</v>
      </c>
      <c r="I61" s="125" t="s">
        <v>2454</v>
      </c>
      <c r="J61" s="125" t="s">
        <v>3319</v>
      </c>
      <c r="K61" s="125" t="s">
        <v>3285</v>
      </c>
      <c r="L61" s="125" t="s">
        <v>3273</v>
      </c>
      <c r="M61" s="125" t="s">
        <v>112</v>
      </c>
      <c r="N61" s="125" t="s">
        <v>4570</v>
      </c>
      <c r="O61" s="125" t="s">
        <v>447</v>
      </c>
      <c r="P61" s="125" t="s">
        <v>4926</v>
      </c>
      <c r="Q61" s="126">
        <v>500</v>
      </c>
      <c r="R61" s="125" t="s">
        <v>4571</v>
      </c>
      <c r="S61" s="187" t="s">
        <v>44</v>
      </c>
      <c r="T61" s="170">
        <v>100</v>
      </c>
      <c r="U61" s="170">
        <v>100</v>
      </c>
      <c r="V61" s="171" t="s">
        <v>3271</v>
      </c>
      <c r="W61" s="171" t="s">
        <v>3288</v>
      </c>
      <c r="X61" s="171" t="s">
        <v>3288</v>
      </c>
      <c r="Y61" s="171" t="s">
        <v>4678</v>
      </c>
      <c r="Z61" s="171">
        <v>6</v>
      </c>
      <c r="AA61" s="171" t="s">
        <v>44</v>
      </c>
      <c r="AB61" s="168" t="s">
        <v>44</v>
      </c>
      <c r="AC61" s="171" t="s">
        <v>44</v>
      </c>
      <c r="AD61" s="168">
        <v>0.01</v>
      </c>
      <c r="AE61" s="168" t="s">
        <v>44</v>
      </c>
      <c r="AF61" s="168">
        <v>1.2E-2</v>
      </c>
      <c r="AG61" s="168" t="s">
        <v>44</v>
      </c>
      <c r="AH61" s="171" t="s">
        <v>44</v>
      </c>
      <c r="AI61" s="171" t="s">
        <v>44</v>
      </c>
      <c r="AJ61" s="171" t="s">
        <v>130</v>
      </c>
      <c r="AK61" s="172">
        <v>44071</v>
      </c>
      <c r="AL61" s="186" t="s">
        <v>3411</v>
      </c>
      <c r="AM61" s="127">
        <v>0.1240895103424635</v>
      </c>
      <c r="AN61" s="127">
        <v>0.1453313459104224</v>
      </c>
      <c r="AO61" s="127">
        <v>0.49525690942557249</v>
      </c>
      <c r="AP61" s="127">
        <v>0.30128716511332221</v>
      </c>
      <c r="AQ61" s="127">
        <v>0.22896190200840719</v>
      </c>
      <c r="AR61" s="127">
        <v>8.8581547299797198E-2</v>
      </c>
      <c r="AS61" s="127">
        <v>0.1071088245508842</v>
      </c>
      <c r="AT61" s="127">
        <v>-0.1975382757073269</v>
      </c>
      <c r="AU61" s="127" t="s">
        <v>44</v>
      </c>
      <c r="AV61" s="127" t="s">
        <v>44</v>
      </c>
      <c r="AW61" s="127">
        <v>0.1013417834014258</v>
      </c>
      <c r="AX61" s="127">
        <v>11.374568834842938</v>
      </c>
      <c r="AY61" s="127">
        <v>3.2009651284445044</v>
      </c>
      <c r="AZ61" s="127">
        <v>3.340126232978629</v>
      </c>
      <c r="BA61" s="127">
        <v>2.4740275600544752</v>
      </c>
      <c r="BB61" s="127">
        <v>1.9504094642048999</v>
      </c>
      <c r="BC61" s="127">
        <v>0.81461990758472713</v>
      </c>
      <c r="BD61" s="127">
        <v>0.82091835499698795</v>
      </c>
      <c r="BE61" s="127" t="s">
        <v>44</v>
      </c>
      <c r="BF61" s="127" t="s">
        <v>44</v>
      </c>
      <c r="BG61" s="127" t="s">
        <v>44</v>
      </c>
      <c r="BH61" s="127">
        <v>0.94308796070491596</v>
      </c>
      <c r="BI61" s="127">
        <v>0.11318012888421</v>
      </c>
      <c r="BJ61" s="127">
        <v>9.9928993782629705E-2</v>
      </c>
      <c r="BK61" s="127">
        <v>0.3469820015685971</v>
      </c>
      <c r="BL61" s="127">
        <v>0.16001990002804778</v>
      </c>
      <c r="BM61" s="127">
        <v>9.9848773818315362E-2</v>
      </c>
      <c r="BN61" s="127">
        <v>-2.0158180854444999E-2</v>
      </c>
      <c r="BO61" s="127">
        <v>-2.3365569033940901E-2</v>
      </c>
      <c r="BP61" s="127">
        <v>-0.32126831116036109</v>
      </c>
      <c r="BQ61" s="127" t="s">
        <v>44</v>
      </c>
      <c r="BR61" s="127" t="s">
        <v>44</v>
      </c>
      <c r="BS61" s="127">
        <v>-5.5222168764551549E-3</v>
      </c>
      <c r="BT61" s="127">
        <v>0.157505085383226</v>
      </c>
      <c r="BU61" s="127">
        <v>0.1772922248543892</v>
      </c>
      <c r="BV61" s="174">
        <v>1.7565709705867136</v>
      </c>
      <c r="BW61" s="174">
        <v>6.3515367197141598E-2</v>
      </c>
      <c r="BX61" s="127">
        <v>-0.1293456530037044</v>
      </c>
      <c r="BY61" s="127">
        <v>-0.38900732019461109</v>
      </c>
      <c r="BZ61" s="174">
        <v>0.44866507618679807</v>
      </c>
      <c r="CA61" s="179">
        <v>0.3983698894004094</v>
      </c>
      <c r="CB61" s="179">
        <v>-0.4435177747012512</v>
      </c>
      <c r="CC61" s="179">
        <v>0.38032160514930508</v>
      </c>
      <c r="CD61" s="179">
        <v>0.29260724810790389</v>
      </c>
      <c r="CE61" s="179">
        <v>0.3209659465359842</v>
      </c>
      <c r="CF61" s="179">
        <v>0.57874895506789048</v>
      </c>
      <c r="CG61" s="176">
        <v>172.47528439999999</v>
      </c>
      <c r="CH61" s="168">
        <v>0.5</v>
      </c>
      <c r="CI61" s="169" t="s">
        <v>44</v>
      </c>
      <c r="CJ61" s="169">
        <v>5.0000000000000001E-3</v>
      </c>
      <c r="CK61" s="169" t="s">
        <v>44</v>
      </c>
      <c r="CL61" s="169">
        <v>5.0000000000000001E-3</v>
      </c>
      <c r="CM61" s="177">
        <v>28008303.98</v>
      </c>
      <c r="CN61" s="177">
        <v>25159988.775158729</v>
      </c>
      <c r="CO61" s="177">
        <v>248675.92999999979</v>
      </c>
      <c r="CP61" s="127" t="s">
        <v>44</v>
      </c>
      <c r="CQ61" s="127" t="s">
        <v>44</v>
      </c>
      <c r="CR61" s="127" t="s">
        <v>44</v>
      </c>
      <c r="CS61" s="127" t="s">
        <v>44</v>
      </c>
      <c r="CT61" s="125" t="s">
        <v>44</v>
      </c>
      <c r="CU61" s="125" t="s">
        <v>44</v>
      </c>
      <c r="CV61" s="125" t="s">
        <v>4927</v>
      </c>
      <c r="CW61" s="125" t="s">
        <v>44</v>
      </c>
      <c r="CX61" s="153">
        <v>25569.646527766203</v>
      </c>
    </row>
    <row r="62" spans="1:102" ht="15" customHeight="1" x14ac:dyDescent="0.25">
      <c r="A62" s="8"/>
      <c r="B62" s="128">
        <v>17627210000107</v>
      </c>
      <c r="C62" s="151" t="s">
        <v>4928</v>
      </c>
      <c r="D62" s="125">
        <v>10</v>
      </c>
      <c r="E62" s="125"/>
      <c r="F62" s="121"/>
      <c r="G62" s="125" t="s">
        <v>4929</v>
      </c>
      <c r="H62" s="125" t="s">
        <v>3263</v>
      </c>
      <c r="I62" s="125" t="s">
        <v>3257</v>
      </c>
      <c r="J62" s="125" t="s">
        <v>3319</v>
      </c>
      <c r="K62" s="125" t="s">
        <v>3285</v>
      </c>
      <c r="L62" s="125" t="s">
        <v>3272</v>
      </c>
      <c r="M62" s="125" t="s">
        <v>160</v>
      </c>
      <c r="N62" s="125" t="s">
        <v>3324</v>
      </c>
      <c r="O62" s="125" t="s">
        <v>3326</v>
      </c>
      <c r="P62" s="125" t="s">
        <v>3320</v>
      </c>
      <c r="Q62" s="126">
        <v>1000</v>
      </c>
      <c r="R62" s="125" t="s">
        <v>4571</v>
      </c>
      <c r="S62" s="187" t="s">
        <v>44</v>
      </c>
      <c r="T62" s="170">
        <v>1000</v>
      </c>
      <c r="U62" s="170">
        <v>1000</v>
      </c>
      <c r="V62" s="171" t="s">
        <v>3271</v>
      </c>
      <c r="W62" s="171" t="s">
        <v>132</v>
      </c>
      <c r="X62" s="171" t="s">
        <v>132</v>
      </c>
      <c r="Y62" s="171" t="s">
        <v>3288</v>
      </c>
      <c r="Z62" s="171">
        <v>1</v>
      </c>
      <c r="AA62" s="171" t="s">
        <v>44</v>
      </c>
      <c r="AB62" s="168" t="s">
        <v>44</v>
      </c>
      <c r="AC62" s="171" t="s">
        <v>4930</v>
      </c>
      <c r="AD62" s="168">
        <v>5.0000000000000001E-3</v>
      </c>
      <c r="AE62" s="168">
        <v>0.17500000000000002</v>
      </c>
      <c r="AF62" s="168">
        <v>6.7000000000000002E-3</v>
      </c>
      <c r="AG62" s="168">
        <v>0.15</v>
      </c>
      <c r="AH62" s="171" t="s">
        <v>3253</v>
      </c>
      <c r="AI62" s="171" t="s">
        <v>3254</v>
      </c>
      <c r="AJ62" s="171" t="s">
        <v>130</v>
      </c>
      <c r="AK62" s="172">
        <v>38418</v>
      </c>
      <c r="AL62" s="186" t="s">
        <v>4931</v>
      </c>
      <c r="AM62" s="127">
        <v>1.0772982538953301E-2</v>
      </c>
      <c r="AN62" s="127">
        <v>4.6140356351058197E-2</v>
      </c>
      <c r="AO62" s="127">
        <v>0.1518030630140432</v>
      </c>
      <c r="AP62" s="127">
        <v>0.13293647823299309</v>
      </c>
      <c r="AQ62" s="127">
        <v>0.13212327739899221</v>
      </c>
      <c r="AR62" s="127">
        <v>0.1079338514626397</v>
      </c>
      <c r="AS62" s="127">
        <v>0.1360395064367734</v>
      </c>
      <c r="AT62" s="127">
        <v>0.12991082712369409</v>
      </c>
      <c r="AU62" s="127" t="s">
        <v>44</v>
      </c>
      <c r="AV62" s="127" t="s">
        <v>44</v>
      </c>
      <c r="AW62" s="127">
        <v>0.1024615530973696</v>
      </c>
      <c r="AX62" s="127">
        <v>0.98749709872900437</v>
      </c>
      <c r="AY62" s="127">
        <v>1.0162547574889602</v>
      </c>
      <c r="AZ62" s="127">
        <v>1.0237946879081594</v>
      </c>
      <c r="BA62" s="127">
        <v>1.0117545773361167</v>
      </c>
      <c r="BB62" s="127">
        <v>1.027523957074479</v>
      </c>
      <c r="BC62" s="127">
        <v>0.99258893961497241</v>
      </c>
      <c r="BD62" s="127">
        <v>1.0426529121848742</v>
      </c>
      <c r="BE62" s="127">
        <v>1.0499538503163697</v>
      </c>
      <c r="BF62" s="127" t="s">
        <v>44</v>
      </c>
      <c r="BG62" s="127" t="s">
        <v>44</v>
      </c>
      <c r="BH62" s="127">
        <v>1.057888830945189</v>
      </c>
      <c r="BI62" s="127">
        <v>-1.363989193001E-4</v>
      </c>
      <c r="BJ62" s="127">
        <v>7.3800422326560002E-4</v>
      </c>
      <c r="BK62" s="127">
        <v>3.5281551570678E-3</v>
      </c>
      <c r="BL62" s="127">
        <v>1.3650950678600893E-3</v>
      </c>
      <c r="BM62" s="127">
        <v>3.1359152228052078E-3</v>
      </c>
      <c r="BN62" s="127">
        <v>-8.0587669160249995E-4</v>
      </c>
      <c r="BO62" s="127">
        <v>5.5651128519482E-3</v>
      </c>
      <c r="BP62" s="127">
        <v>6.1807916706598997E-3</v>
      </c>
      <c r="BQ62" s="127" t="s">
        <v>44</v>
      </c>
      <c r="BR62" s="127" t="s">
        <v>44</v>
      </c>
      <c r="BS62" s="127">
        <v>5.1117141918552988E-3</v>
      </c>
      <c r="BT62" s="127">
        <v>1.1947985576799E-3</v>
      </c>
      <c r="BU62" s="127">
        <v>6.8083350944271002E-3</v>
      </c>
      <c r="BV62" s="174">
        <v>2.5696960114476708</v>
      </c>
      <c r="BW62" s="174">
        <v>0.46038153726842512</v>
      </c>
      <c r="BX62" s="127" t="s">
        <v>44</v>
      </c>
      <c r="BY62" s="127">
        <v>-6.4735579911476002E-3</v>
      </c>
      <c r="BZ62" s="174">
        <v>3.9504591663382001E-3</v>
      </c>
      <c r="CA62" s="179">
        <v>-1.25139782840312E-2</v>
      </c>
      <c r="CB62" s="179">
        <v>5.1101927726575402E-2</v>
      </c>
      <c r="CC62" s="179">
        <v>-5.4047856498143998E-3</v>
      </c>
      <c r="CD62" s="179">
        <v>-2.47552687246273E-2</v>
      </c>
      <c r="CE62" s="179">
        <v>-7.0864654990405998E-3</v>
      </c>
      <c r="CF62" s="179">
        <v>1.14443265914509E-2</v>
      </c>
      <c r="CG62" s="176">
        <v>9.8474761999999991</v>
      </c>
      <c r="CH62" s="168">
        <v>0.27</v>
      </c>
      <c r="CI62" s="169">
        <v>0.15</v>
      </c>
      <c r="CJ62" s="169">
        <v>1.3500000000000001E-3</v>
      </c>
      <c r="CK62" s="169">
        <v>6.9132827418641457E-5</v>
      </c>
      <c r="CL62" s="169">
        <v>1.4191328274186414E-3</v>
      </c>
      <c r="CM62" s="177">
        <v>113609221.05</v>
      </c>
      <c r="CN62" s="177">
        <v>101446903.28849204</v>
      </c>
      <c r="CO62" s="177">
        <v>2283488.0599999959</v>
      </c>
      <c r="CP62" s="127" t="s">
        <v>44</v>
      </c>
      <c r="CQ62" s="127" t="s">
        <v>44</v>
      </c>
      <c r="CR62" s="127" t="s">
        <v>44</v>
      </c>
      <c r="CS62" s="127" t="s">
        <v>44</v>
      </c>
      <c r="CT62" s="125" t="s">
        <v>44</v>
      </c>
      <c r="CU62" s="125" t="s">
        <v>44</v>
      </c>
      <c r="CV62" s="125" t="s">
        <v>4932</v>
      </c>
      <c r="CW62" s="125" t="s">
        <v>44</v>
      </c>
      <c r="CX62" s="153">
        <v>25569.625694432871</v>
      </c>
    </row>
    <row r="63" spans="1:102" ht="15" customHeight="1" x14ac:dyDescent="0.25">
      <c r="A63" s="8"/>
      <c r="B63" s="128">
        <v>31340838000158</v>
      </c>
      <c r="C63" s="151" t="s">
        <v>4933</v>
      </c>
      <c r="D63" s="125">
        <v>11</v>
      </c>
      <c r="E63" s="125"/>
      <c r="F63" s="121" t="s">
        <v>3266</v>
      </c>
      <c r="G63" s="125" t="s">
        <v>4929</v>
      </c>
      <c r="H63" s="125" t="s">
        <v>3263</v>
      </c>
      <c r="I63" s="125" t="s">
        <v>3257</v>
      </c>
      <c r="J63" s="125" t="s">
        <v>3317</v>
      </c>
      <c r="K63" s="125" t="s">
        <v>3285</v>
      </c>
      <c r="L63" s="125" t="s">
        <v>3273</v>
      </c>
      <c r="M63" s="125" t="s">
        <v>160</v>
      </c>
      <c r="N63" s="125" t="s">
        <v>3305</v>
      </c>
      <c r="O63" s="125" t="s">
        <v>161</v>
      </c>
      <c r="P63" s="125" t="s">
        <v>3320</v>
      </c>
      <c r="Q63" s="126">
        <v>1000</v>
      </c>
      <c r="R63" s="125" t="s">
        <v>4571</v>
      </c>
      <c r="S63" s="187" t="s">
        <v>44</v>
      </c>
      <c r="T63" s="170">
        <v>1000</v>
      </c>
      <c r="U63" s="170">
        <v>1000</v>
      </c>
      <c r="V63" s="171" t="s">
        <v>3271</v>
      </c>
      <c r="W63" s="171" t="s">
        <v>132</v>
      </c>
      <c r="X63" s="171" t="s">
        <v>4652</v>
      </c>
      <c r="Y63" s="171" t="s">
        <v>3288</v>
      </c>
      <c r="Z63" s="171">
        <v>30</v>
      </c>
      <c r="AA63" s="171" t="s">
        <v>44</v>
      </c>
      <c r="AB63" s="168" t="s">
        <v>44</v>
      </c>
      <c r="AC63" s="171" t="s">
        <v>4934</v>
      </c>
      <c r="AD63" s="168">
        <v>8.5000000000000006E-3</v>
      </c>
      <c r="AE63" s="168">
        <v>0.1585</v>
      </c>
      <c r="AF63" s="168">
        <v>0.01</v>
      </c>
      <c r="AG63" s="168">
        <v>0.15</v>
      </c>
      <c r="AH63" s="171" t="s">
        <v>3253</v>
      </c>
      <c r="AI63" s="171" t="s">
        <v>3254</v>
      </c>
      <c r="AJ63" s="171" t="s">
        <v>130</v>
      </c>
      <c r="AK63" s="172">
        <v>43444</v>
      </c>
      <c r="AL63" s="186" t="s">
        <v>4935</v>
      </c>
      <c r="AM63" s="127">
        <v>1.1021312072724001E-2</v>
      </c>
      <c r="AN63" s="127">
        <v>4.6357510921610098E-2</v>
      </c>
      <c r="AO63" s="127">
        <v>0.15348457481623901</v>
      </c>
      <c r="AP63" s="127">
        <v>0.13545803802274589</v>
      </c>
      <c r="AQ63" s="127">
        <v>0.1363731709446174</v>
      </c>
      <c r="AR63" s="127">
        <v>0.1112309786737706</v>
      </c>
      <c r="AS63" s="127">
        <v>0.1432804412439394</v>
      </c>
      <c r="AT63" s="127">
        <v>0.1338543345723697</v>
      </c>
      <c r="AU63" s="127" t="s">
        <v>44</v>
      </c>
      <c r="AV63" s="127" t="s">
        <v>44</v>
      </c>
      <c r="AW63" s="127">
        <v>0.1021676070603645</v>
      </c>
      <c r="AX63" s="127">
        <v>1.0102600330641007</v>
      </c>
      <c r="AY63" s="127">
        <v>1.0210376500126912</v>
      </c>
      <c r="AZ63" s="127">
        <v>1.0351351893220451</v>
      </c>
      <c r="BA63" s="127">
        <v>1.0321644805850383</v>
      </c>
      <c r="BB63" s="127">
        <v>1.0648908697500348</v>
      </c>
      <c r="BC63" s="127">
        <v>1.0229102147100693</v>
      </c>
      <c r="BD63" s="127">
        <v>1.0981498921532731</v>
      </c>
      <c r="BE63" s="127">
        <v>1.0818257190524976</v>
      </c>
      <c r="BF63" s="127" t="s">
        <v>44</v>
      </c>
      <c r="BG63" s="127" t="s">
        <v>44</v>
      </c>
      <c r="BH63" s="127">
        <v>1.1371727018092841</v>
      </c>
      <c r="BI63" s="127">
        <v>1.119306144705E-4</v>
      </c>
      <c r="BJ63" s="127">
        <v>9.5515879381739995E-4</v>
      </c>
      <c r="BK63" s="127">
        <v>5.2096669592635999E-3</v>
      </c>
      <c r="BL63" s="127">
        <v>3.7314606087461843E-3</v>
      </c>
      <c r="BM63" s="127">
        <v>7.3667182013117394E-3</v>
      </c>
      <c r="BN63" s="127">
        <v>2.4912505195281999E-3</v>
      </c>
      <c r="BO63" s="127">
        <v>1.2806047659114301E-2</v>
      </c>
      <c r="BP63" s="127">
        <v>1.01242991193355E-2</v>
      </c>
      <c r="BQ63" s="127" t="s">
        <v>44</v>
      </c>
      <c r="BR63" s="127" t="s">
        <v>44</v>
      </c>
      <c r="BS63" s="127">
        <v>1.1308118196076133E-2</v>
      </c>
      <c r="BT63" s="127">
        <v>1.2707999878914999E-3</v>
      </c>
      <c r="BU63" s="127">
        <v>3.3955464866458002E-3</v>
      </c>
      <c r="BV63" s="174">
        <v>3.5646959927415689</v>
      </c>
      <c r="BW63" s="174">
        <v>2.5487265578288816</v>
      </c>
      <c r="BX63" s="127" t="s">
        <v>44</v>
      </c>
      <c r="BY63" s="127">
        <v>-2.7346869342409E-3</v>
      </c>
      <c r="BZ63" s="174">
        <v>2.30187193336E-3</v>
      </c>
      <c r="CA63" s="179">
        <v>1.04448154787396E-2</v>
      </c>
      <c r="CB63" s="179">
        <v>2.5490863007224199E-2</v>
      </c>
      <c r="CC63" s="179">
        <v>7.8385051122442595E-2</v>
      </c>
      <c r="CD63" s="179">
        <v>5.7544620071109498E-2</v>
      </c>
      <c r="CE63" s="179">
        <v>1.4326161287662099E-2</v>
      </c>
      <c r="CF63" s="179">
        <v>7.5197767935950996E-2</v>
      </c>
      <c r="CG63" s="176">
        <v>2.0463955999999999</v>
      </c>
      <c r="CH63" s="168">
        <v>0.27</v>
      </c>
      <c r="CI63" s="169">
        <v>0.15</v>
      </c>
      <c r="CJ63" s="169">
        <v>2.2950000000000002E-3</v>
      </c>
      <c r="CK63" s="169">
        <v>1.0208139686880389E-4</v>
      </c>
      <c r="CL63" s="169">
        <v>2.397081396868804E-3</v>
      </c>
      <c r="CM63" s="177">
        <v>206002117.53</v>
      </c>
      <c r="CN63" s="177">
        <v>192733337.04992059</v>
      </c>
      <c r="CO63" s="177">
        <v>-7811399.399999992</v>
      </c>
      <c r="CP63" s="127" t="s">
        <v>44</v>
      </c>
      <c r="CQ63" s="127" t="s">
        <v>44</v>
      </c>
      <c r="CR63" s="127" t="s">
        <v>44</v>
      </c>
      <c r="CS63" s="127" t="s">
        <v>44</v>
      </c>
      <c r="CT63" s="125" t="s">
        <v>44</v>
      </c>
      <c r="CU63" s="125" t="s">
        <v>44</v>
      </c>
      <c r="CV63" s="125" t="s">
        <v>4936</v>
      </c>
      <c r="CW63" s="125" t="s">
        <v>44</v>
      </c>
      <c r="CX63" s="153">
        <v>25569.625694432871</v>
      </c>
    </row>
    <row r="64" spans="1:102" ht="15" customHeight="1" x14ac:dyDescent="0.25">
      <c r="A64" s="8"/>
      <c r="B64" s="128">
        <v>17249227000178</v>
      </c>
      <c r="C64" s="151" t="s">
        <v>4937</v>
      </c>
      <c r="D64" s="125">
        <v>26</v>
      </c>
      <c r="E64" s="125"/>
      <c r="F64" s="121" t="s">
        <v>3267</v>
      </c>
      <c r="G64" s="125" t="s">
        <v>2860</v>
      </c>
      <c r="H64" s="125" t="s">
        <v>3263</v>
      </c>
      <c r="I64" s="125" t="s">
        <v>3257</v>
      </c>
      <c r="J64" s="125" t="s">
        <v>3319</v>
      </c>
      <c r="K64" s="125" t="s">
        <v>3298</v>
      </c>
      <c r="L64" s="125" t="s">
        <v>3273</v>
      </c>
      <c r="M64" s="125" t="s">
        <v>112</v>
      </c>
      <c r="N64" s="125" t="s">
        <v>4570</v>
      </c>
      <c r="O64" s="125" t="s">
        <v>3309</v>
      </c>
      <c r="P64" s="125" t="s">
        <v>3308</v>
      </c>
      <c r="Q64" s="126">
        <v>1000</v>
      </c>
      <c r="R64" s="125" t="s">
        <v>4612</v>
      </c>
      <c r="S64" s="187" t="s">
        <v>44</v>
      </c>
      <c r="T64" s="170">
        <v>1000</v>
      </c>
      <c r="U64" s="170">
        <v>100</v>
      </c>
      <c r="V64" s="171" t="s">
        <v>3271</v>
      </c>
      <c r="W64" s="171" t="s">
        <v>3288</v>
      </c>
      <c r="X64" s="171" t="s">
        <v>3289</v>
      </c>
      <c r="Y64" s="171" t="s">
        <v>3292</v>
      </c>
      <c r="Z64" s="171">
        <v>32</v>
      </c>
      <c r="AA64" s="171" t="s">
        <v>44</v>
      </c>
      <c r="AB64" s="168" t="s">
        <v>44</v>
      </c>
      <c r="AC64" s="171" t="s">
        <v>4938</v>
      </c>
      <c r="AD64" s="168">
        <v>0.02</v>
      </c>
      <c r="AE64" s="168">
        <v>0.02</v>
      </c>
      <c r="AF64" s="168">
        <v>2.5000000000000001E-2</v>
      </c>
      <c r="AG64" s="168">
        <v>0.2</v>
      </c>
      <c r="AH64" s="171" t="s">
        <v>133</v>
      </c>
      <c r="AI64" s="171" t="s">
        <v>4607</v>
      </c>
      <c r="AJ64" s="171" t="s">
        <v>44</v>
      </c>
      <c r="AK64" s="172">
        <v>41779</v>
      </c>
      <c r="AL64" s="186" t="s">
        <v>4939</v>
      </c>
      <c r="AM64" s="127">
        <v>1.9424940429230001E-4</v>
      </c>
      <c r="AN64" s="127">
        <v>4.9727109090613501E-2</v>
      </c>
      <c r="AO64" s="127">
        <v>0.21023402878899669</v>
      </c>
      <c r="AP64" s="127">
        <v>0.1145140127721411</v>
      </c>
      <c r="AQ64" s="127">
        <v>0.17785265364809349</v>
      </c>
      <c r="AR64" s="127">
        <v>-0.116403987673529</v>
      </c>
      <c r="AS64" s="127">
        <v>0.2191845636240454</v>
      </c>
      <c r="AT64" s="127">
        <v>8.8408323476277306E-2</v>
      </c>
      <c r="AU64" s="127" t="s">
        <v>44</v>
      </c>
      <c r="AV64" s="127" t="s">
        <v>44</v>
      </c>
      <c r="AW64" s="127">
        <v>0.1077724331094314</v>
      </c>
      <c r="AX64" s="127">
        <v>1.7805721161706901E-2</v>
      </c>
      <c r="AY64" s="127">
        <v>1.095254028924495</v>
      </c>
      <c r="AZ64" s="127">
        <v>1.4178665279750946</v>
      </c>
      <c r="BA64" s="127">
        <v>0.86401700056736996</v>
      </c>
      <c r="BB64" s="127">
        <v>1.4444887314386272</v>
      </c>
      <c r="BC64" s="127" t="s">
        <v>44</v>
      </c>
      <c r="BD64" s="127">
        <v>1.679904827314237</v>
      </c>
      <c r="BE64" s="127">
        <v>0.71452596899833309</v>
      </c>
      <c r="BF64" s="127" t="s">
        <v>44</v>
      </c>
      <c r="BG64" s="127" t="s">
        <v>44</v>
      </c>
      <c r="BH64" s="127">
        <v>1.1750472735730619</v>
      </c>
      <c r="BI64" s="127">
        <v>-1.07151320539611E-2</v>
      </c>
      <c r="BJ64" s="127">
        <v>4.3247569628208004E-3</v>
      </c>
      <c r="BK64" s="127">
        <v>6.19591209320213E-2</v>
      </c>
      <c r="BL64" s="127">
        <v>-1.5913607971073329E-2</v>
      </c>
      <c r="BM64" s="127">
        <v>4.872803044398033E-2</v>
      </c>
      <c r="BN64" s="127">
        <v>-0.22514371582777129</v>
      </c>
      <c r="BO64" s="127">
        <v>8.8710170039220299E-2</v>
      </c>
      <c r="BP64" s="127">
        <v>-3.5321711976756799E-2</v>
      </c>
      <c r="BQ64" s="127" t="s">
        <v>44</v>
      </c>
      <c r="BR64" s="127" t="s">
        <v>44</v>
      </c>
      <c r="BS64" s="127">
        <v>1.4706096643096078E-2</v>
      </c>
      <c r="BT64" s="127">
        <v>0.14303744229372531</v>
      </c>
      <c r="BU64" s="127">
        <v>0.178874299040263</v>
      </c>
      <c r="BV64" s="174">
        <v>0.43893603460307251</v>
      </c>
      <c r="BW64" s="174">
        <v>0.14019360551364229</v>
      </c>
      <c r="BX64" s="127">
        <v>-6.8930775895549495E-2</v>
      </c>
      <c r="BY64" s="127">
        <v>-0.46740752463694551</v>
      </c>
      <c r="BZ64" s="174">
        <v>0.65304089219797434</v>
      </c>
      <c r="CA64" s="179">
        <v>0.88608094846263119</v>
      </c>
      <c r="CB64" s="179">
        <v>-0.43477190428411638</v>
      </c>
      <c r="CC64" s="179">
        <v>0.68216444790046127</v>
      </c>
      <c r="CD64" s="179">
        <v>0.55303755482818173</v>
      </c>
      <c r="CE64" s="179">
        <v>0.17968461248487819</v>
      </c>
      <c r="CF64" s="179">
        <v>0.76817768076662607</v>
      </c>
      <c r="CG64" s="176">
        <v>3.8859661000000001</v>
      </c>
      <c r="CH64" s="168">
        <v>0.25</v>
      </c>
      <c r="CI64" s="169">
        <v>0.15</v>
      </c>
      <c r="CJ64" s="169">
        <v>5.0000000000000001E-3</v>
      </c>
      <c r="CK64" s="169" t="s">
        <v>44</v>
      </c>
      <c r="CL64" s="169">
        <v>5.0000000000000001E-3</v>
      </c>
      <c r="CM64" s="177">
        <v>75374773.640000001</v>
      </c>
      <c r="CN64" s="177">
        <v>79331866.8148413</v>
      </c>
      <c r="CO64" s="177">
        <v>-10827628.810000002</v>
      </c>
      <c r="CP64" s="127" t="s">
        <v>44</v>
      </c>
      <c r="CQ64" s="127" t="s">
        <v>44</v>
      </c>
      <c r="CR64" s="127" t="s">
        <v>44</v>
      </c>
      <c r="CS64" s="127" t="s">
        <v>44</v>
      </c>
      <c r="CT64" s="125" t="s">
        <v>44</v>
      </c>
      <c r="CU64" s="125" t="s">
        <v>44</v>
      </c>
      <c r="CV64" s="125" t="s">
        <v>4940</v>
      </c>
      <c r="CW64" s="125" t="s">
        <v>44</v>
      </c>
      <c r="CX64" s="153">
        <v>25569.625694432871</v>
      </c>
    </row>
    <row r="65" spans="1:102" ht="15" customHeight="1" x14ac:dyDescent="0.25">
      <c r="A65" s="8"/>
      <c r="B65" s="128">
        <v>23186344000132</v>
      </c>
      <c r="C65" s="151" t="s">
        <v>4941</v>
      </c>
      <c r="D65" s="125">
        <v>26</v>
      </c>
      <c r="E65" s="125"/>
      <c r="F65" s="121" t="s">
        <v>3266</v>
      </c>
      <c r="G65" s="125" t="s">
        <v>2860</v>
      </c>
      <c r="H65" s="125" t="s">
        <v>3263</v>
      </c>
      <c r="I65" s="125" t="s">
        <v>3257</v>
      </c>
      <c r="J65" s="125" t="s">
        <v>357</v>
      </c>
      <c r="K65" s="125" t="s">
        <v>3298</v>
      </c>
      <c r="L65" s="125" t="s">
        <v>3272</v>
      </c>
      <c r="M65" s="125" t="s">
        <v>112</v>
      </c>
      <c r="N65" s="125" t="s">
        <v>113</v>
      </c>
      <c r="O65" s="125" t="s">
        <v>3309</v>
      </c>
      <c r="P65" s="125" t="s">
        <v>3308</v>
      </c>
      <c r="Q65" s="126">
        <v>1000</v>
      </c>
      <c r="R65" s="125" t="s">
        <v>4612</v>
      </c>
      <c r="S65" s="187" t="s">
        <v>44</v>
      </c>
      <c r="T65" s="170">
        <v>1000</v>
      </c>
      <c r="U65" s="170">
        <v>100</v>
      </c>
      <c r="V65" s="171" t="s">
        <v>3271</v>
      </c>
      <c r="W65" s="171" t="s">
        <v>3288</v>
      </c>
      <c r="X65" s="171" t="s">
        <v>3289</v>
      </c>
      <c r="Y65" s="171" t="s">
        <v>3292</v>
      </c>
      <c r="Z65" s="171">
        <v>32</v>
      </c>
      <c r="AA65" s="171" t="s">
        <v>44</v>
      </c>
      <c r="AB65" s="168" t="s">
        <v>44</v>
      </c>
      <c r="AC65" s="171" t="s">
        <v>4942</v>
      </c>
      <c r="AD65" s="168">
        <v>0.03</v>
      </c>
      <c r="AE65" s="168">
        <v>0.03</v>
      </c>
      <c r="AF65" s="168">
        <v>3.5000000000000003E-2</v>
      </c>
      <c r="AG65" s="168" t="s">
        <v>44</v>
      </c>
      <c r="AH65" s="171" t="s">
        <v>44</v>
      </c>
      <c r="AI65" s="171" t="s">
        <v>44</v>
      </c>
      <c r="AJ65" s="171" t="s">
        <v>44</v>
      </c>
      <c r="AK65" s="172">
        <v>42276</v>
      </c>
      <c r="AL65" s="186" t="s">
        <v>4943</v>
      </c>
      <c r="AM65" s="127">
        <v>-2.3233410811653002E-3</v>
      </c>
      <c r="AN65" s="127">
        <v>4.2623923254892102E-2</v>
      </c>
      <c r="AO65" s="127">
        <v>0.19281707279360419</v>
      </c>
      <c r="AP65" s="127">
        <v>9.9633869635971303E-2</v>
      </c>
      <c r="AQ65" s="127">
        <v>0.16512990528472829</v>
      </c>
      <c r="AR65" s="127">
        <v>-0.1275992598040776</v>
      </c>
      <c r="AS65" s="127">
        <v>0.20897021916190051</v>
      </c>
      <c r="AT65" s="127">
        <v>8.0874423370401696E-2</v>
      </c>
      <c r="AU65" s="127" t="s">
        <v>44</v>
      </c>
      <c r="AV65" s="127" t="s">
        <v>44</v>
      </c>
      <c r="AW65" s="127">
        <v>0.1220190964895244</v>
      </c>
      <c r="AX65" s="127" t="s">
        <v>44</v>
      </c>
      <c r="AY65" s="127">
        <v>0.93880429663467402</v>
      </c>
      <c r="AZ65" s="127">
        <v>1.3004025804527479</v>
      </c>
      <c r="BA65" s="127">
        <v>0.7464550401262906</v>
      </c>
      <c r="BB65" s="127">
        <v>1.3251570479080437</v>
      </c>
      <c r="BC65" s="127" t="s">
        <v>44</v>
      </c>
      <c r="BD65" s="127">
        <v>1.6016186273825672</v>
      </c>
      <c r="BE65" s="127">
        <v>0.65363614480738019</v>
      </c>
      <c r="BF65" s="127" t="s">
        <v>44</v>
      </c>
      <c r="BG65" s="127" t="s">
        <v>44</v>
      </c>
      <c r="BH65" s="127">
        <v>1.4412800419346443</v>
      </c>
      <c r="BI65" s="127">
        <v>-1.32327225394188E-2</v>
      </c>
      <c r="BJ65" s="127">
        <v>-2.7784288729003999E-3</v>
      </c>
      <c r="BK65" s="127">
        <v>4.4542164936628798E-2</v>
      </c>
      <c r="BL65" s="127">
        <v>-2.9856986880980152E-2</v>
      </c>
      <c r="BM65" s="127">
        <v>3.6028734203628288E-2</v>
      </c>
      <c r="BN65" s="127">
        <v>-0.2363389879583199</v>
      </c>
      <c r="BO65" s="127">
        <v>7.8495825577075296E-2</v>
      </c>
      <c r="BP65" s="127">
        <v>-4.2855612082632402E-2</v>
      </c>
      <c r="BQ65" s="127" t="s">
        <v>44</v>
      </c>
      <c r="BR65" s="127" t="s">
        <v>44</v>
      </c>
      <c r="BS65" s="127">
        <v>3.4442923105555634E-2</v>
      </c>
      <c r="BT65" s="127">
        <v>0.14944575274925939</v>
      </c>
      <c r="BU65" s="127">
        <v>0.20010546799540599</v>
      </c>
      <c r="BV65" s="174">
        <v>0.32929503145524991</v>
      </c>
      <c r="BW65" s="174">
        <v>0.21664989264538531</v>
      </c>
      <c r="BX65" s="127">
        <v>-7.4116453791858897E-2</v>
      </c>
      <c r="BY65" s="127">
        <v>-0.48274397255051871</v>
      </c>
      <c r="BZ65" s="174">
        <v>0.74154876914617407</v>
      </c>
      <c r="CA65" s="179">
        <v>0.88705469623511224</v>
      </c>
      <c r="CB65" s="179">
        <v>-0.4369585234188294</v>
      </c>
      <c r="CC65" s="179">
        <v>0.68524911721964576</v>
      </c>
      <c r="CD65" s="179">
        <v>0.55504770417713711</v>
      </c>
      <c r="CE65" s="179">
        <v>0.1776492367993969</v>
      </c>
      <c r="CF65" s="179">
        <v>0.77053142510150807</v>
      </c>
      <c r="CG65" s="176">
        <v>3.3634759999999999</v>
      </c>
      <c r="CH65" s="168">
        <v>0.3</v>
      </c>
      <c r="CI65" s="169" t="s">
        <v>44</v>
      </c>
      <c r="CJ65" s="169">
        <v>8.9999999999999993E-3</v>
      </c>
      <c r="CK65" s="169" t="s">
        <v>44</v>
      </c>
      <c r="CL65" s="169">
        <v>8.9999999999999993E-3</v>
      </c>
      <c r="CM65" s="177">
        <v>40572146.009999998</v>
      </c>
      <c r="CN65" s="177">
        <v>42459473.522857152</v>
      </c>
      <c r="CO65" s="177">
        <v>-6924521.8299999973</v>
      </c>
      <c r="CP65" s="127" t="s">
        <v>44</v>
      </c>
      <c r="CQ65" s="127" t="s">
        <v>44</v>
      </c>
      <c r="CR65" s="127" t="s">
        <v>44</v>
      </c>
      <c r="CS65" s="127" t="s">
        <v>44</v>
      </c>
      <c r="CT65" s="125" t="s">
        <v>44</v>
      </c>
      <c r="CU65" s="125" t="s">
        <v>44</v>
      </c>
      <c r="CV65" s="125" t="s">
        <v>4944</v>
      </c>
      <c r="CW65" s="125" t="s">
        <v>44</v>
      </c>
      <c r="CX65" s="153">
        <v>25569.625694432871</v>
      </c>
    </row>
    <row r="66" spans="1:102" ht="15" customHeight="1" x14ac:dyDescent="0.25">
      <c r="A66" s="8"/>
      <c r="B66" s="128">
        <v>13083227000190</v>
      </c>
      <c r="C66" s="151" t="s">
        <v>3343</v>
      </c>
      <c r="D66" s="125">
        <v>48</v>
      </c>
      <c r="E66" s="125"/>
      <c r="F66" s="121" t="s">
        <v>3268</v>
      </c>
      <c r="G66" s="125" t="s">
        <v>4945</v>
      </c>
      <c r="H66" s="125" t="s">
        <v>3263</v>
      </c>
      <c r="I66" s="125" t="s">
        <v>3257</v>
      </c>
      <c r="J66" s="125" t="s">
        <v>3319</v>
      </c>
      <c r="K66" s="125" t="s">
        <v>3298</v>
      </c>
      <c r="L66" s="125" t="s">
        <v>3272</v>
      </c>
      <c r="M66" s="125" t="s">
        <v>112</v>
      </c>
      <c r="N66" s="125" t="s">
        <v>113</v>
      </c>
      <c r="O66" s="125" t="s">
        <v>3309</v>
      </c>
      <c r="P66" s="125" t="s">
        <v>4926</v>
      </c>
      <c r="Q66" s="126">
        <v>500</v>
      </c>
      <c r="R66" s="125" t="s">
        <v>4571</v>
      </c>
      <c r="S66" s="187" t="s">
        <v>44</v>
      </c>
      <c r="T66" s="170">
        <v>500</v>
      </c>
      <c r="U66" s="170">
        <v>500</v>
      </c>
      <c r="V66" s="171" t="s">
        <v>3271</v>
      </c>
      <c r="W66" s="171" t="s">
        <v>132</v>
      </c>
      <c r="X66" s="171" t="s">
        <v>3289</v>
      </c>
      <c r="Y66" s="171" t="s">
        <v>3292</v>
      </c>
      <c r="Z66" s="171">
        <v>32</v>
      </c>
      <c r="AA66" s="171" t="s">
        <v>131</v>
      </c>
      <c r="AB66" s="168">
        <v>7.4999999999999997E-2</v>
      </c>
      <c r="AC66" s="171" t="s">
        <v>4946</v>
      </c>
      <c r="AD66" s="168">
        <v>0.02</v>
      </c>
      <c r="AE66" s="168">
        <v>0.02</v>
      </c>
      <c r="AF66" s="168">
        <v>2.5000000000000001E-2</v>
      </c>
      <c r="AG66" s="168">
        <v>0.2</v>
      </c>
      <c r="AH66" s="171" t="s">
        <v>3253</v>
      </c>
      <c r="AI66" s="171" t="s">
        <v>3254</v>
      </c>
      <c r="AJ66" s="171" t="s">
        <v>4766</v>
      </c>
      <c r="AK66" s="172">
        <v>40786</v>
      </c>
      <c r="AL66" s="186" t="s">
        <v>4947</v>
      </c>
      <c r="AM66" s="127">
        <v>4.0416496234980002E-3</v>
      </c>
      <c r="AN66" s="127">
        <v>0.10833401316312539</v>
      </c>
      <c r="AO66" s="127">
        <v>0.4595854649151469</v>
      </c>
      <c r="AP66" s="127">
        <v>0.24959066133405411</v>
      </c>
      <c r="AQ66" s="127">
        <v>0.17798780513141629</v>
      </c>
      <c r="AR66" s="127">
        <v>-0.2475913742453642</v>
      </c>
      <c r="AS66" s="127">
        <v>7.9619077372118596E-2</v>
      </c>
      <c r="AT66" s="127">
        <v>-0.15712255556878829</v>
      </c>
      <c r="AU66" s="127" t="s">
        <v>44</v>
      </c>
      <c r="AV66" s="127" t="s">
        <v>44</v>
      </c>
      <c r="AW66" s="127">
        <v>8.7816320735614101E-2</v>
      </c>
      <c r="AX66" s="127">
        <v>0.37047468171904091</v>
      </c>
      <c r="AY66" s="127">
        <v>2.38608812288405</v>
      </c>
      <c r="AZ66" s="127">
        <v>3.0995498264511405</v>
      </c>
      <c r="BA66" s="127">
        <v>2.003479574541128</v>
      </c>
      <c r="BB66" s="127">
        <v>1.4457703093664096</v>
      </c>
      <c r="BC66" s="127" t="s">
        <v>44</v>
      </c>
      <c r="BD66" s="127">
        <v>0.61022761006630732</v>
      </c>
      <c r="BE66" s="127" t="s">
        <v>44</v>
      </c>
      <c r="BF66" s="127" t="s">
        <v>44</v>
      </c>
      <c r="BG66" s="127" t="s">
        <v>44</v>
      </c>
      <c r="BH66" s="127">
        <v>0.83772618546902178</v>
      </c>
      <c r="BI66" s="127">
        <v>-6.8677318347554004E-3</v>
      </c>
      <c r="BJ66" s="127">
        <v>6.2931661035332695E-2</v>
      </c>
      <c r="BK66" s="127">
        <v>0.31131055705817151</v>
      </c>
      <c r="BL66" s="127">
        <v>0.11116348112763008</v>
      </c>
      <c r="BM66" s="127">
        <v>4.8862991506230191E-2</v>
      </c>
      <c r="BN66" s="127">
        <v>-0.35633110239960658</v>
      </c>
      <c r="BO66" s="127">
        <v>-5.0855316212706503E-2</v>
      </c>
      <c r="BP66" s="127">
        <v>-0.28085259102182247</v>
      </c>
      <c r="BQ66" s="127" t="s">
        <v>44</v>
      </c>
      <c r="BR66" s="127" t="s">
        <v>44</v>
      </c>
      <c r="BS66" s="127">
        <v>-1.5396688156743776E-2</v>
      </c>
      <c r="BT66" s="127">
        <v>0.22684246472401001</v>
      </c>
      <c r="BU66" s="127">
        <v>0.2082019803763081</v>
      </c>
      <c r="BV66" s="174">
        <v>1.1717454882874894</v>
      </c>
      <c r="BW66" s="174">
        <v>6.2882880001388697E-2</v>
      </c>
      <c r="BX66" s="127">
        <v>-0.148938998019647</v>
      </c>
      <c r="BY66" s="127">
        <v>-0.53854769198490082</v>
      </c>
      <c r="BZ66" s="174">
        <v>0.7635645356165921</v>
      </c>
      <c r="CA66" s="179">
        <v>0.89749070595537828</v>
      </c>
      <c r="CB66" s="179">
        <v>-0.46666958250154911</v>
      </c>
      <c r="CC66" s="179">
        <v>0.66130562469516441</v>
      </c>
      <c r="CD66" s="179">
        <v>0.52235933196257101</v>
      </c>
      <c r="CE66" s="179">
        <v>0.1177821870337019</v>
      </c>
      <c r="CF66" s="179">
        <v>0.79356417124016498</v>
      </c>
      <c r="CG66" s="176">
        <v>3.4195774000000001</v>
      </c>
      <c r="CH66" s="168">
        <v>0.25</v>
      </c>
      <c r="CI66" s="169">
        <v>0.15</v>
      </c>
      <c r="CJ66" s="169">
        <v>5.0000000000000001E-3</v>
      </c>
      <c r="CK66" s="169">
        <v>1.5074962458415998E-3</v>
      </c>
      <c r="CL66" s="169">
        <v>6.5074962458416003E-3</v>
      </c>
      <c r="CM66" s="177">
        <v>45513773.57</v>
      </c>
      <c r="CN66" s="177">
        <v>43688262.686507933</v>
      </c>
      <c r="CO66" s="177">
        <v>-501862.87</v>
      </c>
      <c r="CP66" s="127" t="s">
        <v>44</v>
      </c>
      <c r="CQ66" s="127" t="s">
        <v>44</v>
      </c>
      <c r="CR66" s="127" t="s">
        <v>44</v>
      </c>
      <c r="CS66" s="127" t="s">
        <v>44</v>
      </c>
      <c r="CT66" s="125" t="s">
        <v>44</v>
      </c>
      <c r="CU66" s="125" t="s">
        <v>44</v>
      </c>
      <c r="CV66" s="125" t="s">
        <v>4948</v>
      </c>
      <c r="CW66" s="125" t="s">
        <v>44</v>
      </c>
      <c r="CX66" s="153">
        <v>25569.646527766203</v>
      </c>
    </row>
    <row r="67" spans="1:102" ht="15" customHeight="1" x14ac:dyDescent="0.25">
      <c r="A67" s="8"/>
      <c r="B67" s="128">
        <v>36182298000145</v>
      </c>
      <c r="C67" s="151" t="s">
        <v>4949</v>
      </c>
      <c r="D67" s="125">
        <v>31</v>
      </c>
      <c r="E67" s="125"/>
      <c r="F67" s="121" t="s">
        <v>3310</v>
      </c>
      <c r="G67" s="125" t="s">
        <v>4945</v>
      </c>
      <c r="H67" s="125" t="s">
        <v>3263</v>
      </c>
      <c r="I67" s="125" t="s">
        <v>3257</v>
      </c>
      <c r="J67" s="125" t="s">
        <v>3318</v>
      </c>
      <c r="K67" s="125" t="s">
        <v>3298</v>
      </c>
      <c r="L67" s="125" t="s">
        <v>3273</v>
      </c>
      <c r="M67" s="125" t="s">
        <v>112</v>
      </c>
      <c r="N67" s="125" t="s">
        <v>113</v>
      </c>
      <c r="O67" s="125" t="s">
        <v>4606</v>
      </c>
      <c r="P67" s="125" t="s">
        <v>3295</v>
      </c>
      <c r="Q67" s="126">
        <v>500</v>
      </c>
      <c r="R67" s="125" t="s">
        <v>4571</v>
      </c>
      <c r="S67" s="187" t="s">
        <v>44</v>
      </c>
      <c r="T67" s="170">
        <v>500</v>
      </c>
      <c r="U67" s="170">
        <v>500</v>
      </c>
      <c r="V67" s="171" t="s">
        <v>3271</v>
      </c>
      <c r="W67" s="171" t="s">
        <v>132</v>
      </c>
      <c r="X67" s="171" t="s">
        <v>3289</v>
      </c>
      <c r="Y67" s="171" t="s">
        <v>3292</v>
      </c>
      <c r="Z67" s="171">
        <v>32</v>
      </c>
      <c r="AA67" s="171" t="s">
        <v>131</v>
      </c>
      <c r="AB67" s="168">
        <v>7.4999999999999997E-2</v>
      </c>
      <c r="AC67" s="171" t="s">
        <v>4950</v>
      </c>
      <c r="AD67" s="168">
        <v>0.02</v>
      </c>
      <c r="AE67" s="168">
        <v>0.02</v>
      </c>
      <c r="AF67" s="168">
        <v>0.02</v>
      </c>
      <c r="AG67" s="168">
        <v>0.2</v>
      </c>
      <c r="AH67" s="171" t="s">
        <v>3253</v>
      </c>
      <c r="AI67" s="171" t="s">
        <v>3254</v>
      </c>
      <c r="AJ67" s="171" t="s">
        <v>44</v>
      </c>
      <c r="AK67" s="172">
        <v>43895</v>
      </c>
      <c r="AL67" s="186" t="s">
        <v>4951</v>
      </c>
      <c r="AM67" s="127">
        <v>1.3336311047233E-3</v>
      </c>
      <c r="AN67" s="127">
        <v>1.8733441435435799E-2</v>
      </c>
      <c r="AO67" s="127">
        <v>0.30469191891008379</v>
      </c>
      <c r="AP67" s="127">
        <v>0.2241863398710604</v>
      </c>
      <c r="AQ67" s="127">
        <v>0.1888755481940787</v>
      </c>
      <c r="AR67" s="127">
        <v>-0.1242100059575503</v>
      </c>
      <c r="AS67" s="127">
        <v>0.1109069768375095</v>
      </c>
      <c r="AT67" s="127">
        <v>-0.16206480029745149</v>
      </c>
      <c r="AU67" s="127" t="s">
        <v>44</v>
      </c>
      <c r="AV67" s="127" t="s">
        <v>44</v>
      </c>
      <c r="AW67" s="127">
        <v>7.3896120596638096E-2</v>
      </c>
      <c r="AX67" s="127">
        <v>0.1222462620659799</v>
      </c>
      <c r="AY67" s="127">
        <v>0.41260949174411521</v>
      </c>
      <c r="AZ67" s="127">
        <v>2.0549122121457453</v>
      </c>
      <c r="BA67" s="127">
        <v>1.7792353667505136</v>
      </c>
      <c r="BB67" s="127">
        <v>1.5499827933381249</v>
      </c>
      <c r="BC67" s="127" t="s">
        <v>44</v>
      </c>
      <c r="BD67" s="127">
        <v>0.85002868218280458</v>
      </c>
      <c r="BE67" s="127" t="s">
        <v>44</v>
      </c>
      <c r="BF67" s="127" t="s">
        <v>44</v>
      </c>
      <c r="BG67" s="127" t="s">
        <v>44</v>
      </c>
      <c r="BH67" s="127">
        <v>0.69111755788714857</v>
      </c>
      <c r="BI67" s="127">
        <v>-9.5757503535299996E-3</v>
      </c>
      <c r="BJ67" s="127">
        <v>-2.66689106923567E-2</v>
      </c>
      <c r="BK67" s="127">
        <v>0.1564170110531084</v>
      </c>
      <c r="BL67" s="127">
        <v>8.7197779774719653E-2</v>
      </c>
      <c r="BM67" s="127">
        <v>5.9739369854312718E-2</v>
      </c>
      <c r="BN67" s="127">
        <v>-0.23294973411179271</v>
      </c>
      <c r="BO67" s="127">
        <v>-1.9567416747315599E-2</v>
      </c>
      <c r="BP67" s="127">
        <v>-0.2857948357504857</v>
      </c>
      <c r="BQ67" s="127" t="s">
        <v>44</v>
      </c>
      <c r="BR67" s="127" t="s">
        <v>44</v>
      </c>
      <c r="BS67" s="127">
        <v>-2.9836347812490893E-2</v>
      </c>
      <c r="BT67" s="127">
        <v>0.17437365675459929</v>
      </c>
      <c r="BU67" s="127">
        <v>0.20486003829701879</v>
      </c>
      <c r="BV67" s="174">
        <v>0.81981902220972847</v>
      </c>
      <c r="BW67" s="174">
        <v>-1.4273645935613999E-2</v>
      </c>
      <c r="BX67" s="127">
        <v>-8.9553218980221699E-2</v>
      </c>
      <c r="BY67" s="127">
        <v>-0.38760879540715332</v>
      </c>
      <c r="BZ67" s="174">
        <v>0.74427260961477915</v>
      </c>
      <c r="CA67" s="179">
        <v>0.87200346489799907</v>
      </c>
      <c r="CB67" s="179">
        <v>-0.4389953484361746</v>
      </c>
      <c r="CC67" s="179">
        <v>0.64835337192380238</v>
      </c>
      <c r="CD67" s="179">
        <v>0.51784845704237037</v>
      </c>
      <c r="CE67" s="179">
        <v>0.16090883176418661</v>
      </c>
      <c r="CF67" s="179">
        <v>0.75425062849898716</v>
      </c>
      <c r="CG67" s="176">
        <v>1.5477662000000001</v>
      </c>
      <c r="CH67" s="168">
        <v>0.27</v>
      </c>
      <c r="CI67" s="169">
        <v>0.15</v>
      </c>
      <c r="CJ67" s="169">
        <v>5.4000000000000003E-3</v>
      </c>
      <c r="CK67" s="169" t="s">
        <v>44</v>
      </c>
      <c r="CL67" s="169">
        <v>5.4000000000000003E-3</v>
      </c>
      <c r="CM67" s="177">
        <v>131619392.02</v>
      </c>
      <c r="CN67" s="177">
        <v>129317751.51238091</v>
      </c>
      <c r="CO67" s="177">
        <v>2827992.4900000007</v>
      </c>
      <c r="CP67" s="127" t="s">
        <v>44</v>
      </c>
      <c r="CQ67" s="127" t="s">
        <v>44</v>
      </c>
      <c r="CR67" s="127" t="s">
        <v>44</v>
      </c>
      <c r="CS67" s="127" t="s">
        <v>44</v>
      </c>
      <c r="CT67" s="125" t="s">
        <v>44</v>
      </c>
      <c r="CU67" s="125" t="s">
        <v>44</v>
      </c>
      <c r="CV67" s="125" t="s">
        <v>4952</v>
      </c>
      <c r="CW67" s="125" t="s">
        <v>44</v>
      </c>
      <c r="CX67" s="153">
        <v>25569.646527766203</v>
      </c>
    </row>
    <row r="68" spans="1:102" ht="15" customHeight="1" x14ac:dyDescent="0.25">
      <c r="A68" s="8"/>
      <c r="B68" s="128">
        <v>36326771000110</v>
      </c>
      <c r="C68" s="151" t="s">
        <v>4665</v>
      </c>
      <c r="D68" s="125">
        <v>33</v>
      </c>
      <c r="E68" s="125"/>
      <c r="F68" s="121" t="s">
        <v>3266</v>
      </c>
      <c r="G68" s="125" t="s">
        <v>3342</v>
      </c>
      <c r="H68" s="125" t="s">
        <v>3263</v>
      </c>
      <c r="I68" s="125" t="s">
        <v>3257</v>
      </c>
      <c r="J68" s="125" t="s">
        <v>3319</v>
      </c>
      <c r="K68" s="125" t="s">
        <v>3298</v>
      </c>
      <c r="L68" s="125" t="s">
        <v>3273</v>
      </c>
      <c r="M68" s="125" t="s">
        <v>112</v>
      </c>
      <c r="N68" s="125" t="s">
        <v>113</v>
      </c>
      <c r="O68" s="125" t="s">
        <v>3309</v>
      </c>
      <c r="P68" s="125" t="s">
        <v>3308</v>
      </c>
      <c r="Q68" s="126">
        <v>200000</v>
      </c>
      <c r="R68" s="125" t="s">
        <v>4612</v>
      </c>
      <c r="S68" s="187" t="s">
        <v>44</v>
      </c>
      <c r="T68" s="170">
        <v>20000</v>
      </c>
      <c r="U68" s="170">
        <v>20000</v>
      </c>
      <c r="V68" s="171" t="s">
        <v>3271</v>
      </c>
      <c r="W68" s="171" t="s">
        <v>3288</v>
      </c>
      <c r="X68" s="171" t="s">
        <v>3290</v>
      </c>
      <c r="Y68" s="171" t="s">
        <v>3292</v>
      </c>
      <c r="Z68" s="171">
        <v>62</v>
      </c>
      <c r="AA68" s="171" t="s">
        <v>131</v>
      </c>
      <c r="AB68" s="168">
        <v>0.1</v>
      </c>
      <c r="AC68" s="171" t="s">
        <v>4666</v>
      </c>
      <c r="AD68" s="168">
        <v>1.3500000000000002E-2</v>
      </c>
      <c r="AE68" s="168">
        <v>0.16350000000000001</v>
      </c>
      <c r="AF68" s="168">
        <v>1.4999999999999999E-2</v>
      </c>
      <c r="AG68" s="168">
        <v>0.2</v>
      </c>
      <c r="AH68" s="171" t="s">
        <v>44</v>
      </c>
      <c r="AI68" s="171" t="s">
        <v>44</v>
      </c>
      <c r="AJ68" s="171" t="s">
        <v>44</v>
      </c>
      <c r="AK68" s="172">
        <v>43908</v>
      </c>
      <c r="AL68" s="186" t="s">
        <v>4667</v>
      </c>
      <c r="AM68" s="127">
        <v>3.87140253389806E-2</v>
      </c>
      <c r="AN68" s="127">
        <v>6.5068944657328903E-2</v>
      </c>
      <c r="AO68" s="127">
        <v>0.21854155568620001</v>
      </c>
      <c r="AP68" s="127">
        <v>0.1673036165687285</v>
      </c>
      <c r="AQ68" s="127">
        <v>0.2067551466206061</v>
      </c>
      <c r="AR68" s="127">
        <v>-0.1197004218785393</v>
      </c>
      <c r="AS68" s="127">
        <v>0.3065844512296127</v>
      </c>
      <c r="AT68" s="127">
        <v>-0.18619906211006029</v>
      </c>
      <c r="AU68" s="127" t="s">
        <v>44</v>
      </c>
      <c r="AV68" s="127" t="s">
        <v>44</v>
      </c>
      <c r="AW68" s="127">
        <v>0.14220016817676329</v>
      </c>
      <c r="AX68" s="127">
        <v>3.5486911413929461</v>
      </c>
      <c r="AY68" s="127">
        <v>1.433162415774877</v>
      </c>
      <c r="AZ68" s="127">
        <v>1.4738943955170298</v>
      </c>
      <c r="BA68" s="127">
        <v>1.2938328445943956</v>
      </c>
      <c r="BB68" s="127">
        <v>1.7253054375711061</v>
      </c>
      <c r="BC68" s="127" t="s">
        <v>44</v>
      </c>
      <c r="BD68" s="127">
        <v>2.3497672057030363</v>
      </c>
      <c r="BE68" s="127" t="s">
        <v>44</v>
      </c>
      <c r="BF68" s="127" t="s">
        <v>44</v>
      </c>
      <c r="BG68" s="127" t="s">
        <v>44</v>
      </c>
      <c r="BH68" s="127">
        <v>1.5793113623688393</v>
      </c>
      <c r="BI68" s="127">
        <v>2.7804643880727099E-2</v>
      </c>
      <c r="BJ68" s="127">
        <v>1.96665925295362E-2</v>
      </c>
      <c r="BK68" s="127">
        <v>7.0266647829224593E-2</v>
      </c>
      <c r="BL68" s="127">
        <v>3.3644562896053332E-2</v>
      </c>
      <c r="BM68" s="127">
        <v>7.7616940854095207E-2</v>
      </c>
      <c r="BN68" s="127">
        <v>-0.2284401500327817</v>
      </c>
      <c r="BO68" s="127">
        <v>0.1761100576447876</v>
      </c>
      <c r="BP68" s="127">
        <v>-0.3099290975630945</v>
      </c>
      <c r="BQ68" s="127" t="s">
        <v>44</v>
      </c>
      <c r="BR68" s="127" t="s">
        <v>44</v>
      </c>
      <c r="BS68" s="127">
        <v>4.7852234326569265E-2</v>
      </c>
      <c r="BT68" s="127">
        <v>0.1970427445281189</v>
      </c>
      <c r="BU68" s="127">
        <v>0.21515635241354081</v>
      </c>
      <c r="BV68" s="174">
        <v>0.39986164729293172</v>
      </c>
      <c r="BW68" s="174">
        <v>0.28110240139171588</v>
      </c>
      <c r="BX68" s="127">
        <v>-0.11181685831922369</v>
      </c>
      <c r="BY68" s="127">
        <v>-0.39768091116727322</v>
      </c>
      <c r="BZ68" s="174">
        <v>0.87836307520328682</v>
      </c>
      <c r="CA68" s="179">
        <v>0.87573534881171511</v>
      </c>
      <c r="CB68" s="179">
        <v>-0.4434542499073838</v>
      </c>
      <c r="CC68" s="179">
        <v>0.66049195744264011</v>
      </c>
      <c r="CD68" s="179">
        <v>0.5514778070202041</v>
      </c>
      <c r="CE68" s="179">
        <v>0.18299927582118769</v>
      </c>
      <c r="CF68" s="179">
        <v>0.76430500981423521</v>
      </c>
      <c r="CG68" s="176">
        <v>224.76228669</v>
      </c>
      <c r="CH68" s="168" t="s">
        <v>44</v>
      </c>
      <c r="CI68" s="169" t="s">
        <v>44</v>
      </c>
      <c r="CJ68" s="169" t="s">
        <v>44</v>
      </c>
      <c r="CK68" s="169" t="s">
        <v>44</v>
      </c>
      <c r="CL68" s="169" t="s">
        <v>44</v>
      </c>
      <c r="CM68" s="177">
        <v>914127613.95000005</v>
      </c>
      <c r="CN68" s="177">
        <v>899676746.51936519</v>
      </c>
      <c r="CO68" s="177">
        <v>-47737571.43</v>
      </c>
      <c r="CP68" s="127" t="s">
        <v>44</v>
      </c>
      <c r="CQ68" s="127" t="s">
        <v>44</v>
      </c>
      <c r="CR68" s="127" t="s">
        <v>44</v>
      </c>
      <c r="CS68" s="127" t="s">
        <v>44</v>
      </c>
      <c r="CT68" s="125" t="s">
        <v>44</v>
      </c>
      <c r="CU68" s="125" t="s">
        <v>44</v>
      </c>
      <c r="CV68" s="125" t="s">
        <v>4668</v>
      </c>
      <c r="CW68" s="125" t="s">
        <v>44</v>
      </c>
      <c r="CX68" s="153">
        <v>25569.625694432871</v>
      </c>
    </row>
    <row r="69" spans="1:102" ht="15" customHeight="1" x14ac:dyDescent="0.25">
      <c r="A69" s="8"/>
      <c r="B69" s="128">
        <v>55296764000168</v>
      </c>
      <c r="C69" s="151" t="s">
        <v>3856</v>
      </c>
      <c r="D69" s="125">
        <v>50</v>
      </c>
      <c r="E69" s="125"/>
      <c r="F69" s="121"/>
      <c r="G69" s="125" t="s">
        <v>351</v>
      </c>
      <c r="H69" s="125" t="s">
        <v>347</v>
      </c>
      <c r="I69" s="125" t="s">
        <v>3278</v>
      </c>
      <c r="J69" s="125" t="s">
        <v>3317</v>
      </c>
      <c r="K69" s="125" t="s">
        <v>3298</v>
      </c>
      <c r="L69" s="125" t="s">
        <v>3273</v>
      </c>
      <c r="M69" s="125" t="s">
        <v>4629</v>
      </c>
      <c r="N69" s="125" t="s">
        <v>44</v>
      </c>
      <c r="O69" s="125" t="s">
        <v>4647</v>
      </c>
      <c r="P69" s="125" t="s">
        <v>3824</v>
      </c>
      <c r="Q69" s="126">
        <v>10</v>
      </c>
      <c r="R69" s="125" t="s">
        <v>4612</v>
      </c>
      <c r="S69" s="187" t="s">
        <v>44</v>
      </c>
      <c r="T69" s="170">
        <v>0.01</v>
      </c>
      <c r="U69" s="170">
        <v>0.01</v>
      </c>
      <c r="V69" s="171" t="s">
        <v>3271</v>
      </c>
      <c r="W69" s="171" t="s">
        <v>132</v>
      </c>
      <c r="X69" s="171" t="s">
        <v>132</v>
      </c>
      <c r="Y69" s="171" t="s">
        <v>132</v>
      </c>
      <c r="Z69" s="171">
        <v>0</v>
      </c>
      <c r="AA69" s="171" t="s">
        <v>44</v>
      </c>
      <c r="AB69" s="168" t="s">
        <v>44</v>
      </c>
      <c r="AC69" s="171" t="s">
        <v>44</v>
      </c>
      <c r="AD69" s="168">
        <v>1.1299999999999999E-2</v>
      </c>
      <c r="AE69" s="168" t="s">
        <v>44</v>
      </c>
      <c r="AF69" s="168">
        <v>1.1299999999999999E-2</v>
      </c>
      <c r="AG69" s="168">
        <v>0.2</v>
      </c>
      <c r="AH69" s="171" t="s">
        <v>4669</v>
      </c>
      <c r="AI69" s="171" t="s">
        <v>4607</v>
      </c>
      <c r="AJ69" s="171" t="s">
        <v>4670</v>
      </c>
      <c r="AK69" s="172">
        <v>45439</v>
      </c>
      <c r="AL69" s="186" t="s">
        <v>4671</v>
      </c>
      <c r="AM69" s="127" t="s">
        <v>44</v>
      </c>
      <c r="AN69" s="127" t="s">
        <v>44</v>
      </c>
      <c r="AO69" s="127" t="s">
        <v>44</v>
      </c>
      <c r="AP69" s="127" t="s">
        <v>44</v>
      </c>
      <c r="AQ69" s="127" t="s">
        <v>44</v>
      </c>
      <c r="AR69" s="127" t="s">
        <v>44</v>
      </c>
      <c r="AS69" s="127" t="s">
        <v>44</v>
      </c>
      <c r="AT69" s="127" t="s">
        <v>44</v>
      </c>
      <c r="AU69" s="127" t="s">
        <v>44</v>
      </c>
      <c r="AV69" s="127" t="s">
        <v>44</v>
      </c>
      <c r="AW69" s="127" t="s">
        <v>44</v>
      </c>
      <c r="AX69" s="127" t="s">
        <v>44</v>
      </c>
      <c r="AY69" s="127" t="s">
        <v>44</v>
      </c>
      <c r="AZ69" s="127" t="s">
        <v>44</v>
      </c>
      <c r="BA69" s="127" t="s">
        <v>44</v>
      </c>
      <c r="BB69" s="127" t="s">
        <v>44</v>
      </c>
      <c r="BC69" s="127" t="s">
        <v>44</v>
      </c>
      <c r="BD69" s="127" t="s">
        <v>44</v>
      </c>
      <c r="BE69" s="127" t="s">
        <v>44</v>
      </c>
      <c r="BF69" s="127" t="s">
        <v>44</v>
      </c>
      <c r="BG69" s="127" t="s">
        <v>44</v>
      </c>
      <c r="BH69" s="127" t="s">
        <v>44</v>
      </c>
      <c r="BI69" s="127" t="s">
        <v>44</v>
      </c>
      <c r="BJ69" s="127" t="s">
        <v>44</v>
      </c>
      <c r="BK69" s="127" t="s">
        <v>44</v>
      </c>
      <c r="BL69" s="127" t="s">
        <v>44</v>
      </c>
      <c r="BM69" s="127" t="s">
        <v>44</v>
      </c>
      <c r="BN69" s="127" t="s">
        <v>44</v>
      </c>
      <c r="BO69" s="127" t="s">
        <v>44</v>
      </c>
      <c r="BP69" s="127" t="s">
        <v>44</v>
      </c>
      <c r="BQ69" s="127" t="s">
        <v>44</v>
      </c>
      <c r="BR69" s="127" t="s">
        <v>44</v>
      </c>
      <c r="BS69" s="127" t="s">
        <v>44</v>
      </c>
      <c r="BT69" s="127" t="s">
        <v>44</v>
      </c>
      <c r="BU69" s="127" t="s">
        <v>44</v>
      </c>
      <c r="BV69" s="174" t="s">
        <v>44</v>
      </c>
      <c r="BW69" s="174" t="s">
        <v>44</v>
      </c>
      <c r="BX69" s="127" t="s">
        <v>44</v>
      </c>
      <c r="BY69" s="127" t="s">
        <v>44</v>
      </c>
      <c r="BZ69" s="174" t="s">
        <v>44</v>
      </c>
      <c r="CA69" s="179" t="s">
        <v>44</v>
      </c>
      <c r="CB69" s="179" t="s">
        <v>44</v>
      </c>
      <c r="CC69" s="179" t="s">
        <v>44</v>
      </c>
      <c r="CD69" s="179" t="s">
        <v>44</v>
      </c>
      <c r="CE69" s="179" t="s">
        <v>44</v>
      </c>
      <c r="CF69" s="179" t="s">
        <v>44</v>
      </c>
      <c r="CG69" s="176" t="s">
        <v>44</v>
      </c>
      <c r="CH69" s="168">
        <v>0.15</v>
      </c>
      <c r="CI69" s="169">
        <v>0.05</v>
      </c>
      <c r="CJ69" s="169">
        <v>1.6949999999999999E-3</v>
      </c>
      <c r="CK69" s="169" t="s">
        <v>44</v>
      </c>
      <c r="CL69" s="169">
        <v>1.6949999999999999E-3</v>
      </c>
      <c r="CM69" s="177" t="s">
        <v>44</v>
      </c>
      <c r="CN69" s="177" t="s">
        <v>44</v>
      </c>
      <c r="CO69" s="177" t="s">
        <v>44</v>
      </c>
      <c r="CP69" s="127" t="s">
        <v>44</v>
      </c>
      <c r="CQ69" s="127" t="s">
        <v>44</v>
      </c>
      <c r="CR69" s="127" t="s">
        <v>44</v>
      </c>
      <c r="CS69" s="127" t="s">
        <v>44</v>
      </c>
      <c r="CT69" s="125" t="s">
        <v>44</v>
      </c>
      <c r="CU69" s="125" t="s">
        <v>44</v>
      </c>
      <c r="CV69" s="125" t="s">
        <v>4672</v>
      </c>
      <c r="CW69" s="125" t="s">
        <v>44</v>
      </c>
      <c r="CX69" s="153">
        <v>25569.625694432871</v>
      </c>
    </row>
    <row r="70" spans="1:102" ht="15" customHeight="1" x14ac:dyDescent="0.25">
      <c r="A70" s="8"/>
      <c r="B70" s="128">
        <v>34218678000167</v>
      </c>
      <c r="C70" s="151" t="s">
        <v>350</v>
      </c>
      <c r="D70" s="125">
        <v>13</v>
      </c>
      <c r="E70" s="125" t="s">
        <v>131</v>
      </c>
      <c r="F70" s="121" t="s">
        <v>3267</v>
      </c>
      <c r="G70" s="125" t="s">
        <v>351</v>
      </c>
      <c r="H70" s="125" t="s">
        <v>3263</v>
      </c>
      <c r="I70" s="125" t="s">
        <v>3257</v>
      </c>
      <c r="J70" s="125" t="s">
        <v>3317</v>
      </c>
      <c r="K70" s="125" t="s">
        <v>3285</v>
      </c>
      <c r="L70" s="125" t="s">
        <v>3273</v>
      </c>
      <c r="M70" s="125" t="s">
        <v>110</v>
      </c>
      <c r="N70" s="125" t="s">
        <v>4789</v>
      </c>
      <c r="O70" s="125" t="s">
        <v>262</v>
      </c>
      <c r="P70" s="125" t="s">
        <v>3299</v>
      </c>
      <c r="Q70" s="126">
        <v>5000</v>
      </c>
      <c r="R70" s="125" t="s">
        <v>4571</v>
      </c>
      <c r="S70" s="187" t="s">
        <v>44</v>
      </c>
      <c r="T70" s="170">
        <v>5000</v>
      </c>
      <c r="U70" s="170">
        <v>5000</v>
      </c>
      <c r="V70" s="171" t="s">
        <v>3271</v>
      </c>
      <c r="W70" s="171" t="s">
        <v>132</v>
      </c>
      <c r="X70" s="171" t="s">
        <v>4905</v>
      </c>
      <c r="Y70" s="171" t="s">
        <v>3288</v>
      </c>
      <c r="Z70" s="171">
        <v>91</v>
      </c>
      <c r="AA70" s="171" t="s">
        <v>44</v>
      </c>
      <c r="AB70" s="168" t="s">
        <v>44</v>
      </c>
      <c r="AC70" s="171" t="s">
        <v>44</v>
      </c>
      <c r="AD70" s="168">
        <v>1.1000000000000001E-2</v>
      </c>
      <c r="AE70" s="168" t="s">
        <v>44</v>
      </c>
      <c r="AF70" s="168">
        <v>1.3000000000000001E-2</v>
      </c>
      <c r="AG70" s="168">
        <v>0.2</v>
      </c>
      <c r="AH70" s="171" t="s">
        <v>133</v>
      </c>
      <c r="AI70" s="171" t="s">
        <v>4607</v>
      </c>
      <c r="AJ70" s="171" t="s">
        <v>130</v>
      </c>
      <c r="AK70" s="172">
        <v>43826</v>
      </c>
      <c r="AL70" s="186" t="s">
        <v>4953</v>
      </c>
      <c r="AM70" s="127">
        <v>1.1281303338545901E-2</v>
      </c>
      <c r="AN70" s="127">
        <v>4.3988310522200001E-2</v>
      </c>
      <c r="AO70" s="127">
        <v>0.1466370985747158</v>
      </c>
      <c r="AP70" s="127">
        <v>0.14277053141202969</v>
      </c>
      <c r="AQ70" s="127">
        <v>0.14328165843413559</v>
      </c>
      <c r="AR70" s="127">
        <v>0.13855526928914561</v>
      </c>
      <c r="AS70" s="127">
        <v>9.8591003439691502E-2</v>
      </c>
      <c r="AT70" s="127">
        <v>0.14553969434837019</v>
      </c>
      <c r="AU70" s="127" t="s">
        <v>44</v>
      </c>
      <c r="AV70" s="127" t="s">
        <v>44</v>
      </c>
      <c r="AW70" s="127">
        <v>0.1114208799441456</v>
      </c>
      <c r="AX70" s="127">
        <v>1.0340919310334564</v>
      </c>
      <c r="AY70" s="127">
        <v>0.96885532270194963</v>
      </c>
      <c r="AZ70" s="127">
        <v>0.98895423840802965</v>
      </c>
      <c r="BA70" s="127">
        <v>1.0916095539089945</v>
      </c>
      <c r="BB70" s="127">
        <v>1.1262324475959946</v>
      </c>
      <c r="BC70" s="127">
        <v>1.2741917939376419</v>
      </c>
      <c r="BD70" s="127">
        <v>0.7556348853661824</v>
      </c>
      <c r="BE70" s="127">
        <v>1.1762681051167614</v>
      </c>
      <c r="BF70" s="127" t="s">
        <v>44</v>
      </c>
      <c r="BG70" s="127" t="s">
        <v>44</v>
      </c>
      <c r="BH70" s="127">
        <v>1.1749200157409203</v>
      </c>
      <c r="BI70" s="127">
        <v>3.719218802924E-4</v>
      </c>
      <c r="BJ70" s="127">
        <v>-1.4140416055925E-3</v>
      </c>
      <c r="BK70" s="127">
        <v>-1.6378092822594999E-3</v>
      </c>
      <c r="BL70" s="127">
        <v>1.0595719138327242E-2</v>
      </c>
      <c r="BM70" s="127">
        <v>1.4247021245248792E-2</v>
      </c>
      <c r="BN70" s="127">
        <v>2.9815541134903201E-2</v>
      </c>
      <c r="BO70" s="127">
        <v>-3.1883390145133597E-2</v>
      </c>
      <c r="BP70" s="127">
        <v>2.1809658895335999E-2</v>
      </c>
      <c r="BQ70" s="127" t="s">
        <v>44</v>
      </c>
      <c r="BR70" s="127" t="s">
        <v>44</v>
      </c>
      <c r="BS70" s="127">
        <v>1.5151304089821016E-2</v>
      </c>
      <c r="BT70" s="127">
        <v>8.8796330816520008E-3</v>
      </c>
      <c r="BU70" s="127">
        <v>1.0505657367603401E-2</v>
      </c>
      <c r="BV70" s="174">
        <v>-0.1564103684961603</v>
      </c>
      <c r="BW70" s="174">
        <v>1.1396834433282856</v>
      </c>
      <c r="BX70" s="127">
        <v>-4.6294511150805004E-3</v>
      </c>
      <c r="BY70" s="127">
        <v>-2.8435116732294499E-2</v>
      </c>
      <c r="BZ70" s="174">
        <v>2.0885401517265999E-3</v>
      </c>
      <c r="CA70" s="179">
        <v>-3.7248504613182201E-2</v>
      </c>
      <c r="CB70" s="179">
        <v>5.6277797457289898E-2</v>
      </c>
      <c r="CC70" s="179">
        <v>-7.0705295383502398E-2</v>
      </c>
      <c r="CD70" s="179">
        <v>-0.1218162732995639</v>
      </c>
      <c r="CE70" s="179">
        <v>2.3185259547709801E-2</v>
      </c>
      <c r="CF70" s="179">
        <v>-0.1237189468229426</v>
      </c>
      <c r="CG70" s="176">
        <v>1.9474746488770001</v>
      </c>
      <c r="CH70" s="168">
        <v>0.24</v>
      </c>
      <c r="CI70" s="169" t="s">
        <v>44</v>
      </c>
      <c r="CJ70" s="169">
        <v>2.64E-3</v>
      </c>
      <c r="CK70" s="169" t="s">
        <v>44</v>
      </c>
      <c r="CL70" s="169">
        <v>2.64E-3</v>
      </c>
      <c r="CM70" s="177">
        <v>223513664.55000001</v>
      </c>
      <c r="CN70" s="177">
        <v>227231912.95277783</v>
      </c>
      <c r="CO70" s="177">
        <v>-76917938.00999999</v>
      </c>
      <c r="CP70" s="127" t="s">
        <v>44</v>
      </c>
      <c r="CQ70" s="127" t="s">
        <v>44</v>
      </c>
      <c r="CR70" s="127" t="s">
        <v>44</v>
      </c>
      <c r="CS70" s="127" t="s">
        <v>44</v>
      </c>
      <c r="CT70" s="125" t="s">
        <v>44</v>
      </c>
      <c r="CU70" s="125" t="s">
        <v>44</v>
      </c>
      <c r="CV70" s="125" t="s">
        <v>4954</v>
      </c>
      <c r="CW70" s="125" t="s">
        <v>44</v>
      </c>
      <c r="CX70" s="153">
        <v>25569.625694432871</v>
      </c>
    </row>
    <row r="71" spans="1:102" ht="15" customHeight="1" x14ac:dyDescent="0.25">
      <c r="A71" s="8"/>
      <c r="B71" s="128">
        <v>30568495000110</v>
      </c>
      <c r="C71" s="151" t="s">
        <v>4955</v>
      </c>
      <c r="D71" s="125">
        <v>11</v>
      </c>
      <c r="E71" s="125"/>
      <c r="F71" s="121" t="s">
        <v>3266</v>
      </c>
      <c r="G71" s="125" t="s">
        <v>351</v>
      </c>
      <c r="H71" s="125" t="s">
        <v>3263</v>
      </c>
      <c r="I71" s="125" t="s">
        <v>3257</v>
      </c>
      <c r="J71" s="125" t="s">
        <v>3317</v>
      </c>
      <c r="K71" s="125" t="s">
        <v>3285</v>
      </c>
      <c r="L71" s="125" t="s">
        <v>3272</v>
      </c>
      <c r="M71" s="125" t="s">
        <v>160</v>
      </c>
      <c r="N71" s="125" t="s">
        <v>3305</v>
      </c>
      <c r="O71" s="125" t="s">
        <v>161</v>
      </c>
      <c r="P71" s="125" t="s">
        <v>3299</v>
      </c>
      <c r="Q71" s="126">
        <v>500</v>
      </c>
      <c r="R71" s="125" t="s">
        <v>4571</v>
      </c>
      <c r="S71" s="187" t="s">
        <v>44</v>
      </c>
      <c r="T71" s="170">
        <v>500</v>
      </c>
      <c r="U71" s="170">
        <v>500</v>
      </c>
      <c r="V71" s="171" t="s">
        <v>3271</v>
      </c>
      <c r="W71" s="171" t="s">
        <v>132</v>
      </c>
      <c r="X71" s="171" t="s">
        <v>3289</v>
      </c>
      <c r="Y71" s="171" t="s">
        <v>3288</v>
      </c>
      <c r="Z71" s="171">
        <v>31</v>
      </c>
      <c r="AA71" s="171" t="s">
        <v>44</v>
      </c>
      <c r="AB71" s="168" t="s">
        <v>44</v>
      </c>
      <c r="AC71" s="171" t="s">
        <v>44</v>
      </c>
      <c r="AD71" s="168">
        <v>6.0000000000000001E-3</v>
      </c>
      <c r="AE71" s="168" t="s">
        <v>44</v>
      </c>
      <c r="AF71" s="168">
        <v>9.0000000000000011E-3</v>
      </c>
      <c r="AG71" s="168">
        <v>0.2</v>
      </c>
      <c r="AH71" s="171" t="s">
        <v>133</v>
      </c>
      <c r="AI71" s="171" t="s">
        <v>4607</v>
      </c>
      <c r="AJ71" s="171" t="s">
        <v>130</v>
      </c>
      <c r="AK71" s="172">
        <v>43612</v>
      </c>
      <c r="AL71" s="186" t="s">
        <v>4956</v>
      </c>
      <c r="AM71" s="127">
        <v>1.00615312368723E-2</v>
      </c>
      <c r="AN71" s="127">
        <v>3.73867414952853E-2</v>
      </c>
      <c r="AO71" s="127">
        <v>0.14182913126600019</v>
      </c>
      <c r="AP71" s="127">
        <v>0.132803808592693</v>
      </c>
      <c r="AQ71" s="127">
        <v>0.14152113621512319</v>
      </c>
      <c r="AR71" s="127">
        <v>0.1277403266958505</v>
      </c>
      <c r="AS71" s="127">
        <v>0.1209031642237237</v>
      </c>
      <c r="AT71" s="127">
        <v>0.14007118269464611</v>
      </c>
      <c r="AU71" s="127" t="s">
        <v>44</v>
      </c>
      <c r="AV71" s="127" t="s">
        <v>44</v>
      </c>
      <c r="AW71" s="127">
        <v>0.10184667727028569</v>
      </c>
      <c r="AX71" s="127">
        <v>0.92228246627679522</v>
      </c>
      <c r="AY71" s="127">
        <v>0.82345384640104036</v>
      </c>
      <c r="AZ71" s="127">
        <v>0.95652820369854719</v>
      </c>
      <c r="BA71" s="127">
        <v>1.0106819848125168</v>
      </c>
      <c r="BB71" s="127">
        <v>1.1105298504414356</v>
      </c>
      <c r="BC71" s="127">
        <v>1.1747346518528785</v>
      </c>
      <c r="BD71" s="127">
        <v>0.92664285230129162</v>
      </c>
      <c r="BE71" s="127">
        <v>1.132070981647902</v>
      </c>
      <c r="BF71" s="127" t="s">
        <v>44</v>
      </c>
      <c r="BG71" s="127" t="s">
        <v>44</v>
      </c>
      <c r="BH71" s="127">
        <v>1.100712603588818</v>
      </c>
      <c r="BI71" s="127">
        <v>-8.4785022138110001E-4</v>
      </c>
      <c r="BJ71" s="127">
        <v>-8.0156106325072994E-3</v>
      </c>
      <c r="BK71" s="127">
        <v>-6.4457765909750999E-3</v>
      </c>
      <c r="BL71" s="127">
        <v>1.2405998173419253E-3</v>
      </c>
      <c r="BM71" s="127">
        <v>1.2493349062349557E-2</v>
      </c>
      <c r="BN71" s="127">
        <v>1.9000598541608099E-2</v>
      </c>
      <c r="BO71" s="127">
        <v>-9.5712293611013993E-3</v>
      </c>
      <c r="BP71" s="127">
        <v>1.6341147241611901E-2</v>
      </c>
      <c r="BQ71" s="127" t="s">
        <v>44</v>
      </c>
      <c r="BR71" s="127" t="s">
        <v>44</v>
      </c>
      <c r="BS71" s="127">
        <v>8.529512181248089E-3</v>
      </c>
      <c r="BT71" s="127">
        <v>7.9950405217022007E-3</v>
      </c>
      <c r="BU71" s="127">
        <v>8.5026227493653992E-3</v>
      </c>
      <c r="BV71" s="174">
        <v>-0.70049213284134315</v>
      </c>
      <c r="BW71" s="174">
        <v>0.78226502373505924</v>
      </c>
      <c r="BX71" s="127">
        <v>-4.5086537877515997E-3</v>
      </c>
      <c r="BY71" s="127">
        <v>-3.0474688144197098E-2</v>
      </c>
      <c r="BZ71" s="174">
        <v>2.6310655085291E-3</v>
      </c>
      <c r="CA71" s="179">
        <v>-1.2902360969051899E-2</v>
      </c>
      <c r="CB71" s="179">
        <v>9.1963961255402099E-2</v>
      </c>
      <c r="CC71" s="179">
        <v>-4.3274812071093599E-2</v>
      </c>
      <c r="CD71" s="179">
        <v>-0.1047251448093358</v>
      </c>
      <c r="CE71" s="179">
        <v>6.2664342439199997E-5</v>
      </c>
      <c r="CF71" s="179">
        <v>-7.5549045188037497E-2</v>
      </c>
      <c r="CG71" s="176">
        <v>1.9543564309820001</v>
      </c>
      <c r="CH71" s="168">
        <v>0.24</v>
      </c>
      <c r="CI71" s="169">
        <v>0.15</v>
      </c>
      <c r="CJ71" s="169">
        <v>1.4400000000000001E-3</v>
      </c>
      <c r="CK71" s="169" t="s">
        <v>44</v>
      </c>
      <c r="CL71" s="169">
        <v>1.4400000000000001E-3</v>
      </c>
      <c r="CM71" s="177">
        <v>178699783.31999999</v>
      </c>
      <c r="CN71" s="177">
        <v>184595481.38293651</v>
      </c>
      <c r="CO71" s="177">
        <v>-43931844.229999997</v>
      </c>
      <c r="CP71" s="127" t="s">
        <v>44</v>
      </c>
      <c r="CQ71" s="127" t="s">
        <v>44</v>
      </c>
      <c r="CR71" s="127" t="s">
        <v>44</v>
      </c>
      <c r="CS71" s="127" t="s">
        <v>44</v>
      </c>
      <c r="CT71" s="125" t="s">
        <v>44</v>
      </c>
      <c r="CU71" s="125" t="s">
        <v>44</v>
      </c>
      <c r="CV71" s="125" t="s">
        <v>4957</v>
      </c>
      <c r="CW71" s="125" t="s">
        <v>44</v>
      </c>
      <c r="CX71" s="153">
        <v>25569.625694432871</v>
      </c>
    </row>
    <row r="72" spans="1:102" ht="15" customHeight="1" x14ac:dyDescent="0.25">
      <c r="A72" s="8"/>
      <c r="B72" s="128">
        <v>52285852000176</v>
      </c>
      <c r="C72" s="151" t="s">
        <v>4958</v>
      </c>
      <c r="D72" s="125">
        <v>11</v>
      </c>
      <c r="E72" s="125"/>
      <c r="F72" s="121"/>
      <c r="G72" s="125" t="s">
        <v>351</v>
      </c>
      <c r="H72" s="125" t="s">
        <v>3264</v>
      </c>
      <c r="I72" s="125" t="s">
        <v>3265</v>
      </c>
      <c r="J72" s="125" t="s">
        <v>357</v>
      </c>
      <c r="K72" s="125" t="s">
        <v>3285</v>
      </c>
      <c r="L72" s="125" t="s">
        <v>3272</v>
      </c>
      <c r="M72" s="125" t="s">
        <v>160</v>
      </c>
      <c r="N72" s="125" t="s">
        <v>3305</v>
      </c>
      <c r="O72" s="125" t="s">
        <v>161</v>
      </c>
      <c r="P72" s="125" t="s">
        <v>3320</v>
      </c>
      <c r="Q72" s="126">
        <v>500</v>
      </c>
      <c r="R72" s="125" t="s">
        <v>4571</v>
      </c>
      <c r="S72" s="187" t="s">
        <v>44</v>
      </c>
      <c r="T72" s="170">
        <v>100</v>
      </c>
      <c r="U72" s="170">
        <v>500</v>
      </c>
      <c r="V72" s="171" t="s">
        <v>3271</v>
      </c>
      <c r="W72" s="171" t="s">
        <v>132</v>
      </c>
      <c r="X72" s="171" t="s">
        <v>3289</v>
      </c>
      <c r="Y72" s="171" t="s">
        <v>3288</v>
      </c>
      <c r="Z72" s="171">
        <v>31</v>
      </c>
      <c r="AA72" s="171" t="s">
        <v>44</v>
      </c>
      <c r="AB72" s="168" t="s">
        <v>44</v>
      </c>
      <c r="AC72" s="171" t="s">
        <v>44</v>
      </c>
      <c r="AD72" s="168">
        <v>6.0000000000000001E-3</v>
      </c>
      <c r="AE72" s="168" t="s">
        <v>44</v>
      </c>
      <c r="AF72" s="168">
        <v>8.0000000000000002E-3</v>
      </c>
      <c r="AG72" s="168">
        <v>0.2</v>
      </c>
      <c r="AH72" s="171" t="s">
        <v>3253</v>
      </c>
      <c r="AI72" s="171" t="s">
        <v>3254</v>
      </c>
      <c r="AJ72" s="171" t="s">
        <v>130</v>
      </c>
      <c r="AK72" s="172">
        <v>45197</v>
      </c>
      <c r="AL72" s="186" t="s">
        <v>4959</v>
      </c>
      <c r="AM72" s="127">
        <v>1.01334533843873E-2</v>
      </c>
      <c r="AN72" s="127">
        <v>3.7881852143531097E-2</v>
      </c>
      <c r="AO72" s="127">
        <v>0.14577816928559209</v>
      </c>
      <c r="AP72" s="127">
        <v>0.13502089889660171</v>
      </c>
      <c r="AQ72" s="127" t="s">
        <v>44</v>
      </c>
      <c r="AR72" s="127">
        <v>0.12677808248269909</v>
      </c>
      <c r="AS72" s="127" t="s">
        <v>44</v>
      </c>
      <c r="AT72" s="127" t="s">
        <v>44</v>
      </c>
      <c r="AU72" s="127" t="s">
        <v>44</v>
      </c>
      <c r="AV72" s="127" t="s">
        <v>44</v>
      </c>
      <c r="AW72" s="127">
        <v>0.13703173915448549</v>
      </c>
      <c r="AX72" s="127">
        <v>0.92887515421150257</v>
      </c>
      <c r="AY72" s="127">
        <v>0.83435880231284509</v>
      </c>
      <c r="AZ72" s="127">
        <v>0.98316142220238945</v>
      </c>
      <c r="BA72" s="127">
        <v>1.0286229561384717</v>
      </c>
      <c r="BB72" s="127" t="s">
        <v>44</v>
      </c>
      <c r="BC72" s="127">
        <v>1.1658855933764172</v>
      </c>
      <c r="BD72" s="127" t="s">
        <v>44</v>
      </c>
      <c r="BE72" s="127" t="s">
        <v>44</v>
      </c>
      <c r="BF72" s="127" t="s">
        <v>44</v>
      </c>
      <c r="BG72" s="127" t="s">
        <v>44</v>
      </c>
      <c r="BH72" s="127">
        <v>1.0772316460999591</v>
      </c>
      <c r="BI72" s="127">
        <v>-7.7592807386610003E-4</v>
      </c>
      <c r="BJ72" s="127">
        <v>-7.5204999842615004E-3</v>
      </c>
      <c r="BK72" s="127">
        <v>-2.4967385713832E-3</v>
      </c>
      <c r="BL72" s="127">
        <v>3.3212028320968034E-3</v>
      </c>
      <c r="BM72" s="127" t="s">
        <v>44</v>
      </c>
      <c r="BN72" s="127">
        <v>1.8038354328456699E-2</v>
      </c>
      <c r="BO72" s="127" t="s">
        <v>44</v>
      </c>
      <c r="BP72" s="127" t="s">
        <v>44</v>
      </c>
      <c r="BQ72" s="127" t="s">
        <v>44</v>
      </c>
      <c r="BR72" s="127" t="s">
        <v>44</v>
      </c>
      <c r="BS72" s="127">
        <v>8.7157258559875661E-3</v>
      </c>
      <c r="BT72" s="127">
        <v>7.6879531141246004E-3</v>
      </c>
      <c r="BU72" s="127">
        <v>5.2516184967335003E-3</v>
      </c>
      <c r="BV72" s="174">
        <v>-0.27946142697586929</v>
      </c>
      <c r="BW72" s="174">
        <v>1.5116390080875344</v>
      </c>
      <c r="BX72" s="127">
        <v>-2.3221545959904999E-3</v>
      </c>
      <c r="BY72" s="127">
        <v>-2.3221545959904999E-3</v>
      </c>
      <c r="BZ72" s="174">
        <v>1.2305314645798999E-3</v>
      </c>
      <c r="CA72" s="179">
        <v>-2.9297977780304501E-2</v>
      </c>
      <c r="CB72" s="179">
        <v>7.7651406497726005E-2</v>
      </c>
      <c r="CC72" s="179">
        <v>-2.3422651964044399E-2</v>
      </c>
      <c r="CD72" s="179">
        <v>-7.3707555273705802E-2</v>
      </c>
      <c r="CE72" s="179">
        <v>-2.8596632409123801E-2</v>
      </c>
      <c r="CF72" s="179">
        <v>-4.5306634151624399E-2</v>
      </c>
      <c r="CG72" s="176">
        <v>1.3912821900000001</v>
      </c>
      <c r="CH72" s="168">
        <v>0.24</v>
      </c>
      <c r="CI72" s="169">
        <v>0.15</v>
      </c>
      <c r="CJ72" s="169">
        <v>1.4400000000000001E-3</v>
      </c>
      <c r="CK72" s="169" t="s">
        <v>44</v>
      </c>
      <c r="CL72" s="169">
        <v>1.4400000000000001E-3</v>
      </c>
      <c r="CM72" s="177">
        <v>359181708.93000001</v>
      </c>
      <c r="CN72" s="177">
        <v>326986120.20785719</v>
      </c>
      <c r="CO72" s="177">
        <v>60683572.459999979</v>
      </c>
      <c r="CP72" s="127" t="s">
        <v>44</v>
      </c>
      <c r="CQ72" s="127" t="s">
        <v>44</v>
      </c>
      <c r="CR72" s="127" t="s">
        <v>44</v>
      </c>
      <c r="CS72" s="127" t="s">
        <v>44</v>
      </c>
      <c r="CT72" s="125" t="s">
        <v>44</v>
      </c>
      <c r="CU72" s="125" t="s">
        <v>44</v>
      </c>
      <c r="CV72" s="125" t="s">
        <v>4960</v>
      </c>
      <c r="CW72" s="125" t="s">
        <v>44</v>
      </c>
      <c r="CX72" s="153">
        <v>25569.625694432871</v>
      </c>
    </row>
    <row r="73" spans="1:102" ht="15" customHeight="1" x14ac:dyDescent="0.25">
      <c r="A73" s="8"/>
      <c r="B73" s="128">
        <v>49598896000141</v>
      </c>
      <c r="C73" s="151" t="s">
        <v>4961</v>
      </c>
      <c r="D73" s="125">
        <v>11</v>
      </c>
      <c r="E73" s="125" t="s">
        <v>131</v>
      </c>
      <c r="F73" s="121"/>
      <c r="G73" s="125" t="s">
        <v>351</v>
      </c>
      <c r="H73" s="125" t="s">
        <v>3256</v>
      </c>
      <c r="I73" s="125" t="s">
        <v>3256</v>
      </c>
      <c r="J73" s="125" t="s">
        <v>3317</v>
      </c>
      <c r="K73" s="125" t="s">
        <v>3285</v>
      </c>
      <c r="L73" s="125" t="s">
        <v>3272</v>
      </c>
      <c r="M73" s="125" t="s">
        <v>160</v>
      </c>
      <c r="N73" s="125" t="s">
        <v>3305</v>
      </c>
      <c r="O73" s="125" t="s">
        <v>311</v>
      </c>
      <c r="P73" s="125" t="s">
        <v>4722</v>
      </c>
      <c r="Q73" s="126">
        <v>500</v>
      </c>
      <c r="R73" s="125" t="s">
        <v>4571</v>
      </c>
      <c r="S73" s="187" t="s">
        <v>44</v>
      </c>
      <c r="T73" s="170">
        <v>500</v>
      </c>
      <c r="U73" s="170">
        <v>500</v>
      </c>
      <c r="V73" s="171" t="s">
        <v>3271</v>
      </c>
      <c r="W73" s="171" t="s">
        <v>132</v>
      </c>
      <c r="X73" s="171" t="s">
        <v>3289</v>
      </c>
      <c r="Y73" s="171" t="s">
        <v>3288</v>
      </c>
      <c r="Z73" s="171">
        <v>31</v>
      </c>
      <c r="AA73" s="171" t="s">
        <v>44</v>
      </c>
      <c r="AB73" s="168" t="s">
        <v>44</v>
      </c>
      <c r="AC73" s="171" t="s">
        <v>4962</v>
      </c>
      <c r="AD73" s="168">
        <v>7.4999999999999997E-3</v>
      </c>
      <c r="AE73" s="168">
        <v>8.7499999999999994E-2</v>
      </c>
      <c r="AF73" s="168">
        <v>0.01</v>
      </c>
      <c r="AG73" s="168">
        <v>0.2</v>
      </c>
      <c r="AH73" s="171" t="s">
        <v>3253</v>
      </c>
      <c r="AI73" s="171" t="s">
        <v>3254</v>
      </c>
      <c r="AJ73" s="171" t="s">
        <v>4619</v>
      </c>
      <c r="AK73" s="172">
        <v>44987</v>
      </c>
      <c r="AL73" s="186" t="s">
        <v>4963</v>
      </c>
      <c r="AM73" s="127">
        <v>1.4205511617704E-3</v>
      </c>
      <c r="AN73" s="127">
        <v>2.6542043466563501E-2</v>
      </c>
      <c r="AO73" s="127">
        <v>0.1071637699437466</v>
      </c>
      <c r="AP73" s="127">
        <v>0.1017870400438791</v>
      </c>
      <c r="AQ73" s="127">
        <v>0.1288492799626175</v>
      </c>
      <c r="AR73" s="127">
        <v>9.5942120662279903E-2</v>
      </c>
      <c r="AS73" s="127" t="s">
        <v>44</v>
      </c>
      <c r="AT73" s="127" t="s">
        <v>44</v>
      </c>
      <c r="AU73" s="127" t="s">
        <v>44</v>
      </c>
      <c r="AV73" s="127" t="s">
        <v>44</v>
      </c>
      <c r="AW73" s="127">
        <v>0.1234521829865835</v>
      </c>
      <c r="AX73" s="127">
        <v>0.13021372175923909</v>
      </c>
      <c r="AY73" s="127">
        <v>0.58459622073888218</v>
      </c>
      <c r="AZ73" s="127">
        <v>0.72273705303607971</v>
      </c>
      <c r="BA73" s="127">
        <v>0.76336858253025253</v>
      </c>
      <c r="BB73" s="127">
        <v>0.99892819527116139</v>
      </c>
      <c r="BC73" s="127">
        <v>0.8823097343612113</v>
      </c>
      <c r="BD73" s="127" t="s">
        <v>44</v>
      </c>
      <c r="BE73" s="127" t="s">
        <v>44</v>
      </c>
      <c r="BF73" s="127" t="s">
        <v>44</v>
      </c>
      <c r="BG73" s="127" t="s">
        <v>44</v>
      </c>
      <c r="BH73" s="127">
        <v>0.94884655813584839</v>
      </c>
      <c r="BI73" s="127">
        <v>-9.4888302964829998E-3</v>
      </c>
      <c r="BJ73" s="127">
        <v>-1.8860308661229098E-2</v>
      </c>
      <c r="BK73" s="127">
        <v>-4.11111379132287E-2</v>
      </c>
      <c r="BL73" s="127">
        <v>-2.7840091351390539E-2</v>
      </c>
      <c r="BM73" s="127">
        <v>-1.224543587756699E-4</v>
      </c>
      <c r="BN73" s="127">
        <v>-1.27976074919624E-2</v>
      </c>
      <c r="BO73" s="127" t="s">
        <v>44</v>
      </c>
      <c r="BP73" s="127" t="s">
        <v>44</v>
      </c>
      <c r="BQ73" s="127" t="s">
        <v>44</v>
      </c>
      <c r="BR73" s="127" t="s">
        <v>44</v>
      </c>
      <c r="BS73" s="127">
        <v>-5.8892208143381808E-3</v>
      </c>
      <c r="BT73" s="127">
        <v>3.4187290082592199E-2</v>
      </c>
      <c r="BU73" s="127">
        <v>3.3788080785251799E-2</v>
      </c>
      <c r="BV73" s="174">
        <v>-1.0499378977587095</v>
      </c>
      <c r="BW73" s="174">
        <v>-0.1374003724238621</v>
      </c>
      <c r="BX73" s="127">
        <v>-2.0979380716512602E-2</v>
      </c>
      <c r="BY73" s="127">
        <v>-2.6892943475942201E-2</v>
      </c>
      <c r="BZ73" s="174">
        <v>7.7031937532914402E-2</v>
      </c>
      <c r="CA73" s="179">
        <v>0.52380601272538185</v>
      </c>
      <c r="CB73" s="179">
        <v>-0.35937835355684411</v>
      </c>
      <c r="CC73" s="179">
        <v>0.7782645893201714</v>
      </c>
      <c r="CD73" s="179">
        <v>0.82530532115555832</v>
      </c>
      <c r="CE73" s="179">
        <v>2.9270868148131499E-2</v>
      </c>
      <c r="CF73" s="179">
        <v>0.65654267104434783</v>
      </c>
      <c r="CG73" s="176">
        <v>1.4424025300000001</v>
      </c>
      <c r="CH73" s="168">
        <v>0.24</v>
      </c>
      <c r="CI73" s="169">
        <v>0.15</v>
      </c>
      <c r="CJ73" s="169">
        <v>1.8E-3</v>
      </c>
      <c r="CK73" s="169" t="s">
        <v>44</v>
      </c>
      <c r="CL73" s="169">
        <v>1.8E-3</v>
      </c>
      <c r="CM73" s="177">
        <v>95290188.640000001</v>
      </c>
      <c r="CN73" s="177">
        <v>80289158.309047639</v>
      </c>
      <c r="CO73" s="177">
        <v>23993212.65000001</v>
      </c>
      <c r="CP73" s="127" t="s">
        <v>44</v>
      </c>
      <c r="CQ73" s="127" t="s">
        <v>44</v>
      </c>
      <c r="CR73" s="127" t="s">
        <v>44</v>
      </c>
      <c r="CS73" s="127" t="s">
        <v>44</v>
      </c>
      <c r="CT73" s="125" t="s">
        <v>44</v>
      </c>
      <c r="CU73" s="125" t="s">
        <v>44</v>
      </c>
      <c r="CV73" s="125" t="s">
        <v>4964</v>
      </c>
      <c r="CW73" s="125" t="s">
        <v>44</v>
      </c>
      <c r="CX73" s="153">
        <v>25569.625694432871</v>
      </c>
    </row>
    <row r="74" spans="1:102" ht="15" customHeight="1" x14ac:dyDescent="0.25">
      <c r="A74" s="8"/>
      <c r="B74" s="128">
        <v>40107402000104</v>
      </c>
      <c r="C74" s="151" t="s">
        <v>4519</v>
      </c>
      <c r="D74" s="125">
        <v>50</v>
      </c>
      <c r="E74" s="125"/>
      <c r="F74" s="121"/>
      <c r="G74" s="125" t="s">
        <v>3840</v>
      </c>
      <c r="H74" s="125" t="s">
        <v>3277</v>
      </c>
      <c r="I74" s="125" t="s">
        <v>3277</v>
      </c>
      <c r="J74" s="125" t="s">
        <v>3319</v>
      </c>
      <c r="K74" s="125" t="s">
        <v>3298</v>
      </c>
      <c r="L74" s="125" t="s">
        <v>3273</v>
      </c>
      <c r="M74" s="125" t="s">
        <v>4965</v>
      </c>
      <c r="N74" s="125" t="s">
        <v>4785</v>
      </c>
      <c r="O74" s="125" t="s">
        <v>4647</v>
      </c>
      <c r="P74" s="125" t="s">
        <v>4966</v>
      </c>
      <c r="Q74" s="126">
        <v>1103.49</v>
      </c>
      <c r="R74" s="125" t="s">
        <v>4612</v>
      </c>
      <c r="S74" s="187" t="s">
        <v>44</v>
      </c>
      <c r="T74" s="170">
        <v>1103.49</v>
      </c>
      <c r="U74" s="170">
        <v>1103.49</v>
      </c>
      <c r="V74" s="171" t="s">
        <v>3271</v>
      </c>
      <c r="W74" s="171" t="s">
        <v>132</v>
      </c>
      <c r="X74" s="171" t="s">
        <v>132</v>
      </c>
      <c r="Y74" s="171" t="s">
        <v>132</v>
      </c>
      <c r="Z74" s="171">
        <v>0</v>
      </c>
      <c r="AA74" s="171" t="s">
        <v>44</v>
      </c>
      <c r="AB74" s="168" t="s">
        <v>44</v>
      </c>
      <c r="AC74" s="171" t="s">
        <v>44</v>
      </c>
      <c r="AD74" s="168">
        <v>0.02</v>
      </c>
      <c r="AE74" s="168" t="s">
        <v>44</v>
      </c>
      <c r="AF74" s="168" t="s">
        <v>44</v>
      </c>
      <c r="AG74" s="168">
        <v>0.2</v>
      </c>
      <c r="AH74" s="171" t="s">
        <v>44</v>
      </c>
      <c r="AI74" s="171" t="s">
        <v>44</v>
      </c>
      <c r="AJ74" s="171" t="s">
        <v>4670</v>
      </c>
      <c r="AK74" s="172">
        <v>44270</v>
      </c>
      <c r="AL74" s="186" t="s">
        <v>4967</v>
      </c>
      <c r="AM74" s="127" t="s">
        <v>44</v>
      </c>
      <c r="AN74" s="127" t="s">
        <v>44</v>
      </c>
      <c r="AO74" s="127" t="s">
        <v>44</v>
      </c>
      <c r="AP74" s="127" t="s">
        <v>44</v>
      </c>
      <c r="AQ74" s="127" t="s">
        <v>44</v>
      </c>
      <c r="AR74" s="127" t="s">
        <v>44</v>
      </c>
      <c r="AS74" s="127" t="s">
        <v>44</v>
      </c>
      <c r="AT74" s="127" t="s">
        <v>44</v>
      </c>
      <c r="AU74" s="127" t="s">
        <v>44</v>
      </c>
      <c r="AV74" s="127" t="s">
        <v>44</v>
      </c>
      <c r="AW74" s="127" t="s">
        <v>44</v>
      </c>
      <c r="AX74" s="127" t="s">
        <v>44</v>
      </c>
      <c r="AY74" s="127" t="s">
        <v>44</v>
      </c>
      <c r="AZ74" s="127" t="s">
        <v>44</v>
      </c>
      <c r="BA74" s="127" t="s">
        <v>44</v>
      </c>
      <c r="BB74" s="127" t="s">
        <v>44</v>
      </c>
      <c r="BC74" s="127" t="s">
        <v>44</v>
      </c>
      <c r="BD74" s="127" t="s">
        <v>44</v>
      </c>
      <c r="BE74" s="127" t="s">
        <v>44</v>
      </c>
      <c r="BF74" s="127" t="s">
        <v>44</v>
      </c>
      <c r="BG74" s="127" t="s">
        <v>44</v>
      </c>
      <c r="BH74" s="127" t="s">
        <v>44</v>
      </c>
      <c r="BI74" s="127" t="s">
        <v>44</v>
      </c>
      <c r="BJ74" s="127" t="s">
        <v>44</v>
      </c>
      <c r="BK74" s="127" t="s">
        <v>44</v>
      </c>
      <c r="BL74" s="127" t="s">
        <v>44</v>
      </c>
      <c r="BM74" s="127" t="s">
        <v>44</v>
      </c>
      <c r="BN74" s="127" t="s">
        <v>44</v>
      </c>
      <c r="BO74" s="127" t="s">
        <v>44</v>
      </c>
      <c r="BP74" s="127" t="s">
        <v>44</v>
      </c>
      <c r="BQ74" s="127" t="s">
        <v>44</v>
      </c>
      <c r="BR74" s="127" t="s">
        <v>44</v>
      </c>
      <c r="BS74" s="127" t="s">
        <v>44</v>
      </c>
      <c r="BT74" s="127">
        <v>3.2005080696793399E-2</v>
      </c>
      <c r="BU74" s="127">
        <v>0.20390597818762651</v>
      </c>
      <c r="BV74" s="174">
        <v>-3.9386422984820206</v>
      </c>
      <c r="BW74" s="174">
        <v>-6.5247186940246796E-2</v>
      </c>
      <c r="BX74" s="127">
        <v>-1.5411601734268299E-2</v>
      </c>
      <c r="BY74" s="127">
        <v>-0.17209752476521531</v>
      </c>
      <c r="BZ74" s="174">
        <v>-1.80040183858424E-2</v>
      </c>
      <c r="CA74" s="179">
        <v>-1.5949068134213E-3</v>
      </c>
      <c r="CB74" s="179">
        <v>-1.86351659756251E-2</v>
      </c>
      <c r="CC74" s="179">
        <v>-8.8170022568088008E-3</v>
      </c>
      <c r="CD74" s="179">
        <v>2.1654085708947999E-3</v>
      </c>
      <c r="CE74" s="179">
        <v>-8.3066664120834299E-2</v>
      </c>
      <c r="CF74" s="179">
        <v>-1.6391693546402901E-2</v>
      </c>
      <c r="CG74" s="176">
        <v>1436.8609236</v>
      </c>
      <c r="CH74" s="168">
        <v>0.1</v>
      </c>
      <c r="CI74" s="169">
        <v>0.05</v>
      </c>
      <c r="CJ74" s="169">
        <v>2E-3</v>
      </c>
      <c r="CK74" s="169" t="s">
        <v>44</v>
      </c>
      <c r="CL74" s="169">
        <v>2E-3</v>
      </c>
      <c r="CM74" s="177">
        <v>87415744.870000005</v>
      </c>
      <c r="CN74" s="177">
        <v>86712099.112777665</v>
      </c>
      <c r="CO74" s="177" t="s">
        <v>44</v>
      </c>
      <c r="CP74" s="127" t="s">
        <v>44</v>
      </c>
      <c r="CQ74" s="127" t="s">
        <v>44</v>
      </c>
      <c r="CR74" s="127" t="s">
        <v>44</v>
      </c>
      <c r="CS74" s="127" t="s">
        <v>44</v>
      </c>
      <c r="CT74" s="125" t="s">
        <v>44</v>
      </c>
      <c r="CU74" s="125" t="s">
        <v>44</v>
      </c>
      <c r="CV74" s="125" t="s">
        <v>4968</v>
      </c>
      <c r="CW74" s="125" t="s">
        <v>44</v>
      </c>
      <c r="CX74" s="153">
        <v>25569.604861099539</v>
      </c>
    </row>
    <row r="75" spans="1:102" ht="15" customHeight="1" x14ac:dyDescent="0.25">
      <c r="A75" s="8"/>
      <c r="B75" s="128">
        <v>45338646000111</v>
      </c>
      <c r="C75" s="151" t="s">
        <v>3858</v>
      </c>
      <c r="D75" s="125">
        <v>16</v>
      </c>
      <c r="E75" s="125"/>
      <c r="F75" s="121"/>
      <c r="G75" s="125" t="s">
        <v>3859</v>
      </c>
      <c r="H75" s="125" t="s">
        <v>4673</v>
      </c>
      <c r="I75" s="125" t="s">
        <v>4673</v>
      </c>
      <c r="J75" s="125" t="s">
        <v>357</v>
      </c>
      <c r="K75" s="125" t="s">
        <v>3298</v>
      </c>
      <c r="L75" s="125" t="s">
        <v>3272</v>
      </c>
      <c r="M75" s="125" t="s">
        <v>4629</v>
      </c>
      <c r="N75" s="125" t="s">
        <v>4674</v>
      </c>
      <c r="O75" s="125" t="s">
        <v>4630</v>
      </c>
      <c r="P75" s="125" t="s">
        <v>3824</v>
      </c>
      <c r="Q75" s="126">
        <v>10</v>
      </c>
      <c r="R75" s="125" t="s">
        <v>4612</v>
      </c>
      <c r="S75" s="187" t="s">
        <v>44</v>
      </c>
      <c r="T75" s="170">
        <v>0.01</v>
      </c>
      <c r="U75" s="170">
        <v>0.01</v>
      </c>
      <c r="V75" s="171" t="s">
        <v>3271</v>
      </c>
      <c r="W75" s="171" t="s">
        <v>132</v>
      </c>
      <c r="X75" s="171" t="s">
        <v>132</v>
      </c>
      <c r="Y75" s="171" t="s">
        <v>4577</v>
      </c>
      <c r="Z75" s="171">
        <v>3</v>
      </c>
      <c r="AA75" s="171" t="s">
        <v>44</v>
      </c>
      <c r="AB75" s="168" t="s">
        <v>44</v>
      </c>
      <c r="AC75" s="171" t="s">
        <v>44</v>
      </c>
      <c r="AD75" s="168">
        <v>1.1000000000000001E-2</v>
      </c>
      <c r="AE75" s="168" t="s">
        <v>44</v>
      </c>
      <c r="AF75" s="168" t="s">
        <v>44</v>
      </c>
      <c r="AG75" s="168">
        <v>0.2</v>
      </c>
      <c r="AH75" s="171" t="s">
        <v>3322</v>
      </c>
      <c r="AI75" s="171" t="s">
        <v>4573</v>
      </c>
      <c r="AJ75" s="171" t="s">
        <v>130</v>
      </c>
      <c r="AK75" s="172">
        <v>44746</v>
      </c>
      <c r="AL75" s="186" t="s">
        <v>4675</v>
      </c>
      <c r="AM75" s="127" t="s">
        <v>44</v>
      </c>
      <c r="AN75" s="127" t="s">
        <v>44</v>
      </c>
      <c r="AO75" s="127" t="s">
        <v>44</v>
      </c>
      <c r="AP75" s="127" t="s">
        <v>44</v>
      </c>
      <c r="AQ75" s="127" t="s">
        <v>44</v>
      </c>
      <c r="AR75" s="127" t="s">
        <v>44</v>
      </c>
      <c r="AS75" s="127" t="s">
        <v>44</v>
      </c>
      <c r="AT75" s="127" t="s">
        <v>44</v>
      </c>
      <c r="AU75" s="127" t="s">
        <v>44</v>
      </c>
      <c r="AV75" s="127" t="s">
        <v>44</v>
      </c>
      <c r="AW75" s="127" t="s">
        <v>44</v>
      </c>
      <c r="AX75" s="127" t="s">
        <v>44</v>
      </c>
      <c r="AY75" s="127" t="s">
        <v>44</v>
      </c>
      <c r="AZ75" s="127" t="s">
        <v>44</v>
      </c>
      <c r="BA75" s="127" t="s">
        <v>44</v>
      </c>
      <c r="BB75" s="127" t="s">
        <v>44</v>
      </c>
      <c r="BC75" s="127" t="s">
        <v>44</v>
      </c>
      <c r="BD75" s="127" t="s">
        <v>44</v>
      </c>
      <c r="BE75" s="127" t="s">
        <v>44</v>
      </c>
      <c r="BF75" s="127" t="s">
        <v>44</v>
      </c>
      <c r="BG75" s="127" t="s">
        <v>44</v>
      </c>
      <c r="BH75" s="127" t="s">
        <v>44</v>
      </c>
      <c r="BI75" s="127" t="s">
        <v>44</v>
      </c>
      <c r="BJ75" s="127" t="s">
        <v>44</v>
      </c>
      <c r="BK75" s="127" t="s">
        <v>44</v>
      </c>
      <c r="BL75" s="127" t="s">
        <v>44</v>
      </c>
      <c r="BM75" s="127" t="s">
        <v>44</v>
      </c>
      <c r="BN75" s="127" t="s">
        <v>44</v>
      </c>
      <c r="BO75" s="127" t="s">
        <v>44</v>
      </c>
      <c r="BP75" s="127" t="s">
        <v>44</v>
      </c>
      <c r="BQ75" s="127" t="s">
        <v>44</v>
      </c>
      <c r="BR75" s="127" t="s">
        <v>44</v>
      </c>
      <c r="BS75" s="127" t="s">
        <v>44</v>
      </c>
      <c r="BT75" s="127" t="s">
        <v>44</v>
      </c>
      <c r="BU75" s="127" t="s">
        <v>44</v>
      </c>
      <c r="BV75" s="174" t="s">
        <v>44</v>
      </c>
      <c r="BW75" s="174" t="s">
        <v>44</v>
      </c>
      <c r="BX75" s="127" t="s">
        <v>44</v>
      </c>
      <c r="BY75" s="127" t="s">
        <v>44</v>
      </c>
      <c r="BZ75" s="174" t="s">
        <v>44</v>
      </c>
      <c r="CA75" s="179" t="s">
        <v>44</v>
      </c>
      <c r="CB75" s="179" t="s">
        <v>44</v>
      </c>
      <c r="CC75" s="179" t="s">
        <v>44</v>
      </c>
      <c r="CD75" s="179" t="s">
        <v>44</v>
      </c>
      <c r="CE75" s="179" t="s">
        <v>44</v>
      </c>
      <c r="CF75" s="179" t="s">
        <v>44</v>
      </c>
      <c r="CG75" s="176" t="s">
        <v>44</v>
      </c>
      <c r="CH75" s="168">
        <v>0.1</v>
      </c>
      <c r="CI75" s="169">
        <v>0.05</v>
      </c>
      <c r="CJ75" s="169">
        <v>1.1000000000000001E-3</v>
      </c>
      <c r="CK75" s="169" t="s">
        <v>44</v>
      </c>
      <c r="CL75" s="169">
        <v>1.1000000000000001E-3</v>
      </c>
      <c r="CM75" s="177" t="s">
        <v>44</v>
      </c>
      <c r="CN75" s="177" t="s">
        <v>44</v>
      </c>
      <c r="CO75" s="177" t="s">
        <v>44</v>
      </c>
      <c r="CP75" s="127" t="s">
        <v>44</v>
      </c>
      <c r="CQ75" s="127" t="s">
        <v>44</v>
      </c>
      <c r="CR75" s="127" t="s">
        <v>44</v>
      </c>
      <c r="CS75" s="127" t="s">
        <v>44</v>
      </c>
      <c r="CT75" s="125" t="s">
        <v>44</v>
      </c>
      <c r="CU75" s="125" t="s">
        <v>44</v>
      </c>
      <c r="CV75" s="125" t="s">
        <v>4676</v>
      </c>
      <c r="CW75" s="125" t="s">
        <v>44</v>
      </c>
      <c r="CX75" s="153">
        <v>25569.604861099539</v>
      </c>
    </row>
    <row r="76" spans="1:102" ht="15" customHeight="1" x14ac:dyDescent="0.25">
      <c r="A76" s="8"/>
      <c r="B76" s="128">
        <v>35002482000101</v>
      </c>
      <c r="C76" s="151" t="s">
        <v>4677</v>
      </c>
      <c r="D76" s="125">
        <v>32</v>
      </c>
      <c r="E76" s="125"/>
      <c r="F76" s="121" t="s">
        <v>3310</v>
      </c>
      <c r="G76" s="125" t="s">
        <v>3923</v>
      </c>
      <c r="H76" s="125" t="s">
        <v>2454</v>
      </c>
      <c r="I76" s="125" t="s">
        <v>2454</v>
      </c>
      <c r="J76" s="125" t="s">
        <v>3317</v>
      </c>
      <c r="K76" s="125" t="s">
        <v>3285</v>
      </c>
      <c r="L76" s="125" t="s">
        <v>3273</v>
      </c>
      <c r="M76" s="125" t="s">
        <v>112</v>
      </c>
      <c r="N76" s="125" t="s">
        <v>4570</v>
      </c>
      <c r="O76" s="125" t="s">
        <v>447</v>
      </c>
      <c r="P76" s="125" t="s">
        <v>3308</v>
      </c>
      <c r="Q76" s="126">
        <v>500</v>
      </c>
      <c r="R76" s="125" t="s">
        <v>4571</v>
      </c>
      <c r="S76" s="187" t="s">
        <v>44</v>
      </c>
      <c r="T76" s="170">
        <v>100</v>
      </c>
      <c r="U76" s="170">
        <v>100</v>
      </c>
      <c r="V76" s="171" t="s">
        <v>3271</v>
      </c>
      <c r="W76" s="171" t="s">
        <v>3288</v>
      </c>
      <c r="X76" s="171" t="s">
        <v>3288</v>
      </c>
      <c r="Y76" s="171" t="s">
        <v>4678</v>
      </c>
      <c r="Z76" s="171">
        <v>6</v>
      </c>
      <c r="AA76" s="171" t="s">
        <v>44</v>
      </c>
      <c r="AB76" s="168" t="s">
        <v>44</v>
      </c>
      <c r="AC76" s="171" t="s">
        <v>4679</v>
      </c>
      <c r="AD76" s="168">
        <v>8.0000000000000002E-3</v>
      </c>
      <c r="AE76" s="168">
        <v>0.20800000000000002</v>
      </c>
      <c r="AF76" s="168">
        <v>1.2E-2</v>
      </c>
      <c r="AG76" s="168" t="s">
        <v>44</v>
      </c>
      <c r="AH76" s="171" t="s">
        <v>44</v>
      </c>
      <c r="AI76" s="171" t="s">
        <v>44</v>
      </c>
      <c r="AJ76" s="171" t="s">
        <v>44</v>
      </c>
      <c r="AK76" s="172">
        <v>43822</v>
      </c>
      <c r="AL76" s="186" t="s">
        <v>4680</v>
      </c>
      <c r="AM76" s="127">
        <v>7.78157080674544E-2</v>
      </c>
      <c r="AN76" s="127">
        <v>-0.1233349605147724</v>
      </c>
      <c r="AO76" s="127">
        <v>-1.3427120521455199E-2</v>
      </c>
      <c r="AP76" s="127">
        <v>6.8649765255098097E-2</v>
      </c>
      <c r="AQ76" s="127">
        <v>0.14376365865006449</v>
      </c>
      <c r="AR76" s="127">
        <v>0.1756792627615166</v>
      </c>
      <c r="AS76" s="127">
        <v>0.42310706349123611</v>
      </c>
      <c r="AT76" s="127">
        <v>-0.35799428093290248</v>
      </c>
      <c r="AU76" s="127" t="s">
        <v>44</v>
      </c>
      <c r="AV76" s="127" t="s">
        <v>44</v>
      </c>
      <c r="AW76" s="127">
        <v>8.9240121134009698E-2</v>
      </c>
      <c r="AX76" s="127">
        <v>7.1329165970801203</v>
      </c>
      <c r="AY76" s="127" t="s">
        <v>44</v>
      </c>
      <c r="AZ76" s="127" t="s">
        <v>44</v>
      </c>
      <c r="BA76" s="127">
        <v>0.50673291118734187</v>
      </c>
      <c r="BB76" s="127">
        <v>1.1305399867078347</v>
      </c>
      <c r="BC76" s="127">
        <v>1.6155940955850434</v>
      </c>
      <c r="BD76" s="127">
        <v>3.2428360221974293</v>
      </c>
      <c r="BE76" s="127" t="s">
        <v>44</v>
      </c>
      <c r="BF76" s="127" t="s">
        <v>44</v>
      </c>
      <c r="BG76" s="127" t="s">
        <v>44</v>
      </c>
      <c r="BH76" s="127">
        <v>0.88762921538699124</v>
      </c>
      <c r="BI76" s="127">
        <v>6.69063266092009E-2</v>
      </c>
      <c r="BJ76" s="127">
        <v>-0.168737312642565</v>
      </c>
      <c r="BK76" s="127">
        <v>-0.16170202837843059</v>
      </c>
      <c r="BL76" s="127">
        <v>-5.885243202736945E-2</v>
      </c>
      <c r="BM76" s="127">
        <v>1.4727185437799273E-2</v>
      </c>
      <c r="BN76" s="127">
        <v>6.6939534607274295E-2</v>
      </c>
      <c r="BO76" s="127">
        <v>0.29263266990641101</v>
      </c>
      <c r="BP76" s="127">
        <v>-0.48172431638593671</v>
      </c>
      <c r="BQ76" s="127" t="s">
        <v>44</v>
      </c>
      <c r="BR76" s="127" t="s">
        <v>44</v>
      </c>
      <c r="BS76" s="127">
        <v>-1.0265428605326088E-2</v>
      </c>
      <c r="BT76" s="127">
        <v>0.20304540529410639</v>
      </c>
      <c r="BU76" s="127">
        <v>0.2386912560402111</v>
      </c>
      <c r="BV76" s="174">
        <v>-0.64625833871610971</v>
      </c>
      <c r="BW76" s="174">
        <v>8.54332616997448E-2</v>
      </c>
      <c r="BX76" s="127">
        <v>-0.2810354139687094</v>
      </c>
      <c r="BY76" s="127">
        <v>-0.42422723503233101</v>
      </c>
      <c r="BZ76" s="174">
        <v>0.45765508343401912</v>
      </c>
      <c r="CA76" s="179">
        <v>0.2440925274188708</v>
      </c>
      <c r="CB76" s="179">
        <v>-0.19319477782217359</v>
      </c>
      <c r="CC76" s="179">
        <v>0.2482396375977341</v>
      </c>
      <c r="CD76" s="179">
        <v>0.1825896711408399</v>
      </c>
      <c r="CE76" s="179">
        <v>0.56759209207947048</v>
      </c>
      <c r="CF76" s="179">
        <v>0.38797252343059402</v>
      </c>
      <c r="CG76" s="176">
        <v>171.66208140000001</v>
      </c>
      <c r="CH76" s="168">
        <v>0.63</v>
      </c>
      <c r="CI76" s="169" t="s">
        <v>44</v>
      </c>
      <c r="CJ76" s="169">
        <v>5.0400000000000002E-3</v>
      </c>
      <c r="CK76" s="169" t="s">
        <v>44</v>
      </c>
      <c r="CL76" s="169">
        <v>5.0400000000000002E-3</v>
      </c>
      <c r="CM76" s="177">
        <v>150414887.88999999</v>
      </c>
      <c r="CN76" s="177">
        <v>173172729.28896838</v>
      </c>
      <c r="CO76" s="177">
        <v>-19925717.779999997</v>
      </c>
      <c r="CP76" s="127" t="s">
        <v>44</v>
      </c>
      <c r="CQ76" s="127" t="s">
        <v>44</v>
      </c>
      <c r="CR76" s="127" t="s">
        <v>44</v>
      </c>
      <c r="CS76" s="127" t="s">
        <v>44</v>
      </c>
      <c r="CT76" s="125" t="s">
        <v>44</v>
      </c>
      <c r="CU76" s="125" t="s">
        <v>44</v>
      </c>
      <c r="CV76" s="125" t="s">
        <v>4681</v>
      </c>
      <c r="CW76" s="125" t="s">
        <v>44</v>
      </c>
      <c r="CX76" s="153">
        <v>25569.646527766203</v>
      </c>
    </row>
    <row r="77" spans="1:102" ht="15" customHeight="1" x14ac:dyDescent="0.25">
      <c r="A77" s="8"/>
      <c r="B77" s="128">
        <v>35002463000177</v>
      </c>
      <c r="C77" s="151" t="s">
        <v>4682</v>
      </c>
      <c r="D77" s="125">
        <v>28</v>
      </c>
      <c r="E77" s="125"/>
      <c r="F77" s="121" t="s">
        <v>3267</v>
      </c>
      <c r="G77" s="125" t="s">
        <v>3923</v>
      </c>
      <c r="H77" s="125" t="s">
        <v>2454</v>
      </c>
      <c r="I77" s="125" t="s">
        <v>2454</v>
      </c>
      <c r="J77" s="125" t="s">
        <v>3317</v>
      </c>
      <c r="K77" s="125" t="s">
        <v>3285</v>
      </c>
      <c r="L77" s="125" t="s">
        <v>3273</v>
      </c>
      <c r="M77" s="125" t="s">
        <v>112</v>
      </c>
      <c r="N77" s="125" t="s">
        <v>4570</v>
      </c>
      <c r="O77" s="125" t="s">
        <v>447</v>
      </c>
      <c r="P77" s="125" t="s">
        <v>3308</v>
      </c>
      <c r="Q77" s="126">
        <v>500</v>
      </c>
      <c r="R77" s="125" t="s">
        <v>4571</v>
      </c>
      <c r="S77" s="187" t="s">
        <v>44</v>
      </c>
      <c r="T77" s="170">
        <v>100</v>
      </c>
      <c r="U77" s="170">
        <v>100</v>
      </c>
      <c r="V77" s="171" t="s">
        <v>3271</v>
      </c>
      <c r="W77" s="171" t="s">
        <v>3288</v>
      </c>
      <c r="X77" s="171" t="s">
        <v>3288</v>
      </c>
      <c r="Y77" s="171" t="s">
        <v>4678</v>
      </c>
      <c r="Z77" s="171">
        <v>6</v>
      </c>
      <c r="AA77" s="171" t="s">
        <v>44</v>
      </c>
      <c r="AB77" s="168" t="s">
        <v>44</v>
      </c>
      <c r="AC77" s="171" t="s">
        <v>4683</v>
      </c>
      <c r="AD77" s="168">
        <v>8.0000000000000002E-3</v>
      </c>
      <c r="AE77" s="168">
        <v>0.20800000000000002</v>
      </c>
      <c r="AF77" s="168">
        <v>1.2E-2</v>
      </c>
      <c r="AG77" s="168" t="s">
        <v>44</v>
      </c>
      <c r="AH77" s="171" t="s">
        <v>44</v>
      </c>
      <c r="AI77" s="171" t="s">
        <v>44</v>
      </c>
      <c r="AJ77" s="171" t="s">
        <v>44</v>
      </c>
      <c r="AK77" s="172">
        <v>43822</v>
      </c>
      <c r="AL77" s="186" t="s">
        <v>4684</v>
      </c>
      <c r="AM77" s="127">
        <v>0.19762113523932059</v>
      </c>
      <c r="AN77" s="127">
        <v>0.1576420428584395</v>
      </c>
      <c r="AO77" s="127">
        <v>0.53289359053326502</v>
      </c>
      <c r="AP77" s="127">
        <v>0.21980506005799569</v>
      </c>
      <c r="AQ77" s="127">
        <v>0.22120671151046339</v>
      </c>
      <c r="AR77" s="127">
        <v>0.15006050390698969</v>
      </c>
      <c r="AS77" s="127">
        <v>0.31810584896020838</v>
      </c>
      <c r="AT77" s="127">
        <v>-0.30225870512688979</v>
      </c>
      <c r="AU77" s="127" t="s">
        <v>44</v>
      </c>
      <c r="AV77" s="127" t="s">
        <v>44</v>
      </c>
      <c r="AW77" s="127">
        <v>0.14512442264131789</v>
      </c>
      <c r="AX77" s="127">
        <v>18.114788266919614</v>
      </c>
      <c r="AY77" s="127">
        <v>3.4721118063383405</v>
      </c>
      <c r="AZ77" s="127">
        <v>3.5939566460381096</v>
      </c>
      <c r="BA77" s="127">
        <v>1.7410274155171881</v>
      </c>
      <c r="BB77" s="127">
        <v>1.8708634698304203</v>
      </c>
      <c r="BC77" s="127">
        <v>1.3799970484948771</v>
      </c>
      <c r="BD77" s="127">
        <v>2.4380711051429311</v>
      </c>
      <c r="BE77" s="127" t="s">
        <v>44</v>
      </c>
      <c r="BF77" s="127" t="s">
        <v>44</v>
      </c>
      <c r="BG77" s="127" t="s">
        <v>44</v>
      </c>
      <c r="BH77" s="127">
        <v>1.678628546470748</v>
      </c>
      <c r="BI77" s="127">
        <v>0.18671175378106719</v>
      </c>
      <c r="BJ77" s="127">
        <v>0.1122396907306468</v>
      </c>
      <c r="BK77" s="127">
        <v>0.38461868267628962</v>
      </c>
      <c r="BL77" s="127">
        <v>8.3067563191290938E-2</v>
      </c>
      <c r="BM77" s="127">
        <v>9.2081444520330846E-2</v>
      </c>
      <c r="BN77" s="127">
        <v>4.1320775752747299E-2</v>
      </c>
      <c r="BO77" s="127">
        <v>0.1876314553753832</v>
      </c>
      <c r="BP77" s="127">
        <v>-0.42598874057992397</v>
      </c>
      <c r="BQ77" s="127" t="s">
        <v>44</v>
      </c>
      <c r="BR77" s="127" t="s">
        <v>44</v>
      </c>
      <c r="BS77" s="127">
        <v>5.400159871566057E-2</v>
      </c>
      <c r="BT77" s="127">
        <v>0.2055082551103086</v>
      </c>
      <c r="BU77" s="127">
        <v>0.25213421165724398</v>
      </c>
      <c r="BV77" s="174">
        <v>1.5094735116625742</v>
      </c>
      <c r="BW77" s="174">
        <v>0.29231666020526031</v>
      </c>
      <c r="BX77" s="127">
        <v>-0.15433681577752131</v>
      </c>
      <c r="BY77" s="127">
        <v>-0.39229685177346962</v>
      </c>
      <c r="BZ77" s="174">
        <v>0.49518642753028919</v>
      </c>
      <c r="CA77" s="179">
        <v>0.4548357783110949</v>
      </c>
      <c r="CB77" s="179">
        <v>-0.4253615063896673</v>
      </c>
      <c r="CC77" s="179">
        <v>0.44178099127343118</v>
      </c>
      <c r="CD77" s="179">
        <v>0.31381000847810531</v>
      </c>
      <c r="CE77" s="179">
        <v>0.55222921937612957</v>
      </c>
      <c r="CF77" s="179">
        <v>0.59341305001482747</v>
      </c>
      <c r="CG77" s="176">
        <v>235.5228213</v>
      </c>
      <c r="CH77" s="168">
        <v>0.63</v>
      </c>
      <c r="CI77" s="169" t="s">
        <v>44</v>
      </c>
      <c r="CJ77" s="169">
        <v>5.0400000000000002E-3</v>
      </c>
      <c r="CK77" s="169" t="s">
        <v>44</v>
      </c>
      <c r="CL77" s="169">
        <v>5.0400000000000002E-3</v>
      </c>
      <c r="CM77" s="177">
        <v>71868823.959999993</v>
      </c>
      <c r="CN77" s="177">
        <v>64636296.655714244</v>
      </c>
      <c r="CO77" s="177">
        <v>-4769268.3399999971</v>
      </c>
      <c r="CP77" s="127" t="s">
        <v>44</v>
      </c>
      <c r="CQ77" s="127" t="s">
        <v>44</v>
      </c>
      <c r="CR77" s="127" t="s">
        <v>44</v>
      </c>
      <c r="CS77" s="127" t="s">
        <v>44</v>
      </c>
      <c r="CT77" s="125" t="s">
        <v>44</v>
      </c>
      <c r="CU77" s="125" t="s">
        <v>44</v>
      </c>
      <c r="CV77" s="125" t="s">
        <v>4685</v>
      </c>
      <c r="CW77" s="125" t="s">
        <v>44</v>
      </c>
      <c r="CX77" s="153">
        <v>25569.646527766203</v>
      </c>
    </row>
    <row r="78" spans="1:102" ht="15" customHeight="1" x14ac:dyDescent="0.25">
      <c r="A78" s="8"/>
      <c r="B78" s="128">
        <v>54886474000101</v>
      </c>
      <c r="C78" s="151" t="s">
        <v>4969</v>
      </c>
      <c r="D78" s="125">
        <v>26</v>
      </c>
      <c r="E78" s="125"/>
      <c r="F78" s="121"/>
      <c r="G78" s="125" t="s">
        <v>4970</v>
      </c>
      <c r="H78" s="125" t="s">
        <v>2454</v>
      </c>
      <c r="I78" s="125" t="s">
        <v>2454</v>
      </c>
      <c r="J78" s="125" t="s">
        <v>3317</v>
      </c>
      <c r="K78" s="125" t="s">
        <v>3285</v>
      </c>
      <c r="L78" s="125" t="s">
        <v>3272</v>
      </c>
      <c r="M78" s="125" t="s">
        <v>110</v>
      </c>
      <c r="N78" s="125" t="s">
        <v>4646</v>
      </c>
      <c r="O78" s="125" t="s">
        <v>401</v>
      </c>
      <c r="P78" s="125" t="s">
        <v>3320</v>
      </c>
      <c r="Q78" s="126">
        <v>100</v>
      </c>
      <c r="R78" s="125" t="s">
        <v>4571</v>
      </c>
      <c r="S78" s="187" t="s">
        <v>44</v>
      </c>
      <c r="T78" s="170">
        <v>100</v>
      </c>
      <c r="U78" s="170">
        <v>100</v>
      </c>
      <c r="V78" s="171" t="s">
        <v>3271</v>
      </c>
      <c r="W78" s="171" t="s">
        <v>3288</v>
      </c>
      <c r="X78" s="171" t="s">
        <v>3288</v>
      </c>
      <c r="Y78" s="171" t="s">
        <v>4678</v>
      </c>
      <c r="Z78" s="171">
        <v>6</v>
      </c>
      <c r="AA78" s="171" t="s">
        <v>44</v>
      </c>
      <c r="AB78" s="168" t="s">
        <v>44</v>
      </c>
      <c r="AC78" s="171" t="s">
        <v>4971</v>
      </c>
      <c r="AD78" s="168">
        <v>6.9999999999999993E-3</v>
      </c>
      <c r="AE78" s="168">
        <v>0.20700000000000002</v>
      </c>
      <c r="AF78" s="168">
        <v>1.1000000000000001E-2</v>
      </c>
      <c r="AG78" s="168" t="s">
        <v>44</v>
      </c>
      <c r="AH78" s="171" t="s">
        <v>44</v>
      </c>
      <c r="AI78" s="171" t="s">
        <v>44</v>
      </c>
      <c r="AJ78" s="171" t="s">
        <v>44</v>
      </c>
      <c r="AK78" s="172">
        <v>45412</v>
      </c>
      <c r="AL78" s="186" t="s">
        <v>4972</v>
      </c>
      <c r="AM78" s="127">
        <v>2.9543275985335501E-2</v>
      </c>
      <c r="AN78" s="127">
        <v>3.0712562784773301E-2</v>
      </c>
      <c r="AO78" s="127">
        <v>0.16875430913289891</v>
      </c>
      <c r="AP78" s="127">
        <v>0.12833898289318421</v>
      </c>
      <c r="AQ78" s="127" t="s">
        <v>44</v>
      </c>
      <c r="AR78" s="127" t="s">
        <v>44</v>
      </c>
      <c r="AS78" s="127" t="s">
        <v>44</v>
      </c>
      <c r="AT78" s="127" t="s">
        <v>44</v>
      </c>
      <c r="AU78" s="127" t="s">
        <v>44</v>
      </c>
      <c r="AV78" s="127" t="s">
        <v>44</v>
      </c>
      <c r="AW78" s="127">
        <v>0.12833898289318421</v>
      </c>
      <c r="AX78" s="127">
        <v>2.7080615063638298</v>
      </c>
      <c r="AY78" s="127">
        <v>0.6764531207177894</v>
      </c>
      <c r="AZ78" s="127">
        <v>1.1381177811668428</v>
      </c>
      <c r="BA78" s="127" t="s">
        <v>44</v>
      </c>
      <c r="BB78" s="127" t="s">
        <v>44</v>
      </c>
      <c r="BC78" s="127" t="s">
        <v>44</v>
      </c>
      <c r="BD78" s="127" t="s">
        <v>44</v>
      </c>
      <c r="BE78" s="127" t="s">
        <v>44</v>
      </c>
      <c r="BF78" s="127" t="s">
        <v>44</v>
      </c>
      <c r="BG78" s="127" t="s">
        <v>44</v>
      </c>
      <c r="BH78" s="127">
        <v>0.97426930621697916</v>
      </c>
      <c r="BI78" s="127">
        <v>1.8633894527082001E-2</v>
      </c>
      <c r="BJ78" s="127">
        <v>-1.46897893430193E-2</v>
      </c>
      <c r="BK78" s="127">
        <v>2.0479401275923501E-2</v>
      </c>
      <c r="BL78" s="127" t="s">
        <v>44</v>
      </c>
      <c r="BM78" s="127" t="s">
        <v>44</v>
      </c>
      <c r="BN78" s="127" t="s">
        <v>44</v>
      </c>
      <c r="BO78" s="127" t="s">
        <v>44</v>
      </c>
      <c r="BP78" s="127" t="s">
        <v>44</v>
      </c>
      <c r="BQ78" s="127" t="s">
        <v>44</v>
      </c>
      <c r="BR78" s="127" t="s">
        <v>44</v>
      </c>
      <c r="BS78" s="127">
        <v>-2.994944897352303E-3</v>
      </c>
      <c r="BT78" s="127">
        <v>3.8556364295917203E-2</v>
      </c>
      <c r="BU78" s="127">
        <v>4.0954570202656103E-2</v>
      </c>
      <c r="BV78" s="174">
        <v>0.47792884951863202</v>
      </c>
      <c r="BW78" s="174">
        <v>-4.8578711206926903E-2</v>
      </c>
      <c r="BX78" s="127">
        <v>-1.8058838349652599E-2</v>
      </c>
      <c r="BY78" s="127">
        <v>-5.17701408279852E-2</v>
      </c>
      <c r="BZ78" s="174">
        <v>8.0460744011041294E-2</v>
      </c>
      <c r="CA78" s="179">
        <v>0.34305840366983648</v>
      </c>
      <c r="CB78" s="179">
        <v>-0.34243256822880169</v>
      </c>
      <c r="CC78" s="179">
        <v>0.37145663759967962</v>
      </c>
      <c r="CD78" s="179">
        <v>0.24678689053716241</v>
      </c>
      <c r="CE78" s="179">
        <v>0.41741936620072329</v>
      </c>
      <c r="CF78" s="179">
        <v>0.51847857113991436</v>
      </c>
      <c r="CG78" s="176">
        <v>127.25389730000001</v>
      </c>
      <c r="CH78" s="168" t="s">
        <v>44</v>
      </c>
      <c r="CI78" s="169" t="s">
        <v>44</v>
      </c>
      <c r="CJ78" s="169" t="s">
        <v>44</v>
      </c>
      <c r="CK78" s="169" t="s">
        <v>44</v>
      </c>
      <c r="CL78" s="169" t="s">
        <v>44</v>
      </c>
      <c r="CM78" s="177">
        <v>23385422.07</v>
      </c>
      <c r="CN78" s="177">
        <v>19361229.006111123</v>
      </c>
      <c r="CO78" s="177">
        <v>9523769.4900000021</v>
      </c>
      <c r="CP78" s="127" t="s">
        <v>44</v>
      </c>
      <c r="CQ78" s="127" t="s">
        <v>44</v>
      </c>
      <c r="CR78" s="127" t="s">
        <v>44</v>
      </c>
      <c r="CS78" s="127" t="s">
        <v>44</v>
      </c>
      <c r="CT78" s="125" t="s">
        <v>44</v>
      </c>
      <c r="CU78" s="125" t="s">
        <v>44</v>
      </c>
      <c r="CV78" s="125" t="s">
        <v>4973</v>
      </c>
      <c r="CW78" s="125" t="s">
        <v>44</v>
      </c>
      <c r="CX78" s="153">
        <v>25569.646527766203</v>
      </c>
    </row>
    <row r="79" spans="1:102" ht="15" customHeight="1" x14ac:dyDescent="0.25">
      <c r="A79" s="8"/>
      <c r="B79" s="128">
        <v>35142453000137</v>
      </c>
      <c r="C79" s="151" t="s">
        <v>4686</v>
      </c>
      <c r="D79" s="125">
        <v>26</v>
      </c>
      <c r="E79" s="125"/>
      <c r="F79" s="121"/>
      <c r="G79" s="125" t="s">
        <v>3923</v>
      </c>
      <c r="H79" s="125" t="s">
        <v>2454</v>
      </c>
      <c r="I79" s="125" t="s">
        <v>2454</v>
      </c>
      <c r="J79" s="125" t="s">
        <v>3317</v>
      </c>
      <c r="K79" s="125" t="s">
        <v>3285</v>
      </c>
      <c r="L79" s="125" t="s">
        <v>3272</v>
      </c>
      <c r="M79" s="125" t="s">
        <v>110</v>
      </c>
      <c r="N79" s="125" t="s">
        <v>4646</v>
      </c>
      <c r="O79" s="125" t="s">
        <v>401</v>
      </c>
      <c r="P79" s="125" t="s">
        <v>3299</v>
      </c>
      <c r="Q79" s="126">
        <v>100</v>
      </c>
      <c r="R79" s="125" t="s">
        <v>4571</v>
      </c>
      <c r="S79" s="187" t="s">
        <v>44</v>
      </c>
      <c r="T79" s="170">
        <v>100</v>
      </c>
      <c r="U79" s="170">
        <v>100</v>
      </c>
      <c r="V79" s="171" t="s">
        <v>3271</v>
      </c>
      <c r="W79" s="171" t="s">
        <v>3288</v>
      </c>
      <c r="X79" s="171" t="s">
        <v>3288</v>
      </c>
      <c r="Y79" s="171" t="s">
        <v>4678</v>
      </c>
      <c r="Z79" s="171">
        <v>6</v>
      </c>
      <c r="AA79" s="171" t="s">
        <v>44</v>
      </c>
      <c r="AB79" s="168" t="s">
        <v>44</v>
      </c>
      <c r="AC79" s="171" t="s">
        <v>4687</v>
      </c>
      <c r="AD79" s="168">
        <v>6.0000000000000001E-3</v>
      </c>
      <c r="AE79" s="168">
        <v>0.156</v>
      </c>
      <c r="AF79" s="168">
        <v>9.4999999999999998E-3</v>
      </c>
      <c r="AG79" s="168" t="s">
        <v>44</v>
      </c>
      <c r="AH79" s="171" t="s">
        <v>44</v>
      </c>
      <c r="AI79" s="171" t="s">
        <v>44</v>
      </c>
      <c r="AJ79" s="171" t="s">
        <v>130</v>
      </c>
      <c r="AK79" s="172">
        <v>43822</v>
      </c>
      <c r="AL79" s="186" t="s">
        <v>4688</v>
      </c>
      <c r="AM79" s="127">
        <v>2.1011993965376501E-2</v>
      </c>
      <c r="AN79" s="127">
        <v>2.8681009753468201E-2</v>
      </c>
      <c r="AO79" s="127">
        <v>0.15538886230530699</v>
      </c>
      <c r="AP79" s="127">
        <v>0.1352283442072241</v>
      </c>
      <c r="AQ79" s="127">
        <v>0.133125613489951</v>
      </c>
      <c r="AR79" s="127">
        <v>0.1064173124250391</v>
      </c>
      <c r="AS79" s="127">
        <v>0.17262172127846259</v>
      </c>
      <c r="AT79" s="127">
        <v>-2.0869072357878701E-2</v>
      </c>
      <c r="AU79" s="127" t="s">
        <v>44</v>
      </c>
      <c r="AV79" s="127" t="s">
        <v>44</v>
      </c>
      <c r="AW79" s="127">
        <v>8.9055650982620499E-2</v>
      </c>
      <c r="AX79" s="127">
        <v>1.9260481490891448</v>
      </c>
      <c r="AY79" s="127">
        <v>0.63170757481331874</v>
      </c>
      <c r="AZ79" s="127">
        <v>1.0479781410836799</v>
      </c>
      <c r="BA79" s="127">
        <v>1.0303034241440552</v>
      </c>
      <c r="BB79" s="127">
        <v>1.0363117071991297</v>
      </c>
      <c r="BC79" s="127">
        <v>0.97864243576267762</v>
      </c>
      <c r="BD79" s="127">
        <v>1.3230314127977634</v>
      </c>
      <c r="BE79" s="127" t="s">
        <v>44</v>
      </c>
      <c r="BF79" s="127" t="s">
        <v>44</v>
      </c>
      <c r="BG79" s="127" t="s">
        <v>44</v>
      </c>
      <c r="BH79" s="127">
        <v>0.88535391594712831</v>
      </c>
      <c r="BI79" s="127">
        <v>1.0102612507123E-2</v>
      </c>
      <c r="BJ79" s="127">
        <v>-1.6721342374324401E-2</v>
      </c>
      <c r="BK79" s="127">
        <v>7.1139544483315997E-3</v>
      </c>
      <c r="BL79" s="127">
        <v>3.5158903275598341E-3</v>
      </c>
      <c r="BM79" s="127">
        <v>4.133627525161554E-3</v>
      </c>
      <c r="BN79" s="127">
        <v>-2.3224157292032E-3</v>
      </c>
      <c r="BO79" s="127">
        <v>4.2147327693637403E-2</v>
      </c>
      <c r="BP79" s="127">
        <v>-0.1445991078109129</v>
      </c>
      <c r="BQ79" s="127" t="s">
        <v>44</v>
      </c>
      <c r="BR79" s="127" t="s">
        <v>44</v>
      </c>
      <c r="BS79" s="127">
        <v>-1.0478018683772627E-2</v>
      </c>
      <c r="BT79" s="127">
        <v>2.8108343111966999E-2</v>
      </c>
      <c r="BU79" s="127">
        <v>5.4797583532179998E-2</v>
      </c>
      <c r="BV79" s="174">
        <v>0.2338370868789453</v>
      </c>
      <c r="BW79" s="174">
        <v>-0.12450009719284939</v>
      </c>
      <c r="BX79" s="127">
        <v>-1.3229457140275401E-2</v>
      </c>
      <c r="BY79" s="127">
        <v>-0.1673955941277222</v>
      </c>
      <c r="BZ79" s="174">
        <v>9.3211067003477394E-2</v>
      </c>
      <c r="CA79" s="179">
        <v>0.37425218491445822</v>
      </c>
      <c r="CB79" s="179">
        <v>-0.34376618486761079</v>
      </c>
      <c r="CC79" s="179">
        <v>0.4390478615908332</v>
      </c>
      <c r="CD79" s="179">
        <v>0.3326168919128985</v>
      </c>
      <c r="CE79" s="179">
        <v>0.4437540697089315</v>
      </c>
      <c r="CF79" s="179">
        <v>0.56000698594877751</v>
      </c>
      <c r="CG79" s="176">
        <v>171.47838680000001</v>
      </c>
      <c r="CH79" s="168">
        <v>0.63</v>
      </c>
      <c r="CI79" s="169" t="s">
        <v>44</v>
      </c>
      <c r="CJ79" s="169">
        <v>3.7799999999999999E-3</v>
      </c>
      <c r="CK79" s="169" t="s">
        <v>44</v>
      </c>
      <c r="CL79" s="169">
        <v>3.7799999999999999E-3</v>
      </c>
      <c r="CM79" s="177">
        <v>22900497.690000001</v>
      </c>
      <c r="CN79" s="177">
        <v>31357163.939603169</v>
      </c>
      <c r="CO79" s="177">
        <v>-13394545.27</v>
      </c>
      <c r="CP79" s="127" t="s">
        <v>44</v>
      </c>
      <c r="CQ79" s="127" t="s">
        <v>44</v>
      </c>
      <c r="CR79" s="127" t="s">
        <v>44</v>
      </c>
      <c r="CS79" s="127" t="s">
        <v>44</v>
      </c>
      <c r="CT79" s="125" t="s">
        <v>44</v>
      </c>
      <c r="CU79" s="125" t="s">
        <v>44</v>
      </c>
      <c r="CV79" s="125" t="s">
        <v>4689</v>
      </c>
      <c r="CW79" s="125" t="s">
        <v>44</v>
      </c>
      <c r="CX79" s="153">
        <v>25569.646527766203</v>
      </c>
    </row>
    <row r="80" spans="1:102" ht="15" customHeight="1" x14ac:dyDescent="0.25">
      <c r="A80" s="8"/>
      <c r="B80" s="128">
        <v>7279657000189</v>
      </c>
      <c r="C80" s="151" t="s">
        <v>4704</v>
      </c>
      <c r="D80" s="125">
        <v>26</v>
      </c>
      <c r="E80" s="125"/>
      <c r="F80" s="121" t="s">
        <v>3266</v>
      </c>
      <c r="G80" s="125" t="s">
        <v>4691</v>
      </c>
      <c r="H80" s="125" t="s">
        <v>153</v>
      </c>
      <c r="I80" s="125" t="s">
        <v>2325</v>
      </c>
      <c r="J80" s="125" t="s">
        <v>3319</v>
      </c>
      <c r="K80" s="125" t="s">
        <v>3285</v>
      </c>
      <c r="L80" s="125" t="s">
        <v>3272</v>
      </c>
      <c r="M80" s="125" t="s">
        <v>112</v>
      </c>
      <c r="N80" s="125" t="s">
        <v>113</v>
      </c>
      <c r="O80" s="125" t="s">
        <v>3309</v>
      </c>
      <c r="P80" s="125" t="s">
        <v>3308</v>
      </c>
      <c r="Q80" s="126">
        <v>1000</v>
      </c>
      <c r="R80" s="125" t="s">
        <v>4571</v>
      </c>
      <c r="S80" s="187" t="s">
        <v>44</v>
      </c>
      <c r="T80" s="170">
        <v>1000</v>
      </c>
      <c r="U80" s="170">
        <v>1000</v>
      </c>
      <c r="V80" s="171" t="s">
        <v>3271</v>
      </c>
      <c r="W80" s="171" t="s">
        <v>3288</v>
      </c>
      <c r="X80" s="171" t="s">
        <v>3288</v>
      </c>
      <c r="Y80" s="171" t="s">
        <v>3292</v>
      </c>
      <c r="Z80" s="171">
        <v>3</v>
      </c>
      <c r="AA80" s="171" t="s">
        <v>44</v>
      </c>
      <c r="AB80" s="168" t="s">
        <v>44</v>
      </c>
      <c r="AC80" s="171" t="s">
        <v>4705</v>
      </c>
      <c r="AD80" s="168">
        <v>0.02</v>
      </c>
      <c r="AE80" s="168">
        <v>0.02</v>
      </c>
      <c r="AF80" s="168">
        <v>2.5000000000000001E-2</v>
      </c>
      <c r="AG80" s="168">
        <v>0.2</v>
      </c>
      <c r="AH80" s="171" t="s">
        <v>3253</v>
      </c>
      <c r="AI80" s="171" t="s">
        <v>3254</v>
      </c>
      <c r="AJ80" s="171" t="s">
        <v>3246</v>
      </c>
      <c r="AK80" s="172">
        <v>38504</v>
      </c>
      <c r="AL80" s="186" t="s">
        <v>4706</v>
      </c>
      <c r="AM80" s="127">
        <v>-9.3589272457239008E-3</v>
      </c>
      <c r="AN80" s="127">
        <v>7.8995110235982893E-2</v>
      </c>
      <c r="AO80" s="127">
        <v>0.27903229165267351</v>
      </c>
      <c r="AP80" s="127">
        <v>0.1679920340876852</v>
      </c>
      <c r="AQ80" s="127">
        <v>0.18401611716738769</v>
      </c>
      <c r="AR80" s="127">
        <v>-5.7699810925180103E-2</v>
      </c>
      <c r="AS80" s="127">
        <v>0.16577873618579889</v>
      </c>
      <c r="AT80" s="127">
        <v>-3.4799357882049002E-3</v>
      </c>
      <c r="AU80" s="127" t="s">
        <v>44</v>
      </c>
      <c r="AV80" s="127" t="s">
        <v>44</v>
      </c>
      <c r="AW80" s="127">
        <v>0.14941592212635821</v>
      </c>
      <c r="AX80" s="127" t="s">
        <v>44</v>
      </c>
      <c r="AY80" s="127">
        <v>1.7398902597301074</v>
      </c>
      <c r="AZ80" s="127">
        <v>1.881857798366164</v>
      </c>
      <c r="BA80" s="127">
        <v>1.2995693429202888</v>
      </c>
      <c r="BB80" s="127">
        <v>1.5032335806500658</v>
      </c>
      <c r="BC80" s="127" t="s">
        <v>44</v>
      </c>
      <c r="BD80" s="127">
        <v>1.2705844543973408</v>
      </c>
      <c r="BE80" s="127" t="s">
        <v>44</v>
      </c>
      <c r="BF80" s="127" t="s">
        <v>44</v>
      </c>
      <c r="BG80" s="127" t="s">
        <v>44</v>
      </c>
      <c r="BH80" s="127">
        <v>2.4247237075915851</v>
      </c>
      <c r="BI80" s="127">
        <v>-2.0268308703977399E-2</v>
      </c>
      <c r="BJ80" s="127">
        <v>3.35927581081902E-2</v>
      </c>
      <c r="BK80" s="127">
        <v>0.1307573837956981</v>
      </c>
      <c r="BL80" s="127">
        <v>3.4291760505507751E-2</v>
      </c>
      <c r="BM80" s="127">
        <v>5.4884045710159812E-2</v>
      </c>
      <c r="BN80" s="127">
        <v>-0.16643953907942249</v>
      </c>
      <c r="BO80" s="127">
        <v>3.5304342600973801E-2</v>
      </c>
      <c r="BP80" s="127">
        <v>-0.12720997124123909</v>
      </c>
      <c r="BQ80" s="127" t="s">
        <v>44</v>
      </c>
      <c r="BR80" s="127" t="s">
        <v>44</v>
      </c>
      <c r="BS80" s="127">
        <v>8.2698080588738954E-2</v>
      </c>
      <c r="BT80" s="127">
        <v>0.20613835887814291</v>
      </c>
      <c r="BU80" s="127">
        <v>0.2277587808415398</v>
      </c>
      <c r="BV80" s="174">
        <v>0.62667140497681628</v>
      </c>
      <c r="BW80" s="174">
        <v>0.28513056719926633</v>
      </c>
      <c r="BX80" s="127">
        <v>-0.1093798122480143</v>
      </c>
      <c r="BY80" s="127">
        <v>-0.49017666500749679</v>
      </c>
      <c r="BZ80" s="174">
        <v>0.80535563326160675</v>
      </c>
      <c r="CA80" s="179">
        <v>0.93416261763149744</v>
      </c>
      <c r="CB80" s="179">
        <v>-0.46371021792162331</v>
      </c>
      <c r="CC80" s="179">
        <v>0.6661999609551349</v>
      </c>
      <c r="CD80" s="179">
        <v>0.55207409519142969</v>
      </c>
      <c r="CE80" s="179">
        <v>7.5375692417468595E-2</v>
      </c>
      <c r="CF80" s="179">
        <v>0.77146090868566564</v>
      </c>
      <c r="CG80" s="176">
        <v>18.204629300000001</v>
      </c>
      <c r="CH80" s="168">
        <v>0.24</v>
      </c>
      <c r="CI80" s="169">
        <v>0.15</v>
      </c>
      <c r="CJ80" s="169">
        <v>4.7999999999999996E-3</v>
      </c>
      <c r="CK80" s="169" t="s">
        <v>44</v>
      </c>
      <c r="CL80" s="169">
        <v>4.7999999999999996E-3</v>
      </c>
      <c r="CM80" s="177">
        <v>150613648.24000001</v>
      </c>
      <c r="CN80" s="177">
        <v>206732755.61857143</v>
      </c>
      <c r="CO80" s="177">
        <v>-70413500.379999995</v>
      </c>
      <c r="CP80" s="127" t="s">
        <v>44</v>
      </c>
      <c r="CQ80" s="127" t="s">
        <v>44</v>
      </c>
      <c r="CR80" s="127" t="s">
        <v>44</v>
      </c>
      <c r="CS80" s="127" t="s">
        <v>44</v>
      </c>
      <c r="CT80" s="125" t="s">
        <v>44</v>
      </c>
      <c r="CU80" s="125" t="s">
        <v>44</v>
      </c>
      <c r="CV80" s="125" t="s">
        <v>4707</v>
      </c>
      <c r="CW80" s="125" t="s">
        <v>44</v>
      </c>
      <c r="CX80" s="153">
        <v>25569.625694432871</v>
      </c>
    </row>
    <row r="81" spans="1:102" ht="15" customHeight="1" x14ac:dyDescent="0.25">
      <c r="A81" s="8"/>
      <c r="B81" s="128">
        <v>32240069000189</v>
      </c>
      <c r="C81" s="151" t="s">
        <v>4690</v>
      </c>
      <c r="D81" s="125">
        <v>13</v>
      </c>
      <c r="E81" s="125" t="s">
        <v>131</v>
      </c>
      <c r="F81" s="121" t="s">
        <v>3267</v>
      </c>
      <c r="G81" s="125" t="s">
        <v>4691</v>
      </c>
      <c r="H81" s="125" t="s">
        <v>3263</v>
      </c>
      <c r="I81" s="125" t="s">
        <v>3257</v>
      </c>
      <c r="J81" s="125" t="s">
        <v>3318</v>
      </c>
      <c r="K81" s="125" t="s">
        <v>3285</v>
      </c>
      <c r="L81" s="125" t="s">
        <v>3272</v>
      </c>
      <c r="M81" s="125" t="s">
        <v>110</v>
      </c>
      <c r="N81" s="125" t="s">
        <v>4692</v>
      </c>
      <c r="O81" s="125" t="s">
        <v>320</v>
      </c>
      <c r="P81" s="125" t="s">
        <v>3308</v>
      </c>
      <c r="Q81" s="126">
        <v>500</v>
      </c>
      <c r="R81" s="125" t="s">
        <v>4571</v>
      </c>
      <c r="S81" s="187" t="s">
        <v>44</v>
      </c>
      <c r="T81" s="170">
        <v>100</v>
      </c>
      <c r="U81" s="170">
        <v>100</v>
      </c>
      <c r="V81" s="171" t="s">
        <v>3271</v>
      </c>
      <c r="W81" s="171" t="s">
        <v>3288</v>
      </c>
      <c r="X81" s="171" t="s">
        <v>4693</v>
      </c>
      <c r="Y81" s="171" t="s">
        <v>3292</v>
      </c>
      <c r="Z81" s="171">
        <v>29</v>
      </c>
      <c r="AA81" s="171" t="s">
        <v>131</v>
      </c>
      <c r="AB81" s="168">
        <v>0.05</v>
      </c>
      <c r="AC81" s="171" t="s">
        <v>4694</v>
      </c>
      <c r="AD81" s="168">
        <v>1.95E-2</v>
      </c>
      <c r="AE81" s="168">
        <v>1.95E-2</v>
      </c>
      <c r="AF81" s="168">
        <v>2.5000000000000001E-2</v>
      </c>
      <c r="AG81" s="168">
        <v>0.25</v>
      </c>
      <c r="AH81" s="171" t="s">
        <v>133</v>
      </c>
      <c r="AI81" s="171" t="s">
        <v>4607</v>
      </c>
      <c r="AJ81" s="171" t="s">
        <v>130</v>
      </c>
      <c r="AK81" s="172">
        <v>43480</v>
      </c>
      <c r="AL81" s="186" t="s">
        <v>4695</v>
      </c>
      <c r="AM81" s="127">
        <v>8.7560056702551004E-3</v>
      </c>
      <c r="AN81" s="127">
        <v>5.2754740047294302E-2</v>
      </c>
      <c r="AO81" s="127">
        <v>0.20082438610203421</v>
      </c>
      <c r="AP81" s="127">
        <v>0.16623876482912719</v>
      </c>
      <c r="AQ81" s="127">
        <v>0.15905343145179551</v>
      </c>
      <c r="AR81" s="127">
        <v>0.18876410352713119</v>
      </c>
      <c r="AS81" s="127">
        <v>0.14443745729919599</v>
      </c>
      <c r="AT81" s="127">
        <v>0.116324184365278</v>
      </c>
      <c r="AU81" s="127" t="s">
        <v>44</v>
      </c>
      <c r="AV81" s="127" t="s">
        <v>44</v>
      </c>
      <c r="AW81" s="127">
        <v>9.5321873662834899E-2</v>
      </c>
      <c r="AX81" s="127">
        <v>0.80261247658828438</v>
      </c>
      <c r="AY81" s="127">
        <v>1.1619384806057429</v>
      </c>
      <c r="AZ81" s="127">
        <v>1.3544057386685251</v>
      </c>
      <c r="BA81" s="127">
        <v>1.2849662280986551</v>
      </c>
      <c r="BB81" s="127">
        <v>1.2690747451021951</v>
      </c>
      <c r="BC81" s="127">
        <v>1.7359258362259091</v>
      </c>
      <c r="BD81" s="127">
        <v>1.1070176555777058</v>
      </c>
      <c r="BE81" s="127">
        <v>0.94014508231053318</v>
      </c>
      <c r="BF81" s="127" t="s">
        <v>44</v>
      </c>
      <c r="BG81" s="127" t="s">
        <v>44</v>
      </c>
      <c r="BH81" s="127">
        <v>1.0318226704216538</v>
      </c>
      <c r="BI81" s="127">
        <v>-2.1533757879983002E-3</v>
      </c>
      <c r="BJ81" s="127">
        <v>7.3523879195016E-3</v>
      </c>
      <c r="BK81" s="127">
        <v>5.2549478245058803E-2</v>
      </c>
      <c r="BL81" s="127">
        <v>3.2643516255799643E-2</v>
      </c>
      <c r="BM81" s="127">
        <v>2.9967381239399238E-2</v>
      </c>
      <c r="BN81" s="127">
        <v>8.0024375372888798E-2</v>
      </c>
      <c r="BO81" s="127">
        <v>1.39630637143708E-2</v>
      </c>
      <c r="BP81" s="127">
        <v>-7.4058510877560999E-3</v>
      </c>
      <c r="BQ81" s="127" t="s">
        <v>44</v>
      </c>
      <c r="BR81" s="127" t="s">
        <v>44</v>
      </c>
      <c r="BS81" s="127">
        <v>2.6912223329891294E-3</v>
      </c>
      <c r="BT81" s="127">
        <v>3.7068149955633997E-2</v>
      </c>
      <c r="BU81" s="127">
        <v>5.2871101910675601E-2</v>
      </c>
      <c r="BV81" s="174">
        <v>1.2264057962880863</v>
      </c>
      <c r="BW81" s="174">
        <v>6.5530024962717107E-2</v>
      </c>
      <c r="BX81" s="127">
        <v>-1.21682148705191E-2</v>
      </c>
      <c r="BY81" s="127">
        <v>-0.1075560206941006</v>
      </c>
      <c r="BZ81" s="174">
        <v>5.3807231030234097E-2</v>
      </c>
      <c r="CA81" s="179">
        <v>0.73052897548570095</v>
      </c>
      <c r="CB81" s="179">
        <v>-0.42536682181157232</v>
      </c>
      <c r="CC81" s="179">
        <v>0.53554139511974375</v>
      </c>
      <c r="CD81" s="179">
        <v>0.47448490849592517</v>
      </c>
      <c r="CE81" s="179">
        <v>7.9504684266767697E-2</v>
      </c>
      <c r="CF81" s="179">
        <v>0.64925311895322524</v>
      </c>
      <c r="CG81" s="176">
        <v>1.9377842053909999</v>
      </c>
      <c r="CH81" s="168">
        <v>0.2</v>
      </c>
      <c r="CI81" s="169">
        <v>0.2</v>
      </c>
      <c r="CJ81" s="169">
        <v>3.9000000000000003E-3</v>
      </c>
      <c r="CK81" s="169">
        <v>2.2881923956316387E-3</v>
      </c>
      <c r="CL81" s="169">
        <v>6.1881923956316389E-3</v>
      </c>
      <c r="CM81" s="177">
        <v>121346634.16</v>
      </c>
      <c r="CN81" s="177">
        <v>109765092.9268254</v>
      </c>
      <c r="CO81" s="177">
        <v>7851852.9800000023</v>
      </c>
      <c r="CP81" s="127" t="s">
        <v>44</v>
      </c>
      <c r="CQ81" s="127" t="s">
        <v>44</v>
      </c>
      <c r="CR81" s="127" t="s">
        <v>44</v>
      </c>
      <c r="CS81" s="127" t="s">
        <v>44</v>
      </c>
      <c r="CT81" s="125" t="s">
        <v>44</v>
      </c>
      <c r="CU81" s="125" t="s">
        <v>44</v>
      </c>
      <c r="CV81" s="125" t="s">
        <v>4696</v>
      </c>
      <c r="CW81" s="125" t="s">
        <v>44</v>
      </c>
      <c r="CX81" s="153">
        <v>25569.625694432871</v>
      </c>
    </row>
    <row r="82" spans="1:102" ht="15" customHeight="1" x14ac:dyDescent="0.25">
      <c r="A82" s="8"/>
      <c r="B82" s="128">
        <v>34370777000160</v>
      </c>
      <c r="C82" s="151" t="s">
        <v>4697</v>
      </c>
      <c r="D82" s="125">
        <v>13</v>
      </c>
      <c r="E82" s="125" t="s">
        <v>131</v>
      </c>
      <c r="F82" s="121"/>
      <c r="G82" s="125" t="s">
        <v>4698</v>
      </c>
      <c r="H82" s="125" t="s">
        <v>3264</v>
      </c>
      <c r="I82" s="125" t="s">
        <v>3265</v>
      </c>
      <c r="J82" s="125" t="s">
        <v>3318</v>
      </c>
      <c r="K82" s="125" t="s">
        <v>3285</v>
      </c>
      <c r="L82" s="125" t="s">
        <v>3272</v>
      </c>
      <c r="M82" s="125" t="s">
        <v>110</v>
      </c>
      <c r="N82" s="125" t="s">
        <v>4699</v>
      </c>
      <c r="O82" s="125" t="s">
        <v>161</v>
      </c>
      <c r="P82" s="125" t="s">
        <v>3299</v>
      </c>
      <c r="Q82" s="126">
        <v>500</v>
      </c>
      <c r="R82" s="125" t="s">
        <v>4571</v>
      </c>
      <c r="S82" s="187" t="s">
        <v>44</v>
      </c>
      <c r="T82" s="170">
        <v>100</v>
      </c>
      <c r="U82" s="170">
        <v>100</v>
      </c>
      <c r="V82" s="171" t="s">
        <v>3271</v>
      </c>
      <c r="W82" s="171" t="s">
        <v>132</v>
      </c>
      <c r="X82" s="171" t="s">
        <v>4700</v>
      </c>
      <c r="Y82" s="171" t="s">
        <v>3288</v>
      </c>
      <c r="Z82" s="171">
        <v>45</v>
      </c>
      <c r="AA82" s="171" t="s">
        <v>44</v>
      </c>
      <c r="AB82" s="168" t="s">
        <v>44</v>
      </c>
      <c r="AC82" s="171" t="s">
        <v>4701</v>
      </c>
      <c r="AD82" s="168">
        <v>8.0000000000000002E-3</v>
      </c>
      <c r="AE82" s="168">
        <v>8.0000000000000002E-3</v>
      </c>
      <c r="AF82" s="168">
        <v>1.2E-2</v>
      </c>
      <c r="AG82" s="168">
        <v>0.2</v>
      </c>
      <c r="AH82" s="171" t="s">
        <v>133</v>
      </c>
      <c r="AI82" s="171" t="s">
        <v>4607</v>
      </c>
      <c r="AJ82" s="171" t="s">
        <v>130</v>
      </c>
      <c r="AK82" s="172">
        <v>43733</v>
      </c>
      <c r="AL82" s="186" t="s">
        <v>4702</v>
      </c>
      <c r="AM82" s="127">
        <v>8.5160164842966995E-3</v>
      </c>
      <c r="AN82" s="127">
        <v>2.4568324474008599E-2</v>
      </c>
      <c r="AO82" s="127">
        <v>0.13211799683484049</v>
      </c>
      <c r="AP82" s="127">
        <v>0.131033503338674</v>
      </c>
      <c r="AQ82" s="127">
        <v>0.15047097796948211</v>
      </c>
      <c r="AR82" s="127">
        <v>0.1330182060858062</v>
      </c>
      <c r="AS82" s="127">
        <v>0.1292938290922096</v>
      </c>
      <c r="AT82" s="127">
        <v>0.13902608441861131</v>
      </c>
      <c r="AU82" s="127" t="s">
        <v>44</v>
      </c>
      <c r="AV82" s="127" t="s">
        <v>44</v>
      </c>
      <c r="AW82" s="127">
        <v>0.1035490771646507</v>
      </c>
      <c r="AX82" s="127">
        <v>0.78061405377424009</v>
      </c>
      <c r="AY82" s="127">
        <v>0.54112448634504584</v>
      </c>
      <c r="AZ82" s="127">
        <v>0.89103408489236957</v>
      </c>
      <c r="BA82" s="127">
        <v>0.99638164166677823</v>
      </c>
      <c r="BB82" s="127">
        <v>1.1908595702159177</v>
      </c>
      <c r="BC82" s="127">
        <v>1.2232714606121322</v>
      </c>
      <c r="BD82" s="127">
        <v>0.99095175336570562</v>
      </c>
      <c r="BE82" s="127">
        <v>1.1236243803662631</v>
      </c>
      <c r="BF82" s="127" t="s">
        <v>44</v>
      </c>
      <c r="BG82" s="127" t="s">
        <v>44</v>
      </c>
      <c r="BH82" s="127">
        <v>1.0971814670613689</v>
      </c>
      <c r="BI82" s="127">
        <v>-2.3933649739566998E-3</v>
      </c>
      <c r="BJ82" s="127">
        <v>-2.08340276537839E-2</v>
      </c>
      <c r="BK82" s="127">
        <v>-1.6156911022134901E-2</v>
      </c>
      <c r="BL82" s="127">
        <v>-4.2054266419699893E-4</v>
      </c>
      <c r="BM82" s="127">
        <v>2.1410700161922147E-2</v>
      </c>
      <c r="BN82" s="127">
        <v>2.4278477931563899E-2</v>
      </c>
      <c r="BO82" s="127">
        <v>-1.1805644926153999E-3</v>
      </c>
      <c r="BP82" s="127">
        <v>1.5296048965577101E-2</v>
      </c>
      <c r="BQ82" s="127" t="s">
        <v>44</v>
      </c>
      <c r="BR82" s="127" t="s">
        <v>44</v>
      </c>
      <c r="BS82" s="127">
        <v>8.3807739214281085E-3</v>
      </c>
      <c r="BT82" s="127">
        <v>8.4555599682844002E-3</v>
      </c>
      <c r="BU82" s="127">
        <v>1.00873688159577E-2</v>
      </c>
      <c r="BV82" s="174">
        <v>-1.6725405359589018</v>
      </c>
      <c r="BW82" s="174">
        <v>0.65576016363497747</v>
      </c>
      <c r="BX82" s="127">
        <v>-1.0210292390875E-2</v>
      </c>
      <c r="BY82" s="127">
        <v>-6.5412208038588798E-2</v>
      </c>
      <c r="BZ82" s="174">
        <v>7.2793123655557996E-3</v>
      </c>
      <c r="CA82" s="179">
        <v>0.2346688737093294</v>
      </c>
      <c r="CB82" s="179">
        <v>-9.6920512348272994E-2</v>
      </c>
      <c r="CC82" s="179">
        <v>0.40762710992223961</v>
      </c>
      <c r="CD82" s="179">
        <v>0.1990632234229826</v>
      </c>
      <c r="CE82" s="179">
        <v>0.1451053265402576</v>
      </c>
      <c r="CF82" s="179">
        <v>0.43366993395416242</v>
      </c>
      <c r="CG82" s="176">
        <v>1.90999608</v>
      </c>
      <c r="CH82" s="168">
        <v>0.28999999999999998</v>
      </c>
      <c r="CI82" s="169">
        <v>0.2</v>
      </c>
      <c r="CJ82" s="169">
        <v>2.32E-3</v>
      </c>
      <c r="CK82" s="169" t="s">
        <v>44</v>
      </c>
      <c r="CL82" s="169">
        <v>2.32E-3</v>
      </c>
      <c r="CM82" s="177">
        <v>613237512.50999999</v>
      </c>
      <c r="CN82" s="177">
        <v>620442078.92825377</v>
      </c>
      <c r="CO82" s="177">
        <v>-36367232.609999992</v>
      </c>
      <c r="CP82" s="127" t="s">
        <v>44</v>
      </c>
      <c r="CQ82" s="127" t="s">
        <v>44</v>
      </c>
      <c r="CR82" s="127" t="s">
        <v>44</v>
      </c>
      <c r="CS82" s="127" t="s">
        <v>44</v>
      </c>
      <c r="CT82" s="125" t="s">
        <v>44</v>
      </c>
      <c r="CU82" s="125" t="s">
        <v>44</v>
      </c>
      <c r="CV82" s="125" t="s">
        <v>4703</v>
      </c>
      <c r="CW82" s="125" t="s">
        <v>44</v>
      </c>
      <c r="CX82" s="153">
        <v>25569.625694432871</v>
      </c>
    </row>
    <row r="83" spans="1:102" ht="15" customHeight="1" x14ac:dyDescent="0.25">
      <c r="A83" s="8"/>
      <c r="B83" s="128">
        <v>36499625000197</v>
      </c>
      <c r="C83" s="151" t="s">
        <v>4708</v>
      </c>
      <c r="D83" s="125">
        <v>16</v>
      </c>
      <c r="E83" s="125"/>
      <c r="F83" s="121"/>
      <c r="G83" s="125" t="s">
        <v>4691</v>
      </c>
      <c r="H83" s="125" t="s">
        <v>3263</v>
      </c>
      <c r="I83" s="125" t="s">
        <v>3257</v>
      </c>
      <c r="J83" s="125" t="s">
        <v>3319</v>
      </c>
      <c r="K83" s="125" t="s">
        <v>3285</v>
      </c>
      <c r="L83" s="125" t="s">
        <v>3272</v>
      </c>
      <c r="M83" s="125" t="s">
        <v>110</v>
      </c>
      <c r="N83" s="125" t="s">
        <v>111</v>
      </c>
      <c r="O83" s="125" t="s">
        <v>4606</v>
      </c>
      <c r="P83" s="125" t="s">
        <v>3295</v>
      </c>
      <c r="Q83" s="126">
        <v>500</v>
      </c>
      <c r="R83" s="125" t="s">
        <v>4571</v>
      </c>
      <c r="S83" s="187" t="s">
        <v>44</v>
      </c>
      <c r="T83" s="170">
        <v>100</v>
      </c>
      <c r="U83" s="170">
        <v>500</v>
      </c>
      <c r="V83" s="171" t="s">
        <v>3271</v>
      </c>
      <c r="W83" s="171" t="s">
        <v>3288</v>
      </c>
      <c r="X83" s="171" t="s">
        <v>4709</v>
      </c>
      <c r="Y83" s="171" t="s">
        <v>3292</v>
      </c>
      <c r="Z83" s="171">
        <v>16</v>
      </c>
      <c r="AA83" s="171" t="s">
        <v>44</v>
      </c>
      <c r="AB83" s="168" t="s">
        <v>44</v>
      </c>
      <c r="AC83" s="171" t="s">
        <v>44</v>
      </c>
      <c r="AD83" s="168">
        <v>0.02</v>
      </c>
      <c r="AE83" s="168" t="s">
        <v>44</v>
      </c>
      <c r="AF83" s="168">
        <v>2.5000000000000001E-2</v>
      </c>
      <c r="AG83" s="168">
        <v>0.2</v>
      </c>
      <c r="AH83" s="171" t="s">
        <v>3253</v>
      </c>
      <c r="AI83" s="171" t="s">
        <v>3254</v>
      </c>
      <c r="AJ83" s="171" t="s">
        <v>4710</v>
      </c>
      <c r="AK83" s="172">
        <v>43980</v>
      </c>
      <c r="AL83" s="186" t="s">
        <v>4711</v>
      </c>
      <c r="AM83" s="127">
        <v>2.1458307486902799E-2</v>
      </c>
      <c r="AN83" s="127">
        <v>9.9129419446214007E-2</v>
      </c>
      <c r="AO83" s="127">
        <v>0.31997295520940949</v>
      </c>
      <c r="AP83" s="127">
        <v>0.1362547551214528</v>
      </c>
      <c r="AQ83" s="127">
        <v>0.16990637050752919</v>
      </c>
      <c r="AR83" s="127">
        <v>-9.6234579344935803E-2</v>
      </c>
      <c r="AS83" s="127">
        <v>0.25279183406810318</v>
      </c>
      <c r="AT83" s="127">
        <v>3.8242730926214497E-2</v>
      </c>
      <c r="AU83" s="127" t="s">
        <v>44</v>
      </c>
      <c r="AV83" s="127" t="s">
        <v>44</v>
      </c>
      <c r="AW83" s="127">
        <v>0.15006019086145689</v>
      </c>
      <c r="AX83" s="127">
        <v>1.9669591322859588</v>
      </c>
      <c r="AY83" s="127">
        <v>2.1833542713205119</v>
      </c>
      <c r="AZ83" s="127">
        <v>2.1579710271548604</v>
      </c>
      <c r="BA83" s="127">
        <v>1.0386226680676962</v>
      </c>
      <c r="BB83" s="127">
        <v>1.3696536593783479</v>
      </c>
      <c r="BC83" s="127" t="s">
        <v>44</v>
      </c>
      <c r="BD83" s="127">
        <v>1.9374823451756915</v>
      </c>
      <c r="BE83" s="127">
        <v>0.30908203320390087</v>
      </c>
      <c r="BF83" s="127" t="s">
        <v>44</v>
      </c>
      <c r="BG83" s="127" t="s">
        <v>44</v>
      </c>
      <c r="BH83" s="127">
        <v>1.6453799597031795</v>
      </c>
      <c r="BI83" s="127">
        <v>1.05489260286493E-2</v>
      </c>
      <c r="BJ83" s="127">
        <v>5.37270673184213E-2</v>
      </c>
      <c r="BK83" s="127">
        <v>0.1716980473524341</v>
      </c>
      <c r="BL83" s="127">
        <v>4.4792095548285005E-3</v>
      </c>
      <c r="BM83" s="127">
        <v>4.0795104049601294E-2</v>
      </c>
      <c r="BN83" s="127">
        <v>-0.20497430749917819</v>
      </c>
      <c r="BO83" s="127">
        <v>0.122317440483278</v>
      </c>
      <c r="BP83" s="127">
        <v>-8.5487304526819602E-2</v>
      </c>
      <c r="BQ83" s="127" t="s">
        <v>44</v>
      </c>
      <c r="BR83" s="127" t="s">
        <v>44</v>
      </c>
      <c r="BS83" s="127">
        <v>5.3939887609599335E-2</v>
      </c>
      <c r="BT83" s="127">
        <v>0.1111714850386788</v>
      </c>
      <c r="BU83" s="127">
        <v>0.1160556698358933</v>
      </c>
      <c r="BV83" s="174">
        <v>1.3099621745651202</v>
      </c>
      <c r="BW83" s="174">
        <v>0.42169864802091411</v>
      </c>
      <c r="BX83" s="127">
        <v>-5.3814681537018197E-2</v>
      </c>
      <c r="BY83" s="127">
        <v>-0.13073162476618189</v>
      </c>
      <c r="BZ83" s="174">
        <v>0.50864941780968653</v>
      </c>
      <c r="CA83" s="179">
        <v>0.86405387351394602</v>
      </c>
      <c r="CB83" s="179">
        <v>-0.38761117828384961</v>
      </c>
      <c r="CC83" s="179">
        <v>0.59760676533129919</v>
      </c>
      <c r="CD83" s="179">
        <v>0.55663810384429546</v>
      </c>
      <c r="CE83" s="179">
        <v>6.5536998532575594E-2</v>
      </c>
      <c r="CF83" s="179">
        <v>0.68880150294625708</v>
      </c>
      <c r="CG83" s="176">
        <v>2.2806497999999999</v>
      </c>
      <c r="CH83" s="168">
        <v>0.24</v>
      </c>
      <c r="CI83" s="169">
        <v>0.15</v>
      </c>
      <c r="CJ83" s="169">
        <v>4.7999999999999996E-3</v>
      </c>
      <c r="CK83" s="169">
        <v>5.1964870033842075E-3</v>
      </c>
      <c r="CL83" s="169">
        <v>9.9964870033842079E-3</v>
      </c>
      <c r="CM83" s="177">
        <v>13305544.130000001</v>
      </c>
      <c r="CN83" s="177">
        <v>12841703.437619053</v>
      </c>
      <c r="CO83" s="177">
        <v>-1128435.6399999999</v>
      </c>
      <c r="CP83" s="127" t="s">
        <v>44</v>
      </c>
      <c r="CQ83" s="127" t="s">
        <v>44</v>
      </c>
      <c r="CR83" s="127" t="s">
        <v>44</v>
      </c>
      <c r="CS83" s="127" t="s">
        <v>44</v>
      </c>
      <c r="CT83" s="125" t="s">
        <v>44</v>
      </c>
      <c r="CU83" s="125" t="s">
        <v>44</v>
      </c>
      <c r="CV83" s="125" t="s">
        <v>4712</v>
      </c>
      <c r="CW83" s="125" t="s">
        <v>44</v>
      </c>
      <c r="CX83" s="153">
        <v>25569.625694432871</v>
      </c>
    </row>
    <row r="84" spans="1:102" ht="15" customHeight="1" x14ac:dyDescent="0.25">
      <c r="A84" s="8"/>
      <c r="B84" s="128">
        <v>46929688000190</v>
      </c>
      <c r="C84" s="151" t="s">
        <v>4713</v>
      </c>
      <c r="D84" s="125">
        <v>14</v>
      </c>
      <c r="E84" s="125"/>
      <c r="F84" s="121"/>
      <c r="G84" s="125" t="s">
        <v>4714</v>
      </c>
      <c r="H84" s="125" t="s">
        <v>3263</v>
      </c>
      <c r="I84" s="125" t="s">
        <v>3257</v>
      </c>
      <c r="J84" s="125" t="s">
        <v>3319</v>
      </c>
      <c r="K84" s="125" t="s">
        <v>3285</v>
      </c>
      <c r="L84" s="125" t="s">
        <v>3272</v>
      </c>
      <c r="M84" s="125" t="s">
        <v>110</v>
      </c>
      <c r="N84" s="125" t="s">
        <v>4692</v>
      </c>
      <c r="O84" s="125" t="s">
        <v>327</v>
      </c>
      <c r="P84" s="125" t="s">
        <v>112</v>
      </c>
      <c r="Q84" s="126">
        <v>500</v>
      </c>
      <c r="R84" s="125" t="s">
        <v>4571</v>
      </c>
      <c r="S84" s="187" t="s">
        <v>44</v>
      </c>
      <c r="T84" s="170">
        <v>100</v>
      </c>
      <c r="U84" s="170">
        <v>500</v>
      </c>
      <c r="V84" s="171" t="s">
        <v>3271</v>
      </c>
      <c r="W84" s="171" t="s">
        <v>3288</v>
      </c>
      <c r="X84" s="171" t="s">
        <v>4709</v>
      </c>
      <c r="Y84" s="171" t="s">
        <v>3292</v>
      </c>
      <c r="Z84" s="171">
        <v>16</v>
      </c>
      <c r="AA84" s="171" t="s">
        <v>44</v>
      </c>
      <c r="AB84" s="168" t="s">
        <v>44</v>
      </c>
      <c r="AC84" s="171" t="s">
        <v>4715</v>
      </c>
      <c r="AD84" s="168">
        <v>0.02</v>
      </c>
      <c r="AE84" s="168">
        <v>0.02</v>
      </c>
      <c r="AF84" s="168">
        <v>2.5000000000000001E-2</v>
      </c>
      <c r="AG84" s="168">
        <v>0.2</v>
      </c>
      <c r="AH84" s="171" t="s">
        <v>133</v>
      </c>
      <c r="AI84" s="171" t="s">
        <v>4607</v>
      </c>
      <c r="AJ84" s="171" t="s">
        <v>130</v>
      </c>
      <c r="AK84" s="172">
        <v>44771</v>
      </c>
      <c r="AL84" s="186" t="s">
        <v>4716</v>
      </c>
      <c r="AM84" s="127">
        <v>4.70809330352586E-2</v>
      </c>
      <c r="AN84" s="127">
        <v>0.12675128110872191</v>
      </c>
      <c r="AO84" s="127">
        <v>0.32853043272644311</v>
      </c>
      <c r="AP84" s="127">
        <v>0.1218380050176672</v>
      </c>
      <c r="AQ84" s="127">
        <v>0.14021634610278941</v>
      </c>
      <c r="AR84" s="127">
        <v>2.9673639667707901E-2</v>
      </c>
      <c r="AS84" s="127">
        <v>0.16500026714733909</v>
      </c>
      <c r="AT84" s="127" t="s">
        <v>44</v>
      </c>
      <c r="AU84" s="127" t="s">
        <v>44</v>
      </c>
      <c r="AV84" s="127" t="s">
        <v>44</v>
      </c>
      <c r="AW84" s="127">
        <v>0.14510223410235659</v>
      </c>
      <c r="AX84" s="127">
        <v>4.3156372536262877</v>
      </c>
      <c r="AY84" s="127">
        <v>2.7917338016312208</v>
      </c>
      <c r="AZ84" s="127">
        <v>2.2156846190276545</v>
      </c>
      <c r="BA84" s="127">
        <v>0.92246116155471358</v>
      </c>
      <c r="BB84" s="127">
        <v>1.0989232640680229</v>
      </c>
      <c r="BC84" s="127">
        <v>0.27288682960120392</v>
      </c>
      <c r="BD84" s="127">
        <v>1.2646180036856638</v>
      </c>
      <c r="BE84" s="127" t="s">
        <v>44</v>
      </c>
      <c r="BF84" s="127" t="s">
        <v>44</v>
      </c>
      <c r="BG84" s="127" t="s">
        <v>44</v>
      </c>
      <c r="BH84" s="127">
        <v>1.1343328278296614</v>
      </c>
      <c r="BI84" s="127">
        <v>3.61715515770051E-2</v>
      </c>
      <c r="BJ84" s="127">
        <v>8.13489289809292E-2</v>
      </c>
      <c r="BK84" s="127">
        <v>0.18025552486946769</v>
      </c>
      <c r="BL84" s="127">
        <v>-9.0464281596323026E-3</v>
      </c>
      <c r="BM84" s="127">
        <v>1.1193781974468298E-2</v>
      </c>
      <c r="BN84" s="127">
        <v>-7.9066088486534403E-2</v>
      </c>
      <c r="BO84" s="127">
        <v>3.4525873562513999E-2</v>
      </c>
      <c r="BP84" s="127" t="s">
        <v>44</v>
      </c>
      <c r="BQ84" s="127" t="s">
        <v>44</v>
      </c>
      <c r="BR84" s="127" t="s">
        <v>44</v>
      </c>
      <c r="BS84" s="127">
        <v>1.5234843886439364E-2</v>
      </c>
      <c r="BT84" s="127">
        <v>7.7299890624264206E-2</v>
      </c>
      <c r="BU84" s="127">
        <v>7.9077588253896894E-2</v>
      </c>
      <c r="BV84" s="174">
        <v>1.92639143451387</v>
      </c>
      <c r="BW84" s="174">
        <v>0.20269240351254261</v>
      </c>
      <c r="BX84" s="127">
        <v>-3.0134381797304498E-2</v>
      </c>
      <c r="BY84" s="127">
        <v>-9.5580131247549896E-2</v>
      </c>
      <c r="BZ84" s="174">
        <v>-4.1972533400392899E-2</v>
      </c>
      <c r="CA84" s="179">
        <v>8.5871535880709504E-2</v>
      </c>
      <c r="CB84" s="179">
        <v>6.0289085877534399E-2</v>
      </c>
      <c r="CC84" s="179">
        <v>-8.8453543190295993E-3</v>
      </c>
      <c r="CD84" s="179">
        <v>7.9035188722315394E-2</v>
      </c>
      <c r="CE84" s="179">
        <v>-0.1051624772673462</v>
      </c>
      <c r="CF84" s="179">
        <v>1.5444242493595601E-2</v>
      </c>
      <c r="CG84" s="176">
        <v>1.6585629</v>
      </c>
      <c r="CH84" s="168">
        <v>0.18</v>
      </c>
      <c r="CI84" s="169">
        <v>0.1</v>
      </c>
      <c r="CJ84" s="169">
        <v>3.5999999999999999E-3</v>
      </c>
      <c r="CK84" s="169">
        <v>3.1395883274307314E-3</v>
      </c>
      <c r="CL84" s="169">
        <v>6.7395883274307313E-3</v>
      </c>
      <c r="CM84" s="177">
        <v>24058925.25</v>
      </c>
      <c r="CN84" s="177">
        <v>19819594.471111108</v>
      </c>
      <c r="CO84" s="177">
        <v>2710100.42</v>
      </c>
      <c r="CP84" s="127" t="s">
        <v>44</v>
      </c>
      <c r="CQ84" s="127" t="s">
        <v>44</v>
      </c>
      <c r="CR84" s="127" t="s">
        <v>44</v>
      </c>
      <c r="CS84" s="127" t="s">
        <v>44</v>
      </c>
      <c r="CT84" s="125" t="s">
        <v>44</v>
      </c>
      <c r="CU84" s="125" t="s">
        <v>44</v>
      </c>
      <c r="CV84" s="125" t="s">
        <v>4717</v>
      </c>
      <c r="CW84" s="125" t="s">
        <v>44</v>
      </c>
      <c r="CX84" s="153">
        <v>25569.625694432871</v>
      </c>
    </row>
    <row r="85" spans="1:102" ht="15" customHeight="1" x14ac:dyDescent="0.25">
      <c r="A85" s="8"/>
      <c r="B85" s="128">
        <v>37569846000157</v>
      </c>
      <c r="C85" s="151" t="s">
        <v>4718</v>
      </c>
      <c r="D85" s="125">
        <v>26</v>
      </c>
      <c r="E85" s="125"/>
      <c r="F85" s="121"/>
      <c r="G85" s="125" t="s">
        <v>4714</v>
      </c>
      <c r="H85" s="125" t="s">
        <v>153</v>
      </c>
      <c r="I85" s="125" t="s">
        <v>2325</v>
      </c>
      <c r="J85" s="125" t="s">
        <v>3317</v>
      </c>
      <c r="K85" s="125" t="s">
        <v>3285</v>
      </c>
      <c r="L85" s="125" t="s">
        <v>3272</v>
      </c>
      <c r="M85" s="125" t="s">
        <v>112</v>
      </c>
      <c r="N85" s="125" t="s">
        <v>113</v>
      </c>
      <c r="O85" s="125" t="s">
        <v>3309</v>
      </c>
      <c r="P85" s="125" t="s">
        <v>4719</v>
      </c>
      <c r="Q85" s="126">
        <v>500</v>
      </c>
      <c r="R85" s="125" t="s">
        <v>4571</v>
      </c>
      <c r="S85" s="187" t="s">
        <v>44</v>
      </c>
      <c r="T85" s="170">
        <v>100</v>
      </c>
      <c r="U85" s="170">
        <v>500</v>
      </c>
      <c r="V85" s="171" t="s">
        <v>3271</v>
      </c>
      <c r="W85" s="171" t="s">
        <v>3288</v>
      </c>
      <c r="X85" s="171" t="s">
        <v>4709</v>
      </c>
      <c r="Y85" s="171" t="s">
        <v>3292</v>
      </c>
      <c r="Z85" s="171">
        <v>16</v>
      </c>
      <c r="AA85" s="171" t="s">
        <v>44</v>
      </c>
      <c r="AB85" s="168" t="s">
        <v>44</v>
      </c>
      <c r="AC85" s="171" t="s">
        <v>44</v>
      </c>
      <c r="AD85" s="168">
        <v>0.02</v>
      </c>
      <c r="AE85" s="168" t="s">
        <v>44</v>
      </c>
      <c r="AF85" s="168">
        <v>2.5000000000000001E-2</v>
      </c>
      <c r="AG85" s="168">
        <v>0.2</v>
      </c>
      <c r="AH85" s="171" t="s">
        <v>3253</v>
      </c>
      <c r="AI85" s="171" t="s">
        <v>3254</v>
      </c>
      <c r="AJ85" s="171" t="s">
        <v>3246</v>
      </c>
      <c r="AK85" s="172">
        <v>44041</v>
      </c>
      <c r="AL85" s="186" t="s">
        <v>4720</v>
      </c>
      <c r="AM85" s="127">
        <v>-1.3657254310545E-3</v>
      </c>
      <c r="AN85" s="127">
        <v>7.5370440137023403E-2</v>
      </c>
      <c r="AO85" s="127">
        <v>0.2958490365948287</v>
      </c>
      <c r="AP85" s="127">
        <v>0.16420732401317359</v>
      </c>
      <c r="AQ85" s="127">
        <v>0.20756760126870619</v>
      </c>
      <c r="AR85" s="127">
        <v>-0.12429808158158449</v>
      </c>
      <c r="AS85" s="127">
        <v>0.30607901170563512</v>
      </c>
      <c r="AT85" s="127">
        <v>-4.47083215243336E-2</v>
      </c>
      <c r="AU85" s="127" t="s">
        <v>44</v>
      </c>
      <c r="AV85" s="127" t="s">
        <v>44</v>
      </c>
      <c r="AW85" s="127">
        <v>0.1181648183673578</v>
      </c>
      <c r="AX85" s="127" t="s">
        <v>44</v>
      </c>
      <c r="AY85" s="127">
        <v>1.6600558474345228</v>
      </c>
      <c r="AZ85" s="127">
        <v>1.9952737848281248</v>
      </c>
      <c r="BA85" s="127">
        <v>1.268073634976957</v>
      </c>
      <c r="BB85" s="127">
        <v>1.7333968110336948</v>
      </c>
      <c r="BC85" s="127" t="s">
        <v>44</v>
      </c>
      <c r="BD85" s="127">
        <v>2.3458933457823994</v>
      </c>
      <c r="BE85" s="127" t="s">
        <v>44</v>
      </c>
      <c r="BF85" s="127" t="s">
        <v>44</v>
      </c>
      <c r="BG85" s="127" t="s">
        <v>44</v>
      </c>
      <c r="BH85" s="127">
        <v>1.1621817802201784</v>
      </c>
      <c r="BI85" s="127">
        <v>-1.2275106889307901E-2</v>
      </c>
      <c r="BJ85" s="127">
        <v>2.99680880092307E-2</v>
      </c>
      <c r="BK85" s="127">
        <v>0.14757412873785331</v>
      </c>
      <c r="BL85" s="127">
        <v>3.0733951995764563E-2</v>
      </c>
      <c r="BM85" s="127">
        <v>7.8429782575871965E-2</v>
      </c>
      <c r="BN85" s="127">
        <v>-0.2330378097358268</v>
      </c>
      <c r="BO85" s="127">
        <v>0.17560461812080991</v>
      </c>
      <c r="BP85" s="127">
        <v>-0.16843835697736781</v>
      </c>
      <c r="BQ85" s="127" t="s">
        <v>44</v>
      </c>
      <c r="BR85" s="127" t="s">
        <v>44</v>
      </c>
      <c r="BS85" s="127">
        <v>1.4967963068245771E-2</v>
      </c>
      <c r="BT85" s="127">
        <v>0.1655621471017755</v>
      </c>
      <c r="BU85" s="127">
        <v>0.17190954302150149</v>
      </c>
      <c r="BV85" s="174">
        <v>0.81346491102932128</v>
      </c>
      <c r="BW85" s="174">
        <v>0.15535039698414141</v>
      </c>
      <c r="BX85" s="127">
        <v>-9.8882907408733997E-2</v>
      </c>
      <c r="BY85" s="127">
        <v>-0.2461725249611276</v>
      </c>
      <c r="BZ85" s="174">
        <v>0.84289153937893357</v>
      </c>
      <c r="CA85" s="179">
        <v>0.93811601377087539</v>
      </c>
      <c r="CB85" s="179">
        <v>-0.43993284393687743</v>
      </c>
      <c r="CC85" s="179">
        <v>0.66597607229720091</v>
      </c>
      <c r="CD85" s="179">
        <v>0.55284162773302481</v>
      </c>
      <c r="CE85" s="179">
        <v>9.4169431315895405E-2</v>
      </c>
      <c r="CF85" s="179">
        <v>0.76101642095960198</v>
      </c>
      <c r="CG85" s="176">
        <v>1.8964703999999999</v>
      </c>
      <c r="CH85" s="168">
        <v>0.24</v>
      </c>
      <c r="CI85" s="169">
        <v>0.15</v>
      </c>
      <c r="CJ85" s="169">
        <v>4.7999999999999996E-3</v>
      </c>
      <c r="CK85" s="169" t="s">
        <v>44</v>
      </c>
      <c r="CL85" s="169">
        <v>4.7999999999999996E-3</v>
      </c>
      <c r="CM85" s="177">
        <v>348209896.41000003</v>
      </c>
      <c r="CN85" s="177">
        <v>334317839.5079366</v>
      </c>
      <c r="CO85" s="177">
        <v>24210595.860000003</v>
      </c>
      <c r="CP85" s="127" t="s">
        <v>44</v>
      </c>
      <c r="CQ85" s="127" t="s">
        <v>44</v>
      </c>
      <c r="CR85" s="127" t="s">
        <v>44</v>
      </c>
      <c r="CS85" s="127" t="s">
        <v>44</v>
      </c>
      <c r="CT85" s="125" t="s">
        <v>44</v>
      </c>
      <c r="CU85" s="125" t="s">
        <v>44</v>
      </c>
      <c r="CV85" s="125" t="s">
        <v>4721</v>
      </c>
      <c r="CW85" s="125" t="s">
        <v>44</v>
      </c>
      <c r="CX85" s="153">
        <v>25569.625694432871</v>
      </c>
    </row>
    <row r="86" spans="1:102" ht="15" customHeight="1" x14ac:dyDescent="0.25">
      <c r="A86" s="8"/>
      <c r="B86" s="128">
        <v>64169533000184</v>
      </c>
      <c r="C86" s="151" t="s">
        <v>4399</v>
      </c>
      <c r="D86" s="125">
        <v>40</v>
      </c>
      <c r="E86" s="125"/>
      <c r="F86" s="121"/>
      <c r="G86" s="125" t="s">
        <v>3829</v>
      </c>
      <c r="H86" s="125" t="s">
        <v>3276</v>
      </c>
      <c r="I86" s="125" t="s">
        <v>3276</v>
      </c>
      <c r="J86" s="125" t="s">
        <v>3319</v>
      </c>
      <c r="K86" s="125" t="s">
        <v>3298</v>
      </c>
      <c r="L86" s="125" t="s">
        <v>4605</v>
      </c>
      <c r="M86" s="125" t="s">
        <v>160</v>
      </c>
      <c r="N86" s="125" t="s">
        <v>3305</v>
      </c>
      <c r="O86" s="125" t="s">
        <v>4630</v>
      </c>
      <c r="P86" s="125" t="s">
        <v>4722</v>
      </c>
      <c r="Q86" s="126">
        <v>1000</v>
      </c>
      <c r="R86" s="125" t="s">
        <v>4612</v>
      </c>
      <c r="S86" s="187" t="s">
        <v>44</v>
      </c>
      <c r="T86" s="170">
        <v>1000</v>
      </c>
      <c r="U86" s="170">
        <v>1000</v>
      </c>
      <c r="V86" s="171" t="s">
        <v>4723</v>
      </c>
      <c r="W86" s="171" t="s">
        <v>132</v>
      </c>
      <c r="X86" s="171" t="s">
        <v>132</v>
      </c>
      <c r="Y86" s="171" t="s">
        <v>132</v>
      </c>
      <c r="Z86" s="171">
        <v>0</v>
      </c>
      <c r="AA86" s="171" t="s">
        <v>44</v>
      </c>
      <c r="AB86" s="168" t="s">
        <v>44</v>
      </c>
      <c r="AC86" s="171" t="s">
        <v>44</v>
      </c>
      <c r="AD86" s="168">
        <v>1.2500000000000001E-2</v>
      </c>
      <c r="AE86" s="168" t="s">
        <v>44</v>
      </c>
      <c r="AF86" s="168">
        <v>1.2500000000000001E-2</v>
      </c>
      <c r="AG86" s="168" t="s">
        <v>44</v>
      </c>
      <c r="AH86" s="171" t="s">
        <v>44</v>
      </c>
      <c r="AI86" s="171" t="s">
        <v>44</v>
      </c>
      <c r="AJ86" s="171" t="s">
        <v>44</v>
      </c>
      <c r="AK86" s="172">
        <v>46056</v>
      </c>
      <c r="AL86" s="186" t="s">
        <v>4724</v>
      </c>
      <c r="AM86" s="127" t="s">
        <v>44</v>
      </c>
      <c r="AN86" s="127" t="s">
        <v>44</v>
      </c>
      <c r="AO86" s="127" t="s">
        <v>44</v>
      </c>
      <c r="AP86" s="127" t="s">
        <v>44</v>
      </c>
      <c r="AQ86" s="127" t="s">
        <v>44</v>
      </c>
      <c r="AR86" s="127" t="s">
        <v>44</v>
      </c>
      <c r="AS86" s="127" t="s">
        <v>44</v>
      </c>
      <c r="AT86" s="127" t="s">
        <v>44</v>
      </c>
      <c r="AU86" s="127" t="s">
        <v>44</v>
      </c>
      <c r="AV86" s="127" t="s">
        <v>44</v>
      </c>
      <c r="AW86" s="127" t="s">
        <v>44</v>
      </c>
      <c r="AX86" s="127" t="s">
        <v>44</v>
      </c>
      <c r="AY86" s="127" t="s">
        <v>44</v>
      </c>
      <c r="AZ86" s="127" t="s">
        <v>44</v>
      </c>
      <c r="BA86" s="127" t="s">
        <v>44</v>
      </c>
      <c r="BB86" s="127" t="s">
        <v>44</v>
      </c>
      <c r="BC86" s="127" t="s">
        <v>44</v>
      </c>
      <c r="BD86" s="127" t="s">
        <v>44</v>
      </c>
      <c r="BE86" s="127" t="s">
        <v>44</v>
      </c>
      <c r="BF86" s="127" t="s">
        <v>44</v>
      </c>
      <c r="BG86" s="127" t="s">
        <v>44</v>
      </c>
      <c r="BH86" s="127" t="s">
        <v>44</v>
      </c>
      <c r="BI86" s="127" t="s">
        <v>44</v>
      </c>
      <c r="BJ86" s="127" t="s">
        <v>44</v>
      </c>
      <c r="BK86" s="127" t="s">
        <v>44</v>
      </c>
      <c r="BL86" s="127" t="s">
        <v>44</v>
      </c>
      <c r="BM86" s="127" t="s">
        <v>44</v>
      </c>
      <c r="BN86" s="127" t="s">
        <v>44</v>
      </c>
      <c r="BO86" s="127" t="s">
        <v>44</v>
      </c>
      <c r="BP86" s="127" t="s">
        <v>44</v>
      </c>
      <c r="BQ86" s="127" t="s">
        <v>44</v>
      </c>
      <c r="BR86" s="127" t="s">
        <v>44</v>
      </c>
      <c r="BS86" s="127" t="s">
        <v>44</v>
      </c>
      <c r="BT86" s="127" t="s">
        <v>44</v>
      </c>
      <c r="BU86" s="127">
        <v>7.2881954828100004E-5</v>
      </c>
      <c r="BV86" s="174" t="s">
        <v>44</v>
      </c>
      <c r="BW86" s="174">
        <v>-0.43087609539377791</v>
      </c>
      <c r="BX86" s="127" t="s">
        <v>44</v>
      </c>
      <c r="BY86" s="127" t="s">
        <v>44</v>
      </c>
      <c r="BZ86" s="174">
        <v>-1.8397143256999999E-5</v>
      </c>
      <c r="CA86" s="179" t="s">
        <v>44</v>
      </c>
      <c r="CB86" s="179" t="s">
        <v>44</v>
      </c>
      <c r="CC86" s="179" t="s">
        <v>44</v>
      </c>
      <c r="CD86" s="179" t="s">
        <v>44</v>
      </c>
      <c r="CE86" s="179" t="s">
        <v>44</v>
      </c>
      <c r="CF86" s="179" t="s">
        <v>44</v>
      </c>
      <c r="CG86" s="176">
        <v>103.2226338</v>
      </c>
      <c r="CH86" s="168">
        <v>0.15</v>
      </c>
      <c r="CI86" s="169" t="s">
        <v>44</v>
      </c>
      <c r="CJ86" s="169">
        <v>1.8749999999999999E-3</v>
      </c>
      <c r="CK86" s="169" t="s">
        <v>44</v>
      </c>
      <c r="CL86" s="169">
        <v>1.8749999999999999E-3</v>
      </c>
      <c r="CM86" s="177">
        <v>206445267.59999999</v>
      </c>
      <c r="CN86" s="177" t="s">
        <v>44</v>
      </c>
      <c r="CO86" s="177">
        <v>200000000</v>
      </c>
      <c r="CP86" s="127" t="s">
        <v>44</v>
      </c>
      <c r="CQ86" s="127" t="s">
        <v>44</v>
      </c>
      <c r="CR86" s="127" t="s">
        <v>44</v>
      </c>
      <c r="CS86" s="127" t="s">
        <v>44</v>
      </c>
      <c r="CT86" s="125" t="s">
        <v>44</v>
      </c>
      <c r="CU86" s="125" t="s">
        <v>44</v>
      </c>
      <c r="CV86" s="125" t="s">
        <v>44</v>
      </c>
      <c r="CW86" s="125" t="s">
        <v>44</v>
      </c>
      <c r="CX86" s="153">
        <v>25569.625694432871</v>
      </c>
    </row>
    <row r="87" spans="1:102" ht="15" customHeight="1" x14ac:dyDescent="0.25">
      <c r="A87" s="8"/>
      <c r="B87" s="128">
        <v>25213405000139</v>
      </c>
      <c r="C87" s="151" t="s">
        <v>4725</v>
      </c>
      <c r="D87" s="125">
        <v>11</v>
      </c>
      <c r="E87" s="125" t="s">
        <v>131</v>
      </c>
      <c r="F87" s="121" t="s">
        <v>3266</v>
      </c>
      <c r="G87" s="125" t="s">
        <v>3829</v>
      </c>
      <c r="H87" s="125" t="s">
        <v>3263</v>
      </c>
      <c r="I87" s="125" t="s">
        <v>3257</v>
      </c>
      <c r="J87" s="125" t="s">
        <v>357</v>
      </c>
      <c r="K87" s="125" t="s">
        <v>3285</v>
      </c>
      <c r="L87" s="125" t="s">
        <v>3272</v>
      </c>
      <c r="M87" s="125" t="s">
        <v>160</v>
      </c>
      <c r="N87" s="125" t="s">
        <v>3305</v>
      </c>
      <c r="O87" s="125" t="s">
        <v>311</v>
      </c>
      <c r="P87" s="125" t="s">
        <v>3331</v>
      </c>
      <c r="Q87" s="126">
        <v>1000</v>
      </c>
      <c r="R87" s="125" t="s">
        <v>4571</v>
      </c>
      <c r="S87" s="187" t="s">
        <v>44</v>
      </c>
      <c r="T87" s="170">
        <v>500</v>
      </c>
      <c r="U87" s="170">
        <v>1000</v>
      </c>
      <c r="V87" s="171" t="s">
        <v>3271</v>
      </c>
      <c r="W87" s="171" t="s">
        <v>132</v>
      </c>
      <c r="X87" s="171" t="s">
        <v>4652</v>
      </c>
      <c r="Y87" s="171" t="s">
        <v>3288</v>
      </c>
      <c r="Z87" s="171">
        <v>30</v>
      </c>
      <c r="AA87" s="171" t="s">
        <v>44</v>
      </c>
      <c r="AB87" s="168" t="s">
        <v>44</v>
      </c>
      <c r="AC87" s="171" t="s">
        <v>4726</v>
      </c>
      <c r="AD87" s="168">
        <v>1.1000000000000001E-2</v>
      </c>
      <c r="AE87" s="168">
        <v>1.1000000000000001E-2</v>
      </c>
      <c r="AF87" s="168">
        <v>1.4999999999999999E-2</v>
      </c>
      <c r="AG87" s="168">
        <v>0.2</v>
      </c>
      <c r="AH87" s="171" t="s">
        <v>133</v>
      </c>
      <c r="AI87" s="171" t="s">
        <v>4607</v>
      </c>
      <c r="AJ87" s="171" t="s">
        <v>4619</v>
      </c>
      <c r="AK87" s="172">
        <v>42619</v>
      </c>
      <c r="AL87" s="186" t="s">
        <v>4727</v>
      </c>
      <c r="AM87" s="127">
        <v>-2.0152552988099001E-3</v>
      </c>
      <c r="AN87" s="127">
        <v>1.99983197571178E-2</v>
      </c>
      <c r="AO87" s="127">
        <v>0.1015584392149648</v>
      </c>
      <c r="AP87" s="127">
        <v>0.1016331308524987</v>
      </c>
      <c r="AQ87" s="127">
        <v>0.13204329273741311</v>
      </c>
      <c r="AR87" s="127">
        <v>0.10364712417074259</v>
      </c>
      <c r="AS87" s="127">
        <v>0.11691605585108999</v>
      </c>
      <c r="AT87" s="127">
        <v>8.8342949527375494E-2</v>
      </c>
      <c r="AU87" s="127" t="s">
        <v>44</v>
      </c>
      <c r="AV87" s="127" t="s">
        <v>44</v>
      </c>
      <c r="AW87" s="127">
        <v>0.1017228484697152</v>
      </c>
      <c r="AX87" s="127" t="s">
        <v>44</v>
      </c>
      <c r="AY87" s="127">
        <v>0.44046880436566771</v>
      </c>
      <c r="AZ87" s="127">
        <v>0.6849334164680595</v>
      </c>
      <c r="BA87" s="127">
        <v>0.76215850007518504</v>
      </c>
      <c r="BB87" s="127">
        <v>1.0268233800192224</v>
      </c>
      <c r="BC87" s="127">
        <v>0.95316703407354364</v>
      </c>
      <c r="BD87" s="127">
        <v>0.89608430159194041</v>
      </c>
      <c r="BE87" s="127">
        <v>0.71399760942369583</v>
      </c>
      <c r="BF87" s="127" t="s">
        <v>44</v>
      </c>
      <c r="BG87" s="127" t="s">
        <v>44</v>
      </c>
      <c r="BH87" s="127">
        <v>1.1514956187712191</v>
      </c>
      <c r="BI87" s="127">
        <v>-1.29246367570634E-2</v>
      </c>
      <c r="BJ87" s="127">
        <v>-2.5404032370674699E-2</v>
      </c>
      <c r="BK87" s="127">
        <v>-4.6716468642010497E-2</v>
      </c>
      <c r="BL87" s="127">
        <v>-2.7984267754542547E-2</v>
      </c>
      <c r="BM87" s="127">
        <v>3.0563027683416788E-3</v>
      </c>
      <c r="BN87" s="127">
        <v>-5.0926039834997003E-3</v>
      </c>
      <c r="BO87" s="127">
        <v>-1.3558337733735101E-2</v>
      </c>
      <c r="BP87" s="127">
        <v>-3.5387085925658597E-2</v>
      </c>
      <c r="BQ87" s="127" t="s">
        <v>44</v>
      </c>
      <c r="BR87" s="127" t="s">
        <v>44</v>
      </c>
      <c r="BS87" s="127">
        <v>1.2296791241847904E-2</v>
      </c>
      <c r="BT87" s="127">
        <v>2.6282595333487601E-2</v>
      </c>
      <c r="BU87" s="127">
        <v>3.1080551465331702E-2</v>
      </c>
      <c r="BV87" s="174">
        <v>-1.5679580577216763</v>
      </c>
      <c r="BW87" s="174">
        <v>0.29381110895628149</v>
      </c>
      <c r="BX87" s="127">
        <v>-1.8909377490304299E-2</v>
      </c>
      <c r="BY87" s="127">
        <v>-6.2322543044284501E-2</v>
      </c>
      <c r="BZ87" s="174">
        <v>6.6775938110420902E-2</v>
      </c>
      <c r="CA87" s="179">
        <v>0.53603537133284984</v>
      </c>
      <c r="CB87" s="179">
        <v>-0.35282361499167619</v>
      </c>
      <c r="CC87" s="179">
        <v>0.79493158330897951</v>
      </c>
      <c r="CD87" s="179">
        <v>0.75045839234180034</v>
      </c>
      <c r="CE87" s="179">
        <v>2.28907404183465E-2</v>
      </c>
      <c r="CF87" s="179">
        <v>0.67852548723340878</v>
      </c>
      <c r="CG87" s="176">
        <v>2.5343187090499999</v>
      </c>
      <c r="CH87" s="168">
        <v>0.25</v>
      </c>
      <c r="CI87" s="169">
        <v>0.15</v>
      </c>
      <c r="CJ87" s="169">
        <v>2.7500000000000003E-3</v>
      </c>
      <c r="CK87" s="169" t="s">
        <v>44</v>
      </c>
      <c r="CL87" s="169">
        <v>2.7500000000000003E-3</v>
      </c>
      <c r="CM87" s="177">
        <v>421526733.02999997</v>
      </c>
      <c r="CN87" s="177">
        <v>426285236.60214287</v>
      </c>
      <c r="CO87" s="177">
        <v>-2090553.7500000056</v>
      </c>
      <c r="CP87" s="127" t="s">
        <v>44</v>
      </c>
      <c r="CQ87" s="127" t="s">
        <v>44</v>
      </c>
      <c r="CR87" s="127" t="s">
        <v>44</v>
      </c>
      <c r="CS87" s="127" t="s">
        <v>44</v>
      </c>
      <c r="CT87" s="125" t="s">
        <v>44</v>
      </c>
      <c r="CU87" s="125" t="s">
        <v>44</v>
      </c>
      <c r="CV87" s="125" t="s">
        <v>4728</v>
      </c>
      <c r="CW87" s="125" t="s">
        <v>44</v>
      </c>
      <c r="CX87" s="153">
        <v>25569.625694432871</v>
      </c>
    </row>
    <row r="88" spans="1:102" ht="15" customHeight="1" x14ac:dyDescent="0.25">
      <c r="A88" s="8"/>
      <c r="B88" s="128">
        <v>10320188000109</v>
      </c>
      <c r="C88" s="151" t="s">
        <v>4729</v>
      </c>
      <c r="D88" s="125">
        <v>13</v>
      </c>
      <c r="E88" s="125"/>
      <c r="F88" s="121" t="s">
        <v>3266</v>
      </c>
      <c r="G88" s="125" t="s">
        <v>4691</v>
      </c>
      <c r="H88" s="125" t="s">
        <v>3263</v>
      </c>
      <c r="I88" s="125" t="s">
        <v>3257</v>
      </c>
      <c r="J88" s="125" t="s">
        <v>3319</v>
      </c>
      <c r="K88" s="125" t="s">
        <v>3285</v>
      </c>
      <c r="L88" s="125" t="s">
        <v>3272</v>
      </c>
      <c r="M88" s="125" t="s">
        <v>110</v>
      </c>
      <c r="N88" s="125" t="s">
        <v>4699</v>
      </c>
      <c r="O88" s="125" t="s">
        <v>4730</v>
      </c>
      <c r="P88" s="125" t="s">
        <v>3299</v>
      </c>
      <c r="Q88" s="126">
        <v>500</v>
      </c>
      <c r="R88" s="125" t="s">
        <v>4571</v>
      </c>
      <c r="S88" s="187" t="s">
        <v>44</v>
      </c>
      <c r="T88" s="170">
        <v>300</v>
      </c>
      <c r="U88" s="170">
        <v>500</v>
      </c>
      <c r="V88" s="171" t="s">
        <v>3271</v>
      </c>
      <c r="W88" s="171" t="s">
        <v>132</v>
      </c>
      <c r="X88" s="171" t="s">
        <v>132</v>
      </c>
      <c r="Y88" s="171" t="s">
        <v>3288</v>
      </c>
      <c r="Z88" s="171">
        <v>1</v>
      </c>
      <c r="AA88" s="171" t="s">
        <v>44</v>
      </c>
      <c r="AB88" s="168" t="s">
        <v>44</v>
      </c>
      <c r="AC88" s="171" t="s">
        <v>44</v>
      </c>
      <c r="AD88" s="168">
        <v>8.5000000000000006E-3</v>
      </c>
      <c r="AE88" s="168" t="s">
        <v>44</v>
      </c>
      <c r="AF88" s="168">
        <v>1.7500000000000002E-2</v>
      </c>
      <c r="AG88" s="168">
        <v>0.2</v>
      </c>
      <c r="AH88" s="171" t="s">
        <v>133</v>
      </c>
      <c r="AI88" s="171" t="s">
        <v>4607</v>
      </c>
      <c r="AJ88" s="171" t="s">
        <v>130</v>
      </c>
      <c r="AK88" s="172">
        <v>39780</v>
      </c>
      <c r="AL88" s="186" t="s">
        <v>4731</v>
      </c>
      <c r="AM88" s="127">
        <v>1.1086565961424899E-2</v>
      </c>
      <c r="AN88" s="127">
        <v>4.49052163560133E-2</v>
      </c>
      <c r="AO88" s="127">
        <v>0.1504239193141825</v>
      </c>
      <c r="AP88" s="127">
        <v>0.13412066679055079</v>
      </c>
      <c r="AQ88" s="127">
        <v>0.1321392695569712</v>
      </c>
      <c r="AR88" s="127">
        <v>0.11184688937031551</v>
      </c>
      <c r="AS88" s="127">
        <v>0.13820539335323739</v>
      </c>
      <c r="AT88" s="127">
        <v>0.1486620714450686</v>
      </c>
      <c r="AU88" s="127" t="s">
        <v>44</v>
      </c>
      <c r="AV88" s="127" t="s">
        <v>44</v>
      </c>
      <c r="AW88" s="127">
        <v>0.10817386349024841</v>
      </c>
      <c r="AX88" s="127">
        <v>1.0162414802204438</v>
      </c>
      <c r="AY88" s="127">
        <v>0.98905044015384758</v>
      </c>
      <c r="AZ88" s="127">
        <v>1.0144934263542422</v>
      </c>
      <c r="BA88" s="127">
        <v>1.0213339355697717</v>
      </c>
      <c r="BB88" s="127">
        <v>1.0276640425431125</v>
      </c>
      <c r="BC88" s="127">
        <v>1.0285742963387381</v>
      </c>
      <c r="BD88" s="127">
        <v>1.0592530040263122</v>
      </c>
      <c r="BE88" s="127">
        <v>1.2015035064101165</v>
      </c>
      <c r="BF88" s="127" t="s">
        <v>44</v>
      </c>
      <c r="BG88" s="127" t="s">
        <v>44</v>
      </c>
      <c r="BH88" s="127">
        <v>1.2036941798111205</v>
      </c>
      <c r="BI88" s="127">
        <v>1.7718450317150001E-4</v>
      </c>
      <c r="BJ88" s="127">
        <v>-4.9713577177929998E-4</v>
      </c>
      <c r="BK88" s="127">
        <v>2.1490114572071E-3</v>
      </c>
      <c r="BL88" s="127">
        <v>2.4763600906860805E-3</v>
      </c>
      <c r="BM88" s="127">
        <v>3.1518330190147825E-3</v>
      </c>
      <c r="BN88" s="127">
        <v>3.1071612160731002E-3</v>
      </c>
      <c r="BO88" s="127">
        <v>7.7309997684121999E-3</v>
      </c>
      <c r="BP88" s="127">
        <v>2.4932035992034401E-2</v>
      </c>
      <c r="BQ88" s="127" t="s">
        <v>44</v>
      </c>
      <c r="BR88" s="127" t="s">
        <v>44</v>
      </c>
      <c r="BS88" s="127">
        <v>1.6796191136111416E-2</v>
      </c>
      <c r="BT88" s="127">
        <v>1.0663155741164901E-2</v>
      </c>
      <c r="BU88" s="127">
        <v>1.33228088668116E-2</v>
      </c>
      <c r="BV88" s="174">
        <v>0.18074168271497471</v>
      </c>
      <c r="BW88" s="174">
        <v>0.66299993968981363</v>
      </c>
      <c r="BX88" s="127">
        <v>-2.8885844570639002E-3</v>
      </c>
      <c r="BY88" s="127">
        <v>-2.0109056909052202E-2</v>
      </c>
      <c r="BZ88" s="174">
        <v>7.7455870444965002E-3</v>
      </c>
      <c r="CA88" s="179">
        <v>-1.6813259212171999E-2</v>
      </c>
      <c r="CB88" s="179">
        <v>2.1009091466263001E-2</v>
      </c>
      <c r="CC88" s="179">
        <v>3.3247608635245999E-3</v>
      </c>
      <c r="CD88" s="179">
        <v>2.20379615336899E-2</v>
      </c>
      <c r="CE88" s="179">
        <v>7.6017013103822598E-2</v>
      </c>
      <c r="CF88" s="179">
        <v>9.2621661630833296E-2</v>
      </c>
      <c r="CG88" s="176">
        <v>5.9417135999999999</v>
      </c>
      <c r="CH88" s="168">
        <v>0.32</v>
      </c>
      <c r="CI88" s="169">
        <v>0.1</v>
      </c>
      <c r="CJ88" s="169">
        <v>2.7200000000000002E-3</v>
      </c>
      <c r="CK88" s="169">
        <v>3.7430260689368393E-5</v>
      </c>
      <c r="CL88" s="169">
        <v>2.7574302606893685E-3</v>
      </c>
      <c r="CM88" s="177">
        <v>2811027359.0599999</v>
      </c>
      <c r="CN88" s="177">
        <v>2727590304.5363474</v>
      </c>
      <c r="CO88" s="177">
        <v>-30503645.660000011</v>
      </c>
      <c r="CP88" s="127" t="s">
        <v>44</v>
      </c>
      <c r="CQ88" s="127" t="s">
        <v>44</v>
      </c>
      <c r="CR88" s="127" t="s">
        <v>44</v>
      </c>
      <c r="CS88" s="127" t="s">
        <v>44</v>
      </c>
      <c r="CT88" s="125" t="s">
        <v>44</v>
      </c>
      <c r="CU88" s="125" t="s">
        <v>44</v>
      </c>
      <c r="CV88" s="125" t="s">
        <v>4732</v>
      </c>
      <c r="CW88" s="125" t="s">
        <v>44</v>
      </c>
      <c r="CX88" s="153">
        <v>25569.625694432871</v>
      </c>
    </row>
    <row r="89" spans="1:102" ht="15" customHeight="1" x14ac:dyDescent="0.25">
      <c r="A89" s="8"/>
      <c r="B89" s="128">
        <v>52280036000170</v>
      </c>
      <c r="C89" s="151" t="s">
        <v>4733</v>
      </c>
      <c r="D89" s="125">
        <v>10</v>
      </c>
      <c r="E89" s="125"/>
      <c r="F89" s="121"/>
      <c r="G89" s="125" t="s">
        <v>4698</v>
      </c>
      <c r="H89" s="125" t="s">
        <v>3264</v>
      </c>
      <c r="I89" s="125" t="s">
        <v>3265</v>
      </c>
      <c r="J89" s="125" t="s">
        <v>357</v>
      </c>
      <c r="K89" s="125" t="s">
        <v>3285</v>
      </c>
      <c r="L89" s="125" t="s">
        <v>3272</v>
      </c>
      <c r="M89" s="125" t="s">
        <v>160</v>
      </c>
      <c r="N89" s="125" t="s">
        <v>3324</v>
      </c>
      <c r="O89" s="125" t="s">
        <v>3326</v>
      </c>
      <c r="P89" s="125" t="s">
        <v>3320</v>
      </c>
      <c r="Q89" s="126">
        <v>500</v>
      </c>
      <c r="R89" s="125" t="s">
        <v>4571</v>
      </c>
      <c r="S89" s="187" t="s">
        <v>44</v>
      </c>
      <c r="T89" s="170">
        <v>500</v>
      </c>
      <c r="U89" s="170">
        <v>500</v>
      </c>
      <c r="V89" s="171" t="s">
        <v>3271</v>
      </c>
      <c r="W89" s="171" t="s">
        <v>132</v>
      </c>
      <c r="X89" s="171" t="s">
        <v>132</v>
      </c>
      <c r="Y89" s="171" t="s">
        <v>3288</v>
      </c>
      <c r="Z89" s="171">
        <v>1</v>
      </c>
      <c r="AA89" s="171" t="s">
        <v>44</v>
      </c>
      <c r="AB89" s="168" t="s">
        <v>44</v>
      </c>
      <c r="AC89" s="171" t="s">
        <v>4734</v>
      </c>
      <c r="AD89" s="168">
        <v>6.5000000000000006E-3</v>
      </c>
      <c r="AE89" s="168">
        <v>6.5000000000000006E-3</v>
      </c>
      <c r="AF89" s="168">
        <v>1.0500000000000001E-2</v>
      </c>
      <c r="AG89" s="168" t="s">
        <v>44</v>
      </c>
      <c r="AH89" s="171" t="s">
        <v>44</v>
      </c>
      <c r="AI89" s="171" t="s">
        <v>44</v>
      </c>
      <c r="AJ89" s="171" t="s">
        <v>130</v>
      </c>
      <c r="AK89" s="172">
        <v>45196</v>
      </c>
      <c r="AL89" s="186" t="s">
        <v>4735</v>
      </c>
      <c r="AM89" s="127">
        <v>9.7431558088297999E-3</v>
      </c>
      <c r="AN89" s="127">
        <v>3.3650073321422003E-2</v>
      </c>
      <c r="AO89" s="127">
        <v>0.13484676086886749</v>
      </c>
      <c r="AP89" s="127">
        <v>0.12858341797477069</v>
      </c>
      <c r="AQ89" s="127" t="s">
        <v>44</v>
      </c>
      <c r="AR89" s="127">
        <v>0.12174591333901549</v>
      </c>
      <c r="AS89" s="127" t="s">
        <v>44</v>
      </c>
      <c r="AT89" s="127" t="s">
        <v>44</v>
      </c>
      <c r="AU89" s="127" t="s">
        <v>44</v>
      </c>
      <c r="AV89" s="127" t="s">
        <v>44</v>
      </c>
      <c r="AW89" s="127">
        <v>0.1323994861370501</v>
      </c>
      <c r="AX89" s="127">
        <v>0.89309882930701967</v>
      </c>
      <c r="AY89" s="127">
        <v>0.7411526439579198</v>
      </c>
      <c r="AZ89" s="127">
        <v>0.90943749564787757</v>
      </c>
      <c r="BA89" s="127">
        <v>0.97662700159827243</v>
      </c>
      <c r="BB89" s="127" t="s">
        <v>44</v>
      </c>
      <c r="BC89" s="127">
        <v>1.1196084026099868</v>
      </c>
      <c r="BD89" s="127" t="s">
        <v>44</v>
      </c>
      <c r="BE89" s="127" t="s">
        <v>44</v>
      </c>
      <c r="BF89" s="127" t="s">
        <v>44</v>
      </c>
      <c r="BG89" s="127" t="s">
        <v>44</v>
      </c>
      <c r="BH89" s="127">
        <v>1.0372638400235863</v>
      </c>
      <c r="BI89" s="127">
        <v>-1.1662256494234999E-3</v>
      </c>
      <c r="BJ89" s="127">
        <v>-1.17522788063706E-2</v>
      </c>
      <c r="BK89" s="127">
        <v>-1.34281469881079E-2</v>
      </c>
      <c r="BL89" s="127">
        <v>-2.7192831062650136E-3</v>
      </c>
      <c r="BM89" s="127" t="s">
        <v>44</v>
      </c>
      <c r="BN89" s="127">
        <v>1.30061851847731E-2</v>
      </c>
      <c r="BO89" s="127" t="s">
        <v>44</v>
      </c>
      <c r="BP89" s="127" t="s">
        <v>44</v>
      </c>
      <c r="BQ89" s="127" t="s">
        <v>44</v>
      </c>
      <c r="BR89" s="127" t="s">
        <v>44</v>
      </c>
      <c r="BS89" s="127">
        <v>4.2180627196466425E-3</v>
      </c>
      <c r="BT89" s="127">
        <v>4.90804273587E-3</v>
      </c>
      <c r="BU89" s="127">
        <v>4.2330259472731996E-3</v>
      </c>
      <c r="BV89" s="174">
        <v>-2.3955149475095934</v>
      </c>
      <c r="BW89" s="174">
        <v>0.90987331842147878</v>
      </c>
      <c r="BX89" s="127">
        <v>-3.0788246896413999E-3</v>
      </c>
      <c r="BY89" s="127">
        <v>-3.0788246896413999E-3</v>
      </c>
      <c r="BZ89" s="174">
        <v>1.4466641168342999E-3</v>
      </c>
      <c r="CA89" s="179">
        <v>-4.0412689314816203E-2</v>
      </c>
      <c r="CB89" s="179">
        <v>7.2481526606098495E-2</v>
      </c>
      <c r="CC89" s="179">
        <v>-5.2707874330299498E-2</v>
      </c>
      <c r="CD89" s="179">
        <v>-0.1612017900954707</v>
      </c>
      <c r="CE89" s="179">
        <v>3.6214307819831398E-2</v>
      </c>
      <c r="CF89" s="179">
        <v>1.8868190214787799E-2</v>
      </c>
      <c r="CG89" s="176">
        <v>1.3774332499999999</v>
      </c>
      <c r="CH89" s="168">
        <v>0.25</v>
      </c>
      <c r="CI89" s="169">
        <v>0.21</v>
      </c>
      <c r="CJ89" s="169">
        <v>1.6250000000000001E-3</v>
      </c>
      <c r="CK89" s="169" t="s">
        <v>44</v>
      </c>
      <c r="CL89" s="169">
        <v>1.6250000000000001E-3</v>
      </c>
      <c r="CM89" s="177">
        <v>371617291.14999998</v>
      </c>
      <c r="CN89" s="177">
        <v>459353150.76150793</v>
      </c>
      <c r="CO89" s="177">
        <v>-198272363.56999996</v>
      </c>
      <c r="CP89" s="127" t="s">
        <v>44</v>
      </c>
      <c r="CQ89" s="127" t="s">
        <v>44</v>
      </c>
      <c r="CR89" s="127" t="s">
        <v>44</v>
      </c>
      <c r="CS89" s="127" t="s">
        <v>44</v>
      </c>
      <c r="CT89" s="125" t="s">
        <v>44</v>
      </c>
      <c r="CU89" s="125" t="s">
        <v>44</v>
      </c>
      <c r="CV89" s="125" t="s">
        <v>4736</v>
      </c>
      <c r="CW89" s="125" t="s">
        <v>44</v>
      </c>
      <c r="CX89" s="153">
        <v>25569.625694432871</v>
      </c>
    </row>
    <row r="90" spans="1:102" ht="15" customHeight="1" x14ac:dyDescent="0.25">
      <c r="A90" s="8"/>
      <c r="B90" s="128">
        <v>4455632000109</v>
      </c>
      <c r="C90" s="151" t="s">
        <v>4737</v>
      </c>
      <c r="D90" s="125">
        <v>13</v>
      </c>
      <c r="E90" s="125"/>
      <c r="F90" s="121" t="s">
        <v>3267</v>
      </c>
      <c r="G90" s="125" t="s">
        <v>4698</v>
      </c>
      <c r="H90" s="125" t="s">
        <v>3264</v>
      </c>
      <c r="I90" s="125" t="s">
        <v>3265</v>
      </c>
      <c r="J90" s="125" t="s">
        <v>3318</v>
      </c>
      <c r="K90" s="125" t="s">
        <v>3285</v>
      </c>
      <c r="L90" s="125" t="s">
        <v>3272</v>
      </c>
      <c r="M90" s="125" t="s">
        <v>110</v>
      </c>
      <c r="N90" s="125" t="s">
        <v>260</v>
      </c>
      <c r="O90" s="125" t="s">
        <v>163</v>
      </c>
      <c r="P90" s="125" t="s">
        <v>3299</v>
      </c>
      <c r="Q90" s="126">
        <v>1000</v>
      </c>
      <c r="R90" s="125" t="s">
        <v>4571</v>
      </c>
      <c r="S90" s="187" t="s">
        <v>44</v>
      </c>
      <c r="T90" s="170">
        <v>500</v>
      </c>
      <c r="U90" s="170">
        <v>500</v>
      </c>
      <c r="V90" s="171" t="s">
        <v>3271</v>
      </c>
      <c r="W90" s="171" t="s">
        <v>132</v>
      </c>
      <c r="X90" s="171" t="s">
        <v>132</v>
      </c>
      <c r="Y90" s="171" t="s">
        <v>3288</v>
      </c>
      <c r="Z90" s="171">
        <v>1</v>
      </c>
      <c r="AA90" s="171" t="s">
        <v>44</v>
      </c>
      <c r="AB90" s="168" t="s">
        <v>44</v>
      </c>
      <c r="AC90" s="171" t="s">
        <v>44</v>
      </c>
      <c r="AD90" s="168">
        <v>1.4999999999999999E-2</v>
      </c>
      <c r="AE90" s="168" t="s">
        <v>44</v>
      </c>
      <c r="AF90" s="168">
        <v>2.5000000000000001E-2</v>
      </c>
      <c r="AG90" s="168">
        <v>0.2</v>
      </c>
      <c r="AH90" s="171" t="s">
        <v>133</v>
      </c>
      <c r="AI90" s="171" t="s">
        <v>4607</v>
      </c>
      <c r="AJ90" s="171" t="s">
        <v>130</v>
      </c>
      <c r="AK90" s="172">
        <v>37074</v>
      </c>
      <c r="AL90" s="186" t="s">
        <v>4738</v>
      </c>
      <c r="AM90" s="127">
        <v>6.8913018626688E-3</v>
      </c>
      <c r="AN90" s="127">
        <v>3.8239132387135603E-2</v>
      </c>
      <c r="AO90" s="127">
        <v>0.12567048167684991</v>
      </c>
      <c r="AP90" s="127">
        <v>0.10172722839518861</v>
      </c>
      <c r="AQ90" s="127">
        <v>9.9481763697891495E-2</v>
      </c>
      <c r="AR90" s="127">
        <v>4.8586635988933903E-2</v>
      </c>
      <c r="AS90" s="127">
        <v>0.1384420084079693</v>
      </c>
      <c r="AT90" s="127">
        <v>0.1348145386538219</v>
      </c>
      <c r="AU90" s="127" t="s">
        <v>44</v>
      </c>
      <c r="AV90" s="127" t="s">
        <v>44</v>
      </c>
      <c r="AW90" s="127">
        <v>0.1214759539823102</v>
      </c>
      <c r="AX90" s="127">
        <v>0.63168584663021665</v>
      </c>
      <c r="AY90" s="127">
        <v>0.84222800350750693</v>
      </c>
      <c r="AZ90" s="127">
        <v>0.84755056329605338</v>
      </c>
      <c r="BA90" s="127">
        <v>0.76289830445968054</v>
      </c>
      <c r="BB90" s="127">
        <v>0.74976480430215264</v>
      </c>
      <c r="BC90" s="127">
        <v>0.44681586770215242</v>
      </c>
      <c r="BD90" s="127">
        <v>1.0610665020486512</v>
      </c>
      <c r="BE90" s="127">
        <v>1.0895861959483175</v>
      </c>
      <c r="BF90" s="127" t="s">
        <v>44</v>
      </c>
      <c r="BG90" s="127" t="s">
        <v>44</v>
      </c>
      <c r="BH90" s="127">
        <v>1.151719397462913</v>
      </c>
      <c r="BI90" s="127">
        <v>-4.0180795955845998E-3</v>
      </c>
      <c r="BJ90" s="127">
        <v>-7.1632197406570003E-3</v>
      </c>
      <c r="BK90" s="127">
        <v>-2.2604426180125401E-2</v>
      </c>
      <c r="BL90" s="127">
        <v>-2.7896120827564208E-2</v>
      </c>
      <c r="BM90" s="127">
        <v>-2.9312851585533317E-2</v>
      </c>
      <c r="BN90" s="127">
        <v>-6.0153092165308397E-2</v>
      </c>
      <c r="BO90" s="127">
        <v>7.9676148231442E-3</v>
      </c>
      <c r="BP90" s="127">
        <v>1.10845032007877E-2</v>
      </c>
      <c r="BQ90" s="127" t="s">
        <v>44</v>
      </c>
      <c r="BR90" s="127" t="s">
        <v>44</v>
      </c>
      <c r="BS90" s="127">
        <v>1.4475593649873275E-2</v>
      </c>
      <c r="BT90" s="127">
        <v>1.21724640951283E-2</v>
      </c>
      <c r="BU90" s="127">
        <v>3.8792577895478103E-2</v>
      </c>
      <c r="BV90" s="174">
        <v>-1.6281225855356476</v>
      </c>
      <c r="BW90" s="174">
        <v>0.16369937198093951</v>
      </c>
      <c r="BX90" s="127">
        <v>-4.7486590381107998E-3</v>
      </c>
      <c r="BY90" s="127">
        <v>-7.1204201356583299E-2</v>
      </c>
      <c r="BZ90" s="174">
        <v>4.67965924393621E-2</v>
      </c>
      <c r="CA90" s="179">
        <v>0.48885022089100127</v>
      </c>
      <c r="CB90" s="179">
        <v>-0.38011970314379739</v>
      </c>
      <c r="CC90" s="179">
        <v>0.69596866898332277</v>
      </c>
      <c r="CD90" s="179">
        <v>0.6309200034771848</v>
      </c>
      <c r="CE90" s="179">
        <v>-4.1740013107061699E-2</v>
      </c>
      <c r="CF90" s="179">
        <v>0.64047689553756582</v>
      </c>
      <c r="CG90" s="176">
        <v>20.60900638</v>
      </c>
      <c r="CH90" s="168">
        <v>0.25</v>
      </c>
      <c r="CI90" s="169">
        <v>0.2</v>
      </c>
      <c r="CJ90" s="169">
        <v>3.7499999999999999E-3</v>
      </c>
      <c r="CK90" s="169" t="s">
        <v>44</v>
      </c>
      <c r="CL90" s="169">
        <v>3.7499999999999999E-3</v>
      </c>
      <c r="CM90" s="177">
        <v>48635706.219999999</v>
      </c>
      <c r="CN90" s="177">
        <v>51304464.152142882</v>
      </c>
      <c r="CO90" s="177">
        <v>-8099951.3899999997</v>
      </c>
      <c r="CP90" s="127" t="s">
        <v>44</v>
      </c>
      <c r="CQ90" s="127" t="s">
        <v>44</v>
      </c>
      <c r="CR90" s="127" t="s">
        <v>44</v>
      </c>
      <c r="CS90" s="127" t="s">
        <v>44</v>
      </c>
      <c r="CT90" s="125" t="s">
        <v>44</v>
      </c>
      <c r="CU90" s="125" t="s">
        <v>44</v>
      </c>
      <c r="CV90" s="125" t="s">
        <v>4739</v>
      </c>
      <c r="CW90" s="125" t="s">
        <v>44</v>
      </c>
      <c r="CX90" s="153">
        <v>25569.625694432871</v>
      </c>
    </row>
    <row r="91" spans="1:102" ht="15" customHeight="1" x14ac:dyDescent="0.25">
      <c r="A91" s="8"/>
      <c r="B91" s="128">
        <v>26323079000185</v>
      </c>
      <c r="C91" s="151" t="s">
        <v>4740</v>
      </c>
      <c r="D91" s="125">
        <v>13</v>
      </c>
      <c r="E91" s="125"/>
      <c r="F91" s="121" t="s">
        <v>3267</v>
      </c>
      <c r="G91" s="125" t="s">
        <v>4698</v>
      </c>
      <c r="H91" s="125" t="s">
        <v>3264</v>
      </c>
      <c r="I91" s="125" t="s">
        <v>3265</v>
      </c>
      <c r="J91" s="125" t="s">
        <v>357</v>
      </c>
      <c r="K91" s="125" t="s">
        <v>3285</v>
      </c>
      <c r="L91" s="125" t="s">
        <v>3272</v>
      </c>
      <c r="M91" s="125" t="s">
        <v>110</v>
      </c>
      <c r="N91" s="125" t="s">
        <v>260</v>
      </c>
      <c r="O91" s="125" t="s">
        <v>154</v>
      </c>
      <c r="P91" s="125" t="s">
        <v>3299</v>
      </c>
      <c r="Q91" s="126">
        <v>1000</v>
      </c>
      <c r="R91" s="125" t="s">
        <v>4571</v>
      </c>
      <c r="S91" s="187" t="s">
        <v>44</v>
      </c>
      <c r="T91" s="170">
        <v>500</v>
      </c>
      <c r="U91" s="170">
        <v>500</v>
      </c>
      <c r="V91" s="171" t="s">
        <v>3271</v>
      </c>
      <c r="W91" s="171" t="s">
        <v>132</v>
      </c>
      <c r="X91" s="171" t="s">
        <v>4652</v>
      </c>
      <c r="Y91" s="171" t="s">
        <v>3288</v>
      </c>
      <c r="Z91" s="171">
        <v>30</v>
      </c>
      <c r="AA91" s="171" t="s">
        <v>44</v>
      </c>
      <c r="AB91" s="168" t="s">
        <v>44</v>
      </c>
      <c r="AC91" s="171" t="s">
        <v>4741</v>
      </c>
      <c r="AD91" s="168">
        <v>0.02</v>
      </c>
      <c r="AE91" s="168">
        <v>0.02</v>
      </c>
      <c r="AF91" s="168">
        <v>2.5000000000000001E-2</v>
      </c>
      <c r="AG91" s="168">
        <v>0.2</v>
      </c>
      <c r="AH91" s="171" t="s">
        <v>133</v>
      </c>
      <c r="AI91" s="171" t="s">
        <v>4607</v>
      </c>
      <c r="AJ91" s="171" t="s">
        <v>130</v>
      </c>
      <c r="AK91" s="172">
        <v>42790</v>
      </c>
      <c r="AL91" s="186" t="s">
        <v>4742</v>
      </c>
      <c r="AM91" s="127">
        <v>3.7030390408546998E-3</v>
      </c>
      <c r="AN91" s="127">
        <v>3.47474011116728E-2</v>
      </c>
      <c r="AO91" s="127">
        <v>0.1163493314247645</v>
      </c>
      <c r="AP91" s="127">
        <v>8.4884921862645193E-2</v>
      </c>
      <c r="AQ91" s="127">
        <v>8.2228574174014898E-2</v>
      </c>
      <c r="AR91" s="127">
        <v>3.4774143626011998E-3</v>
      </c>
      <c r="AS91" s="127">
        <v>0.15729086318082719</v>
      </c>
      <c r="AT91" s="127">
        <v>0.15776293312070311</v>
      </c>
      <c r="AU91" s="127" t="s">
        <v>44</v>
      </c>
      <c r="AV91" s="127" t="s">
        <v>44</v>
      </c>
      <c r="AW91" s="127">
        <v>9.3043475857075703E-2</v>
      </c>
      <c r="AX91" s="127">
        <v>0.33943620497872051</v>
      </c>
      <c r="AY91" s="127">
        <v>0.76532160743281263</v>
      </c>
      <c r="AZ91" s="127">
        <v>0.78468658727472651</v>
      </c>
      <c r="BA91" s="127">
        <v>0.63148891085486858</v>
      </c>
      <c r="BB91" s="127">
        <v>0.6094494893925464</v>
      </c>
      <c r="BC91" s="127">
        <v>3.1979244583623903E-2</v>
      </c>
      <c r="BD91" s="127">
        <v>1.2055305172088642</v>
      </c>
      <c r="BE91" s="127">
        <v>1.2750576894531582</v>
      </c>
      <c r="BF91" s="127" t="s">
        <v>44</v>
      </c>
      <c r="BG91" s="127" t="s">
        <v>44</v>
      </c>
      <c r="BH91" s="127">
        <v>1.0471095313868592</v>
      </c>
      <c r="BI91" s="127">
        <v>-7.2063424173986999E-3</v>
      </c>
      <c r="BJ91" s="127">
        <v>-1.06549510161197E-2</v>
      </c>
      <c r="BK91" s="127">
        <v>-3.1925576432210799E-2</v>
      </c>
      <c r="BL91" s="127">
        <v>-4.3665797910205972E-2</v>
      </c>
      <c r="BM91" s="127">
        <v>-4.6429709603034053E-2</v>
      </c>
      <c r="BN91" s="127">
        <v>-0.105262313791641</v>
      </c>
      <c r="BO91" s="127">
        <v>2.6816469596002E-2</v>
      </c>
      <c r="BP91" s="127">
        <v>3.4032897667668899E-2</v>
      </c>
      <c r="BQ91" s="127" t="s">
        <v>44</v>
      </c>
      <c r="BR91" s="127" t="s">
        <v>44</v>
      </c>
      <c r="BS91" s="127">
        <v>3.8444265974677538E-3</v>
      </c>
      <c r="BT91" s="127">
        <v>2.4242868143757E-2</v>
      </c>
      <c r="BU91" s="127">
        <v>7.3715859353579105E-2</v>
      </c>
      <c r="BV91" s="174">
        <v>-1.1516046791215713</v>
      </c>
      <c r="BW91" s="174">
        <v>7.50529820957931E-2</v>
      </c>
      <c r="BX91" s="127">
        <v>-1.0946041166550201E-2</v>
      </c>
      <c r="BY91" s="127">
        <v>-0.119507291097377</v>
      </c>
      <c r="BZ91" s="174">
        <v>0.1923249267521073</v>
      </c>
      <c r="CA91" s="179">
        <v>0.48863256601628768</v>
      </c>
      <c r="CB91" s="179">
        <v>-0.38034199307804217</v>
      </c>
      <c r="CC91" s="179">
        <v>0.695651566733132</v>
      </c>
      <c r="CD91" s="179">
        <v>0.6307640580612941</v>
      </c>
      <c r="CE91" s="179">
        <v>-4.2646400081242597E-2</v>
      </c>
      <c r="CF91" s="179">
        <v>0.64061802883330143</v>
      </c>
      <c r="CG91" s="176">
        <v>2.25238833</v>
      </c>
      <c r="CH91" s="168">
        <v>0.27</v>
      </c>
      <c r="CI91" s="169">
        <v>0.15</v>
      </c>
      <c r="CJ91" s="169">
        <v>5.4000000000000003E-3</v>
      </c>
      <c r="CK91" s="169" t="s">
        <v>44</v>
      </c>
      <c r="CL91" s="169">
        <v>5.4000000000000003E-3</v>
      </c>
      <c r="CM91" s="177">
        <v>47280276.939999998</v>
      </c>
      <c r="CN91" s="177">
        <v>54930200.689285718</v>
      </c>
      <c r="CO91" s="177">
        <v>-39877800.310000002</v>
      </c>
      <c r="CP91" s="127" t="s">
        <v>44</v>
      </c>
      <c r="CQ91" s="127" t="s">
        <v>44</v>
      </c>
      <c r="CR91" s="127" t="s">
        <v>44</v>
      </c>
      <c r="CS91" s="127" t="s">
        <v>44</v>
      </c>
      <c r="CT91" s="125" t="s">
        <v>44</v>
      </c>
      <c r="CU91" s="125" t="s">
        <v>44</v>
      </c>
      <c r="CV91" s="125" t="s">
        <v>4743</v>
      </c>
      <c r="CW91" s="125" t="s">
        <v>44</v>
      </c>
      <c r="CX91" s="153">
        <v>25569.625694432871</v>
      </c>
    </row>
    <row r="92" spans="1:102" ht="15" customHeight="1" x14ac:dyDescent="0.25">
      <c r="A92" s="8"/>
      <c r="B92" s="128">
        <v>59482549000102</v>
      </c>
      <c r="C92" s="151" t="s">
        <v>3861</v>
      </c>
      <c r="D92" s="125">
        <v>60</v>
      </c>
      <c r="E92" s="125"/>
      <c r="F92" s="121"/>
      <c r="G92" s="125" t="s">
        <v>3829</v>
      </c>
      <c r="H92" s="125" t="s">
        <v>347</v>
      </c>
      <c r="I92" s="125" t="s">
        <v>3278</v>
      </c>
      <c r="J92" s="125" t="s">
        <v>3317</v>
      </c>
      <c r="K92" s="125" t="s">
        <v>3298</v>
      </c>
      <c r="L92" s="125" t="s">
        <v>4605</v>
      </c>
      <c r="M92" s="125" t="s">
        <v>4744</v>
      </c>
      <c r="N92" s="125" t="s">
        <v>44</v>
      </c>
      <c r="O92" s="125" t="s">
        <v>4630</v>
      </c>
      <c r="P92" s="125" t="s">
        <v>4745</v>
      </c>
      <c r="Q92" s="126">
        <v>100</v>
      </c>
      <c r="R92" s="125" t="s">
        <v>4612</v>
      </c>
      <c r="S92" s="187" t="s">
        <v>44</v>
      </c>
      <c r="T92" s="170">
        <v>0.01</v>
      </c>
      <c r="U92" s="170">
        <v>0.01</v>
      </c>
      <c r="V92" s="171" t="s">
        <v>3271</v>
      </c>
      <c r="W92" s="171" t="s">
        <v>132</v>
      </c>
      <c r="X92" s="171" t="s">
        <v>132</v>
      </c>
      <c r="Y92" s="171" t="s">
        <v>132</v>
      </c>
      <c r="Z92" s="171">
        <v>0</v>
      </c>
      <c r="AA92" s="171" t="s">
        <v>44</v>
      </c>
      <c r="AB92" s="168" t="s">
        <v>44</v>
      </c>
      <c r="AC92" s="171" t="s">
        <v>44</v>
      </c>
      <c r="AD92" s="168">
        <v>1.24E-2</v>
      </c>
      <c r="AE92" s="168" t="s">
        <v>44</v>
      </c>
      <c r="AF92" s="168">
        <v>1.24E-2</v>
      </c>
      <c r="AG92" s="168">
        <v>0.2</v>
      </c>
      <c r="AH92" s="171" t="s">
        <v>4746</v>
      </c>
      <c r="AI92" s="171" t="s">
        <v>44</v>
      </c>
      <c r="AJ92" s="171" t="s">
        <v>130</v>
      </c>
      <c r="AK92" s="172">
        <v>45783</v>
      </c>
      <c r="AL92" s="186" t="s">
        <v>4747</v>
      </c>
      <c r="AM92" s="127">
        <v>-1.7854716618362001E-3</v>
      </c>
      <c r="AN92" s="127">
        <v>1.45786372948126E-2</v>
      </c>
      <c r="AO92" s="127" t="s">
        <v>44</v>
      </c>
      <c r="AP92" s="127" t="s">
        <v>44</v>
      </c>
      <c r="AQ92" s="127" t="s">
        <v>44</v>
      </c>
      <c r="AR92" s="127" t="s">
        <v>44</v>
      </c>
      <c r="AS92" s="127" t="s">
        <v>44</v>
      </c>
      <c r="AT92" s="127" t="s">
        <v>44</v>
      </c>
      <c r="AU92" s="127" t="s">
        <v>44</v>
      </c>
      <c r="AV92" s="127" t="s">
        <v>44</v>
      </c>
      <c r="AW92" s="127">
        <v>2.8878032647658699E-2</v>
      </c>
      <c r="AX92" s="127" t="s">
        <v>44</v>
      </c>
      <c r="AY92" s="127">
        <v>0.32109872311854287</v>
      </c>
      <c r="AZ92" s="127" t="s">
        <v>44</v>
      </c>
      <c r="BA92" s="127" t="s">
        <v>44</v>
      </c>
      <c r="BB92" s="127" t="s">
        <v>44</v>
      </c>
      <c r="BC92" s="127" t="s">
        <v>44</v>
      </c>
      <c r="BD92" s="127" t="s">
        <v>44</v>
      </c>
      <c r="BE92" s="127" t="s">
        <v>44</v>
      </c>
      <c r="BF92" s="127" t="s">
        <v>44</v>
      </c>
      <c r="BG92" s="127" t="s">
        <v>44</v>
      </c>
      <c r="BH92" s="127">
        <v>0.19478345365705191</v>
      </c>
      <c r="BI92" s="127">
        <v>-1.2694853120089699E-2</v>
      </c>
      <c r="BJ92" s="127">
        <v>-3.0823714832979899E-2</v>
      </c>
      <c r="BK92" s="127" t="s">
        <v>44</v>
      </c>
      <c r="BL92" s="127" t="s">
        <v>44</v>
      </c>
      <c r="BM92" s="127" t="s">
        <v>44</v>
      </c>
      <c r="BN92" s="127" t="s">
        <v>44</v>
      </c>
      <c r="BO92" s="127" t="s">
        <v>44</v>
      </c>
      <c r="BP92" s="127" t="s">
        <v>44</v>
      </c>
      <c r="BQ92" s="127" t="s">
        <v>44</v>
      </c>
      <c r="BR92" s="127" t="s">
        <v>44</v>
      </c>
      <c r="BS92" s="127">
        <v>-0.10396546181423127</v>
      </c>
      <c r="BT92" s="127" t="s">
        <v>44</v>
      </c>
      <c r="BU92" s="127">
        <v>5.3078730129855103E-2</v>
      </c>
      <c r="BV92" s="174" t="s">
        <v>44</v>
      </c>
      <c r="BW92" s="174">
        <v>-2.044321327851649</v>
      </c>
      <c r="BX92" s="127" t="s">
        <v>44</v>
      </c>
      <c r="BY92" s="127">
        <v>-2.97600660320896E-2</v>
      </c>
      <c r="BZ92" s="174">
        <v>2.3699957892028101E-2</v>
      </c>
      <c r="CA92" s="179" t="s">
        <v>44</v>
      </c>
      <c r="CB92" s="179" t="s">
        <v>44</v>
      </c>
      <c r="CC92" s="179" t="s">
        <v>44</v>
      </c>
      <c r="CD92" s="179" t="s">
        <v>44</v>
      </c>
      <c r="CE92" s="179" t="s">
        <v>44</v>
      </c>
      <c r="CF92" s="179" t="s">
        <v>44</v>
      </c>
      <c r="CG92" s="176">
        <v>102.85293888</v>
      </c>
      <c r="CH92" s="168">
        <v>0.15</v>
      </c>
      <c r="CI92" s="169">
        <v>0.1</v>
      </c>
      <c r="CJ92" s="169">
        <v>1.8599999999999999E-3</v>
      </c>
      <c r="CK92" s="169" t="s">
        <v>44</v>
      </c>
      <c r="CL92" s="169">
        <v>1.8599999999999999E-3</v>
      </c>
      <c r="CM92" s="177">
        <v>316160265.94999999</v>
      </c>
      <c r="CN92" s="177">
        <v>316160804.51023805</v>
      </c>
      <c r="CO92" s="177">
        <v>-18904521.890000001</v>
      </c>
      <c r="CP92" s="127" t="s">
        <v>44</v>
      </c>
      <c r="CQ92" s="127" t="s">
        <v>44</v>
      </c>
      <c r="CR92" s="127" t="s">
        <v>44</v>
      </c>
      <c r="CS92" s="127" t="s">
        <v>44</v>
      </c>
      <c r="CT92" s="125" t="s">
        <v>44</v>
      </c>
      <c r="CU92" s="125" t="s">
        <v>44</v>
      </c>
      <c r="CV92" s="125" t="s">
        <v>44</v>
      </c>
      <c r="CW92" s="125" t="s">
        <v>44</v>
      </c>
      <c r="CX92" s="153">
        <v>25569.625694432871</v>
      </c>
    </row>
    <row r="93" spans="1:102" ht="15" customHeight="1" x14ac:dyDescent="0.25">
      <c r="A93" s="8"/>
      <c r="B93" s="128">
        <v>11392165000172</v>
      </c>
      <c r="C93" s="151" t="s">
        <v>4748</v>
      </c>
      <c r="D93" s="125">
        <v>28</v>
      </c>
      <c r="E93" s="125"/>
      <c r="F93" s="121" t="s">
        <v>3266</v>
      </c>
      <c r="G93" s="125" t="s">
        <v>4691</v>
      </c>
      <c r="H93" s="125" t="s">
        <v>153</v>
      </c>
      <c r="I93" s="125" t="s">
        <v>2325</v>
      </c>
      <c r="J93" s="125" t="s">
        <v>3319</v>
      </c>
      <c r="K93" s="125" t="s">
        <v>3285</v>
      </c>
      <c r="L93" s="125" t="s">
        <v>3272</v>
      </c>
      <c r="M93" s="125" t="s">
        <v>112</v>
      </c>
      <c r="N93" s="125" t="s">
        <v>113</v>
      </c>
      <c r="O93" s="125" t="s">
        <v>4749</v>
      </c>
      <c r="P93" s="125" t="s">
        <v>3308</v>
      </c>
      <c r="Q93" s="126">
        <v>1000</v>
      </c>
      <c r="R93" s="125" t="s">
        <v>4571</v>
      </c>
      <c r="S93" s="187" t="s">
        <v>44</v>
      </c>
      <c r="T93" s="170">
        <v>500</v>
      </c>
      <c r="U93" s="170">
        <v>500</v>
      </c>
      <c r="V93" s="171" t="s">
        <v>3271</v>
      </c>
      <c r="W93" s="171" t="s">
        <v>3288</v>
      </c>
      <c r="X93" s="171" t="s">
        <v>4693</v>
      </c>
      <c r="Y93" s="171" t="s">
        <v>3292</v>
      </c>
      <c r="Z93" s="171">
        <v>29</v>
      </c>
      <c r="AA93" s="171" t="s">
        <v>44</v>
      </c>
      <c r="AB93" s="168" t="s">
        <v>44</v>
      </c>
      <c r="AC93" s="171" t="s">
        <v>4750</v>
      </c>
      <c r="AD93" s="168">
        <v>0.02</v>
      </c>
      <c r="AE93" s="168">
        <v>0.02</v>
      </c>
      <c r="AF93" s="168">
        <v>2.4E-2</v>
      </c>
      <c r="AG93" s="168">
        <v>0.2</v>
      </c>
      <c r="AH93" s="171" t="s">
        <v>3253</v>
      </c>
      <c r="AI93" s="171" t="s">
        <v>3254</v>
      </c>
      <c r="AJ93" s="171" t="s">
        <v>4751</v>
      </c>
      <c r="AK93" s="172">
        <v>40177</v>
      </c>
      <c r="AL93" s="186" t="s">
        <v>4752</v>
      </c>
      <c r="AM93" s="127">
        <v>-2.1997970249501401E-2</v>
      </c>
      <c r="AN93" s="127">
        <v>4.8466634064917503E-2</v>
      </c>
      <c r="AO93" s="127">
        <v>0.22676370678420341</v>
      </c>
      <c r="AP93" s="127">
        <v>0.15855990823948549</v>
      </c>
      <c r="AQ93" s="127">
        <v>0.17053445768731909</v>
      </c>
      <c r="AR93" s="127">
        <v>-3.5883421307123603E-2</v>
      </c>
      <c r="AS93" s="127">
        <v>0.1529081892051764</v>
      </c>
      <c r="AT93" s="127">
        <v>-8.6941615241254405E-2</v>
      </c>
      <c r="AU93" s="127" t="s">
        <v>44</v>
      </c>
      <c r="AV93" s="127" t="s">
        <v>44</v>
      </c>
      <c r="AW93" s="127">
        <v>0.14212725933554199</v>
      </c>
      <c r="AX93" s="127" t="s">
        <v>44</v>
      </c>
      <c r="AY93" s="127">
        <v>1.0674917001766779</v>
      </c>
      <c r="AZ93" s="127">
        <v>1.5293464690798366</v>
      </c>
      <c r="BA93" s="127">
        <v>1.2212668792685739</v>
      </c>
      <c r="BB93" s="127">
        <v>1.3755319048856964</v>
      </c>
      <c r="BC93" s="127" t="s">
        <v>44</v>
      </c>
      <c r="BD93" s="127">
        <v>1.1719402175704805</v>
      </c>
      <c r="BE93" s="127" t="s">
        <v>44</v>
      </c>
      <c r="BF93" s="127" t="s">
        <v>44</v>
      </c>
      <c r="BG93" s="127" t="s">
        <v>44</v>
      </c>
      <c r="BH93" s="127">
        <v>2.1395786461787982</v>
      </c>
      <c r="BI93" s="127">
        <v>-3.2907351707754898E-2</v>
      </c>
      <c r="BJ93" s="127">
        <v>3.0642819371249001E-3</v>
      </c>
      <c r="BK93" s="127">
        <v>7.8488798927228001E-2</v>
      </c>
      <c r="BL93" s="127">
        <v>2.5426420468777522E-2</v>
      </c>
      <c r="BM93" s="127">
        <v>4.1421979867273473E-2</v>
      </c>
      <c r="BN93" s="127">
        <v>-0.14462314946136601</v>
      </c>
      <c r="BO93" s="127">
        <v>2.2433795620351301E-2</v>
      </c>
      <c r="BP93" s="127">
        <v>-0.21067165069428859</v>
      </c>
      <c r="BQ93" s="127" t="s">
        <v>44</v>
      </c>
      <c r="BR93" s="127" t="s">
        <v>44</v>
      </c>
      <c r="BS93" s="127">
        <v>7.0984253223550287E-2</v>
      </c>
      <c r="BT93" s="127">
        <v>0.22061142795816091</v>
      </c>
      <c r="BU93" s="127">
        <v>0.19782550161237139</v>
      </c>
      <c r="BV93" s="174">
        <v>0.41023931422449311</v>
      </c>
      <c r="BW93" s="174">
        <v>0.29834091254496281</v>
      </c>
      <c r="BX93" s="127">
        <v>-0.1217700764686141</v>
      </c>
      <c r="BY93" s="127">
        <v>-0.49660944484753489</v>
      </c>
      <c r="BZ93" s="174">
        <v>0.72072713682852607</v>
      </c>
      <c r="CA93" s="179">
        <v>0.9039218665791654</v>
      </c>
      <c r="CB93" s="179">
        <v>-0.44576589166615199</v>
      </c>
      <c r="CC93" s="179">
        <v>0.66463381092121565</v>
      </c>
      <c r="CD93" s="179">
        <v>0.5349547615019965</v>
      </c>
      <c r="CE93" s="179">
        <v>7.9058703503890104E-2</v>
      </c>
      <c r="CF93" s="179">
        <v>0.76428770500382981</v>
      </c>
      <c r="CG93" s="176">
        <v>8.6943021999999992</v>
      </c>
      <c r="CH93" s="168">
        <v>0.2</v>
      </c>
      <c r="CI93" s="169">
        <v>0.2</v>
      </c>
      <c r="CJ93" s="169">
        <v>4.0000000000000001E-3</v>
      </c>
      <c r="CK93" s="169">
        <v>3.2970168845390998E-3</v>
      </c>
      <c r="CL93" s="169">
        <v>7.2970168845390999E-3</v>
      </c>
      <c r="CM93" s="177">
        <v>975580393.91999996</v>
      </c>
      <c r="CN93" s="177">
        <v>950399613.98119056</v>
      </c>
      <c r="CO93" s="177">
        <v>60758418.389999963</v>
      </c>
      <c r="CP93" s="127" t="s">
        <v>44</v>
      </c>
      <c r="CQ93" s="127" t="s">
        <v>44</v>
      </c>
      <c r="CR93" s="127" t="s">
        <v>44</v>
      </c>
      <c r="CS93" s="127" t="s">
        <v>44</v>
      </c>
      <c r="CT93" s="125" t="s">
        <v>44</v>
      </c>
      <c r="CU93" s="125" t="s">
        <v>44</v>
      </c>
      <c r="CV93" s="125" t="s">
        <v>4753</v>
      </c>
      <c r="CW93" s="125" t="s">
        <v>44</v>
      </c>
      <c r="CX93" s="153">
        <v>25569.625694432871</v>
      </c>
    </row>
    <row r="94" spans="1:102" ht="15" customHeight="1" x14ac:dyDescent="0.25">
      <c r="A94" s="8"/>
      <c r="B94" s="128">
        <v>36352498000107</v>
      </c>
      <c r="C94" s="151" t="s">
        <v>4754</v>
      </c>
      <c r="D94" s="125">
        <v>13</v>
      </c>
      <c r="E94" s="125"/>
      <c r="F94" s="121"/>
      <c r="G94" s="125" t="s">
        <v>4698</v>
      </c>
      <c r="H94" s="125" t="s">
        <v>3264</v>
      </c>
      <c r="I94" s="125" t="s">
        <v>3265</v>
      </c>
      <c r="J94" s="125" t="s">
        <v>3318</v>
      </c>
      <c r="K94" s="125" t="s">
        <v>3285</v>
      </c>
      <c r="L94" s="125" t="s">
        <v>3273</v>
      </c>
      <c r="M94" s="125" t="s">
        <v>110</v>
      </c>
      <c r="N94" s="125" t="s">
        <v>111</v>
      </c>
      <c r="O94" s="125" t="s">
        <v>4755</v>
      </c>
      <c r="P94" s="125" t="s">
        <v>4661</v>
      </c>
      <c r="Q94" s="126">
        <v>1000</v>
      </c>
      <c r="R94" s="125" t="s">
        <v>4571</v>
      </c>
      <c r="S94" s="187" t="s">
        <v>44</v>
      </c>
      <c r="T94" s="170">
        <v>500</v>
      </c>
      <c r="U94" s="170">
        <v>500</v>
      </c>
      <c r="V94" s="171" t="s">
        <v>3271</v>
      </c>
      <c r="W94" s="171" t="s">
        <v>132</v>
      </c>
      <c r="X94" s="171" t="s">
        <v>3321</v>
      </c>
      <c r="Y94" s="171" t="s">
        <v>3288</v>
      </c>
      <c r="Z94" s="171">
        <v>60</v>
      </c>
      <c r="AA94" s="171" t="s">
        <v>44</v>
      </c>
      <c r="AB94" s="168" t="s">
        <v>44</v>
      </c>
      <c r="AC94" s="171" t="s">
        <v>4756</v>
      </c>
      <c r="AD94" s="168">
        <v>1.2E-2</v>
      </c>
      <c r="AE94" s="168">
        <v>1.2E-2</v>
      </c>
      <c r="AF94" s="168">
        <v>0.02</v>
      </c>
      <c r="AG94" s="168">
        <v>0.2</v>
      </c>
      <c r="AH94" s="171" t="s">
        <v>44</v>
      </c>
      <c r="AI94" s="171" t="s">
        <v>44</v>
      </c>
      <c r="AJ94" s="171" t="s">
        <v>130</v>
      </c>
      <c r="AK94" s="172">
        <v>43997</v>
      </c>
      <c r="AL94" s="186" t="s">
        <v>4757</v>
      </c>
      <c r="AM94" s="127">
        <v>1.3213549146657601E-2</v>
      </c>
      <c r="AN94" s="127">
        <v>2.29178361278112E-2</v>
      </c>
      <c r="AO94" s="127">
        <v>0.13564281988249899</v>
      </c>
      <c r="AP94" s="127">
        <v>0.13424958548300769</v>
      </c>
      <c r="AQ94" s="127">
        <v>0.160062718071565</v>
      </c>
      <c r="AR94" s="127">
        <v>0.1369189068790497</v>
      </c>
      <c r="AS94" s="127">
        <v>0.13828506496990101</v>
      </c>
      <c r="AT94" s="127">
        <v>0.13843694669987819</v>
      </c>
      <c r="AU94" s="127" t="s">
        <v>44</v>
      </c>
      <c r="AV94" s="127" t="s">
        <v>44</v>
      </c>
      <c r="AW94" s="127">
        <v>0.12883937534836229</v>
      </c>
      <c r="AX94" s="127">
        <v>1.2112097461456826</v>
      </c>
      <c r="AY94" s="127">
        <v>0.50477200087134555</v>
      </c>
      <c r="AZ94" s="127">
        <v>0.91480630029012644</v>
      </c>
      <c r="BA94" s="127">
        <v>1.0223774126690552</v>
      </c>
      <c r="BB94" s="127">
        <v>1.2783492768805136</v>
      </c>
      <c r="BC94" s="127">
        <v>1.2591433618891934</v>
      </c>
      <c r="BD94" s="127">
        <v>1.0598636343153256</v>
      </c>
      <c r="BE94" s="127">
        <v>1.1188629033604909</v>
      </c>
      <c r="BF94" s="127" t="s">
        <v>44</v>
      </c>
      <c r="BG94" s="127" t="s">
        <v>44</v>
      </c>
      <c r="BH94" s="127">
        <v>1.3314703447946696</v>
      </c>
      <c r="BI94" s="127">
        <v>2.3041676884041E-3</v>
      </c>
      <c r="BJ94" s="127">
        <v>-2.2484515999981299E-2</v>
      </c>
      <c r="BK94" s="127">
        <v>-1.26320879744763E-2</v>
      </c>
      <c r="BL94" s="127">
        <v>2.5973441565885214E-3</v>
      </c>
      <c r="BM94" s="127">
        <v>3.0973978239269284E-2</v>
      </c>
      <c r="BN94" s="127">
        <v>2.81791787248073E-2</v>
      </c>
      <c r="BO94" s="127">
        <v>7.8106713850758002E-3</v>
      </c>
      <c r="BP94" s="127">
        <v>1.4706911246844E-2</v>
      </c>
      <c r="BQ94" s="127" t="s">
        <v>44</v>
      </c>
      <c r="BR94" s="127" t="s">
        <v>44</v>
      </c>
      <c r="BS94" s="127">
        <v>2.9244777036523839E-2</v>
      </c>
      <c r="BT94" s="127">
        <v>1.40871715164853E-2</v>
      </c>
      <c r="BU94" s="127">
        <v>1.2767643357190901E-2</v>
      </c>
      <c r="BV94" s="174">
        <v>-0.77862496017571092</v>
      </c>
      <c r="BW94" s="174">
        <v>1.8159915080197488</v>
      </c>
      <c r="BX94" s="127">
        <v>-1.7689284331895601E-2</v>
      </c>
      <c r="BY94" s="127">
        <v>-2.8642948057274999E-2</v>
      </c>
      <c r="BZ94" s="174">
        <v>1.2047126282593501E-2</v>
      </c>
      <c r="CA94" s="179">
        <v>0.1812407642699512</v>
      </c>
      <c r="CB94" s="179">
        <v>-2.3562107944917199E-2</v>
      </c>
      <c r="CC94" s="179">
        <v>0.35884917097936497</v>
      </c>
      <c r="CD94" s="179">
        <v>0.19155562960334871</v>
      </c>
      <c r="CE94" s="179">
        <v>0.13937358739109521</v>
      </c>
      <c r="CF94" s="179">
        <v>0.37061769273653478</v>
      </c>
      <c r="CG94" s="176">
        <v>2.0336397399999999</v>
      </c>
      <c r="CH94" s="168">
        <v>0.25</v>
      </c>
      <c r="CI94" s="169">
        <v>0.15</v>
      </c>
      <c r="CJ94" s="169">
        <v>3.0000000000000001E-3</v>
      </c>
      <c r="CK94" s="169" t="s">
        <v>44</v>
      </c>
      <c r="CL94" s="169">
        <v>3.0000000000000001E-3</v>
      </c>
      <c r="CM94" s="177">
        <v>639447296.91999996</v>
      </c>
      <c r="CN94" s="177">
        <v>591813625.03738105</v>
      </c>
      <c r="CO94" s="177">
        <v>113814314.64000008</v>
      </c>
      <c r="CP94" s="127" t="s">
        <v>44</v>
      </c>
      <c r="CQ94" s="127" t="s">
        <v>44</v>
      </c>
      <c r="CR94" s="127" t="s">
        <v>44</v>
      </c>
      <c r="CS94" s="127" t="s">
        <v>44</v>
      </c>
      <c r="CT94" s="125" t="s">
        <v>44</v>
      </c>
      <c r="CU94" s="125" t="s">
        <v>44</v>
      </c>
      <c r="CV94" s="125" t="s">
        <v>4758</v>
      </c>
      <c r="CW94" s="125" t="s">
        <v>44</v>
      </c>
      <c r="CX94" s="153">
        <v>25569.625694432871</v>
      </c>
    </row>
    <row r="95" spans="1:102" ht="15" customHeight="1" x14ac:dyDescent="0.25">
      <c r="A95" s="8"/>
      <c r="B95" s="128">
        <v>22681798000117</v>
      </c>
      <c r="C95" s="151" t="s">
        <v>4759</v>
      </c>
      <c r="D95" s="125">
        <v>6</v>
      </c>
      <c r="E95" s="125"/>
      <c r="F95" s="121" t="s">
        <v>3266</v>
      </c>
      <c r="G95" s="125" t="s">
        <v>4691</v>
      </c>
      <c r="H95" s="125" t="s">
        <v>3263</v>
      </c>
      <c r="I95" s="125" t="s">
        <v>3257</v>
      </c>
      <c r="J95" s="125" t="s">
        <v>357</v>
      </c>
      <c r="K95" s="125" t="s">
        <v>3285</v>
      </c>
      <c r="L95" s="125" t="s">
        <v>3272</v>
      </c>
      <c r="M95" s="125" t="s">
        <v>160</v>
      </c>
      <c r="N95" s="125" t="s">
        <v>4760</v>
      </c>
      <c r="O95" s="125" t="s">
        <v>4761</v>
      </c>
      <c r="P95" s="125" t="s">
        <v>3299</v>
      </c>
      <c r="Q95" s="126">
        <v>500</v>
      </c>
      <c r="R95" s="125" t="s">
        <v>4571</v>
      </c>
      <c r="S95" s="187" t="s">
        <v>44</v>
      </c>
      <c r="T95" s="170">
        <v>300</v>
      </c>
      <c r="U95" s="170">
        <v>300</v>
      </c>
      <c r="V95" s="171" t="s">
        <v>3271</v>
      </c>
      <c r="W95" s="171" t="s">
        <v>132</v>
      </c>
      <c r="X95" s="171" t="s">
        <v>4762</v>
      </c>
      <c r="Y95" s="171" t="s">
        <v>3288</v>
      </c>
      <c r="Z95" s="171">
        <v>7</v>
      </c>
      <c r="AA95" s="171" t="s">
        <v>44</v>
      </c>
      <c r="AB95" s="168" t="s">
        <v>44</v>
      </c>
      <c r="AC95" s="171" t="s">
        <v>44</v>
      </c>
      <c r="AD95" s="168">
        <v>4.0000000000000001E-3</v>
      </c>
      <c r="AE95" s="168" t="s">
        <v>44</v>
      </c>
      <c r="AF95" s="168" t="s">
        <v>44</v>
      </c>
      <c r="AG95" s="168">
        <v>0.1</v>
      </c>
      <c r="AH95" s="171" t="s">
        <v>133</v>
      </c>
      <c r="AI95" s="171" t="s">
        <v>4607</v>
      </c>
      <c r="AJ95" s="171" t="s">
        <v>130</v>
      </c>
      <c r="AK95" s="172">
        <v>42219</v>
      </c>
      <c r="AL95" s="186" t="s">
        <v>3370</v>
      </c>
      <c r="AM95" s="127">
        <v>1.1201237391091899E-2</v>
      </c>
      <c r="AN95" s="127">
        <v>4.5059578789363897E-2</v>
      </c>
      <c r="AO95" s="127">
        <v>0.14535549137681131</v>
      </c>
      <c r="AP95" s="127">
        <v>0.13060614051779651</v>
      </c>
      <c r="AQ95" s="127">
        <v>0.1276447522728649</v>
      </c>
      <c r="AR95" s="127">
        <v>0.1090841572116192</v>
      </c>
      <c r="AS95" s="127">
        <v>0.12834020605488461</v>
      </c>
      <c r="AT95" s="127">
        <v>0.12690222166185819</v>
      </c>
      <c r="AU95" s="127" t="s">
        <v>44</v>
      </c>
      <c r="AV95" s="127" t="s">
        <v>44</v>
      </c>
      <c r="AW95" s="127">
        <v>0.1001968491752938</v>
      </c>
      <c r="AX95" s="127">
        <v>1.0267527479862408</v>
      </c>
      <c r="AY95" s="127">
        <v>0.9924503176076892</v>
      </c>
      <c r="AZ95" s="127">
        <v>0.98031078540288119</v>
      </c>
      <c r="BA95" s="127">
        <v>0.99293280019307484</v>
      </c>
      <c r="BB95" s="127">
        <v>0.98844924793153999</v>
      </c>
      <c r="BC95" s="127">
        <v>1.0031674629247582</v>
      </c>
      <c r="BD95" s="127">
        <v>0.98364286300703863</v>
      </c>
      <c r="BE95" s="127">
        <v>1.0256379641144466</v>
      </c>
      <c r="BF95" s="127" t="s">
        <v>44</v>
      </c>
      <c r="BG95" s="127" t="s">
        <v>44</v>
      </c>
      <c r="BH95" s="127">
        <v>1.0476005618490252</v>
      </c>
      <c r="BI95" s="127">
        <v>2.9185593283839999E-4</v>
      </c>
      <c r="BJ95" s="127">
        <v>-3.4277333842860002E-4</v>
      </c>
      <c r="BK95" s="127">
        <v>-2.9194164801639999E-3</v>
      </c>
      <c r="BL95" s="127">
        <v>-8.2152888307251981E-4</v>
      </c>
      <c r="BM95" s="127">
        <v>-1.3210293094253478E-3</v>
      </c>
      <c r="BN95" s="127">
        <v>3.4442905737680003E-4</v>
      </c>
      <c r="BO95" s="127">
        <v>-2.1341875299405E-3</v>
      </c>
      <c r="BP95" s="127">
        <v>3.1721862088240002E-3</v>
      </c>
      <c r="BQ95" s="127" t="s">
        <v>44</v>
      </c>
      <c r="BR95" s="127" t="s">
        <v>44</v>
      </c>
      <c r="BS95" s="127">
        <v>4.1552858286983962E-3</v>
      </c>
      <c r="BT95" s="127">
        <v>8.2661259247279999E-4</v>
      </c>
      <c r="BU95" s="127">
        <v>2.7340618352031999E-3</v>
      </c>
      <c r="BV95" s="174">
        <v>-3.0809130747864413</v>
      </c>
      <c r="BW95" s="174">
        <v>1.0096920193448151</v>
      </c>
      <c r="BX95" s="127" t="s">
        <v>44</v>
      </c>
      <c r="BY95" s="127">
        <v>-2.0918341422331002E-3</v>
      </c>
      <c r="BZ95" s="174">
        <v>1.2355822418709999E-4</v>
      </c>
      <c r="CA95" s="179">
        <v>-2.5505494998129E-2</v>
      </c>
      <c r="CB95" s="179">
        <v>-6.4639304607331E-2</v>
      </c>
      <c r="CC95" s="179">
        <v>-6.3758005389938394E-2</v>
      </c>
      <c r="CD95" s="179">
        <v>-8.9594073699504895E-2</v>
      </c>
      <c r="CE95" s="179">
        <v>-0.10773346725696981</v>
      </c>
      <c r="CF95" s="179">
        <v>-9.7558347480028E-3</v>
      </c>
      <c r="CG95" s="176">
        <v>2.7765331</v>
      </c>
      <c r="CH95" s="168">
        <v>0.27</v>
      </c>
      <c r="CI95" s="169">
        <v>0.14000000000000001</v>
      </c>
      <c r="CJ95" s="169">
        <v>1.08E-3</v>
      </c>
      <c r="CK95" s="169" t="s">
        <v>44</v>
      </c>
      <c r="CL95" s="169">
        <v>1.08E-3</v>
      </c>
      <c r="CM95" s="177">
        <v>214992880.90000001</v>
      </c>
      <c r="CN95" s="177">
        <v>225855872.04777792</v>
      </c>
      <c r="CO95" s="177">
        <v>-51363499.640000001</v>
      </c>
      <c r="CP95" s="127" t="s">
        <v>44</v>
      </c>
      <c r="CQ95" s="127" t="s">
        <v>44</v>
      </c>
      <c r="CR95" s="127" t="s">
        <v>44</v>
      </c>
      <c r="CS95" s="127" t="s">
        <v>44</v>
      </c>
      <c r="CT95" s="125" t="s">
        <v>44</v>
      </c>
      <c r="CU95" s="125" t="s">
        <v>44</v>
      </c>
      <c r="CV95" s="125" t="s">
        <v>4763</v>
      </c>
      <c r="CW95" s="125" t="s">
        <v>44</v>
      </c>
      <c r="CX95" s="153">
        <v>25569.625694432871</v>
      </c>
    </row>
    <row r="96" spans="1:102" ht="15" customHeight="1" x14ac:dyDescent="0.25">
      <c r="A96" s="8"/>
      <c r="B96" s="128">
        <v>13974750000106</v>
      </c>
      <c r="C96" s="151" t="s">
        <v>4764</v>
      </c>
      <c r="D96" s="125">
        <v>26</v>
      </c>
      <c r="E96" s="125"/>
      <c r="F96" s="121" t="s">
        <v>3266</v>
      </c>
      <c r="G96" s="125" t="s">
        <v>4691</v>
      </c>
      <c r="H96" s="125" t="s">
        <v>3263</v>
      </c>
      <c r="I96" s="125" t="s">
        <v>3257</v>
      </c>
      <c r="J96" s="125" t="s">
        <v>3319</v>
      </c>
      <c r="K96" s="125" t="s">
        <v>3285</v>
      </c>
      <c r="L96" s="125" t="s">
        <v>3272</v>
      </c>
      <c r="M96" s="125" t="s">
        <v>112</v>
      </c>
      <c r="N96" s="125" t="s">
        <v>113</v>
      </c>
      <c r="O96" s="125" t="s">
        <v>4606</v>
      </c>
      <c r="P96" s="125" t="s">
        <v>3308</v>
      </c>
      <c r="Q96" s="126">
        <v>1000</v>
      </c>
      <c r="R96" s="125" t="s">
        <v>4571</v>
      </c>
      <c r="S96" s="187" t="s">
        <v>44</v>
      </c>
      <c r="T96" s="170">
        <v>500</v>
      </c>
      <c r="U96" s="170">
        <v>500</v>
      </c>
      <c r="V96" s="171" t="s">
        <v>3271</v>
      </c>
      <c r="W96" s="171" t="s">
        <v>3288</v>
      </c>
      <c r="X96" s="171" t="s">
        <v>3289</v>
      </c>
      <c r="Y96" s="171" t="s">
        <v>3292</v>
      </c>
      <c r="Z96" s="171">
        <v>32</v>
      </c>
      <c r="AA96" s="171" t="s">
        <v>44</v>
      </c>
      <c r="AB96" s="168" t="s">
        <v>44</v>
      </c>
      <c r="AC96" s="171" t="s">
        <v>4765</v>
      </c>
      <c r="AD96" s="168">
        <v>1.95E-2</v>
      </c>
      <c r="AE96" s="168">
        <v>1.95E-2</v>
      </c>
      <c r="AF96" s="168">
        <v>2.5000000000000001E-2</v>
      </c>
      <c r="AG96" s="168">
        <v>0.2</v>
      </c>
      <c r="AH96" s="171" t="s">
        <v>133</v>
      </c>
      <c r="AI96" s="171" t="s">
        <v>4607</v>
      </c>
      <c r="AJ96" s="171" t="s">
        <v>4766</v>
      </c>
      <c r="AK96" s="172">
        <v>40834</v>
      </c>
      <c r="AL96" s="186" t="s">
        <v>4767</v>
      </c>
      <c r="AM96" s="127">
        <v>-5.3596381184852996E-3</v>
      </c>
      <c r="AN96" s="127">
        <v>8.9991195863089596E-2</v>
      </c>
      <c r="AO96" s="127">
        <v>0.30742611834300271</v>
      </c>
      <c r="AP96" s="127">
        <v>0.21003292955620601</v>
      </c>
      <c r="AQ96" s="127">
        <v>0.2131854623625706</v>
      </c>
      <c r="AR96" s="127">
        <v>0.103930380253256</v>
      </c>
      <c r="AS96" s="127">
        <v>0.26695096151160969</v>
      </c>
      <c r="AT96" s="127">
        <v>-0.1220458038758355</v>
      </c>
      <c r="AU96" s="127" t="s">
        <v>44</v>
      </c>
      <c r="AV96" s="127" t="s">
        <v>44</v>
      </c>
      <c r="AW96" s="127">
        <v>0.14350482524088301</v>
      </c>
      <c r="AX96" s="127" t="s">
        <v>44</v>
      </c>
      <c r="AY96" s="127">
        <v>1.9820822412414705</v>
      </c>
      <c r="AZ96" s="127">
        <v>2.0733522804785225</v>
      </c>
      <c r="BA96" s="127">
        <v>1.6563008381631263</v>
      </c>
      <c r="BB96" s="127">
        <v>1.7896445677777588</v>
      </c>
      <c r="BC96" s="127">
        <v>0.95577193374840463</v>
      </c>
      <c r="BD96" s="127">
        <v>2.0460026996642617</v>
      </c>
      <c r="BE96" s="127" t="s">
        <v>44</v>
      </c>
      <c r="BF96" s="127" t="s">
        <v>44</v>
      </c>
      <c r="BG96" s="127" t="s">
        <v>44</v>
      </c>
      <c r="BH96" s="127">
        <v>2.1075352912800009</v>
      </c>
      <c r="BI96" s="127">
        <v>-1.6269019576738802E-2</v>
      </c>
      <c r="BJ96" s="127">
        <v>4.4588843735297E-2</v>
      </c>
      <c r="BK96" s="127">
        <v>0.15915121048602729</v>
      </c>
      <c r="BL96" s="127">
        <v>7.3858593834500441E-2</v>
      </c>
      <c r="BM96" s="127">
        <v>8.405143709174312E-2</v>
      </c>
      <c r="BN96" s="127">
        <v>-4.8093479009862997E-3</v>
      </c>
      <c r="BO96" s="127">
        <v>0.1364765679267845</v>
      </c>
      <c r="BP96" s="127">
        <v>-0.24577583932886971</v>
      </c>
      <c r="BQ96" s="127" t="s">
        <v>44</v>
      </c>
      <c r="BR96" s="127" t="s">
        <v>44</v>
      </c>
      <c r="BS96" s="127">
        <v>7.0605875593586997E-2</v>
      </c>
      <c r="BT96" s="127">
        <v>0.21534702206609629</v>
      </c>
      <c r="BU96" s="127">
        <v>0.20132825326078069</v>
      </c>
      <c r="BV96" s="174">
        <v>0.71107948232494611</v>
      </c>
      <c r="BW96" s="174">
        <v>0.30714124140457127</v>
      </c>
      <c r="BX96" s="127">
        <v>-0.1161090554555898</v>
      </c>
      <c r="BY96" s="127">
        <v>-0.49066535037441028</v>
      </c>
      <c r="BZ96" s="174">
        <v>0.71351235920716716</v>
      </c>
      <c r="CA96" s="179">
        <v>0.92061639115015081</v>
      </c>
      <c r="CB96" s="179">
        <v>-0.4730504772700494</v>
      </c>
      <c r="CC96" s="179">
        <v>0.66362209167346253</v>
      </c>
      <c r="CD96" s="179">
        <v>0.54045871960848402</v>
      </c>
      <c r="CE96" s="179">
        <v>8.4384294006745006E-2</v>
      </c>
      <c r="CF96" s="179">
        <v>0.77060779875263519</v>
      </c>
      <c r="CG96" s="176">
        <v>6.9710067999999996</v>
      </c>
      <c r="CH96" s="168">
        <v>0.24</v>
      </c>
      <c r="CI96" s="169">
        <v>0.15</v>
      </c>
      <c r="CJ96" s="169">
        <v>4.6800000000000001E-3</v>
      </c>
      <c r="CK96" s="169" t="s">
        <v>44</v>
      </c>
      <c r="CL96" s="169">
        <v>4.6800000000000001E-3</v>
      </c>
      <c r="CM96" s="177">
        <v>166510311.80000001</v>
      </c>
      <c r="CN96" s="177">
        <v>168192430.50603169</v>
      </c>
      <c r="CO96" s="177">
        <v>-11692045.430000002</v>
      </c>
      <c r="CP96" s="127" t="s">
        <v>44</v>
      </c>
      <c r="CQ96" s="127" t="s">
        <v>44</v>
      </c>
      <c r="CR96" s="127" t="s">
        <v>44</v>
      </c>
      <c r="CS96" s="127" t="s">
        <v>44</v>
      </c>
      <c r="CT96" s="125" t="s">
        <v>44</v>
      </c>
      <c r="CU96" s="125" t="s">
        <v>44</v>
      </c>
      <c r="CV96" s="125" t="s">
        <v>4768</v>
      </c>
      <c r="CW96" s="125" t="s">
        <v>44</v>
      </c>
      <c r="CX96" s="153">
        <v>25569.625694432871</v>
      </c>
    </row>
    <row r="97" spans="1:102" ht="15" customHeight="1" x14ac:dyDescent="0.25">
      <c r="A97" s="8"/>
      <c r="B97" s="128">
        <v>19782311000188</v>
      </c>
      <c r="C97" s="151" t="s">
        <v>4769</v>
      </c>
      <c r="D97" s="125">
        <v>10</v>
      </c>
      <c r="E97" s="125"/>
      <c r="F97" s="121" t="s">
        <v>3310</v>
      </c>
      <c r="G97" s="125" t="s">
        <v>4698</v>
      </c>
      <c r="H97" s="125" t="s">
        <v>3264</v>
      </c>
      <c r="I97" s="125" t="s">
        <v>3265</v>
      </c>
      <c r="J97" s="125" t="s">
        <v>357</v>
      </c>
      <c r="K97" s="125" t="s">
        <v>3285</v>
      </c>
      <c r="L97" s="125" t="s">
        <v>3272</v>
      </c>
      <c r="M97" s="125" t="s">
        <v>160</v>
      </c>
      <c r="N97" s="125" t="s">
        <v>3324</v>
      </c>
      <c r="O97" s="125" t="s">
        <v>3326</v>
      </c>
      <c r="P97" s="125" t="s">
        <v>3299</v>
      </c>
      <c r="Q97" s="126">
        <v>500</v>
      </c>
      <c r="R97" s="125" t="s">
        <v>4571</v>
      </c>
      <c r="S97" s="187" t="s">
        <v>44</v>
      </c>
      <c r="T97" s="170">
        <v>500</v>
      </c>
      <c r="U97" s="170">
        <v>500</v>
      </c>
      <c r="V97" s="171" t="s">
        <v>3271</v>
      </c>
      <c r="W97" s="171" t="s">
        <v>132</v>
      </c>
      <c r="X97" s="171" t="s">
        <v>3291</v>
      </c>
      <c r="Y97" s="171" t="s">
        <v>3288</v>
      </c>
      <c r="Z97" s="171">
        <v>5</v>
      </c>
      <c r="AA97" s="171" t="s">
        <v>44</v>
      </c>
      <c r="AB97" s="168" t="s">
        <v>44</v>
      </c>
      <c r="AC97" s="171" t="s">
        <v>44</v>
      </c>
      <c r="AD97" s="168">
        <v>0.01</v>
      </c>
      <c r="AE97" s="168" t="s">
        <v>44</v>
      </c>
      <c r="AF97" s="168">
        <v>1.4999999999999999E-2</v>
      </c>
      <c r="AG97" s="168" t="s">
        <v>44</v>
      </c>
      <c r="AH97" s="171" t="s">
        <v>44</v>
      </c>
      <c r="AI97" s="171" t="s">
        <v>44</v>
      </c>
      <c r="AJ97" s="171" t="s">
        <v>130</v>
      </c>
      <c r="AK97" s="172">
        <v>41757</v>
      </c>
      <c r="AL97" s="186" t="s">
        <v>4770</v>
      </c>
      <c r="AM97" s="127">
        <v>7.4821504586806004E-3</v>
      </c>
      <c r="AN97" s="127">
        <v>2.52795485374981E-2</v>
      </c>
      <c r="AO97" s="127">
        <v>0.1281314846394874</v>
      </c>
      <c r="AP97" s="127">
        <v>0.1226726471719625</v>
      </c>
      <c r="AQ97" s="127">
        <v>0.1386321599445075</v>
      </c>
      <c r="AR97" s="127">
        <v>0.1224946046128068</v>
      </c>
      <c r="AS97" s="127">
        <v>0.13238780066589181</v>
      </c>
      <c r="AT97" s="127">
        <v>0.1328090217905655</v>
      </c>
      <c r="AU97" s="127" t="s">
        <v>44</v>
      </c>
      <c r="AV97" s="127" t="s">
        <v>44</v>
      </c>
      <c r="AW97" s="127">
        <v>0.10046798718918599</v>
      </c>
      <c r="AX97" s="127">
        <v>0.68584552546010735</v>
      </c>
      <c r="AY97" s="127">
        <v>0.55678940303234847</v>
      </c>
      <c r="AZ97" s="127">
        <v>0.86414813194881146</v>
      </c>
      <c r="BA97" s="127">
        <v>0.92914575614423123</v>
      </c>
      <c r="BB97" s="127">
        <v>1.0848670085158636</v>
      </c>
      <c r="BC97" s="127">
        <v>1.126493570400082</v>
      </c>
      <c r="BD97" s="127">
        <v>1.0146650007598823</v>
      </c>
      <c r="BE97" s="127">
        <v>1.0733773841112135</v>
      </c>
      <c r="BF97" s="127" t="s">
        <v>44</v>
      </c>
      <c r="BG97" s="127" t="s">
        <v>44</v>
      </c>
      <c r="BH97" s="127">
        <v>1.0184196901786673</v>
      </c>
      <c r="BI97" s="127">
        <v>-3.4272309995727998E-3</v>
      </c>
      <c r="BJ97" s="127">
        <v>-2.0122803590294499E-2</v>
      </c>
      <c r="BK97" s="127">
        <v>-2.01434232174879E-2</v>
      </c>
      <c r="BL97" s="127">
        <v>-8.2636675967552309E-3</v>
      </c>
      <c r="BM97" s="127">
        <v>9.6161051857424074E-3</v>
      </c>
      <c r="BN97" s="127">
        <v>1.3754876458564399E-2</v>
      </c>
      <c r="BO97" s="127">
        <v>1.9134070810666E-3</v>
      </c>
      <c r="BP97" s="127">
        <v>9.0789863375313005E-3</v>
      </c>
      <c r="BQ97" s="127" t="s">
        <v>44</v>
      </c>
      <c r="BR97" s="127" t="s">
        <v>44</v>
      </c>
      <c r="BS97" s="127">
        <v>1.6539543998310702E-3</v>
      </c>
      <c r="BT97" s="127">
        <v>7.3113063711916998E-3</v>
      </c>
      <c r="BU97" s="127">
        <v>9.8980880712944991E-3</v>
      </c>
      <c r="BV97" s="174">
        <v>-2.4182384386711098</v>
      </c>
      <c r="BW97" s="174">
        <v>0.1095107770895129</v>
      </c>
      <c r="BX97" s="127">
        <v>-7.9648571667213005E-3</v>
      </c>
      <c r="BY97" s="127">
        <v>-7.7282622945404597E-2</v>
      </c>
      <c r="BZ97" s="174">
        <v>2.7133225253564998E-3</v>
      </c>
      <c r="CA97" s="179">
        <v>0.25776352980549821</v>
      </c>
      <c r="CB97" s="179">
        <v>-0.1324862063553274</v>
      </c>
      <c r="CC97" s="179">
        <v>0.46911921298448428</v>
      </c>
      <c r="CD97" s="179">
        <v>0.24935178761988419</v>
      </c>
      <c r="CE97" s="179">
        <v>0.11214373665869171</v>
      </c>
      <c r="CF97" s="179">
        <v>0.45980659934743601</v>
      </c>
      <c r="CG97" s="176">
        <v>3.1437214099999999</v>
      </c>
      <c r="CH97" s="168">
        <v>0.3</v>
      </c>
      <c r="CI97" s="169" t="s">
        <v>44</v>
      </c>
      <c r="CJ97" s="169">
        <v>3.0000000000000001E-3</v>
      </c>
      <c r="CK97" s="169" t="s">
        <v>44</v>
      </c>
      <c r="CL97" s="169">
        <v>3.0000000000000001E-3</v>
      </c>
      <c r="CM97" s="177">
        <v>3591792649.3899999</v>
      </c>
      <c r="CN97" s="177">
        <v>4211506068.5993638</v>
      </c>
      <c r="CO97" s="177">
        <v>-1073741909.2299995</v>
      </c>
      <c r="CP97" s="127" t="s">
        <v>44</v>
      </c>
      <c r="CQ97" s="127" t="s">
        <v>44</v>
      </c>
      <c r="CR97" s="127" t="s">
        <v>44</v>
      </c>
      <c r="CS97" s="127" t="s">
        <v>44</v>
      </c>
      <c r="CT97" s="125" t="s">
        <v>44</v>
      </c>
      <c r="CU97" s="125" t="s">
        <v>44</v>
      </c>
      <c r="CV97" s="125" t="s">
        <v>4771</v>
      </c>
      <c r="CW97" s="125" t="s">
        <v>44</v>
      </c>
      <c r="CX97" s="153">
        <v>25569.625694432871</v>
      </c>
    </row>
    <row r="98" spans="1:102" ht="15" customHeight="1" x14ac:dyDescent="0.25">
      <c r="A98" s="8"/>
      <c r="B98" s="128">
        <v>16599968000116</v>
      </c>
      <c r="C98" s="151" t="s">
        <v>4772</v>
      </c>
      <c r="D98" s="125">
        <v>10</v>
      </c>
      <c r="E98" s="125"/>
      <c r="F98" s="121" t="s">
        <v>3266</v>
      </c>
      <c r="G98" s="125" t="s">
        <v>4698</v>
      </c>
      <c r="H98" s="125" t="s">
        <v>153</v>
      </c>
      <c r="I98" s="125" t="s">
        <v>2325</v>
      </c>
      <c r="J98" s="125" t="s">
        <v>3318</v>
      </c>
      <c r="K98" s="125" t="s">
        <v>3285</v>
      </c>
      <c r="L98" s="125" t="s">
        <v>3272</v>
      </c>
      <c r="M98" s="125" t="s">
        <v>160</v>
      </c>
      <c r="N98" s="125" t="s">
        <v>3324</v>
      </c>
      <c r="O98" s="125" t="s">
        <v>4761</v>
      </c>
      <c r="P98" s="125" t="s">
        <v>3299</v>
      </c>
      <c r="Q98" s="126">
        <v>1000</v>
      </c>
      <c r="R98" s="125" t="s">
        <v>4571</v>
      </c>
      <c r="S98" s="187" t="s">
        <v>44</v>
      </c>
      <c r="T98" s="170">
        <v>1000</v>
      </c>
      <c r="U98" s="170">
        <v>1000</v>
      </c>
      <c r="V98" s="171" t="s">
        <v>3271</v>
      </c>
      <c r="W98" s="171" t="s">
        <v>132</v>
      </c>
      <c r="X98" s="171" t="s">
        <v>132</v>
      </c>
      <c r="Y98" s="171" t="s">
        <v>3288</v>
      </c>
      <c r="Z98" s="171">
        <v>1</v>
      </c>
      <c r="AA98" s="171" t="s">
        <v>44</v>
      </c>
      <c r="AB98" s="168" t="s">
        <v>44</v>
      </c>
      <c r="AC98" s="171" t="s">
        <v>4773</v>
      </c>
      <c r="AD98" s="168">
        <v>0.01</v>
      </c>
      <c r="AE98" s="168">
        <v>0.01</v>
      </c>
      <c r="AF98" s="168">
        <v>1.4999999999999999E-2</v>
      </c>
      <c r="AG98" s="168">
        <v>0.2</v>
      </c>
      <c r="AH98" s="171" t="s">
        <v>3253</v>
      </c>
      <c r="AI98" s="171" t="s">
        <v>3254</v>
      </c>
      <c r="AJ98" s="171" t="s">
        <v>130</v>
      </c>
      <c r="AK98" s="172">
        <v>41172</v>
      </c>
      <c r="AL98" s="186" t="s">
        <v>4774</v>
      </c>
      <c r="AM98" s="127">
        <v>1.11281496361461E-2</v>
      </c>
      <c r="AN98" s="127">
        <v>4.79335611214333E-2</v>
      </c>
      <c r="AO98" s="127">
        <v>0.15179656659248539</v>
      </c>
      <c r="AP98" s="127">
        <v>0.1216528425244056</v>
      </c>
      <c r="AQ98" s="127">
        <v>0.12016206132360829</v>
      </c>
      <c r="AR98" s="127">
        <v>6.1715575257917703E-2</v>
      </c>
      <c r="AS98" s="127">
        <v>0.1483456814416792</v>
      </c>
      <c r="AT98" s="127">
        <v>8.2541036705137294E-2</v>
      </c>
      <c r="AU98" s="127" t="s">
        <v>44</v>
      </c>
      <c r="AV98" s="127" t="s">
        <v>44</v>
      </c>
      <c r="AW98" s="127">
        <v>9.2724517239721499E-2</v>
      </c>
      <c r="AX98" s="127">
        <v>1.0200532155493722</v>
      </c>
      <c r="AY98" s="127">
        <v>1.0557506136800172</v>
      </c>
      <c r="AZ98" s="127">
        <v>1.0237508745505812</v>
      </c>
      <c r="BA98" s="127">
        <v>0.92097888100773484</v>
      </c>
      <c r="BB98" s="127">
        <v>0.9238526227306908</v>
      </c>
      <c r="BC98" s="127">
        <v>0.56755315012721907</v>
      </c>
      <c r="BD98" s="127">
        <v>1.136971610795305</v>
      </c>
      <c r="BE98" s="127">
        <v>0.66710590038154904</v>
      </c>
      <c r="BF98" s="127" t="s">
        <v>44</v>
      </c>
      <c r="BG98" s="127" t="s">
        <v>44</v>
      </c>
      <c r="BH98" s="127">
        <v>0.92094495955078581</v>
      </c>
      <c r="BI98" s="127">
        <v>2.187681778926E-4</v>
      </c>
      <c r="BJ98" s="127">
        <v>2.5312089936406E-3</v>
      </c>
      <c r="BK98" s="127">
        <v>3.5216587355100001E-3</v>
      </c>
      <c r="BL98" s="127">
        <v>-9.2200760133228643E-3</v>
      </c>
      <c r="BM98" s="127">
        <v>-8.7642692740046435E-3</v>
      </c>
      <c r="BN98" s="127">
        <v>-4.7024152896324597E-2</v>
      </c>
      <c r="BO98" s="127">
        <v>1.7871287856854101E-2</v>
      </c>
      <c r="BP98" s="127">
        <v>-4.1188998747896798E-2</v>
      </c>
      <c r="BQ98" s="127" t="s">
        <v>44</v>
      </c>
      <c r="BR98" s="127" t="s">
        <v>44</v>
      </c>
      <c r="BS98" s="127">
        <v>-7.2314897793207544E-3</v>
      </c>
      <c r="BT98" s="127">
        <v>6.2799283568475001E-3</v>
      </c>
      <c r="BU98" s="127">
        <v>2.11123716419645E-2</v>
      </c>
      <c r="BV98" s="174">
        <v>0.49101548456283273</v>
      </c>
      <c r="BW98" s="174">
        <v>-0.1932989025690342</v>
      </c>
      <c r="BX98" s="127">
        <v>-6.3254314215710483E-4</v>
      </c>
      <c r="BY98" s="127">
        <v>-4.4532666483953598E-2</v>
      </c>
      <c r="BZ98" s="174">
        <v>2.7631143552249299E-2</v>
      </c>
      <c r="CA98" s="179">
        <v>0.40775452504701731</v>
      </c>
      <c r="CB98" s="179">
        <v>-0.23314675278365801</v>
      </c>
      <c r="CC98" s="179">
        <v>0.64068580925486751</v>
      </c>
      <c r="CD98" s="179">
        <v>0.57665537520683996</v>
      </c>
      <c r="CE98" s="179">
        <v>5.5946231105225598E-2</v>
      </c>
      <c r="CF98" s="179">
        <v>0.48070062479614922</v>
      </c>
      <c r="CG98" s="176">
        <v>3.3256836999999999</v>
      </c>
      <c r="CH98" s="168">
        <v>0.25</v>
      </c>
      <c r="CI98" s="169">
        <v>0.2</v>
      </c>
      <c r="CJ98" s="169">
        <v>2.5000000000000001E-3</v>
      </c>
      <c r="CK98" s="169">
        <v>1.226765023397647E-4</v>
      </c>
      <c r="CL98" s="169">
        <v>2.6226765023397648E-3</v>
      </c>
      <c r="CM98" s="177">
        <v>137560068.47</v>
      </c>
      <c r="CN98" s="177">
        <v>57649457.25960318</v>
      </c>
      <c r="CO98" s="177">
        <v>101274462.40000001</v>
      </c>
      <c r="CP98" s="127" t="s">
        <v>44</v>
      </c>
      <c r="CQ98" s="127" t="s">
        <v>44</v>
      </c>
      <c r="CR98" s="127" t="s">
        <v>44</v>
      </c>
      <c r="CS98" s="127" t="s">
        <v>44</v>
      </c>
      <c r="CT98" s="125" t="s">
        <v>44</v>
      </c>
      <c r="CU98" s="125" t="s">
        <v>44</v>
      </c>
      <c r="CV98" s="125" t="s">
        <v>4775</v>
      </c>
      <c r="CW98" s="125" t="s">
        <v>44</v>
      </c>
      <c r="CX98" s="153">
        <v>25569.625694432871</v>
      </c>
    </row>
    <row r="99" spans="1:102" ht="15" customHeight="1" x14ac:dyDescent="0.25">
      <c r="A99" s="8"/>
      <c r="B99" s="128">
        <v>61258419000132</v>
      </c>
      <c r="C99" s="151" t="s">
        <v>3863</v>
      </c>
      <c r="D99" s="125">
        <v>40</v>
      </c>
      <c r="E99" s="125"/>
      <c r="F99" s="121"/>
      <c r="G99" s="125" t="s">
        <v>3829</v>
      </c>
      <c r="H99" s="125" t="s">
        <v>3276</v>
      </c>
      <c r="I99" s="125" t="s">
        <v>3276</v>
      </c>
      <c r="J99" s="125" t="s">
        <v>3317</v>
      </c>
      <c r="K99" s="125" t="s">
        <v>3298</v>
      </c>
      <c r="L99" s="125" t="s">
        <v>4605</v>
      </c>
      <c r="M99" s="125" t="s">
        <v>4744</v>
      </c>
      <c r="N99" s="125" t="s">
        <v>44</v>
      </c>
      <c r="O99" s="125" t="s">
        <v>4630</v>
      </c>
      <c r="P99" s="125" t="s">
        <v>4745</v>
      </c>
      <c r="Q99" s="126">
        <v>100</v>
      </c>
      <c r="R99" s="125" t="s">
        <v>4612</v>
      </c>
      <c r="S99" s="187" t="s">
        <v>44</v>
      </c>
      <c r="T99" s="170">
        <v>1000</v>
      </c>
      <c r="U99" s="170">
        <v>1000</v>
      </c>
      <c r="V99" s="171" t="s">
        <v>3271</v>
      </c>
      <c r="W99" s="171" t="s">
        <v>132</v>
      </c>
      <c r="X99" s="171" t="s">
        <v>132</v>
      </c>
      <c r="Y99" s="171" t="s">
        <v>132</v>
      </c>
      <c r="Z99" s="171">
        <v>0</v>
      </c>
      <c r="AA99" s="171" t="s">
        <v>44</v>
      </c>
      <c r="AB99" s="168" t="s">
        <v>44</v>
      </c>
      <c r="AC99" s="171" t="s">
        <v>44</v>
      </c>
      <c r="AD99" s="168">
        <v>9.0000000000000011E-3</v>
      </c>
      <c r="AE99" s="168" t="s">
        <v>44</v>
      </c>
      <c r="AF99" s="168" t="s">
        <v>44</v>
      </c>
      <c r="AG99" s="168">
        <v>0.2</v>
      </c>
      <c r="AH99" s="171" t="s">
        <v>3322</v>
      </c>
      <c r="AI99" s="171" t="s">
        <v>4573</v>
      </c>
      <c r="AJ99" s="171" t="s">
        <v>44</v>
      </c>
      <c r="AK99" s="172">
        <v>45874</v>
      </c>
      <c r="AL99" s="186" t="s">
        <v>4776</v>
      </c>
      <c r="AM99" s="127">
        <v>1.08447760759491E-2</v>
      </c>
      <c r="AN99" s="127">
        <v>3.2664973377911598E-2</v>
      </c>
      <c r="AO99" s="127" t="s">
        <v>44</v>
      </c>
      <c r="AP99" s="127" t="s">
        <v>44</v>
      </c>
      <c r="AQ99" s="127" t="s">
        <v>44</v>
      </c>
      <c r="AR99" s="127" t="s">
        <v>44</v>
      </c>
      <c r="AS99" s="127" t="s">
        <v>44</v>
      </c>
      <c r="AT99" s="127" t="s">
        <v>44</v>
      </c>
      <c r="AU99" s="127" t="s">
        <v>44</v>
      </c>
      <c r="AV99" s="127" t="s">
        <v>44</v>
      </c>
      <c r="AW99" s="127">
        <v>8.3299667911043596E-2</v>
      </c>
      <c r="AX99" s="127">
        <v>0.99407799768010918</v>
      </c>
      <c r="AY99" s="127">
        <v>0.71945553142203966</v>
      </c>
      <c r="AZ99" s="127" t="s">
        <v>44</v>
      </c>
      <c r="BA99" s="127" t="s">
        <v>44</v>
      </c>
      <c r="BB99" s="127" t="s">
        <v>44</v>
      </c>
      <c r="BC99" s="127" t="s">
        <v>44</v>
      </c>
      <c r="BD99" s="127" t="s">
        <v>44</v>
      </c>
      <c r="BE99" s="127" t="s">
        <v>44</v>
      </c>
      <c r="BF99" s="127" t="s">
        <v>44</v>
      </c>
      <c r="BG99" s="127" t="s">
        <v>44</v>
      </c>
      <c r="BH99" s="127">
        <v>0.56636604152046344</v>
      </c>
      <c r="BI99" s="127">
        <v>-6.4605382304300002E-5</v>
      </c>
      <c r="BJ99" s="127">
        <v>-1.2737378749881E-2</v>
      </c>
      <c r="BK99" s="127" t="s">
        <v>44</v>
      </c>
      <c r="BL99" s="127" t="s">
        <v>44</v>
      </c>
      <c r="BM99" s="127" t="s">
        <v>44</v>
      </c>
      <c r="BN99" s="127" t="s">
        <v>44</v>
      </c>
      <c r="BO99" s="127" t="s">
        <v>44</v>
      </c>
      <c r="BP99" s="127" t="s">
        <v>44</v>
      </c>
      <c r="BQ99" s="127" t="s">
        <v>44</v>
      </c>
      <c r="BR99" s="127" t="s">
        <v>44</v>
      </c>
      <c r="BS99" s="127">
        <v>-5.5600232876543587E-2</v>
      </c>
      <c r="BT99" s="127" t="s">
        <v>44</v>
      </c>
      <c r="BU99" s="127">
        <v>2.45404231148066E-2</v>
      </c>
      <c r="BV99" s="174" t="s">
        <v>44</v>
      </c>
      <c r="BW99" s="174">
        <v>-2.3733475798204897</v>
      </c>
      <c r="BX99" s="127" t="s">
        <v>44</v>
      </c>
      <c r="BY99" s="127" t="s">
        <v>44</v>
      </c>
      <c r="BZ99" s="174">
        <v>1.48992554802941E-2</v>
      </c>
      <c r="CA99" s="179" t="s">
        <v>44</v>
      </c>
      <c r="CB99" s="179" t="s">
        <v>44</v>
      </c>
      <c r="CC99" s="179" t="s">
        <v>44</v>
      </c>
      <c r="CD99" s="179" t="s">
        <v>44</v>
      </c>
      <c r="CE99" s="179" t="s">
        <v>44</v>
      </c>
      <c r="CF99" s="179" t="s">
        <v>44</v>
      </c>
      <c r="CG99" s="176">
        <v>106.33263221999999</v>
      </c>
      <c r="CH99" s="168">
        <v>0.15</v>
      </c>
      <c r="CI99" s="169" t="s">
        <v>44</v>
      </c>
      <c r="CJ99" s="169">
        <v>1.3500000000000001E-3</v>
      </c>
      <c r="CK99" s="169" t="s">
        <v>44</v>
      </c>
      <c r="CL99" s="169">
        <v>1.3500000000000001E-3</v>
      </c>
      <c r="CM99" s="177">
        <v>637995793.32000005</v>
      </c>
      <c r="CN99" s="177">
        <v>620051399.91904914</v>
      </c>
      <c r="CO99" s="177">
        <v>-29377199.699999999</v>
      </c>
      <c r="CP99" s="127" t="s">
        <v>44</v>
      </c>
      <c r="CQ99" s="127" t="s">
        <v>44</v>
      </c>
      <c r="CR99" s="127" t="s">
        <v>44</v>
      </c>
      <c r="CS99" s="127" t="s">
        <v>44</v>
      </c>
      <c r="CT99" s="125" t="s">
        <v>44</v>
      </c>
      <c r="CU99" s="125" t="s">
        <v>44</v>
      </c>
      <c r="CV99" s="125" t="s">
        <v>44</v>
      </c>
      <c r="CW99" s="125" t="s">
        <v>44</v>
      </c>
      <c r="CX99" s="153">
        <v>25569.625694432871</v>
      </c>
    </row>
    <row r="100" spans="1:102" ht="15" customHeight="1" x14ac:dyDescent="0.25">
      <c r="A100" s="8"/>
      <c r="B100" s="128">
        <v>49998473000119</v>
      </c>
      <c r="C100" s="151" t="s">
        <v>4974</v>
      </c>
      <c r="D100" s="125">
        <v>26</v>
      </c>
      <c r="E100" s="125"/>
      <c r="F100" s="121"/>
      <c r="G100" s="125" t="s">
        <v>4691</v>
      </c>
      <c r="H100" s="125" t="s">
        <v>153</v>
      </c>
      <c r="I100" s="125" t="s">
        <v>2325</v>
      </c>
      <c r="J100" s="125" t="s">
        <v>3318</v>
      </c>
      <c r="K100" s="125" t="s">
        <v>3285</v>
      </c>
      <c r="L100" s="125" t="s">
        <v>3273</v>
      </c>
      <c r="M100" s="125" t="s">
        <v>110</v>
      </c>
      <c r="N100" s="125" t="s">
        <v>4646</v>
      </c>
      <c r="O100" s="125" t="s">
        <v>4795</v>
      </c>
      <c r="P100" s="125" t="s">
        <v>3320</v>
      </c>
      <c r="Q100" s="126">
        <v>1000</v>
      </c>
      <c r="R100" s="125" t="s">
        <v>4571</v>
      </c>
      <c r="S100" s="187" t="s">
        <v>44</v>
      </c>
      <c r="T100" s="170">
        <v>1000</v>
      </c>
      <c r="U100" s="170">
        <v>1000</v>
      </c>
      <c r="V100" s="171" t="s">
        <v>3271</v>
      </c>
      <c r="W100" s="171" t="s">
        <v>3288</v>
      </c>
      <c r="X100" s="171" t="s">
        <v>3292</v>
      </c>
      <c r="Y100" s="171" t="s">
        <v>4577</v>
      </c>
      <c r="Z100" s="171">
        <v>5</v>
      </c>
      <c r="AA100" s="171" t="s">
        <v>44</v>
      </c>
      <c r="AB100" s="168" t="s">
        <v>44</v>
      </c>
      <c r="AC100" s="171" t="s">
        <v>4975</v>
      </c>
      <c r="AD100" s="168">
        <v>8.0000000000000002E-3</v>
      </c>
      <c r="AE100" s="168">
        <v>0.60799999999999998</v>
      </c>
      <c r="AF100" s="168">
        <v>1.3999999999999999E-2</v>
      </c>
      <c r="AG100" s="168" t="s">
        <v>44</v>
      </c>
      <c r="AH100" s="171" t="s">
        <v>44</v>
      </c>
      <c r="AI100" s="171" t="s">
        <v>44</v>
      </c>
      <c r="AJ100" s="171" t="s">
        <v>3246</v>
      </c>
      <c r="AK100" s="172">
        <v>45016</v>
      </c>
      <c r="AL100" s="186" t="s">
        <v>4976</v>
      </c>
      <c r="AM100" s="127">
        <v>4.06328376032161E-2</v>
      </c>
      <c r="AN100" s="127">
        <v>6.7947668824630894E-2</v>
      </c>
      <c r="AO100" s="127">
        <v>0.1909491537021781</v>
      </c>
      <c r="AP100" s="127">
        <v>0.1543989025530392</v>
      </c>
      <c r="AQ100" s="127">
        <v>0.1201591128606045</v>
      </c>
      <c r="AR100" s="127">
        <v>8.6047649517719302E-2</v>
      </c>
      <c r="AS100" s="127" t="s">
        <v>44</v>
      </c>
      <c r="AT100" s="127" t="s">
        <v>44</v>
      </c>
      <c r="AU100" s="127" t="s">
        <v>44</v>
      </c>
      <c r="AV100" s="127" t="s">
        <v>44</v>
      </c>
      <c r="AW100" s="127">
        <v>0.13810498118218209</v>
      </c>
      <c r="AX100" s="127">
        <v>3.7245775811125728</v>
      </c>
      <c r="AY100" s="127">
        <v>1.4965671521462307</v>
      </c>
      <c r="AZ100" s="127">
        <v>1.2878049055094738</v>
      </c>
      <c r="BA100" s="127">
        <v>1.1869253765507339</v>
      </c>
      <c r="BB100" s="127">
        <v>0.92382733856078758</v>
      </c>
      <c r="BC100" s="127">
        <v>0.7913174970942054</v>
      </c>
      <c r="BD100" s="127" t="s">
        <v>44</v>
      </c>
      <c r="BE100" s="127" t="s">
        <v>44</v>
      </c>
      <c r="BF100" s="127" t="s">
        <v>44</v>
      </c>
      <c r="BG100" s="127" t="s">
        <v>44</v>
      </c>
      <c r="BH100" s="127">
        <v>1.0790420845337341</v>
      </c>
      <c r="BI100" s="127">
        <v>2.97234561449626E-2</v>
      </c>
      <c r="BJ100" s="127">
        <v>2.2545316696838302E-2</v>
      </c>
      <c r="BK100" s="127">
        <v>4.2674245845202699E-2</v>
      </c>
      <c r="BL100" s="127">
        <v>2.1516849764346979E-2</v>
      </c>
      <c r="BM100" s="127">
        <v>-8.7672013466317811E-3</v>
      </c>
      <c r="BN100" s="127">
        <v>-2.2692078636522998E-2</v>
      </c>
      <c r="BO100" s="127" t="s">
        <v>44</v>
      </c>
      <c r="BP100" s="127" t="s">
        <v>44</v>
      </c>
      <c r="BQ100" s="127" t="s">
        <v>44</v>
      </c>
      <c r="BR100" s="127" t="s">
        <v>44</v>
      </c>
      <c r="BS100" s="127">
        <v>8.9686003479876319E-3</v>
      </c>
      <c r="BT100" s="127">
        <v>5.2543360280384303E-2</v>
      </c>
      <c r="BU100" s="127">
        <v>6.4113619827074794E-2</v>
      </c>
      <c r="BV100" s="174">
        <v>0.72109271995907442</v>
      </c>
      <c r="BW100" s="174">
        <v>0.1554679851630644</v>
      </c>
      <c r="BX100" s="127">
        <v>-4.2488678143673297E-2</v>
      </c>
      <c r="BY100" s="127">
        <v>-4.2488678143673297E-2</v>
      </c>
      <c r="BZ100" s="174">
        <v>8.5691713768896699E-2</v>
      </c>
      <c r="CA100" s="179">
        <v>0.27961209078132759</v>
      </c>
      <c r="CB100" s="179">
        <v>-0.22948140729828309</v>
      </c>
      <c r="CC100" s="179">
        <v>0.31827250885722502</v>
      </c>
      <c r="CD100" s="179">
        <v>0.2408678459749361</v>
      </c>
      <c r="CE100" s="179">
        <v>-0.13662252436145031</v>
      </c>
      <c r="CF100" s="179">
        <v>0.3749913481315823</v>
      </c>
      <c r="CG100" s="176">
        <v>1.4863261000000001</v>
      </c>
      <c r="CH100" s="168">
        <v>0.6</v>
      </c>
      <c r="CI100" s="169" t="s">
        <v>44</v>
      </c>
      <c r="CJ100" s="169">
        <v>4.7999999999999996E-3</v>
      </c>
      <c r="CK100" s="169" t="s">
        <v>44</v>
      </c>
      <c r="CL100" s="169">
        <v>4.7999999999999996E-3</v>
      </c>
      <c r="CM100" s="177">
        <v>23888422.190000001</v>
      </c>
      <c r="CN100" s="177">
        <v>22599989.524444435</v>
      </c>
      <c r="CO100" s="177">
        <v>358276.37</v>
      </c>
      <c r="CP100" s="127" t="s">
        <v>44</v>
      </c>
      <c r="CQ100" s="127" t="s">
        <v>44</v>
      </c>
      <c r="CR100" s="127" t="s">
        <v>44</v>
      </c>
      <c r="CS100" s="127" t="s">
        <v>44</v>
      </c>
      <c r="CT100" s="125" t="s">
        <v>44</v>
      </c>
      <c r="CU100" s="125" t="s">
        <v>44</v>
      </c>
      <c r="CV100" s="125" t="s">
        <v>4977</v>
      </c>
      <c r="CW100" s="125" t="s">
        <v>44</v>
      </c>
      <c r="CX100" s="153">
        <v>25569.625694432871</v>
      </c>
    </row>
    <row r="101" spans="1:102" ht="15" customHeight="1" x14ac:dyDescent="0.25">
      <c r="A101" s="8"/>
      <c r="B101" s="128">
        <v>48038196000130</v>
      </c>
      <c r="C101" s="151" t="s">
        <v>4978</v>
      </c>
      <c r="D101" s="125">
        <v>26</v>
      </c>
      <c r="E101" s="125"/>
      <c r="F101" s="121"/>
      <c r="G101" s="125" t="s">
        <v>4691</v>
      </c>
      <c r="H101" s="125" t="s">
        <v>153</v>
      </c>
      <c r="I101" s="125" t="s">
        <v>2325</v>
      </c>
      <c r="J101" s="125" t="s">
        <v>3319</v>
      </c>
      <c r="K101" s="125" t="s">
        <v>3285</v>
      </c>
      <c r="L101" s="125" t="s">
        <v>3273</v>
      </c>
      <c r="M101" s="125" t="s">
        <v>112</v>
      </c>
      <c r="N101" s="125" t="s">
        <v>4570</v>
      </c>
      <c r="O101" s="125" t="s">
        <v>447</v>
      </c>
      <c r="P101" s="125" t="s">
        <v>4719</v>
      </c>
      <c r="Q101" s="126">
        <v>1000</v>
      </c>
      <c r="R101" s="125" t="s">
        <v>4571</v>
      </c>
      <c r="S101" s="187" t="s">
        <v>44</v>
      </c>
      <c r="T101" s="170">
        <v>1000</v>
      </c>
      <c r="U101" s="170">
        <v>1000</v>
      </c>
      <c r="V101" s="171" t="s">
        <v>3271</v>
      </c>
      <c r="W101" s="171" t="s">
        <v>3288</v>
      </c>
      <c r="X101" s="171" t="s">
        <v>3288</v>
      </c>
      <c r="Y101" s="171" t="s">
        <v>4577</v>
      </c>
      <c r="Z101" s="171">
        <v>4</v>
      </c>
      <c r="AA101" s="171" t="s">
        <v>44</v>
      </c>
      <c r="AB101" s="168" t="s">
        <v>44</v>
      </c>
      <c r="AC101" s="171" t="s">
        <v>4979</v>
      </c>
      <c r="AD101" s="168">
        <v>8.0000000000000002E-3</v>
      </c>
      <c r="AE101" s="168">
        <v>8.0000000000000002E-3</v>
      </c>
      <c r="AF101" s="168">
        <v>1.3999999999999999E-2</v>
      </c>
      <c r="AG101" s="168" t="s">
        <v>44</v>
      </c>
      <c r="AH101" s="171" t="s">
        <v>44</v>
      </c>
      <c r="AI101" s="171" t="s">
        <v>44</v>
      </c>
      <c r="AJ101" s="171" t="s">
        <v>3246</v>
      </c>
      <c r="AK101" s="172">
        <v>44924</v>
      </c>
      <c r="AL101" s="186" t="s">
        <v>4980</v>
      </c>
      <c r="AM101" s="127">
        <v>9.9566453853065603E-2</v>
      </c>
      <c r="AN101" s="127">
        <v>2.9139064656891402E-2</v>
      </c>
      <c r="AO101" s="127">
        <v>0.3229316070262287</v>
      </c>
      <c r="AP101" s="127">
        <v>0.22266827568706279</v>
      </c>
      <c r="AQ101" s="127">
        <v>0.18417304416017269</v>
      </c>
      <c r="AR101" s="127">
        <v>9.2814914489593295E-2</v>
      </c>
      <c r="AS101" s="127">
        <v>0.24296059684075169</v>
      </c>
      <c r="AT101" s="127" t="s">
        <v>44</v>
      </c>
      <c r="AU101" s="127" t="s">
        <v>44</v>
      </c>
      <c r="AV101" s="127" t="s">
        <v>44</v>
      </c>
      <c r="AW101" s="127">
        <v>0.20969984066649999</v>
      </c>
      <c r="AX101" s="127">
        <v>9.1266818594686381</v>
      </c>
      <c r="AY101" s="127">
        <v>0.64179636717662925</v>
      </c>
      <c r="AZ101" s="127">
        <v>2.1779248538648601</v>
      </c>
      <c r="BA101" s="127">
        <v>1.7659812318477519</v>
      </c>
      <c r="BB101" s="127">
        <v>1.5047372864723043</v>
      </c>
      <c r="BC101" s="127">
        <v>0.85355109917085303</v>
      </c>
      <c r="BD101" s="127">
        <v>1.8621324090140039</v>
      </c>
      <c r="BE101" s="127" t="s">
        <v>44</v>
      </c>
      <c r="BF101" s="127" t="s">
        <v>44</v>
      </c>
      <c r="BG101" s="127" t="s">
        <v>44</v>
      </c>
      <c r="BH101" s="127">
        <v>1.7659358557403506</v>
      </c>
      <c r="BI101" s="127">
        <v>8.8657072394812103E-2</v>
      </c>
      <c r="BJ101" s="127">
        <v>-1.6263287470901201E-2</v>
      </c>
      <c r="BK101" s="127">
        <v>0.1746566991692533</v>
      </c>
      <c r="BL101" s="127">
        <v>8.57666066634446E-2</v>
      </c>
      <c r="BM101" s="127">
        <v>5.5040815882710259E-2</v>
      </c>
      <c r="BN101" s="127">
        <v>-1.5924813664648999E-2</v>
      </c>
      <c r="BO101" s="127">
        <v>0.11248620325592661</v>
      </c>
      <c r="BP101" s="127" t="s">
        <v>44</v>
      </c>
      <c r="BQ101" s="127" t="s">
        <v>44</v>
      </c>
      <c r="BR101" s="127" t="s">
        <v>44</v>
      </c>
      <c r="BS101" s="127">
        <v>8.1298706639908236E-2</v>
      </c>
      <c r="BT101" s="127">
        <v>0.1280367783565029</v>
      </c>
      <c r="BU101" s="127">
        <v>0.13712368635655539</v>
      </c>
      <c r="BV101" s="174">
        <v>1.170425561766812</v>
      </c>
      <c r="BW101" s="174">
        <v>0.56771172780744572</v>
      </c>
      <c r="BX101" s="127">
        <v>-0.11300092483662361</v>
      </c>
      <c r="BY101" s="127">
        <v>-0.13723906432679159</v>
      </c>
      <c r="BZ101" s="174">
        <v>0.33187272691231368</v>
      </c>
      <c r="CA101" s="179">
        <v>0.48230248608598819</v>
      </c>
      <c r="CB101" s="179">
        <v>-0.49089159438045687</v>
      </c>
      <c r="CC101" s="179">
        <v>0.49568124110951578</v>
      </c>
      <c r="CD101" s="179">
        <v>0.3637858427482572</v>
      </c>
      <c r="CE101" s="179">
        <v>0.41181609916560191</v>
      </c>
      <c r="CF101" s="179">
        <v>0.71875079597358904</v>
      </c>
      <c r="CG101" s="176">
        <v>1.8805277</v>
      </c>
      <c r="CH101" s="168">
        <v>0.6</v>
      </c>
      <c r="CI101" s="169" t="s">
        <v>44</v>
      </c>
      <c r="CJ101" s="169">
        <v>4.7999999999999996E-3</v>
      </c>
      <c r="CK101" s="169" t="s">
        <v>44</v>
      </c>
      <c r="CL101" s="169">
        <v>4.7999999999999996E-3</v>
      </c>
      <c r="CM101" s="177">
        <v>32712289.359999999</v>
      </c>
      <c r="CN101" s="177">
        <v>29927043.581666678</v>
      </c>
      <c r="CO101" s="177">
        <v>4030482.17</v>
      </c>
      <c r="CP101" s="127" t="s">
        <v>44</v>
      </c>
      <c r="CQ101" s="127" t="s">
        <v>44</v>
      </c>
      <c r="CR101" s="127" t="s">
        <v>44</v>
      </c>
      <c r="CS101" s="127" t="s">
        <v>44</v>
      </c>
      <c r="CT101" s="125" t="s">
        <v>44</v>
      </c>
      <c r="CU101" s="125" t="s">
        <v>44</v>
      </c>
      <c r="CV101" s="125" t="s">
        <v>4981</v>
      </c>
      <c r="CW101" s="125" t="s">
        <v>44</v>
      </c>
      <c r="CX101" s="153">
        <v>25569.625694432871</v>
      </c>
    </row>
    <row r="102" spans="1:102" ht="15" customHeight="1" x14ac:dyDescent="0.25">
      <c r="A102" s="8"/>
      <c r="B102" s="128">
        <v>49998656000134</v>
      </c>
      <c r="C102" s="151" t="s">
        <v>4982</v>
      </c>
      <c r="D102" s="125">
        <v>26</v>
      </c>
      <c r="E102" s="125"/>
      <c r="F102" s="121"/>
      <c r="G102" s="125" t="s">
        <v>4691</v>
      </c>
      <c r="H102" s="125" t="s">
        <v>153</v>
      </c>
      <c r="I102" s="125" t="s">
        <v>2325</v>
      </c>
      <c r="J102" s="125" t="s">
        <v>3318</v>
      </c>
      <c r="K102" s="125" t="s">
        <v>3285</v>
      </c>
      <c r="L102" s="125" t="s">
        <v>3273</v>
      </c>
      <c r="M102" s="125" t="s">
        <v>112</v>
      </c>
      <c r="N102" s="125" t="s">
        <v>4570</v>
      </c>
      <c r="O102" s="125" t="s">
        <v>447</v>
      </c>
      <c r="P102" s="125" t="s">
        <v>4719</v>
      </c>
      <c r="Q102" s="126">
        <v>1000</v>
      </c>
      <c r="R102" s="125" t="s">
        <v>4571</v>
      </c>
      <c r="S102" s="187" t="s">
        <v>44</v>
      </c>
      <c r="T102" s="170">
        <v>1000</v>
      </c>
      <c r="U102" s="170">
        <v>1000</v>
      </c>
      <c r="V102" s="171" t="s">
        <v>3271</v>
      </c>
      <c r="W102" s="171" t="s">
        <v>3288</v>
      </c>
      <c r="X102" s="171" t="s">
        <v>3288</v>
      </c>
      <c r="Y102" s="171" t="s">
        <v>4577</v>
      </c>
      <c r="Z102" s="171">
        <v>4</v>
      </c>
      <c r="AA102" s="171" t="s">
        <v>44</v>
      </c>
      <c r="AB102" s="168" t="s">
        <v>44</v>
      </c>
      <c r="AC102" s="171" t="s">
        <v>4983</v>
      </c>
      <c r="AD102" s="168">
        <v>8.0000000000000002E-3</v>
      </c>
      <c r="AE102" s="168">
        <v>0.60799999999999998</v>
      </c>
      <c r="AF102" s="168">
        <v>1.3999999999999999E-2</v>
      </c>
      <c r="AG102" s="168" t="s">
        <v>44</v>
      </c>
      <c r="AH102" s="171" t="s">
        <v>44</v>
      </c>
      <c r="AI102" s="171" t="s">
        <v>44</v>
      </c>
      <c r="AJ102" s="171" t="s">
        <v>3246</v>
      </c>
      <c r="AK102" s="172">
        <v>45016</v>
      </c>
      <c r="AL102" s="186" t="s">
        <v>4984</v>
      </c>
      <c r="AM102" s="127">
        <v>7.7717356970187806E-2</v>
      </c>
      <c r="AN102" s="127">
        <v>-2.9665261219543802E-2</v>
      </c>
      <c r="AO102" s="127">
        <v>0.1073420854356588</v>
      </c>
      <c r="AP102" s="127">
        <v>6.7165671802838597E-2</v>
      </c>
      <c r="AQ102" s="127">
        <v>7.4680744785127207E-2</v>
      </c>
      <c r="AR102" s="127">
        <v>9.2158695885762504E-2</v>
      </c>
      <c r="AS102" s="127" t="s">
        <v>44</v>
      </c>
      <c r="AT102" s="127" t="s">
        <v>44</v>
      </c>
      <c r="AU102" s="127" t="s">
        <v>44</v>
      </c>
      <c r="AV102" s="127" t="s">
        <v>44</v>
      </c>
      <c r="AW102" s="127">
        <v>0.105480950907288</v>
      </c>
      <c r="AX102" s="127">
        <v>7.123901319940634</v>
      </c>
      <c r="AY102" s="127" t="s">
        <v>44</v>
      </c>
      <c r="AZ102" s="127">
        <v>0.72393965362770618</v>
      </c>
      <c r="BA102" s="127">
        <v>0.49542250877212018</v>
      </c>
      <c r="BB102" s="127">
        <v>0.5494537967963804</v>
      </c>
      <c r="BC102" s="127">
        <v>0.8475163351065178</v>
      </c>
      <c r="BD102" s="127" t="s">
        <v>44</v>
      </c>
      <c r="BE102" s="127" t="s">
        <v>44</v>
      </c>
      <c r="BF102" s="127" t="s">
        <v>44</v>
      </c>
      <c r="BG102" s="127" t="s">
        <v>44</v>
      </c>
      <c r="BH102" s="127">
        <v>0.79792111142131439</v>
      </c>
      <c r="BI102" s="127">
        <v>6.6807975511934403E-2</v>
      </c>
      <c r="BJ102" s="127">
        <v>-7.5067613347336401E-2</v>
      </c>
      <c r="BK102" s="127">
        <v>-4.0932822421316503E-2</v>
      </c>
      <c r="BL102" s="127">
        <v>-6.0239954099775006E-2</v>
      </c>
      <c r="BM102" s="127">
        <v>-5.391005267886384E-2</v>
      </c>
      <c r="BN102" s="127">
        <v>-1.65810322684798E-2</v>
      </c>
      <c r="BO102" s="127" t="s">
        <v>44</v>
      </c>
      <c r="BP102" s="127" t="s">
        <v>44</v>
      </c>
      <c r="BQ102" s="127" t="s">
        <v>44</v>
      </c>
      <c r="BR102" s="127" t="s">
        <v>44</v>
      </c>
      <c r="BS102" s="127">
        <v>-2.3594669764893994E-2</v>
      </c>
      <c r="BT102" s="127">
        <v>0.12007667226991769</v>
      </c>
      <c r="BU102" s="127">
        <v>0.12790181581120119</v>
      </c>
      <c r="BV102" s="174">
        <v>-0.2427854958902402</v>
      </c>
      <c r="BW102" s="174">
        <v>-0.10177965896663201</v>
      </c>
      <c r="BX102" s="127">
        <v>-0.1363905784712672</v>
      </c>
      <c r="BY102" s="127">
        <v>-0.16146157053891441</v>
      </c>
      <c r="BZ102" s="174">
        <v>0.31369405161997449</v>
      </c>
      <c r="CA102" s="179">
        <v>0.36618393495039731</v>
      </c>
      <c r="CB102" s="179">
        <v>-0.37980191916123929</v>
      </c>
      <c r="CC102" s="179">
        <v>0.41246260925399181</v>
      </c>
      <c r="CD102" s="179">
        <v>0.25734231121429552</v>
      </c>
      <c r="CE102" s="179">
        <v>0.34581235548127082</v>
      </c>
      <c r="CF102" s="179">
        <v>0.55317760533710347</v>
      </c>
      <c r="CG102" s="176">
        <v>1.3596244</v>
      </c>
      <c r="CH102" s="168">
        <v>0.6</v>
      </c>
      <c r="CI102" s="169" t="s">
        <v>44</v>
      </c>
      <c r="CJ102" s="169">
        <v>4.7999999999999996E-3</v>
      </c>
      <c r="CK102" s="169" t="s">
        <v>44</v>
      </c>
      <c r="CL102" s="169">
        <v>4.7999999999999996E-3</v>
      </c>
      <c r="CM102" s="177">
        <v>17917755.16</v>
      </c>
      <c r="CN102" s="177">
        <v>18058936.736111104</v>
      </c>
      <c r="CO102" s="177" t="s">
        <v>44</v>
      </c>
      <c r="CP102" s="127" t="s">
        <v>44</v>
      </c>
      <c r="CQ102" s="127" t="s">
        <v>44</v>
      </c>
      <c r="CR102" s="127" t="s">
        <v>44</v>
      </c>
      <c r="CS102" s="127" t="s">
        <v>44</v>
      </c>
      <c r="CT102" s="125" t="s">
        <v>44</v>
      </c>
      <c r="CU102" s="125" t="s">
        <v>44</v>
      </c>
      <c r="CV102" s="125" t="s">
        <v>4985</v>
      </c>
      <c r="CW102" s="125" t="s">
        <v>44</v>
      </c>
      <c r="CX102" s="153">
        <v>25569.625694432871</v>
      </c>
    </row>
    <row r="103" spans="1:102" ht="15" customHeight="1" x14ac:dyDescent="0.25">
      <c r="A103" s="8"/>
      <c r="B103" s="128">
        <v>51665327000113</v>
      </c>
      <c r="C103" s="151" t="s">
        <v>4083</v>
      </c>
      <c r="D103" s="125">
        <v>16</v>
      </c>
      <c r="E103" s="125"/>
      <c r="F103" s="121"/>
      <c r="G103" s="125" t="s">
        <v>4777</v>
      </c>
      <c r="H103" s="125" t="s">
        <v>347</v>
      </c>
      <c r="I103" s="125" t="s">
        <v>3278</v>
      </c>
      <c r="J103" s="125" t="s">
        <v>3317</v>
      </c>
      <c r="K103" s="125" t="s">
        <v>3298</v>
      </c>
      <c r="L103" s="125" t="s">
        <v>3272</v>
      </c>
      <c r="M103" s="125" t="s">
        <v>4629</v>
      </c>
      <c r="N103" s="125" t="s">
        <v>4778</v>
      </c>
      <c r="O103" s="125" t="s">
        <v>4630</v>
      </c>
      <c r="P103" s="125" t="s">
        <v>3824</v>
      </c>
      <c r="Q103" s="126">
        <v>10</v>
      </c>
      <c r="R103" s="125" t="s">
        <v>4612</v>
      </c>
      <c r="S103" s="187" t="s">
        <v>44</v>
      </c>
      <c r="T103" s="170">
        <v>100</v>
      </c>
      <c r="U103" s="170">
        <v>500</v>
      </c>
      <c r="V103" s="171" t="s">
        <v>3271</v>
      </c>
      <c r="W103" s="171" t="s">
        <v>132</v>
      </c>
      <c r="X103" s="171" t="s">
        <v>132</v>
      </c>
      <c r="Y103" s="171" t="s">
        <v>132</v>
      </c>
      <c r="Z103" s="171">
        <v>0</v>
      </c>
      <c r="AA103" s="171" t="s">
        <v>44</v>
      </c>
      <c r="AB103" s="168" t="s">
        <v>44</v>
      </c>
      <c r="AC103" s="171" t="s">
        <v>44</v>
      </c>
      <c r="AD103" s="168">
        <v>1.2E-2</v>
      </c>
      <c r="AE103" s="168" t="s">
        <v>44</v>
      </c>
      <c r="AF103" s="168" t="s">
        <v>44</v>
      </c>
      <c r="AG103" s="168">
        <v>0.2</v>
      </c>
      <c r="AH103" s="171" t="s">
        <v>4669</v>
      </c>
      <c r="AI103" s="171" t="s">
        <v>4607</v>
      </c>
      <c r="AJ103" s="171" t="s">
        <v>130</v>
      </c>
      <c r="AK103" s="172">
        <v>45140</v>
      </c>
      <c r="AL103" s="186" t="s">
        <v>4779</v>
      </c>
      <c r="AM103" s="127" t="s">
        <v>44</v>
      </c>
      <c r="AN103" s="127" t="s">
        <v>44</v>
      </c>
      <c r="AO103" s="127" t="s">
        <v>44</v>
      </c>
      <c r="AP103" s="127" t="s">
        <v>44</v>
      </c>
      <c r="AQ103" s="127" t="s">
        <v>44</v>
      </c>
      <c r="AR103" s="127" t="s">
        <v>44</v>
      </c>
      <c r="AS103" s="127" t="s">
        <v>44</v>
      </c>
      <c r="AT103" s="127" t="s">
        <v>44</v>
      </c>
      <c r="AU103" s="127" t="s">
        <v>44</v>
      </c>
      <c r="AV103" s="127" t="s">
        <v>44</v>
      </c>
      <c r="AW103" s="127" t="s">
        <v>44</v>
      </c>
      <c r="AX103" s="127" t="s">
        <v>44</v>
      </c>
      <c r="AY103" s="127" t="s">
        <v>44</v>
      </c>
      <c r="AZ103" s="127" t="s">
        <v>44</v>
      </c>
      <c r="BA103" s="127" t="s">
        <v>44</v>
      </c>
      <c r="BB103" s="127" t="s">
        <v>44</v>
      </c>
      <c r="BC103" s="127" t="s">
        <v>44</v>
      </c>
      <c r="BD103" s="127" t="s">
        <v>44</v>
      </c>
      <c r="BE103" s="127" t="s">
        <v>44</v>
      </c>
      <c r="BF103" s="127" t="s">
        <v>44</v>
      </c>
      <c r="BG103" s="127" t="s">
        <v>44</v>
      </c>
      <c r="BH103" s="127" t="s">
        <v>44</v>
      </c>
      <c r="BI103" s="127" t="s">
        <v>44</v>
      </c>
      <c r="BJ103" s="127" t="s">
        <v>44</v>
      </c>
      <c r="BK103" s="127" t="s">
        <v>44</v>
      </c>
      <c r="BL103" s="127" t="s">
        <v>44</v>
      </c>
      <c r="BM103" s="127" t="s">
        <v>44</v>
      </c>
      <c r="BN103" s="127" t="s">
        <v>44</v>
      </c>
      <c r="BO103" s="127" t="s">
        <v>44</v>
      </c>
      <c r="BP103" s="127" t="s">
        <v>44</v>
      </c>
      <c r="BQ103" s="127" t="s">
        <v>44</v>
      </c>
      <c r="BR103" s="127" t="s">
        <v>44</v>
      </c>
      <c r="BS103" s="127" t="s">
        <v>44</v>
      </c>
      <c r="BT103" s="127" t="s">
        <v>44</v>
      </c>
      <c r="BU103" s="127" t="s">
        <v>44</v>
      </c>
      <c r="BV103" s="174" t="s">
        <v>44</v>
      </c>
      <c r="BW103" s="174" t="s">
        <v>44</v>
      </c>
      <c r="BX103" s="127" t="s">
        <v>44</v>
      </c>
      <c r="BY103" s="127" t="s">
        <v>44</v>
      </c>
      <c r="BZ103" s="174" t="s">
        <v>44</v>
      </c>
      <c r="CA103" s="179" t="s">
        <v>44</v>
      </c>
      <c r="CB103" s="179" t="s">
        <v>44</v>
      </c>
      <c r="CC103" s="179" t="s">
        <v>44</v>
      </c>
      <c r="CD103" s="179" t="s">
        <v>44</v>
      </c>
      <c r="CE103" s="179" t="s">
        <v>44</v>
      </c>
      <c r="CF103" s="179" t="s">
        <v>44</v>
      </c>
      <c r="CG103" s="176" t="s">
        <v>44</v>
      </c>
      <c r="CH103" s="168">
        <v>0.1</v>
      </c>
      <c r="CI103" s="169">
        <v>0.05</v>
      </c>
      <c r="CJ103" s="169">
        <v>1.1999999999999999E-3</v>
      </c>
      <c r="CK103" s="169" t="s">
        <v>44</v>
      </c>
      <c r="CL103" s="169">
        <v>1.1999999999999999E-3</v>
      </c>
      <c r="CM103" s="177" t="s">
        <v>44</v>
      </c>
      <c r="CN103" s="177" t="s">
        <v>44</v>
      </c>
      <c r="CO103" s="177" t="s">
        <v>44</v>
      </c>
      <c r="CP103" s="127" t="s">
        <v>44</v>
      </c>
      <c r="CQ103" s="127" t="s">
        <v>44</v>
      </c>
      <c r="CR103" s="127" t="s">
        <v>44</v>
      </c>
      <c r="CS103" s="127" t="s">
        <v>44</v>
      </c>
      <c r="CT103" s="125" t="s">
        <v>44</v>
      </c>
      <c r="CU103" s="125" t="s">
        <v>44</v>
      </c>
      <c r="CV103" s="125" t="s">
        <v>4780</v>
      </c>
      <c r="CW103" s="125" t="s">
        <v>44</v>
      </c>
      <c r="CX103" s="153">
        <v>25569.604861099539</v>
      </c>
    </row>
    <row r="104" spans="1:102" ht="15" customHeight="1" x14ac:dyDescent="0.25">
      <c r="A104" s="8"/>
      <c r="B104" s="128">
        <v>49863204000145</v>
      </c>
      <c r="C104" s="151" t="s">
        <v>4084</v>
      </c>
      <c r="D104" s="125">
        <v>16</v>
      </c>
      <c r="E104" s="125"/>
      <c r="F104" s="121"/>
      <c r="G104" s="125" t="s">
        <v>4781</v>
      </c>
      <c r="H104" s="125" t="s">
        <v>347</v>
      </c>
      <c r="I104" s="125" t="s">
        <v>3278</v>
      </c>
      <c r="J104" s="125" t="s">
        <v>3317</v>
      </c>
      <c r="K104" s="125" t="s">
        <v>3298</v>
      </c>
      <c r="L104" s="125" t="s">
        <v>3272</v>
      </c>
      <c r="M104" s="125" t="s">
        <v>4629</v>
      </c>
      <c r="N104" s="125" t="s">
        <v>4674</v>
      </c>
      <c r="O104" s="125" t="s">
        <v>4630</v>
      </c>
      <c r="P104" s="125" t="s">
        <v>4782</v>
      </c>
      <c r="Q104" s="126">
        <v>10</v>
      </c>
      <c r="R104" s="125" t="s">
        <v>4612</v>
      </c>
      <c r="S104" s="187" t="s">
        <v>44</v>
      </c>
      <c r="T104" s="170">
        <v>1000</v>
      </c>
      <c r="U104" s="170">
        <v>0.01</v>
      </c>
      <c r="V104" s="171" t="s">
        <v>3271</v>
      </c>
      <c r="W104" s="171" t="s">
        <v>132</v>
      </c>
      <c r="X104" s="171" t="s">
        <v>132</v>
      </c>
      <c r="Y104" s="171" t="s">
        <v>132</v>
      </c>
      <c r="Z104" s="171">
        <v>0</v>
      </c>
      <c r="AA104" s="171" t="s">
        <v>44</v>
      </c>
      <c r="AB104" s="168" t="s">
        <v>44</v>
      </c>
      <c r="AC104" s="171" t="s">
        <v>44</v>
      </c>
      <c r="AD104" s="168">
        <v>1.2E-2</v>
      </c>
      <c r="AE104" s="168" t="s">
        <v>44</v>
      </c>
      <c r="AF104" s="168">
        <v>1.2E-2</v>
      </c>
      <c r="AG104" s="168">
        <v>0.2</v>
      </c>
      <c r="AH104" s="171" t="s">
        <v>4669</v>
      </c>
      <c r="AI104" s="171" t="s">
        <v>4607</v>
      </c>
      <c r="AJ104" s="171" t="s">
        <v>130</v>
      </c>
      <c r="AK104" s="172">
        <v>45112</v>
      </c>
      <c r="AL104" s="186" t="s">
        <v>4783</v>
      </c>
      <c r="AM104" s="127" t="s">
        <v>44</v>
      </c>
      <c r="AN104" s="127" t="s">
        <v>44</v>
      </c>
      <c r="AO104" s="127" t="s">
        <v>44</v>
      </c>
      <c r="AP104" s="127" t="s">
        <v>44</v>
      </c>
      <c r="AQ104" s="127" t="s">
        <v>44</v>
      </c>
      <c r="AR104" s="127" t="s">
        <v>44</v>
      </c>
      <c r="AS104" s="127" t="s">
        <v>44</v>
      </c>
      <c r="AT104" s="127" t="s">
        <v>44</v>
      </c>
      <c r="AU104" s="127" t="s">
        <v>44</v>
      </c>
      <c r="AV104" s="127" t="s">
        <v>44</v>
      </c>
      <c r="AW104" s="127" t="s">
        <v>44</v>
      </c>
      <c r="AX104" s="127" t="s">
        <v>44</v>
      </c>
      <c r="AY104" s="127" t="s">
        <v>44</v>
      </c>
      <c r="AZ104" s="127" t="s">
        <v>44</v>
      </c>
      <c r="BA104" s="127" t="s">
        <v>44</v>
      </c>
      <c r="BB104" s="127" t="s">
        <v>44</v>
      </c>
      <c r="BC104" s="127" t="s">
        <v>44</v>
      </c>
      <c r="BD104" s="127" t="s">
        <v>44</v>
      </c>
      <c r="BE104" s="127" t="s">
        <v>44</v>
      </c>
      <c r="BF104" s="127" t="s">
        <v>44</v>
      </c>
      <c r="BG104" s="127" t="s">
        <v>44</v>
      </c>
      <c r="BH104" s="127" t="s">
        <v>44</v>
      </c>
      <c r="BI104" s="127" t="s">
        <v>44</v>
      </c>
      <c r="BJ104" s="127" t="s">
        <v>44</v>
      </c>
      <c r="BK104" s="127" t="s">
        <v>44</v>
      </c>
      <c r="BL104" s="127" t="s">
        <v>44</v>
      </c>
      <c r="BM104" s="127" t="s">
        <v>44</v>
      </c>
      <c r="BN104" s="127" t="s">
        <v>44</v>
      </c>
      <c r="BO104" s="127" t="s">
        <v>44</v>
      </c>
      <c r="BP104" s="127" t="s">
        <v>44</v>
      </c>
      <c r="BQ104" s="127" t="s">
        <v>44</v>
      </c>
      <c r="BR104" s="127" t="s">
        <v>44</v>
      </c>
      <c r="BS104" s="127" t="s">
        <v>44</v>
      </c>
      <c r="BT104" s="127" t="s">
        <v>44</v>
      </c>
      <c r="BU104" s="127" t="s">
        <v>44</v>
      </c>
      <c r="BV104" s="174" t="s">
        <v>44</v>
      </c>
      <c r="BW104" s="174" t="s">
        <v>44</v>
      </c>
      <c r="BX104" s="127" t="s">
        <v>44</v>
      </c>
      <c r="BY104" s="127" t="s">
        <v>44</v>
      </c>
      <c r="BZ104" s="174" t="s">
        <v>44</v>
      </c>
      <c r="CA104" s="179" t="s">
        <v>44</v>
      </c>
      <c r="CB104" s="179" t="s">
        <v>44</v>
      </c>
      <c r="CC104" s="179" t="s">
        <v>44</v>
      </c>
      <c r="CD104" s="179" t="s">
        <v>44</v>
      </c>
      <c r="CE104" s="179" t="s">
        <v>44</v>
      </c>
      <c r="CF104" s="179" t="s">
        <v>44</v>
      </c>
      <c r="CG104" s="176" t="s">
        <v>44</v>
      </c>
      <c r="CH104" s="168">
        <v>0.1</v>
      </c>
      <c r="CI104" s="169">
        <v>0.05</v>
      </c>
      <c r="CJ104" s="169">
        <v>1.1999999999999999E-3</v>
      </c>
      <c r="CK104" s="169" t="s">
        <v>44</v>
      </c>
      <c r="CL104" s="169">
        <v>1.1999999999999999E-3</v>
      </c>
      <c r="CM104" s="177" t="s">
        <v>44</v>
      </c>
      <c r="CN104" s="177" t="s">
        <v>44</v>
      </c>
      <c r="CO104" s="177" t="s">
        <v>44</v>
      </c>
      <c r="CP104" s="127" t="s">
        <v>44</v>
      </c>
      <c r="CQ104" s="127" t="s">
        <v>44</v>
      </c>
      <c r="CR104" s="127" t="s">
        <v>44</v>
      </c>
      <c r="CS104" s="127" t="s">
        <v>44</v>
      </c>
      <c r="CT104" s="125" t="s">
        <v>44</v>
      </c>
      <c r="CU104" s="125" t="s">
        <v>44</v>
      </c>
      <c r="CV104" s="125" t="s">
        <v>4784</v>
      </c>
      <c r="CW104" s="125" t="s">
        <v>44</v>
      </c>
      <c r="CX104" s="153">
        <v>25569.604861099539</v>
      </c>
    </row>
    <row r="105" spans="1:102" ht="15" customHeight="1" x14ac:dyDescent="0.25">
      <c r="A105" s="8"/>
      <c r="B105" s="128">
        <v>49252656000190</v>
      </c>
      <c r="C105" s="151" t="s">
        <v>4086</v>
      </c>
      <c r="D105" s="125">
        <v>40</v>
      </c>
      <c r="E105" s="125"/>
      <c r="F105" s="121"/>
      <c r="G105" s="125" t="s">
        <v>3829</v>
      </c>
      <c r="H105" s="125" t="s">
        <v>347</v>
      </c>
      <c r="I105" s="125" t="s">
        <v>3278</v>
      </c>
      <c r="J105" s="125" t="s">
        <v>357</v>
      </c>
      <c r="K105" s="125" t="s">
        <v>3298</v>
      </c>
      <c r="L105" s="125" t="s">
        <v>3273</v>
      </c>
      <c r="M105" s="125" t="s">
        <v>4744</v>
      </c>
      <c r="N105" s="125" t="s">
        <v>4785</v>
      </c>
      <c r="O105" s="125" t="s">
        <v>4630</v>
      </c>
      <c r="P105" s="125" t="s">
        <v>4745</v>
      </c>
      <c r="Q105" s="126">
        <v>10</v>
      </c>
      <c r="R105" s="125" t="s">
        <v>4612</v>
      </c>
      <c r="S105" s="187" t="s">
        <v>44</v>
      </c>
      <c r="T105" s="170">
        <v>1000</v>
      </c>
      <c r="U105" s="170">
        <v>0.01</v>
      </c>
      <c r="V105" s="171" t="s">
        <v>3271</v>
      </c>
      <c r="W105" s="171" t="s">
        <v>132</v>
      </c>
      <c r="X105" s="171" t="s">
        <v>132</v>
      </c>
      <c r="Y105" s="171" t="s">
        <v>132</v>
      </c>
      <c r="Z105" s="171">
        <v>0</v>
      </c>
      <c r="AA105" s="171" t="s">
        <v>44</v>
      </c>
      <c r="AB105" s="168" t="s">
        <v>44</v>
      </c>
      <c r="AC105" s="171" t="s">
        <v>44</v>
      </c>
      <c r="AD105" s="168">
        <v>1.2500000000000001E-2</v>
      </c>
      <c r="AE105" s="168" t="s">
        <v>44</v>
      </c>
      <c r="AF105" s="168">
        <v>1.2500000000000001E-2</v>
      </c>
      <c r="AG105" s="168">
        <v>0.2</v>
      </c>
      <c r="AH105" s="171" t="s">
        <v>3253</v>
      </c>
      <c r="AI105" s="171" t="s">
        <v>3254</v>
      </c>
      <c r="AJ105" s="171" t="s">
        <v>130</v>
      </c>
      <c r="AK105" s="172">
        <v>44988</v>
      </c>
      <c r="AL105" s="186" t="s">
        <v>4786</v>
      </c>
      <c r="AM105" s="127">
        <v>-2.4888245940655998E-3</v>
      </c>
      <c r="AN105" s="127">
        <v>6.0822715158329998E-3</v>
      </c>
      <c r="AO105" s="127">
        <v>1.80384946714944E-2</v>
      </c>
      <c r="AP105" s="127">
        <v>8.6619429293032998E-3</v>
      </c>
      <c r="AQ105" s="127">
        <v>1.3560618480088001E-3</v>
      </c>
      <c r="AR105" s="127">
        <v>-4.6580210068536002E-3</v>
      </c>
      <c r="AS105" s="127" t="s">
        <v>44</v>
      </c>
      <c r="AT105" s="127" t="s">
        <v>44</v>
      </c>
      <c r="AU105" s="127" t="s">
        <v>44</v>
      </c>
      <c r="AV105" s="127" t="s">
        <v>44</v>
      </c>
      <c r="AW105" s="127">
        <v>3.7474223951023001E-3</v>
      </c>
      <c r="AX105" s="127" t="s">
        <v>44</v>
      </c>
      <c r="AY105" s="127">
        <v>0.13396379770619549</v>
      </c>
      <c r="AZ105" s="127">
        <v>0.12165574696491591</v>
      </c>
      <c r="BA105" s="127">
        <v>6.2083366138694897E-2</v>
      </c>
      <c r="BB105" s="127">
        <v>9.2802726541534996E-3</v>
      </c>
      <c r="BC105" s="127" t="s">
        <v>44</v>
      </c>
      <c r="BD105" s="127" t="s">
        <v>44</v>
      </c>
      <c r="BE105" s="127" t="s">
        <v>44</v>
      </c>
      <c r="BF105" s="127" t="s">
        <v>44</v>
      </c>
      <c r="BG105" s="127" t="s">
        <v>44</v>
      </c>
      <c r="BH105" s="127">
        <v>2.5402252908016999E-2</v>
      </c>
      <c r="BI105" s="127">
        <v>-1.33982060523191E-2</v>
      </c>
      <c r="BJ105" s="127">
        <v>-3.9320080611959497E-2</v>
      </c>
      <c r="BK105" s="127">
        <v>-0.1302364131854809</v>
      </c>
      <c r="BL105" s="127">
        <v>-0.11483701834056836</v>
      </c>
      <c r="BM105" s="127">
        <v>-0.12631017048685922</v>
      </c>
      <c r="BN105" s="127">
        <v>-0.113397749161096</v>
      </c>
      <c r="BO105" s="127" t="s">
        <v>44</v>
      </c>
      <c r="BP105" s="127" t="s">
        <v>44</v>
      </c>
      <c r="BQ105" s="127" t="s">
        <v>44</v>
      </c>
      <c r="BR105" s="127" t="s">
        <v>44</v>
      </c>
      <c r="BS105" s="127">
        <v>-0.12529228492908528</v>
      </c>
      <c r="BT105" s="127">
        <v>5.0469195602956901E-2</v>
      </c>
      <c r="BU105" s="127">
        <v>4.9469935524708603E-2</v>
      </c>
      <c r="BV105" s="174">
        <v>-2.3608110099329771</v>
      </c>
      <c r="BW105" s="174">
        <v>-2.3584447002388886</v>
      </c>
      <c r="BX105" s="127">
        <v>-1.8214805543086798E-2</v>
      </c>
      <c r="BY105" s="127">
        <v>-3.8155239237587103E-2</v>
      </c>
      <c r="BZ105" s="174">
        <v>3.7181045688680497E-2</v>
      </c>
      <c r="CA105" s="179">
        <v>0.2133804385057203</v>
      </c>
      <c r="CB105" s="179">
        <v>8.9519059304855996E-3</v>
      </c>
      <c r="CC105" s="179">
        <v>7.5011734047279205E-2</v>
      </c>
      <c r="CD105" s="179">
        <v>8.2452548901818606E-2</v>
      </c>
      <c r="CE105" s="179">
        <v>3.93326711730125E-2</v>
      </c>
      <c r="CF105" s="179">
        <v>0.1087699521172146</v>
      </c>
      <c r="CG105" s="176">
        <v>10.118249690000001</v>
      </c>
      <c r="CH105" s="168">
        <v>0.1</v>
      </c>
      <c r="CI105" s="169">
        <v>0.05</v>
      </c>
      <c r="CJ105" s="169">
        <v>1.25E-3</v>
      </c>
      <c r="CK105" s="169" t="s">
        <v>44</v>
      </c>
      <c r="CL105" s="169">
        <v>1.25E-3</v>
      </c>
      <c r="CM105" s="177">
        <v>1552682033.0599999</v>
      </c>
      <c r="CN105" s="177">
        <v>1217085707.0932543</v>
      </c>
      <c r="CO105" s="177">
        <v>717208344.00999999</v>
      </c>
      <c r="CP105" s="127" t="s">
        <v>44</v>
      </c>
      <c r="CQ105" s="127" t="s">
        <v>44</v>
      </c>
      <c r="CR105" s="127" t="s">
        <v>44</v>
      </c>
      <c r="CS105" s="127" t="s">
        <v>44</v>
      </c>
      <c r="CT105" s="125" t="s">
        <v>44</v>
      </c>
      <c r="CU105" s="125" t="s">
        <v>44</v>
      </c>
      <c r="CV105" s="125" t="s">
        <v>4787</v>
      </c>
      <c r="CW105" s="125" t="s">
        <v>44</v>
      </c>
      <c r="CX105" s="153">
        <v>25569.604861099539</v>
      </c>
    </row>
    <row r="106" spans="1:102" ht="15" customHeight="1" x14ac:dyDescent="0.25">
      <c r="A106" s="8"/>
      <c r="B106" s="128">
        <v>32862354000131</v>
      </c>
      <c r="C106" s="151" t="s">
        <v>5104</v>
      </c>
      <c r="D106" s="125">
        <v>13</v>
      </c>
      <c r="E106" s="125"/>
      <c r="F106" s="121"/>
      <c r="G106" s="125" t="s">
        <v>5105</v>
      </c>
      <c r="H106" s="125" t="s">
        <v>3315</v>
      </c>
      <c r="I106" s="125" t="s">
        <v>3316</v>
      </c>
      <c r="J106" s="125" t="s">
        <v>3319</v>
      </c>
      <c r="K106" s="125" t="s">
        <v>3285</v>
      </c>
      <c r="L106" s="125" t="s">
        <v>3272</v>
      </c>
      <c r="M106" s="125" t="s">
        <v>110</v>
      </c>
      <c r="N106" s="125" t="s">
        <v>260</v>
      </c>
      <c r="O106" s="125" t="s">
        <v>163</v>
      </c>
      <c r="P106" s="125" t="s">
        <v>3299</v>
      </c>
      <c r="Q106" s="126">
        <v>500</v>
      </c>
      <c r="R106" s="125" t="s">
        <v>4571</v>
      </c>
      <c r="S106" s="187" t="s">
        <v>44</v>
      </c>
      <c r="T106" s="170">
        <v>100</v>
      </c>
      <c r="U106" s="170">
        <v>500</v>
      </c>
      <c r="V106" s="171" t="s">
        <v>3271</v>
      </c>
      <c r="W106" s="171" t="s">
        <v>132</v>
      </c>
      <c r="X106" s="171" t="s">
        <v>4613</v>
      </c>
      <c r="Y106" s="171" t="s">
        <v>3288</v>
      </c>
      <c r="Z106" s="171">
        <v>21</v>
      </c>
      <c r="AA106" s="171" t="s">
        <v>131</v>
      </c>
      <c r="AB106" s="168">
        <v>0.1</v>
      </c>
      <c r="AC106" s="171" t="s">
        <v>44</v>
      </c>
      <c r="AD106" s="168">
        <v>1.37E-2</v>
      </c>
      <c r="AE106" s="168" t="s">
        <v>44</v>
      </c>
      <c r="AF106" s="168">
        <v>2.2000000000000002E-2</v>
      </c>
      <c r="AG106" s="168">
        <v>0.2</v>
      </c>
      <c r="AH106" s="171" t="s">
        <v>133</v>
      </c>
      <c r="AI106" s="171" t="s">
        <v>4607</v>
      </c>
      <c r="AJ106" s="171" t="s">
        <v>130</v>
      </c>
      <c r="AK106" s="172">
        <v>43635</v>
      </c>
      <c r="AL106" s="186" t="s">
        <v>5106</v>
      </c>
      <c r="AM106" s="127">
        <v>9.3473792847551009E-3</v>
      </c>
      <c r="AN106" s="127">
        <v>3.7554645318758698E-2</v>
      </c>
      <c r="AO106" s="127">
        <v>0.1331577610166769</v>
      </c>
      <c r="AP106" s="127">
        <v>0.13097302701446861</v>
      </c>
      <c r="AQ106" s="127">
        <v>0.1137529587136321</v>
      </c>
      <c r="AR106" s="127">
        <v>9.8227959491617695E-2</v>
      </c>
      <c r="AS106" s="127">
        <v>7.6760115991714103E-2</v>
      </c>
      <c r="AT106" s="127">
        <v>0.15545596748619411</v>
      </c>
      <c r="AU106" s="127" t="s">
        <v>44</v>
      </c>
      <c r="AV106" s="127" t="s">
        <v>44</v>
      </c>
      <c r="AW106" s="127">
        <v>8.12453030475217E-2</v>
      </c>
      <c r="AX106" s="127">
        <v>0.85682028083117379</v>
      </c>
      <c r="AY106" s="127">
        <v>0.82715197690760167</v>
      </c>
      <c r="AZ106" s="127">
        <v>0.89804649310670781</v>
      </c>
      <c r="BA106" s="127">
        <v>0.99589351523189595</v>
      </c>
      <c r="BB106" s="127">
        <v>0.86920589482910782</v>
      </c>
      <c r="BC106" s="127">
        <v>0.90333092751791555</v>
      </c>
      <c r="BD106" s="127">
        <v>0.58831556049203027</v>
      </c>
      <c r="BE106" s="127">
        <v>1.2564125348949942</v>
      </c>
      <c r="BF106" s="127" t="s">
        <v>44</v>
      </c>
      <c r="BG106" s="127" t="s">
        <v>44</v>
      </c>
      <c r="BH106" s="127">
        <v>0.82214206819961511</v>
      </c>
      <c r="BI106" s="127">
        <v>-1.5620021734983E-3</v>
      </c>
      <c r="BJ106" s="127">
        <v>-7.8477068090339001E-3</v>
      </c>
      <c r="BK106" s="127">
        <v>-1.51171468402984E-2</v>
      </c>
      <c r="BL106" s="127">
        <v>-4.7728699034343958E-4</v>
      </c>
      <c r="BM106" s="127">
        <v>-1.5136153860222712E-2</v>
      </c>
      <c r="BN106" s="127">
        <v>-1.05117686626245E-2</v>
      </c>
      <c r="BO106" s="127">
        <v>-5.3714277593110898E-2</v>
      </c>
      <c r="BP106" s="127">
        <v>3.1725932033159897E-2</v>
      </c>
      <c r="BQ106" s="127" t="s">
        <v>44</v>
      </c>
      <c r="BR106" s="127" t="s">
        <v>44</v>
      </c>
      <c r="BS106" s="127">
        <v>-1.599548768163439E-2</v>
      </c>
      <c r="BT106" s="127">
        <v>2.0274701734111899E-2</v>
      </c>
      <c r="BU106" s="127">
        <v>2.69766024494195E-2</v>
      </c>
      <c r="BV106" s="174">
        <v>-0.64389658727472365</v>
      </c>
      <c r="BW106" s="174">
        <v>-0.45153710306182981</v>
      </c>
      <c r="BX106" s="127">
        <v>-1.2508292465958901E-2</v>
      </c>
      <c r="BY106" s="127">
        <v>-6.5966803026126494E-2</v>
      </c>
      <c r="BZ106" s="174">
        <v>6.0286249730439903E-2</v>
      </c>
      <c r="CA106" s="179">
        <v>0.5215735945240082</v>
      </c>
      <c r="CB106" s="179">
        <v>-0.4683696790954503</v>
      </c>
      <c r="CC106" s="179">
        <v>0.73725138081300556</v>
      </c>
      <c r="CD106" s="179">
        <v>0.62403538756763421</v>
      </c>
      <c r="CE106" s="179">
        <v>5.0433412725841001E-3</v>
      </c>
      <c r="CF106" s="179">
        <v>0.81145124787390299</v>
      </c>
      <c r="CG106" s="176">
        <v>1.7064157</v>
      </c>
      <c r="CH106" s="168">
        <v>0.25</v>
      </c>
      <c r="CI106" s="169">
        <v>0.1</v>
      </c>
      <c r="CJ106" s="169">
        <v>3.4250000000000001E-3</v>
      </c>
      <c r="CK106" s="169" t="s">
        <v>44</v>
      </c>
      <c r="CL106" s="169">
        <v>3.4250000000000001E-3</v>
      </c>
      <c r="CM106" s="177">
        <v>13301332.16</v>
      </c>
      <c r="CN106" s="177">
        <v>13505449.571269842</v>
      </c>
      <c r="CO106" s="177">
        <v>-1046153.35</v>
      </c>
      <c r="CP106" s="127" t="s">
        <v>44</v>
      </c>
      <c r="CQ106" s="127" t="s">
        <v>44</v>
      </c>
      <c r="CR106" s="127" t="s">
        <v>44</v>
      </c>
      <c r="CS106" s="127" t="s">
        <v>44</v>
      </c>
      <c r="CT106" s="125" t="s">
        <v>44</v>
      </c>
      <c r="CU106" s="125" t="s">
        <v>44</v>
      </c>
      <c r="CV106" s="125" t="s">
        <v>5107</v>
      </c>
      <c r="CW106" s="125" t="s">
        <v>44</v>
      </c>
      <c r="CX106" s="153">
        <v>25569.625694432871</v>
      </c>
    </row>
    <row r="107" spans="1:102" ht="15" customHeight="1" x14ac:dyDescent="0.25">
      <c r="A107" s="8"/>
      <c r="B107" s="128">
        <v>23732231000195</v>
      </c>
      <c r="C107" s="151" t="s">
        <v>5108</v>
      </c>
      <c r="D107" s="125">
        <v>28</v>
      </c>
      <c r="E107" s="125"/>
      <c r="F107" s="121" t="s">
        <v>3310</v>
      </c>
      <c r="G107" s="125" t="s">
        <v>368</v>
      </c>
      <c r="H107" s="125" t="s">
        <v>3315</v>
      </c>
      <c r="I107" s="125" t="s">
        <v>3316</v>
      </c>
      <c r="J107" s="125" t="s">
        <v>3319</v>
      </c>
      <c r="K107" s="125" t="s">
        <v>3285</v>
      </c>
      <c r="L107" s="125" t="s">
        <v>3272</v>
      </c>
      <c r="M107" s="125" t="s">
        <v>110</v>
      </c>
      <c r="N107" s="125" t="s">
        <v>111</v>
      </c>
      <c r="O107" s="125" t="s">
        <v>4606</v>
      </c>
      <c r="P107" s="125" t="s">
        <v>3308</v>
      </c>
      <c r="Q107" s="126">
        <v>500</v>
      </c>
      <c r="R107" s="125" t="s">
        <v>4571</v>
      </c>
      <c r="S107" s="187" t="s">
        <v>44</v>
      </c>
      <c r="T107" s="170">
        <v>100</v>
      </c>
      <c r="U107" s="170">
        <v>500</v>
      </c>
      <c r="V107" s="171" t="s">
        <v>3271</v>
      </c>
      <c r="W107" s="171" t="s">
        <v>3288</v>
      </c>
      <c r="X107" s="171" t="s">
        <v>3289</v>
      </c>
      <c r="Y107" s="171" t="s">
        <v>3292</v>
      </c>
      <c r="Z107" s="171">
        <v>32</v>
      </c>
      <c r="AA107" s="171" t="s">
        <v>131</v>
      </c>
      <c r="AB107" s="168">
        <v>0.1</v>
      </c>
      <c r="AC107" s="171" t="s">
        <v>5109</v>
      </c>
      <c r="AD107" s="168">
        <v>1.9E-2</v>
      </c>
      <c r="AE107" s="168">
        <v>0.11900000000000001</v>
      </c>
      <c r="AF107" s="168">
        <v>2.2000000000000002E-2</v>
      </c>
      <c r="AG107" s="168">
        <v>0.2</v>
      </c>
      <c r="AH107" s="171" t="s">
        <v>133</v>
      </c>
      <c r="AI107" s="171" t="s">
        <v>4607</v>
      </c>
      <c r="AJ107" s="171" t="s">
        <v>44</v>
      </c>
      <c r="AK107" s="172">
        <v>42368</v>
      </c>
      <c r="AL107" s="186" t="s">
        <v>5110</v>
      </c>
      <c r="AM107" s="127">
        <v>2.9204417667273799E-2</v>
      </c>
      <c r="AN107" s="127">
        <v>9.6881216855302099E-2</v>
      </c>
      <c r="AO107" s="127">
        <v>0.35999832336318338</v>
      </c>
      <c r="AP107" s="127">
        <v>0.2290411511959409</v>
      </c>
      <c r="AQ107" s="127">
        <v>0.19210943486081389</v>
      </c>
      <c r="AR107" s="127">
        <v>-3.28994708699165E-2</v>
      </c>
      <c r="AS107" s="127">
        <v>6.91249209608608E-2</v>
      </c>
      <c r="AT107" s="127">
        <v>4.8014872655985898E-2</v>
      </c>
      <c r="AU107" s="127" t="s">
        <v>44</v>
      </c>
      <c r="AV107" s="127" t="s">
        <v>44</v>
      </c>
      <c r="AW107" s="127">
        <v>0.1142779785009513</v>
      </c>
      <c r="AX107" s="127">
        <v>2.6770003211482991</v>
      </c>
      <c r="AY107" s="127">
        <v>2.1338369559051364</v>
      </c>
      <c r="AZ107" s="127">
        <v>2.4279112937330871</v>
      </c>
      <c r="BA107" s="127">
        <v>1.8217328553487271</v>
      </c>
      <c r="BB107" s="127">
        <v>1.5813063324674119</v>
      </c>
      <c r="BC107" s="127" t="s">
        <v>44</v>
      </c>
      <c r="BD107" s="127">
        <v>0.52979683646447273</v>
      </c>
      <c r="BE107" s="127">
        <v>0.38806157680453868</v>
      </c>
      <c r="BF107" s="127" t="s">
        <v>44</v>
      </c>
      <c r="BG107" s="127" t="s">
        <v>44</v>
      </c>
      <c r="BH107" s="127">
        <v>1.3149410199382039</v>
      </c>
      <c r="BI107" s="127">
        <v>1.8295036209020399E-2</v>
      </c>
      <c r="BJ107" s="127">
        <v>5.1478864727509503E-2</v>
      </c>
      <c r="BK107" s="127">
        <v>0.21172341550620799</v>
      </c>
      <c r="BL107" s="127">
        <v>9.1775416776280982E-2</v>
      </c>
      <c r="BM107" s="127">
        <v>6.2971375956339948E-2</v>
      </c>
      <c r="BN107" s="127">
        <v>-0.14163919902415889</v>
      </c>
      <c r="BO107" s="127">
        <v>-6.1349472623964202E-2</v>
      </c>
      <c r="BP107" s="127">
        <v>-7.5715162797048194E-2</v>
      </c>
      <c r="BQ107" s="127" t="s">
        <v>44</v>
      </c>
      <c r="BR107" s="127" t="s">
        <v>44</v>
      </c>
      <c r="BS107" s="127">
        <v>2.5182161127770719E-2</v>
      </c>
      <c r="BT107" s="127">
        <v>0.11014419832120741</v>
      </c>
      <c r="BU107" s="127">
        <v>0.1807404263862504</v>
      </c>
      <c r="BV107" s="174">
        <v>1.5926266182632165</v>
      </c>
      <c r="BW107" s="174">
        <v>0.18581847589848749</v>
      </c>
      <c r="BX107" s="127">
        <v>-5.9271860522038401E-2</v>
      </c>
      <c r="BY107" s="127">
        <v>-0.44126998634438991</v>
      </c>
      <c r="BZ107" s="174">
        <v>0.7087594389986529</v>
      </c>
      <c r="CA107" s="179">
        <v>0.91731602243544441</v>
      </c>
      <c r="CB107" s="179">
        <v>-0.4636410987259183</v>
      </c>
      <c r="CC107" s="179">
        <v>0.69359463026414392</v>
      </c>
      <c r="CD107" s="179">
        <v>0.61546201047769844</v>
      </c>
      <c r="CE107" s="179">
        <v>8.3373660220445803E-2</v>
      </c>
      <c r="CF107" s="179">
        <v>0.79982794789850975</v>
      </c>
      <c r="CG107" s="176">
        <v>3.0434222000000002</v>
      </c>
      <c r="CH107" s="168">
        <v>0.25</v>
      </c>
      <c r="CI107" s="169">
        <v>0.15</v>
      </c>
      <c r="CJ107" s="169">
        <v>4.7499999999999999E-3</v>
      </c>
      <c r="CK107" s="169" t="s">
        <v>44</v>
      </c>
      <c r="CL107" s="169">
        <v>4.7499999999999999E-3</v>
      </c>
      <c r="CM107" s="177">
        <v>49628643.350000001</v>
      </c>
      <c r="CN107" s="177">
        <v>47252341.25309521</v>
      </c>
      <c r="CO107" s="177">
        <v>-1393377.3499999994</v>
      </c>
      <c r="CP107" s="127" t="s">
        <v>44</v>
      </c>
      <c r="CQ107" s="127" t="s">
        <v>44</v>
      </c>
      <c r="CR107" s="127" t="s">
        <v>44</v>
      </c>
      <c r="CS107" s="127" t="s">
        <v>44</v>
      </c>
      <c r="CT107" s="125" t="s">
        <v>44</v>
      </c>
      <c r="CU107" s="125" t="s">
        <v>44</v>
      </c>
      <c r="CV107" s="125" t="s">
        <v>5111</v>
      </c>
      <c r="CW107" s="125" t="s">
        <v>44</v>
      </c>
      <c r="CX107" s="153">
        <v>25569.625694432871</v>
      </c>
    </row>
    <row r="108" spans="1:102" ht="15" customHeight="1" x14ac:dyDescent="0.25">
      <c r="A108" s="8"/>
      <c r="B108" s="128">
        <v>28747733000103</v>
      </c>
      <c r="C108" s="151" t="s">
        <v>5112</v>
      </c>
      <c r="D108" s="125">
        <v>13</v>
      </c>
      <c r="E108" s="125"/>
      <c r="F108" s="121"/>
      <c r="G108" s="125" t="s">
        <v>5105</v>
      </c>
      <c r="H108" s="125" t="s">
        <v>3315</v>
      </c>
      <c r="I108" s="125" t="s">
        <v>3316</v>
      </c>
      <c r="J108" s="125" t="s">
        <v>357</v>
      </c>
      <c r="K108" s="125" t="s">
        <v>3285</v>
      </c>
      <c r="L108" s="125" t="s">
        <v>3272</v>
      </c>
      <c r="M108" s="125" t="s">
        <v>110</v>
      </c>
      <c r="N108" s="125" t="s">
        <v>260</v>
      </c>
      <c r="O108" s="125" t="s">
        <v>163</v>
      </c>
      <c r="P108" s="125" t="s">
        <v>3299</v>
      </c>
      <c r="Q108" s="126">
        <v>500</v>
      </c>
      <c r="R108" s="125" t="s">
        <v>4571</v>
      </c>
      <c r="S108" s="187" t="s">
        <v>44</v>
      </c>
      <c r="T108" s="170">
        <v>100</v>
      </c>
      <c r="U108" s="170">
        <v>500</v>
      </c>
      <c r="V108" s="171" t="s">
        <v>3271</v>
      </c>
      <c r="W108" s="171" t="s">
        <v>132</v>
      </c>
      <c r="X108" s="171" t="s">
        <v>3289</v>
      </c>
      <c r="Y108" s="171" t="s">
        <v>3288</v>
      </c>
      <c r="Z108" s="171">
        <v>31</v>
      </c>
      <c r="AA108" s="171" t="s">
        <v>44</v>
      </c>
      <c r="AB108" s="168" t="s">
        <v>44</v>
      </c>
      <c r="AC108" s="171" t="s">
        <v>5113</v>
      </c>
      <c r="AD108" s="168">
        <v>1.9E-2</v>
      </c>
      <c r="AE108" s="168">
        <v>0.11900000000000001</v>
      </c>
      <c r="AF108" s="168">
        <v>2.2000000000000002E-2</v>
      </c>
      <c r="AG108" s="168">
        <v>0.2</v>
      </c>
      <c r="AH108" s="171" t="s">
        <v>133</v>
      </c>
      <c r="AI108" s="171" t="s">
        <v>4607</v>
      </c>
      <c r="AJ108" s="171" t="s">
        <v>130</v>
      </c>
      <c r="AK108" s="172">
        <v>43095</v>
      </c>
      <c r="AL108" s="186" t="s">
        <v>5114</v>
      </c>
      <c r="AM108" s="127">
        <v>8.3443703231034002E-3</v>
      </c>
      <c r="AN108" s="127">
        <v>3.3202569834091603E-2</v>
      </c>
      <c r="AO108" s="127">
        <v>0.12677994013260041</v>
      </c>
      <c r="AP108" s="127">
        <v>0.13588151037785409</v>
      </c>
      <c r="AQ108" s="127">
        <v>0.1080987804753434</v>
      </c>
      <c r="AR108" s="127">
        <v>9.8774937244915595E-2</v>
      </c>
      <c r="AS108" s="127">
        <v>5.12878732969759E-2</v>
      </c>
      <c r="AT108" s="127">
        <v>0.1908853333092406</v>
      </c>
      <c r="AU108" s="127" t="s">
        <v>44</v>
      </c>
      <c r="AV108" s="127" t="s">
        <v>44</v>
      </c>
      <c r="AW108" s="127">
        <v>8.9347622328626905E-2</v>
      </c>
      <c r="AX108" s="127">
        <v>0.76488024138073329</v>
      </c>
      <c r="AY108" s="127">
        <v>0.73129624960040318</v>
      </c>
      <c r="AZ108" s="127">
        <v>0.85503300568489427</v>
      </c>
      <c r="BA108" s="127">
        <v>1.0355965828036433</v>
      </c>
      <c r="BB108" s="127">
        <v>0.82151526765655125</v>
      </c>
      <c r="BC108" s="127">
        <v>0.90836108312509123</v>
      </c>
      <c r="BD108" s="127">
        <v>0.3930876541199036</v>
      </c>
      <c r="BE108" s="127">
        <v>1.5427566363358671</v>
      </c>
      <c r="BF108" s="127" t="s">
        <v>44</v>
      </c>
      <c r="BG108" s="127" t="s">
        <v>44</v>
      </c>
      <c r="BH108" s="127">
        <v>0.99824244149027963</v>
      </c>
      <c r="BI108" s="127">
        <v>-2.56501113515E-3</v>
      </c>
      <c r="BJ108" s="127">
        <v>-1.2199782293701E-2</v>
      </c>
      <c r="BK108" s="127">
        <v>-2.1494967724374901E-2</v>
      </c>
      <c r="BL108" s="127">
        <v>4.1289013117722373E-3</v>
      </c>
      <c r="BM108" s="127">
        <v>-2.0754830392857193E-2</v>
      </c>
      <c r="BN108" s="127">
        <v>-9.9647909093267002E-3</v>
      </c>
      <c r="BO108" s="127">
        <v>-7.9186520287849199E-2</v>
      </c>
      <c r="BP108" s="127">
        <v>6.71552978562064E-2</v>
      </c>
      <c r="BQ108" s="127" t="s">
        <v>44</v>
      </c>
      <c r="BR108" s="127" t="s">
        <v>44</v>
      </c>
      <c r="BS108" s="127">
        <v>-1.4438682291340044E-4</v>
      </c>
      <c r="BT108" s="127">
        <v>3.3447204105844598E-2</v>
      </c>
      <c r="BU108" s="127">
        <v>3.7157339995022701E-2</v>
      </c>
      <c r="BV108" s="174">
        <v>-0.54860877976050304</v>
      </c>
      <c r="BW108" s="174">
        <v>1.56083167543729E-2</v>
      </c>
      <c r="BX108" s="127">
        <v>-2.4488352015772898E-2</v>
      </c>
      <c r="BY108" s="127">
        <v>-8.6667508794068204E-2</v>
      </c>
      <c r="BZ108" s="174">
        <v>7.4346570774231097E-2</v>
      </c>
      <c r="CA108" s="179">
        <v>0.51674758602571658</v>
      </c>
      <c r="CB108" s="179">
        <v>-0.4636319838105456</v>
      </c>
      <c r="CC108" s="179">
        <v>0.74082482359625978</v>
      </c>
      <c r="CD108" s="179">
        <v>0.63090209721846369</v>
      </c>
      <c r="CE108" s="179">
        <v>5.2942713772815E-3</v>
      </c>
      <c r="CF108" s="179">
        <v>0.81044116047321835</v>
      </c>
      <c r="CG108" s="176">
        <v>2.0362722</v>
      </c>
      <c r="CH108" s="168">
        <v>0.25</v>
      </c>
      <c r="CI108" s="169">
        <v>0.1</v>
      </c>
      <c r="CJ108" s="169">
        <v>4.7499999999999999E-3</v>
      </c>
      <c r="CK108" s="169" t="s">
        <v>44</v>
      </c>
      <c r="CL108" s="169">
        <v>4.7499999999999999E-3</v>
      </c>
      <c r="CM108" s="177">
        <v>271021754.88999999</v>
      </c>
      <c r="CN108" s="177">
        <v>275525649.11642861</v>
      </c>
      <c r="CO108" s="177">
        <v>-7534586.7800000021</v>
      </c>
      <c r="CP108" s="127" t="s">
        <v>44</v>
      </c>
      <c r="CQ108" s="127" t="s">
        <v>44</v>
      </c>
      <c r="CR108" s="127" t="s">
        <v>44</v>
      </c>
      <c r="CS108" s="127" t="s">
        <v>44</v>
      </c>
      <c r="CT108" s="125" t="s">
        <v>44</v>
      </c>
      <c r="CU108" s="125" t="s">
        <v>44</v>
      </c>
      <c r="CV108" s="125" t="s">
        <v>5115</v>
      </c>
      <c r="CW108" s="125" t="s">
        <v>44</v>
      </c>
      <c r="CX108" s="153">
        <v>25569.625694432871</v>
      </c>
    </row>
    <row r="109" spans="1:102" ht="15" customHeight="1" x14ac:dyDescent="0.25">
      <c r="A109" s="8"/>
      <c r="B109" s="128">
        <v>41333093000153</v>
      </c>
      <c r="C109" s="151" t="s">
        <v>5116</v>
      </c>
      <c r="D109" s="125">
        <v>13</v>
      </c>
      <c r="E109" s="125"/>
      <c r="F109" s="121"/>
      <c r="G109" s="125" t="s">
        <v>5105</v>
      </c>
      <c r="H109" s="125" t="s">
        <v>3315</v>
      </c>
      <c r="I109" s="125" t="s">
        <v>3316</v>
      </c>
      <c r="J109" s="125" t="s">
        <v>357</v>
      </c>
      <c r="K109" s="125" t="s">
        <v>3285</v>
      </c>
      <c r="L109" s="125" t="s">
        <v>3273</v>
      </c>
      <c r="M109" s="125" t="s">
        <v>110</v>
      </c>
      <c r="N109" s="125" t="s">
        <v>260</v>
      </c>
      <c r="O109" s="125" t="s">
        <v>154</v>
      </c>
      <c r="P109" s="125" t="s">
        <v>4661</v>
      </c>
      <c r="Q109" s="126">
        <v>500</v>
      </c>
      <c r="R109" s="125" t="s">
        <v>4571</v>
      </c>
      <c r="S109" s="187" t="s">
        <v>44</v>
      </c>
      <c r="T109" s="170">
        <v>100</v>
      </c>
      <c r="U109" s="170">
        <v>500</v>
      </c>
      <c r="V109" s="171" t="s">
        <v>3271</v>
      </c>
      <c r="W109" s="171" t="s">
        <v>132</v>
      </c>
      <c r="X109" s="171" t="s">
        <v>3290</v>
      </c>
      <c r="Y109" s="171" t="s">
        <v>3288</v>
      </c>
      <c r="Z109" s="171">
        <v>61</v>
      </c>
      <c r="AA109" s="171" t="s">
        <v>44</v>
      </c>
      <c r="AB109" s="168" t="s">
        <v>44</v>
      </c>
      <c r="AC109" s="171" t="s">
        <v>5117</v>
      </c>
      <c r="AD109" s="168">
        <v>1.9E-2</v>
      </c>
      <c r="AE109" s="168">
        <v>0.11900000000000001</v>
      </c>
      <c r="AF109" s="168">
        <v>2.2000000000000002E-2</v>
      </c>
      <c r="AG109" s="168">
        <v>0.2</v>
      </c>
      <c r="AH109" s="171" t="s">
        <v>3253</v>
      </c>
      <c r="AI109" s="171" t="s">
        <v>3254</v>
      </c>
      <c r="AJ109" s="171" t="s">
        <v>130</v>
      </c>
      <c r="AK109" s="172">
        <v>44354</v>
      </c>
      <c r="AL109" s="186" t="s">
        <v>5118</v>
      </c>
      <c r="AM109" s="127">
        <v>6.9202242296163997E-3</v>
      </c>
      <c r="AN109" s="127">
        <v>2.55868088143145E-2</v>
      </c>
      <c r="AO109" s="127">
        <v>0.123643026006311</v>
      </c>
      <c r="AP109" s="127">
        <v>0.1593214478642293</v>
      </c>
      <c r="AQ109" s="127">
        <v>0.1066619672404658</v>
      </c>
      <c r="AR109" s="127">
        <v>0.1095344366439361</v>
      </c>
      <c r="AS109" s="127">
        <v>-5.7335853477993998E-3</v>
      </c>
      <c r="AT109" s="127">
        <v>0.2695877830901327</v>
      </c>
      <c r="AU109" s="127" t="s">
        <v>44</v>
      </c>
      <c r="AV109" s="127" t="s">
        <v>44</v>
      </c>
      <c r="AW109" s="127">
        <v>0.1118134927705241</v>
      </c>
      <c r="AX109" s="127">
        <v>0.63433699299064983</v>
      </c>
      <c r="AY109" s="127">
        <v>0.56355689992219116</v>
      </c>
      <c r="AZ109" s="127">
        <v>0.83387693705785992</v>
      </c>
      <c r="BA109" s="127">
        <v>1.2275653743537334</v>
      </c>
      <c r="BB109" s="127">
        <v>0.80947360472045038</v>
      </c>
      <c r="BC109" s="127">
        <v>1.0073083545745718</v>
      </c>
      <c r="BD109" s="127" t="s">
        <v>44</v>
      </c>
      <c r="BE109" s="127">
        <v>2.1788386474071908</v>
      </c>
      <c r="BF109" s="127" t="s">
        <v>44</v>
      </c>
      <c r="BG109" s="127" t="s">
        <v>44</v>
      </c>
      <c r="BH109" s="127">
        <v>0.91718330684673177</v>
      </c>
      <c r="BI109" s="127">
        <v>-3.9891572286370001E-3</v>
      </c>
      <c r="BJ109" s="127">
        <v>-1.9815543313478099E-2</v>
      </c>
      <c r="BK109" s="127">
        <v>-2.4631881850664301E-2</v>
      </c>
      <c r="BL109" s="127">
        <v>2.6142035777526607E-2</v>
      </c>
      <c r="BM109" s="127">
        <v>-2.2182219262869451E-2</v>
      </c>
      <c r="BN109" s="127">
        <v>7.9470848969369996E-4</v>
      </c>
      <c r="BO109" s="127">
        <v>-0.1362079789326246</v>
      </c>
      <c r="BP109" s="127">
        <v>0.14585774763709849</v>
      </c>
      <c r="BQ109" s="127" t="s">
        <v>44</v>
      </c>
      <c r="BR109" s="127" t="s">
        <v>44</v>
      </c>
      <c r="BS109" s="127">
        <v>-8.999079224168649E-3</v>
      </c>
      <c r="BT109" s="127">
        <v>6.6034223624416799E-2</v>
      </c>
      <c r="BU109" s="127">
        <v>7.1538379038307107E-2</v>
      </c>
      <c r="BV109" s="174">
        <v>-0.29566418492679952</v>
      </c>
      <c r="BW109" s="174">
        <v>-6.6886400479260394E-2</v>
      </c>
      <c r="BX109" s="127">
        <v>-5.2831815617743701E-2</v>
      </c>
      <c r="BY109" s="127">
        <v>-9.4578670760142702E-2</v>
      </c>
      <c r="BZ109" s="174">
        <v>8.9354770763110297E-2</v>
      </c>
      <c r="CA109" s="179">
        <v>0.51393175355984533</v>
      </c>
      <c r="CB109" s="179">
        <v>-0.46152394296185589</v>
      </c>
      <c r="CC109" s="179">
        <v>0.74465070991857008</v>
      </c>
      <c r="CD109" s="179">
        <v>0.63727704867953361</v>
      </c>
      <c r="CE109" s="179">
        <v>7.2231292433595998E-3</v>
      </c>
      <c r="CF109" s="179">
        <v>0.8090049994932853</v>
      </c>
      <c r="CG109" s="176">
        <v>1.6782721</v>
      </c>
      <c r="CH109" s="168">
        <v>0.19</v>
      </c>
      <c r="CI109" s="169">
        <v>0.1</v>
      </c>
      <c r="CJ109" s="169">
        <v>3.6099999999999999E-3</v>
      </c>
      <c r="CK109" s="169" t="s">
        <v>44</v>
      </c>
      <c r="CL109" s="169">
        <v>3.6099999999999999E-3</v>
      </c>
      <c r="CM109" s="177">
        <v>9233406.8800000008</v>
      </c>
      <c r="CN109" s="177">
        <v>7623964.5684920689</v>
      </c>
      <c r="CO109" s="177">
        <v>2014355.07</v>
      </c>
      <c r="CP109" s="127" t="s">
        <v>44</v>
      </c>
      <c r="CQ109" s="127" t="s">
        <v>44</v>
      </c>
      <c r="CR109" s="127" t="s">
        <v>44</v>
      </c>
      <c r="CS109" s="127" t="s">
        <v>44</v>
      </c>
      <c r="CT109" s="125" t="s">
        <v>44</v>
      </c>
      <c r="CU109" s="125" t="s">
        <v>44</v>
      </c>
      <c r="CV109" s="125" t="s">
        <v>5119</v>
      </c>
      <c r="CW109" s="125" t="s">
        <v>44</v>
      </c>
      <c r="CX109" s="153">
        <v>25569.625694432871</v>
      </c>
    </row>
    <row r="110" spans="1:102" ht="15" customHeight="1" x14ac:dyDescent="0.25">
      <c r="A110" s="8"/>
      <c r="B110" s="128">
        <v>9635172000106</v>
      </c>
      <c r="C110" s="151" t="s">
        <v>5120</v>
      </c>
      <c r="D110" s="125">
        <v>28</v>
      </c>
      <c r="E110" s="125"/>
      <c r="F110" s="121" t="s">
        <v>3267</v>
      </c>
      <c r="G110" s="125" t="s">
        <v>368</v>
      </c>
      <c r="H110" s="125" t="s">
        <v>3315</v>
      </c>
      <c r="I110" s="125" t="s">
        <v>3316</v>
      </c>
      <c r="J110" s="125" t="s">
        <v>3317</v>
      </c>
      <c r="K110" s="125" t="s">
        <v>3285</v>
      </c>
      <c r="L110" s="125" t="s">
        <v>3272</v>
      </c>
      <c r="M110" s="125" t="s">
        <v>112</v>
      </c>
      <c r="N110" s="125" t="s">
        <v>113</v>
      </c>
      <c r="O110" s="125" t="s">
        <v>3309</v>
      </c>
      <c r="P110" s="125" t="s">
        <v>3308</v>
      </c>
      <c r="Q110" s="126">
        <v>500</v>
      </c>
      <c r="R110" s="125" t="s">
        <v>4571</v>
      </c>
      <c r="S110" s="187" t="s">
        <v>44</v>
      </c>
      <c r="T110" s="170">
        <v>100</v>
      </c>
      <c r="U110" s="170">
        <v>500</v>
      </c>
      <c r="V110" s="171" t="s">
        <v>3271</v>
      </c>
      <c r="W110" s="171" t="s">
        <v>3288</v>
      </c>
      <c r="X110" s="171" t="s">
        <v>3289</v>
      </c>
      <c r="Y110" s="171" t="s">
        <v>3292</v>
      </c>
      <c r="Z110" s="171">
        <v>32</v>
      </c>
      <c r="AA110" s="171" t="s">
        <v>44</v>
      </c>
      <c r="AB110" s="168" t="s">
        <v>44</v>
      </c>
      <c r="AC110" s="171" t="s">
        <v>5121</v>
      </c>
      <c r="AD110" s="168">
        <v>1.9E-2</v>
      </c>
      <c r="AE110" s="168">
        <v>0.11900000000000001</v>
      </c>
      <c r="AF110" s="168">
        <v>2.2000000000000002E-2</v>
      </c>
      <c r="AG110" s="168">
        <v>0.2</v>
      </c>
      <c r="AH110" s="171" t="s">
        <v>133</v>
      </c>
      <c r="AI110" s="171" t="s">
        <v>4607</v>
      </c>
      <c r="AJ110" s="171" t="s">
        <v>3246</v>
      </c>
      <c r="AK110" s="172">
        <v>40385</v>
      </c>
      <c r="AL110" s="186" t="s">
        <v>5122</v>
      </c>
      <c r="AM110" s="127">
        <v>7.8805388203290992E-3</v>
      </c>
      <c r="AN110" s="127">
        <v>0.1560984705117727</v>
      </c>
      <c r="AO110" s="127">
        <v>0.47359569904608589</v>
      </c>
      <c r="AP110" s="127">
        <v>0.25674914433074392</v>
      </c>
      <c r="AQ110" s="127">
        <v>0.2181503138493314</v>
      </c>
      <c r="AR110" s="127">
        <v>-0.14985509852842169</v>
      </c>
      <c r="AS110" s="127">
        <v>0.13866185144691601</v>
      </c>
      <c r="AT110" s="127">
        <v>2.4876479588302001E-2</v>
      </c>
      <c r="AU110" s="127" t="s">
        <v>44</v>
      </c>
      <c r="AV110" s="127" t="s">
        <v>44</v>
      </c>
      <c r="AW110" s="127">
        <v>9.9767146799064996E-2</v>
      </c>
      <c r="AX110" s="127">
        <v>0.72236348600379297</v>
      </c>
      <c r="AY110" s="127">
        <v>3.4381141768251791</v>
      </c>
      <c r="AZ110" s="127">
        <v>3.1940380600533702</v>
      </c>
      <c r="BA110" s="127">
        <v>2.0674993337383669</v>
      </c>
      <c r="BB110" s="127">
        <v>1.8397897480483745</v>
      </c>
      <c r="BC110" s="127" t="s">
        <v>44</v>
      </c>
      <c r="BD110" s="127">
        <v>1.0627514536541451</v>
      </c>
      <c r="BE110" s="127">
        <v>0.20105449333476319</v>
      </c>
      <c r="BF110" s="127" t="s">
        <v>44</v>
      </c>
      <c r="BG110" s="127" t="s">
        <v>44</v>
      </c>
      <c r="BH110" s="127">
        <v>1.0235184754659641</v>
      </c>
      <c r="BI110" s="127">
        <v>-3.0288426379243001E-3</v>
      </c>
      <c r="BJ110" s="127">
        <v>0.11069611838398</v>
      </c>
      <c r="BK110" s="127">
        <v>0.3253207911891105</v>
      </c>
      <c r="BL110" s="127">
        <v>0.11792178981597479</v>
      </c>
      <c r="BM110" s="127">
        <v>8.9021250179301958E-2</v>
      </c>
      <c r="BN110" s="127">
        <v>-0.25859482668266409</v>
      </c>
      <c r="BO110" s="127">
        <v>8.1874578620908002E-3</v>
      </c>
      <c r="BP110" s="127">
        <v>-9.8853555864732101E-2</v>
      </c>
      <c r="BQ110" s="127" t="s">
        <v>44</v>
      </c>
      <c r="BR110" s="127" t="s">
        <v>44</v>
      </c>
      <c r="BS110" s="127">
        <v>2.0888464588122435E-3</v>
      </c>
      <c r="BT110" s="127">
        <v>0.16587808257286679</v>
      </c>
      <c r="BU110" s="127">
        <v>0.214372103127661</v>
      </c>
      <c r="BV110" s="174">
        <v>1.5880570304495976</v>
      </c>
      <c r="BW110" s="174">
        <v>0.1133134038809285</v>
      </c>
      <c r="BX110" s="127">
        <v>-8.1814582674953201E-2</v>
      </c>
      <c r="BY110" s="127">
        <v>-0.46766936098305312</v>
      </c>
      <c r="BZ110" s="174">
        <v>0.90206444001224761</v>
      </c>
      <c r="CA110" s="179">
        <v>0.97689838910843196</v>
      </c>
      <c r="CB110" s="179">
        <v>-0.47374440604508089</v>
      </c>
      <c r="CC110" s="179">
        <v>0.63851972624835973</v>
      </c>
      <c r="CD110" s="179">
        <v>0.52961647841255777</v>
      </c>
      <c r="CE110" s="179">
        <v>7.9905888173754297E-2</v>
      </c>
      <c r="CF110" s="179">
        <v>0.77060606831074996</v>
      </c>
      <c r="CG110" s="176">
        <v>4.4550006</v>
      </c>
      <c r="CH110" s="168">
        <v>0.25</v>
      </c>
      <c r="CI110" s="169">
        <v>0.1</v>
      </c>
      <c r="CJ110" s="169">
        <v>4.7499999999999999E-3</v>
      </c>
      <c r="CK110" s="169">
        <v>1.2509730610728066E-3</v>
      </c>
      <c r="CL110" s="169">
        <v>6.0009730610728063E-3</v>
      </c>
      <c r="CM110" s="177">
        <v>219674042.25</v>
      </c>
      <c r="CN110" s="177">
        <v>196710184.45007935</v>
      </c>
      <c r="CO110" s="177">
        <v>-4208441.459999999</v>
      </c>
      <c r="CP110" s="127" t="s">
        <v>44</v>
      </c>
      <c r="CQ110" s="127" t="s">
        <v>44</v>
      </c>
      <c r="CR110" s="127" t="s">
        <v>44</v>
      </c>
      <c r="CS110" s="127" t="s">
        <v>44</v>
      </c>
      <c r="CT110" s="125" t="s">
        <v>44</v>
      </c>
      <c r="CU110" s="125" t="s">
        <v>44</v>
      </c>
      <c r="CV110" s="125" t="s">
        <v>5123</v>
      </c>
      <c r="CW110" s="125" t="s">
        <v>44</v>
      </c>
      <c r="CX110" s="153">
        <v>25569.625694432871</v>
      </c>
    </row>
    <row r="111" spans="1:102" ht="15" customHeight="1" x14ac:dyDescent="0.25">
      <c r="A111" s="8"/>
      <c r="B111" s="128">
        <v>57376810000164</v>
      </c>
      <c r="C111" s="151" t="s">
        <v>4088</v>
      </c>
      <c r="D111" s="125">
        <v>50</v>
      </c>
      <c r="E111" s="125"/>
      <c r="F111" s="121"/>
      <c r="G111" s="125" t="s">
        <v>4089</v>
      </c>
      <c r="H111" s="125" t="s">
        <v>3276</v>
      </c>
      <c r="I111" s="125" t="s">
        <v>3276</v>
      </c>
      <c r="J111" s="125" t="s">
        <v>3843</v>
      </c>
      <c r="K111" s="125" t="s">
        <v>3298</v>
      </c>
      <c r="L111" s="125" t="s">
        <v>3273</v>
      </c>
      <c r="M111" s="125" t="s">
        <v>4629</v>
      </c>
      <c r="N111" s="125" t="s">
        <v>44</v>
      </c>
      <c r="O111" s="125" t="s">
        <v>4630</v>
      </c>
      <c r="P111" s="125" t="s">
        <v>3824</v>
      </c>
      <c r="Q111" s="126">
        <v>10000</v>
      </c>
      <c r="R111" s="125" t="s">
        <v>4612</v>
      </c>
      <c r="S111" s="187" t="s">
        <v>44</v>
      </c>
      <c r="T111" s="170">
        <v>0.01</v>
      </c>
      <c r="U111" s="170">
        <v>10000</v>
      </c>
      <c r="V111" s="171" t="s">
        <v>3271</v>
      </c>
      <c r="W111" s="171" t="s">
        <v>132</v>
      </c>
      <c r="X111" s="171" t="s">
        <v>132</v>
      </c>
      <c r="Y111" s="171" t="s">
        <v>132</v>
      </c>
      <c r="Z111" s="171">
        <v>0</v>
      </c>
      <c r="AA111" s="171" t="s">
        <v>44</v>
      </c>
      <c r="AB111" s="168" t="s">
        <v>44</v>
      </c>
      <c r="AC111" s="171" t="s">
        <v>44</v>
      </c>
      <c r="AD111" s="168">
        <v>2.1400000000000002E-2</v>
      </c>
      <c r="AE111" s="168" t="s">
        <v>44</v>
      </c>
      <c r="AF111" s="168">
        <v>2.1400000000000002E-2</v>
      </c>
      <c r="AG111" s="168">
        <v>0.2</v>
      </c>
      <c r="AH111" s="171" t="s">
        <v>5124</v>
      </c>
      <c r="AI111" s="171" t="s">
        <v>5125</v>
      </c>
      <c r="AJ111" s="171" t="s">
        <v>4670</v>
      </c>
      <c r="AK111" s="172">
        <v>45645</v>
      </c>
      <c r="AL111" s="186" t="s">
        <v>5126</v>
      </c>
      <c r="AM111" s="127" t="s">
        <v>44</v>
      </c>
      <c r="AN111" s="127" t="s">
        <v>44</v>
      </c>
      <c r="AO111" s="127" t="s">
        <v>44</v>
      </c>
      <c r="AP111" s="127" t="s">
        <v>44</v>
      </c>
      <c r="AQ111" s="127" t="s">
        <v>44</v>
      </c>
      <c r="AR111" s="127" t="s">
        <v>44</v>
      </c>
      <c r="AS111" s="127" t="s">
        <v>44</v>
      </c>
      <c r="AT111" s="127" t="s">
        <v>44</v>
      </c>
      <c r="AU111" s="127" t="s">
        <v>44</v>
      </c>
      <c r="AV111" s="127" t="s">
        <v>44</v>
      </c>
      <c r="AW111" s="127" t="s">
        <v>44</v>
      </c>
      <c r="AX111" s="127" t="s">
        <v>44</v>
      </c>
      <c r="AY111" s="127" t="s">
        <v>44</v>
      </c>
      <c r="AZ111" s="127" t="s">
        <v>44</v>
      </c>
      <c r="BA111" s="127" t="s">
        <v>44</v>
      </c>
      <c r="BB111" s="127" t="s">
        <v>44</v>
      </c>
      <c r="BC111" s="127" t="s">
        <v>44</v>
      </c>
      <c r="BD111" s="127" t="s">
        <v>44</v>
      </c>
      <c r="BE111" s="127" t="s">
        <v>44</v>
      </c>
      <c r="BF111" s="127" t="s">
        <v>44</v>
      </c>
      <c r="BG111" s="127" t="s">
        <v>44</v>
      </c>
      <c r="BH111" s="127" t="s">
        <v>44</v>
      </c>
      <c r="BI111" s="127" t="s">
        <v>44</v>
      </c>
      <c r="BJ111" s="127" t="s">
        <v>44</v>
      </c>
      <c r="BK111" s="127" t="s">
        <v>44</v>
      </c>
      <c r="BL111" s="127" t="s">
        <v>44</v>
      </c>
      <c r="BM111" s="127" t="s">
        <v>44</v>
      </c>
      <c r="BN111" s="127" t="s">
        <v>44</v>
      </c>
      <c r="BO111" s="127" t="s">
        <v>44</v>
      </c>
      <c r="BP111" s="127" t="s">
        <v>44</v>
      </c>
      <c r="BQ111" s="127" t="s">
        <v>44</v>
      </c>
      <c r="BR111" s="127" t="s">
        <v>44</v>
      </c>
      <c r="BS111" s="127" t="s">
        <v>44</v>
      </c>
      <c r="BT111" s="127" t="s">
        <v>44</v>
      </c>
      <c r="BU111" s="127" t="s">
        <v>44</v>
      </c>
      <c r="BV111" s="174" t="s">
        <v>44</v>
      </c>
      <c r="BW111" s="174" t="s">
        <v>44</v>
      </c>
      <c r="BX111" s="127" t="s">
        <v>44</v>
      </c>
      <c r="BY111" s="127" t="s">
        <v>44</v>
      </c>
      <c r="BZ111" s="174" t="s">
        <v>44</v>
      </c>
      <c r="CA111" s="179" t="s">
        <v>44</v>
      </c>
      <c r="CB111" s="179" t="s">
        <v>44</v>
      </c>
      <c r="CC111" s="179" t="s">
        <v>44</v>
      </c>
      <c r="CD111" s="179" t="s">
        <v>44</v>
      </c>
      <c r="CE111" s="179" t="s">
        <v>44</v>
      </c>
      <c r="CF111" s="179" t="s">
        <v>44</v>
      </c>
      <c r="CG111" s="176" t="s">
        <v>44</v>
      </c>
      <c r="CH111" s="168">
        <v>0.04</v>
      </c>
      <c r="CI111" s="169">
        <v>0.05</v>
      </c>
      <c r="CJ111" s="169">
        <v>8.560000000000001E-4</v>
      </c>
      <c r="CK111" s="169" t="s">
        <v>44</v>
      </c>
      <c r="CL111" s="169">
        <v>8.560000000000001E-4</v>
      </c>
      <c r="CM111" s="177" t="s">
        <v>44</v>
      </c>
      <c r="CN111" s="177" t="s">
        <v>44</v>
      </c>
      <c r="CO111" s="177" t="s">
        <v>44</v>
      </c>
      <c r="CP111" s="127" t="s">
        <v>44</v>
      </c>
      <c r="CQ111" s="127" t="s">
        <v>44</v>
      </c>
      <c r="CR111" s="127" t="s">
        <v>44</v>
      </c>
      <c r="CS111" s="127" t="s">
        <v>44</v>
      </c>
      <c r="CT111" s="125" t="s">
        <v>44</v>
      </c>
      <c r="CU111" s="125" t="s">
        <v>44</v>
      </c>
      <c r="CV111" s="125" t="s">
        <v>5127</v>
      </c>
      <c r="CW111" s="125" t="s">
        <v>44</v>
      </c>
      <c r="CX111" s="153">
        <v>25569.625694432871</v>
      </c>
    </row>
    <row r="112" spans="1:102" ht="15" customHeight="1" x14ac:dyDescent="0.25">
      <c r="A112" s="8"/>
      <c r="B112" s="128">
        <v>39293641000117</v>
      </c>
      <c r="C112" s="151" t="s">
        <v>4986</v>
      </c>
      <c r="D112" s="125">
        <v>27</v>
      </c>
      <c r="E112" s="125"/>
      <c r="F112" s="121"/>
      <c r="G112" s="125" t="s">
        <v>4987</v>
      </c>
      <c r="H112" s="125" t="s">
        <v>4987</v>
      </c>
      <c r="I112" s="125" t="s">
        <v>4988</v>
      </c>
      <c r="J112" s="125" t="s">
        <v>357</v>
      </c>
      <c r="K112" s="125" t="s">
        <v>3285</v>
      </c>
      <c r="L112" s="125" t="s">
        <v>3273</v>
      </c>
      <c r="M112" s="125" t="s">
        <v>112</v>
      </c>
      <c r="N112" s="125" t="s">
        <v>4570</v>
      </c>
      <c r="O112" s="125" t="s">
        <v>353</v>
      </c>
      <c r="P112" s="125" t="s">
        <v>4989</v>
      </c>
      <c r="Q112" s="126">
        <v>1000</v>
      </c>
      <c r="R112" s="125" t="s">
        <v>4571</v>
      </c>
      <c r="S112" s="187" t="s">
        <v>44</v>
      </c>
      <c r="T112" s="170">
        <v>1000</v>
      </c>
      <c r="U112" s="170">
        <v>1000</v>
      </c>
      <c r="V112" s="171" t="s">
        <v>3271</v>
      </c>
      <c r="W112" s="171" t="s">
        <v>3288</v>
      </c>
      <c r="X112" s="171" t="s">
        <v>3288</v>
      </c>
      <c r="Y112" s="171" t="s">
        <v>3296</v>
      </c>
      <c r="Z112" s="171">
        <v>5</v>
      </c>
      <c r="AA112" s="171" t="s">
        <v>44</v>
      </c>
      <c r="AB112" s="168" t="s">
        <v>44</v>
      </c>
      <c r="AC112" s="171" t="s">
        <v>44</v>
      </c>
      <c r="AD112" s="168">
        <v>5.0000000000000001E-3</v>
      </c>
      <c r="AE112" s="168" t="s">
        <v>44</v>
      </c>
      <c r="AF112" s="168" t="s">
        <v>44</v>
      </c>
      <c r="AG112" s="168" t="s">
        <v>44</v>
      </c>
      <c r="AH112" s="171" t="s">
        <v>44</v>
      </c>
      <c r="AI112" s="171" t="s">
        <v>44</v>
      </c>
      <c r="AJ112" s="171" t="s">
        <v>44</v>
      </c>
      <c r="AK112" s="172">
        <v>44193</v>
      </c>
      <c r="AL112" s="186" t="s">
        <v>4990</v>
      </c>
      <c r="AM112" s="127">
        <v>6.45457963118512E-2</v>
      </c>
      <c r="AN112" s="127">
        <v>6.6069182978747004E-3</v>
      </c>
      <c r="AO112" s="127">
        <v>0.1177403572652622</v>
      </c>
      <c r="AP112" s="127">
        <v>0.1135945462997236</v>
      </c>
      <c r="AQ112" s="127">
        <v>0.1014108277778018</v>
      </c>
      <c r="AR112" s="127">
        <v>0.31005536170602438</v>
      </c>
      <c r="AS112" s="127">
        <v>2.6064216153484998E-3</v>
      </c>
      <c r="AT112" s="127">
        <v>-0.22060675376297109</v>
      </c>
      <c r="AU112" s="127" t="s">
        <v>44</v>
      </c>
      <c r="AV112" s="127" t="s">
        <v>44</v>
      </c>
      <c r="AW112" s="127">
        <v>6.0929859997300398E-2</v>
      </c>
      <c r="AX112" s="127">
        <v>5.9165404160488961</v>
      </c>
      <c r="AY112" s="127">
        <v>0.14551929554835499</v>
      </c>
      <c r="AZ112" s="127">
        <v>0.79406798471143536</v>
      </c>
      <c r="BA112" s="127">
        <v>0.85670686667568474</v>
      </c>
      <c r="BB112" s="127">
        <v>0.76573009801446135</v>
      </c>
      <c r="BC112" s="127">
        <v>2.8513531068077067</v>
      </c>
      <c r="BD112" s="127">
        <v>1.9976499171494501E-2</v>
      </c>
      <c r="BE112" s="127" t="s">
        <v>44</v>
      </c>
      <c r="BF112" s="127" t="s">
        <v>44</v>
      </c>
      <c r="BG112" s="127" t="s">
        <v>44</v>
      </c>
      <c r="BH112" s="127">
        <v>0.48785780239693322</v>
      </c>
      <c r="BI112" s="127">
        <v>5.36364148535977E-2</v>
      </c>
      <c r="BJ112" s="127">
        <v>-3.8795433829917902E-2</v>
      </c>
      <c r="BK112" s="127">
        <v>-3.0534550591713099E-2</v>
      </c>
      <c r="BL112" s="127">
        <v>-1.6775527944381086E-2</v>
      </c>
      <c r="BM112" s="127">
        <v>-2.7397512880702579E-2</v>
      </c>
      <c r="BN112" s="127">
        <v>0.201315633551782</v>
      </c>
      <c r="BO112" s="127">
        <v>-0.12786797196947661</v>
      </c>
      <c r="BP112" s="127">
        <v>-0.3443367892160053</v>
      </c>
      <c r="BQ112" s="127" t="s">
        <v>44</v>
      </c>
      <c r="BR112" s="127" t="s">
        <v>44</v>
      </c>
      <c r="BS112" s="127">
        <v>-5.6861249873084607E-2</v>
      </c>
      <c r="BT112" s="127">
        <v>0.15059129113823039</v>
      </c>
      <c r="BU112" s="127">
        <v>0.18006880702554881</v>
      </c>
      <c r="BV112" s="174">
        <v>-0.10411674461637251</v>
      </c>
      <c r="BW112" s="174">
        <v>-0.17070395951783829</v>
      </c>
      <c r="BX112" s="127">
        <v>-9.0284407753739193E-2</v>
      </c>
      <c r="BY112" s="127">
        <v>-0.3168897483632454</v>
      </c>
      <c r="BZ112" s="174">
        <v>-0.26570215911034861</v>
      </c>
      <c r="CA112" s="179">
        <v>-0.2053103086629198</v>
      </c>
      <c r="CB112" s="179">
        <v>7.6049928877858802E-2</v>
      </c>
      <c r="CC112" s="179">
        <v>-0.13339978394979149</v>
      </c>
      <c r="CD112" s="179">
        <v>-0.1574298074818245</v>
      </c>
      <c r="CE112" s="179">
        <v>0.2346779182899108</v>
      </c>
      <c r="CF112" s="179">
        <v>-9.2156696519545903E-2</v>
      </c>
      <c r="CG112" s="176">
        <v>1.3695814449999999</v>
      </c>
      <c r="CH112" s="168">
        <v>0.48</v>
      </c>
      <c r="CI112" s="169" t="s">
        <v>44</v>
      </c>
      <c r="CJ112" s="169">
        <v>2.3999999999999998E-3</v>
      </c>
      <c r="CK112" s="169" t="s">
        <v>44</v>
      </c>
      <c r="CL112" s="169">
        <v>2.3999999999999998E-3</v>
      </c>
      <c r="CM112" s="177">
        <v>1248408.28</v>
      </c>
      <c r="CN112" s="177">
        <v>1519228.8638888891</v>
      </c>
      <c r="CO112" s="177">
        <v>-601134.14</v>
      </c>
      <c r="CP112" s="127" t="s">
        <v>44</v>
      </c>
      <c r="CQ112" s="127" t="s">
        <v>44</v>
      </c>
      <c r="CR112" s="127" t="s">
        <v>44</v>
      </c>
      <c r="CS112" s="127" t="s">
        <v>44</v>
      </c>
      <c r="CT112" s="125" t="s">
        <v>44</v>
      </c>
      <c r="CU112" s="125" t="s">
        <v>44</v>
      </c>
      <c r="CV112" s="125" t="s">
        <v>4991</v>
      </c>
      <c r="CW112" s="125" t="s">
        <v>44</v>
      </c>
      <c r="CX112" s="153">
        <v>25569.625694432871</v>
      </c>
    </row>
    <row r="113" spans="1:102" ht="15" customHeight="1" x14ac:dyDescent="0.25">
      <c r="A113" s="8"/>
      <c r="B113" s="128">
        <v>44315932000107</v>
      </c>
      <c r="C113" s="151" t="s">
        <v>4992</v>
      </c>
      <c r="D113" s="125">
        <v>10</v>
      </c>
      <c r="E113" s="125"/>
      <c r="F113" s="121"/>
      <c r="G113" s="125" t="s">
        <v>4987</v>
      </c>
      <c r="H113" s="125" t="s">
        <v>4987</v>
      </c>
      <c r="I113" s="125" t="s">
        <v>4988</v>
      </c>
      <c r="J113" s="125" t="s">
        <v>3318</v>
      </c>
      <c r="K113" s="125" t="s">
        <v>3285</v>
      </c>
      <c r="L113" s="125" t="s">
        <v>3272</v>
      </c>
      <c r="M113" s="125" t="s">
        <v>160</v>
      </c>
      <c r="N113" s="125" t="s">
        <v>3324</v>
      </c>
      <c r="O113" s="125" t="s">
        <v>4761</v>
      </c>
      <c r="P113" s="125" t="s">
        <v>3320</v>
      </c>
      <c r="Q113" s="126">
        <v>500</v>
      </c>
      <c r="R113" s="125" t="s">
        <v>4571</v>
      </c>
      <c r="S113" s="187" t="s">
        <v>44</v>
      </c>
      <c r="T113" s="170">
        <v>200</v>
      </c>
      <c r="U113" s="170">
        <v>500</v>
      </c>
      <c r="V113" s="171" t="s">
        <v>3271</v>
      </c>
      <c r="W113" s="171" t="s">
        <v>132</v>
      </c>
      <c r="X113" s="171" t="s">
        <v>3288</v>
      </c>
      <c r="Y113" s="171" t="s">
        <v>3288</v>
      </c>
      <c r="Z113" s="171">
        <v>2</v>
      </c>
      <c r="AA113" s="171" t="s">
        <v>44</v>
      </c>
      <c r="AB113" s="168" t="s">
        <v>44</v>
      </c>
      <c r="AC113" s="171" t="s">
        <v>4993</v>
      </c>
      <c r="AD113" s="168">
        <v>9.0000000000000011E-3</v>
      </c>
      <c r="AE113" s="168">
        <v>9.0000000000000011E-3</v>
      </c>
      <c r="AF113" s="168">
        <v>9.0000000000000011E-3</v>
      </c>
      <c r="AG113" s="168">
        <v>0.2</v>
      </c>
      <c r="AH113" s="171" t="s">
        <v>133</v>
      </c>
      <c r="AI113" s="171" t="s">
        <v>4607</v>
      </c>
      <c r="AJ113" s="171" t="s">
        <v>130</v>
      </c>
      <c r="AK113" s="172">
        <v>44651</v>
      </c>
      <c r="AL113" s="186" t="s">
        <v>4994</v>
      </c>
      <c r="AM113" s="127">
        <v>1.0379042122182901E-2</v>
      </c>
      <c r="AN113" s="127">
        <v>6.9833652177377206E-2</v>
      </c>
      <c r="AO113" s="127">
        <v>0.17502526054824491</v>
      </c>
      <c r="AP113" s="127">
        <v>0.14632777872658589</v>
      </c>
      <c r="AQ113" s="127">
        <v>0.13249048891588769</v>
      </c>
      <c r="AR113" s="127">
        <v>0.18110554150133029</v>
      </c>
      <c r="AS113" s="127">
        <v>8.9911244406478394E-2</v>
      </c>
      <c r="AT113" s="127" t="s">
        <v>44</v>
      </c>
      <c r="AU113" s="127" t="s">
        <v>44</v>
      </c>
      <c r="AV113" s="127" t="s">
        <v>44</v>
      </c>
      <c r="AW113" s="127">
        <v>0.130139116987946</v>
      </c>
      <c r="AX113" s="127">
        <v>0.95138685560680736</v>
      </c>
      <c r="AY113" s="127">
        <v>1.5381064835764138</v>
      </c>
      <c r="AZ113" s="127">
        <v>1.1804105163705292</v>
      </c>
      <c r="BA113" s="127">
        <v>1.1206652705735825</v>
      </c>
      <c r="BB113" s="127">
        <v>1.0307415939718794</v>
      </c>
      <c r="BC113" s="127">
        <v>1.6654956249701147</v>
      </c>
      <c r="BD113" s="127">
        <v>0.68911026858327251</v>
      </c>
      <c r="BE113" s="127" t="s">
        <v>44</v>
      </c>
      <c r="BF113" s="127" t="s">
        <v>44</v>
      </c>
      <c r="BG113" s="127" t="s">
        <v>44</v>
      </c>
      <c r="BH113" s="127">
        <v>1.0010152030414643</v>
      </c>
      <c r="BI113" s="127">
        <v>-5.3033933607040003E-4</v>
      </c>
      <c r="BJ113" s="127">
        <v>2.44313000495846E-2</v>
      </c>
      <c r="BK113" s="127">
        <v>2.6750352691269502E-2</v>
      </c>
      <c r="BL113" s="127">
        <v>1.3935894141035465E-2</v>
      </c>
      <c r="BM113" s="127">
        <v>3.5014240711765954E-3</v>
      </c>
      <c r="BN113" s="127">
        <v>7.2365813347087901E-2</v>
      </c>
      <c r="BO113" s="127">
        <v>-4.0563149178346601E-2</v>
      </c>
      <c r="BP113" s="127" t="s">
        <v>44</v>
      </c>
      <c r="BQ113" s="127" t="s">
        <v>44</v>
      </c>
      <c r="BR113" s="127" t="s">
        <v>44</v>
      </c>
      <c r="BS113" s="127">
        <v>1.1679894161242821E-4</v>
      </c>
      <c r="BT113" s="127">
        <v>3.8463407258686202E-2</v>
      </c>
      <c r="BU113" s="127">
        <v>3.1451778371438303E-2</v>
      </c>
      <c r="BV113" s="174">
        <v>0.61820796710493942</v>
      </c>
      <c r="BW113" s="174">
        <v>1.87972957542165E-2</v>
      </c>
      <c r="BX113" s="127">
        <v>-1.3453868023857301E-2</v>
      </c>
      <c r="BY113" s="127">
        <v>-2.76183209483543E-2</v>
      </c>
      <c r="BZ113" s="174">
        <v>-5.9891384804278601E-2</v>
      </c>
      <c r="CA113" s="179">
        <v>-0.39279872756396378</v>
      </c>
      <c r="CB113" s="179">
        <v>0.25163478346672891</v>
      </c>
      <c r="CC113" s="179">
        <v>-0.60878031481085415</v>
      </c>
      <c r="CD113" s="179">
        <v>-0.50506486907065895</v>
      </c>
      <c r="CE113" s="179">
        <v>-6.32131248895971E-2</v>
      </c>
      <c r="CF113" s="179">
        <v>-0.55064823618577929</v>
      </c>
      <c r="CG113" s="176">
        <v>1.643997237</v>
      </c>
      <c r="CH113" s="168">
        <v>0.42</v>
      </c>
      <c r="CI113" s="169" t="s">
        <v>44</v>
      </c>
      <c r="CJ113" s="169">
        <v>3.7800000000000004E-3</v>
      </c>
      <c r="CK113" s="169" t="s">
        <v>44</v>
      </c>
      <c r="CL113" s="169">
        <v>3.7800000000000004E-3</v>
      </c>
      <c r="CM113" s="177">
        <v>71869942.189999998</v>
      </c>
      <c r="CN113" s="177">
        <v>73431571.295634925</v>
      </c>
      <c r="CO113" s="177">
        <v>-22153166.070000008</v>
      </c>
      <c r="CP113" s="127" t="s">
        <v>44</v>
      </c>
      <c r="CQ113" s="127" t="s">
        <v>44</v>
      </c>
      <c r="CR113" s="127" t="s">
        <v>44</v>
      </c>
      <c r="CS113" s="127" t="s">
        <v>44</v>
      </c>
      <c r="CT113" s="125" t="s">
        <v>44</v>
      </c>
      <c r="CU113" s="125" t="s">
        <v>44</v>
      </c>
      <c r="CV113" s="125" t="s">
        <v>4995</v>
      </c>
      <c r="CW113" s="125" t="s">
        <v>44</v>
      </c>
      <c r="CX113" s="153">
        <v>25569.625694432871</v>
      </c>
    </row>
    <row r="114" spans="1:102" ht="15" customHeight="1" x14ac:dyDescent="0.25">
      <c r="A114" s="8"/>
      <c r="B114" s="128">
        <v>45081757000195</v>
      </c>
      <c r="C114" s="151" t="s">
        <v>4996</v>
      </c>
      <c r="D114" s="125">
        <v>10</v>
      </c>
      <c r="E114" s="125"/>
      <c r="F114" s="121"/>
      <c r="G114" s="125" t="s">
        <v>4987</v>
      </c>
      <c r="H114" s="125" t="s">
        <v>4987</v>
      </c>
      <c r="I114" s="125" t="s">
        <v>4988</v>
      </c>
      <c r="J114" s="125" t="s">
        <v>3318</v>
      </c>
      <c r="K114" s="125" t="s">
        <v>3285</v>
      </c>
      <c r="L114" s="125" t="s">
        <v>3272</v>
      </c>
      <c r="M114" s="125" t="s">
        <v>160</v>
      </c>
      <c r="N114" s="125" t="s">
        <v>4997</v>
      </c>
      <c r="O114" s="125" t="s">
        <v>161</v>
      </c>
      <c r="P114" s="125" t="s">
        <v>3320</v>
      </c>
      <c r="Q114" s="126">
        <v>500</v>
      </c>
      <c r="R114" s="125" t="s">
        <v>4571</v>
      </c>
      <c r="S114" s="187" t="s">
        <v>44</v>
      </c>
      <c r="T114" s="170">
        <v>200</v>
      </c>
      <c r="U114" s="170">
        <v>500</v>
      </c>
      <c r="V114" s="171" t="s">
        <v>3271</v>
      </c>
      <c r="W114" s="171" t="s">
        <v>132</v>
      </c>
      <c r="X114" s="171" t="s">
        <v>4998</v>
      </c>
      <c r="Y114" s="171" t="s">
        <v>3288</v>
      </c>
      <c r="Z114" s="171">
        <v>10</v>
      </c>
      <c r="AA114" s="171" t="s">
        <v>44</v>
      </c>
      <c r="AB114" s="168" t="s">
        <v>44</v>
      </c>
      <c r="AC114" s="171" t="s">
        <v>4999</v>
      </c>
      <c r="AD114" s="168">
        <v>5.0000000000000001E-3</v>
      </c>
      <c r="AE114" s="168">
        <v>5.0000000000000001E-3</v>
      </c>
      <c r="AF114" s="168">
        <v>5.0000000000000001E-3</v>
      </c>
      <c r="AG114" s="168">
        <v>0.2</v>
      </c>
      <c r="AH114" s="171" t="s">
        <v>3253</v>
      </c>
      <c r="AI114" s="171" t="s">
        <v>3254</v>
      </c>
      <c r="AJ114" s="171" t="s">
        <v>130</v>
      </c>
      <c r="AK114" s="172">
        <v>44694</v>
      </c>
      <c r="AL114" s="186" t="s">
        <v>5000</v>
      </c>
      <c r="AM114" s="127">
        <v>9.1730746222552992E-3</v>
      </c>
      <c r="AN114" s="127">
        <v>3.0795949580387699E-2</v>
      </c>
      <c r="AO114" s="127">
        <v>0.1191519976910331</v>
      </c>
      <c r="AP114" s="127">
        <v>0.12102377305479819</v>
      </c>
      <c r="AQ114" s="127">
        <v>0.1282359258746765</v>
      </c>
      <c r="AR114" s="127">
        <v>0.11254769732599219</v>
      </c>
      <c r="AS114" s="127">
        <v>0.117343776506019</v>
      </c>
      <c r="AT114" s="127" t="s">
        <v>44</v>
      </c>
      <c r="AU114" s="127" t="s">
        <v>44</v>
      </c>
      <c r="AV114" s="127" t="s">
        <v>44</v>
      </c>
      <c r="AW114" s="127">
        <v>0.12433501776756831</v>
      </c>
      <c r="AX114" s="127">
        <v>0.84084277897492321</v>
      </c>
      <c r="AY114" s="127">
        <v>0.67828973912424939</v>
      </c>
      <c r="AZ114" s="127">
        <v>0.80358841164120665</v>
      </c>
      <c r="BA114" s="127">
        <v>0.91594482144448042</v>
      </c>
      <c r="BB114" s="127">
        <v>0.99358944467141841</v>
      </c>
      <c r="BC114" s="127">
        <v>1.0350191161628477</v>
      </c>
      <c r="BD114" s="127">
        <v>0.89936249774351662</v>
      </c>
      <c r="BE114" s="127" t="s">
        <v>44</v>
      </c>
      <c r="BF114" s="127" t="s">
        <v>44</v>
      </c>
      <c r="BG114" s="127" t="s">
        <v>44</v>
      </c>
      <c r="BH114" s="127">
        <v>0.94552362257701683</v>
      </c>
      <c r="BI114" s="127">
        <v>-1.7363068359980999E-3</v>
      </c>
      <c r="BJ114" s="127">
        <v>-1.46064025474048E-2</v>
      </c>
      <c r="BK114" s="127">
        <v>-2.9122910165942199E-2</v>
      </c>
      <c r="BL114" s="127">
        <v>-9.8100124801713262E-3</v>
      </c>
      <c r="BM114" s="127">
        <v>-7.327909668607413E-4</v>
      </c>
      <c r="BN114" s="127">
        <v>3.8079691717498002E-3</v>
      </c>
      <c r="BO114" s="127">
        <v>-1.3130617078806099E-2</v>
      </c>
      <c r="BP114" s="127" t="s">
        <v>44</v>
      </c>
      <c r="BQ114" s="127" t="s">
        <v>44</v>
      </c>
      <c r="BR114" s="127" t="s">
        <v>44</v>
      </c>
      <c r="BS114" s="127">
        <v>-6.3310432793417526E-3</v>
      </c>
      <c r="BT114" s="127">
        <v>6.8752720175977002E-3</v>
      </c>
      <c r="BU114" s="127">
        <v>8.1417364448581001E-3</v>
      </c>
      <c r="BV114" s="174">
        <v>-3.734940043034868</v>
      </c>
      <c r="BW114" s="174">
        <v>-0.65320835218524997</v>
      </c>
      <c r="BX114" s="127">
        <v>-3.6221402369432001E-3</v>
      </c>
      <c r="BY114" s="127">
        <v>-5.0149974721075E-3</v>
      </c>
      <c r="BZ114" s="174">
        <v>3.7289262293842E-3</v>
      </c>
      <c r="CA114" s="179">
        <v>4.46021323468552E-2</v>
      </c>
      <c r="CB114" s="179">
        <v>-5.2946670747870198E-2</v>
      </c>
      <c r="CC114" s="179">
        <v>0.1033772400586203</v>
      </c>
      <c r="CD114" s="179">
        <v>6.1822784413527003E-2</v>
      </c>
      <c r="CE114" s="179">
        <v>7.3321116164630606E-2</v>
      </c>
      <c r="CF114" s="179">
        <v>7.5190196945662105E-2</v>
      </c>
      <c r="CG114" s="176">
        <v>1.588390843</v>
      </c>
      <c r="CH114" s="168">
        <v>0.48</v>
      </c>
      <c r="CI114" s="169" t="s">
        <v>44</v>
      </c>
      <c r="CJ114" s="169">
        <v>2.3999999999999998E-3</v>
      </c>
      <c r="CK114" s="169" t="s">
        <v>44</v>
      </c>
      <c r="CL114" s="169">
        <v>2.3999999999999998E-3</v>
      </c>
      <c r="CM114" s="177">
        <v>8776100.6099999994</v>
      </c>
      <c r="CN114" s="177">
        <v>10597484.003730154</v>
      </c>
      <c r="CO114" s="177">
        <v>-4698390.6800000006</v>
      </c>
      <c r="CP114" s="127" t="s">
        <v>44</v>
      </c>
      <c r="CQ114" s="127" t="s">
        <v>44</v>
      </c>
      <c r="CR114" s="127" t="s">
        <v>44</v>
      </c>
      <c r="CS114" s="127" t="s">
        <v>44</v>
      </c>
      <c r="CT114" s="125" t="s">
        <v>44</v>
      </c>
      <c r="CU114" s="125" t="s">
        <v>44</v>
      </c>
      <c r="CV114" s="125" t="s">
        <v>5001</v>
      </c>
      <c r="CW114" s="125" t="s">
        <v>44</v>
      </c>
      <c r="CX114" s="153">
        <v>25569.625694432871</v>
      </c>
    </row>
    <row r="115" spans="1:102" ht="15" customHeight="1" x14ac:dyDescent="0.25">
      <c r="A115" s="8"/>
      <c r="B115" s="128">
        <v>58341429000122</v>
      </c>
      <c r="C115" s="151" t="s">
        <v>5002</v>
      </c>
      <c r="D115" s="125">
        <v>6</v>
      </c>
      <c r="E115" s="125"/>
      <c r="F115" s="121"/>
      <c r="G115" s="125" t="s">
        <v>4987</v>
      </c>
      <c r="H115" s="125" t="s">
        <v>4987</v>
      </c>
      <c r="I115" s="125" t="s">
        <v>4988</v>
      </c>
      <c r="J115" s="125" t="s">
        <v>3317</v>
      </c>
      <c r="K115" s="125" t="s">
        <v>3285</v>
      </c>
      <c r="L115" s="125" t="s">
        <v>3272</v>
      </c>
      <c r="M115" s="125" t="s">
        <v>160</v>
      </c>
      <c r="N115" s="125" t="s">
        <v>4760</v>
      </c>
      <c r="O115" s="125" t="s">
        <v>3326</v>
      </c>
      <c r="P115" s="125" t="s">
        <v>3320</v>
      </c>
      <c r="Q115" s="126">
        <v>500</v>
      </c>
      <c r="R115" s="125" t="s">
        <v>4571</v>
      </c>
      <c r="S115" s="187" t="s">
        <v>44</v>
      </c>
      <c r="T115" s="170">
        <v>500</v>
      </c>
      <c r="U115" s="170">
        <v>500</v>
      </c>
      <c r="V115" s="171" t="s">
        <v>3271</v>
      </c>
      <c r="W115" s="171" t="s">
        <v>3288</v>
      </c>
      <c r="X115" s="171" t="s">
        <v>132</v>
      </c>
      <c r="Y115" s="171" t="s">
        <v>3288</v>
      </c>
      <c r="Z115" s="171">
        <v>1</v>
      </c>
      <c r="AA115" s="171" t="s">
        <v>44</v>
      </c>
      <c r="AB115" s="168" t="s">
        <v>44</v>
      </c>
      <c r="AC115" s="171" t="s">
        <v>44</v>
      </c>
      <c r="AD115" s="168">
        <v>3.4999999999999996E-3</v>
      </c>
      <c r="AE115" s="168" t="s">
        <v>44</v>
      </c>
      <c r="AF115" s="168" t="s">
        <v>44</v>
      </c>
      <c r="AG115" s="168" t="s">
        <v>44</v>
      </c>
      <c r="AH115" s="171" t="s">
        <v>44</v>
      </c>
      <c r="AI115" s="171" t="s">
        <v>44</v>
      </c>
      <c r="AJ115" s="171" t="s">
        <v>130</v>
      </c>
      <c r="AK115" s="172">
        <v>45792</v>
      </c>
      <c r="AL115" s="186" t="s">
        <v>5003</v>
      </c>
      <c r="AM115" s="127">
        <v>1.02677693194126E-2</v>
      </c>
      <c r="AN115" s="127">
        <v>4.34242996421072E-2</v>
      </c>
      <c r="AO115" s="127" t="s">
        <v>44</v>
      </c>
      <c r="AP115" s="127" t="s">
        <v>44</v>
      </c>
      <c r="AQ115" s="127" t="s">
        <v>44</v>
      </c>
      <c r="AR115" s="127" t="s">
        <v>44</v>
      </c>
      <c r="AS115" s="127" t="s">
        <v>44</v>
      </c>
      <c r="AT115" s="127" t="s">
        <v>44</v>
      </c>
      <c r="AU115" s="127" t="s">
        <v>44</v>
      </c>
      <c r="AV115" s="127" t="s">
        <v>44</v>
      </c>
      <c r="AW115" s="127">
        <v>0.1392936190044877</v>
      </c>
      <c r="AX115" s="127">
        <v>0.94118712034260843</v>
      </c>
      <c r="AY115" s="127">
        <v>0.95643281916060596</v>
      </c>
      <c r="AZ115" s="127" t="s">
        <v>44</v>
      </c>
      <c r="BA115" s="127" t="s">
        <v>44</v>
      </c>
      <c r="BB115" s="127" t="s">
        <v>44</v>
      </c>
      <c r="BC115" s="127" t="s">
        <v>44</v>
      </c>
      <c r="BD115" s="127" t="s">
        <v>44</v>
      </c>
      <c r="BE115" s="127" t="s">
        <v>44</v>
      </c>
      <c r="BF115" s="127" t="s">
        <v>44</v>
      </c>
      <c r="BG115" s="127" t="s">
        <v>44</v>
      </c>
      <c r="BH115" s="127">
        <v>0.93846298824253738</v>
      </c>
      <c r="BI115" s="127">
        <v>-6.4161213884080003E-4</v>
      </c>
      <c r="BJ115" s="127">
        <v>-1.9780524856852998E-3</v>
      </c>
      <c r="BK115" s="127" t="s">
        <v>44</v>
      </c>
      <c r="BL115" s="127" t="s">
        <v>44</v>
      </c>
      <c r="BM115" s="127" t="s">
        <v>44</v>
      </c>
      <c r="BN115" s="127" t="s">
        <v>44</v>
      </c>
      <c r="BO115" s="127" t="s">
        <v>44</v>
      </c>
      <c r="BP115" s="127" t="s">
        <v>44</v>
      </c>
      <c r="BQ115" s="127" t="s">
        <v>44</v>
      </c>
      <c r="BR115" s="127" t="s">
        <v>44</v>
      </c>
      <c r="BS115" s="127">
        <v>-7.9532920631438797E-3</v>
      </c>
      <c r="BT115" s="127" t="s">
        <v>44</v>
      </c>
      <c r="BU115" s="127">
        <v>2.7271410012047999E-3</v>
      </c>
      <c r="BV115" s="174" t="s">
        <v>44</v>
      </c>
      <c r="BW115" s="174">
        <v>-2.9360757939431328</v>
      </c>
      <c r="BX115" s="127" t="s">
        <v>44</v>
      </c>
      <c r="BY115" s="127">
        <v>-1.1457525254956E-3</v>
      </c>
      <c r="BZ115" s="174">
        <v>2.0830267271148002E-3</v>
      </c>
      <c r="CA115" s="179" t="s">
        <v>44</v>
      </c>
      <c r="CB115" s="179" t="s">
        <v>44</v>
      </c>
      <c r="CC115" s="179" t="s">
        <v>44</v>
      </c>
      <c r="CD115" s="179" t="s">
        <v>44</v>
      </c>
      <c r="CE115" s="179" t="s">
        <v>44</v>
      </c>
      <c r="CF115" s="179" t="s">
        <v>44</v>
      </c>
      <c r="CG115" s="176">
        <v>1.1334130739999999</v>
      </c>
      <c r="CH115" s="168">
        <v>0.3</v>
      </c>
      <c r="CI115" s="169" t="s">
        <v>44</v>
      </c>
      <c r="CJ115" s="169">
        <v>1.0499999999999997E-3</v>
      </c>
      <c r="CK115" s="169" t="s">
        <v>44</v>
      </c>
      <c r="CL115" s="169">
        <v>1.0499999999999997E-3</v>
      </c>
      <c r="CM115" s="177">
        <v>41393703.159999996</v>
      </c>
      <c r="CN115" s="177">
        <v>24059379.045714285</v>
      </c>
      <c r="CO115" s="177">
        <v>27463287.710000001</v>
      </c>
      <c r="CP115" s="127" t="s">
        <v>44</v>
      </c>
      <c r="CQ115" s="127" t="s">
        <v>44</v>
      </c>
      <c r="CR115" s="127" t="s">
        <v>44</v>
      </c>
      <c r="CS115" s="127" t="s">
        <v>44</v>
      </c>
      <c r="CT115" s="125" t="s">
        <v>44</v>
      </c>
      <c r="CU115" s="125" t="s">
        <v>44</v>
      </c>
      <c r="CV115" s="125" t="s">
        <v>5004</v>
      </c>
      <c r="CW115" s="125" t="s">
        <v>44</v>
      </c>
      <c r="CX115" s="153">
        <v>25569.625694432871</v>
      </c>
    </row>
    <row r="116" spans="1:102" ht="15" customHeight="1" x14ac:dyDescent="0.25">
      <c r="A116" s="8"/>
      <c r="B116" s="128">
        <v>10338491000139</v>
      </c>
      <c r="C116" s="151" t="s">
        <v>5005</v>
      </c>
      <c r="D116" s="125">
        <v>40</v>
      </c>
      <c r="E116" s="125"/>
      <c r="F116" s="121"/>
      <c r="G116" s="125" t="s">
        <v>5006</v>
      </c>
      <c r="H116" s="125" t="s">
        <v>5007</v>
      </c>
      <c r="I116" s="125" t="s">
        <v>5007</v>
      </c>
      <c r="J116" s="125" t="s">
        <v>5008</v>
      </c>
      <c r="K116" s="125" t="s">
        <v>44</v>
      </c>
      <c r="L116" s="125" t="s">
        <v>3273</v>
      </c>
      <c r="M116" s="125" t="s">
        <v>4903</v>
      </c>
      <c r="N116" s="125" t="s">
        <v>5009</v>
      </c>
      <c r="O116" s="125" t="s">
        <v>4730</v>
      </c>
      <c r="P116" s="125" t="s">
        <v>5010</v>
      </c>
      <c r="Q116" s="126">
        <v>1</v>
      </c>
      <c r="R116" s="125" t="s">
        <v>4612</v>
      </c>
      <c r="S116" s="187" t="s">
        <v>44</v>
      </c>
      <c r="T116" s="170">
        <v>1</v>
      </c>
      <c r="U116" s="170">
        <v>1</v>
      </c>
      <c r="V116" s="171" t="s">
        <v>4723</v>
      </c>
      <c r="W116" s="171" t="s">
        <v>132</v>
      </c>
      <c r="X116" s="171" t="s">
        <v>132</v>
      </c>
      <c r="Y116" s="171" t="s">
        <v>132</v>
      </c>
      <c r="Z116" s="171">
        <v>0</v>
      </c>
      <c r="AA116" s="171" t="s">
        <v>44</v>
      </c>
      <c r="AB116" s="168" t="s">
        <v>44</v>
      </c>
      <c r="AC116" s="171" t="s">
        <v>44</v>
      </c>
      <c r="AD116" s="168">
        <v>1E-4</v>
      </c>
      <c r="AE116" s="168" t="s">
        <v>44</v>
      </c>
      <c r="AF116" s="168">
        <v>1E-4</v>
      </c>
      <c r="AG116" s="168">
        <v>0.1</v>
      </c>
      <c r="AH116" s="171" t="s">
        <v>3300</v>
      </c>
      <c r="AI116" s="171" t="s">
        <v>133</v>
      </c>
      <c r="AJ116" s="171" t="s">
        <v>3246</v>
      </c>
      <c r="AK116" s="172">
        <v>36526</v>
      </c>
      <c r="AL116" s="186" t="s">
        <v>5011</v>
      </c>
      <c r="AM116" s="127" t="s">
        <v>44</v>
      </c>
      <c r="AN116" s="127" t="s">
        <v>44</v>
      </c>
      <c r="AO116" s="127" t="s">
        <v>44</v>
      </c>
      <c r="AP116" s="127" t="s">
        <v>44</v>
      </c>
      <c r="AQ116" s="127" t="s">
        <v>44</v>
      </c>
      <c r="AR116" s="127" t="s">
        <v>44</v>
      </c>
      <c r="AS116" s="127" t="s">
        <v>44</v>
      </c>
      <c r="AT116" s="127" t="s">
        <v>44</v>
      </c>
      <c r="AU116" s="127" t="s">
        <v>44</v>
      </c>
      <c r="AV116" s="127" t="s">
        <v>44</v>
      </c>
      <c r="AW116" s="127" t="s">
        <v>44</v>
      </c>
      <c r="AX116" s="127" t="s">
        <v>44</v>
      </c>
      <c r="AY116" s="127" t="s">
        <v>44</v>
      </c>
      <c r="AZ116" s="127" t="s">
        <v>44</v>
      </c>
      <c r="BA116" s="127" t="s">
        <v>44</v>
      </c>
      <c r="BB116" s="127" t="s">
        <v>44</v>
      </c>
      <c r="BC116" s="127" t="s">
        <v>44</v>
      </c>
      <c r="BD116" s="127" t="s">
        <v>44</v>
      </c>
      <c r="BE116" s="127" t="s">
        <v>44</v>
      </c>
      <c r="BF116" s="127" t="s">
        <v>44</v>
      </c>
      <c r="BG116" s="127" t="s">
        <v>44</v>
      </c>
      <c r="BH116" s="127" t="s">
        <v>44</v>
      </c>
      <c r="BI116" s="127" t="s">
        <v>44</v>
      </c>
      <c r="BJ116" s="127" t="s">
        <v>44</v>
      </c>
      <c r="BK116" s="127" t="s">
        <v>44</v>
      </c>
      <c r="BL116" s="127" t="s">
        <v>44</v>
      </c>
      <c r="BM116" s="127" t="s">
        <v>44</v>
      </c>
      <c r="BN116" s="127" t="s">
        <v>44</v>
      </c>
      <c r="BO116" s="127" t="s">
        <v>44</v>
      </c>
      <c r="BP116" s="127" t="s">
        <v>44</v>
      </c>
      <c r="BQ116" s="127" t="s">
        <v>44</v>
      </c>
      <c r="BR116" s="127" t="s">
        <v>44</v>
      </c>
      <c r="BS116" s="127" t="s">
        <v>44</v>
      </c>
      <c r="BT116" s="127" t="s">
        <v>44</v>
      </c>
      <c r="BU116" s="127" t="s">
        <v>44</v>
      </c>
      <c r="BV116" s="174" t="s">
        <v>44</v>
      </c>
      <c r="BW116" s="174" t="s">
        <v>44</v>
      </c>
      <c r="BX116" s="127" t="s">
        <v>44</v>
      </c>
      <c r="BY116" s="127" t="s">
        <v>44</v>
      </c>
      <c r="BZ116" s="174" t="s">
        <v>44</v>
      </c>
      <c r="CA116" s="179" t="s">
        <v>44</v>
      </c>
      <c r="CB116" s="179" t="s">
        <v>44</v>
      </c>
      <c r="CC116" s="179" t="s">
        <v>44</v>
      </c>
      <c r="CD116" s="179" t="s">
        <v>44</v>
      </c>
      <c r="CE116" s="179" t="s">
        <v>44</v>
      </c>
      <c r="CF116" s="179" t="s">
        <v>44</v>
      </c>
      <c r="CG116" s="176" t="s">
        <v>44</v>
      </c>
      <c r="CH116" s="168" t="s">
        <v>44</v>
      </c>
      <c r="CI116" s="169" t="s">
        <v>44</v>
      </c>
      <c r="CJ116" s="169" t="s">
        <v>44</v>
      </c>
      <c r="CK116" s="169" t="s">
        <v>44</v>
      </c>
      <c r="CL116" s="169" t="s">
        <v>44</v>
      </c>
      <c r="CM116" s="177" t="s">
        <v>44</v>
      </c>
      <c r="CN116" s="177" t="s">
        <v>44</v>
      </c>
      <c r="CO116" s="177" t="s">
        <v>44</v>
      </c>
      <c r="CP116" s="127" t="s">
        <v>44</v>
      </c>
      <c r="CQ116" s="127" t="s">
        <v>44</v>
      </c>
      <c r="CR116" s="127" t="s">
        <v>44</v>
      </c>
      <c r="CS116" s="127" t="s">
        <v>44</v>
      </c>
      <c r="CT116" s="125" t="s">
        <v>44</v>
      </c>
      <c r="CU116" s="125" t="s">
        <v>44</v>
      </c>
      <c r="CV116" s="125" t="s">
        <v>5012</v>
      </c>
      <c r="CW116" s="125" t="s">
        <v>44</v>
      </c>
      <c r="CX116" s="153">
        <v>25569.709027766203</v>
      </c>
    </row>
    <row r="117" spans="1:102" ht="15" customHeight="1" x14ac:dyDescent="0.25">
      <c r="A117" s="8"/>
      <c r="B117" s="128">
        <v>33361831000148</v>
      </c>
      <c r="C117" s="151" t="s">
        <v>5128</v>
      </c>
      <c r="D117" s="125">
        <v>27</v>
      </c>
      <c r="E117" s="125"/>
      <c r="F117" s="121"/>
      <c r="G117" s="125" t="s">
        <v>5129</v>
      </c>
      <c r="H117" s="125" t="s">
        <v>2454</v>
      </c>
      <c r="I117" s="125" t="s">
        <v>2454</v>
      </c>
      <c r="J117" s="125" t="s">
        <v>3317</v>
      </c>
      <c r="K117" s="125" t="s">
        <v>3298</v>
      </c>
      <c r="L117" s="125" t="s">
        <v>3273</v>
      </c>
      <c r="M117" s="125" t="s">
        <v>110</v>
      </c>
      <c r="N117" s="125" t="s">
        <v>4646</v>
      </c>
      <c r="O117" s="125" t="s">
        <v>4795</v>
      </c>
      <c r="P117" s="125" t="s">
        <v>3299</v>
      </c>
      <c r="Q117" s="126">
        <v>10000</v>
      </c>
      <c r="R117" s="125" t="s">
        <v>4571</v>
      </c>
      <c r="S117" s="187" t="s">
        <v>44</v>
      </c>
      <c r="T117" s="170">
        <v>5000</v>
      </c>
      <c r="U117" s="170">
        <v>5000</v>
      </c>
      <c r="V117" s="171" t="s">
        <v>3271</v>
      </c>
      <c r="W117" s="171" t="s">
        <v>3288</v>
      </c>
      <c r="X117" s="171" t="s">
        <v>3288</v>
      </c>
      <c r="Y117" s="171" t="s">
        <v>3296</v>
      </c>
      <c r="Z117" s="171">
        <v>5</v>
      </c>
      <c r="AA117" s="171" t="s">
        <v>44</v>
      </c>
      <c r="AB117" s="168" t="s">
        <v>44</v>
      </c>
      <c r="AC117" s="171" t="s">
        <v>5130</v>
      </c>
      <c r="AD117" s="168">
        <v>9.0000000000000011E-3</v>
      </c>
      <c r="AE117" s="168">
        <v>7.400000000000001E-2</v>
      </c>
      <c r="AF117" s="168">
        <v>9.7000000000000003E-3</v>
      </c>
      <c r="AG117" s="168" t="s">
        <v>44</v>
      </c>
      <c r="AH117" s="171" t="s">
        <v>44</v>
      </c>
      <c r="AI117" s="171" t="s">
        <v>44</v>
      </c>
      <c r="AJ117" s="171" t="s">
        <v>44</v>
      </c>
      <c r="AK117" s="172">
        <v>43642</v>
      </c>
      <c r="AL117" s="186" t="s">
        <v>5131</v>
      </c>
      <c r="AM117" s="127">
        <v>5.5432840499308897E-2</v>
      </c>
      <c r="AN117" s="127">
        <v>4.8000332820870198E-2</v>
      </c>
      <c r="AO117" s="127">
        <v>0.25508236530449468</v>
      </c>
      <c r="AP117" s="127">
        <v>0.17069167955708289</v>
      </c>
      <c r="AQ117" s="127">
        <v>0.16762025710089751</v>
      </c>
      <c r="AR117" s="127">
        <v>0.12639538782880089</v>
      </c>
      <c r="AS117" s="127">
        <v>0.19042252049997471</v>
      </c>
      <c r="AT117" s="127">
        <v>-0.11332424308845331</v>
      </c>
      <c r="AU117" s="127" t="s">
        <v>44</v>
      </c>
      <c r="AV117" s="127" t="s">
        <v>44</v>
      </c>
      <c r="AW117" s="127">
        <v>9.3851446285321896E-2</v>
      </c>
      <c r="AX117" s="127">
        <v>5.0812083811929849</v>
      </c>
      <c r="AY117" s="127">
        <v>1.0572212797646503</v>
      </c>
      <c r="AZ117" s="127">
        <v>1.720333999806257</v>
      </c>
      <c r="BA117" s="127">
        <v>1.3220977929180393</v>
      </c>
      <c r="BB117" s="127">
        <v>1.3483112477126928</v>
      </c>
      <c r="BC117" s="127">
        <v>1.162366229659088</v>
      </c>
      <c r="BD117" s="127">
        <v>1.4594627747871127</v>
      </c>
      <c r="BE117" s="127" t="s">
        <v>44</v>
      </c>
      <c r="BF117" s="127" t="s">
        <v>44</v>
      </c>
      <c r="BG117" s="127" t="s">
        <v>44</v>
      </c>
      <c r="BH117" s="127">
        <v>0.98508144227573924</v>
      </c>
      <c r="BI117" s="127">
        <v>4.4523459041055397E-2</v>
      </c>
      <c r="BJ117" s="127">
        <v>2.5979806930775001E-3</v>
      </c>
      <c r="BK117" s="127">
        <v>0.10680745744751929</v>
      </c>
      <c r="BL117" s="127">
        <v>3.6829984581584041E-2</v>
      </c>
      <c r="BM117" s="127">
        <v>3.8513627236683945E-2</v>
      </c>
      <c r="BN117" s="127">
        <v>1.76556596745585E-2</v>
      </c>
      <c r="BO117" s="127">
        <v>5.9948126915149599E-2</v>
      </c>
      <c r="BP117" s="127">
        <v>-0.2370542785414875</v>
      </c>
      <c r="BQ117" s="127" t="s">
        <v>44</v>
      </c>
      <c r="BR117" s="127" t="s">
        <v>44</v>
      </c>
      <c r="BS117" s="127">
        <v>-1.29769722821238E-3</v>
      </c>
      <c r="BT117" s="127">
        <v>7.2153444034018493E-2</v>
      </c>
      <c r="BU117" s="127">
        <v>9.7623232298960194E-2</v>
      </c>
      <c r="BV117" s="174">
        <v>1.2694510310172504</v>
      </c>
      <c r="BW117" s="174">
        <v>3.8569799199006403E-2</v>
      </c>
      <c r="BX117" s="127">
        <v>-5.3390702860165701E-2</v>
      </c>
      <c r="BY117" s="127">
        <v>-0.29627500485578889</v>
      </c>
      <c r="BZ117" s="174">
        <v>0.1071637213364614</v>
      </c>
      <c r="CA117" s="179">
        <v>0.33174465478838761</v>
      </c>
      <c r="CB117" s="179">
        <v>-0.47138164351923278</v>
      </c>
      <c r="CC117" s="179">
        <v>0.3513667715854849</v>
      </c>
      <c r="CD117" s="179">
        <v>0.24548728278549989</v>
      </c>
      <c r="CE117" s="179">
        <v>0.1920061935704471</v>
      </c>
      <c r="CF117" s="179">
        <v>0.49987899162537858</v>
      </c>
      <c r="CG117" s="176">
        <v>184.46168299999999</v>
      </c>
      <c r="CH117" s="168">
        <v>0.53</v>
      </c>
      <c r="CI117" s="169" t="s">
        <v>44</v>
      </c>
      <c r="CJ117" s="169">
        <v>4.7699999999999999E-3</v>
      </c>
      <c r="CK117" s="169" t="s">
        <v>44</v>
      </c>
      <c r="CL117" s="169">
        <v>4.7699999999999999E-3</v>
      </c>
      <c r="CM117" s="177">
        <v>23674193.260000002</v>
      </c>
      <c r="CN117" s="177">
        <v>22216293.189365089</v>
      </c>
      <c r="CO117" s="177">
        <v>1973121.54</v>
      </c>
      <c r="CP117" s="127" t="s">
        <v>44</v>
      </c>
      <c r="CQ117" s="127" t="s">
        <v>44</v>
      </c>
      <c r="CR117" s="127" t="s">
        <v>44</v>
      </c>
      <c r="CS117" s="127" t="s">
        <v>44</v>
      </c>
      <c r="CT117" s="125" t="s">
        <v>44</v>
      </c>
      <c r="CU117" s="125" t="s">
        <v>44</v>
      </c>
      <c r="CV117" s="125" t="s">
        <v>5132</v>
      </c>
      <c r="CW117" s="125" t="s">
        <v>44</v>
      </c>
      <c r="CX117" s="153">
        <v>25569.604861099539</v>
      </c>
    </row>
    <row r="118" spans="1:102" ht="15" customHeight="1" x14ac:dyDescent="0.25">
      <c r="A118" s="8"/>
      <c r="B118" s="128">
        <v>33361657000133</v>
      </c>
      <c r="C118" s="151" t="s">
        <v>5133</v>
      </c>
      <c r="D118" s="125">
        <v>27</v>
      </c>
      <c r="E118" s="125"/>
      <c r="F118" s="121"/>
      <c r="G118" s="125" t="s">
        <v>5129</v>
      </c>
      <c r="H118" s="125" t="s">
        <v>2454</v>
      </c>
      <c r="I118" s="125" t="s">
        <v>2454</v>
      </c>
      <c r="J118" s="125" t="s">
        <v>3317</v>
      </c>
      <c r="K118" s="125" t="s">
        <v>3298</v>
      </c>
      <c r="L118" s="125" t="s">
        <v>3273</v>
      </c>
      <c r="M118" s="125" t="s">
        <v>110</v>
      </c>
      <c r="N118" s="125" t="s">
        <v>4646</v>
      </c>
      <c r="O118" s="125" t="s">
        <v>4795</v>
      </c>
      <c r="P118" s="125" t="s">
        <v>3329</v>
      </c>
      <c r="Q118" s="126">
        <v>10000</v>
      </c>
      <c r="R118" s="125" t="s">
        <v>4571</v>
      </c>
      <c r="S118" s="187" t="s">
        <v>44</v>
      </c>
      <c r="T118" s="170">
        <v>5000</v>
      </c>
      <c r="U118" s="170">
        <v>5000</v>
      </c>
      <c r="V118" s="171" t="s">
        <v>3271</v>
      </c>
      <c r="W118" s="171" t="s">
        <v>3288</v>
      </c>
      <c r="X118" s="171" t="s">
        <v>3288</v>
      </c>
      <c r="Y118" s="171" t="s">
        <v>4678</v>
      </c>
      <c r="Z118" s="171">
        <v>6</v>
      </c>
      <c r="AA118" s="171" t="s">
        <v>44</v>
      </c>
      <c r="AB118" s="168" t="s">
        <v>44</v>
      </c>
      <c r="AC118" s="171" t="s">
        <v>44</v>
      </c>
      <c r="AD118" s="168">
        <v>9.0000000000000011E-3</v>
      </c>
      <c r="AE118" s="168" t="s">
        <v>44</v>
      </c>
      <c r="AF118" s="168">
        <v>9.7000000000000003E-3</v>
      </c>
      <c r="AG118" s="168" t="s">
        <v>44</v>
      </c>
      <c r="AH118" s="171" t="s">
        <v>44</v>
      </c>
      <c r="AI118" s="171" t="s">
        <v>44</v>
      </c>
      <c r="AJ118" s="171" t="s">
        <v>130</v>
      </c>
      <c r="AK118" s="172">
        <v>43641</v>
      </c>
      <c r="AL118" s="186" t="s">
        <v>5134</v>
      </c>
      <c r="AM118" s="127">
        <v>1.7713579742423199E-2</v>
      </c>
      <c r="AN118" s="127">
        <v>4.2450023057101403E-2</v>
      </c>
      <c r="AO118" s="127">
        <v>0.1818254582302401</v>
      </c>
      <c r="AP118" s="127">
        <v>0.13191755259814841</v>
      </c>
      <c r="AQ118" s="127">
        <v>0.11751992286548971</v>
      </c>
      <c r="AR118" s="127">
        <v>4.2656000128575802E-2</v>
      </c>
      <c r="AS118" s="127">
        <v>0.13051871761945111</v>
      </c>
      <c r="AT118" s="127">
        <v>6.1830635644701301E-2</v>
      </c>
      <c r="AU118" s="127" t="s">
        <v>44</v>
      </c>
      <c r="AV118" s="127" t="s">
        <v>44</v>
      </c>
      <c r="AW118" s="127">
        <v>8.8104076114649807E-2</v>
      </c>
      <c r="AX118" s="127">
        <v>1.6237015645852286</v>
      </c>
      <c r="AY118" s="127">
        <v>0.93497409424116684</v>
      </c>
      <c r="AZ118" s="127">
        <v>1.2262726098311068</v>
      </c>
      <c r="BA118" s="127">
        <v>1.0035201046623408</v>
      </c>
      <c r="BB118" s="127">
        <v>0.90124864061042997</v>
      </c>
      <c r="BC118" s="127">
        <v>0.39227613359553593</v>
      </c>
      <c r="BD118" s="127">
        <v>1.00033971443291</v>
      </c>
      <c r="BE118" s="127">
        <v>0.49972212016516571</v>
      </c>
      <c r="BF118" s="127" t="s">
        <v>44</v>
      </c>
      <c r="BG118" s="127" t="s">
        <v>44</v>
      </c>
      <c r="BH118" s="127">
        <v>0.90930901728680402</v>
      </c>
      <c r="BI118" s="127">
        <v>6.8041982841696999E-3</v>
      </c>
      <c r="BJ118" s="127">
        <v>-2.9523290706911999E-3</v>
      </c>
      <c r="BK118" s="127">
        <v>3.3550550373264702E-2</v>
      </c>
      <c r="BL118" s="127">
        <v>4.089732174867855E-4</v>
      </c>
      <c r="BM118" s="127">
        <v>-1.1391450967753514E-2</v>
      </c>
      <c r="BN118" s="127">
        <v>-6.6083728025666505E-2</v>
      </c>
      <c r="BO118" s="127">
        <v>4.4324034625899998E-5</v>
      </c>
      <c r="BP118" s="127">
        <v>-6.1899399808332797E-2</v>
      </c>
      <c r="BQ118" s="127" t="s">
        <v>44</v>
      </c>
      <c r="BR118" s="127" t="s">
        <v>44</v>
      </c>
      <c r="BS118" s="127">
        <v>-8.0109688721117234E-3</v>
      </c>
      <c r="BT118" s="127">
        <v>3.03827009748537E-2</v>
      </c>
      <c r="BU118" s="127">
        <v>6.0009753071968E-2</v>
      </c>
      <c r="BV118" s="174">
        <v>0.96358066439424761</v>
      </c>
      <c r="BW118" s="174">
        <v>-7.4372196854724307E-2</v>
      </c>
      <c r="BX118" s="127">
        <v>-1.0825330449918701E-2</v>
      </c>
      <c r="BY118" s="127">
        <v>-0.1379836964824139</v>
      </c>
      <c r="BZ118" s="174">
        <v>6.3486802086920799E-2</v>
      </c>
      <c r="CA118" s="179">
        <v>0.14140968156662381</v>
      </c>
      <c r="CB118" s="179">
        <v>-0.14486863354681059</v>
      </c>
      <c r="CC118" s="179">
        <v>0.18567389252566249</v>
      </c>
      <c r="CD118" s="179">
        <v>0.1625353356610062</v>
      </c>
      <c r="CE118" s="179">
        <v>0.2399692073268084</v>
      </c>
      <c r="CF118" s="179">
        <v>0.27102020786971348</v>
      </c>
      <c r="CG118" s="176">
        <v>178.0064763</v>
      </c>
      <c r="CH118" s="168">
        <v>0.53</v>
      </c>
      <c r="CI118" s="169" t="s">
        <v>44</v>
      </c>
      <c r="CJ118" s="169">
        <v>4.7699999999999999E-3</v>
      </c>
      <c r="CK118" s="169" t="s">
        <v>44</v>
      </c>
      <c r="CL118" s="169">
        <v>4.7699999999999999E-3</v>
      </c>
      <c r="CM118" s="177">
        <v>24002553.940000001</v>
      </c>
      <c r="CN118" s="177">
        <v>24551642.802063499</v>
      </c>
      <c r="CO118" s="177">
        <v>-2379750.2200000002</v>
      </c>
      <c r="CP118" s="127" t="s">
        <v>44</v>
      </c>
      <c r="CQ118" s="127" t="s">
        <v>44</v>
      </c>
      <c r="CR118" s="127" t="s">
        <v>44</v>
      </c>
      <c r="CS118" s="127" t="s">
        <v>44</v>
      </c>
      <c r="CT118" s="125" t="s">
        <v>44</v>
      </c>
      <c r="CU118" s="125" t="s">
        <v>44</v>
      </c>
      <c r="CV118" s="125" t="s">
        <v>5135</v>
      </c>
      <c r="CW118" s="125" t="s">
        <v>44</v>
      </c>
      <c r="CX118" s="153">
        <v>25569.604861099539</v>
      </c>
    </row>
    <row r="119" spans="1:102" ht="15" customHeight="1" x14ac:dyDescent="0.25">
      <c r="A119" s="8"/>
      <c r="B119" s="128">
        <v>42932895000142</v>
      </c>
      <c r="C119" s="151" t="s">
        <v>5013</v>
      </c>
      <c r="D119" s="125">
        <v>16</v>
      </c>
      <c r="E119" s="125"/>
      <c r="F119" s="121"/>
      <c r="G119" s="125" t="s">
        <v>5014</v>
      </c>
      <c r="H119" s="125" t="s">
        <v>5007</v>
      </c>
      <c r="I119" s="125" t="s">
        <v>5007</v>
      </c>
      <c r="J119" s="125" t="s">
        <v>357</v>
      </c>
      <c r="K119" s="125" t="s">
        <v>44</v>
      </c>
      <c r="L119" s="125" t="s">
        <v>5015</v>
      </c>
      <c r="M119" s="125" t="s">
        <v>110</v>
      </c>
      <c r="N119" s="125" t="s">
        <v>4789</v>
      </c>
      <c r="O119" s="125" t="s">
        <v>4730</v>
      </c>
      <c r="P119" s="125" t="s">
        <v>5010</v>
      </c>
      <c r="Q119" s="126">
        <v>1</v>
      </c>
      <c r="R119" s="125" t="s">
        <v>4612</v>
      </c>
      <c r="S119" s="187" t="s">
        <v>44</v>
      </c>
      <c r="T119" s="170">
        <v>1</v>
      </c>
      <c r="U119" s="170">
        <v>1</v>
      </c>
      <c r="V119" s="171" t="s">
        <v>3271</v>
      </c>
      <c r="W119" s="171" t="s">
        <v>132</v>
      </c>
      <c r="X119" s="171" t="s">
        <v>132</v>
      </c>
      <c r="Y119" s="171" t="s">
        <v>132</v>
      </c>
      <c r="Z119" s="171">
        <v>0</v>
      </c>
      <c r="AA119" s="171" t="s">
        <v>44</v>
      </c>
      <c r="AB119" s="168" t="s">
        <v>44</v>
      </c>
      <c r="AC119" s="171" t="s">
        <v>5016</v>
      </c>
      <c r="AD119" s="168">
        <v>1E-4</v>
      </c>
      <c r="AE119" s="168">
        <v>1E-4</v>
      </c>
      <c r="AF119" s="168">
        <v>1E-4</v>
      </c>
      <c r="AG119" s="168">
        <v>0.1</v>
      </c>
      <c r="AH119" s="171" t="s">
        <v>3300</v>
      </c>
      <c r="AI119" s="171" t="s">
        <v>133</v>
      </c>
      <c r="AJ119" s="171" t="s">
        <v>3246</v>
      </c>
      <c r="AK119" s="172">
        <v>36526</v>
      </c>
      <c r="AL119" s="186" t="s">
        <v>5017</v>
      </c>
      <c r="AM119" s="127">
        <v>9.6772546788696998E-3</v>
      </c>
      <c r="AN119" s="127">
        <v>-5.6638024667031599E-2</v>
      </c>
      <c r="AO119" s="127">
        <v>-0.1580296812816987</v>
      </c>
      <c r="AP119" s="127">
        <v>3.7172784507990002E-3</v>
      </c>
      <c r="AQ119" s="127">
        <v>9.1509042556992395E-2</v>
      </c>
      <c r="AR119" s="127">
        <v>0.1650021657948261</v>
      </c>
      <c r="AS119" s="127">
        <v>0.19876332690849249</v>
      </c>
      <c r="AT119" s="127">
        <v>0.115449133371879</v>
      </c>
      <c r="AU119" s="127" t="s">
        <v>44</v>
      </c>
      <c r="AV119" s="127" t="s">
        <v>44</v>
      </c>
      <c r="AW119" s="127">
        <v>7.0997008026253194E-2</v>
      </c>
      <c r="AX119" s="127">
        <v>0.88705805328205711</v>
      </c>
      <c r="AY119" s="127" t="s">
        <v>44</v>
      </c>
      <c r="AZ119" s="127" t="s">
        <v>44</v>
      </c>
      <c r="BA119" s="127">
        <v>2.6577530438122901E-2</v>
      </c>
      <c r="BB119" s="127">
        <v>0.68437319109669992</v>
      </c>
      <c r="BC119" s="127">
        <v>1.5174046192278323</v>
      </c>
      <c r="BD119" s="127">
        <v>1.5233895437059133</v>
      </c>
      <c r="BE119" s="127">
        <v>0.93307282220654919</v>
      </c>
      <c r="BF119" s="127" t="s">
        <v>44</v>
      </c>
      <c r="BG119" s="127" t="s">
        <v>44</v>
      </c>
      <c r="BH119" s="127">
        <v>0.50971824608801675</v>
      </c>
      <c r="BI119" s="127">
        <v>-1.2321267793837E-3</v>
      </c>
      <c r="BJ119" s="127">
        <v>-0.10204037679482419</v>
      </c>
      <c r="BK119" s="127">
        <v>-0.30630458913867409</v>
      </c>
      <c r="BL119" s="127">
        <v>-0.11944232369622587</v>
      </c>
      <c r="BM119" s="127">
        <v>-3.722563275105395E-2</v>
      </c>
      <c r="BN119" s="127">
        <v>5.62624376405838E-2</v>
      </c>
      <c r="BO119" s="127">
        <v>6.8288933323667297E-2</v>
      </c>
      <c r="BP119" s="127">
        <v>-8.2809020811550997E-3</v>
      </c>
      <c r="BQ119" s="127" t="s">
        <v>44</v>
      </c>
      <c r="BR119" s="127" t="s">
        <v>44</v>
      </c>
      <c r="BS119" s="127">
        <v>-5.9940801229177221E-2</v>
      </c>
      <c r="BT119" s="127">
        <v>0.1776218459873419</v>
      </c>
      <c r="BU119" s="127">
        <v>0.1422207511525273</v>
      </c>
      <c r="BV119" s="174">
        <v>-1.6527117028475291</v>
      </c>
      <c r="BW119" s="174">
        <v>-0.2855581376887445</v>
      </c>
      <c r="BX119" s="127">
        <v>-0.2027213201230933</v>
      </c>
      <c r="BY119" s="127">
        <v>-0.2027213201230933</v>
      </c>
      <c r="BZ119" s="174">
        <v>7.9117005028741996E-3</v>
      </c>
      <c r="CA119" s="179">
        <v>-6.4689265862444998E-3</v>
      </c>
      <c r="CB119" s="179">
        <v>4.7173600572660002E-4</v>
      </c>
      <c r="CC119" s="179">
        <v>1.47376636368371E-2</v>
      </c>
      <c r="CD119" s="179">
        <v>2.2043842118490801E-2</v>
      </c>
      <c r="CE119" s="179">
        <v>5.78858337245041E-2</v>
      </c>
      <c r="CF119" s="179">
        <v>1.6231417346692499E-2</v>
      </c>
      <c r="CG119" s="176">
        <v>1360.11092665</v>
      </c>
      <c r="CH119" s="168" t="s">
        <v>44</v>
      </c>
      <c r="CI119" s="169" t="s">
        <v>44</v>
      </c>
      <c r="CJ119" s="169" t="s">
        <v>44</v>
      </c>
      <c r="CK119" s="169" t="s">
        <v>44</v>
      </c>
      <c r="CL119" s="169" t="s">
        <v>44</v>
      </c>
      <c r="CM119" s="177">
        <v>53333090.950000003</v>
      </c>
      <c r="CN119" s="177">
        <v>54341166.135317452</v>
      </c>
      <c r="CO119" s="177">
        <v>-11973148</v>
      </c>
      <c r="CP119" s="127" t="s">
        <v>44</v>
      </c>
      <c r="CQ119" s="127" t="s">
        <v>44</v>
      </c>
      <c r="CR119" s="127" t="s">
        <v>44</v>
      </c>
      <c r="CS119" s="127" t="s">
        <v>44</v>
      </c>
      <c r="CT119" s="125" t="s">
        <v>44</v>
      </c>
      <c r="CU119" s="125" t="s">
        <v>44</v>
      </c>
      <c r="CV119" s="125" t="s">
        <v>5018</v>
      </c>
      <c r="CW119" s="125" t="s">
        <v>44</v>
      </c>
      <c r="CX119" s="153">
        <v>25569.709027766203</v>
      </c>
    </row>
    <row r="120" spans="1:102" ht="15" customHeight="1" x14ac:dyDescent="0.25">
      <c r="A120" s="8"/>
      <c r="B120" s="128">
        <v>55219936000108</v>
      </c>
      <c r="C120" s="151" t="s">
        <v>3927</v>
      </c>
      <c r="D120" s="125">
        <v>50</v>
      </c>
      <c r="E120" s="125"/>
      <c r="F120" s="121"/>
      <c r="G120" s="125" t="s">
        <v>3928</v>
      </c>
      <c r="H120" s="125" t="s">
        <v>347</v>
      </c>
      <c r="I120" s="125" t="s">
        <v>3278</v>
      </c>
      <c r="J120" s="125" t="s">
        <v>3319</v>
      </c>
      <c r="K120" s="125" t="s">
        <v>3285</v>
      </c>
      <c r="L120" s="125" t="s">
        <v>4605</v>
      </c>
      <c r="M120" s="125" t="s">
        <v>4965</v>
      </c>
      <c r="N120" s="125" t="s">
        <v>4785</v>
      </c>
      <c r="O120" s="125" t="s">
        <v>4647</v>
      </c>
      <c r="P120" s="125" t="s">
        <v>3828</v>
      </c>
      <c r="Q120" s="126">
        <v>10000</v>
      </c>
      <c r="R120" s="125" t="s">
        <v>4612</v>
      </c>
      <c r="S120" s="187" t="s">
        <v>44</v>
      </c>
      <c r="T120" s="170">
        <v>1000</v>
      </c>
      <c r="U120" s="170">
        <v>10000</v>
      </c>
      <c r="V120" s="171" t="s">
        <v>3271</v>
      </c>
      <c r="W120" s="171" t="s">
        <v>132</v>
      </c>
      <c r="X120" s="171" t="s">
        <v>132</v>
      </c>
      <c r="Y120" s="171" t="s">
        <v>132</v>
      </c>
      <c r="Z120" s="171">
        <v>0</v>
      </c>
      <c r="AA120" s="171" t="s">
        <v>44</v>
      </c>
      <c r="AB120" s="168" t="s">
        <v>44</v>
      </c>
      <c r="AC120" s="171" t="s">
        <v>44</v>
      </c>
      <c r="AD120" s="168">
        <v>1E-3</v>
      </c>
      <c r="AE120" s="168" t="s">
        <v>44</v>
      </c>
      <c r="AF120" s="168">
        <v>1E-3</v>
      </c>
      <c r="AG120" s="168">
        <v>0.2</v>
      </c>
      <c r="AH120" s="171" t="s">
        <v>3322</v>
      </c>
      <c r="AI120" s="171" t="s">
        <v>4573</v>
      </c>
      <c r="AJ120" s="171" t="s">
        <v>5136</v>
      </c>
      <c r="AK120" s="172">
        <v>45476</v>
      </c>
      <c r="AL120" s="186" t="s">
        <v>5137</v>
      </c>
      <c r="AM120" s="127" t="s">
        <v>44</v>
      </c>
      <c r="AN120" s="127" t="s">
        <v>44</v>
      </c>
      <c r="AO120" s="127" t="s">
        <v>44</v>
      </c>
      <c r="AP120" s="127" t="s">
        <v>44</v>
      </c>
      <c r="AQ120" s="127" t="s">
        <v>44</v>
      </c>
      <c r="AR120" s="127" t="s">
        <v>44</v>
      </c>
      <c r="AS120" s="127" t="s">
        <v>44</v>
      </c>
      <c r="AT120" s="127" t="s">
        <v>44</v>
      </c>
      <c r="AU120" s="127" t="s">
        <v>44</v>
      </c>
      <c r="AV120" s="127" t="s">
        <v>44</v>
      </c>
      <c r="AW120" s="127" t="s">
        <v>44</v>
      </c>
      <c r="AX120" s="127" t="s">
        <v>44</v>
      </c>
      <c r="AY120" s="127" t="s">
        <v>44</v>
      </c>
      <c r="AZ120" s="127" t="s">
        <v>44</v>
      </c>
      <c r="BA120" s="127" t="s">
        <v>44</v>
      </c>
      <c r="BB120" s="127" t="s">
        <v>44</v>
      </c>
      <c r="BC120" s="127" t="s">
        <v>44</v>
      </c>
      <c r="BD120" s="127" t="s">
        <v>44</v>
      </c>
      <c r="BE120" s="127" t="s">
        <v>44</v>
      </c>
      <c r="BF120" s="127" t="s">
        <v>44</v>
      </c>
      <c r="BG120" s="127" t="s">
        <v>44</v>
      </c>
      <c r="BH120" s="127" t="s">
        <v>44</v>
      </c>
      <c r="BI120" s="127" t="s">
        <v>44</v>
      </c>
      <c r="BJ120" s="127" t="s">
        <v>44</v>
      </c>
      <c r="BK120" s="127" t="s">
        <v>44</v>
      </c>
      <c r="BL120" s="127" t="s">
        <v>44</v>
      </c>
      <c r="BM120" s="127" t="s">
        <v>44</v>
      </c>
      <c r="BN120" s="127" t="s">
        <v>44</v>
      </c>
      <c r="BO120" s="127" t="s">
        <v>44</v>
      </c>
      <c r="BP120" s="127" t="s">
        <v>44</v>
      </c>
      <c r="BQ120" s="127" t="s">
        <v>44</v>
      </c>
      <c r="BR120" s="127" t="s">
        <v>44</v>
      </c>
      <c r="BS120" s="127" t="s">
        <v>44</v>
      </c>
      <c r="BT120" s="127">
        <v>0.1335296758201226</v>
      </c>
      <c r="BU120" s="127">
        <v>0.1713991289078132</v>
      </c>
      <c r="BV120" s="174">
        <v>9.9054421485221394E-2</v>
      </c>
      <c r="BW120" s="174">
        <v>-0.51999814002226796</v>
      </c>
      <c r="BX120" s="127">
        <v>-0.1105185225867216</v>
      </c>
      <c r="BY120" s="127">
        <v>-0.24812497457999971</v>
      </c>
      <c r="BZ120" s="174">
        <v>-7.0777241835328103E-2</v>
      </c>
      <c r="CA120" s="179">
        <v>-1.37149803490694E-2</v>
      </c>
      <c r="CB120" s="179">
        <v>-3.38637208626794E-2</v>
      </c>
      <c r="CC120" s="179">
        <v>3.8113316728203002E-3</v>
      </c>
      <c r="CD120" s="179">
        <v>2.9911457797376001E-2</v>
      </c>
      <c r="CE120" s="179">
        <v>-1.46165504869297E-2</v>
      </c>
      <c r="CF120" s="179">
        <v>-3.3445529703471498E-2</v>
      </c>
      <c r="CG120" s="176">
        <v>1042.2093606400001</v>
      </c>
      <c r="CH120" s="168">
        <v>0.15</v>
      </c>
      <c r="CI120" s="169">
        <v>0.15</v>
      </c>
      <c r="CJ120" s="169">
        <v>1.4999999999999999E-4</v>
      </c>
      <c r="CK120" s="169" t="s">
        <v>44</v>
      </c>
      <c r="CL120" s="169">
        <v>1.4999999999999999E-4</v>
      </c>
      <c r="CM120" s="177">
        <v>56275721.149999999</v>
      </c>
      <c r="CN120" s="177">
        <v>42860466.274682522</v>
      </c>
      <c r="CO120" s="177">
        <v>5625990.0300000003</v>
      </c>
      <c r="CP120" s="127" t="s">
        <v>44</v>
      </c>
      <c r="CQ120" s="127" t="s">
        <v>44</v>
      </c>
      <c r="CR120" s="127" t="s">
        <v>44</v>
      </c>
      <c r="CS120" s="127" t="s">
        <v>44</v>
      </c>
      <c r="CT120" s="125" t="s">
        <v>44</v>
      </c>
      <c r="CU120" s="125" t="s">
        <v>44</v>
      </c>
      <c r="CV120" s="125" t="s">
        <v>5138</v>
      </c>
      <c r="CW120" s="125" t="s">
        <v>44</v>
      </c>
      <c r="CX120" s="153">
        <v>25569.604861099539</v>
      </c>
    </row>
    <row r="121" spans="1:102" ht="15" customHeight="1" x14ac:dyDescent="0.25">
      <c r="A121" s="8"/>
      <c r="B121" s="128">
        <v>55219936000108</v>
      </c>
      <c r="C121" s="151" t="s">
        <v>3929</v>
      </c>
      <c r="D121" s="125">
        <v>50</v>
      </c>
      <c r="E121" s="125"/>
      <c r="F121" s="121"/>
      <c r="G121" s="125" t="s">
        <v>3928</v>
      </c>
      <c r="H121" s="125" t="s">
        <v>347</v>
      </c>
      <c r="I121" s="125" t="s">
        <v>3278</v>
      </c>
      <c r="J121" s="125" t="s">
        <v>3319</v>
      </c>
      <c r="K121" s="125" t="s">
        <v>3298</v>
      </c>
      <c r="L121" s="125" t="s">
        <v>4605</v>
      </c>
      <c r="M121" s="125" t="s">
        <v>4965</v>
      </c>
      <c r="N121" s="125" t="s">
        <v>4785</v>
      </c>
      <c r="O121" s="125" t="s">
        <v>4647</v>
      </c>
      <c r="P121" s="125" t="s">
        <v>3828</v>
      </c>
      <c r="Q121" s="126">
        <v>500000</v>
      </c>
      <c r="R121" s="125" t="s">
        <v>4612</v>
      </c>
      <c r="S121" s="187" t="s">
        <v>44</v>
      </c>
      <c r="T121" s="170">
        <v>1000</v>
      </c>
      <c r="U121" s="170">
        <v>500000</v>
      </c>
      <c r="V121" s="171" t="s">
        <v>3271</v>
      </c>
      <c r="W121" s="171" t="s">
        <v>132</v>
      </c>
      <c r="X121" s="171" t="s">
        <v>132</v>
      </c>
      <c r="Y121" s="171" t="s">
        <v>132</v>
      </c>
      <c r="Z121" s="171">
        <v>0</v>
      </c>
      <c r="AA121" s="171" t="s">
        <v>44</v>
      </c>
      <c r="AB121" s="168" t="s">
        <v>44</v>
      </c>
      <c r="AC121" s="171" t="s">
        <v>44</v>
      </c>
      <c r="AD121" s="168">
        <v>2.1000000000000001E-2</v>
      </c>
      <c r="AE121" s="168" t="s">
        <v>44</v>
      </c>
      <c r="AF121" s="168">
        <v>2.1000000000000001E-2</v>
      </c>
      <c r="AG121" s="168">
        <v>0.2</v>
      </c>
      <c r="AH121" s="171" t="s">
        <v>3322</v>
      </c>
      <c r="AI121" s="171" t="s">
        <v>4573</v>
      </c>
      <c r="AJ121" s="171" t="s">
        <v>44</v>
      </c>
      <c r="AK121" s="172">
        <v>45476</v>
      </c>
      <c r="AL121" s="186" t="s">
        <v>5139</v>
      </c>
      <c r="AM121" s="127" t="s">
        <v>44</v>
      </c>
      <c r="AN121" s="127" t="s">
        <v>44</v>
      </c>
      <c r="AO121" s="127" t="s">
        <v>44</v>
      </c>
      <c r="AP121" s="127" t="s">
        <v>44</v>
      </c>
      <c r="AQ121" s="127" t="s">
        <v>44</v>
      </c>
      <c r="AR121" s="127" t="s">
        <v>44</v>
      </c>
      <c r="AS121" s="127" t="s">
        <v>44</v>
      </c>
      <c r="AT121" s="127" t="s">
        <v>44</v>
      </c>
      <c r="AU121" s="127" t="s">
        <v>44</v>
      </c>
      <c r="AV121" s="127" t="s">
        <v>44</v>
      </c>
      <c r="AW121" s="127" t="s">
        <v>44</v>
      </c>
      <c r="AX121" s="127" t="s">
        <v>44</v>
      </c>
      <c r="AY121" s="127" t="s">
        <v>44</v>
      </c>
      <c r="AZ121" s="127" t="s">
        <v>44</v>
      </c>
      <c r="BA121" s="127" t="s">
        <v>44</v>
      </c>
      <c r="BB121" s="127" t="s">
        <v>44</v>
      </c>
      <c r="BC121" s="127" t="s">
        <v>44</v>
      </c>
      <c r="BD121" s="127" t="s">
        <v>44</v>
      </c>
      <c r="BE121" s="127" t="s">
        <v>44</v>
      </c>
      <c r="BF121" s="127" t="s">
        <v>44</v>
      </c>
      <c r="BG121" s="127" t="s">
        <v>44</v>
      </c>
      <c r="BH121" s="127" t="s">
        <v>44</v>
      </c>
      <c r="BI121" s="127" t="s">
        <v>44</v>
      </c>
      <c r="BJ121" s="127" t="s">
        <v>44</v>
      </c>
      <c r="BK121" s="127" t="s">
        <v>44</v>
      </c>
      <c r="BL121" s="127" t="s">
        <v>44</v>
      </c>
      <c r="BM121" s="127" t="s">
        <v>44</v>
      </c>
      <c r="BN121" s="127" t="s">
        <v>44</v>
      </c>
      <c r="BO121" s="127" t="s">
        <v>44</v>
      </c>
      <c r="BP121" s="127" t="s">
        <v>44</v>
      </c>
      <c r="BQ121" s="127" t="s">
        <v>44</v>
      </c>
      <c r="BR121" s="127" t="s">
        <v>44</v>
      </c>
      <c r="BS121" s="127" t="s">
        <v>44</v>
      </c>
      <c r="BT121" s="127">
        <v>0.1335296758201226</v>
      </c>
      <c r="BU121" s="127">
        <v>0.1713991289078132</v>
      </c>
      <c r="BV121" s="174">
        <v>9.9054421485221394E-2</v>
      </c>
      <c r="BW121" s="174">
        <v>-0.51999814002226796</v>
      </c>
      <c r="BX121" s="127">
        <v>-0.1105185225867216</v>
      </c>
      <c r="BY121" s="127">
        <v>-0.24812497457999971</v>
      </c>
      <c r="BZ121" s="174">
        <v>-7.0777241835328103E-2</v>
      </c>
      <c r="CA121" s="179">
        <v>-1.37149803490694E-2</v>
      </c>
      <c r="CB121" s="179">
        <v>-3.38637208626794E-2</v>
      </c>
      <c r="CC121" s="179">
        <v>3.8113316728203002E-3</v>
      </c>
      <c r="CD121" s="179">
        <v>2.9911457797376001E-2</v>
      </c>
      <c r="CE121" s="179">
        <v>-1.46165504869297E-2</v>
      </c>
      <c r="CF121" s="179">
        <v>-3.3445529703471498E-2</v>
      </c>
      <c r="CG121" s="176">
        <v>1042.2093606400001</v>
      </c>
      <c r="CH121" s="168">
        <v>0.15</v>
      </c>
      <c r="CI121" s="169">
        <v>0.15</v>
      </c>
      <c r="CJ121" s="169">
        <v>3.15E-3</v>
      </c>
      <c r="CK121" s="169" t="s">
        <v>44</v>
      </c>
      <c r="CL121" s="169">
        <v>3.15E-3</v>
      </c>
      <c r="CM121" s="177">
        <v>56275721.149999999</v>
      </c>
      <c r="CN121" s="177">
        <v>42860466.274682522</v>
      </c>
      <c r="CO121" s="177">
        <v>5625990.0300000003</v>
      </c>
      <c r="CP121" s="127" t="s">
        <v>44</v>
      </c>
      <c r="CQ121" s="127" t="s">
        <v>44</v>
      </c>
      <c r="CR121" s="127" t="s">
        <v>44</v>
      </c>
      <c r="CS121" s="127" t="s">
        <v>44</v>
      </c>
      <c r="CT121" s="125" t="s">
        <v>44</v>
      </c>
      <c r="CU121" s="125" t="s">
        <v>44</v>
      </c>
      <c r="CV121" s="125" t="s">
        <v>5138</v>
      </c>
      <c r="CW121" s="125" t="s">
        <v>44</v>
      </c>
      <c r="CX121" s="153">
        <v>25569.604861099539</v>
      </c>
    </row>
    <row r="122" spans="1:102" ht="15" customHeight="1" x14ac:dyDescent="0.25">
      <c r="A122" s="8"/>
      <c r="B122" s="128">
        <v>12239939000192</v>
      </c>
      <c r="C122" s="151" t="s">
        <v>5019</v>
      </c>
      <c r="D122" s="125">
        <v>26</v>
      </c>
      <c r="E122" s="125"/>
      <c r="F122" s="121" t="s">
        <v>3267</v>
      </c>
      <c r="G122" s="125" t="s">
        <v>354</v>
      </c>
      <c r="H122" s="125" t="s">
        <v>2454</v>
      </c>
      <c r="I122" s="125" t="s">
        <v>2454</v>
      </c>
      <c r="J122" s="125" t="s">
        <v>3319</v>
      </c>
      <c r="K122" s="125" t="s">
        <v>3298</v>
      </c>
      <c r="L122" s="125" t="s">
        <v>3272</v>
      </c>
      <c r="M122" s="125" t="s">
        <v>112</v>
      </c>
      <c r="N122" s="125" t="s">
        <v>113</v>
      </c>
      <c r="O122" s="125" t="s">
        <v>4606</v>
      </c>
      <c r="P122" s="125" t="s">
        <v>3308</v>
      </c>
      <c r="Q122" s="126">
        <v>500</v>
      </c>
      <c r="R122" s="125" t="s">
        <v>4571</v>
      </c>
      <c r="S122" s="187" t="s">
        <v>44</v>
      </c>
      <c r="T122" s="170">
        <v>500</v>
      </c>
      <c r="U122" s="170">
        <v>500</v>
      </c>
      <c r="V122" s="171" t="s">
        <v>3271</v>
      </c>
      <c r="W122" s="171" t="s">
        <v>3288</v>
      </c>
      <c r="X122" s="171" t="s">
        <v>3288</v>
      </c>
      <c r="Y122" s="171" t="s">
        <v>3292</v>
      </c>
      <c r="Z122" s="171">
        <v>3</v>
      </c>
      <c r="AA122" s="171" t="s">
        <v>44</v>
      </c>
      <c r="AB122" s="168" t="s">
        <v>44</v>
      </c>
      <c r="AC122" s="171" t="s">
        <v>5020</v>
      </c>
      <c r="AD122" s="168">
        <v>0.02</v>
      </c>
      <c r="AE122" s="168">
        <v>0.04</v>
      </c>
      <c r="AF122" s="168">
        <v>2.0199999999999999E-2</v>
      </c>
      <c r="AG122" s="168">
        <v>0.2</v>
      </c>
      <c r="AH122" s="171" t="s">
        <v>133</v>
      </c>
      <c r="AI122" s="171" t="s">
        <v>4607</v>
      </c>
      <c r="AJ122" s="171" t="s">
        <v>3246</v>
      </c>
      <c r="AK122" s="172">
        <v>40808</v>
      </c>
      <c r="AL122" s="186" t="s">
        <v>5021</v>
      </c>
      <c r="AM122" s="127">
        <v>-1.6497213474857E-3</v>
      </c>
      <c r="AN122" s="127">
        <v>0.1206550973453186</v>
      </c>
      <c r="AO122" s="127">
        <v>0.38309711837272559</v>
      </c>
      <c r="AP122" s="127">
        <v>0.19952917179615981</v>
      </c>
      <c r="AQ122" s="127">
        <v>0.1736723809209561</v>
      </c>
      <c r="AR122" s="127">
        <v>-0.1517809408081561</v>
      </c>
      <c r="AS122" s="127">
        <v>0.146389804348241</v>
      </c>
      <c r="AT122" s="127">
        <v>3.40202986341386E-2</v>
      </c>
      <c r="AU122" s="127" t="s">
        <v>44</v>
      </c>
      <c r="AV122" s="127" t="s">
        <v>44</v>
      </c>
      <c r="AW122" s="127">
        <v>0.1182499358325108</v>
      </c>
      <c r="AX122" s="127" t="s">
        <v>44</v>
      </c>
      <c r="AY122" s="127">
        <v>2.6574635826292514</v>
      </c>
      <c r="AZ122" s="127">
        <v>2.5836948672546645</v>
      </c>
      <c r="BA122" s="127">
        <v>1.5659908244727647</v>
      </c>
      <c r="BB122" s="127">
        <v>1.4049942207534163</v>
      </c>
      <c r="BC122" s="127" t="s">
        <v>44</v>
      </c>
      <c r="BD122" s="127">
        <v>1.1219811054578213</v>
      </c>
      <c r="BE122" s="127">
        <v>0.27495586265351241</v>
      </c>
      <c r="BF122" s="127" t="s">
        <v>44</v>
      </c>
      <c r="BG122" s="127" t="s">
        <v>44</v>
      </c>
      <c r="BH122" s="127">
        <v>1.4264928606541309</v>
      </c>
      <c r="BI122" s="127">
        <v>-1.25591028057392E-2</v>
      </c>
      <c r="BJ122" s="127">
        <v>7.5252745217525993E-2</v>
      </c>
      <c r="BK122" s="127">
        <v>0.2348222105157502</v>
      </c>
      <c r="BL122" s="127">
        <v>6.3965109820299348E-2</v>
      </c>
      <c r="BM122" s="127">
        <v>4.4554252622353907E-2</v>
      </c>
      <c r="BN122" s="127">
        <v>-0.26052066896239851</v>
      </c>
      <c r="BO122" s="127">
        <v>1.5915410763415801E-2</v>
      </c>
      <c r="BP122" s="127">
        <v>-8.9709736818895394E-2</v>
      </c>
      <c r="BQ122" s="127" t="s">
        <v>44</v>
      </c>
      <c r="BR122" s="127" t="s">
        <v>44</v>
      </c>
      <c r="BS122" s="127">
        <v>3.2647993905573935E-2</v>
      </c>
      <c r="BT122" s="127">
        <v>0.17091471242145381</v>
      </c>
      <c r="BU122" s="127">
        <v>0.17403534055039421</v>
      </c>
      <c r="BV122" s="174">
        <v>1.1749897822222746</v>
      </c>
      <c r="BW122" s="174">
        <v>0.19626745109943139</v>
      </c>
      <c r="BX122" s="127">
        <v>-8.7226173031670601E-2</v>
      </c>
      <c r="BY122" s="127">
        <v>-0.45288952223736878</v>
      </c>
      <c r="BZ122" s="174">
        <v>0.62082801440730584</v>
      </c>
      <c r="CA122" s="179">
        <v>0.97316304256047637</v>
      </c>
      <c r="CB122" s="179">
        <v>-0.48881394645132809</v>
      </c>
      <c r="CC122" s="179">
        <v>0.64241905719988968</v>
      </c>
      <c r="CD122" s="179">
        <v>0.5469010949609957</v>
      </c>
      <c r="CE122" s="179">
        <v>4.4883122922332402E-2</v>
      </c>
      <c r="CF122" s="179">
        <v>0.76912787841869035</v>
      </c>
      <c r="CG122" s="176">
        <v>508.30591470000002</v>
      </c>
      <c r="CH122" s="168">
        <v>0.315</v>
      </c>
      <c r="CI122" s="169">
        <v>0.2</v>
      </c>
      <c r="CJ122" s="169">
        <v>6.3E-3</v>
      </c>
      <c r="CK122" s="169" t="s">
        <v>44</v>
      </c>
      <c r="CL122" s="169">
        <v>6.3E-3</v>
      </c>
      <c r="CM122" s="177">
        <v>83843689.799999997</v>
      </c>
      <c r="CN122" s="177">
        <v>78022526.756428555</v>
      </c>
      <c r="CO122" s="177">
        <v>2494210.2400000007</v>
      </c>
      <c r="CP122" s="127" t="s">
        <v>44</v>
      </c>
      <c r="CQ122" s="127" t="s">
        <v>44</v>
      </c>
      <c r="CR122" s="127" t="s">
        <v>44</v>
      </c>
      <c r="CS122" s="127" t="s">
        <v>44</v>
      </c>
      <c r="CT122" s="125" t="s">
        <v>44</v>
      </c>
      <c r="CU122" s="125" t="s">
        <v>44</v>
      </c>
      <c r="CV122" s="125" t="s">
        <v>5022</v>
      </c>
      <c r="CW122" s="125" t="s">
        <v>44</v>
      </c>
      <c r="CX122" s="153">
        <v>25569.625694432871</v>
      </c>
    </row>
    <row r="123" spans="1:102" ht="15" customHeight="1" x14ac:dyDescent="0.25">
      <c r="A123" s="8"/>
      <c r="B123" s="128">
        <v>5104498000156</v>
      </c>
      <c r="C123" s="151" t="s">
        <v>5023</v>
      </c>
      <c r="D123" s="125">
        <v>10</v>
      </c>
      <c r="E123" s="125"/>
      <c r="F123" s="121" t="s">
        <v>3266</v>
      </c>
      <c r="G123" s="125" t="s">
        <v>354</v>
      </c>
      <c r="H123" s="125" t="s">
        <v>2454</v>
      </c>
      <c r="I123" s="125" t="s">
        <v>2454</v>
      </c>
      <c r="J123" s="125" t="s">
        <v>3317</v>
      </c>
      <c r="K123" s="125" t="s">
        <v>3285</v>
      </c>
      <c r="L123" s="125" t="s">
        <v>3272</v>
      </c>
      <c r="M123" s="125" t="s">
        <v>160</v>
      </c>
      <c r="N123" s="125" t="s">
        <v>5024</v>
      </c>
      <c r="O123" s="125" t="s">
        <v>5025</v>
      </c>
      <c r="P123" s="125" t="s">
        <v>3299</v>
      </c>
      <c r="Q123" s="126">
        <v>500</v>
      </c>
      <c r="R123" s="125" t="s">
        <v>4571</v>
      </c>
      <c r="S123" s="187" t="s">
        <v>44</v>
      </c>
      <c r="T123" s="170">
        <v>500</v>
      </c>
      <c r="U123" s="170">
        <v>500</v>
      </c>
      <c r="V123" s="171" t="s">
        <v>3271</v>
      </c>
      <c r="W123" s="171" t="s">
        <v>132</v>
      </c>
      <c r="X123" s="171" t="s">
        <v>132</v>
      </c>
      <c r="Y123" s="171" t="s">
        <v>3288</v>
      </c>
      <c r="Z123" s="171">
        <v>1</v>
      </c>
      <c r="AA123" s="171" t="s">
        <v>44</v>
      </c>
      <c r="AB123" s="168" t="s">
        <v>44</v>
      </c>
      <c r="AC123" s="171" t="s">
        <v>5026</v>
      </c>
      <c r="AD123" s="168">
        <v>5.0000000000000001E-3</v>
      </c>
      <c r="AE123" s="168">
        <v>2.5000000000000001E-2</v>
      </c>
      <c r="AF123" s="168">
        <v>5.1999999999999998E-3</v>
      </c>
      <c r="AG123" s="168" t="s">
        <v>44</v>
      </c>
      <c r="AH123" s="171" t="s">
        <v>44</v>
      </c>
      <c r="AI123" s="171" t="s">
        <v>44</v>
      </c>
      <c r="AJ123" s="171" t="s">
        <v>613</v>
      </c>
      <c r="AK123" s="172">
        <v>37536</v>
      </c>
      <c r="AL123" s="186" t="s">
        <v>5027</v>
      </c>
      <c r="AM123" s="127">
        <v>1.7135953043996201E-2</v>
      </c>
      <c r="AN123" s="127">
        <v>4.47779164833495E-2</v>
      </c>
      <c r="AO123" s="127">
        <v>0.114302783059369</v>
      </c>
      <c r="AP123" s="127">
        <v>7.1095781170906494E-2</v>
      </c>
      <c r="AQ123" s="127">
        <v>7.2480764874235104E-2</v>
      </c>
      <c r="AR123" s="127">
        <v>-3.2738893460275101E-2</v>
      </c>
      <c r="AS123" s="127">
        <v>0.1478586915527233</v>
      </c>
      <c r="AT123" s="127">
        <v>5.1818666706679298E-2</v>
      </c>
      <c r="AU123" s="127" t="s">
        <v>44</v>
      </c>
      <c r="AV123" s="127" t="s">
        <v>44</v>
      </c>
      <c r="AW123" s="127">
        <v>0.1226602698072589</v>
      </c>
      <c r="AX123" s="127">
        <v>1.5707538607545981</v>
      </c>
      <c r="AY123" s="127">
        <v>0.98624662346378955</v>
      </c>
      <c r="AZ123" s="127">
        <v>0.77088419552163501</v>
      </c>
      <c r="BA123" s="127">
        <v>0.52540850831170649</v>
      </c>
      <c r="BB123" s="127">
        <v>0.53212450782577814</v>
      </c>
      <c r="BC123" s="127" t="s">
        <v>44</v>
      </c>
      <c r="BD123" s="127">
        <v>1.1332391551342691</v>
      </c>
      <c r="BE123" s="127">
        <v>0.41880426621512468</v>
      </c>
      <c r="BF123" s="127" t="s">
        <v>44</v>
      </c>
      <c r="BG123" s="127" t="s">
        <v>44</v>
      </c>
      <c r="BH123" s="127">
        <v>1.1765701780548139</v>
      </c>
      <c r="BI123" s="127">
        <v>6.2265715857427999E-3</v>
      </c>
      <c r="BJ123" s="127">
        <v>-6.2443564444310002E-4</v>
      </c>
      <c r="BK123" s="127">
        <v>-3.39721247976063E-2</v>
      </c>
      <c r="BL123" s="127">
        <v>-5.6565314673447165E-2</v>
      </c>
      <c r="BM123" s="127">
        <v>-5.6089443923064808E-2</v>
      </c>
      <c r="BN123" s="127">
        <v>-0.14147862161451749</v>
      </c>
      <c r="BO123" s="127">
        <v>1.7384297967898199E-2</v>
      </c>
      <c r="BP123" s="127">
        <v>-7.1911368746354801E-2</v>
      </c>
      <c r="BQ123" s="127" t="s">
        <v>44</v>
      </c>
      <c r="BR123" s="127" t="s">
        <v>44</v>
      </c>
      <c r="BS123" s="127">
        <v>1.6669980076096991E-2</v>
      </c>
      <c r="BT123" s="127">
        <v>4.2806128161349703E-2</v>
      </c>
      <c r="BU123" s="127">
        <v>6.4874380019435698E-2</v>
      </c>
      <c r="BV123" s="174">
        <v>-0.68060209368260072</v>
      </c>
      <c r="BW123" s="174">
        <v>0.1316979702966746</v>
      </c>
      <c r="BX123" s="127">
        <v>-2.3239554713581401E-2</v>
      </c>
      <c r="BY123" s="127">
        <v>-0.14974535369641209</v>
      </c>
      <c r="BZ123" s="174">
        <v>8.7967927340698304E-2</v>
      </c>
      <c r="CA123" s="179">
        <v>0.54350719328215136</v>
      </c>
      <c r="CB123" s="179">
        <v>-0.37903529346185161</v>
      </c>
      <c r="CC123" s="179">
        <v>0.80026327123385066</v>
      </c>
      <c r="CD123" s="179">
        <v>0.99967422325227318</v>
      </c>
      <c r="CE123" s="179">
        <v>1.14721359056394E-2</v>
      </c>
      <c r="CF123" s="179">
        <v>0.65847810139729457</v>
      </c>
      <c r="CG123" s="176">
        <v>1513.6961802000001</v>
      </c>
      <c r="CH123" s="168">
        <v>0.32</v>
      </c>
      <c r="CI123" s="169" t="s">
        <v>44</v>
      </c>
      <c r="CJ123" s="169">
        <v>1.6000000000000001E-3</v>
      </c>
      <c r="CK123" s="169" t="s">
        <v>44</v>
      </c>
      <c r="CL123" s="169">
        <v>1.6000000000000001E-3</v>
      </c>
      <c r="CM123" s="177">
        <v>26449973.579999998</v>
      </c>
      <c r="CN123" s="177">
        <v>26650549.140714299</v>
      </c>
      <c r="CO123" s="177">
        <v>-3109860.9099999992</v>
      </c>
      <c r="CP123" s="127" t="s">
        <v>44</v>
      </c>
      <c r="CQ123" s="127" t="s">
        <v>44</v>
      </c>
      <c r="CR123" s="127" t="s">
        <v>44</v>
      </c>
      <c r="CS123" s="127" t="s">
        <v>44</v>
      </c>
      <c r="CT123" s="125" t="s">
        <v>44</v>
      </c>
      <c r="CU123" s="125" t="s">
        <v>44</v>
      </c>
      <c r="CV123" s="125" t="s">
        <v>5028</v>
      </c>
      <c r="CW123" s="125" t="s">
        <v>44</v>
      </c>
      <c r="CX123" s="153">
        <v>25569.625694432871</v>
      </c>
    </row>
    <row r="124" spans="1:102" ht="15" customHeight="1" x14ac:dyDescent="0.25">
      <c r="A124" s="8"/>
      <c r="B124" s="128">
        <v>38443033000189</v>
      </c>
      <c r="C124" s="151" t="s">
        <v>5029</v>
      </c>
      <c r="D124" s="125">
        <v>11</v>
      </c>
      <c r="E124" s="125"/>
      <c r="F124" s="121" t="s">
        <v>3267</v>
      </c>
      <c r="G124" s="125" t="s">
        <v>354</v>
      </c>
      <c r="H124" s="125" t="s">
        <v>2454</v>
      </c>
      <c r="I124" s="125" t="s">
        <v>2454</v>
      </c>
      <c r="J124" s="125" t="s">
        <v>3319</v>
      </c>
      <c r="K124" s="125" t="s">
        <v>3285</v>
      </c>
      <c r="L124" s="125" t="s">
        <v>3272</v>
      </c>
      <c r="M124" s="125" t="s">
        <v>160</v>
      </c>
      <c r="N124" s="125" t="s">
        <v>3305</v>
      </c>
      <c r="O124" s="125" t="s">
        <v>311</v>
      </c>
      <c r="P124" s="125" t="s">
        <v>3331</v>
      </c>
      <c r="Q124" s="126">
        <v>500</v>
      </c>
      <c r="R124" s="125" t="s">
        <v>4571</v>
      </c>
      <c r="S124" s="187" t="s">
        <v>44</v>
      </c>
      <c r="T124" s="170">
        <v>500</v>
      </c>
      <c r="U124" s="170">
        <v>500</v>
      </c>
      <c r="V124" s="171" t="s">
        <v>3271</v>
      </c>
      <c r="W124" s="171" t="s">
        <v>132</v>
      </c>
      <c r="X124" s="171" t="s">
        <v>4652</v>
      </c>
      <c r="Y124" s="171" t="s">
        <v>3288</v>
      </c>
      <c r="Z124" s="171">
        <v>30</v>
      </c>
      <c r="AA124" s="171" t="s">
        <v>44</v>
      </c>
      <c r="AB124" s="168" t="s">
        <v>44</v>
      </c>
      <c r="AC124" s="171" t="s">
        <v>5030</v>
      </c>
      <c r="AD124" s="168">
        <v>9.7999999999999997E-3</v>
      </c>
      <c r="AE124" s="168">
        <v>2.98E-2</v>
      </c>
      <c r="AF124" s="168">
        <v>0.01</v>
      </c>
      <c r="AG124" s="168" t="s">
        <v>44</v>
      </c>
      <c r="AH124" s="171" t="s">
        <v>133</v>
      </c>
      <c r="AI124" s="171" t="s">
        <v>4607</v>
      </c>
      <c r="AJ124" s="171" t="s">
        <v>44</v>
      </c>
      <c r="AK124" s="172">
        <v>44244</v>
      </c>
      <c r="AL124" s="186" t="s">
        <v>5031</v>
      </c>
      <c r="AM124" s="127">
        <v>-1.4353004630971999E-3</v>
      </c>
      <c r="AN124" s="127">
        <v>3.2710167864954398E-2</v>
      </c>
      <c r="AO124" s="127">
        <v>0.1055473321210109</v>
      </c>
      <c r="AP124" s="127">
        <v>9.1154087881960999E-2</v>
      </c>
      <c r="AQ124" s="127">
        <v>9.9881146546106594E-2</v>
      </c>
      <c r="AR124" s="127">
        <v>4.64084616435647E-2</v>
      </c>
      <c r="AS124" s="127">
        <v>0.13228226424615849</v>
      </c>
      <c r="AT124" s="127">
        <v>6.2493334786680003E-2</v>
      </c>
      <c r="AU124" s="127" t="s">
        <v>44</v>
      </c>
      <c r="AV124" s="127" t="s">
        <v>44</v>
      </c>
      <c r="AW124" s="127">
        <v>8.67100673231158E-2</v>
      </c>
      <c r="AX124" s="127" t="s">
        <v>44</v>
      </c>
      <c r="AY124" s="127">
        <v>0.72045095313313423</v>
      </c>
      <c r="AZ124" s="127">
        <v>0.71183542547078127</v>
      </c>
      <c r="BA124" s="127">
        <v>0.68016655309659646</v>
      </c>
      <c r="BB124" s="127">
        <v>0.75306557730441548</v>
      </c>
      <c r="BC124" s="127">
        <v>0.42678478630861028</v>
      </c>
      <c r="BD124" s="127">
        <v>1.0138561338486545</v>
      </c>
      <c r="BE124" s="127">
        <v>0.5050781288299353</v>
      </c>
      <c r="BF124" s="127" t="s">
        <v>44</v>
      </c>
      <c r="BG124" s="127" t="s">
        <v>44</v>
      </c>
      <c r="BH124" s="127">
        <v>0.7153393779838807</v>
      </c>
      <c r="BI124" s="127">
        <v>-1.23446819213507E-2</v>
      </c>
      <c r="BJ124" s="127">
        <v>-1.26921842628382E-2</v>
      </c>
      <c r="BK124" s="127">
        <v>-4.2727575735964397E-2</v>
      </c>
      <c r="BL124" s="127">
        <v>-3.7797673986315394E-2</v>
      </c>
      <c r="BM124" s="127">
        <v>-2.891633506626623E-2</v>
      </c>
      <c r="BN124" s="127">
        <v>-6.2331266510677601E-2</v>
      </c>
      <c r="BO124" s="127">
        <v>1.8078706613333E-3</v>
      </c>
      <c r="BP124" s="127">
        <v>-6.1236700666354102E-2</v>
      </c>
      <c r="BQ124" s="127" t="s">
        <v>44</v>
      </c>
      <c r="BR124" s="127" t="s">
        <v>44</v>
      </c>
      <c r="BS124" s="127">
        <v>-3.0774837940084843E-2</v>
      </c>
      <c r="BT124" s="127">
        <v>2.11976395813466E-2</v>
      </c>
      <c r="BU124" s="127">
        <v>3.04025639775636E-2</v>
      </c>
      <c r="BV124" s="174">
        <v>-1.7791880060114371</v>
      </c>
      <c r="BW124" s="174">
        <v>-0.81302140028312542</v>
      </c>
      <c r="BX124" s="127">
        <v>-8.4979656445863007E-3</v>
      </c>
      <c r="BY124" s="127">
        <v>-3.1180091711792701E-2</v>
      </c>
      <c r="BZ124" s="174">
        <v>7.21204228292774E-2</v>
      </c>
      <c r="CA124" s="179">
        <v>0.2835946864361843</v>
      </c>
      <c r="CB124" s="179">
        <v>-0.229819831145255</v>
      </c>
      <c r="CC124" s="179">
        <v>0.30845785319409202</v>
      </c>
      <c r="CD124" s="179">
        <v>0.36107936068387309</v>
      </c>
      <c r="CE124" s="179">
        <v>-3.4454841212112897E-2</v>
      </c>
      <c r="CF124" s="179">
        <v>0.24219057258232099</v>
      </c>
      <c r="CG124" s="176">
        <v>228.92831029999999</v>
      </c>
      <c r="CH124" s="168">
        <v>0.34499999999999997</v>
      </c>
      <c r="CI124" s="169" t="s">
        <v>44</v>
      </c>
      <c r="CJ124" s="169">
        <v>3.3810000000000003E-3</v>
      </c>
      <c r="CK124" s="169" t="s">
        <v>44</v>
      </c>
      <c r="CL124" s="169">
        <v>3.3810000000000003E-3</v>
      </c>
      <c r="CM124" s="177">
        <v>63557143.509999998</v>
      </c>
      <c r="CN124" s="177">
        <v>59544887.423968248</v>
      </c>
      <c r="CO124" s="177">
        <v>3758287.51</v>
      </c>
      <c r="CP124" s="127" t="s">
        <v>44</v>
      </c>
      <c r="CQ124" s="127" t="s">
        <v>44</v>
      </c>
      <c r="CR124" s="127" t="s">
        <v>44</v>
      </c>
      <c r="CS124" s="127" t="s">
        <v>44</v>
      </c>
      <c r="CT124" s="125" t="s">
        <v>44</v>
      </c>
      <c r="CU124" s="125" t="s">
        <v>44</v>
      </c>
      <c r="CV124" s="125" t="s">
        <v>5032</v>
      </c>
      <c r="CW124" s="125" t="s">
        <v>44</v>
      </c>
      <c r="CX124" s="153">
        <v>25569.625694432871</v>
      </c>
    </row>
    <row r="125" spans="1:102" ht="15" customHeight="1" x14ac:dyDescent="0.25">
      <c r="A125" s="8"/>
      <c r="B125" s="128">
        <v>9636393000107</v>
      </c>
      <c r="C125" s="151" t="s">
        <v>5033</v>
      </c>
      <c r="D125" s="125">
        <v>2</v>
      </c>
      <c r="E125" s="125"/>
      <c r="F125" s="121" t="s">
        <v>3310</v>
      </c>
      <c r="G125" s="125" t="s">
        <v>354</v>
      </c>
      <c r="H125" s="125" t="s">
        <v>2454</v>
      </c>
      <c r="I125" s="125" t="s">
        <v>2454</v>
      </c>
      <c r="J125" s="125" t="s">
        <v>3317</v>
      </c>
      <c r="K125" s="125" t="s">
        <v>3285</v>
      </c>
      <c r="L125" s="125" t="s">
        <v>3272</v>
      </c>
      <c r="M125" s="125" t="s">
        <v>160</v>
      </c>
      <c r="N125" s="125" t="s">
        <v>3328</v>
      </c>
      <c r="O125" s="125" t="s">
        <v>3326</v>
      </c>
      <c r="P125" s="125" t="s">
        <v>3299</v>
      </c>
      <c r="Q125" s="126">
        <v>100</v>
      </c>
      <c r="R125" s="125" t="s">
        <v>4571</v>
      </c>
      <c r="S125" s="187" t="s">
        <v>44</v>
      </c>
      <c r="T125" s="170">
        <v>100</v>
      </c>
      <c r="U125" s="170">
        <v>100</v>
      </c>
      <c r="V125" s="171" t="s">
        <v>4723</v>
      </c>
      <c r="W125" s="171" t="s">
        <v>132</v>
      </c>
      <c r="X125" s="171" t="s">
        <v>132</v>
      </c>
      <c r="Y125" s="171" t="s">
        <v>132</v>
      </c>
      <c r="Z125" s="171">
        <v>0</v>
      </c>
      <c r="AA125" s="171" t="s">
        <v>44</v>
      </c>
      <c r="AB125" s="168" t="s">
        <v>44</v>
      </c>
      <c r="AC125" s="171" t="s">
        <v>44</v>
      </c>
      <c r="AD125" s="168">
        <v>3.4999999999999996E-3</v>
      </c>
      <c r="AE125" s="168" t="s">
        <v>44</v>
      </c>
      <c r="AF125" s="168">
        <v>3.4999999999999996E-3</v>
      </c>
      <c r="AG125" s="168" t="s">
        <v>44</v>
      </c>
      <c r="AH125" s="171" t="s">
        <v>44</v>
      </c>
      <c r="AI125" s="171" t="s">
        <v>44</v>
      </c>
      <c r="AJ125" s="171" t="s">
        <v>130</v>
      </c>
      <c r="AK125" s="172">
        <v>39706</v>
      </c>
      <c r="AL125" s="186" t="s">
        <v>5034</v>
      </c>
      <c r="AM125" s="127">
        <v>1.09318740526251E-2</v>
      </c>
      <c r="AN125" s="127">
        <v>4.5781635021805399E-2</v>
      </c>
      <c r="AO125" s="127">
        <v>0.14971118764156111</v>
      </c>
      <c r="AP125" s="127">
        <v>0.13289395739230311</v>
      </c>
      <c r="AQ125" s="127">
        <v>0.13143657413627191</v>
      </c>
      <c r="AR125" s="127">
        <v>0.1112505759491566</v>
      </c>
      <c r="AS125" s="127">
        <v>0.13373838756068701</v>
      </c>
      <c r="AT125" s="127">
        <v>0.131281275717128</v>
      </c>
      <c r="AU125" s="127" t="s">
        <v>44</v>
      </c>
      <c r="AV125" s="127" t="s">
        <v>44</v>
      </c>
      <c r="AW125" s="127">
        <v>0.1006218307020416</v>
      </c>
      <c r="AX125" s="127">
        <v>1.0020617662383311</v>
      </c>
      <c r="AY125" s="127">
        <v>1.0083538159640988</v>
      </c>
      <c r="AZ125" s="127">
        <v>1.0096866004190752</v>
      </c>
      <c r="BA125" s="127">
        <v>1.011410795968043</v>
      </c>
      <c r="BB125" s="127">
        <v>1.0215124198755303</v>
      </c>
      <c r="BC125" s="127">
        <v>1.0230904365638358</v>
      </c>
      <c r="BD125" s="127">
        <v>1.0250163567438988</v>
      </c>
      <c r="BE125" s="127">
        <v>1.061029969291168</v>
      </c>
      <c r="BF125" s="127" t="s">
        <v>44</v>
      </c>
      <c r="BG125" s="127" t="s">
        <v>44</v>
      </c>
      <c r="BH125" s="127">
        <v>1.0331024730703779</v>
      </c>
      <c r="BI125" s="127">
        <v>2.2492594371700001E-5</v>
      </c>
      <c r="BJ125" s="127">
        <v>3.7928289401270002E-4</v>
      </c>
      <c r="BK125" s="127">
        <v>1.4362797845857E-3</v>
      </c>
      <c r="BL125" s="127">
        <v>1.3251940348375513E-3</v>
      </c>
      <c r="BM125" s="127">
        <v>2.4524231206293212E-3</v>
      </c>
      <c r="BN125" s="127">
        <v>2.5108477949142001E-3</v>
      </c>
      <c r="BO125" s="127">
        <v>3.2639939758618E-3</v>
      </c>
      <c r="BP125" s="127">
        <v>7.5512402640937996E-3</v>
      </c>
      <c r="BQ125" s="127" t="s">
        <v>44</v>
      </c>
      <c r="BR125" s="127" t="s">
        <v>44</v>
      </c>
      <c r="BS125" s="127">
        <v>2.9379554006414565E-3</v>
      </c>
      <c r="BT125" s="127">
        <v>1.426549569444E-4</v>
      </c>
      <c r="BU125" s="127">
        <v>2.5084905111030001E-3</v>
      </c>
      <c r="BV125" s="174">
        <v>8.7675175432194692</v>
      </c>
      <c r="BW125" s="174">
        <v>0.60077430854731884</v>
      </c>
      <c r="BX125" s="127" t="s">
        <v>44</v>
      </c>
      <c r="BY125" s="127">
        <v>-3.1408276472345998E-3</v>
      </c>
      <c r="BZ125" s="174">
        <v>-2.1396159917669999E-4</v>
      </c>
      <c r="CA125" s="179">
        <v>5.6307545077614603E-2</v>
      </c>
      <c r="CB125" s="179">
        <v>0.11732461739638129</v>
      </c>
      <c r="CC125" s="179">
        <v>1.4940832349430701E-2</v>
      </c>
      <c r="CD125" s="179">
        <v>-1.65948717711027E-2</v>
      </c>
      <c r="CE125" s="179">
        <v>2.30461785508486E-2</v>
      </c>
      <c r="CF125" s="179">
        <v>-4.9015798174710301E-2</v>
      </c>
      <c r="CG125" s="176">
        <v>538.65517709999995</v>
      </c>
      <c r="CH125" s="168">
        <v>0.32</v>
      </c>
      <c r="CI125" s="169" t="s">
        <v>44</v>
      </c>
      <c r="CJ125" s="169">
        <v>1.1199999999999999E-3</v>
      </c>
      <c r="CK125" s="169" t="s">
        <v>44</v>
      </c>
      <c r="CL125" s="169">
        <v>1.1199999999999999E-3</v>
      </c>
      <c r="CM125" s="177">
        <v>11177857501.84</v>
      </c>
      <c r="CN125" s="177">
        <v>9563015845.7365837</v>
      </c>
      <c r="CO125" s="177">
        <v>2062472012.8699999</v>
      </c>
      <c r="CP125" s="127" t="s">
        <v>44</v>
      </c>
      <c r="CQ125" s="127" t="s">
        <v>44</v>
      </c>
      <c r="CR125" s="127" t="s">
        <v>44</v>
      </c>
      <c r="CS125" s="127" t="s">
        <v>44</v>
      </c>
      <c r="CT125" s="125" t="s">
        <v>44</v>
      </c>
      <c r="CU125" s="125" t="s">
        <v>44</v>
      </c>
      <c r="CV125" s="125" t="s">
        <v>5035</v>
      </c>
      <c r="CW125" s="125" t="s">
        <v>44</v>
      </c>
      <c r="CX125" s="153">
        <v>25569.625694432871</v>
      </c>
    </row>
    <row r="126" spans="1:102" ht="15" customHeight="1" x14ac:dyDescent="0.25">
      <c r="A126" s="8"/>
      <c r="B126" s="128">
        <v>50098505000109</v>
      </c>
      <c r="C126" s="151" t="s">
        <v>5036</v>
      </c>
      <c r="D126" s="125">
        <v>11</v>
      </c>
      <c r="E126" s="125"/>
      <c r="F126" s="121"/>
      <c r="G126" s="125" t="s">
        <v>354</v>
      </c>
      <c r="H126" s="125" t="s">
        <v>2454</v>
      </c>
      <c r="I126" s="125" t="s">
        <v>2454</v>
      </c>
      <c r="J126" s="125" t="s">
        <v>3319</v>
      </c>
      <c r="K126" s="125" t="s">
        <v>3285</v>
      </c>
      <c r="L126" s="125" t="s">
        <v>3272</v>
      </c>
      <c r="M126" s="125" t="s">
        <v>160</v>
      </c>
      <c r="N126" s="125" t="s">
        <v>3305</v>
      </c>
      <c r="O126" s="125" t="s">
        <v>161</v>
      </c>
      <c r="P126" s="125" t="s">
        <v>3320</v>
      </c>
      <c r="Q126" s="126">
        <v>500</v>
      </c>
      <c r="R126" s="125" t="s">
        <v>4571</v>
      </c>
      <c r="S126" s="187" t="s">
        <v>44</v>
      </c>
      <c r="T126" s="170">
        <v>100</v>
      </c>
      <c r="U126" s="170">
        <v>500</v>
      </c>
      <c r="V126" s="171" t="s">
        <v>3271</v>
      </c>
      <c r="W126" s="171" t="s">
        <v>132</v>
      </c>
      <c r="X126" s="171" t="s">
        <v>4652</v>
      </c>
      <c r="Y126" s="171" t="s">
        <v>3288</v>
      </c>
      <c r="Z126" s="171">
        <v>30</v>
      </c>
      <c r="AA126" s="171" t="s">
        <v>44</v>
      </c>
      <c r="AB126" s="168" t="s">
        <v>44</v>
      </c>
      <c r="AC126" s="171" t="s">
        <v>5037</v>
      </c>
      <c r="AD126" s="168">
        <v>6.5000000000000006E-3</v>
      </c>
      <c r="AE126" s="168">
        <v>2.6500000000000003E-2</v>
      </c>
      <c r="AF126" s="168">
        <v>6.7000000000000002E-3</v>
      </c>
      <c r="AG126" s="168">
        <v>0.15</v>
      </c>
      <c r="AH126" s="171" t="s">
        <v>5038</v>
      </c>
      <c r="AI126" s="171" t="s">
        <v>5039</v>
      </c>
      <c r="AJ126" s="171" t="s">
        <v>130</v>
      </c>
      <c r="AK126" s="172">
        <v>45022</v>
      </c>
      <c r="AL126" s="186" t="s">
        <v>5040</v>
      </c>
      <c r="AM126" s="127">
        <v>6.0732546959158997E-3</v>
      </c>
      <c r="AN126" s="127">
        <v>4.0093856618455798E-2</v>
      </c>
      <c r="AO126" s="127">
        <v>0.1459233144090552</v>
      </c>
      <c r="AP126" s="127">
        <v>0.13353289830843201</v>
      </c>
      <c r="AQ126" s="127">
        <v>0.13709831794563951</v>
      </c>
      <c r="AR126" s="127">
        <v>0.1169646748278723</v>
      </c>
      <c r="AS126" s="127" t="s">
        <v>44</v>
      </c>
      <c r="AT126" s="127" t="s">
        <v>44</v>
      </c>
      <c r="AU126" s="127" t="s">
        <v>44</v>
      </c>
      <c r="AV126" s="127" t="s">
        <v>44</v>
      </c>
      <c r="AW126" s="127">
        <v>0.13677352366113221</v>
      </c>
      <c r="AX126" s="127">
        <v>0.55670018682142519</v>
      </c>
      <c r="AY126" s="127">
        <v>0.88307884370406409</v>
      </c>
      <c r="AZ126" s="127">
        <v>0.98414031421831361</v>
      </c>
      <c r="BA126" s="127">
        <v>1.0165779986230628</v>
      </c>
      <c r="BB126" s="127">
        <v>1.0712946665729171</v>
      </c>
      <c r="BC126" s="127">
        <v>1.0756388379228172</v>
      </c>
      <c r="BD126" s="127" t="s">
        <v>44</v>
      </c>
      <c r="BE126" s="127" t="s">
        <v>44</v>
      </c>
      <c r="BF126" s="127" t="s">
        <v>44</v>
      </c>
      <c r="BG126" s="127" t="s">
        <v>44</v>
      </c>
      <c r="BH126" s="127">
        <v>1.0672371833752334</v>
      </c>
      <c r="BI126" s="127">
        <v>-4.8361267623375E-3</v>
      </c>
      <c r="BJ126" s="127">
        <v>-5.3084955093367003E-3</v>
      </c>
      <c r="BK126" s="127">
        <v>-2.3515934479200998E-3</v>
      </c>
      <c r="BL126" s="127">
        <v>1.9247780454885177E-3</v>
      </c>
      <c r="BM126" s="127">
        <v>8.0887418173289927E-3</v>
      </c>
      <c r="BN126" s="127">
        <v>8.2249466736299005E-3</v>
      </c>
      <c r="BO126" s="127" t="s">
        <v>44</v>
      </c>
      <c r="BP126" s="127" t="s">
        <v>44</v>
      </c>
      <c r="BQ126" s="127" t="s">
        <v>44</v>
      </c>
      <c r="BR126" s="127" t="s">
        <v>44</v>
      </c>
      <c r="BS126" s="127">
        <v>7.6380271683105239E-3</v>
      </c>
      <c r="BT126" s="127">
        <v>3.6995582709377999E-3</v>
      </c>
      <c r="BU126" s="127">
        <v>2.5910161650944999E-3</v>
      </c>
      <c r="BV126" s="174">
        <v>-0.55258847252398469</v>
      </c>
      <c r="BW126" s="174">
        <v>2.6069847629983278</v>
      </c>
      <c r="BX126" s="127">
        <v>-2.4843261671987E-3</v>
      </c>
      <c r="BY126" s="127">
        <v>-2.4843261671987E-3</v>
      </c>
      <c r="BZ126" s="174">
        <v>9.6323537769900001E-4</v>
      </c>
      <c r="CA126" s="179">
        <v>-4.3750745505730097E-2</v>
      </c>
      <c r="CB126" s="179">
        <v>0.1038506314007195</v>
      </c>
      <c r="CC126" s="179">
        <v>5.6866334656234998E-3</v>
      </c>
      <c r="CD126" s="179">
        <v>-6.7181503083633506E-2</v>
      </c>
      <c r="CE126" s="179">
        <v>8.6158882729616998E-2</v>
      </c>
      <c r="CF126" s="179">
        <v>-2.1606241035222799E-2</v>
      </c>
      <c r="CG126" s="176">
        <v>148.10056109999999</v>
      </c>
      <c r="CH126" s="168">
        <v>0.27</v>
      </c>
      <c r="CI126" s="169">
        <v>0.17499999999999999</v>
      </c>
      <c r="CJ126" s="169">
        <v>1.7550000000000003E-3</v>
      </c>
      <c r="CK126" s="169" t="s">
        <v>44</v>
      </c>
      <c r="CL126" s="169">
        <v>1.7550000000000003E-3</v>
      </c>
      <c r="CM126" s="177">
        <v>297341152.94999999</v>
      </c>
      <c r="CN126" s="177">
        <v>284558401.55547625</v>
      </c>
      <c r="CO126" s="177">
        <v>-3436830.1000000024</v>
      </c>
      <c r="CP126" s="127" t="s">
        <v>44</v>
      </c>
      <c r="CQ126" s="127" t="s">
        <v>44</v>
      </c>
      <c r="CR126" s="127" t="s">
        <v>44</v>
      </c>
      <c r="CS126" s="127" t="s">
        <v>44</v>
      </c>
      <c r="CT126" s="125" t="s">
        <v>44</v>
      </c>
      <c r="CU126" s="125" t="s">
        <v>44</v>
      </c>
      <c r="CV126" s="125" t="s">
        <v>5041</v>
      </c>
      <c r="CW126" s="125" t="s">
        <v>44</v>
      </c>
      <c r="CX126" s="153">
        <v>25569.625694432871</v>
      </c>
    </row>
    <row r="127" spans="1:102" ht="15" customHeight="1" x14ac:dyDescent="0.25">
      <c r="A127" s="8"/>
      <c r="B127" s="128">
        <v>2539921000152</v>
      </c>
      <c r="C127" s="151" t="s">
        <v>5042</v>
      </c>
      <c r="D127" s="125">
        <v>2</v>
      </c>
      <c r="E127" s="125"/>
      <c r="F127" s="121" t="s">
        <v>3266</v>
      </c>
      <c r="G127" s="125" t="s">
        <v>354</v>
      </c>
      <c r="H127" s="125" t="s">
        <v>2454</v>
      </c>
      <c r="I127" s="125" t="s">
        <v>2454</v>
      </c>
      <c r="J127" s="125" t="s">
        <v>3317</v>
      </c>
      <c r="K127" s="125" t="s">
        <v>3285</v>
      </c>
      <c r="L127" s="125" t="s">
        <v>3272</v>
      </c>
      <c r="M127" s="125" t="s">
        <v>160</v>
      </c>
      <c r="N127" s="125" t="s">
        <v>3328</v>
      </c>
      <c r="O127" s="125" t="s">
        <v>4761</v>
      </c>
      <c r="P127" s="125" t="s">
        <v>3299</v>
      </c>
      <c r="Q127" s="126">
        <v>500</v>
      </c>
      <c r="R127" s="125" t="s">
        <v>4571</v>
      </c>
      <c r="S127" s="187" t="s">
        <v>44</v>
      </c>
      <c r="T127" s="170">
        <v>100</v>
      </c>
      <c r="U127" s="170">
        <v>100</v>
      </c>
      <c r="V127" s="171" t="s">
        <v>3271</v>
      </c>
      <c r="W127" s="171" t="s">
        <v>132</v>
      </c>
      <c r="X127" s="171" t="s">
        <v>132</v>
      </c>
      <c r="Y127" s="171" t="s">
        <v>3288</v>
      </c>
      <c r="Z127" s="171">
        <v>1</v>
      </c>
      <c r="AA127" s="171" t="s">
        <v>44</v>
      </c>
      <c r="AB127" s="168" t="s">
        <v>44</v>
      </c>
      <c r="AC127" s="171" t="s">
        <v>44</v>
      </c>
      <c r="AD127" s="168">
        <v>5.1999999999999998E-3</v>
      </c>
      <c r="AE127" s="168" t="s">
        <v>44</v>
      </c>
      <c r="AF127" s="168">
        <v>5.1999999999999998E-3</v>
      </c>
      <c r="AG127" s="168" t="s">
        <v>44</v>
      </c>
      <c r="AH127" s="171" t="s">
        <v>44</v>
      </c>
      <c r="AI127" s="171" t="s">
        <v>44</v>
      </c>
      <c r="AJ127" s="171" t="s">
        <v>130</v>
      </c>
      <c r="AK127" s="172">
        <v>35971</v>
      </c>
      <c r="AL127" s="186" t="s">
        <v>5043</v>
      </c>
      <c r="AM127" s="127">
        <v>1.05641174375648E-2</v>
      </c>
      <c r="AN127" s="127">
        <v>4.1915720186695503E-2</v>
      </c>
      <c r="AO127" s="127">
        <v>0.13859428169868401</v>
      </c>
      <c r="AP127" s="127">
        <v>0.1234797551003954</v>
      </c>
      <c r="AQ127" s="127">
        <v>0.1227342479041795</v>
      </c>
      <c r="AR127" s="127">
        <v>9.6998683556992704E-2</v>
      </c>
      <c r="AS127" s="127">
        <v>0.13232991516391629</v>
      </c>
      <c r="AT127" s="127">
        <v>0.121141997875185</v>
      </c>
      <c r="AU127" s="127" t="s">
        <v>44</v>
      </c>
      <c r="AV127" s="127" t="s">
        <v>44</v>
      </c>
      <c r="AW127" s="127">
        <v>0.1293776188705566</v>
      </c>
      <c r="AX127" s="127">
        <v>0.96835164101558879</v>
      </c>
      <c r="AY127" s="127">
        <v>0.92320591824662757</v>
      </c>
      <c r="AZ127" s="127">
        <v>0.93471163598611562</v>
      </c>
      <c r="BA127" s="127">
        <v>0.93561455906968838</v>
      </c>
      <c r="BB127" s="127">
        <v>0.94596082865642117</v>
      </c>
      <c r="BC127" s="127">
        <v>0.89202617298623799</v>
      </c>
      <c r="BD127" s="127">
        <v>1.0142213466421277</v>
      </c>
      <c r="BE127" s="127">
        <v>0.97908319052546078</v>
      </c>
      <c r="BF127" s="127" t="s">
        <v>44</v>
      </c>
      <c r="BG127" s="127" t="s">
        <v>44</v>
      </c>
      <c r="BH127" s="127">
        <v>1.0012760741844628</v>
      </c>
      <c r="BI127" s="127">
        <v>-3.452640206886E-4</v>
      </c>
      <c r="BJ127" s="127">
        <v>-3.4866319410971E-3</v>
      </c>
      <c r="BK127" s="127">
        <v>-9.6806261582912997E-3</v>
      </c>
      <c r="BL127" s="127">
        <v>-7.5066954583130618E-3</v>
      </c>
      <c r="BM127" s="127">
        <v>-6.2061267031983114E-3</v>
      </c>
      <c r="BN127" s="127">
        <v>-1.17410445972496E-2</v>
      </c>
      <c r="BO127" s="127">
        <v>1.8555215790910999E-3</v>
      </c>
      <c r="BP127" s="127">
        <v>-2.588037577849E-3</v>
      </c>
      <c r="BQ127" s="127" t="s">
        <v>44</v>
      </c>
      <c r="BR127" s="127" t="s">
        <v>44</v>
      </c>
      <c r="BS127" s="127">
        <v>1.4601768914945801E-4</v>
      </c>
      <c r="BT127" s="127">
        <v>4.8897955212138002E-3</v>
      </c>
      <c r="BU127" s="127">
        <v>6.9321210404156E-3</v>
      </c>
      <c r="BV127" s="174">
        <v>-1.7299138889670294</v>
      </c>
      <c r="BW127" s="174">
        <v>9.0645054263678998E-3</v>
      </c>
      <c r="BX127" s="127">
        <v>-1.1283762592851001E-3</v>
      </c>
      <c r="BY127" s="127">
        <v>-1.5629612244492299E-2</v>
      </c>
      <c r="BZ127" s="174">
        <v>3.4781536447145E-3</v>
      </c>
      <c r="CA127" s="179">
        <v>0.62505879749875126</v>
      </c>
      <c r="CB127" s="179">
        <v>-0.37851658729756399</v>
      </c>
      <c r="CC127" s="179">
        <v>0.92978991878636241</v>
      </c>
      <c r="CD127" s="179">
        <v>0.83367353580083359</v>
      </c>
      <c r="CE127" s="179">
        <v>9.4261647007977095E-2</v>
      </c>
      <c r="CF127" s="179">
        <v>0.76743571935495014</v>
      </c>
      <c r="CG127" s="176">
        <v>2926.0865041000002</v>
      </c>
      <c r="CH127" s="168">
        <v>0.32</v>
      </c>
      <c r="CI127" s="169" t="s">
        <v>44</v>
      </c>
      <c r="CJ127" s="169">
        <v>1.6639999999999999E-3</v>
      </c>
      <c r="CK127" s="169" t="s">
        <v>44</v>
      </c>
      <c r="CL127" s="169">
        <v>1.6639999999999999E-3</v>
      </c>
      <c r="CM127" s="177">
        <v>219584191.80000001</v>
      </c>
      <c r="CN127" s="177">
        <v>204202179.40079367</v>
      </c>
      <c r="CO127" s="177">
        <v>16163275.000000004</v>
      </c>
      <c r="CP127" s="127" t="s">
        <v>44</v>
      </c>
      <c r="CQ127" s="127" t="s">
        <v>44</v>
      </c>
      <c r="CR127" s="127" t="s">
        <v>44</v>
      </c>
      <c r="CS127" s="127" t="s">
        <v>44</v>
      </c>
      <c r="CT127" s="125" t="s">
        <v>44</v>
      </c>
      <c r="CU127" s="125" t="s">
        <v>44</v>
      </c>
      <c r="CV127" s="125" t="s">
        <v>5044</v>
      </c>
      <c r="CW127" s="125" t="s">
        <v>44</v>
      </c>
      <c r="CX127" s="153">
        <v>25569.625694432871</v>
      </c>
    </row>
    <row r="128" spans="1:102" ht="15" customHeight="1" x14ac:dyDescent="0.25">
      <c r="A128" s="8"/>
      <c r="B128" s="128">
        <v>21185984000100</v>
      </c>
      <c r="C128" s="151" t="s">
        <v>5045</v>
      </c>
      <c r="D128" s="125">
        <v>4</v>
      </c>
      <c r="E128" s="125"/>
      <c r="F128" s="121" t="s">
        <v>3267</v>
      </c>
      <c r="G128" s="125" t="s">
        <v>354</v>
      </c>
      <c r="H128" s="125" t="s">
        <v>2454</v>
      </c>
      <c r="I128" s="125" t="s">
        <v>2454</v>
      </c>
      <c r="J128" s="125" t="s">
        <v>3317</v>
      </c>
      <c r="K128" s="125" t="s">
        <v>3285</v>
      </c>
      <c r="L128" s="125" t="s">
        <v>3272</v>
      </c>
      <c r="M128" s="125" t="s">
        <v>160</v>
      </c>
      <c r="N128" s="125" t="s">
        <v>4633</v>
      </c>
      <c r="O128" s="125" t="s">
        <v>161</v>
      </c>
      <c r="P128" s="125" t="s">
        <v>3299</v>
      </c>
      <c r="Q128" s="126">
        <v>500</v>
      </c>
      <c r="R128" s="125" t="s">
        <v>4571</v>
      </c>
      <c r="S128" s="187" t="s">
        <v>44</v>
      </c>
      <c r="T128" s="170">
        <v>500</v>
      </c>
      <c r="U128" s="170">
        <v>500</v>
      </c>
      <c r="V128" s="171" t="s">
        <v>3271</v>
      </c>
      <c r="W128" s="171" t="s">
        <v>132</v>
      </c>
      <c r="X128" s="171" t="s">
        <v>4998</v>
      </c>
      <c r="Y128" s="171" t="s">
        <v>3288</v>
      </c>
      <c r="Z128" s="171">
        <v>10</v>
      </c>
      <c r="AA128" s="171" t="s">
        <v>44</v>
      </c>
      <c r="AB128" s="168" t="s">
        <v>44</v>
      </c>
      <c r="AC128" s="171" t="s">
        <v>5046</v>
      </c>
      <c r="AD128" s="168">
        <v>4.0000000000000001E-3</v>
      </c>
      <c r="AE128" s="168">
        <v>2.4E-2</v>
      </c>
      <c r="AF128" s="168">
        <v>4.1999999999999997E-3</v>
      </c>
      <c r="AG128" s="168" t="s">
        <v>44</v>
      </c>
      <c r="AH128" s="171" t="s">
        <v>44</v>
      </c>
      <c r="AI128" s="171" t="s">
        <v>44</v>
      </c>
      <c r="AJ128" s="171" t="s">
        <v>130</v>
      </c>
      <c r="AK128" s="172">
        <v>42003</v>
      </c>
      <c r="AL128" s="186" t="s">
        <v>5047</v>
      </c>
      <c r="AM128" s="127">
        <v>7.7595644441348002E-3</v>
      </c>
      <c r="AN128" s="127">
        <v>4.2195278368668099E-2</v>
      </c>
      <c r="AO128" s="127">
        <v>0.14894075814868321</v>
      </c>
      <c r="AP128" s="127">
        <v>0.1359330537466612</v>
      </c>
      <c r="AQ128" s="127">
        <v>0.13777270813477391</v>
      </c>
      <c r="AR128" s="127">
        <v>0.1178706741284358</v>
      </c>
      <c r="AS128" s="127">
        <v>0.14140359515432571</v>
      </c>
      <c r="AT128" s="127">
        <v>0.136352241702174</v>
      </c>
      <c r="AU128" s="127" t="s">
        <v>44</v>
      </c>
      <c r="AV128" s="127" t="s">
        <v>44</v>
      </c>
      <c r="AW128" s="127">
        <v>0.10473685391504189</v>
      </c>
      <c r="AX128" s="127">
        <v>0.71127446352738377</v>
      </c>
      <c r="AY128" s="127">
        <v>0.92936326844702477</v>
      </c>
      <c r="AZ128" s="127">
        <v>1.0044906471454369</v>
      </c>
      <c r="BA128" s="127">
        <v>1.0360144119834176</v>
      </c>
      <c r="BB128" s="127">
        <v>1.0772575629890313</v>
      </c>
      <c r="BC128" s="127">
        <v>1.0839706529451836</v>
      </c>
      <c r="BD128" s="127">
        <v>1.083765107230755</v>
      </c>
      <c r="BE128" s="127">
        <v>1.1020140841544579</v>
      </c>
      <c r="BF128" s="127" t="s">
        <v>44</v>
      </c>
      <c r="BG128" s="127" t="s">
        <v>44</v>
      </c>
      <c r="BH128" s="127">
        <v>1.097018576419718</v>
      </c>
      <c r="BI128" s="127">
        <v>-3.1498170141186E-3</v>
      </c>
      <c r="BJ128" s="127">
        <v>-3.2070737591245002E-3</v>
      </c>
      <c r="BK128" s="127">
        <v>6.6585029170780001E-4</v>
      </c>
      <c r="BL128" s="127">
        <v>4.1772768344583433E-3</v>
      </c>
      <c r="BM128" s="127">
        <v>8.7602621349069931E-3</v>
      </c>
      <c r="BN128" s="127">
        <v>9.1309459741934999E-3</v>
      </c>
      <c r="BO128" s="127">
        <v>1.0929201569500601E-2</v>
      </c>
      <c r="BP128" s="127">
        <v>1.26222062491399E-2</v>
      </c>
      <c r="BQ128" s="127" t="s">
        <v>44</v>
      </c>
      <c r="BR128" s="127" t="s">
        <v>44</v>
      </c>
      <c r="BS128" s="127">
        <v>8.4554812144155278E-3</v>
      </c>
      <c r="BT128" s="127">
        <v>2.1859073055675998E-3</v>
      </c>
      <c r="BU128" s="127">
        <v>5.2246706790056996E-3</v>
      </c>
      <c r="BV128" s="174">
        <v>0.26643271447571798</v>
      </c>
      <c r="BW128" s="174">
        <v>1.0467755197315698</v>
      </c>
      <c r="BX128" s="127">
        <v>-6.855545347058678E-4</v>
      </c>
      <c r="BY128" s="127">
        <v>-3.5356878705408601E-2</v>
      </c>
      <c r="BZ128" s="174">
        <v>4.6213744448311E-3</v>
      </c>
      <c r="CA128" s="179">
        <v>1.00068127197427E-2</v>
      </c>
      <c r="CB128" s="179">
        <v>7.0315823538817199E-2</v>
      </c>
      <c r="CC128" s="179">
        <v>1.643443584323E-2</v>
      </c>
      <c r="CD128" s="179">
        <v>-3.8635513292550598E-2</v>
      </c>
      <c r="CE128" s="179">
        <v>4.2490143595409799E-2</v>
      </c>
      <c r="CF128" s="179">
        <v>-5.1013485035145004E-3</v>
      </c>
      <c r="CG128" s="176">
        <v>307.51309199999997</v>
      </c>
      <c r="CH128" s="168">
        <v>0.32</v>
      </c>
      <c r="CI128" s="169" t="s">
        <v>44</v>
      </c>
      <c r="CJ128" s="169">
        <v>1.2800000000000001E-3</v>
      </c>
      <c r="CK128" s="169" t="s">
        <v>44</v>
      </c>
      <c r="CL128" s="169">
        <v>1.2800000000000001E-3</v>
      </c>
      <c r="CM128" s="177">
        <v>3586549288.1500001</v>
      </c>
      <c r="CN128" s="177">
        <v>3325094378.4784918</v>
      </c>
      <c r="CO128" s="177">
        <v>549431381.20000005</v>
      </c>
      <c r="CP128" s="127" t="s">
        <v>44</v>
      </c>
      <c r="CQ128" s="127" t="s">
        <v>44</v>
      </c>
      <c r="CR128" s="127" t="s">
        <v>44</v>
      </c>
      <c r="CS128" s="127" t="s">
        <v>44</v>
      </c>
      <c r="CT128" s="125" t="s">
        <v>44</v>
      </c>
      <c r="CU128" s="125" t="s">
        <v>44</v>
      </c>
      <c r="CV128" s="125" t="s">
        <v>5048</v>
      </c>
      <c r="CW128" s="125" t="s">
        <v>44</v>
      </c>
      <c r="CX128" s="153">
        <v>25569.625694432871</v>
      </c>
    </row>
    <row r="129" spans="1:102" ht="15" customHeight="1" x14ac:dyDescent="0.25">
      <c r="A129" s="8"/>
      <c r="B129" s="128">
        <v>11108013000103</v>
      </c>
      <c r="C129" s="151" t="s">
        <v>5049</v>
      </c>
      <c r="D129" s="125">
        <v>35</v>
      </c>
      <c r="E129" s="125"/>
      <c r="F129" s="121" t="s">
        <v>3310</v>
      </c>
      <c r="G129" s="125" t="s">
        <v>354</v>
      </c>
      <c r="H129" s="125" t="s">
        <v>2454</v>
      </c>
      <c r="I129" s="125" t="s">
        <v>2454</v>
      </c>
      <c r="J129" s="125" t="s">
        <v>3317</v>
      </c>
      <c r="K129" s="125" t="s">
        <v>3285</v>
      </c>
      <c r="L129" s="125" t="s">
        <v>3272</v>
      </c>
      <c r="M129" s="125" t="s">
        <v>112</v>
      </c>
      <c r="N129" s="125" t="s">
        <v>263</v>
      </c>
      <c r="O129" s="125" t="s">
        <v>4749</v>
      </c>
      <c r="P129" s="125" t="s">
        <v>3308</v>
      </c>
      <c r="Q129" s="126">
        <v>500</v>
      </c>
      <c r="R129" s="125" t="s">
        <v>4571</v>
      </c>
      <c r="S129" s="187" t="s">
        <v>44</v>
      </c>
      <c r="T129" s="170">
        <v>500</v>
      </c>
      <c r="U129" s="170">
        <v>500</v>
      </c>
      <c r="V129" s="171" t="s">
        <v>3271</v>
      </c>
      <c r="W129" s="171" t="s">
        <v>3288</v>
      </c>
      <c r="X129" s="171" t="s">
        <v>4678</v>
      </c>
      <c r="Y129" s="171" t="s">
        <v>3292</v>
      </c>
      <c r="Z129" s="171">
        <v>7</v>
      </c>
      <c r="AA129" s="171" t="s">
        <v>44</v>
      </c>
      <c r="AB129" s="168" t="s">
        <v>44</v>
      </c>
      <c r="AC129" s="171" t="s">
        <v>44</v>
      </c>
      <c r="AD129" s="168">
        <v>0.02</v>
      </c>
      <c r="AE129" s="168" t="s">
        <v>44</v>
      </c>
      <c r="AF129" s="168">
        <v>0.02</v>
      </c>
      <c r="AG129" s="168">
        <v>0.2</v>
      </c>
      <c r="AH129" s="171" t="s">
        <v>133</v>
      </c>
      <c r="AI129" s="171" t="s">
        <v>4607</v>
      </c>
      <c r="AJ129" s="171" t="s">
        <v>4751</v>
      </c>
      <c r="AK129" s="172">
        <v>40115</v>
      </c>
      <c r="AL129" s="186" t="s">
        <v>5050</v>
      </c>
      <c r="AM129" s="127">
        <v>-3.1164235460149101E-2</v>
      </c>
      <c r="AN129" s="127">
        <v>4.1309396560669599E-2</v>
      </c>
      <c r="AO129" s="127">
        <v>0.1991970759115142</v>
      </c>
      <c r="AP129" s="127">
        <v>0.1088760722151926</v>
      </c>
      <c r="AQ129" s="127">
        <v>0.1213539593320045</v>
      </c>
      <c r="AR129" s="127">
        <v>-0.2377034975551483</v>
      </c>
      <c r="AS129" s="127">
        <v>0.1443967278706583</v>
      </c>
      <c r="AT129" s="127">
        <v>-0.1210253710822862</v>
      </c>
      <c r="AU129" s="127" t="s">
        <v>44</v>
      </c>
      <c r="AV129" s="127" t="s">
        <v>44</v>
      </c>
      <c r="AW129" s="127">
        <v>8.5737965170296304E-2</v>
      </c>
      <c r="AX129" s="127" t="s">
        <v>44</v>
      </c>
      <c r="AY129" s="127">
        <v>0.90985146417959484</v>
      </c>
      <c r="AZ129" s="127">
        <v>1.3434307853602441</v>
      </c>
      <c r="BA129" s="127">
        <v>0.81928799486762816</v>
      </c>
      <c r="BB129" s="127">
        <v>0.93408449899486323</v>
      </c>
      <c r="BC129" s="127" t="s">
        <v>44</v>
      </c>
      <c r="BD129" s="127">
        <v>1.1067054914248895</v>
      </c>
      <c r="BE129" s="127" t="s">
        <v>44</v>
      </c>
      <c r="BF129" s="127" t="s">
        <v>44</v>
      </c>
      <c r="BG129" s="127" t="s">
        <v>44</v>
      </c>
      <c r="BH129" s="127">
        <v>0.78322813936285918</v>
      </c>
      <c r="BI129" s="127">
        <v>-4.2073616918402598E-2</v>
      </c>
      <c r="BJ129" s="127">
        <v>-4.0929555671229004E-3</v>
      </c>
      <c r="BK129" s="127">
        <v>5.0922168054538801E-2</v>
      </c>
      <c r="BL129" s="127">
        <v>-2.1197990763403118E-2</v>
      </c>
      <c r="BM129" s="127">
        <v>-7.5789421592677986E-3</v>
      </c>
      <c r="BN129" s="127">
        <v>-0.34644322570939068</v>
      </c>
      <c r="BO129" s="127">
        <v>1.3922334285833201E-2</v>
      </c>
      <c r="BP129" s="127">
        <v>-0.24475540653532041</v>
      </c>
      <c r="BQ129" s="127" t="s">
        <v>44</v>
      </c>
      <c r="BR129" s="127" t="s">
        <v>44</v>
      </c>
      <c r="BS129" s="127">
        <v>-2.1388150976489939E-2</v>
      </c>
      <c r="BT129" s="127">
        <v>0.2103786526260259</v>
      </c>
      <c r="BU129" s="127">
        <v>0.21563047077429379</v>
      </c>
      <c r="BV129" s="174">
        <v>0.3116304965034265</v>
      </c>
      <c r="BW129" s="174">
        <v>5.64501795353438E-2</v>
      </c>
      <c r="BX129" s="127">
        <v>-0.123797779624258</v>
      </c>
      <c r="BY129" s="127">
        <v>-0.5217389307410395</v>
      </c>
      <c r="BZ129" s="174">
        <v>0.79665738865604174</v>
      </c>
      <c r="CA129" s="179">
        <v>0.89892664648360399</v>
      </c>
      <c r="CB129" s="179">
        <v>-0.45255811495622827</v>
      </c>
      <c r="CC129" s="179">
        <v>0.67942997747764844</v>
      </c>
      <c r="CD129" s="179">
        <v>0.55485511374920327</v>
      </c>
      <c r="CE129" s="179">
        <v>7.6630947179848599E-2</v>
      </c>
      <c r="CF129" s="179">
        <v>0.76530297994886431</v>
      </c>
      <c r="CG129" s="176">
        <v>386.5401784</v>
      </c>
      <c r="CH129" s="168">
        <v>0.315</v>
      </c>
      <c r="CI129" s="169">
        <v>0.2</v>
      </c>
      <c r="CJ129" s="169">
        <v>6.3E-3</v>
      </c>
      <c r="CK129" s="169">
        <v>2.3240887845764661E-3</v>
      </c>
      <c r="CL129" s="169">
        <v>8.6240887845764665E-3</v>
      </c>
      <c r="CM129" s="177">
        <v>69234902.299999997</v>
      </c>
      <c r="CN129" s="177">
        <v>74574545.007698387</v>
      </c>
      <c r="CO129" s="177">
        <v>-10718334.829999989</v>
      </c>
      <c r="CP129" s="127" t="s">
        <v>44</v>
      </c>
      <c r="CQ129" s="127" t="s">
        <v>44</v>
      </c>
      <c r="CR129" s="127" t="s">
        <v>44</v>
      </c>
      <c r="CS129" s="127" t="s">
        <v>44</v>
      </c>
      <c r="CT129" s="125" t="s">
        <v>44</v>
      </c>
      <c r="CU129" s="125" t="s">
        <v>44</v>
      </c>
      <c r="CV129" s="125" t="s">
        <v>5051</v>
      </c>
      <c r="CW129" s="125" t="s">
        <v>44</v>
      </c>
      <c r="CX129" s="153">
        <v>25569.625694432871</v>
      </c>
    </row>
    <row r="130" spans="1:102" ht="15" customHeight="1" x14ac:dyDescent="0.25">
      <c r="A130" s="8"/>
      <c r="B130" s="128">
        <v>60449267000192</v>
      </c>
      <c r="C130" s="151" t="s">
        <v>3870</v>
      </c>
      <c r="D130" s="125">
        <v>36</v>
      </c>
      <c r="E130" s="125"/>
      <c r="F130" s="121"/>
      <c r="G130" s="125" t="s">
        <v>3871</v>
      </c>
      <c r="H130" s="125" t="s">
        <v>347</v>
      </c>
      <c r="I130" s="125" t="s">
        <v>3278</v>
      </c>
      <c r="J130" s="125" t="s">
        <v>357</v>
      </c>
      <c r="K130" s="125" t="s">
        <v>3298</v>
      </c>
      <c r="L130" s="125" t="s">
        <v>3272</v>
      </c>
      <c r="M130" s="125" t="s">
        <v>160</v>
      </c>
      <c r="N130" s="125" t="s">
        <v>3305</v>
      </c>
      <c r="O130" s="125" t="s">
        <v>4630</v>
      </c>
      <c r="P130" s="125" t="s">
        <v>4722</v>
      </c>
      <c r="Q130" s="126">
        <v>500</v>
      </c>
      <c r="R130" s="125" t="s">
        <v>4612</v>
      </c>
      <c r="S130" s="187" t="s">
        <v>44</v>
      </c>
      <c r="T130" s="170">
        <v>0.01</v>
      </c>
      <c r="U130" s="170">
        <v>0.01</v>
      </c>
      <c r="V130" s="171" t="s">
        <v>3271</v>
      </c>
      <c r="W130" s="171" t="s">
        <v>132</v>
      </c>
      <c r="X130" s="171" t="s">
        <v>132</v>
      </c>
      <c r="Y130" s="171" t="s">
        <v>132</v>
      </c>
      <c r="Z130" s="171">
        <v>0</v>
      </c>
      <c r="AA130" s="171" t="s">
        <v>44</v>
      </c>
      <c r="AB130" s="168" t="s">
        <v>44</v>
      </c>
      <c r="AC130" s="171" t="s">
        <v>44</v>
      </c>
      <c r="AD130" s="168">
        <v>0.01</v>
      </c>
      <c r="AE130" s="168" t="s">
        <v>44</v>
      </c>
      <c r="AF130" s="168">
        <v>0.01</v>
      </c>
      <c r="AG130" s="168">
        <v>0.2</v>
      </c>
      <c r="AH130" s="171" t="s">
        <v>133</v>
      </c>
      <c r="AI130" s="171" t="s">
        <v>4607</v>
      </c>
      <c r="AJ130" s="171" t="s">
        <v>130</v>
      </c>
      <c r="AK130" s="172">
        <v>45841</v>
      </c>
      <c r="AL130" s="186" t="s">
        <v>5140</v>
      </c>
      <c r="AM130" s="127">
        <v>-1.16769671882069E-2</v>
      </c>
      <c r="AN130" s="127">
        <v>-1.7194013780854299E-2</v>
      </c>
      <c r="AO130" s="127" t="s">
        <v>44</v>
      </c>
      <c r="AP130" s="127" t="s">
        <v>44</v>
      </c>
      <c r="AQ130" s="127" t="s">
        <v>44</v>
      </c>
      <c r="AR130" s="127" t="s">
        <v>44</v>
      </c>
      <c r="AS130" s="127" t="s">
        <v>44</v>
      </c>
      <c r="AT130" s="127" t="s">
        <v>44</v>
      </c>
      <c r="AU130" s="127" t="s">
        <v>44</v>
      </c>
      <c r="AV130" s="127" t="s">
        <v>44</v>
      </c>
      <c r="AW130" s="127">
        <v>-1.13149188770437E-2</v>
      </c>
      <c r="AX130" s="127" t="s">
        <v>44</v>
      </c>
      <c r="AY130" s="127" t="s">
        <v>44</v>
      </c>
      <c r="AZ130" s="127" t="s">
        <v>44</v>
      </c>
      <c r="BA130" s="127" t="s">
        <v>44</v>
      </c>
      <c r="BB130" s="127" t="s">
        <v>44</v>
      </c>
      <c r="BC130" s="127" t="s">
        <v>44</v>
      </c>
      <c r="BD130" s="127" t="s">
        <v>44</v>
      </c>
      <c r="BE130" s="127" t="s">
        <v>44</v>
      </c>
      <c r="BF130" s="127" t="s">
        <v>44</v>
      </c>
      <c r="BG130" s="127" t="s">
        <v>44</v>
      </c>
      <c r="BH130" s="127" t="s">
        <v>44</v>
      </c>
      <c r="BI130" s="127">
        <v>-2.2586348646460402E-2</v>
      </c>
      <c r="BJ130" s="127">
        <v>-6.2596365908647006E-2</v>
      </c>
      <c r="BK130" s="127" t="s">
        <v>44</v>
      </c>
      <c r="BL130" s="127" t="s">
        <v>44</v>
      </c>
      <c r="BM130" s="127" t="s">
        <v>44</v>
      </c>
      <c r="BN130" s="127" t="s">
        <v>44</v>
      </c>
      <c r="BO130" s="127" t="s">
        <v>44</v>
      </c>
      <c r="BP130" s="127" t="s">
        <v>44</v>
      </c>
      <c r="BQ130" s="127" t="s">
        <v>44</v>
      </c>
      <c r="BR130" s="127" t="s">
        <v>44</v>
      </c>
      <c r="BS130" s="127">
        <v>-0.13779381618641862</v>
      </c>
      <c r="BT130" s="127" t="s">
        <v>44</v>
      </c>
      <c r="BU130" s="127">
        <v>3.32110897196276E-2</v>
      </c>
      <c r="BV130" s="174" t="s">
        <v>44</v>
      </c>
      <c r="BW130" s="174">
        <v>-4.5004295704179169</v>
      </c>
      <c r="BX130" s="127" t="s">
        <v>44</v>
      </c>
      <c r="BY130" s="127">
        <v>-3.1714584790147403E-2</v>
      </c>
      <c r="BZ130" s="174">
        <v>2.89844838460038E-2</v>
      </c>
      <c r="CA130" s="179" t="s">
        <v>44</v>
      </c>
      <c r="CB130" s="179" t="s">
        <v>44</v>
      </c>
      <c r="CC130" s="179" t="s">
        <v>44</v>
      </c>
      <c r="CD130" s="179" t="s">
        <v>44</v>
      </c>
      <c r="CE130" s="179" t="s">
        <v>44</v>
      </c>
      <c r="CF130" s="179" t="s">
        <v>44</v>
      </c>
      <c r="CG130" s="176">
        <v>99.06514353</v>
      </c>
      <c r="CH130" s="168">
        <v>0.15</v>
      </c>
      <c r="CI130" s="169">
        <v>0.1</v>
      </c>
      <c r="CJ130" s="169">
        <v>1.5E-3</v>
      </c>
      <c r="CK130" s="169" t="s">
        <v>44</v>
      </c>
      <c r="CL130" s="169">
        <v>1.5E-3</v>
      </c>
      <c r="CM130" s="177">
        <v>96523627.280000001</v>
      </c>
      <c r="CN130" s="177">
        <v>97864125.01642856</v>
      </c>
      <c r="CO130" s="177">
        <v>-5280949.88</v>
      </c>
      <c r="CP130" s="127" t="s">
        <v>44</v>
      </c>
      <c r="CQ130" s="127" t="s">
        <v>44</v>
      </c>
      <c r="CR130" s="127" t="s">
        <v>44</v>
      </c>
      <c r="CS130" s="127" t="s">
        <v>44</v>
      </c>
      <c r="CT130" s="125" t="s">
        <v>44</v>
      </c>
      <c r="CU130" s="125" t="s">
        <v>44</v>
      </c>
      <c r="CV130" s="125" t="s">
        <v>44</v>
      </c>
      <c r="CW130" s="125" t="s">
        <v>44</v>
      </c>
      <c r="CX130" s="153">
        <v>25569.625694432871</v>
      </c>
    </row>
    <row r="131" spans="1:102" ht="15" customHeight="1" x14ac:dyDescent="0.25">
      <c r="A131" s="8"/>
      <c r="B131" s="128">
        <v>50109627000153</v>
      </c>
      <c r="C131" s="151" t="s">
        <v>5052</v>
      </c>
      <c r="D131" s="125">
        <v>11</v>
      </c>
      <c r="E131" s="125"/>
      <c r="F131" s="121"/>
      <c r="G131" s="125" t="s">
        <v>5053</v>
      </c>
      <c r="H131" s="125" t="s">
        <v>3315</v>
      </c>
      <c r="I131" s="125" t="s">
        <v>3316</v>
      </c>
      <c r="J131" s="125" t="s">
        <v>357</v>
      </c>
      <c r="K131" s="125" t="s">
        <v>3285</v>
      </c>
      <c r="L131" s="125" t="s">
        <v>3272</v>
      </c>
      <c r="M131" s="125" t="s">
        <v>160</v>
      </c>
      <c r="N131" s="125" t="s">
        <v>3305</v>
      </c>
      <c r="O131" s="125" t="s">
        <v>3326</v>
      </c>
      <c r="P131" s="125" t="s">
        <v>3320</v>
      </c>
      <c r="Q131" s="126">
        <v>500</v>
      </c>
      <c r="R131" s="125" t="s">
        <v>4612</v>
      </c>
      <c r="S131" s="187" t="s">
        <v>44</v>
      </c>
      <c r="T131" s="170">
        <v>500</v>
      </c>
      <c r="U131" s="170">
        <v>500</v>
      </c>
      <c r="V131" s="171" t="s">
        <v>3271</v>
      </c>
      <c r="W131" s="171" t="s">
        <v>132</v>
      </c>
      <c r="X131" s="171" t="s">
        <v>4998</v>
      </c>
      <c r="Y131" s="171" t="s">
        <v>3288</v>
      </c>
      <c r="Z131" s="171">
        <v>10</v>
      </c>
      <c r="AA131" s="171" t="s">
        <v>44</v>
      </c>
      <c r="AB131" s="168" t="s">
        <v>44</v>
      </c>
      <c r="AC131" s="171" t="s">
        <v>5054</v>
      </c>
      <c r="AD131" s="168">
        <v>3.4999999999999996E-3</v>
      </c>
      <c r="AE131" s="168">
        <v>0.10350000000000001</v>
      </c>
      <c r="AF131" s="168">
        <v>4.5000000000000005E-3</v>
      </c>
      <c r="AG131" s="168" t="s">
        <v>44</v>
      </c>
      <c r="AH131" s="171" t="s">
        <v>44</v>
      </c>
      <c r="AI131" s="171" t="s">
        <v>44</v>
      </c>
      <c r="AJ131" s="171" t="s">
        <v>130</v>
      </c>
      <c r="AK131" s="172">
        <v>45028</v>
      </c>
      <c r="AL131" s="186" t="s">
        <v>5055</v>
      </c>
      <c r="AM131" s="127">
        <v>1.0480471369115301E-2</v>
      </c>
      <c r="AN131" s="127">
        <v>4.4349310096521898E-2</v>
      </c>
      <c r="AO131" s="127">
        <v>0.14666573024227</v>
      </c>
      <c r="AP131" s="127">
        <v>0.1335312921461822</v>
      </c>
      <c r="AQ131" s="127">
        <v>0.1350703541982414</v>
      </c>
      <c r="AR131" s="127">
        <v>0.11877365896079101</v>
      </c>
      <c r="AS131" s="127" t="s">
        <v>44</v>
      </c>
      <c r="AT131" s="127" t="s">
        <v>44</v>
      </c>
      <c r="AU131" s="127" t="s">
        <v>44</v>
      </c>
      <c r="AV131" s="127" t="s">
        <v>44</v>
      </c>
      <c r="AW131" s="127">
        <v>0.13558204469040369</v>
      </c>
      <c r="AX131" s="127">
        <v>0.96068428895080438</v>
      </c>
      <c r="AY131" s="127">
        <v>0.97680644323653798</v>
      </c>
      <c r="AZ131" s="127">
        <v>0.98914733694349999</v>
      </c>
      <c r="BA131" s="127">
        <v>1.0165650057164091</v>
      </c>
      <c r="BB131" s="127">
        <v>1.0534061681184048</v>
      </c>
      <c r="BC131" s="127">
        <v>1.0922747461012223</v>
      </c>
      <c r="BD131" s="127" t="s">
        <v>44</v>
      </c>
      <c r="BE131" s="127" t="s">
        <v>44</v>
      </c>
      <c r="BF131" s="127" t="s">
        <v>44</v>
      </c>
      <c r="BG131" s="127" t="s">
        <v>44</v>
      </c>
      <c r="BH131" s="127">
        <v>1.0572231013683382</v>
      </c>
      <c r="BI131" s="127">
        <v>-4.2891008913810002E-4</v>
      </c>
      <c r="BJ131" s="127">
        <v>-1.0530420312706E-3</v>
      </c>
      <c r="BK131" s="127">
        <v>-1.6091776147052999E-3</v>
      </c>
      <c r="BL131" s="127">
        <v>1.9232707920473491E-3</v>
      </c>
      <c r="BM131" s="127">
        <v>6.0696108914819469E-3</v>
      </c>
      <c r="BN131" s="127">
        <v>1.00339308065486E-2</v>
      </c>
      <c r="BO131" s="127" t="s">
        <v>44</v>
      </c>
      <c r="BP131" s="127" t="s">
        <v>44</v>
      </c>
      <c r="BQ131" s="127" t="s">
        <v>44</v>
      </c>
      <c r="BR131" s="127" t="s">
        <v>44</v>
      </c>
      <c r="BS131" s="127">
        <v>6.5043524608194847E-3</v>
      </c>
      <c r="BT131" s="127">
        <v>1.5524485442839999E-3</v>
      </c>
      <c r="BU131" s="127">
        <v>1.9743376257469998E-3</v>
      </c>
      <c r="BV131" s="174">
        <v>-0.90305017546851718</v>
      </c>
      <c r="BW131" s="174">
        <v>2.919308514364471</v>
      </c>
      <c r="BX131" s="127">
        <v>-3.50676965724106E-4</v>
      </c>
      <c r="BY131" s="127">
        <v>-3.50676965724106E-4</v>
      </c>
      <c r="BZ131" s="174">
        <v>7.0118807401400006E-5</v>
      </c>
      <c r="CA131" s="179">
        <v>2.895998267234E-4</v>
      </c>
      <c r="CB131" s="179">
        <v>3.1070401196819999E-2</v>
      </c>
      <c r="CC131" s="179">
        <v>-9.0147906044927298E-2</v>
      </c>
      <c r="CD131" s="179">
        <v>-3.1400192489697602E-2</v>
      </c>
      <c r="CE131" s="179">
        <v>2.0601173761402799E-2</v>
      </c>
      <c r="CF131" s="179">
        <v>-2.9810713663207099E-2</v>
      </c>
      <c r="CG131" s="176">
        <v>1.4710506999999999</v>
      </c>
      <c r="CH131" s="168">
        <v>0.38</v>
      </c>
      <c r="CI131" s="169" t="s">
        <v>44</v>
      </c>
      <c r="CJ131" s="169">
        <v>1.3299999999999998E-3</v>
      </c>
      <c r="CK131" s="169" t="s">
        <v>44</v>
      </c>
      <c r="CL131" s="169">
        <v>1.3299999999999998E-3</v>
      </c>
      <c r="CM131" s="177">
        <v>81145175.109999999</v>
      </c>
      <c r="CN131" s="177">
        <v>98356025.429523796</v>
      </c>
      <c r="CO131" s="177">
        <v>-30178182.129999999</v>
      </c>
      <c r="CP131" s="127" t="s">
        <v>44</v>
      </c>
      <c r="CQ131" s="127" t="s">
        <v>44</v>
      </c>
      <c r="CR131" s="127" t="s">
        <v>44</v>
      </c>
      <c r="CS131" s="127" t="s">
        <v>44</v>
      </c>
      <c r="CT131" s="125" t="s">
        <v>44</v>
      </c>
      <c r="CU131" s="125" t="s">
        <v>44</v>
      </c>
      <c r="CV131" s="125" t="s">
        <v>5056</v>
      </c>
      <c r="CW131" s="125" t="s">
        <v>44</v>
      </c>
      <c r="CX131" s="153">
        <v>25569.625694432871</v>
      </c>
    </row>
    <row r="132" spans="1:102" ht="15" customHeight="1" x14ac:dyDescent="0.25">
      <c r="A132" s="8"/>
      <c r="B132" s="128">
        <v>50094963000170</v>
      </c>
      <c r="C132" s="151" t="s">
        <v>5057</v>
      </c>
      <c r="D132" s="125">
        <v>11</v>
      </c>
      <c r="E132" s="125"/>
      <c r="F132" s="121"/>
      <c r="G132" s="125" t="s">
        <v>5053</v>
      </c>
      <c r="H132" s="125" t="s">
        <v>3315</v>
      </c>
      <c r="I132" s="125" t="s">
        <v>3316</v>
      </c>
      <c r="J132" s="125" t="s">
        <v>3318</v>
      </c>
      <c r="K132" s="125" t="s">
        <v>3285</v>
      </c>
      <c r="L132" s="125" t="s">
        <v>3272</v>
      </c>
      <c r="M132" s="125" t="s">
        <v>160</v>
      </c>
      <c r="N132" s="125" t="s">
        <v>3305</v>
      </c>
      <c r="O132" s="125" t="s">
        <v>3326</v>
      </c>
      <c r="P132" s="125" t="s">
        <v>3320</v>
      </c>
      <c r="Q132" s="126">
        <v>500</v>
      </c>
      <c r="R132" s="125" t="s">
        <v>4571</v>
      </c>
      <c r="S132" s="187" t="s">
        <v>44</v>
      </c>
      <c r="T132" s="170">
        <v>500</v>
      </c>
      <c r="U132" s="170">
        <v>500</v>
      </c>
      <c r="V132" s="171" t="s">
        <v>4723</v>
      </c>
      <c r="W132" s="171" t="s">
        <v>132</v>
      </c>
      <c r="X132" s="171" t="s">
        <v>132</v>
      </c>
      <c r="Y132" s="171" t="s">
        <v>132</v>
      </c>
      <c r="Z132" s="171">
        <v>0</v>
      </c>
      <c r="AA132" s="171" t="s">
        <v>44</v>
      </c>
      <c r="AB132" s="168" t="s">
        <v>44</v>
      </c>
      <c r="AC132" s="171" t="s">
        <v>5058</v>
      </c>
      <c r="AD132" s="168">
        <v>2.5000000000000001E-3</v>
      </c>
      <c r="AE132" s="168">
        <v>0.10250000000000001</v>
      </c>
      <c r="AF132" s="168">
        <v>3.4999999999999996E-3</v>
      </c>
      <c r="AG132" s="168" t="s">
        <v>44</v>
      </c>
      <c r="AH132" s="171" t="s">
        <v>44</v>
      </c>
      <c r="AI132" s="171" t="s">
        <v>44</v>
      </c>
      <c r="AJ132" s="171" t="s">
        <v>130</v>
      </c>
      <c r="AK132" s="172">
        <v>45021</v>
      </c>
      <c r="AL132" s="186" t="s">
        <v>5059</v>
      </c>
      <c r="AM132" s="127">
        <v>1.03932174415151E-2</v>
      </c>
      <c r="AN132" s="127">
        <v>4.4861635673745202E-2</v>
      </c>
      <c r="AO132" s="127">
        <v>0.14724857467999999</v>
      </c>
      <c r="AP132" s="127">
        <v>0.13237203839014139</v>
      </c>
      <c r="AQ132" s="127">
        <v>0.13262219297235159</v>
      </c>
      <c r="AR132" s="127">
        <v>0.1139646753382603</v>
      </c>
      <c r="AS132" s="127" t="s">
        <v>44</v>
      </c>
      <c r="AT132" s="127" t="s">
        <v>44</v>
      </c>
      <c r="AU132" s="127" t="s">
        <v>44</v>
      </c>
      <c r="AV132" s="127" t="s">
        <v>44</v>
      </c>
      <c r="AW132" s="127">
        <v>0.1331998709726995</v>
      </c>
      <c r="AX132" s="127">
        <v>0.95268622527193136</v>
      </c>
      <c r="AY132" s="127">
        <v>0.98809056296190401</v>
      </c>
      <c r="AZ132" s="127">
        <v>0.99307817356416561</v>
      </c>
      <c r="BA132" s="127">
        <v>1.0071921274527542</v>
      </c>
      <c r="BB132" s="127">
        <v>1.0318961399296993</v>
      </c>
      <c r="BC132" s="127">
        <v>1.0480500298529958</v>
      </c>
      <c r="BD132" s="127" t="s">
        <v>44</v>
      </c>
      <c r="BE132" s="127" t="s">
        <v>44</v>
      </c>
      <c r="BF132" s="127" t="s">
        <v>44</v>
      </c>
      <c r="BG132" s="127" t="s">
        <v>44</v>
      </c>
      <c r="BH132" s="127">
        <v>1.0359276196278713</v>
      </c>
      <c r="BI132" s="127">
        <v>-5.1616401673830004E-4</v>
      </c>
      <c r="BJ132" s="127">
        <v>-5.4071645404740005E-4</v>
      </c>
      <c r="BK132" s="127">
        <v>-1.0263331769753E-3</v>
      </c>
      <c r="BL132" s="127">
        <v>8.3543919668493949E-4</v>
      </c>
      <c r="BM132" s="127">
        <v>3.6325199057090085E-3</v>
      </c>
      <c r="BN132" s="127">
        <v>5.2249471840180002E-3</v>
      </c>
      <c r="BO132" s="127" t="s">
        <v>44</v>
      </c>
      <c r="BP132" s="127" t="s">
        <v>44</v>
      </c>
      <c r="BQ132" s="127" t="s">
        <v>44</v>
      </c>
      <c r="BR132" s="127" t="s">
        <v>44</v>
      </c>
      <c r="BS132" s="127">
        <v>4.0932698420514946E-3</v>
      </c>
      <c r="BT132" s="127">
        <v>3.791962877289E-4</v>
      </c>
      <c r="BU132" s="127">
        <v>1.4518756552240001E-3</v>
      </c>
      <c r="BV132" s="174">
        <v>-2.3592655475841102</v>
      </c>
      <c r="BW132" s="174">
        <v>2.4985763567018724</v>
      </c>
      <c r="BX132" s="127" t="s">
        <v>44</v>
      </c>
      <c r="BY132" s="127" t="s">
        <v>44</v>
      </c>
      <c r="BZ132" s="174">
        <v>-1.558629462162E-4</v>
      </c>
      <c r="CA132" s="179">
        <v>6.8656936722709297E-2</v>
      </c>
      <c r="CB132" s="179">
        <v>9.6094492117351299E-2</v>
      </c>
      <c r="CC132" s="179">
        <v>2.9060604115296498E-2</v>
      </c>
      <c r="CD132" s="179">
        <v>-1.89236225984145E-2</v>
      </c>
      <c r="CE132" s="179">
        <v>-5.9885947295044102E-2</v>
      </c>
      <c r="CF132" s="179">
        <v>-3.9030683359780299E-2</v>
      </c>
      <c r="CG132" s="176">
        <v>1.4646068999999999</v>
      </c>
      <c r="CH132" s="168">
        <v>0.36</v>
      </c>
      <c r="CI132" s="169">
        <v>0.18</v>
      </c>
      <c r="CJ132" s="169">
        <v>8.9999999999999998E-4</v>
      </c>
      <c r="CK132" s="169" t="s">
        <v>44</v>
      </c>
      <c r="CL132" s="169">
        <v>8.9999999999999998E-4</v>
      </c>
      <c r="CM132" s="177">
        <v>683809029.05999994</v>
      </c>
      <c r="CN132" s="177">
        <v>960605076.97428596</v>
      </c>
      <c r="CO132" s="177">
        <v>-494318667.13999993</v>
      </c>
      <c r="CP132" s="127" t="s">
        <v>44</v>
      </c>
      <c r="CQ132" s="127" t="s">
        <v>44</v>
      </c>
      <c r="CR132" s="127" t="s">
        <v>44</v>
      </c>
      <c r="CS132" s="127" t="s">
        <v>44</v>
      </c>
      <c r="CT132" s="125" t="s">
        <v>44</v>
      </c>
      <c r="CU132" s="125" t="s">
        <v>44</v>
      </c>
      <c r="CV132" s="125" t="s">
        <v>5060</v>
      </c>
      <c r="CW132" s="125" t="s">
        <v>44</v>
      </c>
      <c r="CX132" s="153">
        <v>25569.625694432871</v>
      </c>
    </row>
    <row r="133" spans="1:102" ht="15" customHeight="1" x14ac:dyDescent="0.25">
      <c r="A133" s="8"/>
      <c r="B133" s="128">
        <v>49996302000150</v>
      </c>
      <c r="C133" s="151" t="s">
        <v>5141</v>
      </c>
      <c r="D133" s="125">
        <v>13</v>
      </c>
      <c r="E133" s="125"/>
      <c r="F133" s="121"/>
      <c r="G133" s="125" t="s">
        <v>5053</v>
      </c>
      <c r="H133" s="125" t="s">
        <v>3315</v>
      </c>
      <c r="I133" s="125" t="s">
        <v>3316</v>
      </c>
      <c r="J133" s="125" t="s">
        <v>3319</v>
      </c>
      <c r="K133" s="125" t="s">
        <v>3285</v>
      </c>
      <c r="L133" s="125" t="s">
        <v>3272</v>
      </c>
      <c r="M133" s="125" t="s">
        <v>160</v>
      </c>
      <c r="N133" s="125" t="s">
        <v>4699</v>
      </c>
      <c r="O133" s="125" t="s">
        <v>161</v>
      </c>
      <c r="P133" s="125" t="s">
        <v>3320</v>
      </c>
      <c r="Q133" s="126">
        <v>100</v>
      </c>
      <c r="R133" s="125" t="s">
        <v>4571</v>
      </c>
      <c r="S133" s="187" t="s">
        <v>44</v>
      </c>
      <c r="T133" s="170">
        <v>100</v>
      </c>
      <c r="U133" s="170">
        <v>100</v>
      </c>
      <c r="V133" s="171" t="s">
        <v>3271</v>
      </c>
      <c r="W133" s="171" t="s">
        <v>132</v>
      </c>
      <c r="X133" s="171" t="s">
        <v>3289</v>
      </c>
      <c r="Y133" s="171" t="s">
        <v>3288</v>
      </c>
      <c r="Z133" s="171">
        <v>31</v>
      </c>
      <c r="AA133" s="171" t="s">
        <v>44</v>
      </c>
      <c r="AB133" s="168" t="s">
        <v>44</v>
      </c>
      <c r="AC133" s="171" t="s">
        <v>5142</v>
      </c>
      <c r="AD133" s="168">
        <v>6.0000000000000001E-3</v>
      </c>
      <c r="AE133" s="168">
        <v>0.10600000000000001</v>
      </c>
      <c r="AF133" s="168">
        <v>9.0000000000000011E-3</v>
      </c>
      <c r="AG133" s="168" t="s">
        <v>44</v>
      </c>
      <c r="AH133" s="171" t="s">
        <v>44</v>
      </c>
      <c r="AI133" s="171" t="s">
        <v>44</v>
      </c>
      <c r="AJ133" s="171" t="s">
        <v>130</v>
      </c>
      <c r="AK133" s="172">
        <v>45026</v>
      </c>
      <c r="AL133" s="186" t="s">
        <v>5143</v>
      </c>
      <c r="AM133" s="127">
        <v>1.0689964347557E-2</v>
      </c>
      <c r="AN133" s="127">
        <v>4.4378271013902001E-2</v>
      </c>
      <c r="AO133" s="127">
        <v>0.15111660321748749</v>
      </c>
      <c r="AP133" s="127">
        <v>0.13727547660239639</v>
      </c>
      <c r="AQ133" s="127">
        <v>0.14122778098495381</v>
      </c>
      <c r="AR133" s="127">
        <v>0.1247567831438767</v>
      </c>
      <c r="AS133" s="127" t="s">
        <v>44</v>
      </c>
      <c r="AT133" s="127" t="s">
        <v>44</v>
      </c>
      <c r="AU133" s="127" t="s">
        <v>44</v>
      </c>
      <c r="AV133" s="127" t="s">
        <v>44</v>
      </c>
      <c r="AW133" s="127">
        <v>0.14085117920939691</v>
      </c>
      <c r="AX133" s="127">
        <v>0.97988730052789597</v>
      </c>
      <c r="AY133" s="127">
        <v>0.97744431585817015</v>
      </c>
      <c r="AZ133" s="127">
        <v>1.0191650455332146</v>
      </c>
      <c r="BA133" s="127">
        <v>1.0469032541240222</v>
      </c>
      <c r="BB133" s="127">
        <v>1.1079180344362674</v>
      </c>
      <c r="BC133" s="127">
        <v>1.1472971770438389</v>
      </c>
      <c r="BD133" s="127" t="s">
        <v>44</v>
      </c>
      <c r="BE133" s="127" t="s">
        <v>44</v>
      </c>
      <c r="BF133" s="127" t="s">
        <v>44</v>
      </c>
      <c r="BG133" s="127" t="s">
        <v>44</v>
      </c>
      <c r="BH133" s="127">
        <v>1.1038140781499954</v>
      </c>
      <c r="BI133" s="127">
        <v>-2.1941711069629999E-4</v>
      </c>
      <c r="BJ133" s="127">
        <v>-1.0240811138905999E-3</v>
      </c>
      <c r="BK133" s="127">
        <v>2.8416953605121002E-3</v>
      </c>
      <c r="BL133" s="127">
        <v>5.4372421974921981E-3</v>
      </c>
      <c r="BM133" s="127">
        <v>1.2201157257651696E-2</v>
      </c>
      <c r="BN133" s="127">
        <v>1.6017054989634301E-2</v>
      </c>
      <c r="BO133" s="127" t="s">
        <v>44</v>
      </c>
      <c r="BP133" s="127" t="s">
        <v>44</v>
      </c>
      <c r="BQ133" s="127" t="s">
        <v>44</v>
      </c>
      <c r="BR133" s="127" t="s">
        <v>44</v>
      </c>
      <c r="BS133" s="127">
        <v>1.174800633303219E-2</v>
      </c>
      <c r="BT133" s="127">
        <v>2.3932729233283002E-3</v>
      </c>
      <c r="BU133" s="127">
        <v>2.8225479000392999E-3</v>
      </c>
      <c r="BV133" s="174">
        <v>1.0345293319885569</v>
      </c>
      <c r="BW133" s="174">
        <v>3.6776266892408631</v>
      </c>
      <c r="BX133" s="127">
        <v>-7.7765845423738433E-5</v>
      </c>
      <c r="BY133" s="127">
        <v>-1.3652832521531999E-3</v>
      </c>
      <c r="BZ133" s="174">
        <v>2.0054969575057E-3</v>
      </c>
      <c r="CA133" s="179">
        <v>0.12692805716593419</v>
      </c>
      <c r="CB133" s="179">
        <v>-3.85849214157577E-2</v>
      </c>
      <c r="CC133" s="179">
        <v>6.9595709980146997E-2</v>
      </c>
      <c r="CD133" s="179">
        <v>7.9059778489714197E-2</v>
      </c>
      <c r="CE133" s="179">
        <v>0.24498923465167791</v>
      </c>
      <c r="CF133" s="179">
        <v>7.0689465290716694E-2</v>
      </c>
      <c r="CG133" s="176">
        <v>1.8747085000000001</v>
      </c>
      <c r="CH133" s="168">
        <v>0.27</v>
      </c>
      <c r="CI133" s="169" t="s">
        <v>44</v>
      </c>
      <c r="CJ133" s="169">
        <v>1.6200000000000001E-3</v>
      </c>
      <c r="CK133" s="169" t="s">
        <v>44</v>
      </c>
      <c r="CL133" s="169">
        <v>1.6200000000000001E-3</v>
      </c>
      <c r="CM133" s="177">
        <v>105195746.8</v>
      </c>
      <c r="CN133" s="177">
        <v>92903079.388571396</v>
      </c>
      <c r="CO133" s="177">
        <v>7057306.3599999994</v>
      </c>
      <c r="CP133" s="127" t="s">
        <v>44</v>
      </c>
      <c r="CQ133" s="127" t="s">
        <v>44</v>
      </c>
      <c r="CR133" s="127" t="s">
        <v>44</v>
      </c>
      <c r="CS133" s="127" t="s">
        <v>44</v>
      </c>
      <c r="CT133" s="125" t="s">
        <v>44</v>
      </c>
      <c r="CU133" s="125" t="s">
        <v>44</v>
      </c>
      <c r="CV133" s="125" t="s">
        <v>5144</v>
      </c>
      <c r="CW133" s="125" t="s">
        <v>44</v>
      </c>
      <c r="CX133" s="153">
        <v>25569.625694432871</v>
      </c>
    </row>
    <row r="134" spans="1:102" ht="15" customHeight="1" x14ac:dyDescent="0.25">
      <c r="A134" s="8"/>
      <c r="B134" s="128">
        <v>34799129000123</v>
      </c>
      <c r="C134" s="151" t="s">
        <v>5061</v>
      </c>
      <c r="D134" s="125">
        <v>13</v>
      </c>
      <c r="E134" s="125"/>
      <c r="F134" s="121"/>
      <c r="G134" s="125" t="s">
        <v>5053</v>
      </c>
      <c r="H134" s="125" t="s">
        <v>3315</v>
      </c>
      <c r="I134" s="125" t="s">
        <v>3316</v>
      </c>
      <c r="J134" s="125" t="s">
        <v>3318</v>
      </c>
      <c r="K134" s="125" t="s">
        <v>3285</v>
      </c>
      <c r="L134" s="125" t="s">
        <v>3273</v>
      </c>
      <c r="M134" s="125" t="s">
        <v>110</v>
      </c>
      <c r="N134" s="125" t="s">
        <v>4699</v>
      </c>
      <c r="O134" s="125" t="s">
        <v>161</v>
      </c>
      <c r="P134" s="125" t="s">
        <v>3320</v>
      </c>
      <c r="Q134" s="126">
        <v>1000</v>
      </c>
      <c r="R134" s="125" t="s">
        <v>4612</v>
      </c>
      <c r="S134" s="187" t="s">
        <v>44</v>
      </c>
      <c r="T134" s="170">
        <v>1000</v>
      </c>
      <c r="U134" s="170">
        <v>1000</v>
      </c>
      <c r="V134" s="171" t="s">
        <v>3271</v>
      </c>
      <c r="W134" s="171" t="s">
        <v>132</v>
      </c>
      <c r="X134" s="171" t="s">
        <v>5062</v>
      </c>
      <c r="Y134" s="171" t="s">
        <v>3288</v>
      </c>
      <c r="Z134" s="171">
        <v>121</v>
      </c>
      <c r="AA134" s="171" t="s">
        <v>44</v>
      </c>
      <c r="AB134" s="168" t="s">
        <v>44</v>
      </c>
      <c r="AC134" s="171" t="s">
        <v>5063</v>
      </c>
      <c r="AD134" s="168">
        <v>9.0000000000000011E-3</v>
      </c>
      <c r="AE134" s="168">
        <v>0.10900000000000001</v>
      </c>
      <c r="AF134" s="168">
        <v>1.2E-2</v>
      </c>
      <c r="AG134" s="168" t="s">
        <v>44</v>
      </c>
      <c r="AH134" s="171" t="s">
        <v>44</v>
      </c>
      <c r="AI134" s="171" t="s">
        <v>44</v>
      </c>
      <c r="AJ134" s="171" t="s">
        <v>130</v>
      </c>
      <c r="AK134" s="172">
        <v>43826</v>
      </c>
      <c r="AL134" s="186" t="s">
        <v>5064</v>
      </c>
      <c r="AM134" s="127">
        <v>1.0920904707581299E-2</v>
      </c>
      <c r="AN134" s="127">
        <v>4.5657104823600698E-2</v>
      </c>
      <c r="AO134" s="127">
        <v>0.15734041198881421</v>
      </c>
      <c r="AP134" s="127">
        <v>0.14085033091600871</v>
      </c>
      <c r="AQ134" s="127">
        <v>0.1427967153571994</v>
      </c>
      <c r="AR134" s="127">
        <v>0.12750586410356399</v>
      </c>
      <c r="AS134" s="127">
        <v>0.13677387740421529</v>
      </c>
      <c r="AT134" s="127">
        <v>0.1458441360760509</v>
      </c>
      <c r="AU134" s="127" t="s">
        <v>44</v>
      </c>
      <c r="AV134" s="127" t="s">
        <v>44</v>
      </c>
      <c r="AW134" s="127">
        <v>0.12049852252937419</v>
      </c>
      <c r="AX134" s="127">
        <v>1.0010562697227099</v>
      </c>
      <c r="AY134" s="127">
        <v>1.0056110021588982</v>
      </c>
      <c r="AZ134" s="127">
        <v>1.061139839928839</v>
      </c>
      <c r="BA134" s="127">
        <v>1.075962821101734</v>
      </c>
      <c r="BB134" s="127">
        <v>1.1219022725712997</v>
      </c>
      <c r="BC134" s="127">
        <v>1.1725784703333333</v>
      </c>
      <c r="BD134" s="127">
        <v>1.0482813803253641</v>
      </c>
      <c r="BE134" s="127">
        <v>1.1787286372467816</v>
      </c>
      <c r="BF134" s="127" t="s">
        <v>44</v>
      </c>
      <c r="BG134" s="127" t="s">
        <v>44</v>
      </c>
      <c r="BH134" s="127">
        <v>1.3021029006219962</v>
      </c>
      <c r="BI134" s="127">
        <v>1.15232493278E-5</v>
      </c>
      <c r="BJ134" s="127">
        <v>2.5475269580810001E-4</v>
      </c>
      <c r="BK134" s="127">
        <v>9.0655041318388006E-3</v>
      </c>
      <c r="BL134" s="127">
        <v>8.7929592737807649E-3</v>
      </c>
      <c r="BM134" s="127">
        <v>1.37639424747793E-2</v>
      </c>
      <c r="BN134" s="127">
        <v>1.87661359493216E-2</v>
      </c>
      <c r="BO134" s="127">
        <v>6.2994838193900999E-3</v>
      </c>
      <c r="BP134" s="127">
        <v>2.2114100623016698E-2</v>
      </c>
      <c r="BQ134" s="127" t="s">
        <v>44</v>
      </c>
      <c r="BR134" s="127" t="s">
        <v>44</v>
      </c>
      <c r="BS134" s="127">
        <v>2.5589003767582774E-2</v>
      </c>
      <c r="BT134" s="127">
        <v>3.3772648820647E-3</v>
      </c>
      <c r="BU134" s="127">
        <v>8.4268509127757001E-3</v>
      </c>
      <c r="BV134" s="174">
        <v>2.3314724647142024</v>
      </c>
      <c r="BW134" s="174">
        <v>2.3841918454549886</v>
      </c>
      <c r="BX134" s="127">
        <v>-3.0520916858756131E-4</v>
      </c>
      <c r="BY134" s="127">
        <v>-2.98568018457268E-2</v>
      </c>
      <c r="BZ134" s="174">
        <v>3.2482733412205001E-3</v>
      </c>
      <c r="CA134" s="179">
        <v>0.1042222515418552</v>
      </c>
      <c r="CB134" s="179">
        <v>-1.7142199878060399E-2</v>
      </c>
      <c r="CC134" s="179">
        <v>4.6362328464936903E-2</v>
      </c>
      <c r="CD134" s="179">
        <v>5.8507900278288602E-2</v>
      </c>
      <c r="CE134" s="179">
        <v>0.2441642382261858</v>
      </c>
      <c r="CF134" s="179">
        <v>3.9215435689058303E-2</v>
      </c>
      <c r="CG134" s="176">
        <v>2.0500370000000001</v>
      </c>
      <c r="CH134" s="168">
        <v>0.27</v>
      </c>
      <c r="CI134" s="169" t="s">
        <v>44</v>
      </c>
      <c r="CJ134" s="169">
        <v>2.4300000000000003E-3</v>
      </c>
      <c r="CK134" s="169" t="s">
        <v>44</v>
      </c>
      <c r="CL134" s="169">
        <v>2.4300000000000003E-3</v>
      </c>
      <c r="CM134" s="177">
        <v>558174714.86000001</v>
      </c>
      <c r="CN134" s="177">
        <v>728885240.39912724</v>
      </c>
      <c r="CO134" s="177">
        <v>-354426802.44999993</v>
      </c>
      <c r="CP134" s="127" t="s">
        <v>44</v>
      </c>
      <c r="CQ134" s="127" t="s">
        <v>44</v>
      </c>
      <c r="CR134" s="127" t="s">
        <v>44</v>
      </c>
      <c r="CS134" s="127" t="s">
        <v>44</v>
      </c>
      <c r="CT134" s="125" t="s">
        <v>44</v>
      </c>
      <c r="CU134" s="125" t="s">
        <v>44</v>
      </c>
      <c r="CV134" s="125" t="s">
        <v>5065</v>
      </c>
      <c r="CW134" s="125" t="s">
        <v>44</v>
      </c>
      <c r="CX134" s="153">
        <v>25569.625694432871</v>
      </c>
    </row>
    <row r="135" spans="1:102" ht="15" customHeight="1" x14ac:dyDescent="0.25">
      <c r="A135" s="8"/>
      <c r="B135" s="128">
        <v>59904332000143</v>
      </c>
      <c r="C135" s="151" t="s">
        <v>5066</v>
      </c>
      <c r="D135" s="125">
        <v>11</v>
      </c>
      <c r="E135" s="125"/>
      <c r="F135" s="121"/>
      <c r="G135" s="125" t="s">
        <v>5053</v>
      </c>
      <c r="H135" s="125" t="s">
        <v>3315</v>
      </c>
      <c r="I135" s="125" t="s">
        <v>3316</v>
      </c>
      <c r="J135" s="125" t="s">
        <v>3318</v>
      </c>
      <c r="K135" s="125" t="s">
        <v>3285</v>
      </c>
      <c r="L135" s="125" t="s">
        <v>5067</v>
      </c>
      <c r="M135" s="125" t="s">
        <v>160</v>
      </c>
      <c r="N135" s="125" t="s">
        <v>3305</v>
      </c>
      <c r="O135" s="125" t="s">
        <v>315</v>
      </c>
      <c r="P135" s="125" t="s">
        <v>4722</v>
      </c>
      <c r="Q135" s="126">
        <v>500</v>
      </c>
      <c r="R135" s="125" t="s">
        <v>4571</v>
      </c>
      <c r="S135" s="187" t="s">
        <v>44</v>
      </c>
      <c r="T135" s="170">
        <v>500</v>
      </c>
      <c r="U135" s="170">
        <v>500</v>
      </c>
      <c r="V135" s="171" t="s">
        <v>3271</v>
      </c>
      <c r="W135" s="171" t="s">
        <v>132</v>
      </c>
      <c r="X135" s="171" t="s">
        <v>4652</v>
      </c>
      <c r="Y135" s="171" t="s">
        <v>3288</v>
      </c>
      <c r="Z135" s="171">
        <v>30</v>
      </c>
      <c r="AA135" s="171" t="s">
        <v>44</v>
      </c>
      <c r="AB135" s="168" t="s">
        <v>44</v>
      </c>
      <c r="AC135" s="171" t="s">
        <v>44</v>
      </c>
      <c r="AD135" s="168">
        <v>6.0000000000000001E-3</v>
      </c>
      <c r="AE135" s="168" t="s">
        <v>44</v>
      </c>
      <c r="AF135" s="168">
        <v>9.0000000000000011E-3</v>
      </c>
      <c r="AG135" s="168">
        <v>0.2</v>
      </c>
      <c r="AH135" s="171" t="s">
        <v>4669</v>
      </c>
      <c r="AI135" s="171" t="s">
        <v>4607</v>
      </c>
      <c r="AJ135" s="171" t="s">
        <v>130</v>
      </c>
      <c r="AK135" s="172">
        <v>45754</v>
      </c>
      <c r="AL135" s="186" t="s">
        <v>5068</v>
      </c>
      <c r="AM135" s="127">
        <v>-7.8266740025240004E-4</v>
      </c>
      <c r="AN135" s="127">
        <v>2.8898179218383498E-2</v>
      </c>
      <c r="AO135" s="127">
        <v>0.11510691292611901</v>
      </c>
      <c r="AP135" s="127" t="s">
        <v>44</v>
      </c>
      <c r="AQ135" s="127" t="s">
        <v>44</v>
      </c>
      <c r="AR135" s="127" t="s">
        <v>44</v>
      </c>
      <c r="AS135" s="127" t="s">
        <v>44</v>
      </c>
      <c r="AT135" s="127" t="s">
        <v>44</v>
      </c>
      <c r="AU135" s="127" t="s">
        <v>44</v>
      </c>
      <c r="AV135" s="127" t="s">
        <v>44</v>
      </c>
      <c r="AW135" s="127">
        <v>0.1157961868885959</v>
      </c>
      <c r="AX135" s="127" t="s">
        <v>44</v>
      </c>
      <c r="AY135" s="127">
        <v>0.63649079538973474</v>
      </c>
      <c r="AZ135" s="127">
        <v>0.77630743184915785</v>
      </c>
      <c r="BA135" s="127" t="s">
        <v>44</v>
      </c>
      <c r="BB135" s="127" t="s">
        <v>44</v>
      </c>
      <c r="BC135" s="127" t="s">
        <v>44</v>
      </c>
      <c r="BD135" s="127" t="s">
        <v>44</v>
      </c>
      <c r="BE135" s="127" t="s">
        <v>44</v>
      </c>
      <c r="BF135" s="127" t="s">
        <v>44</v>
      </c>
      <c r="BG135" s="127" t="s">
        <v>44</v>
      </c>
      <c r="BH135" s="127">
        <v>0.78228289186114874</v>
      </c>
      <c r="BI135" s="127">
        <v>-1.16920488585059E-2</v>
      </c>
      <c r="BJ135" s="127">
        <v>-1.6504172909409E-2</v>
      </c>
      <c r="BK135" s="127">
        <v>-3.3167994930856301E-2</v>
      </c>
      <c r="BL135" s="127" t="s">
        <v>44</v>
      </c>
      <c r="BM135" s="127" t="s">
        <v>44</v>
      </c>
      <c r="BN135" s="127" t="s">
        <v>44</v>
      </c>
      <c r="BO135" s="127" t="s">
        <v>44</v>
      </c>
      <c r="BP135" s="127" t="s">
        <v>44</v>
      </c>
      <c r="BQ135" s="127" t="s">
        <v>44</v>
      </c>
      <c r="BR135" s="127" t="s">
        <v>44</v>
      </c>
      <c r="BS135" s="127">
        <v>-2.8071927672547625E-2</v>
      </c>
      <c r="BT135" s="127">
        <v>1.03100935352203E-2</v>
      </c>
      <c r="BU135" s="127">
        <v>1.0020975788940701E-2</v>
      </c>
      <c r="BV135" s="174">
        <v>-2.8391514037670871</v>
      </c>
      <c r="BW135" s="174">
        <v>-2.8264717965471404</v>
      </c>
      <c r="BX135" s="127">
        <v>-7.0467350012713001E-3</v>
      </c>
      <c r="BY135" s="127">
        <v>-7.0467350012713001E-3</v>
      </c>
      <c r="BZ135" s="174">
        <v>8.5136898175355996E-3</v>
      </c>
      <c r="CA135" s="179">
        <v>0.14117704442107051</v>
      </c>
      <c r="CB135" s="179">
        <v>-2.8370156208089199E-2</v>
      </c>
      <c r="CC135" s="179">
        <v>1.0813651791094499E-2</v>
      </c>
      <c r="CD135" s="179">
        <v>-3.8492057082392298E-2</v>
      </c>
      <c r="CE135" s="179">
        <v>5.3661563655569698E-2</v>
      </c>
      <c r="CF135" s="179">
        <v>8.5063936741499105E-2</v>
      </c>
      <c r="CG135" s="176">
        <v>1.1230971000000001</v>
      </c>
      <c r="CH135" s="168">
        <v>0.3</v>
      </c>
      <c r="CI135" s="169">
        <v>0.1</v>
      </c>
      <c r="CJ135" s="169">
        <v>1.8E-3</v>
      </c>
      <c r="CK135" s="169" t="s">
        <v>44</v>
      </c>
      <c r="CL135" s="169">
        <v>1.8E-3</v>
      </c>
      <c r="CM135" s="177">
        <v>70638080.599999994</v>
      </c>
      <c r="CN135" s="177">
        <v>78024110.464206323</v>
      </c>
      <c r="CO135" s="177">
        <v>-9258300.3000000007</v>
      </c>
      <c r="CP135" s="127" t="s">
        <v>44</v>
      </c>
      <c r="CQ135" s="127" t="s">
        <v>44</v>
      </c>
      <c r="CR135" s="127" t="s">
        <v>44</v>
      </c>
      <c r="CS135" s="127" t="s">
        <v>44</v>
      </c>
      <c r="CT135" s="125" t="s">
        <v>44</v>
      </c>
      <c r="CU135" s="125" t="s">
        <v>44</v>
      </c>
      <c r="CV135" s="125" t="s">
        <v>5069</v>
      </c>
      <c r="CW135" s="125" t="s">
        <v>44</v>
      </c>
      <c r="CX135" s="153">
        <v>25569.625694432871</v>
      </c>
    </row>
    <row r="136" spans="1:102" ht="15" customHeight="1" x14ac:dyDescent="0.25">
      <c r="A136" s="8"/>
      <c r="B136" s="128">
        <v>42870763000133</v>
      </c>
      <c r="C136" s="151" t="s">
        <v>5145</v>
      </c>
      <c r="D136" s="125">
        <v>33</v>
      </c>
      <c r="E136" s="125"/>
      <c r="F136" s="121"/>
      <c r="G136" s="125" t="s">
        <v>5146</v>
      </c>
      <c r="H136" s="125" t="s">
        <v>3264</v>
      </c>
      <c r="I136" s="125" t="s">
        <v>3265</v>
      </c>
      <c r="J136" s="125" t="s">
        <v>357</v>
      </c>
      <c r="K136" s="125" t="s">
        <v>3285</v>
      </c>
      <c r="L136" s="125" t="s">
        <v>4876</v>
      </c>
      <c r="M136" s="125" t="s">
        <v>112</v>
      </c>
      <c r="N136" s="125" t="s">
        <v>5147</v>
      </c>
      <c r="O136" s="125" t="s">
        <v>3309</v>
      </c>
      <c r="P136" s="125" t="s">
        <v>5148</v>
      </c>
      <c r="Q136" s="126">
        <v>5000</v>
      </c>
      <c r="R136" s="125" t="s">
        <v>4571</v>
      </c>
      <c r="S136" s="187" t="s">
        <v>44</v>
      </c>
      <c r="T136" s="170">
        <v>1000</v>
      </c>
      <c r="U136" s="170">
        <v>5000</v>
      </c>
      <c r="V136" s="171" t="s">
        <v>3271</v>
      </c>
      <c r="W136" s="171" t="s">
        <v>3288</v>
      </c>
      <c r="X136" s="171" t="s">
        <v>3289</v>
      </c>
      <c r="Y136" s="171" t="s">
        <v>3292</v>
      </c>
      <c r="Z136" s="171">
        <v>32</v>
      </c>
      <c r="AA136" s="171" t="s">
        <v>44</v>
      </c>
      <c r="AB136" s="168" t="s">
        <v>44</v>
      </c>
      <c r="AC136" s="171" t="s">
        <v>5149</v>
      </c>
      <c r="AD136" s="168">
        <v>1.3000000000000001E-2</v>
      </c>
      <c r="AE136" s="168">
        <v>0.21300000000000002</v>
      </c>
      <c r="AF136" s="168">
        <v>1.7000000000000001E-2</v>
      </c>
      <c r="AG136" s="168">
        <v>0.2</v>
      </c>
      <c r="AH136" s="171" t="s">
        <v>44</v>
      </c>
      <c r="AI136" s="171" t="s">
        <v>44</v>
      </c>
      <c r="AJ136" s="171" t="s">
        <v>44</v>
      </c>
      <c r="AK136" s="172">
        <v>44519</v>
      </c>
      <c r="AL136" s="186" t="s">
        <v>5150</v>
      </c>
      <c r="AM136" s="127">
        <v>-1.1304369073949201E-2</v>
      </c>
      <c r="AN136" s="127">
        <v>6.5205588564727496E-2</v>
      </c>
      <c r="AO136" s="127">
        <v>0.1894183087970267</v>
      </c>
      <c r="AP136" s="127">
        <v>8.5088727575612894E-2</v>
      </c>
      <c r="AQ136" s="127">
        <v>0.14624366160350469</v>
      </c>
      <c r="AR136" s="127">
        <v>-0.2466386696840733</v>
      </c>
      <c r="AS136" s="127">
        <v>0.18565607383872379</v>
      </c>
      <c r="AT136" s="127">
        <v>-0.25673265202184098</v>
      </c>
      <c r="AU136" s="127" t="s">
        <v>44</v>
      </c>
      <c r="AV136" s="127" t="s">
        <v>44</v>
      </c>
      <c r="AW136" s="127">
        <v>-1.9601507635699299E-2</v>
      </c>
      <c r="AX136" s="127" t="s">
        <v>44</v>
      </c>
      <c r="AY136" s="127">
        <v>1.4361720375454416</v>
      </c>
      <c r="AZ136" s="127">
        <v>1.2774805362195056</v>
      </c>
      <c r="BA136" s="127">
        <v>0.63306697226878761</v>
      </c>
      <c r="BB136" s="127">
        <v>1.1527607288188535</v>
      </c>
      <c r="BC136" s="127" t="s">
        <v>44</v>
      </c>
      <c r="BD136" s="127">
        <v>1.4229311111380909</v>
      </c>
      <c r="BE136" s="127" t="s">
        <v>44</v>
      </c>
      <c r="BF136" s="127" t="s">
        <v>44</v>
      </c>
      <c r="BG136" s="127" t="s">
        <v>44</v>
      </c>
      <c r="BH136" s="127" t="s">
        <v>44</v>
      </c>
      <c r="BI136" s="127">
        <v>-2.2213750532202699E-2</v>
      </c>
      <c r="BJ136" s="127">
        <v>1.98032364369349E-2</v>
      </c>
      <c r="BK136" s="127">
        <v>4.1143400940051297E-2</v>
      </c>
      <c r="BL136" s="127">
        <v>-4.3475063195739572E-2</v>
      </c>
      <c r="BM136" s="127">
        <v>1.7198008333463299E-2</v>
      </c>
      <c r="BN136" s="127">
        <v>-0.35537839783831571</v>
      </c>
      <c r="BO136" s="127">
        <v>5.51816802538986E-2</v>
      </c>
      <c r="BP136" s="127">
        <v>-0.38046268747487522</v>
      </c>
      <c r="BQ136" s="127" t="s">
        <v>44</v>
      </c>
      <c r="BR136" s="127" t="s">
        <v>44</v>
      </c>
      <c r="BS136" s="127">
        <v>-0.15726841832632332</v>
      </c>
      <c r="BT136" s="127">
        <v>0.1898492417640355</v>
      </c>
      <c r="BU136" s="127">
        <v>0.21724899777465079</v>
      </c>
      <c r="BV136" s="174">
        <v>0.28024290805550528</v>
      </c>
      <c r="BW136" s="174">
        <v>-0.53386133204809016</v>
      </c>
      <c r="BX136" s="127">
        <v>-8.7694424838668295E-2</v>
      </c>
      <c r="BY136" s="127">
        <v>-0.42613330480498718</v>
      </c>
      <c r="BZ136" s="174">
        <v>1.0693879180903771</v>
      </c>
      <c r="CA136" s="179">
        <v>0.90594608855906844</v>
      </c>
      <c r="CB136" s="179">
        <v>-0.45553098505129858</v>
      </c>
      <c r="CC136" s="179">
        <v>0.60677268827916808</v>
      </c>
      <c r="CD136" s="179">
        <v>0.52184846055555567</v>
      </c>
      <c r="CE136" s="179">
        <v>9.7019127361173005E-2</v>
      </c>
      <c r="CF136" s="179">
        <v>0.73088447254834188</v>
      </c>
      <c r="CG136" s="176">
        <v>0.91606429</v>
      </c>
      <c r="CH136" s="168" t="s">
        <v>44</v>
      </c>
      <c r="CI136" s="169" t="s">
        <v>44</v>
      </c>
      <c r="CJ136" s="169" t="s">
        <v>44</v>
      </c>
      <c r="CK136" s="169" t="s">
        <v>44</v>
      </c>
      <c r="CL136" s="169" t="s">
        <v>44</v>
      </c>
      <c r="CM136" s="177">
        <v>38486946.390000001</v>
      </c>
      <c r="CN136" s="177">
        <v>37482414.320873007</v>
      </c>
      <c r="CO136" s="177">
        <v>829137.59</v>
      </c>
      <c r="CP136" s="127" t="s">
        <v>44</v>
      </c>
      <c r="CQ136" s="127" t="s">
        <v>44</v>
      </c>
      <c r="CR136" s="127" t="s">
        <v>44</v>
      </c>
      <c r="CS136" s="127" t="s">
        <v>44</v>
      </c>
      <c r="CT136" s="125" t="s">
        <v>44</v>
      </c>
      <c r="CU136" s="125" t="s">
        <v>44</v>
      </c>
      <c r="CV136" s="125" t="s">
        <v>5151</v>
      </c>
      <c r="CW136" s="125" t="s">
        <v>44</v>
      </c>
      <c r="CX136" s="153">
        <v>25569.625694432871</v>
      </c>
    </row>
    <row r="137" spans="1:102" ht="15" customHeight="1" x14ac:dyDescent="0.25">
      <c r="A137" s="8"/>
      <c r="B137" s="128">
        <v>51293148000100</v>
      </c>
      <c r="C137" s="151" t="s">
        <v>5152</v>
      </c>
      <c r="D137" s="125">
        <v>2</v>
      </c>
      <c r="E137" s="125"/>
      <c r="F137" s="121"/>
      <c r="G137" s="125" t="s">
        <v>5153</v>
      </c>
      <c r="H137" s="125" t="s">
        <v>3316</v>
      </c>
      <c r="I137" s="125" t="s">
        <v>3316</v>
      </c>
      <c r="J137" s="125" t="s">
        <v>3317</v>
      </c>
      <c r="K137" s="125" t="s">
        <v>3285</v>
      </c>
      <c r="L137" s="125" t="s">
        <v>3272</v>
      </c>
      <c r="M137" s="125" t="s">
        <v>160</v>
      </c>
      <c r="N137" s="125" t="s">
        <v>3328</v>
      </c>
      <c r="O137" s="125" t="s">
        <v>3326</v>
      </c>
      <c r="P137" s="125" t="s">
        <v>3320</v>
      </c>
      <c r="Q137" s="126">
        <v>50000</v>
      </c>
      <c r="R137" s="125" t="s">
        <v>4571</v>
      </c>
      <c r="S137" s="187" t="s">
        <v>44</v>
      </c>
      <c r="T137" s="170">
        <v>10000</v>
      </c>
      <c r="U137" s="170">
        <v>10000</v>
      </c>
      <c r="V137" s="171" t="s">
        <v>4723</v>
      </c>
      <c r="W137" s="171" t="s">
        <v>132</v>
      </c>
      <c r="X137" s="171" t="s">
        <v>132</v>
      </c>
      <c r="Y137" s="171" t="s">
        <v>132</v>
      </c>
      <c r="Z137" s="171">
        <v>0</v>
      </c>
      <c r="AA137" s="171" t="s">
        <v>44</v>
      </c>
      <c r="AB137" s="168" t="s">
        <v>44</v>
      </c>
      <c r="AC137" s="171" t="s">
        <v>5154</v>
      </c>
      <c r="AD137" s="168">
        <v>3.0000000000000001E-3</v>
      </c>
      <c r="AE137" s="168">
        <v>3.0000000000000001E-3</v>
      </c>
      <c r="AF137" s="168">
        <v>3.0000000000000001E-3</v>
      </c>
      <c r="AG137" s="168" t="s">
        <v>44</v>
      </c>
      <c r="AH137" s="171" t="s">
        <v>44</v>
      </c>
      <c r="AI137" s="171" t="s">
        <v>44</v>
      </c>
      <c r="AJ137" s="171" t="s">
        <v>130</v>
      </c>
      <c r="AK137" s="172">
        <v>45138</v>
      </c>
      <c r="AL137" s="186" t="s">
        <v>5155</v>
      </c>
      <c r="AM137" s="127">
        <v>1.07446179828163E-2</v>
      </c>
      <c r="AN137" s="127">
        <v>4.5678910122860197E-2</v>
      </c>
      <c r="AO137" s="127">
        <v>0.14942079688272769</v>
      </c>
      <c r="AP137" s="127">
        <v>0.13424240955692809</v>
      </c>
      <c r="AQ137" s="127" t="s">
        <v>44</v>
      </c>
      <c r="AR137" s="127">
        <v>0.1163017267542982</v>
      </c>
      <c r="AS137" s="127" t="s">
        <v>44</v>
      </c>
      <c r="AT137" s="127" t="s">
        <v>44</v>
      </c>
      <c r="AU137" s="127" t="s">
        <v>44</v>
      </c>
      <c r="AV137" s="127" t="s">
        <v>44</v>
      </c>
      <c r="AW137" s="127">
        <v>0.1331464413575254</v>
      </c>
      <c r="AX137" s="127">
        <v>0.98489708366440021</v>
      </c>
      <c r="AY137" s="127">
        <v>1.0060912702119316</v>
      </c>
      <c r="AZ137" s="127">
        <v>1.0077281385118622</v>
      </c>
      <c r="BA137" s="127">
        <v>1.022319327093862</v>
      </c>
      <c r="BB137" s="127" t="s">
        <v>44</v>
      </c>
      <c r="BC137" s="127">
        <v>1.0695421878315674</v>
      </c>
      <c r="BD137" s="127" t="s">
        <v>44</v>
      </c>
      <c r="BE137" s="127" t="s">
        <v>44</v>
      </c>
      <c r="BF137" s="127" t="s">
        <v>44</v>
      </c>
      <c r="BG137" s="127" t="s">
        <v>44</v>
      </c>
      <c r="BH137" s="127">
        <v>1.0423486236771533</v>
      </c>
      <c r="BI137" s="127">
        <v>-1.6476347543709999E-4</v>
      </c>
      <c r="BJ137" s="127">
        <v>2.7655799506760002E-4</v>
      </c>
      <c r="BK137" s="127">
        <v>1.1458890257523E-3</v>
      </c>
      <c r="BL137" s="127">
        <v>2.5906098687353829E-3</v>
      </c>
      <c r="BM137" s="127" t="s">
        <v>44</v>
      </c>
      <c r="BN137" s="127">
        <v>7.5619986000559003E-3</v>
      </c>
      <c r="BO137" s="127" t="s">
        <v>44</v>
      </c>
      <c r="BP137" s="127" t="s">
        <v>44</v>
      </c>
      <c r="BQ137" s="127" t="s">
        <v>44</v>
      </c>
      <c r="BR137" s="127" t="s">
        <v>44</v>
      </c>
      <c r="BS137" s="127">
        <v>4.7967607068053475E-3</v>
      </c>
      <c r="BT137" s="127">
        <v>3.5630737805429999E-4</v>
      </c>
      <c r="BU137" s="127">
        <v>1.0542884017496999E-3</v>
      </c>
      <c r="BV137" s="174">
        <v>2.8010480965972411</v>
      </c>
      <c r="BW137" s="174">
        <v>4.1054023014907139</v>
      </c>
      <c r="BX137" s="127" t="s">
        <v>44</v>
      </c>
      <c r="BY137" s="127" t="s">
        <v>44</v>
      </c>
      <c r="BZ137" s="174">
        <v>-1.046639441765E-4</v>
      </c>
      <c r="CA137" s="179">
        <v>6.0719866590333203E-2</v>
      </c>
      <c r="CB137" s="179">
        <v>5.2324150429918198E-2</v>
      </c>
      <c r="CC137" s="179">
        <v>6.5831562314407399E-2</v>
      </c>
      <c r="CD137" s="179">
        <v>2.0689134169437198E-2</v>
      </c>
      <c r="CE137" s="179">
        <v>2.3611798057288299E-2</v>
      </c>
      <c r="CF137" s="179">
        <v>-1.7802340045108399E-2</v>
      </c>
      <c r="CG137" s="176">
        <v>1.4081222</v>
      </c>
      <c r="CH137" s="168">
        <v>0.3</v>
      </c>
      <c r="CI137" s="169" t="s">
        <v>44</v>
      </c>
      <c r="CJ137" s="169">
        <v>8.9999999999999998E-4</v>
      </c>
      <c r="CK137" s="169" t="s">
        <v>44</v>
      </c>
      <c r="CL137" s="169">
        <v>8.9999999999999998E-4</v>
      </c>
      <c r="CM137" s="177">
        <v>2926473766.3499999</v>
      </c>
      <c r="CN137" s="177">
        <v>2436112423.6716657</v>
      </c>
      <c r="CO137" s="177">
        <v>447219411.2299999</v>
      </c>
      <c r="CP137" s="127" t="s">
        <v>44</v>
      </c>
      <c r="CQ137" s="127" t="s">
        <v>44</v>
      </c>
      <c r="CR137" s="127" t="s">
        <v>44</v>
      </c>
      <c r="CS137" s="127" t="s">
        <v>44</v>
      </c>
      <c r="CT137" s="125" t="s">
        <v>44</v>
      </c>
      <c r="CU137" s="125" t="s">
        <v>44</v>
      </c>
      <c r="CV137" s="125" t="s">
        <v>5156</v>
      </c>
      <c r="CW137" s="125" t="s">
        <v>44</v>
      </c>
      <c r="CX137" s="153">
        <v>25569.604861099539</v>
      </c>
    </row>
    <row r="138" spans="1:102" ht="15" customHeight="1" x14ac:dyDescent="0.25">
      <c r="A138" s="8"/>
      <c r="B138" s="128">
        <v>4831907000153</v>
      </c>
      <c r="C138" s="151" t="s">
        <v>5157</v>
      </c>
      <c r="D138" s="125">
        <v>2</v>
      </c>
      <c r="E138" s="125"/>
      <c r="F138" s="121"/>
      <c r="G138" s="125" t="s">
        <v>5153</v>
      </c>
      <c r="H138" s="125" t="s">
        <v>3316</v>
      </c>
      <c r="I138" s="125" t="s">
        <v>3316</v>
      </c>
      <c r="J138" s="125" t="s">
        <v>3319</v>
      </c>
      <c r="K138" s="125" t="s">
        <v>3285</v>
      </c>
      <c r="L138" s="125" t="s">
        <v>3272</v>
      </c>
      <c r="M138" s="125" t="s">
        <v>160</v>
      </c>
      <c r="N138" s="125" t="s">
        <v>3328</v>
      </c>
      <c r="O138" s="125" t="s">
        <v>625</v>
      </c>
      <c r="P138" s="125" t="s">
        <v>3320</v>
      </c>
      <c r="Q138" s="126">
        <v>500</v>
      </c>
      <c r="R138" s="125" t="s">
        <v>4571</v>
      </c>
      <c r="S138" s="187" t="s">
        <v>44</v>
      </c>
      <c r="T138" s="170">
        <v>100</v>
      </c>
      <c r="U138" s="170">
        <v>500</v>
      </c>
      <c r="V138" s="171" t="s">
        <v>4723</v>
      </c>
      <c r="W138" s="171" t="s">
        <v>132</v>
      </c>
      <c r="X138" s="171" t="s">
        <v>132</v>
      </c>
      <c r="Y138" s="171" t="s">
        <v>132</v>
      </c>
      <c r="Z138" s="171">
        <v>0</v>
      </c>
      <c r="AA138" s="171" t="s">
        <v>44</v>
      </c>
      <c r="AB138" s="168" t="s">
        <v>44</v>
      </c>
      <c r="AC138" s="171" t="s">
        <v>5158</v>
      </c>
      <c r="AD138" s="168">
        <v>4.5000000000000005E-3</v>
      </c>
      <c r="AE138" s="168">
        <v>4.5000000000000005E-3</v>
      </c>
      <c r="AF138" s="168">
        <v>4.5000000000000005E-3</v>
      </c>
      <c r="AG138" s="168" t="s">
        <v>44</v>
      </c>
      <c r="AH138" s="171" t="s">
        <v>44</v>
      </c>
      <c r="AI138" s="171" t="s">
        <v>44</v>
      </c>
      <c r="AJ138" s="171" t="s">
        <v>130</v>
      </c>
      <c r="AK138" s="172">
        <v>37291</v>
      </c>
      <c r="AL138" s="186" t="s">
        <v>5159</v>
      </c>
      <c r="AM138" s="127">
        <v>1.05757108366286E-2</v>
      </c>
      <c r="AN138" s="127">
        <v>4.4265951099486202E-2</v>
      </c>
      <c r="AO138" s="127">
        <v>0.14552759722386249</v>
      </c>
      <c r="AP138" s="127">
        <v>0.130061732955014</v>
      </c>
      <c r="AQ138" s="127">
        <v>0.1294582727443791</v>
      </c>
      <c r="AR138" s="127">
        <v>0.1109425171127582</v>
      </c>
      <c r="AS138" s="127">
        <v>0.1306483704935936</v>
      </c>
      <c r="AT138" s="127">
        <v>0.12602421705771569</v>
      </c>
      <c r="AU138" s="127" t="s">
        <v>44</v>
      </c>
      <c r="AV138" s="127" t="s">
        <v>44</v>
      </c>
      <c r="AW138" s="127">
        <v>0.1147776015436372</v>
      </c>
      <c r="AX138" s="127">
        <v>0.96941434095950718</v>
      </c>
      <c r="AY138" s="127">
        <v>0.97497043710185383</v>
      </c>
      <c r="AZ138" s="127">
        <v>0.98147150672477323</v>
      </c>
      <c r="BA138" s="127">
        <v>0.98854128894799398</v>
      </c>
      <c r="BB138" s="127">
        <v>1.0042347271749852</v>
      </c>
      <c r="BC138" s="127">
        <v>1.0202574440446579</v>
      </c>
      <c r="BD138" s="127">
        <v>1.0013334180293041</v>
      </c>
      <c r="BE138" s="127">
        <v>1.0185418325977311</v>
      </c>
      <c r="BF138" s="127" t="s">
        <v>44</v>
      </c>
      <c r="BG138" s="127" t="s">
        <v>44</v>
      </c>
      <c r="BH138" s="127">
        <v>0.94350652328654561</v>
      </c>
      <c r="BI138" s="127">
        <v>-3.3367062162480002E-4</v>
      </c>
      <c r="BJ138" s="127">
        <v>-1.1364010283063E-3</v>
      </c>
      <c r="BK138" s="127">
        <v>-2.7473106331127998E-3</v>
      </c>
      <c r="BL138" s="127">
        <v>-1.3323223589358779E-3</v>
      </c>
      <c r="BM138" s="127">
        <v>4.8357047777147777E-4</v>
      </c>
      <c r="BN138" s="127">
        <v>2.2027889585157999E-3</v>
      </c>
      <c r="BO138" s="127">
        <v>1.7397690876849999E-4</v>
      </c>
      <c r="BP138" s="127">
        <v>2.2941816046814999E-3</v>
      </c>
      <c r="BQ138" s="127" t="s">
        <v>44</v>
      </c>
      <c r="BR138" s="127" t="s">
        <v>44</v>
      </c>
      <c r="BS138" s="127">
        <v>-6.1270745803468918E-3</v>
      </c>
      <c r="BT138" s="127">
        <v>4.778994114092E-4</v>
      </c>
      <c r="BU138" s="127">
        <v>3.2536341002560999E-3</v>
      </c>
      <c r="BV138" s="174">
        <v>-5.0148924221157394</v>
      </c>
      <c r="BW138" s="174">
        <v>-0.68742409635731594</v>
      </c>
      <c r="BX138" s="127" t="s">
        <v>44</v>
      </c>
      <c r="BY138" s="127">
        <v>-5.1565565219655E-3</v>
      </c>
      <c r="BZ138" s="174">
        <v>-6.5155319895999998E-5</v>
      </c>
      <c r="CA138" s="179">
        <v>-6.4024426267566201E-2</v>
      </c>
      <c r="CB138" s="179">
        <v>-8.1725134234431104E-2</v>
      </c>
      <c r="CC138" s="179">
        <v>-2.0564763435085998E-2</v>
      </c>
      <c r="CD138" s="179">
        <v>-5.0103337041887498E-2</v>
      </c>
      <c r="CE138" s="179">
        <v>-0.1150787643197866</v>
      </c>
      <c r="CF138" s="179">
        <v>-2.9376804815887898E-2</v>
      </c>
      <c r="CG138" s="176">
        <v>1380.4091060000001</v>
      </c>
      <c r="CH138" s="168">
        <v>0.3</v>
      </c>
      <c r="CI138" s="169" t="s">
        <v>44</v>
      </c>
      <c r="CJ138" s="169">
        <v>1.3500000000000001E-3</v>
      </c>
      <c r="CK138" s="169" t="s">
        <v>44</v>
      </c>
      <c r="CL138" s="169">
        <v>1.3500000000000001E-3</v>
      </c>
      <c r="CM138" s="177">
        <v>1009742620.24</v>
      </c>
      <c r="CN138" s="177">
        <v>948278981.88952363</v>
      </c>
      <c r="CO138" s="177">
        <v>73954171.690000027</v>
      </c>
      <c r="CP138" s="127" t="s">
        <v>44</v>
      </c>
      <c r="CQ138" s="127" t="s">
        <v>44</v>
      </c>
      <c r="CR138" s="127" t="s">
        <v>44</v>
      </c>
      <c r="CS138" s="127" t="s">
        <v>44</v>
      </c>
      <c r="CT138" s="125" t="s">
        <v>44</v>
      </c>
      <c r="CU138" s="125" t="s">
        <v>44</v>
      </c>
      <c r="CV138" s="125" t="s">
        <v>5160</v>
      </c>
      <c r="CW138" s="125" t="s">
        <v>44</v>
      </c>
      <c r="CX138" s="153">
        <v>25569.625694432871</v>
      </c>
    </row>
    <row r="139" spans="1:102" ht="15" customHeight="1" x14ac:dyDescent="0.25">
      <c r="A139" s="8"/>
      <c r="B139" s="128">
        <v>55315627000123</v>
      </c>
      <c r="C139" s="151" t="s">
        <v>5161</v>
      </c>
      <c r="D139" s="125">
        <v>11</v>
      </c>
      <c r="E139" s="125"/>
      <c r="F139" s="121"/>
      <c r="G139" s="125" t="s">
        <v>5153</v>
      </c>
      <c r="H139" s="125" t="s">
        <v>3316</v>
      </c>
      <c r="I139" s="125" t="s">
        <v>3316</v>
      </c>
      <c r="J139" s="125" t="s">
        <v>3319</v>
      </c>
      <c r="K139" s="125" t="s">
        <v>3285</v>
      </c>
      <c r="L139" s="125" t="s">
        <v>3273</v>
      </c>
      <c r="M139" s="125" t="s">
        <v>160</v>
      </c>
      <c r="N139" s="125" t="s">
        <v>3307</v>
      </c>
      <c r="O139" s="125" t="s">
        <v>161</v>
      </c>
      <c r="P139" s="125" t="s">
        <v>3320</v>
      </c>
      <c r="Q139" s="126">
        <v>1000</v>
      </c>
      <c r="R139" s="125" t="s">
        <v>4571</v>
      </c>
      <c r="S139" s="187" t="s">
        <v>44</v>
      </c>
      <c r="T139" s="170">
        <v>500</v>
      </c>
      <c r="U139" s="170">
        <v>1000</v>
      </c>
      <c r="V139" s="171" t="s">
        <v>3271</v>
      </c>
      <c r="W139" s="171" t="s">
        <v>132</v>
      </c>
      <c r="X139" s="171" t="s">
        <v>3289</v>
      </c>
      <c r="Y139" s="171" t="s">
        <v>3288</v>
      </c>
      <c r="Z139" s="171">
        <v>31</v>
      </c>
      <c r="AA139" s="171" t="s">
        <v>44</v>
      </c>
      <c r="AB139" s="168" t="s">
        <v>44</v>
      </c>
      <c r="AC139" s="171" t="s">
        <v>5162</v>
      </c>
      <c r="AD139" s="168">
        <v>6.0000000000000001E-3</v>
      </c>
      <c r="AE139" s="168">
        <v>6.0000000000000001E-3</v>
      </c>
      <c r="AF139" s="168">
        <v>6.0000000000000001E-3</v>
      </c>
      <c r="AG139" s="168">
        <v>0.2</v>
      </c>
      <c r="AH139" s="171" t="s">
        <v>133</v>
      </c>
      <c r="AI139" s="171" t="s">
        <v>4607</v>
      </c>
      <c r="AJ139" s="171" t="s">
        <v>130</v>
      </c>
      <c r="AK139" s="172">
        <v>45471</v>
      </c>
      <c r="AL139" s="186" t="s">
        <v>5163</v>
      </c>
      <c r="AM139" s="127">
        <v>1.19614328745185E-2</v>
      </c>
      <c r="AN139" s="127">
        <v>4.4851322317547002E-2</v>
      </c>
      <c r="AO139" s="127">
        <v>0.15185378272797331</v>
      </c>
      <c r="AP139" s="127" t="s">
        <v>44</v>
      </c>
      <c r="AQ139" s="127" t="s">
        <v>44</v>
      </c>
      <c r="AR139" s="127" t="s">
        <v>44</v>
      </c>
      <c r="AS139" s="127" t="s">
        <v>44</v>
      </c>
      <c r="AT139" s="127" t="s">
        <v>44</v>
      </c>
      <c r="AU139" s="127" t="s">
        <v>44</v>
      </c>
      <c r="AV139" s="127" t="s">
        <v>44</v>
      </c>
      <c r="AW139" s="127">
        <v>0.14118650243371619</v>
      </c>
      <c r="AX139" s="127">
        <v>1.0964354780599543</v>
      </c>
      <c r="AY139" s="127">
        <v>0.98786340829447317</v>
      </c>
      <c r="AZ139" s="127">
        <v>1.0241367532964518</v>
      </c>
      <c r="BA139" s="127" t="s">
        <v>44</v>
      </c>
      <c r="BB139" s="127" t="s">
        <v>44</v>
      </c>
      <c r="BC139" s="127" t="s">
        <v>44</v>
      </c>
      <c r="BD139" s="127" t="s">
        <v>44</v>
      </c>
      <c r="BE139" s="127" t="s">
        <v>44</v>
      </c>
      <c r="BF139" s="127" t="s">
        <v>44</v>
      </c>
      <c r="BG139" s="127" t="s">
        <v>44</v>
      </c>
      <c r="BH139" s="127">
        <v>1.0567854992645349</v>
      </c>
      <c r="BI139" s="127">
        <v>1.0520514162649999E-3</v>
      </c>
      <c r="BJ139" s="127">
        <v>-5.5102981024550001E-4</v>
      </c>
      <c r="BK139" s="127">
        <v>3.5788748709978998E-3</v>
      </c>
      <c r="BL139" s="127" t="s">
        <v>44</v>
      </c>
      <c r="BM139" s="127" t="s">
        <v>44</v>
      </c>
      <c r="BN139" s="127" t="s">
        <v>44</v>
      </c>
      <c r="BO139" s="127" t="s">
        <v>44</v>
      </c>
      <c r="BP139" s="127" t="s">
        <v>44</v>
      </c>
      <c r="BQ139" s="127" t="s">
        <v>44</v>
      </c>
      <c r="BR139" s="127" t="s">
        <v>44</v>
      </c>
      <c r="BS139" s="127">
        <v>6.6924318921866011E-3</v>
      </c>
      <c r="BT139" s="127">
        <v>2.2209290215751002E-3</v>
      </c>
      <c r="BU139" s="127">
        <v>2.4132589601881002E-3</v>
      </c>
      <c r="BV139" s="174">
        <v>1.403049193398803</v>
      </c>
      <c r="BW139" s="174">
        <v>2.6292808636864304</v>
      </c>
      <c r="BX139" s="127">
        <v>-4.1677604049494832E-5</v>
      </c>
      <c r="BY139" s="127">
        <v>-4.1677604049494832E-5</v>
      </c>
      <c r="BZ139" s="174">
        <v>2.0214495709755999E-3</v>
      </c>
      <c r="CA139" s="179">
        <v>7.7834706215675606E-2</v>
      </c>
      <c r="CB139" s="179">
        <v>-8.5587624620042102E-2</v>
      </c>
      <c r="CC139" s="179">
        <v>0.11503544180408989</v>
      </c>
      <c r="CD139" s="179">
        <v>8.3144567571567504E-2</v>
      </c>
      <c r="CE139" s="179">
        <v>6.5992199383514805E-2</v>
      </c>
      <c r="CF139" s="179">
        <v>0.1053414330908985</v>
      </c>
      <c r="CG139" s="176">
        <v>1.2739541999999999</v>
      </c>
      <c r="CH139" s="168">
        <v>0.3</v>
      </c>
      <c r="CI139" s="169">
        <v>0.15</v>
      </c>
      <c r="CJ139" s="169">
        <v>1.8E-3</v>
      </c>
      <c r="CK139" s="169">
        <v>9.3502213969234299E-5</v>
      </c>
      <c r="CL139" s="169">
        <v>1.8935022139692343E-3</v>
      </c>
      <c r="CM139" s="177">
        <v>423903063.23000002</v>
      </c>
      <c r="CN139" s="177">
        <v>238435970.24341276</v>
      </c>
      <c r="CO139" s="177">
        <v>254724975.0399999</v>
      </c>
      <c r="CP139" s="127" t="s">
        <v>44</v>
      </c>
      <c r="CQ139" s="127" t="s">
        <v>44</v>
      </c>
      <c r="CR139" s="127" t="s">
        <v>44</v>
      </c>
      <c r="CS139" s="127" t="s">
        <v>44</v>
      </c>
      <c r="CT139" s="125" t="s">
        <v>44</v>
      </c>
      <c r="CU139" s="125" t="s">
        <v>44</v>
      </c>
      <c r="CV139" s="125" t="s">
        <v>5164</v>
      </c>
      <c r="CW139" s="125" t="s">
        <v>44</v>
      </c>
      <c r="CX139" s="153">
        <v>25569.625694432871</v>
      </c>
    </row>
    <row r="140" spans="1:102" ht="15" customHeight="1" x14ac:dyDescent="0.25">
      <c r="A140" s="8"/>
      <c r="B140" s="128">
        <v>34109809000178</v>
      </c>
      <c r="C140" s="151" t="s">
        <v>5165</v>
      </c>
      <c r="D140" s="125">
        <v>11</v>
      </c>
      <c r="E140" s="125"/>
      <c r="F140" s="121" t="s">
        <v>3274</v>
      </c>
      <c r="G140" s="125" t="s">
        <v>5153</v>
      </c>
      <c r="H140" s="125" t="s">
        <v>3315</v>
      </c>
      <c r="I140" s="125" t="s">
        <v>3316</v>
      </c>
      <c r="J140" s="125" t="s">
        <v>3319</v>
      </c>
      <c r="K140" s="125" t="s">
        <v>3285</v>
      </c>
      <c r="L140" s="125" t="s">
        <v>3272</v>
      </c>
      <c r="M140" s="125" t="s">
        <v>160</v>
      </c>
      <c r="N140" s="125" t="s">
        <v>3305</v>
      </c>
      <c r="O140" s="125" t="s">
        <v>3326</v>
      </c>
      <c r="P140" s="125" t="s">
        <v>3299</v>
      </c>
      <c r="Q140" s="126">
        <v>1000</v>
      </c>
      <c r="R140" s="125" t="s">
        <v>4571</v>
      </c>
      <c r="S140" s="187" t="s">
        <v>44</v>
      </c>
      <c r="T140" s="170">
        <v>1000</v>
      </c>
      <c r="U140" s="170">
        <v>1000</v>
      </c>
      <c r="V140" s="171" t="s">
        <v>3271</v>
      </c>
      <c r="W140" s="171" t="s">
        <v>132</v>
      </c>
      <c r="X140" s="171" t="s">
        <v>5166</v>
      </c>
      <c r="Y140" s="171" t="s">
        <v>3288</v>
      </c>
      <c r="Z140" s="171">
        <v>6</v>
      </c>
      <c r="AA140" s="171" t="s">
        <v>44</v>
      </c>
      <c r="AB140" s="168" t="s">
        <v>44</v>
      </c>
      <c r="AC140" s="171" t="s">
        <v>5167</v>
      </c>
      <c r="AD140" s="168">
        <v>5.0000000000000001E-3</v>
      </c>
      <c r="AE140" s="168">
        <v>5.0000000000000001E-3</v>
      </c>
      <c r="AF140" s="168">
        <v>5.0000000000000001E-3</v>
      </c>
      <c r="AG140" s="168" t="s">
        <v>44</v>
      </c>
      <c r="AH140" s="171" t="s">
        <v>4584</v>
      </c>
      <c r="AI140" s="171" t="s">
        <v>4836</v>
      </c>
      <c r="AJ140" s="171" t="s">
        <v>44</v>
      </c>
      <c r="AK140" s="172">
        <v>43769</v>
      </c>
      <c r="AL140" s="186" t="s">
        <v>5168</v>
      </c>
      <c r="AM140" s="127">
        <v>1.12211618698507E-2</v>
      </c>
      <c r="AN140" s="127">
        <v>4.4303255706316901E-2</v>
      </c>
      <c r="AO140" s="127">
        <v>0.14919903080088809</v>
      </c>
      <c r="AP140" s="127">
        <v>0.13528942026756779</v>
      </c>
      <c r="AQ140" s="127">
        <v>0.1380618271064897</v>
      </c>
      <c r="AR140" s="127">
        <v>0.1180311932138973</v>
      </c>
      <c r="AS140" s="127">
        <v>0.1408699931785877</v>
      </c>
      <c r="AT140" s="127">
        <v>0.13839051059179261</v>
      </c>
      <c r="AU140" s="127" t="s">
        <v>44</v>
      </c>
      <c r="AV140" s="127" t="s">
        <v>44</v>
      </c>
      <c r="AW140" s="127">
        <v>0.10412859944261189</v>
      </c>
      <c r="AX140" s="127">
        <v>1.028579109896411</v>
      </c>
      <c r="AY140" s="127">
        <v>0.97579208190839839</v>
      </c>
      <c r="AZ140" s="127">
        <v>1.0062324971721051</v>
      </c>
      <c r="BA140" s="127">
        <v>1.030798246151206</v>
      </c>
      <c r="BB140" s="127">
        <v>1.0798160923777096</v>
      </c>
      <c r="BC140" s="127">
        <v>1.0854468299431044</v>
      </c>
      <c r="BD140" s="127">
        <v>1.0796754007291407</v>
      </c>
      <c r="BE140" s="127">
        <v>1.1184876015357106</v>
      </c>
      <c r="BF140" s="127" t="s">
        <v>44</v>
      </c>
      <c r="BG140" s="127" t="s">
        <v>44</v>
      </c>
      <c r="BH140" s="127">
        <v>1.0947052836127711</v>
      </c>
      <c r="BI140" s="127">
        <v>3.1178041159720001E-4</v>
      </c>
      <c r="BJ140" s="127">
        <v>-1.0990964214756E-3</v>
      </c>
      <c r="BK140" s="127">
        <v>9.2412294391270005E-4</v>
      </c>
      <c r="BL140" s="127">
        <v>3.5732106487764703E-3</v>
      </c>
      <c r="BM140" s="127">
        <v>9.0481610429673509E-3</v>
      </c>
      <c r="BN140" s="127">
        <v>9.2914650596548996E-3</v>
      </c>
      <c r="BO140" s="127">
        <v>1.0395599593762499E-2</v>
      </c>
      <c r="BP140" s="127">
        <v>1.46604751387584E-2</v>
      </c>
      <c r="BQ140" s="127" t="s">
        <v>44</v>
      </c>
      <c r="BR140" s="127" t="s">
        <v>44</v>
      </c>
      <c r="BS140" s="127">
        <v>8.2259341196462277E-3</v>
      </c>
      <c r="BT140" s="127">
        <v>1.5543347341676001E-3</v>
      </c>
      <c r="BU140" s="127">
        <v>4.7814947286785999E-3</v>
      </c>
      <c r="BV140" s="174">
        <v>0.51862124997042081</v>
      </c>
      <c r="BW140" s="174">
        <v>1.3535409338893836</v>
      </c>
      <c r="BX140" s="127" t="s">
        <v>44</v>
      </c>
      <c r="BY140" s="127">
        <v>-2.0139864142690402E-2</v>
      </c>
      <c r="BZ140" s="174">
        <v>3.0147393922709E-3</v>
      </c>
      <c r="CA140" s="179">
        <v>0.1657300746478145</v>
      </c>
      <c r="CB140" s="179">
        <v>-0.15121463297626561</v>
      </c>
      <c r="CC140" s="179">
        <v>0.18720763785192371</v>
      </c>
      <c r="CD140" s="179">
        <v>0.1017661653210237</v>
      </c>
      <c r="CE140" s="179">
        <v>7.5947194868795295E-2</v>
      </c>
      <c r="CF140" s="179">
        <v>0.14190679238847631</v>
      </c>
      <c r="CG140" s="176">
        <v>1.897105</v>
      </c>
      <c r="CH140" s="168">
        <v>0.25</v>
      </c>
      <c r="CI140" s="169" t="s">
        <v>44</v>
      </c>
      <c r="CJ140" s="169">
        <v>1.25E-3</v>
      </c>
      <c r="CK140" s="169" t="s">
        <v>44</v>
      </c>
      <c r="CL140" s="169">
        <v>1.25E-3</v>
      </c>
      <c r="CM140" s="177">
        <v>3847057480.1100001</v>
      </c>
      <c r="CN140" s="177">
        <v>3714262049.8401599</v>
      </c>
      <c r="CO140" s="177">
        <v>-125028835.95999992</v>
      </c>
      <c r="CP140" s="127" t="s">
        <v>44</v>
      </c>
      <c r="CQ140" s="127" t="s">
        <v>44</v>
      </c>
      <c r="CR140" s="127" t="s">
        <v>44</v>
      </c>
      <c r="CS140" s="127" t="s">
        <v>44</v>
      </c>
      <c r="CT140" s="125" t="s">
        <v>44</v>
      </c>
      <c r="CU140" s="125" t="s">
        <v>44</v>
      </c>
      <c r="CV140" s="125" t="s">
        <v>5169</v>
      </c>
      <c r="CW140" s="125" t="s">
        <v>44</v>
      </c>
      <c r="CX140" s="153">
        <v>25569.625694432871</v>
      </c>
    </row>
    <row r="141" spans="1:102" ht="15" customHeight="1" x14ac:dyDescent="0.25">
      <c r="A141" s="8"/>
      <c r="B141" s="128">
        <v>34430477000129</v>
      </c>
      <c r="C141" s="151" t="s">
        <v>5170</v>
      </c>
      <c r="D141" s="125">
        <v>30</v>
      </c>
      <c r="E141" s="125"/>
      <c r="F141" s="121" t="s">
        <v>3266</v>
      </c>
      <c r="G141" s="125" t="s">
        <v>379</v>
      </c>
      <c r="H141" s="125" t="s">
        <v>3264</v>
      </c>
      <c r="I141" s="125" t="s">
        <v>3265</v>
      </c>
      <c r="J141" s="125" t="s">
        <v>3318</v>
      </c>
      <c r="K141" s="125" t="s">
        <v>3285</v>
      </c>
      <c r="L141" s="125" t="s">
        <v>3272</v>
      </c>
      <c r="M141" s="125" t="s">
        <v>112</v>
      </c>
      <c r="N141" s="125" t="s">
        <v>5147</v>
      </c>
      <c r="O141" s="125" t="s">
        <v>3309</v>
      </c>
      <c r="P141" s="125" t="s">
        <v>3308</v>
      </c>
      <c r="Q141" s="126">
        <v>500</v>
      </c>
      <c r="R141" s="125" t="s">
        <v>4571</v>
      </c>
      <c r="S141" s="187" t="s">
        <v>44</v>
      </c>
      <c r="T141" s="170">
        <v>100</v>
      </c>
      <c r="U141" s="170">
        <v>100</v>
      </c>
      <c r="V141" s="171" t="s">
        <v>3271</v>
      </c>
      <c r="W141" s="171" t="s">
        <v>132</v>
      </c>
      <c r="X141" s="171" t="s">
        <v>3289</v>
      </c>
      <c r="Y141" s="171" t="s">
        <v>3292</v>
      </c>
      <c r="Z141" s="171">
        <v>32</v>
      </c>
      <c r="AA141" s="171" t="s">
        <v>44</v>
      </c>
      <c r="AB141" s="168" t="s">
        <v>44</v>
      </c>
      <c r="AC141" s="171" t="s">
        <v>5171</v>
      </c>
      <c r="AD141" s="168">
        <v>1.38E-2</v>
      </c>
      <c r="AE141" s="168">
        <v>0.1338</v>
      </c>
      <c r="AF141" s="168">
        <v>1.4999999999999999E-2</v>
      </c>
      <c r="AG141" s="168">
        <v>0.2</v>
      </c>
      <c r="AH141" s="171" t="s">
        <v>5172</v>
      </c>
      <c r="AI141" s="171" t="s">
        <v>44</v>
      </c>
      <c r="AJ141" s="171" t="s">
        <v>3246</v>
      </c>
      <c r="AK141" s="172">
        <v>43810</v>
      </c>
      <c r="AL141" s="186" t="s">
        <v>5173</v>
      </c>
      <c r="AM141" s="127">
        <v>-3.6100313362320599E-2</v>
      </c>
      <c r="AN141" s="127">
        <v>4.67914768219388E-2</v>
      </c>
      <c r="AO141" s="127">
        <v>4.3303698426536003E-2</v>
      </c>
      <c r="AP141" s="127">
        <v>3.1728156715473403E-2</v>
      </c>
      <c r="AQ141" s="127">
        <v>8.8693140451310895E-2</v>
      </c>
      <c r="AR141" s="127">
        <v>-0.24033184963950291</v>
      </c>
      <c r="AS141" s="127">
        <v>0.30356264243436221</v>
      </c>
      <c r="AT141" s="127">
        <v>-5.3653279186152002E-2</v>
      </c>
      <c r="AU141" s="127" t="s">
        <v>44</v>
      </c>
      <c r="AV141" s="127" t="s">
        <v>44</v>
      </c>
      <c r="AW141" s="127">
        <v>-1.9159818957998E-3</v>
      </c>
      <c r="AX141" s="127" t="s">
        <v>44</v>
      </c>
      <c r="AY141" s="127">
        <v>1.0305958750823363</v>
      </c>
      <c r="AZ141" s="127">
        <v>0.29205007814475509</v>
      </c>
      <c r="BA141" s="127">
        <v>0.23001890316712709</v>
      </c>
      <c r="BB141" s="127">
        <v>0.66150436960955616</v>
      </c>
      <c r="BC141" s="127" t="s">
        <v>44</v>
      </c>
      <c r="BD141" s="127">
        <v>2.3266070383152035</v>
      </c>
      <c r="BE141" s="127" t="s">
        <v>44</v>
      </c>
      <c r="BF141" s="127" t="s">
        <v>44</v>
      </c>
      <c r="BG141" s="127" t="s">
        <v>44</v>
      </c>
      <c r="BH141" s="127" t="s">
        <v>44</v>
      </c>
      <c r="BI141" s="127">
        <v>-4.7009694820574099E-2</v>
      </c>
      <c r="BJ141" s="127">
        <v>1.3891246941462E-3</v>
      </c>
      <c r="BK141" s="127">
        <v>-0.10497120943043931</v>
      </c>
      <c r="BL141" s="127">
        <v>-9.3334690824121935E-2</v>
      </c>
      <c r="BM141" s="127">
        <v>-4.0019115080692336E-2</v>
      </c>
      <c r="BN141" s="127">
        <v>-0.34907157779374531</v>
      </c>
      <c r="BO141" s="127">
        <v>0.17308824884953711</v>
      </c>
      <c r="BP141" s="127">
        <v>-0.17738331463918619</v>
      </c>
      <c r="BQ141" s="127" t="s">
        <v>44</v>
      </c>
      <c r="BR141" s="127" t="s">
        <v>44</v>
      </c>
      <c r="BS141" s="127">
        <v>-0.11527320634558491</v>
      </c>
      <c r="BT141" s="127">
        <v>0.1903310503485621</v>
      </c>
      <c r="BU141" s="127">
        <v>0.26669622588177339</v>
      </c>
      <c r="BV141" s="174">
        <v>-0.40910419147061761</v>
      </c>
      <c r="BW141" s="174">
        <v>-0.2213388516506426</v>
      </c>
      <c r="BX141" s="127">
        <v>-0.10157449938827499</v>
      </c>
      <c r="BY141" s="127">
        <v>-0.51107887706903044</v>
      </c>
      <c r="BZ141" s="174">
        <v>1.0186603159095056</v>
      </c>
      <c r="CA141" s="179">
        <v>0.89292514331993944</v>
      </c>
      <c r="CB141" s="179">
        <v>-0.42074122134317371</v>
      </c>
      <c r="CC141" s="179">
        <v>0.59217573583739325</v>
      </c>
      <c r="CD141" s="179">
        <v>0.5137394662895558</v>
      </c>
      <c r="CE141" s="179">
        <v>0.12827200935028479</v>
      </c>
      <c r="CF141" s="179">
        <v>0.71323962754350023</v>
      </c>
      <c r="CG141" s="176">
        <v>3.27244227</v>
      </c>
      <c r="CH141" s="168">
        <v>0.24</v>
      </c>
      <c r="CI141" s="169">
        <v>0.15</v>
      </c>
      <c r="CJ141" s="169">
        <v>3.3119999999999998E-3</v>
      </c>
      <c r="CK141" s="169" t="s">
        <v>44</v>
      </c>
      <c r="CL141" s="169">
        <v>3.3119999999999998E-3</v>
      </c>
      <c r="CM141" s="177">
        <v>182534234.16</v>
      </c>
      <c r="CN141" s="177">
        <v>210349373.11285725</v>
      </c>
      <c r="CO141" s="177">
        <v>-48726495.630000018</v>
      </c>
      <c r="CP141" s="127" t="s">
        <v>44</v>
      </c>
      <c r="CQ141" s="127" t="s">
        <v>44</v>
      </c>
      <c r="CR141" s="127" t="s">
        <v>44</v>
      </c>
      <c r="CS141" s="127" t="s">
        <v>44</v>
      </c>
      <c r="CT141" s="125" t="s">
        <v>44</v>
      </c>
      <c r="CU141" s="125" t="s">
        <v>44</v>
      </c>
      <c r="CV141" s="125" t="s">
        <v>5174</v>
      </c>
      <c r="CW141" s="125" t="s">
        <v>44</v>
      </c>
      <c r="CX141" s="153">
        <v>25569.625694432871</v>
      </c>
    </row>
    <row r="142" spans="1:102" ht="15" customHeight="1" x14ac:dyDescent="0.25">
      <c r="A142" s="8"/>
      <c r="B142" s="128">
        <v>9577036000107</v>
      </c>
      <c r="C142" s="151" t="s">
        <v>5175</v>
      </c>
      <c r="D142" s="125">
        <v>30</v>
      </c>
      <c r="E142" s="125"/>
      <c r="F142" s="121" t="s">
        <v>3267</v>
      </c>
      <c r="G142" s="125" t="s">
        <v>379</v>
      </c>
      <c r="H142" s="125" t="s">
        <v>3264</v>
      </c>
      <c r="I142" s="125" t="s">
        <v>3265</v>
      </c>
      <c r="J142" s="125" t="s">
        <v>357</v>
      </c>
      <c r="K142" s="125" t="s">
        <v>3298</v>
      </c>
      <c r="L142" s="125" t="s">
        <v>3273</v>
      </c>
      <c r="M142" s="125" t="s">
        <v>112</v>
      </c>
      <c r="N142" s="125" t="s">
        <v>5147</v>
      </c>
      <c r="O142" s="125" t="s">
        <v>3309</v>
      </c>
      <c r="P142" s="125" t="s">
        <v>4926</v>
      </c>
      <c r="Q142" s="126">
        <v>100000</v>
      </c>
      <c r="R142" s="125" t="s">
        <v>4612</v>
      </c>
      <c r="S142" s="187" t="s">
        <v>44</v>
      </c>
      <c r="T142" s="170">
        <v>10000</v>
      </c>
      <c r="U142" s="170">
        <v>100000</v>
      </c>
      <c r="V142" s="171" t="s">
        <v>3271</v>
      </c>
      <c r="W142" s="171" t="s">
        <v>132</v>
      </c>
      <c r="X142" s="171" t="s">
        <v>4709</v>
      </c>
      <c r="Y142" s="171" t="s">
        <v>3292</v>
      </c>
      <c r="Z142" s="171">
        <v>16</v>
      </c>
      <c r="AA142" s="171" t="s">
        <v>44</v>
      </c>
      <c r="AB142" s="168" t="s">
        <v>44</v>
      </c>
      <c r="AC142" s="171" t="s">
        <v>5176</v>
      </c>
      <c r="AD142" s="168">
        <v>1.38E-2</v>
      </c>
      <c r="AE142" s="168">
        <v>0.1338</v>
      </c>
      <c r="AF142" s="168">
        <v>1.4999999999999999E-2</v>
      </c>
      <c r="AG142" s="168">
        <v>0.2</v>
      </c>
      <c r="AH142" s="171" t="s">
        <v>44</v>
      </c>
      <c r="AI142" s="171" t="s">
        <v>44</v>
      </c>
      <c r="AJ142" s="171" t="s">
        <v>5177</v>
      </c>
      <c r="AK142" s="172">
        <v>39734</v>
      </c>
      <c r="AL142" s="186" t="s">
        <v>5178</v>
      </c>
      <c r="AM142" s="127">
        <v>-3.5462631024688399E-2</v>
      </c>
      <c r="AN142" s="127">
        <v>4.9155480873102203E-2</v>
      </c>
      <c r="AO142" s="127">
        <v>4.9171919485532199E-2</v>
      </c>
      <c r="AP142" s="127">
        <v>3.6385366308581302E-2</v>
      </c>
      <c r="AQ142" s="127">
        <v>9.27230623619828E-2</v>
      </c>
      <c r="AR142" s="127">
        <v>-0.23800009418918749</v>
      </c>
      <c r="AS142" s="127">
        <v>0.3082673120689618</v>
      </c>
      <c r="AT142" s="127">
        <v>-5.2637812618518798E-2</v>
      </c>
      <c r="AU142" s="127" t="s">
        <v>44</v>
      </c>
      <c r="AV142" s="127" t="s">
        <v>44</v>
      </c>
      <c r="AW142" s="127">
        <v>0.1742948648487867</v>
      </c>
      <c r="AX142" s="127" t="s">
        <v>44</v>
      </c>
      <c r="AY142" s="127">
        <v>1.0826637513128357</v>
      </c>
      <c r="AZ142" s="127">
        <v>0.33162670741945771</v>
      </c>
      <c r="BA142" s="127">
        <v>0.2643868228441778</v>
      </c>
      <c r="BB142" s="127">
        <v>0.69426910342444337</v>
      </c>
      <c r="BC142" s="127" t="s">
        <v>44</v>
      </c>
      <c r="BD142" s="127">
        <v>2.3626652218816284</v>
      </c>
      <c r="BE142" s="127" t="s">
        <v>44</v>
      </c>
      <c r="BF142" s="127" t="s">
        <v>44</v>
      </c>
      <c r="BG142" s="127" t="s">
        <v>44</v>
      </c>
      <c r="BH142" s="127">
        <v>3.7193640915877668</v>
      </c>
      <c r="BI142" s="127">
        <v>-4.6372012482941899E-2</v>
      </c>
      <c r="BJ142" s="127">
        <v>3.7531287453096002E-3</v>
      </c>
      <c r="BK142" s="127">
        <v>-9.9102988371443101E-2</v>
      </c>
      <c r="BL142" s="127">
        <v>-8.8989460719853808E-2</v>
      </c>
      <c r="BM142" s="127">
        <v>-3.6021076475179825E-2</v>
      </c>
      <c r="BN142" s="127">
        <v>-0.34673982234342993</v>
      </c>
      <c r="BO142" s="127">
        <v>0.1777929184841367</v>
      </c>
      <c r="BP142" s="127">
        <v>-0.17636784807155301</v>
      </c>
      <c r="BQ142" s="127" t="s">
        <v>44</v>
      </c>
      <c r="BR142" s="127" t="s">
        <v>44</v>
      </c>
      <c r="BS142" s="127">
        <v>0.12172899632989664</v>
      </c>
      <c r="BT142" s="127">
        <v>0.18953448077999541</v>
      </c>
      <c r="BU142" s="127">
        <v>0.21554115146434641</v>
      </c>
      <c r="BV142" s="174">
        <v>-0.38201997195478199</v>
      </c>
      <c r="BW142" s="174">
        <v>0.41759728948630881</v>
      </c>
      <c r="BX142" s="127">
        <v>-0.10079370802516729</v>
      </c>
      <c r="BY142" s="127">
        <v>-0.50652885855381191</v>
      </c>
      <c r="BZ142" s="174">
        <v>0.73079368550977264</v>
      </c>
      <c r="CA142" s="179">
        <v>0.89248845573491187</v>
      </c>
      <c r="CB142" s="179">
        <v>-0.42011391074100157</v>
      </c>
      <c r="CC142" s="179">
        <v>0.59135933024452825</v>
      </c>
      <c r="CD142" s="179">
        <v>0.51309744830001391</v>
      </c>
      <c r="CE142" s="179">
        <v>0.12865439646873239</v>
      </c>
      <c r="CF142" s="179">
        <v>0.7128017738746919</v>
      </c>
      <c r="CG142" s="176">
        <v>16.595592270000001</v>
      </c>
      <c r="CH142" s="168">
        <v>0.24</v>
      </c>
      <c r="CI142" s="169">
        <v>0.15</v>
      </c>
      <c r="CJ142" s="169">
        <v>3.3119999999999998E-3</v>
      </c>
      <c r="CK142" s="169">
        <v>1.2825476986453423E-3</v>
      </c>
      <c r="CL142" s="169">
        <v>4.5945476986453421E-3</v>
      </c>
      <c r="CM142" s="177">
        <v>73762112.180000007</v>
      </c>
      <c r="CN142" s="177">
        <v>85854696.326666653</v>
      </c>
      <c r="CO142" s="177">
        <v>-28308064.800000001</v>
      </c>
      <c r="CP142" s="127" t="s">
        <v>44</v>
      </c>
      <c r="CQ142" s="127" t="s">
        <v>44</v>
      </c>
      <c r="CR142" s="127" t="s">
        <v>44</v>
      </c>
      <c r="CS142" s="127" t="s">
        <v>44</v>
      </c>
      <c r="CT142" s="125" t="s">
        <v>44</v>
      </c>
      <c r="CU142" s="125" t="s">
        <v>44</v>
      </c>
      <c r="CV142" s="125" t="s">
        <v>5179</v>
      </c>
      <c r="CW142" s="125" t="s">
        <v>44</v>
      </c>
      <c r="CX142" s="153">
        <v>25569.625694432871</v>
      </c>
    </row>
    <row r="143" spans="1:102" ht="15" customHeight="1" x14ac:dyDescent="0.25">
      <c r="A143" s="8"/>
      <c r="B143" s="128">
        <v>63762704000111</v>
      </c>
      <c r="C143" s="151" t="s">
        <v>5180</v>
      </c>
      <c r="D143" s="125">
        <v>40</v>
      </c>
      <c r="E143" s="125"/>
      <c r="F143" s="121"/>
      <c r="G143" s="125" t="s">
        <v>5181</v>
      </c>
      <c r="H143" s="125" t="s">
        <v>347</v>
      </c>
      <c r="I143" s="125" t="s">
        <v>3278</v>
      </c>
      <c r="J143" s="125" t="s">
        <v>5182</v>
      </c>
      <c r="K143" s="125" t="s">
        <v>3285</v>
      </c>
      <c r="L143" s="125" t="s">
        <v>4605</v>
      </c>
      <c r="M143" s="125" t="s">
        <v>4903</v>
      </c>
      <c r="N143" s="125" t="s">
        <v>44</v>
      </c>
      <c r="O143" s="125" t="s">
        <v>262</v>
      </c>
      <c r="P143" s="125" t="s">
        <v>3821</v>
      </c>
      <c r="Q143" s="126">
        <v>1003.8</v>
      </c>
      <c r="R143" s="125" t="s">
        <v>4571</v>
      </c>
      <c r="S143" s="187" t="s">
        <v>44</v>
      </c>
      <c r="T143" s="170">
        <v>1000</v>
      </c>
      <c r="U143" s="170">
        <v>1000</v>
      </c>
      <c r="V143" s="171" t="s">
        <v>3271</v>
      </c>
      <c r="W143" s="171" t="s">
        <v>3288</v>
      </c>
      <c r="X143" s="171" t="s">
        <v>5183</v>
      </c>
      <c r="Y143" s="171" t="s">
        <v>3288</v>
      </c>
      <c r="Z143" s="171">
        <v>180</v>
      </c>
      <c r="AA143" s="171" t="s">
        <v>44</v>
      </c>
      <c r="AB143" s="168" t="s">
        <v>44</v>
      </c>
      <c r="AC143" s="171" t="s">
        <v>44</v>
      </c>
      <c r="AD143" s="168">
        <v>1.3000000000000001E-2</v>
      </c>
      <c r="AE143" s="168" t="s">
        <v>44</v>
      </c>
      <c r="AF143" s="168">
        <v>4.2999999999999997E-2</v>
      </c>
      <c r="AG143" s="168" t="s">
        <v>44</v>
      </c>
      <c r="AH143" s="171" t="s">
        <v>44</v>
      </c>
      <c r="AI143" s="171" t="s">
        <v>44</v>
      </c>
      <c r="AJ143" s="171" t="s">
        <v>44</v>
      </c>
      <c r="AK143" s="172">
        <v>46000</v>
      </c>
      <c r="AL143" s="186" t="s">
        <v>5184</v>
      </c>
      <c r="AM143" s="127" t="s">
        <v>44</v>
      </c>
      <c r="AN143" s="127" t="s">
        <v>44</v>
      </c>
      <c r="AO143" s="127" t="s">
        <v>44</v>
      </c>
      <c r="AP143" s="127" t="s">
        <v>44</v>
      </c>
      <c r="AQ143" s="127" t="s">
        <v>44</v>
      </c>
      <c r="AR143" s="127" t="s">
        <v>44</v>
      </c>
      <c r="AS143" s="127" t="s">
        <v>44</v>
      </c>
      <c r="AT143" s="127" t="s">
        <v>44</v>
      </c>
      <c r="AU143" s="127" t="s">
        <v>44</v>
      </c>
      <c r="AV143" s="127" t="s">
        <v>44</v>
      </c>
      <c r="AW143" s="127" t="s">
        <v>44</v>
      </c>
      <c r="AX143" s="127" t="s">
        <v>44</v>
      </c>
      <c r="AY143" s="127" t="s">
        <v>44</v>
      </c>
      <c r="AZ143" s="127" t="s">
        <v>44</v>
      </c>
      <c r="BA143" s="127" t="s">
        <v>44</v>
      </c>
      <c r="BB143" s="127" t="s">
        <v>44</v>
      </c>
      <c r="BC143" s="127" t="s">
        <v>44</v>
      </c>
      <c r="BD143" s="127" t="s">
        <v>44</v>
      </c>
      <c r="BE143" s="127" t="s">
        <v>44</v>
      </c>
      <c r="BF143" s="127" t="s">
        <v>44</v>
      </c>
      <c r="BG143" s="127" t="s">
        <v>44</v>
      </c>
      <c r="BH143" s="127" t="s">
        <v>44</v>
      </c>
      <c r="BI143" s="127" t="s">
        <v>44</v>
      </c>
      <c r="BJ143" s="127" t="s">
        <v>44</v>
      </c>
      <c r="BK143" s="127" t="s">
        <v>44</v>
      </c>
      <c r="BL143" s="127" t="s">
        <v>44</v>
      </c>
      <c r="BM143" s="127" t="s">
        <v>44</v>
      </c>
      <c r="BN143" s="127" t="s">
        <v>44</v>
      </c>
      <c r="BO143" s="127" t="s">
        <v>44</v>
      </c>
      <c r="BP143" s="127" t="s">
        <v>44</v>
      </c>
      <c r="BQ143" s="127" t="s">
        <v>44</v>
      </c>
      <c r="BR143" s="127" t="s">
        <v>44</v>
      </c>
      <c r="BS143" s="127" t="s">
        <v>44</v>
      </c>
      <c r="BT143" s="127" t="s">
        <v>44</v>
      </c>
      <c r="BU143" s="127" t="s">
        <v>44</v>
      </c>
      <c r="BV143" s="174" t="s">
        <v>44</v>
      </c>
      <c r="BW143" s="174" t="s">
        <v>44</v>
      </c>
      <c r="BX143" s="127" t="s">
        <v>44</v>
      </c>
      <c r="BY143" s="127" t="s">
        <v>44</v>
      </c>
      <c r="BZ143" s="174" t="s">
        <v>44</v>
      </c>
      <c r="CA143" s="179" t="s">
        <v>44</v>
      </c>
      <c r="CB143" s="179" t="s">
        <v>44</v>
      </c>
      <c r="CC143" s="179" t="s">
        <v>44</v>
      </c>
      <c r="CD143" s="179" t="s">
        <v>44</v>
      </c>
      <c r="CE143" s="179" t="s">
        <v>44</v>
      </c>
      <c r="CF143" s="179" t="s">
        <v>44</v>
      </c>
      <c r="CG143" s="176">
        <v>106.51522771</v>
      </c>
      <c r="CH143" s="168">
        <v>0.27</v>
      </c>
      <c r="CI143" s="169" t="s">
        <v>44</v>
      </c>
      <c r="CJ143" s="169">
        <v>3.5100000000000005E-3</v>
      </c>
      <c r="CK143" s="169" t="s">
        <v>44</v>
      </c>
      <c r="CL143" s="169">
        <v>3.5100000000000005E-3</v>
      </c>
      <c r="CM143" s="177">
        <v>31625599.460000001</v>
      </c>
      <c r="CN143" s="177" t="s">
        <v>44</v>
      </c>
      <c r="CO143" s="177" t="s">
        <v>44</v>
      </c>
      <c r="CP143" s="127" t="s">
        <v>44</v>
      </c>
      <c r="CQ143" s="127" t="s">
        <v>44</v>
      </c>
      <c r="CR143" s="127" t="s">
        <v>44</v>
      </c>
      <c r="CS143" s="127" t="s">
        <v>44</v>
      </c>
      <c r="CT143" s="125" t="s">
        <v>44</v>
      </c>
      <c r="CU143" s="125" t="s">
        <v>44</v>
      </c>
      <c r="CV143" s="125" t="s">
        <v>44</v>
      </c>
      <c r="CW143" s="125" t="s">
        <v>44</v>
      </c>
      <c r="CX143" s="153">
        <v>25569.625694432871</v>
      </c>
    </row>
    <row r="144" spans="1:102" ht="15" customHeight="1" x14ac:dyDescent="0.25">
      <c r="A144" s="8"/>
      <c r="B144" s="128">
        <v>41196241000135</v>
      </c>
      <c r="C144" s="151" t="s">
        <v>5185</v>
      </c>
      <c r="D144" s="125">
        <v>13</v>
      </c>
      <c r="E144" s="125"/>
      <c r="F144" s="121"/>
      <c r="G144" s="125" t="s">
        <v>5181</v>
      </c>
      <c r="H144" s="125" t="s">
        <v>3263</v>
      </c>
      <c r="I144" s="125" t="s">
        <v>3257</v>
      </c>
      <c r="J144" s="125" t="s">
        <v>3319</v>
      </c>
      <c r="K144" s="125" t="s">
        <v>3285</v>
      </c>
      <c r="L144" s="125" t="s">
        <v>3273</v>
      </c>
      <c r="M144" s="125" t="s">
        <v>4903</v>
      </c>
      <c r="N144" s="125" t="s">
        <v>4789</v>
      </c>
      <c r="O144" s="125" t="s">
        <v>161</v>
      </c>
      <c r="P144" s="125" t="s">
        <v>3320</v>
      </c>
      <c r="Q144" s="126">
        <v>1000</v>
      </c>
      <c r="R144" s="125" t="s">
        <v>4612</v>
      </c>
      <c r="S144" s="187" t="s">
        <v>44</v>
      </c>
      <c r="T144" s="170">
        <v>1000</v>
      </c>
      <c r="U144" s="170">
        <v>1000</v>
      </c>
      <c r="V144" s="171" t="s">
        <v>3271</v>
      </c>
      <c r="W144" s="171" t="s">
        <v>3288</v>
      </c>
      <c r="X144" s="171" t="s">
        <v>3289</v>
      </c>
      <c r="Y144" s="171" t="s">
        <v>3288</v>
      </c>
      <c r="Z144" s="171">
        <v>31</v>
      </c>
      <c r="AA144" s="171" t="s">
        <v>44</v>
      </c>
      <c r="AB144" s="168" t="s">
        <v>44</v>
      </c>
      <c r="AC144" s="171" t="s">
        <v>5186</v>
      </c>
      <c r="AD144" s="168">
        <v>0.01</v>
      </c>
      <c r="AE144" s="168">
        <v>0.08</v>
      </c>
      <c r="AF144" s="168">
        <v>3.5000000000000003E-2</v>
      </c>
      <c r="AG144" s="168" t="s">
        <v>44</v>
      </c>
      <c r="AH144" s="171" t="s">
        <v>44</v>
      </c>
      <c r="AI144" s="171" t="s">
        <v>44</v>
      </c>
      <c r="AJ144" s="171" t="s">
        <v>130</v>
      </c>
      <c r="AK144" s="172">
        <v>44309</v>
      </c>
      <c r="AL144" s="186" t="s">
        <v>5187</v>
      </c>
      <c r="AM144" s="127" t="s">
        <v>44</v>
      </c>
      <c r="AN144" s="127" t="s">
        <v>44</v>
      </c>
      <c r="AO144" s="127" t="s">
        <v>44</v>
      </c>
      <c r="AP144" s="127" t="s">
        <v>44</v>
      </c>
      <c r="AQ144" s="127" t="s">
        <v>44</v>
      </c>
      <c r="AR144" s="127">
        <v>0.1197486969004424</v>
      </c>
      <c r="AS144" s="127">
        <v>0.143272439228842</v>
      </c>
      <c r="AT144" s="127">
        <v>0.14312162311746141</v>
      </c>
      <c r="AU144" s="127" t="s">
        <v>44</v>
      </c>
      <c r="AV144" s="127" t="s">
        <v>44</v>
      </c>
      <c r="AW144" s="127" t="s">
        <v>44</v>
      </c>
      <c r="AX144" s="127" t="s">
        <v>44</v>
      </c>
      <c r="AY144" s="127" t="s">
        <v>44</v>
      </c>
      <c r="AZ144" s="127" t="s">
        <v>44</v>
      </c>
      <c r="BA144" s="127" t="s">
        <v>44</v>
      </c>
      <c r="BB144" s="127" t="s">
        <v>44</v>
      </c>
      <c r="BC144" s="127">
        <v>1.1012414591526689</v>
      </c>
      <c r="BD144" s="127">
        <v>1.0980885619958562</v>
      </c>
      <c r="BE144" s="127">
        <v>1.1567249826885242</v>
      </c>
      <c r="BF144" s="127" t="s">
        <v>44</v>
      </c>
      <c r="BG144" s="127" t="s">
        <v>44</v>
      </c>
      <c r="BH144" s="127" t="s">
        <v>44</v>
      </c>
      <c r="BI144" s="127" t="s">
        <v>44</v>
      </c>
      <c r="BJ144" s="127" t="s">
        <v>44</v>
      </c>
      <c r="BK144" s="127" t="s">
        <v>44</v>
      </c>
      <c r="BL144" s="127" t="s">
        <v>44</v>
      </c>
      <c r="BM144" s="127" t="s">
        <v>44</v>
      </c>
      <c r="BN144" s="127">
        <v>1.10089687462E-2</v>
      </c>
      <c r="BO144" s="127">
        <v>1.2798045644016799E-2</v>
      </c>
      <c r="BP144" s="127">
        <v>1.9391587664427199E-2</v>
      </c>
      <c r="BQ144" s="127" t="s">
        <v>44</v>
      </c>
      <c r="BR144" s="127" t="s">
        <v>44</v>
      </c>
      <c r="BS144" s="127" t="s">
        <v>44</v>
      </c>
      <c r="BT144" s="127" t="s">
        <v>44</v>
      </c>
      <c r="BU144" s="127" t="s">
        <v>44</v>
      </c>
      <c r="BV144" s="174" t="s">
        <v>44</v>
      </c>
      <c r="BW144" s="174" t="s">
        <v>44</v>
      </c>
      <c r="BX144" s="127" t="s">
        <v>44</v>
      </c>
      <c r="BY144" s="127" t="s">
        <v>44</v>
      </c>
      <c r="BZ144" s="174" t="s">
        <v>44</v>
      </c>
      <c r="CA144" s="179" t="s">
        <v>44</v>
      </c>
      <c r="CB144" s="179" t="s">
        <v>44</v>
      </c>
      <c r="CC144" s="179" t="s">
        <v>44</v>
      </c>
      <c r="CD144" s="179" t="s">
        <v>44</v>
      </c>
      <c r="CE144" s="179" t="s">
        <v>44</v>
      </c>
      <c r="CF144" s="179" t="s">
        <v>44</v>
      </c>
      <c r="CG144" s="176">
        <v>1.860897</v>
      </c>
      <c r="CH144" s="168">
        <v>0.27</v>
      </c>
      <c r="CI144" s="169" t="s">
        <v>44</v>
      </c>
      <c r="CJ144" s="169">
        <v>2.7000000000000001E-3</v>
      </c>
      <c r="CK144" s="169" t="s">
        <v>44</v>
      </c>
      <c r="CL144" s="169">
        <v>2.7000000000000001E-3</v>
      </c>
      <c r="CM144" s="177">
        <v>819148945.75999999</v>
      </c>
      <c r="CN144" s="177" t="s">
        <v>44</v>
      </c>
      <c r="CO144" s="177" t="s">
        <v>44</v>
      </c>
      <c r="CP144" s="127" t="s">
        <v>44</v>
      </c>
      <c r="CQ144" s="127" t="s">
        <v>44</v>
      </c>
      <c r="CR144" s="127" t="s">
        <v>44</v>
      </c>
      <c r="CS144" s="127" t="s">
        <v>44</v>
      </c>
      <c r="CT144" s="125" t="s">
        <v>44</v>
      </c>
      <c r="CU144" s="125" t="s">
        <v>44</v>
      </c>
      <c r="CV144" s="125" t="s">
        <v>5188</v>
      </c>
      <c r="CW144" s="125" t="s">
        <v>44</v>
      </c>
      <c r="CX144" s="153">
        <v>25569.625694432871</v>
      </c>
    </row>
    <row r="145" spans="1:102" ht="15" customHeight="1" x14ac:dyDescent="0.25">
      <c r="A145" s="8"/>
      <c r="B145" s="128">
        <v>35726300000137</v>
      </c>
      <c r="C145" s="151" t="s">
        <v>5189</v>
      </c>
      <c r="D145" s="125">
        <v>13</v>
      </c>
      <c r="E145" s="125"/>
      <c r="F145" s="121"/>
      <c r="G145" s="125" t="s">
        <v>5181</v>
      </c>
      <c r="H145" s="125" t="s">
        <v>3263</v>
      </c>
      <c r="I145" s="125" t="s">
        <v>3257</v>
      </c>
      <c r="J145" s="125" t="s">
        <v>3319</v>
      </c>
      <c r="K145" s="125" t="s">
        <v>3285</v>
      </c>
      <c r="L145" s="125" t="s">
        <v>3273</v>
      </c>
      <c r="M145" s="125" t="s">
        <v>4903</v>
      </c>
      <c r="N145" s="125" t="s">
        <v>4699</v>
      </c>
      <c r="O145" s="125" t="s">
        <v>262</v>
      </c>
      <c r="P145" s="125" t="s">
        <v>3821</v>
      </c>
      <c r="Q145" s="126">
        <v>1003.8</v>
      </c>
      <c r="R145" s="125" t="s">
        <v>4612</v>
      </c>
      <c r="S145" s="187" t="s">
        <v>44</v>
      </c>
      <c r="T145" s="170">
        <v>1000</v>
      </c>
      <c r="U145" s="170">
        <v>1000</v>
      </c>
      <c r="V145" s="171" t="s">
        <v>3271</v>
      </c>
      <c r="W145" s="171" t="s">
        <v>132</v>
      </c>
      <c r="X145" s="171" t="s">
        <v>4905</v>
      </c>
      <c r="Y145" s="171" t="s">
        <v>3288</v>
      </c>
      <c r="Z145" s="171">
        <v>91</v>
      </c>
      <c r="AA145" s="171" t="s">
        <v>44</v>
      </c>
      <c r="AB145" s="168" t="s">
        <v>44</v>
      </c>
      <c r="AC145" s="171" t="s">
        <v>44</v>
      </c>
      <c r="AD145" s="168">
        <v>0.01</v>
      </c>
      <c r="AE145" s="168" t="s">
        <v>44</v>
      </c>
      <c r="AF145" s="168" t="s">
        <v>44</v>
      </c>
      <c r="AG145" s="168" t="s">
        <v>44</v>
      </c>
      <c r="AH145" s="171" t="s">
        <v>44</v>
      </c>
      <c r="AI145" s="171" t="s">
        <v>44</v>
      </c>
      <c r="AJ145" s="171" t="s">
        <v>130</v>
      </c>
      <c r="AK145" s="172">
        <v>43873</v>
      </c>
      <c r="AL145" s="186" t="s">
        <v>5190</v>
      </c>
      <c r="AM145" s="127">
        <v>1.1992590708891099E-2</v>
      </c>
      <c r="AN145" s="127">
        <v>5.01156340121484E-2</v>
      </c>
      <c r="AO145" s="127">
        <v>0.1666307180883233</v>
      </c>
      <c r="AP145" s="127">
        <v>0.1506021235905608</v>
      </c>
      <c r="AQ145" s="127">
        <v>0.14940320127247131</v>
      </c>
      <c r="AR145" s="127">
        <v>0.12980272544725019</v>
      </c>
      <c r="AS145" s="127">
        <v>0.15385905102982919</v>
      </c>
      <c r="AT145" s="127">
        <v>0.15550798300297949</v>
      </c>
      <c r="AU145" s="127" t="s">
        <v>44</v>
      </c>
      <c r="AV145" s="127" t="s">
        <v>44</v>
      </c>
      <c r="AW145" s="127">
        <v>0.1252095325233839</v>
      </c>
      <c r="AX145" s="127">
        <v>1.0992915368101048</v>
      </c>
      <c r="AY145" s="127">
        <v>1.1038114032305968</v>
      </c>
      <c r="AZ145" s="127">
        <v>1.1237957959080558</v>
      </c>
      <c r="BA145" s="127">
        <v>1.1556977106355113</v>
      </c>
      <c r="BB145" s="127">
        <v>1.1812097088360405</v>
      </c>
      <c r="BC145" s="127">
        <v>1.1937010295182178</v>
      </c>
      <c r="BD145" s="127">
        <v>1.1792279450588212</v>
      </c>
      <c r="BE145" s="127">
        <v>1.2568329301255854</v>
      </c>
      <c r="BF145" s="127" t="s">
        <v>44</v>
      </c>
      <c r="BG145" s="127" t="s">
        <v>44</v>
      </c>
      <c r="BH145" s="127">
        <v>1.3478348912772786</v>
      </c>
      <c r="BI145" s="127">
        <v>1.0832092506376E-3</v>
      </c>
      <c r="BJ145" s="127">
        <v>4.7132818843558001E-3</v>
      </c>
      <c r="BK145" s="127">
        <v>1.8355810231347899E-2</v>
      </c>
      <c r="BL145" s="127">
        <v>1.795024790291655E-2</v>
      </c>
      <c r="BM145" s="127">
        <v>2.0346496262048985E-2</v>
      </c>
      <c r="BN145" s="127">
        <v>2.1062997293007799E-2</v>
      </c>
      <c r="BO145" s="127">
        <v>2.3384657445003999E-2</v>
      </c>
      <c r="BP145" s="127">
        <v>3.1777947549945298E-2</v>
      </c>
      <c r="BQ145" s="127" t="s">
        <v>44</v>
      </c>
      <c r="BR145" s="127" t="s">
        <v>44</v>
      </c>
      <c r="BS145" s="127">
        <v>2.9566144393513349E-2</v>
      </c>
      <c r="BT145" s="127">
        <v>1.8918982039779999E-4</v>
      </c>
      <c r="BU145" s="127">
        <v>2.4677113347532E-3</v>
      </c>
      <c r="BV145" s="174">
        <v>83.875273365677543</v>
      </c>
      <c r="BW145" s="174">
        <v>9.4051468978592396</v>
      </c>
      <c r="BX145" s="127" t="s">
        <v>44</v>
      </c>
      <c r="BY145" s="127" t="s">
        <v>44</v>
      </c>
      <c r="BZ145" s="174">
        <v>-1.36910845313E-5</v>
      </c>
      <c r="CA145" s="179">
        <v>-1.20411874728575E-2</v>
      </c>
      <c r="CB145" s="179">
        <v>6.0733687345145303E-2</v>
      </c>
      <c r="CC145" s="179">
        <v>-1.15082467281847E-2</v>
      </c>
      <c r="CD145" s="179">
        <v>-5.8221800563335299E-2</v>
      </c>
      <c r="CE145" s="179">
        <v>3.7564035797001502E-2</v>
      </c>
      <c r="CF145" s="179">
        <v>5.1031650144631499E-2</v>
      </c>
      <c r="CG145" s="176">
        <v>2.0737315999999999</v>
      </c>
      <c r="CH145" s="168">
        <v>0.27</v>
      </c>
      <c r="CI145" s="169" t="s">
        <v>44</v>
      </c>
      <c r="CJ145" s="169">
        <v>2.7000000000000001E-3</v>
      </c>
      <c r="CK145" s="169" t="s">
        <v>44</v>
      </c>
      <c r="CL145" s="169">
        <v>2.7000000000000001E-3</v>
      </c>
      <c r="CM145" s="177">
        <v>1488786542.02</v>
      </c>
      <c r="CN145" s="177">
        <v>1410678990.0465074</v>
      </c>
      <c r="CO145" s="177">
        <v>55966957.340000004</v>
      </c>
      <c r="CP145" s="127" t="s">
        <v>44</v>
      </c>
      <c r="CQ145" s="127" t="s">
        <v>44</v>
      </c>
      <c r="CR145" s="127" t="s">
        <v>44</v>
      </c>
      <c r="CS145" s="127" t="s">
        <v>44</v>
      </c>
      <c r="CT145" s="125" t="s">
        <v>44</v>
      </c>
      <c r="CU145" s="125" t="s">
        <v>44</v>
      </c>
      <c r="CV145" s="125" t="s">
        <v>5191</v>
      </c>
      <c r="CW145" s="125" t="s">
        <v>44</v>
      </c>
      <c r="CX145" s="153">
        <v>25569.625694432871</v>
      </c>
    </row>
    <row r="146" spans="1:102" ht="15" customHeight="1" x14ac:dyDescent="0.25">
      <c r="A146" s="8"/>
      <c r="B146" s="128">
        <v>54485055000168</v>
      </c>
      <c r="C146" s="151" t="s">
        <v>5192</v>
      </c>
      <c r="D146" s="125">
        <v>11</v>
      </c>
      <c r="E146" s="125"/>
      <c r="F146" s="121"/>
      <c r="G146" s="125" t="s">
        <v>5181</v>
      </c>
      <c r="H146" s="125" t="s">
        <v>3263</v>
      </c>
      <c r="I146" s="125" t="s">
        <v>3257</v>
      </c>
      <c r="J146" s="125" t="s">
        <v>357</v>
      </c>
      <c r="K146" s="125" t="s">
        <v>3285</v>
      </c>
      <c r="L146" s="125" t="s">
        <v>3273</v>
      </c>
      <c r="M146" s="125" t="s">
        <v>160</v>
      </c>
      <c r="N146" s="125" t="s">
        <v>3305</v>
      </c>
      <c r="O146" s="125" t="s">
        <v>161</v>
      </c>
      <c r="P146" s="125" t="s">
        <v>3320</v>
      </c>
      <c r="Q146" s="126">
        <v>1000</v>
      </c>
      <c r="R146" s="125" t="s">
        <v>4571</v>
      </c>
      <c r="S146" s="187" t="s">
        <v>44</v>
      </c>
      <c r="T146" s="170">
        <v>1000</v>
      </c>
      <c r="U146" s="170">
        <v>1000</v>
      </c>
      <c r="V146" s="171" t="s">
        <v>3271</v>
      </c>
      <c r="W146" s="171" t="s">
        <v>3288</v>
      </c>
      <c r="X146" s="171" t="s">
        <v>5193</v>
      </c>
      <c r="Y146" s="171" t="s">
        <v>3288</v>
      </c>
      <c r="Z146" s="171">
        <v>46</v>
      </c>
      <c r="AA146" s="171" t="s">
        <v>44</v>
      </c>
      <c r="AB146" s="168" t="s">
        <v>44</v>
      </c>
      <c r="AC146" s="171" t="s">
        <v>44</v>
      </c>
      <c r="AD146" s="168">
        <v>6.9999999999999993E-3</v>
      </c>
      <c r="AE146" s="168" t="s">
        <v>44</v>
      </c>
      <c r="AF146" s="168">
        <v>3.7000000000000005E-2</v>
      </c>
      <c r="AG146" s="168">
        <v>0.2</v>
      </c>
      <c r="AH146" s="171" t="s">
        <v>3253</v>
      </c>
      <c r="AI146" s="171" t="s">
        <v>3254</v>
      </c>
      <c r="AJ146" s="171" t="s">
        <v>130</v>
      </c>
      <c r="AK146" s="172">
        <v>45401</v>
      </c>
      <c r="AL146" s="186" t="s">
        <v>5194</v>
      </c>
      <c r="AM146" s="127">
        <v>1.0991758866102101E-2</v>
      </c>
      <c r="AN146" s="127">
        <v>4.5908839127321403E-2</v>
      </c>
      <c r="AO146" s="127">
        <v>0.1546819531013916</v>
      </c>
      <c r="AP146" s="127">
        <v>0.1423229142626678</v>
      </c>
      <c r="AQ146" s="127" t="s">
        <v>44</v>
      </c>
      <c r="AR146" s="127" t="s">
        <v>44</v>
      </c>
      <c r="AS146" s="127" t="s">
        <v>44</v>
      </c>
      <c r="AT146" s="127" t="s">
        <v>44</v>
      </c>
      <c r="AU146" s="127" t="s">
        <v>44</v>
      </c>
      <c r="AV146" s="127" t="s">
        <v>44</v>
      </c>
      <c r="AW146" s="127">
        <v>0.14201588072476951</v>
      </c>
      <c r="AX146" s="127">
        <v>1.0075510612736291</v>
      </c>
      <c r="AY146" s="127">
        <v>1.0111555233548963</v>
      </c>
      <c r="AZ146" s="127">
        <v>1.0432105832134215</v>
      </c>
      <c r="BA146" s="127">
        <v>1.087959798434625</v>
      </c>
      <c r="BB146" s="127" t="s">
        <v>44</v>
      </c>
      <c r="BC146" s="127" t="s">
        <v>44</v>
      </c>
      <c r="BD146" s="127" t="s">
        <v>44</v>
      </c>
      <c r="BE146" s="127" t="s">
        <v>44</v>
      </c>
      <c r="BF146" s="127" t="s">
        <v>44</v>
      </c>
      <c r="BG146" s="127" t="s">
        <v>44</v>
      </c>
      <c r="BH146" s="127">
        <v>1.08820162023531</v>
      </c>
      <c r="BI146" s="127">
        <v>8.23774078486E-5</v>
      </c>
      <c r="BJ146" s="127">
        <v>5.0648699952880001E-4</v>
      </c>
      <c r="BK146" s="127">
        <v>6.4070452444162001E-3</v>
      </c>
      <c r="BL146" s="127">
        <v>1.0175461885282067E-2</v>
      </c>
      <c r="BM146" s="127" t="s">
        <v>44</v>
      </c>
      <c r="BN146" s="127" t="s">
        <v>44</v>
      </c>
      <c r="BO146" s="127" t="s">
        <v>44</v>
      </c>
      <c r="BP146" s="127" t="s">
        <v>44</v>
      </c>
      <c r="BQ146" s="127" t="s">
        <v>44</v>
      </c>
      <c r="BR146" s="127" t="s">
        <v>44</v>
      </c>
      <c r="BS146" s="127">
        <v>1.0181964383772391E-2</v>
      </c>
      <c r="BT146" s="127">
        <v>7.2664527369130003E-4</v>
      </c>
      <c r="BU146" s="127">
        <v>1.2683256696225001E-3</v>
      </c>
      <c r="BV146" s="174">
        <v>7.662032416538417</v>
      </c>
      <c r="BW146" s="174">
        <v>7.5175772782464731</v>
      </c>
      <c r="BX146" s="127" t="s">
        <v>44</v>
      </c>
      <c r="BY146" s="127" t="s">
        <v>44</v>
      </c>
      <c r="BZ146" s="174">
        <v>3.5221138179289998E-4</v>
      </c>
      <c r="CA146" s="179">
        <v>5.7258966877937002E-2</v>
      </c>
      <c r="CB146" s="179">
        <v>-4.5120591722860003E-3</v>
      </c>
      <c r="CC146" s="179">
        <v>9.9164450964806597E-2</v>
      </c>
      <c r="CD146" s="179">
        <v>3.4788796023674802E-2</v>
      </c>
      <c r="CE146" s="179">
        <v>7.8421479565945598E-2</v>
      </c>
      <c r="CF146" s="179">
        <v>0.100208573258145</v>
      </c>
      <c r="CG146" s="176">
        <v>1.3083304</v>
      </c>
      <c r="CH146" s="168">
        <v>0.27</v>
      </c>
      <c r="CI146" s="169">
        <v>0.17499999999999999</v>
      </c>
      <c r="CJ146" s="169">
        <v>1.8899999999999998E-3</v>
      </c>
      <c r="CK146" s="169">
        <v>1.9528997979507024E-4</v>
      </c>
      <c r="CL146" s="169">
        <v>2.0852899797950699E-3</v>
      </c>
      <c r="CM146" s="177">
        <v>50111431.109999999</v>
      </c>
      <c r="CN146" s="177">
        <v>49797156.701111101</v>
      </c>
      <c r="CO146" s="177">
        <v>447303.15999999963</v>
      </c>
      <c r="CP146" s="127" t="s">
        <v>44</v>
      </c>
      <c r="CQ146" s="127" t="s">
        <v>44</v>
      </c>
      <c r="CR146" s="127" t="s">
        <v>44</v>
      </c>
      <c r="CS146" s="127" t="s">
        <v>44</v>
      </c>
      <c r="CT146" s="125" t="s">
        <v>44</v>
      </c>
      <c r="CU146" s="125" t="s">
        <v>44</v>
      </c>
      <c r="CV146" s="125" t="s">
        <v>5195</v>
      </c>
      <c r="CW146" s="125" t="s">
        <v>44</v>
      </c>
      <c r="CX146" s="153">
        <v>25569.625694432871</v>
      </c>
    </row>
    <row r="147" spans="1:102" ht="15" customHeight="1" x14ac:dyDescent="0.25">
      <c r="A147" s="8"/>
      <c r="B147" s="128">
        <v>27943585000130</v>
      </c>
      <c r="C147" s="151" t="s">
        <v>5070</v>
      </c>
      <c r="D147" s="125">
        <v>11</v>
      </c>
      <c r="E147" s="125"/>
      <c r="F147" s="121"/>
      <c r="G147" s="125" t="s">
        <v>5071</v>
      </c>
      <c r="H147" s="125" t="s">
        <v>5072</v>
      </c>
      <c r="I147" s="125" t="s">
        <v>3277</v>
      </c>
      <c r="J147" s="125" t="s">
        <v>3843</v>
      </c>
      <c r="K147" s="125" t="s">
        <v>3298</v>
      </c>
      <c r="L147" s="125" t="s">
        <v>3272</v>
      </c>
      <c r="M147" s="125" t="s">
        <v>160</v>
      </c>
      <c r="N147" s="125" t="s">
        <v>5073</v>
      </c>
      <c r="O147" s="125" t="s">
        <v>3326</v>
      </c>
      <c r="P147" s="125" t="s">
        <v>3320</v>
      </c>
      <c r="Q147" s="126">
        <v>100</v>
      </c>
      <c r="R147" s="125" t="s">
        <v>4571</v>
      </c>
      <c r="S147" s="187" t="s">
        <v>44</v>
      </c>
      <c r="T147" s="170">
        <v>100</v>
      </c>
      <c r="U147" s="170">
        <v>100</v>
      </c>
      <c r="V147" s="171" t="s">
        <v>4723</v>
      </c>
      <c r="W147" s="171" t="s">
        <v>132</v>
      </c>
      <c r="X147" s="171" t="s">
        <v>132</v>
      </c>
      <c r="Y147" s="171" t="s">
        <v>132</v>
      </c>
      <c r="Z147" s="171">
        <v>0</v>
      </c>
      <c r="AA147" s="171" t="s">
        <v>44</v>
      </c>
      <c r="AB147" s="168" t="s">
        <v>44</v>
      </c>
      <c r="AC147" s="171" t="s">
        <v>44</v>
      </c>
      <c r="AD147" s="168">
        <v>2E-3</v>
      </c>
      <c r="AE147" s="168" t="s">
        <v>44</v>
      </c>
      <c r="AF147" s="168">
        <v>2E-3</v>
      </c>
      <c r="AG147" s="168" t="s">
        <v>44</v>
      </c>
      <c r="AH147" s="171" t="s">
        <v>44</v>
      </c>
      <c r="AI147" s="171" t="s">
        <v>44</v>
      </c>
      <c r="AJ147" s="171" t="s">
        <v>130</v>
      </c>
      <c r="AK147" s="172">
        <v>42928</v>
      </c>
      <c r="AL147" s="186" t="s">
        <v>5074</v>
      </c>
      <c r="AM147" s="127">
        <v>1.06490178058973E-2</v>
      </c>
      <c r="AN147" s="127">
        <v>4.5070647064160599E-2</v>
      </c>
      <c r="AO147" s="127">
        <v>0.1463527422682375</v>
      </c>
      <c r="AP147" s="127">
        <v>0.1293322016804821</v>
      </c>
      <c r="AQ147" s="127">
        <v>0.1269541079537348</v>
      </c>
      <c r="AR147" s="127">
        <v>0.1061762539699133</v>
      </c>
      <c r="AS147" s="127">
        <v>0.12856029280137529</v>
      </c>
      <c r="AT147" s="127">
        <v>0.1255619680410264</v>
      </c>
      <c r="AU147" s="127" t="s">
        <v>44</v>
      </c>
      <c r="AV147" s="127" t="s">
        <v>44</v>
      </c>
      <c r="AW147" s="127">
        <v>8.8360354438050598E-2</v>
      </c>
      <c r="AX147" s="127">
        <v>0.97613396750746317</v>
      </c>
      <c r="AY147" s="127">
        <v>0.99269409957663957</v>
      </c>
      <c r="AZ147" s="127">
        <v>0.98703647423209384</v>
      </c>
      <c r="BA147" s="127">
        <v>0.98265977731946497</v>
      </c>
      <c r="BB147" s="127">
        <v>0.98245098534839925</v>
      </c>
      <c r="BC147" s="127">
        <v>0.97642559690150377</v>
      </c>
      <c r="BD147" s="127">
        <v>0.98532968246979924</v>
      </c>
      <c r="BE147" s="127">
        <v>1.0148058842890066</v>
      </c>
      <c r="BF147" s="127" t="s">
        <v>44</v>
      </c>
      <c r="BG147" s="127" t="s">
        <v>44</v>
      </c>
      <c r="BH147" s="127">
        <v>0.98846028597355862</v>
      </c>
      <c r="BI147" s="127">
        <v>-2.6036365235610002E-4</v>
      </c>
      <c r="BJ147" s="127">
        <v>-3.3170506363200002E-4</v>
      </c>
      <c r="BK147" s="127">
        <v>-1.9221655887378E-3</v>
      </c>
      <c r="BL147" s="127">
        <v>-2.0167853898733767E-3</v>
      </c>
      <c r="BM147" s="127">
        <v>-2.0082109898464928E-3</v>
      </c>
      <c r="BN147" s="127">
        <v>-2.563474184329E-3</v>
      </c>
      <c r="BO147" s="127">
        <v>-1.9141007834497E-3</v>
      </c>
      <c r="BP147" s="127">
        <v>1.8319325879922999E-3</v>
      </c>
      <c r="BQ147" s="127" t="s">
        <v>44</v>
      </c>
      <c r="BR147" s="127" t="s">
        <v>44</v>
      </c>
      <c r="BS147" s="127">
        <v>-9.4691091833098984E-4</v>
      </c>
      <c r="BT147" s="127">
        <v>1.866595839698E-4</v>
      </c>
      <c r="BU147" s="127">
        <v>2.7637686314300998E-3</v>
      </c>
      <c r="BV147" s="174">
        <v>-8.9803138338620379</v>
      </c>
      <c r="BW147" s="174">
        <v>-0.25154379418986988</v>
      </c>
      <c r="BX147" s="127" t="s">
        <v>44</v>
      </c>
      <c r="BY147" s="127">
        <v>-5.6710185161635996E-3</v>
      </c>
      <c r="BZ147" s="174">
        <v>6.0423180899100001E-5</v>
      </c>
      <c r="CA147" s="179">
        <v>1.3445728867626801E-2</v>
      </c>
      <c r="CB147" s="179">
        <v>8.5176843415844097E-2</v>
      </c>
      <c r="CC147" s="179">
        <v>-7.4991957296300399E-2</v>
      </c>
      <c r="CD147" s="179">
        <v>-8.0059621757194901E-2</v>
      </c>
      <c r="CE147" s="179">
        <v>-4.4047807095743602E-2</v>
      </c>
      <c r="CF147" s="179">
        <v>-0.1372557550931163</v>
      </c>
      <c r="CG147" s="176">
        <v>2.0999019300000001</v>
      </c>
      <c r="CH147" s="168">
        <v>0.3</v>
      </c>
      <c r="CI147" s="169" t="s">
        <v>44</v>
      </c>
      <c r="CJ147" s="169">
        <v>5.9999999999999995E-4</v>
      </c>
      <c r="CK147" s="169" t="s">
        <v>44</v>
      </c>
      <c r="CL147" s="169">
        <v>5.9999999999999995E-4</v>
      </c>
      <c r="CM147" s="177">
        <v>336463692.60000002</v>
      </c>
      <c r="CN147" s="177">
        <v>541272804.57642865</v>
      </c>
      <c r="CO147" s="177">
        <v>-335509875.21999985</v>
      </c>
      <c r="CP147" s="127" t="s">
        <v>44</v>
      </c>
      <c r="CQ147" s="127" t="s">
        <v>44</v>
      </c>
      <c r="CR147" s="127" t="s">
        <v>44</v>
      </c>
      <c r="CS147" s="127" t="s">
        <v>44</v>
      </c>
      <c r="CT147" s="125" t="s">
        <v>44</v>
      </c>
      <c r="CU147" s="125" t="s">
        <v>44</v>
      </c>
      <c r="CV147" s="125" t="s">
        <v>5075</v>
      </c>
      <c r="CW147" s="125" t="s">
        <v>44</v>
      </c>
      <c r="CX147" s="153">
        <v>25569.625694432871</v>
      </c>
    </row>
    <row r="148" spans="1:102" ht="15" customHeight="1" x14ac:dyDescent="0.25">
      <c r="A148" s="8"/>
      <c r="B148" s="128">
        <v>6070574000112</v>
      </c>
      <c r="C148" s="151" t="s">
        <v>5196</v>
      </c>
      <c r="D148" s="125">
        <v>26</v>
      </c>
      <c r="E148" s="125"/>
      <c r="F148" s="121" t="s">
        <v>3267</v>
      </c>
      <c r="G148" s="125" t="s">
        <v>5197</v>
      </c>
      <c r="H148" s="125" t="s">
        <v>3264</v>
      </c>
      <c r="I148" s="125" t="s">
        <v>3265</v>
      </c>
      <c r="J148" s="125" t="s">
        <v>357</v>
      </c>
      <c r="K148" s="125" t="s">
        <v>3298</v>
      </c>
      <c r="L148" s="125" t="s">
        <v>3273</v>
      </c>
      <c r="M148" s="125" t="s">
        <v>112</v>
      </c>
      <c r="N148" s="125" t="s">
        <v>113</v>
      </c>
      <c r="O148" s="125" t="s">
        <v>3309</v>
      </c>
      <c r="P148" s="125" t="s">
        <v>4860</v>
      </c>
      <c r="Q148" s="126">
        <v>1000</v>
      </c>
      <c r="R148" s="125" t="s">
        <v>4571</v>
      </c>
      <c r="S148" s="187" t="s">
        <v>44</v>
      </c>
      <c r="T148" s="170">
        <v>500</v>
      </c>
      <c r="U148" s="170">
        <v>500</v>
      </c>
      <c r="V148" s="171" t="s">
        <v>3271</v>
      </c>
      <c r="W148" s="171" t="s">
        <v>3288</v>
      </c>
      <c r="X148" s="171" t="s">
        <v>3289</v>
      </c>
      <c r="Y148" s="171" t="s">
        <v>3292</v>
      </c>
      <c r="Z148" s="171">
        <v>32</v>
      </c>
      <c r="AA148" s="171" t="s">
        <v>44</v>
      </c>
      <c r="AB148" s="168" t="s">
        <v>44</v>
      </c>
      <c r="AC148" s="171" t="s">
        <v>5198</v>
      </c>
      <c r="AD148" s="168">
        <v>0.02</v>
      </c>
      <c r="AE148" s="168">
        <v>0.02</v>
      </c>
      <c r="AF148" s="168">
        <v>0.02</v>
      </c>
      <c r="AG148" s="168">
        <v>0.15</v>
      </c>
      <c r="AH148" s="171" t="s">
        <v>44</v>
      </c>
      <c r="AI148" s="171" t="s">
        <v>44</v>
      </c>
      <c r="AJ148" s="171" t="s">
        <v>44</v>
      </c>
      <c r="AK148" s="172">
        <v>38027</v>
      </c>
      <c r="AL148" s="186" t="s">
        <v>5199</v>
      </c>
      <c r="AM148" s="127">
        <v>6.0072874266724197E-2</v>
      </c>
      <c r="AN148" s="127">
        <v>0.1183302366199516</v>
      </c>
      <c r="AO148" s="127">
        <v>0.32122903595743191</v>
      </c>
      <c r="AP148" s="127">
        <v>0.1561733129963411</v>
      </c>
      <c r="AQ148" s="127">
        <v>0.20322079836001891</v>
      </c>
      <c r="AR148" s="127">
        <v>-9.6164372750036406E-2</v>
      </c>
      <c r="AS148" s="127">
        <v>0.27898436659414649</v>
      </c>
      <c r="AT148" s="127">
        <v>-3.3956897640454002E-3</v>
      </c>
      <c r="AU148" s="127" t="s">
        <v>44</v>
      </c>
      <c r="AV148" s="127" t="s">
        <v>44</v>
      </c>
      <c r="AW148" s="127">
        <v>0.15321443200902601</v>
      </c>
      <c r="AX148" s="127">
        <v>5.5065334819029683</v>
      </c>
      <c r="AY148" s="127">
        <v>2.6062578495248681</v>
      </c>
      <c r="AZ148" s="127">
        <v>2.1664423239250059</v>
      </c>
      <c r="BA148" s="127">
        <v>1.2015547834160314</v>
      </c>
      <c r="BB148" s="127">
        <v>1.6902328734611591</v>
      </c>
      <c r="BC148" s="127" t="s">
        <v>44</v>
      </c>
      <c r="BD148" s="127">
        <v>2.138230797085642</v>
      </c>
      <c r="BE148" s="127" t="s">
        <v>44</v>
      </c>
      <c r="BF148" s="127" t="s">
        <v>44</v>
      </c>
      <c r="BG148" s="127" t="s">
        <v>44</v>
      </c>
      <c r="BH148" s="127">
        <v>2.5171864708773497</v>
      </c>
      <c r="BI148" s="127">
        <v>4.9163492808470703E-2</v>
      </c>
      <c r="BJ148" s="127">
        <v>7.2927884492159006E-2</v>
      </c>
      <c r="BK148" s="127">
        <v>0.17295412810045649</v>
      </c>
      <c r="BL148" s="127">
        <v>2.3183933778432531E-2</v>
      </c>
      <c r="BM148" s="127">
        <v>7.4081387723730963E-2</v>
      </c>
      <c r="BN148" s="127">
        <v>-0.2049041009042788</v>
      </c>
      <c r="BO148" s="127">
        <v>0.14850997300932131</v>
      </c>
      <c r="BP148" s="127">
        <v>-0.1271257252170796</v>
      </c>
      <c r="BQ148" s="127" t="s">
        <v>44</v>
      </c>
      <c r="BR148" s="127" t="s">
        <v>44</v>
      </c>
      <c r="BS148" s="127">
        <v>8.7048676150459858E-2</v>
      </c>
      <c r="BT148" s="127">
        <v>0.1898712603326364</v>
      </c>
      <c r="BU148" s="127">
        <v>0.18452734583641109</v>
      </c>
      <c r="BV148" s="174">
        <v>0.83454024841770236</v>
      </c>
      <c r="BW148" s="174">
        <v>0.30350772983431568</v>
      </c>
      <c r="BX148" s="127">
        <v>-9.9964420180931907E-2</v>
      </c>
      <c r="BY148" s="127">
        <v>-0.54580687288956331</v>
      </c>
      <c r="BZ148" s="174">
        <v>0.59127080903191209</v>
      </c>
      <c r="CA148" s="179">
        <v>0.88343407464094792</v>
      </c>
      <c r="CB148" s="179">
        <v>-0.4771092931272492</v>
      </c>
      <c r="CC148" s="179">
        <v>0.58919065199502885</v>
      </c>
      <c r="CD148" s="179">
        <v>0.51194889019724077</v>
      </c>
      <c r="CE148" s="179">
        <v>7.3043401191501697E-2</v>
      </c>
      <c r="CF148" s="179">
        <v>0.73251751868512227</v>
      </c>
      <c r="CG148" s="176">
        <v>23.462509350000001</v>
      </c>
      <c r="CH148" s="168">
        <v>0.27</v>
      </c>
      <c r="CI148" s="169">
        <v>0.15</v>
      </c>
      <c r="CJ148" s="169">
        <v>5.4000000000000003E-3</v>
      </c>
      <c r="CK148" s="169" t="s">
        <v>44</v>
      </c>
      <c r="CL148" s="169">
        <v>5.4000000000000003E-3</v>
      </c>
      <c r="CM148" s="177">
        <v>289004390.89999998</v>
      </c>
      <c r="CN148" s="177">
        <v>277311841.67769843</v>
      </c>
      <c r="CO148" s="177">
        <v>-15106767.170000002</v>
      </c>
      <c r="CP148" s="127" t="s">
        <v>44</v>
      </c>
      <c r="CQ148" s="127" t="s">
        <v>44</v>
      </c>
      <c r="CR148" s="127" t="s">
        <v>44</v>
      </c>
      <c r="CS148" s="127" t="s">
        <v>44</v>
      </c>
      <c r="CT148" s="125" t="s">
        <v>44</v>
      </c>
      <c r="CU148" s="125" t="s">
        <v>44</v>
      </c>
      <c r="CV148" s="125" t="s">
        <v>5200</v>
      </c>
      <c r="CW148" s="125" t="s">
        <v>44</v>
      </c>
      <c r="CX148" s="153">
        <v>25569.625694432871</v>
      </c>
    </row>
    <row r="149" spans="1:102" ht="15" customHeight="1" x14ac:dyDescent="0.25">
      <c r="A149" s="8"/>
      <c r="B149" s="128">
        <v>64137795000167</v>
      </c>
      <c r="C149" s="151" t="s">
        <v>4482</v>
      </c>
      <c r="D149" s="125">
        <v>40</v>
      </c>
      <c r="E149" s="125"/>
      <c r="F149" s="121"/>
      <c r="G149" s="125" t="s">
        <v>4483</v>
      </c>
      <c r="H149" s="125" t="s">
        <v>347</v>
      </c>
      <c r="I149" s="125" t="s">
        <v>3278</v>
      </c>
      <c r="J149" s="125" t="s">
        <v>5182</v>
      </c>
      <c r="K149" s="125" t="s">
        <v>3298</v>
      </c>
      <c r="L149" s="125" t="s">
        <v>4605</v>
      </c>
      <c r="M149" s="125" t="s">
        <v>4629</v>
      </c>
      <c r="N149" s="125" t="s">
        <v>44</v>
      </c>
      <c r="O149" s="125" t="s">
        <v>4630</v>
      </c>
      <c r="P149" s="125" t="s">
        <v>3824</v>
      </c>
      <c r="Q149" s="126">
        <v>1000</v>
      </c>
      <c r="R149" s="125" t="s">
        <v>4612</v>
      </c>
      <c r="S149" s="187" t="s">
        <v>44</v>
      </c>
      <c r="T149" s="170">
        <v>1000</v>
      </c>
      <c r="U149" s="170">
        <v>1000</v>
      </c>
      <c r="V149" s="171" t="s">
        <v>3271</v>
      </c>
      <c r="W149" s="171" t="s">
        <v>132</v>
      </c>
      <c r="X149" s="171" t="s">
        <v>132</v>
      </c>
      <c r="Y149" s="171" t="s">
        <v>132</v>
      </c>
      <c r="Z149" s="171">
        <v>0</v>
      </c>
      <c r="AA149" s="171" t="s">
        <v>44</v>
      </c>
      <c r="AB149" s="168" t="s">
        <v>44</v>
      </c>
      <c r="AC149" s="171" t="s">
        <v>44</v>
      </c>
      <c r="AD149" s="168">
        <v>1.2E-2</v>
      </c>
      <c r="AE149" s="168" t="s">
        <v>44</v>
      </c>
      <c r="AF149" s="168">
        <v>1.2E-2</v>
      </c>
      <c r="AG149" s="168">
        <v>0.2</v>
      </c>
      <c r="AH149" s="171" t="s">
        <v>5201</v>
      </c>
      <c r="AI149" s="171" t="s">
        <v>4746</v>
      </c>
      <c r="AJ149" s="171" t="s">
        <v>130</v>
      </c>
      <c r="AK149" s="172">
        <v>46085</v>
      </c>
      <c r="AL149" s="186" t="s">
        <v>5202</v>
      </c>
      <c r="AM149" s="127" t="s">
        <v>44</v>
      </c>
      <c r="AN149" s="127" t="s">
        <v>44</v>
      </c>
      <c r="AO149" s="127" t="s">
        <v>44</v>
      </c>
      <c r="AP149" s="127" t="s">
        <v>44</v>
      </c>
      <c r="AQ149" s="127" t="s">
        <v>44</v>
      </c>
      <c r="AR149" s="127" t="s">
        <v>44</v>
      </c>
      <c r="AS149" s="127" t="s">
        <v>44</v>
      </c>
      <c r="AT149" s="127" t="s">
        <v>44</v>
      </c>
      <c r="AU149" s="127" t="s">
        <v>44</v>
      </c>
      <c r="AV149" s="127" t="s">
        <v>44</v>
      </c>
      <c r="AW149" s="127" t="s">
        <v>44</v>
      </c>
      <c r="AX149" s="127" t="s">
        <v>44</v>
      </c>
      <c r="AY149" s="127" t="s">
        <v>44</v>
      </c>
      <c r="AZ149" s="127" t="s">
        <v>44</v>
      </c>
      <c r="BA149" s="127" t="s">
        <v>44</v>
      </c>
      <c r="BB149" s="127" t="s">
        <v>44</v>
      </c>
      <c r="BC149" s="127" t="s">
        <v>44</v>
      </c>
      <c r="BD149" s="127" t="s">
        <v>44</v>
      </c>
      <c r="BE149" s="127" t="s">
        <v>44</v>
      </c>
      <c r="BF149" s="127" t="s">
        <v>44</v>
      </c>
      <c r="BG149" s="127" t="s">
        <v>44</v>
      </c>
      <c r="BH149" s="127" t="s">
        <v>44</v>
      </c>
      <c r="BI149" s="127" t="s">
        <v>44</v>
      </c>
      <c r="BJ149" s="127" t="s">
        <v>44</v>
      </c>
      <c r="BK149" s="127" t="s">
        <v>44</v>
      </c>
      <c r="BL149" s="127" t="s">
        <v>44</v>
      </c>
      <c r="BM149" s="127" t="s">
        <v>44</v>
      </c>
      <c r="BN149" s="127" t="s">
        <v>44</v>
      </c>
      <c r="BO149" s="127" t="s">
        <v>44</v>
      </c>
      <c r="BP149" s="127" t="s">
        <v>44</v>
      </c>
      <c r="BQ149" s="127" t="s">
        <v>44</v>
      </c>
      <c r="BR149" s="127" t="s">
        <v>44</v>
      </c>
      <c r="BS149" s="127" t="s">
        <v>44</v>
      </c>
      <c r="BT149" s="127" t="s">
        <v>44</v>
      </c>
      <c r="BU149" s="127" t="s">
        <v>44</v>
      </c>
      <c r="BV149" s="174" t="s">
        <v>44</v>
      </c>
      <c r="BW149" s="174" t="s">
        <v>44</v>
      </c>
      <c r="BX149" s="127" t="s">
        <v>44</v>
      </c>
      <c r="BY149" s="127" t="s">
        <v>44</v>
      </c>
      <c r="BZ149" s="174" t="s">
        <v>44</v>
      </c>
      <c r="CA149" s="179" t="s">
        <v>44</v>
      </c>
      <c r="CB149" s="179" t="s">
        <v>44</v>
      </c>
      <c r="CC149" s="179" t="s">
        <v>44</v>
      </c>
      <c r="CD149" s="179" t="s">
        <v>44</v>
      </c>
      <c r="CE149" s="179" t="s">
        <v>44</v>
      </c>
      <c r="CF149" s="179" t="s">
        <v>44</v>
      </c>
      <c r="CG149" s="176" t="s">
        <v>44</v>
      </c>
      <c r="CH149" s="168">
        <v>0.15</v>
      </c>
      <c r="CI149" s="169">
        <v>0.1</v>
      </c>
      <c r="CJ149" s="169">
        <v>1.8E-3</v>
      </c>
      <c r="CK149" s="169" t="s">
        <v>44</v>
      </c>
      <c r="CL149" s="169">
        <v>1.8E-3</v>
      </c>
      <c r="CM149" s="177" t="s">
        <v>44</v>
      </c>
      <c r="CN149" s="177" t="s">
        <v>44</v>
      </c>
      <c r="CO149" s="177" t="s">
        <v>44</v>
      </c>
      <c r="CP149" s="127" t="s">
        <v>44</v>
      </c>
      <c r="CQ149" s="127" t="s">
        <v>44</v>
      </c>
      <c r="CR149" s="127" t="s">
        <v>44</v>
      </c>
      <c r="CS149" s="127" t="s">
        <v>44</v>
      </c>
      <c r="CT149" s="125" t="s">
        <v>44</v>
      </c>
      <c r="CU149" s="125" t="s">
        <v>44</v>
      </c>
      <c r="CV149" s="125" t="s">
        <v>5203</v>
      </c>
      <c r="CW149" s="125" t="s">
        <v>44</v>
      </c>
      <c r="CX149" s="153">
        <v>25569.625694432871</v>
      </c>
    </row>
    <row r="150" spans="1:102" ht="15" customHeight="1" x14ac:dyDescent="0.25">
      <c r="A150" s="8"/>
      <c r="B150" s="128">
        <v>59658166000142</v>
      </c>
      <c r="C150" s="151" t="s">
        <v>3866</v>
      </c>
      <c r="D150" s="125">
        <v>27</v>
      </c>
      <c r="E150" s="125"/>
      <c r="F150" s="121"/>
      <c r="G150" s="125" t="s">
        <v>3867</v>
      </c>
      <c r="H150" s="125" t="s">
        <v>3263</v>
      </c>
      <c r="I150" s="125" t="s">
        <v>3257</v>
      </c>
      <c r="J150" s="125" t="s">
        <v>3319</v>
      </c>
      <c r="K150" s="125" t="s">
        <v>3298</v>
      </c>
      <c r="L150" s="125" t="s">
        <v>3273</v>
      </c>
      <c r="M150" s="125" t="s">
        <v>4629</v>
      </c>
      <c r="N150" s="125" t="s">
        <v>44</v>
      </c>
      <c r="O150" s="125" t="s">
        <v>262</v>
      </c>
      <c r="P150" s="125" t="s">
        <v>3824</v>
      </c>
      <c r="Q150" s="126">
        <v>1000</v>
      </c>
      <c r="R150" s="125" t="s">
        <v>4612</v>
      </c>
      <c r="S150" s="187" t="s">
        <v>44</v>
      </c>
      <c r="T150" s="170">
        <v>1000</v>
      </c>
      <c r="U150" s="170">
        <v>1000</v>
      </c>
      <c r="V150" s="171" t="s">
        <v>3271</v>
      </c>
      <c r="W150" s="171" t="s">
        <v>132</v>
      </c>
      <c r="X150" s="171" t="s">
        <v>132</v>
      </c>
      <c r="Y150" s="171" t="s">
        <v>132</v>
      </c>
      <c r="Z150" s="171">
        <v>0</v>
      </c>
      <c r="AA150" s="171" t="s">
        <v>44</v>
      </c>
      <c r="AB150" s="168" t="s">
        <v>44</v>
      </c>
      <c r="AC150" s="171" t="s">
        <v>44</v>
      </c>
      <c r="AD150" s="168">
        <v>1.32E-2</v>
      </c>
      <c r="AE150" s="168" t="s">
        <v>44</v>
      </c>
      <c r="AF150" s="168">
        <v>1.32E-2</v>
      </c>
      <c r="AG150" s="168" t="s">
        <v>44</v>
      </c>
      <c r="AH150" s="171" t="s">
        <v>44</v>
      </c>
      <c r="AI150" s="171" t="s">
        <v>44</v>
      </c>
      <c r="AJ150" s="171" t="s">
        <v>4670</v>
      </c>
      <c r="AK150" s="172">
        <v>45744</v>
      </c>
      <c r="AL150" s="186" t="s">
        <v>5076</v>
      </c>
      <c r="AM150" s="127" t="s">
        <v>44</v>
      </c>
      <c r="AN150" s="127" t="s">
        <v>44</v>
      </c>
      <c r="AO150" s="127" t="s">
        <v>44</v>
      </c>
      <c r="AP150" s="127" t="s">
        <v>44</v>
      </c>
      <c r="AQ150" s="127" t="s">
        <v>44</v>
      </c>
      <c r="AR150" s="127" t="s">
        <v>44</v>
      </c>
      <c r="AS150" s="127" t="s">
        <v>44</v>
      </c>
      <c r="AT150" s="127" t="s">
        <v>44</v>
      </c>
      <c r="AU150" s="127" t="s">
        <v>44</v>
      </c>
      <c r="AV150" s="127" t="s">
        <v>44</v>
      </c>
      <c r="AW150" s="127" t="s">
        <v>44</v>
      </c>
      <c r="AX150" s="127" t="s">
        <v>44</v>
      </c>
      <c r="AY150" s="127" t="s">
        <v>44</v>
      </c>
      <c r="AZ150" s="127" t="s">
        <v>44</v>
      </c>
      <c r="BA150" s="127" t="s">
        <v>44</v>
      </c>
      <c r="BB150" s="127" t="s">
        <v>44</v>
      </c>
      <c r="BC150" s="127" t="s">
        <v>44</v>
      </c>
      <c r="BD150" s="127" t="s">
        <v>44</v>
      </c>
      <c r="BE150" s="127" t="s">
        <v>44</v>
      </c>
      <c r="BF150" s="127" t="s">
        <v>44</v>
      </c>
      <c r="BG150" s="127" t="s">
        <v>44</v>
      </c>
      <c r="BH150" s="127" t="s">
        <v>44</v>
      </c>
      <c r="BI150" s="127" t="s">
        <v>44</v>
      </c>
      <c r="BJ150" s="127" t="s">
        <v>44</v>
      </c>
      <c r="BK150" s="127" t="s">
        <v>44</v>
      </c>
      <c r="BL150" s="127" t="s">
        <v>44</v>
      </c>
      <c r="BM150" s="127" t="s">
        <v>44</v>
      </c>
      <c r="BN150" s="127" t="s">
        <v>44</v>
      </c>
      <c r="BO150" s="127" t="s">
        <v>44</v>
      </c>
      <c r="BP150" s="127" t="s">
        <v>44</v>
      </c>
      <c r="BQ150" s="127" t="s">
        <v>44</v>
      </c>
      <c r="BR150" s="127" t="s">
        <v>44</v>
      </c>
      <c r="BS150" s="127" t="s">
        <v>44</v>
      </c>
      <c r="BT150" s="127" t="s">
        <v>44</v>
      </c>
      <c r="BU150" s="127" t="s">
        <v>44</v>
      </c>
      <c r="BV150" s="174" t="s">
        <v>44</v>
      </c>
      <c r="BW150" s="174" t="s">
        <v>44</v>
      </c>
      <c r="BX150" s="127" t="s">
        <v>44</v>
      </c>
      <c r="BY150" s="127" t="s">
        <v>44</v>
      </c>
      <c r="BZ150" s="174" t="s">
        <v>44</v>
      </c>
      <c r="CA150" s="179" t="s">
        <v>44</v>
      </c>
      <c r="CB150" s="179" t="s">
        <v>44</v>
      </c>
      <c r="CC150" s="179" t="s">
        <v>44</v>
      </c>
      <c r="CD150" s="179" t="s">
        <v>44</v>
      </c>
      <c r="CE150" s="179" t="s">
        <v>44</v>
      </c>
      <c r="CF150" s="179" t="s">
        <v>44</v>
      </c>
      <c r="CG150" s="176" t="s">
        <v>44</v>
      </c>
      <c r="CH150" s="168" t="s">
        <v>44</v>
      </c>
      <c r="CI150" s="169" t="s">
        <v>44</v>
      </c>
      <c r="CJ150" s="169" t="s">
        <v>44</v>
      </c>
      <c r="CK150" s="169" t="s">
        <v>44</v>
      </c>
      <c r="CL150" s="169" t="s">
        <v>44</v>
      </c>
      <c r="CM150" s="177" t="s">
        <v>44</v>
      </c>
      <c r="CN150" s="177" t="s">
        <v>44</v>
      </c>
      <c r="CO150" s="177" t="s">
        <v>44</v>
      </c>
      <c r="CP150" s="127" t="s">
        <v>44</v>
      </c>
      <c r="CQ150" s="127" t="s">
        <v>44</v>
      </c>
      <c r="CR150" s="127" t="s">
        <v>44</v>
      </c>
      <c r="CS150" s="127" t="s">
        <v>44</v>
      </c>
      <c r="CT150" s="125" t="s">
        <v>44</v>
      </c>
      <c r="CU150" s="125" t="s">
        <v>44</v>
      </c>
      <c r="CV150" s="125" t="s">
        <v>5077</v>
      </c>
      <c r="CW150" s="125" t="s">
        <v>44</v>
      </c>
      <c r="CX150" s="153">
        <v>25569.625694432871</v>
      </c>
    </row>
    <row r="151" spans="1:102" ht="15" customHeight="1" x14ac:dyDescent="0.25">
      <c r="A151" s="8"/>
      <c r="B151" s="128">
        <v>14799785000119</v>
      </c>
      <c r="C151" s="151" t="s">
        <v>5078</v>
      </c>
      <c r="D151" s="125">
        <v>26</v>
      </c>
      <c r="E151" s="125"/>
      <c r="F151" s="121" t="s">
        <v>3267</v>
      </c>
      <c r="G151" s="125" t="s">
        <v>3867</v>
      </c>
      <c r="H151" s="125" t="s">
        <v>3263</v>
      </c>
      <c r="I151" s="125" t="s">
        <v>3257</v>
      </c>
      <c r="J151" s="125" t="s">
        <v>3319</v>
      </c>
      <c r="K151" s="125" t="s">
        <v>3285</v>
      </c>
      <c r="L151" s="125" t="s">
        <v>3273</v>
      </c>
      <c r="M151" s="125" t="s">
        <v>112</v>
      </c>
      <c r="N151" s="125" t="s">
        <v>113</v>
      </c>
      <c r="O151" s="125" t="s">
        <v>320</v>
      </c>
      <c r="P151" s="125" t="s">
        <v>3308</v>
      </c>
      <c r="Q151" s="126">
        <v>5000</v>
      </c>
      <c r="R151" s="125" t="s">
        <v>4571</v>
      </c>
      <c r="S151" s="187" t="s">
        <v>44</v>
      </c>
      <c r="T151" s="170">
        <v>1000</v>
      </c>
      <c r="U151" s="170">
        <v>1000</v>
      </c>
      <c r="V151" s="171" t="s">
        <v>3271</v>
      </c>
      <c r="W151" s="171" t="s">
        <v>3288</v>
      </c>
      <c r="X151" s="171" t="s">
        <v>3289</v>
      </c>
      <c r="Y151" s="171" t="s">
        <v>3292</v>
      </c>
      <c r="Z151" s="171">
        <v>32</v>
      </c>
      <c r="AA151" s="171" t="s">
        <v>44</v>
      </c>
      <c r="AB151" s="168" t="s">
        <v>44</v>
      </c>
      <c r="AC151" s="171" t="s">
        <v>5079</v>
      </c>
      <c r="AD151" s="168">
        <v>0.02</v>
      </c>
      <c r="AE151" s="168">
        <v>0.02</v>
      </c>
      <c r="AF151" s="168">
        <v>0.02</v>
      </c>
      <c r="AG151" s="168">
        <v>0.2</v>
      </c>
      <c r="AH151" s="171" t="s">
        <v>44</v>
      </c>
      <c r="AI151" s="171" t="s">
        <v>44</v>
      </c>
      <c r="AJ151" s="171" t="s">
        <v>130</v>
      </c>
      <c r="AK151" s="172">
        <v>40952</v>
      </c>
      <c r="AL151" s="186" t="s">
        <v>5080</v>
      </c>
      <c r="AM151" s="127">
        <v>0.12651091127413561</v>
      </c>
      <c r="AN151" s="127">
        <v>-3.2578217002591801E-2</v>
      </c>
      <c r="AO151" s="127">
        <v>9.3615644850637295E-2</v>
      </c>
      <c r="AP151" s="127">
        <v>2.8363755941803698E-2</v>
      </c>
      <c r="AQ151" s="127">
        <v>5.0257118430714301E-2</v>
      </c>
      <c r="AR151" s="127">
        <v>-5.3358933140546003E-2</v>
      </c>
      <c r="AS151" s="127">
        <v>7.4793913223507105E-2</v>
      </c>
      <c r="AT151" s="127">
        <v>0.27973217031160669</v>
      </c>
      <c r="AU151" s="127" t="s">
        <v>44</v>
      </c>
      <c r="AV151" s="127" t="s">
        <v>44</v>
      </c>
      <c r="AW151" s="127">
        <v>9.7884170137965798E-2</v>
      </c>
      <c r="AX151" s="127">
        <v>11.59652467541355</v>
      </c>
      <c r="AY151" s="127" t="s">
        <v>44</v>
      </c>
      <c r="AZ151" s="127">
        <v>0.63136538881506588</v>
      </c>
      <c r="BA151" s="127">
        <v>0.20528757682136081</v>
      </c>
      <c r="BB151" s="127">
        <v>0.36102199904939541</v>
      </c>
      <c r="BC151" s="127" t="s">
        <v>44</v>
      </c>
      <c r="BD151" s="127">
        <v>0.57324591568138983</v>
      </c>
      <c r="BE151" s="127">
        <v>2.260826720750341</v>
      </c>
      <c r="BF151" s="127" t="s">
        <v>44</v>
      </c>
      <c r="BG151" s="127" t="s">
        <v>44</v>
      </c>
      <c r="BH151" s="127">
        <v>1.01645770421779</v>
      </c>
      <c r="BI151" s="127">
        <v>0.11560152981588211</v>
      </c>
      <c r="BJ151" s="127">
        <v>-7.7980569130384494E-2</v>
      </c>
      <c r="BK151" s="127">
        <v>-5.4659263006337999E-2</v>
      </c>
      <c r="BL151" s="127">
        <v>-9.6472932332068217E-2</v>
      </c>
      <c r="BM151" s="127">
        <v>-7.8081263316143623E-2</v>
      </c>
      <c r="BN151" s="127">
        <v>-0.16209866129478839</v>
      </c>
      <c r="BO151" s="127">
        <v>-5.5680480361318001E-2</v>
      </c>
      <c r="BP151" s="127">
        <v>0.15600213485857251</v>
      </c>
      <c r="BQ151" s="127" t="s">
        <v>44</v>
      </c>
      <c r="BR151" s="127" t="s">
        <v>44</v>
      </c>
      <c r="BS151" s="127">
        <v>1.4456503491497852E-3</v>
      </c>
      <c r="BT151" s="127">
        <v>0.19686837647557959</v>
      </c>
      <c r="BU151" s="127">
        <v>9.5266158033790196E-2</v>
      </c>
      <c r="BV151" s="174">
        <v>-0.1495389990116891</v>
      </c>
      <c r="BW151" s="174">
        <v>5.6627147655212297E-2</v>
      </c>
      <c r="BX151" s="127">
        <v>-0.2491069087660952</v>
      </c>
      <c r="BY151" s="127">
        <v>-0.2491069087660952</v>
      </c>
      <c r="BZ151" s="174">
        <v>0.223154873047441</v>
      </c>
      <c r="CA151" s="179">
        <v>0.59480921081165639</v>
      </c>
      <c r="CB151" s="179">
        <v>-0.44549526656939348</v>
      </c>
      <c r="CC151" s="179">
        <v>0.47850531399794832</v>
      </c>
      <c r="CD151" s="179">
        <v>0.42358402952001117</v>
      </c>
      <c r="CE151" s="179">
        <v>0.2705326238798974</v>
      </c>
      <c r="CF151" s="179">
        <v>0.67037466769969478</v>
      </c>
      <c r="CG151" s="176">
        <v>3.7503165826160001</v>
      </c>
      <c r="CH151" s="168">
        <v>0.21</v>
      </c>
      <c r="CI151" s="169" t="s">
        <v>44</v>
      </c>
      <c r="CJ151" s="169">
        <v>4.1999999999999997E-3</v>
      </c>
      <c r="CK151" s="169" t="s">
        <v>44</v>
      </c>
      <c r="CL151" s="169">
        <v>4.1999999999999997E-3</v>
      </c>
      <c r="CM151" s="177">
        <v>46490327.369999997</v>
      </c>
      <c r="CN151" s="177">
        <v>56849427.812063485</v>
      </c>
      <c r="CO151" s="177">
        <v>-16875106.830000006</v>
      </c>
      <c r="CP151" s="127" t="s">
        <v>44</v>
      </c>
      <c r="CQ151" s="127" t="s">
        <v>44</v>
      </c>
      <c r="CR151" s="127" t="s">
        <v>44</v>
      </c>
      <c r="CS151" s="127" t="s">
        <v>44</v>
      </c>
      <c r="CT151" s="125" t="s">
        <v>44</v>
      </c>
      <c r="CU151" s="125" t="s">
        <v>44</v>
      </c>
      <c r="CV151" s="125" t="s">
        <v>5081</v>
      </c>
      <c r="CW151" s="125" t="s">
        <v>44</v>
      </c>
      <c r="CX151" s="153">
        <v>25569.625694432871</v>
      </c>
    </row>
    <row r="152" spans="1:102" ht="15" customHeight="1" x14ac:dyDescent="0.25">
      <c r="A152" s="8"/>
      <c r="B152" s="128">
        <v>58460637000140</v>
      </c>
      <c r="C152" s="151" t="s">
        <v>5082</v>
      </c>
      <c r="D152" s="125">
        <v>10</v>
      </c>
      <c r="E152" s="125"/>
      <c r="F152" s="121"/>
      <c r="G152" s="125" t="s">
        <v>3867</v>
      </c>
      <c r="H152" s="125" t="s">
        <v>3263</v>
      </c>
      <c r="I152" s="125" t="s">
        <v>3257</v>
      </c>
      <c r="J152" s="125" t="s">
        <v>3319</v>
      </c>
      <c r="K152" s="125" t="s">
        <v>3285</v>
      </c>
      <c r="L152" s="125" t="s">
        <v>3272</v>
      </c>
      <c r="M152" s="125" t="s">
        <v>160</v>
      </c>
      <c r="N152" s="125" t="s">
        <v>3324</v>
      </c>
      <c r="O152" s="125" t="s">
        <v>161</v>
      </c>
      <c r="P152" s="125" t="s">
        <v>3320</v>
      </c>
      <c r="Q152" s="126">
        <v>100</v>
      </c>
      <c r="R152" s="125" t="s">
        <v>4571</v>
      </c>
      <c r="S152" s="187" t="s">
        <v>44</v>
      </c>
      <c r="T152" s="170">
        <v>100</v>
      </c>
      <c r="U152" s="170">
        <v>100</v>
      </c>
      <c r="V152" s="171" t="s">
        <v>3271</v>
      </c>
      <c r="W152" s="171" t="s">
        <v>132</v>
      </c>
      <c r="X152" s="171" t="s">
        <v>4892</v>
      </c>
      <c r="Y152" s="171" t="s">
        <v>3288</v>
      </c>
      <c r="Z152" s="171">
        <v>11</v>
      </c>
      <c r="AA152" s="171" t="s">
        <v>44</v>
      </c>
      <c r="AB152" s="168" t="s">
        <v>44</v>
      </c>
      <c r="AC152" s="171" t="s">
        <v>5083</v>
      </c>
      <c r="AD152" s="168">
        <v>6.9999999999999993E-3</v>
      </c>
      <c r="AE152" s="168">
        <v>5.7000000000000002E-2</v>
      </c>
      <c r="AF152" s="168">
        <v>8.0000000000000002E-3</v>
      </c>
      <c r="AG152" s="168">
        <v>0.2</v>
      </c>
      <c r="AH152" s="171" t="s">
        <v>3253</v>
      </c>
      <c r="AI152" s="171" t="s">
        <v>3254</v>
      </c>
      <c r="AJ152" s="171" t="s">
        <v>130</v>
      </c>
      <c r="AK152" s="172">
        <v>45757</v>
      </c>
      <c r="AL152" s="186" t="s">
        <v>5084</v>
      </c>
      <c r="AM152" s="127">
        <v>1.34071829608013E-2</v>
      </c>
      <c r="AN152" s="127">
        <v>4.6912546731690798E-2</v>
      </c>
      <c r="AO152" s="127">
        <v>0.1509391676458422</v>
      </c>
      <c r="AP152" s="127" t="s">
        <v>44</v>
      </c>
      <c r="AQ152" s="127" t="s">
        <v>44</v>
      </c>
      <c r="AR152" s="127" t="s">
        <v>44</v>
      </c>
      <c r="AS152" s="127" t="s">
        <v>44</v>
      </c>
      <c r="AT152" s="127" t="s">
        <v>44</v>
      </c>
      <c r="AU152" s="127" t="s">
        <v>44</v>
      </c>
      <c r="AV152" s="127" t="s">
        <v>44</v>
      </c>
      <c r="AW152" s="127">
        <v>0.1511740151078444</v>
      </c>
      <c r="AX152" s="127">
        <v>1.2289590397133054</v>
      </c>
      <c r="AY152" s="127">
        <v>1.0332624750287722</v>
      </c>
      <c r="AZ152" s="127">
        <v>1.0179683793257639</v>
      </c>
      <c r="BA152" s="127" t="s">
        <v>44</v>
      </c>
      <c r="BB152" s="127" t="s">
        <v>44</v>
      </c>
      <c r="BC152" s="127" t="s">
        <v>44</v>
      </c>
      <c r="BD152" s="127" t="s">
        <v>44</v>
      </c>
      <c r="BE152" s="127" t="s">
        <v>44</v>
      </c>
      <c r="BF152" s="127" t="s">
        <v>44</v>
      </c>
      <c r="BG152" s="127" t="s">
        <v>44</v>
      </c>
      <c r="BH152" s="127">
        <v>1.0217512693011697</v>
      </c>
      <c r="BI152" s="127">
        <v>2.4978015025477998E-3</v>
      </c>
      <c r="BJ152" s="127">
        <v>1.5101946038982E-3</v>
      </c>
      <c r="BK152" s="127">
        <v>2.6642597888668E-3</v>
      </c>
      <c r="BL152" s="127" t="s">
        <v>44</v>
      </c>
      <c r="BM152" s="127" t="s">
        <v>44</v>
      </c>
      <c r="BN152" s="127" t="s">
        <v>44</v>
      </c>
      <c r="BO152" s="127" t="s">
        <v>44</v>
      </c>
      <c r="BP152" s="127" t="s">
        <v>44</v>
      </c>
      <c r="BQ152" s="127" t="s">
        <v>44</v>
      </c>
      <c r="BR152" s="127" t="s">
        <v>44</v>
      </c>
      <c r="BS152" s="127">
        <v>2.8034408991419735E-3</v>
      </c>
      <c r="BT152" s="127">
        <v>4.143514811881E-3</v>
      </c>
      <c r="BU152" s="127">
        <v>4.0746383165192E-3</v>
      </c>
      <c r="BV152" s="174">
        <v>0.56168839377925972</v>
      </c>
      <c r="BW152" s="174">
        <v>0.6872633948307878</v>
      </c>
      <c r="BX152" s="127">
        <v>-1.1579009406404001E-3</v>
      </c>
      <c r="BY152" s="127">
        <v>-1.1579009406404001E-3</v>
      </c>
      <c r="BZ152" s="174">
        <v>-1.4053195455359E-3</v>
      </c>
      <c r="CA152" s="179">
        <v>-5.4986036059075101E-2</v>
      </c>
      <c r="CB152" s="179">
        <v>-2.1477104380657901E-2</v>
      </c>
      <c r="CC152" s="179">
        <v>-6.6998652786432996E-3</v>
      </c>
      <c r="CD152" s="179">
        <v>7.3286218170402304E-2</v>
      </c>
      <c r="CE152" s="179">
        <v>7.6188765409764006E-2</v>
      </c>
      <c r="CF152" s="179">
        <v>4.3622720759425001E-3</v>
      </c>
      <c r="CG152" s="176">
        <v>1.1589173189940001</v>
      </c>
      <c r="CH152" s="168">
        <v>0.18</v>
      </c>
      <c r="CI152" s="169" t="s">
        <v>44</v>
      </c>
      <c r="CJ152" s="169">
        <v>1.2600000000000001E-3</v>
      </c>
      <c r="CK152" s="169" t="s">
        <v>44</v>
      </c>
      <c r="CL152" s="169">
        <v>1.2600000000000001E-3</v>
      </c>
      <c r="CM152" s="177">
        <v>17191170.100000001</v>
      </c>
      <c r="CN152" s="177">
        <v>15282149.598492054</v>
      </c>
      <c r="CO152" s="177">
        <v>3314454.51</v>
      </c>
      <c r="CP152" s="127" t="s">
        <v>44</v>
      </c>
      <c r="CQ152" s="127" t="s">
        <v>44</v>
      </c>
      <c r="CR152" s="127" t="s">
        <v>44</v>
      </c>
      <c r="CS152" s="127" t="s">
        <v>44</v>
      </c>
      <c r="CT152" s="125" t="s">
        <v>44</v>
      </c>
      <c r="CU152" s="125" t="s">
        <v>44</v>
      </c>
      <c r="CV152" s="125" t="s">
        <v>5085</v>
      </c>
      <c r="CW152" s="125" t="s">
        <v>44</v>
      </c>
      <c r="CX152" s="153">
        <v>25569.625694432871</v>
      </c>
    </row>
    <row r="153" spans="1:102" ht="15" customHeight="1" x14ac:dyDescent="0.25">
      <c r="A153" s="8"/>
      <c r="B153" s="128">
        <v>14171644000157</v>
      </c>
      <c r="C153" s="151" t="s">
        <v>5086</v>
      </c>
      <c r="D153" s="125">
        <v>11</v>
      </c>
      <c r="E153" s="125"/>
      <c r="F153" s="121" t="s">
        <v>3266</v>
      </c>
      <c r="G153" s="125" t="s">
        <v>3867</v>
      </c>
      <c r="H153" s="125" t="s">
        <v>3263</v>
      </c>
      <c r="I153" s="125" t="s">
        <v>3257</v>
      </c>
      <c r="J153" s="125" t="s">
        <v>3319</v>
      </c>
      <c r="K153" s="125" t="s">
        <v>3298</v>
      </c>
      <c r="L153" s="125" t="s">
        <v>3272</v>
      </c>
      <c r="M153" s="125" t="s">
        <v>160</v>
      </c>
      <c r="N153" s="125" t="s">
        <v>3305</v>
      </c>
      <c r="O153" s="125" t="s">
        <v>161</v>
      </c>
      <c r="P153" s="125" t="s">
        <v>3299</v>
      </c>
      <c r="Q153" s="126">
        <v>5000</v>
      </c>
      <c r="R153" s="125" t="s">
        <v>4612</v>
      </c>
      <c r="S153" s="187" t="s">
        <v>44</v>
      </c>
      <c r="T153" s="170">
        <v>1000</v>
      </c>
      <c r="U153" s="170">
        <v>1000</v>
      </c>
      <c r="V153" s="171" t="s">
        <v>3271</v>
      </c>
      <c r="W153" s="171" t="s">
        <v>132</v>
      </c>
      <c r="X153" s="171" t="s">
        <v>3289</v>
      </c>
      <c r="Y153" s="171" t="s">
        <v>3288</v>
      </c>
      <c r="Z153" s="171">
        <v>31</v>
      </c>
      <c r="AA153" s="171" t="s">
        <v>44</v>
      </c>
      <c r="AB153" s="168" t="s">
        <v>44</v>
      </c>
      <c r="AC153" s="171" t="s">
        <v>5087</v>
      </c>
      <c r="AD153" s="168">
        <v>5.0000000000000001E-3</v>
      </c>
      <c r="AE153" s="168">
        <v>5.0000000000000001E-3</v>
      </c>
      <c r="AF153" s="168">
        <v>6.0000000000000001E-3</v>
      </c>
      <c r="AG153" s="168">
        <v>0.2</v>
      </c>
      <c r="AH153" s="171" t="s">
        <v>44</v>
      </c>
      <c r="AI153" s="171" t="s">
        <v>44</v>
      </c>
      <c r="AJ153" s="171" t="s">
        <v>130</v>
      </c>
      <c r="AK153" s="172">
        <v>40899</v>
      </c>
      <c r="AL153" s="186" t="s">
        <v>5088</v>
      </c>
      <c r="AM153" s="127">
        <v>1.10012686170766E-2</v>
      </c>
      <c r="AN153" s="127">
        <v>4.4128932086329398E-2</v>
      </c>
      <c r="AO153" s="127">
        <v>0.14408252991437931</v>
      </c>
      <c r="AP153" s="127">
        <v>0.13530710420793521</v>
      </c>
      <c r="AQ153" s="127">
        <v>0.1475416053333877</v>
      </c>
      <c r="AR153" s="127">
        <v>0.12757768518454179</v>
      </c>
      <c r="AS153" s="127">
        <v>0.13153219935118909</v>
      </c>
      <c r="AT153" s="127">
        <v>0.14237689983203219</v>
      </c>
      <c r="AU153" s="127" t="s">
        <v>44</v>
      </c>
      <c r="AV153" s="127" t="s">
        <v>44</v>
      </c>
      <c r="AW153" s="127">
        <v>0.1062482363761019</v>
      </c>
      <c r="AX153" s="127">
        <v>1.0084227652296105</v>
      </c>
      <c r="AY153" s="127">
        <v>0.9719525535179544</v>
      </c>
      <c r="AZ153" s="127">
        <v>0.97172564122150717</v>
      </c>
      <c r="BA153" s="127">
        <v>1.0309415217055344</v>
      </c>
      <c r="BB153" s="127">
        <v>1.1644286605396477</v>
      </c>
      <c r="BC153" s="127">
        <v>1.1732389564518559</v>
      </c>
      <c r="BD153" s="127">
        <v>1.0081073821253379</v>
      </c>
      <c r="BE153" s="127">
        <v>1.1507060457125311</v>
      </c>
      <c r="BF153" s="127" t="s">
        <v>44</v>
      </c>
      <c r="BG153" s="127" t="s">
        <v>44</v>
      </c>
      <c r="BH153" s="127">
        <v>1.1727624354934372</v>
      </c>
      <c r="BI153" s="127">
        <v>9.1887158823099999E-5</v>
      </c>
      <c r="BJ153" s="127">
        <v>-1.2734200414632E-3</v>
      </c>
      <c r="BK153" s="127">
        <v>-4.1923779425960001E-3</v>
      </c>
      <c r="BL153" s="127">
        <v>3.5898071892550565E-3</v>
      </c>
      <c r="BM153" s="127">
        <v>1.8491324971221745E-2</v>
      </c>
      <c r="BN153" s="127">
        <v>1.8837957030299401E-2</v>
      </c>
      <c r="BO153" s="127">
        <v>1.0578057663639001E-3</v>
      </c>
      <c r="BP153" s="127">
        <v>1.8646864378997999E-2</v>
      </c>
      <c r="BQ153" s="127" t="s">
        <v>44</v>
      </c>
      <c r="BR153" s="127" t="s">
        <v>44</v>
      </c>
      <c r="BS153" s="127">
        <v>1.4351486259600366E-2</v>
      </c>
      <c r="BT153" s="127">
        <v>2.9382458550749999E-3</v>
      </c>
      <c r="BU153" s="127">
        <v>6.4546902394098998E-3</v>
      </c>
      <c r="BV153" s="174">
        <v>-1.244071566715248</v>
      </c>
      <c r="BW153" s="174">
        <v>1.296857019441751</v>
      </c>
      <c r="BX153" s="127">
        <v>-1.4421601708661999E-3</v>
      </c>
      <c r="BY153" s="127">
        <v>-5.7668089172173101E-2</v>
      </c>
      <c r="BZ153" s="174">
        <v>7.6604423536E-5</v>
      </c>
      <c r="CA153" s="179">
        <v>2.7865421693743001E-3</v>
      </c>
      <c r="CB153" s="179">
        <v>-1.9997579769625001E-3</v>
      </c>
      <c r="CC153" s="179">
        <v>7.3324776991209206E-2</v>
      </c>
      <c r="CD153" s="179">
        <v>6.3651193318041102E-2</v>
      </c>
      <c r="CE153" s="179">
        <v>0.1031639971558773</v>
      </c>
      <c r="CF153" s="179">
        <v>2.09361747471444E-2</v>
      </c>
      <c r="CG153" s="176">
        <v>4.2380069385530001</v>
      </c>
      <c r="CH153" s="168">
        <v>0.3</v>
      </c>
      <c r="CI153" s="169" t="s">
        <v>44</v>
      </c>
      <c r="CJ153" s="169">
        <v>1.5E-3</v>
      </c>
      <c r="CK153" s="169" t="s">
        <v>44</v>
      </c>
      <c r="CL153" s="169">
        <v>1.5E-3</v>
      </c>
      <c r="CM153" s="177">
        <v>3773304637.4899998</v>
      </c>
      <c r="CN153" s="177">
        <v>3686415443.223969</v>
      </c>
      <c r="CO153" s="177">
        <v>-305934408.42999983</v>
      </c>
      <c r="CP153" s="127" t="s">
        <v>44</v>
      </c>
      <c r="CQ153" s="127" t="s">
        <v>44</v>
      </c>
      <c r="CR153" s="127" t="s">
        <v>44</v>
      </c>
      <c r="CS153" s="127" t="s">
        <v>44</v>
      </c>
      <c r="CT153" s="125" t="s">
        <v>44</v>
      </c>
      <c r="CU153" s="125" t="s">
        <v>44</v>
      </c>
      <c r="CV153" s="125" t="s">
        <v>5089</v>
      </c>
      <c r="CW153" s="125" t="s">
        <v>44</v>
      </c>
      <c r="CX153" s="153">
        <v>25569.625694432871</v>
      </c>
    </row>
    <row r="154" spans="1:102" ht="15" customHeight="1" x14ac:dyDescent="0.25">
      <c r="A154" s="8"/>
      <c r="B154" s="128">
        <v>1430938000104</v>
      </c>
      <c r="C154" s="151" t="s">
        <v>5090</v>
      </c>
      <c r="D154" s="125">
        <v>16</v>
      </c>
      <c r="E154" s="125"/>
      <c r="F154" s="121" t="s">
        <v>3266</v>
      </c>
      <c r="G154" s="125" t="s">
        <v>3867</v>
      </c>
      <c r="H154" s="125" t="s">
        <v>3263</v>
      </c>
      <c r="I154" s="125" t="s">
        <v>3257</v>
      </c>
      <c r="J154" s="125" t="s">
        <v>357</v>
      </c>
      <c r="K154" s="125" t="s">
        <v>3298</v>
      </c>
      <c r="L154" s="125" t="s">
        <v>3272</v>
      </c>
      <c r="M154" s="125" t="s">
        <v>363</v>
      </c>
      <c r="N154" s="125" t="s">
        <v>363</v>
      </c>
      <c r="O154" s="125" t="s">
        <v>363</v>
      </c>
      <c r="P154" s="125" t="s">
        <v>3299</v>
      </c>
      <c r="Q154" s="126">
        <v>5000</v>
      </c>
      <c r="R154" s="125" t="s">
        <v>4571</v>
      </c>
      <c r="S154" s="187" t="s">
        <v>44</v>
      </c>
      <c r="T154" s="170">
        <v>1000</v>
      </c>
      <c r="U154" s="170">
        <v>1000</v>
      </c>
      <c r="V154" s="171" t="s">
        <v>3271</v>
      </c>
      <c r="W154" s="171" t="s">
        <v>132</v>
      </c>
      <c r="X154" s="171" t="s">
        <v>132</v>
      </c>
      <c r="Y154" s="171" t="s">
        <v>3288</v>
      </c>
      <c r="Z154" s="171">
        <v>1</v>
      </c>
      <c r="AA154" s="171" t="s">
        <v>44</v>
      </c>
      <c r="AB154" s="168" t="s">
        <v>44</v>
      </c>
      <c r="AC154" s="171" t="s">
        <v>44</v>
      </c>
      <c r="AD154" s="168">
        <v>0.01</v>
      </c>
      <c r="AE154" s="168" t="s">
        <v>44</v>
      </c>
      <c r="AF154" s="168">
        <v>1.4499999999999999E-2</v>
      </c>
      <c r="AG154" s="168" t="s">
        <v>44</v>
      </c>
      <c r="AH154" s="171" t="s">
        <v>44</v>
      </c>
      <c r="AI154" s="171" t="s">
        <v>44</v>
      </c>
      <c r="AJ154" s="171" t="s">
        <v>44</v>
      </c>
      <c r="AK154" s="172">
        <v>35663</v>
      </c>
      <c r="AL154" s="186" t="s">
        <v>5091</v>
      </c>
      <c r="AM154" s="127">
        <v>-4.0026586796352598E-2</v>
      </c>
      <c r="AN154" s="127">
        <v>-8.1372856902660995E-2</v>
      </c>
      <c r="AO154" s="127">
        <v>-8.2640140566774697E-2</v>
      </c>
      <c r="AP154" s="127">
        <v>3.5468491955283198E-2</v>
      </c>
      <c r="AQ154" s="127">
        <v>4.6779318362814598E-2</v>
      </c>
      <c r="AR154" s="127">
        <v>0.34775689909324908</v>
      </c>
      <c r="AS154" s="127">
        <v>-3.1855473460157699E-2</v>
      </c>
      <c r="AT154" s="127">
        <v>-3.6044058545345599E-2</v>
      </c>
      <c r="AU154" s="127" t="s">
        <v>44</v>
      </c>
      <c r="AV154" s="127" t="s">
        <v>44</v>
      </c>
      <c r="AW154" s="127">
        <v>8.6441195891498998E-2</v>
      </c>
      <c r="AX154" s="127" t="s">
        <v>44</v>
      </c>
      <c r="AY154" s="127" t="s">
        <v>44</v>
      </c>
      <c r="AZ154" s="127" t="s">
        <v>44</v>
      </c>
      <c r="BA154" s="127">
        <v>0.25760850342964109</v>
      </c>
      <c r="BB154" s="127">
        <v>0.3348913971832721</v>
      </c>
      <c r="BC154" s="127">
        <v>3.1980666587649709</v>
      </c>
      <c r="BD154" s="127" t="s">
        <v>44</v>
      </c>
      <c r="BE154" s="127" t="s">
        <v>44</v>
      </c>
      <c r="BF154" s="127" t="s">
        <v>44</v>
      </c>
      <c r="BG154" s="127" t="s">
        <v>44</v>
      </c>
      <c r="BH154" s="127">
        <v>0.2765899774313067</v>
      </c>
      <c r="BI154" s="127">
        <v>-5.0935968254606098E-2</v>
      </c>
      <c r="BJ154" s="127">
        <v>-0.12677520903045369</v>
      </c>
      <c r="BK154" s="127">
        <v>-0.2309150484237501</v>
      </c>
      <c r="BL154" s="127">
        <v>-8.9845014240005017E-2</v>
      </c>
      <c r="BM154" s="127">
        <v>-8.151876947775305E-2</v>
      </c>
      <c r="BN154" s="127">
        <v>0.23901717093900671</v>
      </c>
      <c r="BO154" s="127">
        <v>-0.16232986704498281</v>
      </c>
      <c r="BP154" s="127">
        <v>-0.1597740939983798</v>
      </c>
      <c r="BQ154" s="127" t="s">
        <v>44</v>
      </c>
      <c r="BR154" s="127" t="s">
        <v>44</v>
      </c>
      <c r="BS154" s="127">
        <v>-0.17225084804254698</v>
      </c>
      <c r="BT154" s="127">
        <v>0.1041198372771871</v>
      </c>
      <c r="BU154" s="127">
        <v>0.15659392835408981</v>
      </c>
      <c r="BV154" s="174">
        <v>-2.104789527606798</v>
      </c>
      <c r="BW154" s="174">
        <v>-0.19361228932584279</v>
      </c>
      <c r="BX154" s="127">
        <v>-9.8310324995125695E-2</v>
      </c>
      <c r="BY154" s="127">
        <v>-0.50874961881433611</v>
      </c>
      <c r="BZ154" s="174">
        <v>-0.15881092379757711</v>
      </c>
      <c r="CA154" s="179">
        <v>-0.65307132475132434</v>
      </c>
      <c r="CB154" s="179">
        <v>0.64480271604918693</v>
      </c>
      <c r="CC154" s="179">
        <v>-0.59538560579416855</v>
      </c>
      <c r="CD154" s="179">
        <v>-0.53916254775068706</v>
      </c>
      <c r="CE154" s="179">
        <v>3.3669281746777899E-2</v>
      </c>
      <c r="CF154" s="179">
        <v>-0.70145891382809478</v>
      </c>
      <c r="CG154" s="176">
        <v>10.698448750602999</v>
      </c>
      <c r="CH154" s="168">
        <v>0.3</v>
      </c>
      <c r="CI154" s="169" t="s">
        <v>44</v>
      </c>
      <c r="CJ154" s="169">
        <v>3.0000000000000001E-3</v>
      </c>
      <c r="CK154" s="169" t="s">
        <v>44</v>
      </c>
      <c r="CL154" s="169">
        <v>3.0000000000000001E-3</v>
      </c>
      <c r="CM154" s="177">
        <v>137434569.44999999</v>
      </c>
      <c r="CN154" s="177">
        <v>165430134.53603163</v>
      </c>
      <c r="CO154" s="177">
        <v>-76174533.000000015</v>
      </c>
      <c r="CP154" s="127" t="s">
        <v>44</v>
      </c>
      <c r="CQ154" s="127" t="s">
        <v>44</v>
      </c>
      <c r="CR154" s="127" t="s">
        <v>44</v>
      </c>
      <c r="CS154" s="127" t="s">
        <v>44</v>
      </c>
      <c r="CT154" s="125" t="s">
        <v>44</v>
      </c>
      <c r="CU154" s="125" t="s">
        <v>44</v>
      </c>
      <c r="CV154" s="125" t="s">
        <v>5092</v>
      </c>
      <c r="CW154" s="125" t="s">
        <v>44</v>
      </c>
      <c r="CX154" s="153">
        <v>25569.604861099539</v>
      </c>
    </row>
    <row r="155" spans="1:102" ht="15" customHeight="1" x14ac:dyDescent="0.25">
      <c r="A155" s="8"/>
      <c r="B155" s="128">
        <v>11952873000110</v>
      </c>
      <c r="C155" s="151" t="s">
        <v>5093</v>
      </c>
      <c r="D155" s="125">
        <v>10</v>
      </c>
      <c r="E155" s="125"/>
      <c r="F155" s="121" t="s">
        <v>3267</v>
      </c>
      <c r="G155" s="125" t="s">
        <v>3867</v>
      </c>
      <c r="H155" s="125" t="s">
        <v>3263</v>
      </c>
      <c r="I155" s="125" t="s">
        <v>3257</v>
      </c>
      <c r="J155" s="125" t="s">
        <v>3317</v>
      </c>
      <c r="K155" s="125" t="s">
        <v>3285</v>
      </c>
      <c r="L155" s="125" t="s">
        <v>3272</v>
      </c>
      <c r="M155" s="125" t="s">
        <v>160</v>
      </c>
      <c r="N155" s="125" t="s">
        <v>3324</v>
      </c>
      <c r="O155" s="125" t="s">
        <v>4761</v>
      </c>
      <c r="P155" s="125" t="s">
        <v>3299</v>
      </c>
      <c r="Q155" s="126">
        <v>5000</v>
      </c>
      <c r="R155" s="125" t="s">
        <v>4571</v>
      </c>
      <c r="S155" s="187" t="s">
        <v>44</v>
      </c>
      <c r="T155" s="170">
        <v>1000</v>
      </c>
      <c r="U155" s="170">
        <v>1000</v>
      </c>
      <c r="V155" s="171" t="s">
        <v>3271</v>
      </c>
      <c r="W155" s="171" t="s">
        <v>132</v>
      </c>
      <c r="X155" s="171" t="s">
        <v>3292</v>
      </c>
      <c r="Y155" s="171" t="s">
        <v>3288</v>
      </c>
      <c r="Z155" s="171">
        <v>3</v>
      </c>
      <c r="AA155" s="171" t="s">
        <v>44</v>
      </c>
      <c r="AB155" s="168" t="s">
        <v>44</v>
      </c>
      <c r="AC155" s="171" t="s">
        <v>44</v>
      </c>
      <c r="AD155" s="168">
        <v>7.4999999999999997E-3</v>
      </c>
      <c r="AE155" s="168" t="s">
        <v>44</v>
      </c>
      <c r="AF155" s="168">
        <v>8.0000000000000002E-3</v>
      </c>
      <c r="AG155" s="168">
        <v>0.2</v>
      </c>
      <c r="AH155" s="171" t="s">
        <v>44</v>
      </c>
      <c r="AI155" s="171" t="s">
        <v>44</v>
      </c>
      <c r="AJ155" s="171" t="s">
        <v>44</v>
      </c>
      <c r="AK155" s="172">
        <v>40330</v>
      </c>
      <c r="AL155" s="186" t="s">
        <v>5094</v>
      </c>
      <c r="AM155" s="127" t="s">
        <v>44</v>
      </c>
      <c r="AN155" s="127" t="s">
        <v>44</v>
      </c>
      <c r="AO155" s="127" t="s">
        <v>44</v>
      </c>
      <c r="AP155" s="127" t="s">
        <v>44</v>
      </c>
      <c r="AQ155" s="127" t="s">
        <v>44</v>
      </c>
      <c r="AR155" s="127">
        <v>7.2633517279599102E-2</v>
      </c>
      <c r="AS155" s="127">
        <v>0.1223451279178482</v>
      </c>
      <c r="AT155" s="127">
        <v>0.19110514346079219</v>
      </c>
      <c r="AU155" s="127" t="s">
        <v>44</v>
      </c>
      <c r="AV155" s="127" t="s">
        <v>44</v>
      </c>
      <c r="AW155" s="127" t="s">
        <v>44</v>
      </c>
      <c r="AX155" s="127" t="s">
        <v>44</v>
      </c>
      <c r="AY155" s="127" t="s">
        <v>44</v>
      </c>
      <c r="AZ155" s="127" t="s">
        <v>44</v>
      </c>
      <c r="BA155" s="127" t="s">
        <v>44</v>
      </c>
      <c r="BB155" s="127" t="s">
        <v>44</v>
      </c>
      <c r="BC155" s="127">
        <v>0.66795750286014832</v>
      </c>
      <c r="BD155" s="127">
        <v>0.93769455106383115</v>
      </c>
      <c r="BE155" s="127">
        <v>1.5445331665918134</v>
      </c>
      <c r="BF155" s="127" t="s">
        <v>44</v>
      </c>
      <c r="BG155" s="127" t="s">
        <v>44</v>
      </c>
      <c r="BH155" s="127" t="s">
        <v>44</v>
      </c>
      <c r="BI155" s="127" t="s">
        <v>44</v>
      </c>
      <c r="BJ155" s="127" t="s">
        <v>44</v>
      </c>
      <c r="BK155" s="127" t="s">
        <v>44</v>
      </c>
      <c r="BL155" s="127" t="s">
        <v>44</v>
      </c>
      <c r="BM155" s="127" t="s">
        <v>44</v>
      </c>
      <c r="BN155" s="127">
        <v>-3.6106210874643198E-2</v>
      </c>
      <c r="BO155" s="127">
        <v>-8.1292656669768992E-3</v>
      </c>
      <c r="BP155" s="127">
        <v>6.7375108007758006E-2</v>
      </c>
      <c r="BQ155" s="127" t="s">
        <v>44</v>
      </c>
      <c r="BR155" s="127" t="s">
        <v>44</v>
      </c>
      <c r="BS155" s="127" t="s">
        <v>44</v>
      </c>
      <c r="BT155" s="127" t="s">
        <v>44</v>
      </c>
      <c r="BU155" s="127" t="s">
        <v>44</v>
      </c>
      <c r="BV155" s="174" t="s">
        <v>44</v>
      </c>
      <c r="BW155" s="174" t="s">
        <v>44</v>
      </c>
      <c r="BX155" s="127" t="s">
        <v>44</v>
      </c>
      <c r="BY155" s="127" t="s">
        <v>44</v>
      </c>
      <c r="BZ155" s="174" t="s">
        <v>44</v>
      </c>
      <c r="CA155" s="179" t="s">
        <v>44</v>
      </c>
      <c r="CB155" s="179" t="s">
        <v>44</v>
      </c>
      <c r="CC155" s="179" t="s">
        <v>44</v>
      </c>
      <c r="CD155" s="179" t="s">
        <v>44</v>
      </c>
      <c r="CE155" s="179" t="s">
        <v>44</v>
      </c>
      <c r="CF155" s="179" t="s">
        <v>44</v>
      </c>
      <c r="CG155" s="176" t="s">
        <v>44</v>
      </c>
      <c r="CH155" s="168">
        <v>0.21</v>
      </c>
      <c r="CI155" s="169" t="s">
        <v>44</v>
      </c>
      <c r="CJ155" s="169">
        <v>1.575E-3</v>
      </c>
      <c r="CK155" s="169" t="s">
        <v>44</v>
      </c>
      <c r="CL155" s="169">
        <v>1.575E-3</v>
      </c>
      <c r="CM155" s="177" t="s">
        <v>44</v>
      </c>
      <c r="CN155" s="177" t="s">
        <v>44</v>
      </c>
      <c r="CO155" s="177" t="s">
        <v>44</v>
      </c>
      <c r="CP155" s="127" t="s">
        <v>44</v>
      </c>
      <c r="CQ155" s="127" t="s">
        <v>44</v>
      </c>
      <c r="CR155" s="127" t="s">
        <v>44</v>
      </c>
      <c r="CS155" s="127" t="s">
        <v>44</v>
      </c>
      <c r="CT155" s="125" t="s">
        <v>44</v>
      </c>
      <c r="CU155" s="125" t="s">
        <v>44</v>
      </c>
      <c r="CV155" s="125" t="s">
        <v>5095</v>
      </c>
      <c r="CW155" s="125" t="s">
        <v>44</v>
      </c>
      <c r="CX155" s="153">
        <v>25569.625694432871</v>
      </c>
    </row>
    <row r="156" spans="1:102" ht="15" customHeight="1" x14ac:dyDescent="0.25">
      <c r="A156" s="8"/>
      <c r="B156" s="128">
        <v>7539298000151</v>
      </c>
      <c r="C156" s="151" t="s">
        <v>5096</v>
      </c>
      <c r="D156" s="125">
        <v>11</v>
      </c>
      <c r="E156" s="125"/>
      <c r="F156" s="121" t="s">
        <v>3274</v>
      </c>
      <c r="G156" s="125" t="s">
        <v>3867</v>
      </c>
      <c r="H156" s="125" t="s">
        <v>3263</v>
      </c>
      <c r="I156" s="125" t="s">
        <v>3257</v>
      </c>
      <c r="J156" s="125" t="s">
        <v>357</v>
      </c>
      <c r="K156" s="125" t="s">
        <v>3298</v>
      </c>
      <c r="L156" s="125" t="s">
        <v>3272</v>
      </c>
      <c r="M156" s="125" t="s">
        <v>160</v>
      </c>
      <c r="N156" s="125" t="s">
        <v>5073</v>
      </c>
      <c r="O156" s="125" t="s">
        <v>5025</v>
      </c>
      <c r="P156" s="125" t="s">
        <v>3299</v>
      </c>
      <c r="Q156" s="126">
        <v>3000</v>
      </c>
      <c r="R156" s="125" t="s">
        <v>4571</v>
      </c>
      <c r="S156" s="187" t="s">
        <v>44</v>
      </c>
      <c r="T156" s="170">
        <v>1000</v>
      </c>
      <c r="U156" s="170">
        <v>1000</v>
      </c>
      <c r="V156" s="171" t="s">
        <v>3271</v>
      </c>
      <c r="W156" s="171" t="s">
        <v>132</v>
      </c>
      <c r="X156" s="171" t="s">
        <v>132</v>
      </c>
      <c r="Y156" s="171" t="s">
        <v>3288</v>
      </c>
      <c r="Z156" s="171">
        <v>1</v>
      </c>
      <c r="AA156" s="171" t="s">
        <v>44</v>
      </c>
      <c r="AB156" s="168" t="s">
        <v>44</v>
      </c>
      <c r="AC156" s="171" t="s">
        <v>44</v>
      </c>
      <c r="AD156" s="168">
        <v>2E-3</v>
      </c>
      <c r="AE156" s="168" t="s">
        <v>44</v>
      </c>
      <c r="AF156" s="168">
        <v>2E-3</v>
      </c>
      <c r="AG156" s="168" t="s">
        <v>44</v>
      </c>
      <c r="AH156" s="171" t="s">
        <v>44</v>
      </c>
      <c r="AI156" s="171" t="s">
        <v>44</v>
      </c>
      <c r="AJ156" s="171" t="s">
        <v>4670</v>
      </c>
      <c r="AK156" s="172">
        <v>38700</v>
      </c>
      <c r="AL156" s="186" t="s">
        <v>5097</v>
      </c>
      <c r="AM156" s="127">
        <v>1.34357904787507E-2</v>
      </c>
      <c r="AN156" s="127">
        <v>5.2185001296923099E-2</v>
      </c>
      <c r="AO156" s="127">
        <v>0.11817868203417629</v>
      </c>
      <c r="AP156" s="127">
        <v>0.1036351156993917</v>
      </c>
      <c r="AQ156" s="127">
        <v>9.6783271466611698E-2</v>
      </c>
      <c r="AR156" s="127">
        <v>5.9216947182766301E-2</v>
      </c>
      <c r="AS156" s="127">
        <v>0.1189759411184738</v>
      </c>
      <c r="AT156" s="127">
        <v>9.5876663596707601E-2</v>
      </c>
      <c r="AU156" s="127" t="s">
        <v>44</v>
      </c>
      <c r="AV156" s="127" t="s">
        <v>44</v>
      </c>
      <c r="AW156" s="127">
        <v>0.1190322224783175</v>
      </c>
      <c r="AX156" s="127">
        <v>1.2315813256842278</v>
      </c>
      <c r="AY156" s="127">
        <v>1.1493898190569425</v>
      </c>
      <c r="AZ156" s="127">
        <v>0.79702414752582706</v>
      </c>
      <c r="BA156" s="127">
        <v>0.77791193622380306</v>
      </c>
      <c r="BB156" s="127">
        <v>0.72752539049024545</v>
      </c>
      <c r="BC156" s="127">
        <v>0.54457508941690402</v>
      </c>
      <c r="BD156" s="127">
        <v>0.91187196084666355</v>
      </c>
      <c r="BE156" s="127">
        <v>0.77488593004647455</v>
      </c>
      <c r="BF156" s="127" t="s">
        <v>44</v>
      </c>
      <c r="BG156" s="127" t="s">
        <v>44</v>
      </c>
      <c r="BH156" s="127">
        <v>1.3848242789286369</v>
      </c>
      <c r="BI156" s="127">
        <v>2.5264090204972002E-3</v>
      </c>
      <c r="BJ156" s="127">
        <v>6.7826491691305004E-3</v>
      </c>
      <c r="BK156" s="127">
        <v>-3.0096225822799E-2</v>
      </c>
      <c r="BL156" s="127">
        <v>-2.6108784703763321E-2</v>
      </c>
      <c r="BM156" s="127">
        <v>-3.1991637740817369E-2</v>
      </c>
      <c r="BN156" s="127">
        <v>-4.9522780971475999E-2</v>
      </c>
      <c r="BO156" s="127">
        <v>-1.14984524663512E-2</v>
      </c>
      <c r="BP156" s="127">
        <v>-2.7853371856326501E-2</v>
      </c>
      <c r="BQ156" s="127" t="s">
        <v>44</v>
      </c>
      <c r="BR156" s="127" t="s">
        <v>44</v>
      </c>
      <c r="BS156" s="127">
        <v>3.0459348442911205E-2</v>
      </c>
      <c r="BT156" s="127">
        <v>1.7743487465856599E-2</v>
      </c>
      <c r="BU156" s="127">
        <v>2.9834315776102099E-2</v>
      </c>
      <c r="BV156" s="174">
        <v>-1.488769737190722</v>
      </c>
      <c r="BW156" s="174">
        <v>0.4891213135921707</v>
      </c>
      <c r="BX156" s="127">
        <v>-6.1011527793985998E-3</v>
      </c>
      <c r="BY156" s="127">
        <v>-5.6709343349861698E-2</v>
      </c>
      <c r="BZ156" s="174">
        <v>2.8972935155157899E-2</v>
      </c>
      <c r="CA156" s="179">
        <v>0.51812640166361168</v>
      </c>
      <c r="CB156" s="179">
        <v>-0.33244741928270738</v>
      </c>
      <c r="CC156" s="179">
        <v>0.76901077668372331</v>
      </c>
      <c r="CD156" s="179">
        <v>0.8512422930734701</v>
      </c>
      <c r="CE156" s="179">
        <v>3.8651810982429202E-2</v>
      </c>
      <c r="CF156" s="179">
        <v>0.62523366844398975</v>
      </c>
      <c r="CG156" s="176">
        <v>9.8036620001039996</v>
      </c>
      <c r="CH156" s="168">
        <v>0.3</v>
      </c>
      <c r="CI156" s="169" t="s">
        <v>44</v>
      </c>
      <c r="CJ156" s="169">
        <v>5.9999999999999995E-4</v>
      </c>
      <c r="CK156" s="169" t="s">
        <v>44</v>
      </c>
      <c r="CL156" s="169">
        <v>5.9999999999999995E-4</v>
      </c>
      <c r="CM156" s="177">
        <v>1266475140.1600001</v>
      </c>
      <c r="CN156" s="177">
        <v>1193120838.6274598</v>
      </c>
      <c r="CO156" s="177">
        <v>77877948.780000001</v>
      </c>
      <c r="CP156" s="127" t="s">
        <v>44</v>
      </c>
      <c r="CQ156" s="127" t="s">
        <v>44</v>
      </c>
      <c r="CR156" s="127" t="s">
        <v>44</v>
      </c>
      <c r="CS156" s="127" t="s">
        <v>44</v>
      </c>
      <c r="CT156" s="125" t="s">
        <v>44</v>
      </c>
      <c r="CU156" s="125" t="s">
        <v>44</v>
      </c>
      <c r="CV156" s="125" t="s">
        <v>5098</v>
      </c>
      <c r="CW156" s="125" t="s">
        <v>44</v>
      </c>
      <c r="CX156" s="153">
        <v>25569.604861099539</v>
      </c>
    </row>
    <row r="157" spans="1:102" ht="15" customHeight="1" x14ac:dyDescent="0.25">
      <c r="A157" s="8"/>
      <c r="B157" s="128">
        <v>9344799000108</v>
      </c>
      <c r="C157" s="151" t="s">
        <v>5099</v>
      </c>
      <c r="D157" s="125">
        <v>10</v>
      </c>
      <c r="E157" s="125"/>
      <c r="F157" s="121" t="s">
        <v>3274</v>
      </c>
      <c r="G157" s="125" t="s">
        <v>5100</v>
      </c>
      <c r="H157" s="125" t="s">
        <v>3315</v>
      </c>
      <c r="I157" s="125" t="s">
        <v>3316</v>
      </c>
      <c r="J157" s="125" t="s">
        <v>3319</v>
      </c>
      <c r="K157" s="125" t="s">
        <v>3285</v>
      </c>
      <c r="L157" s="125" t="s">
        <v>3272</v>
      </c>
      <c r="M157" s="125" t="s">
        <v>160</v>
      </c>
      <c r="N157" s="125" t="s">
        <v>3324</v>
      </c>
      <c r="O157" s="125" t="s">
        <v>5025</v>
      </c>
      <c r="P157" s="125" t="s">
        <v>3299</v>
      </c>
      <c r="Q157" s="126">
        <v>100</v>
      </c>
      <c r="R157" s="125" t="s">
        <v>4571</v>
      </c>
      <c r="S157" s="187" t="s">
        <v>44</v>
      </c>
      <c r="T157" s="170">
        <v>100</v>
      </c>
      <c r="U157" s="170">
        <v>100</v>
      </c>
      <c r="V157" s="171" t="s">
        <v>3271</v>
      </c>
      <c r="W157" s="171" t="s">
        <v>132</v>
      </c>
      <c r="X157" s="171" t="s">
        <v>132</v>
      </c>
      <c r="Y157" s="171" t="s">
        <v>3288</v>
      </c>
      <c r="Z157" s="171">
        <v>1</v>
      </c>
      <c r="AA157" s="171" t="s">
        <v>44</v>
      </c>
      <c r="AB157" s="168" t="s">
        <v>44</v>
      </c>
      <c r="AC157" s="171" t="s">
        <v>5101</v>
      </c>
      <c r="AD157" s="168">
        <v>3.4999999999999996E-3</v>
      </c>
      <c r="AE157" s="168">
        <v>0.1535</v>
      </c>
      <c r="AF157" s="168">
        <v>5.0000000000000001E-3</v>
      </c>
      <c r="AG157" s="168" t="s">
        <v>44</v>
      </c>
      <c r="AH157" s="171" t="s">
        <v>44</v>
      </c>
      <c r="AI157" s="171" t="s">
        <v>44</v>
      </c>
      <c r="AJ157" s="171" t="s">
        <v>4619</v>
      </c>
      <c r="AK157" s="172">
        <v>39646</v>
      </c>
      <c r="AL157" s="186" t="s">
        <v>5102</v>
      </c>
      <c r="AM157" s="127">
        <v>1.2525818380083801E-2</v>
      </c>
      <c r="AN157" s="127">
        <v>4.9094243837335398E-2</v>
      </c>
      <c r="AO157" s="127">
        <v>0.1106396336006516</v>
      </c>
      <c r="AP157" s="127">
        <v>9.6491878631793801E-2</v>
      </c>
      <c r="AQ157" s="127">
        <v>8.9890217586696394E-2</v>
      </c>
      <c r="AR157" s="127">
        <v>5.1087413377562001E-2</v>
      </c>
      <c r="AS157" s="127">
        <v>0.1138366004849671</v>
      </c>
      <c r="AT157" s="127">
        <v>9.0667047979777496E-2</v>
      </c>
      <c r="AU157" s="127" t="s">
        <v>44</v>
      </c>
      <c r="AV157" s="127" t="s">
        <v>44</v>
      </c>
      <c r="AW157" s="127">
        <v>0.1095237864501359</v>
      </c>
      <c r="AX157" s="127">
        <v>1.1481694382047132</v>
      </c>
      <c r="AY157" s="127">
        <v>1.0813149878039643</v>
      </c>
      <c r="AZ157" s="127">
        <v>0.74617907506894976</v>
      </c>
      <c r="BA157" s="127">
        <v>0.72183349928687923</v>
      </c>
      <c r="BB157" s="127">
        <v>0.67121177112094355</v>
      </c>
      <c r="BC157" s="127">
        <v>0.46981369408149409</v>
      </c>
      <c r="BD157" s="127">
        <v>0.87248231133535548</v>
      </c>
      <c r="BE157" s="127">
        <v>0.73278123333435241</v>
      </c>
      <c r="BF157" s="127" t="s">
        <v>44</v>
      </c>
      <c r="BG157" s="127" t="s">
        <v>44</v>
      </c>
      <c r="BH157" s="127">
        <v>1.2208684206988547</v>
      </c>
      <c r="BI157" s="127">
        <v>1.6164369218303E-3</v>
      </c>
      <c r="BJ157" s="127">
        <v>3.6918917095426999E-3</v>
      </c>
      <c r="BK157" s="127">
        <v>-3.7635274256323702E-2</v>
      </c>
      <c r="BL157" s="127">
        <v>-3.2799677182819398E-2</v>
      </c>
      <c r="BM157" s="127">
        <v>-3.8831649203896146E-2</v>
      </c>
      <c r="BN157" s="127">
        <v>-5.76523147766803E-2</v>
      </c>
      <c r="BO157" s="127">
        <v>-1.6637793099857998E-2</v>
      </c>
      <c r="BP157" s="127">
        <v>-3.3062987473256603E-2</v>
      </c>
      <c r="BQ157" s="127" t="s">
        <v>44</v>
      </c>
      <c r="BR157" s="127" t="s">
        <v>44</v>
      </c>
      <c r="BS157" s="127">
        <v>1.81828678882896E-2</v>
      </c>
      <c r="BT157" s="127">
        <v>1.8044992120723899E-2</v>
      </c>
      <c r="BU157" s="127">
        <v>2.8496434963519401E-2</v>
      </c>
      <c r="BV157" s="174">
        <v>-1.8386590439894173</v>
      </c>
      <c r="BW157" s="174">
        <v>0.34125988494783221</v>
      </c>
      <c r="BX157" s="127">
        <v>-6.4335675541053999E-3</v>
      </c>
      <c r="BY157" s="127">
        <v>-5.5503782498295601E-2</v>
      </c>
      <c r="BZ157" s="174">
        <v>4.0797701892204101E-2</v>
      </c>
      <c r="CA157" s="179">
        <v>0.52605296217140507</v>
      </c>
      <c r="CB157" s="179">
        <v>-0.3309999267778318</v>
      </c>
      <c r="CC157" s="179">
        <v>0.77759208569767935</v>
      </c>
      <c r="CD157" s="179">
        <v>0.85628324945016177</v>
      </c>
      <c r="CE157" s="179">
        <v>4.3530251821459698E-2</v>
      </c>
      <c r="CF157" s="179">
        <v>0.63230789514999697</v>
      </c>
      <c r="CG157" s="176">
        <v>6.3136337999999999</v>
      </c>
      <c r="CH157" s="168">
        <v>0.4</v>
      </c>
      <c r="CI157" s="169" t="s">
        <v>44</v>
      </c>
      <c r="CJ157" s="169">
        <v>1.3999999999999998E-3</v>
      </c>
      <c r="CK157" s="169" t="s">
        <v>44</v>
      </c>
      <c r="CL157" s="169">
        <v>1.3999999999999998E-3</v>
      </c>
      <c r="CM157" s="177">
        <v>30839422.239999998</v>
      </c>
      <c r="CN157" s="177">
        <v>30771270.856190454</v>
      </c>
      <c r="CO157" s="177">
        <v>-2908942.6700000004</v>
      </c>
      <c r="CP157" s="127" t="s">
        <v>44</v>
      </c>
      <c r="CQ157" s="127" t="s">
        <v>44</v>
      </c>
      <c r="CR157" s="127" t="s">
        <v>44</v>
      </c>
      <c r="CS157" s="127" t="s">
        <v>44</v>
      </c>
      <c r="CT157" s="125" t="s">
        <v>44</v>
      </c>
      <c r="CU157" s="125" t="s">
        <v>44</v>
      </c>
      <c r="CV157" s="125" t="s">
        <v>5103</v>
      </c>
      <c r="CW157" s="125" t="s">
        <v>44</v>
      </c>
      <c r="CX157" s="153">
        <v>25569.625694432871</v>
      </c>
    </row>
    <row r="158" spans="1:102" ht="15" customHeight="1" x14ac:dyDescent="0.25">
      <c r="A158" s="8"/>
      <c r="B158" s="128">
        <v>26605199000175</v>
      </c>
      <c r="C158" s="151" t="s">
        <v>5215</v>
      </c>
      <c r="D158" s="125">
        <v>11</v>
      </c>
      <c r="E158" s="125" t="s">
        <v>131</v>
      </c>
      <c r="F158" s="121" t="s">
        <v>3266</v>
      </c>
      <c r="G158" s="125" t="s">
        <v>5204</v>
      </c>
      <c r="H158" s="125" t="s">
        <v>3263</v>
      </c>
      <c r="I158" s="125" t="s">
        <v>3257</v>
      </c>
      <c r="J158" s="125" t="s">
        <v>3319</v>
      </c>
      <c r="K158" s="125" t="s">
        <v>3285</v>
      </c>
      <c r="L158" s="125" t="s">
        <v>3272</v>
      </c>
      <c r="M158" s="125" t="s">
        <v>160</v>
      </c>
      <c r="N158" s="125" t="s">
        <v>3307</v>
      </c>
      <c r="O158" s="125" t="s">
        <v>311</v>
      </c>
      <c r="P158" s="125" t="s">
        <v>5216</v>
      </c>
      <c r="Q158" s="126">
        <v>1000</v>
      </c>
      <c r="R158" s="125" t="s">
        <v>4571</v>
      </c>
      <c r="S158" s="187" t="s">
        <v>44</v>
      </c>
      <c r="T158" s="170">
        <v>1000</v>
      </c>
      <c r="U158" s="170">
        <v>1000</v>
      </c>
      <c r="V158" s="171" t="s">
        <v>3271</v>
      </c>
      <c r="W158" s="171" t="s">
        <v>132</v>
      </c>
      <c r="X158" s="171" t="s">
        <v>4652</v>
      </c>
      <c r="Y158" s="171" t="s">
        <v>3288</v>
      </c>
      <c r="Z158" s="171">
        <v>30</v>
      </c>
      <c r="AA158" s="171" t="s">
        <v>44</v>
      </c>
      <c r="AB158" s="168" t="s">
        <v>44</v>
      </c>
      <c r="AC158" s="171" t="s">
        <v>5217</v>
      </c>
      <c r="AD158" s="168">
        <v>9.0000000000000011E-3</v>
      </c>
      <c r="AE158" s="168">
        <v>9.0000000000000011E-3</v>
      </c>
      <c r="AF158" s="168">
        <v>1.2500000000000001E-2</v>
      </c>
      <c r="AG158" s="168" t="s">
        <v>44</v>
      </c>
      <c r="AH158" s="171" t="s">
        <v>44</v>
      </c>
      <c r="AI158" s="171" t="s">
        <v>44</v>
      </c>
      <c r="AJ158" s="171" t="s">
        <v>44</v>
      </c>
      <c r="AK158" s="172">
        <v>43461</v>
      </c>
      <c r="AL158" s="186" t="s">
        <v>5218</v>
      </c>
      <c r="AM158" s="127">
        <v>4.0997318259700001E-5</v>
      </c>
      <c r="AN158" s="127">
        <v>3.1561103556173302E-2</v>
      </c>
      <c r="AO158" s="127">
        <v>0.12625227819578039</v>
      </c>
      <c r="AP158" s="127">
        <v>9.4146157910637296E-2</v>
      </c>
      <c r="AQ158" s="127">
        <v>0.1177766875456374</v>
      </c>
      <c r="AR158" s="127">
        <v>4.2786053301266697E-2</v>
      </c>
      <c r="AS158" s="127">
        <v>0.1625958149618649</v>
      </c>
      <c r="AT158" s="127">
        <v>6.9475523699751005E-2</v>
      </c>
      <c r="AU158" s="127" t="s">
        <v>44</v>
      </c>
      <c r="AV158" s="127" t="s">
        <v>44</v>
      </c>
      <c r="AW158" s="127">
        <v>9.3464089869376099E-2</v>
      </c>
      <c r="AX158" s="127">
        <v>3.7579874181389002E-3</v>
      </c>
      <c r="AY158" s="127">
        <v>0.69514247780245542</v>
      </c>
      <c r="AZ158" s="127">
        <v>0.8514743325118922</v>
      </c>
      <c r="BA158" s="127">
        <v>0.70349769286443187</v>
      </c>
      <c r="BB158" s="127">
        <v>0.9034406280144488</v>
      </c>
      <c r="BC158" s="127">
        <v>0.39347213780575802</v>
      </c>
      <c r="BD158" s="127">
        <v>1.2461894667182851</v>
      </c>
      <c r="BE158" s="127">
        <v>0.56150896138814088</v>
      </c>
      <c r="BF158" s="127" t="s">
        <v>44</v>
      </c>
      <c r="BG158" s="127" t="s">
        <v>44</v>
      </c>
      <c r="BH158" s="127">
        <v>1.0084003207580321</v>
      </c>
      <c r="BI158" s="127">
        <v>-1.08683841399936E-2</v>
      </c>
      <c r="BJ158" s="127">
        <v>-1.38412485716192E-2</v>
      </c>
      <c r="BK158" s="127">
        <v>-2.2022629661194899E-2</v>
      </c>
      <c r="BL158" s="127">
        <v>-3.4996261804474571E-2</v>
      </c>
      <c r="BM158" s="127">
        <v>-1.1136163489068873E-2</v>
      </c>
      <c r="BN158" s="127">
        <v>-6.5953674852975597E-2</v>
      </c>
      <c r="BO158" s="127">
        <v>3.2121421377039702E-2</v>
      </c>
      <c r="BP158" s="127">
        <v>-5.4254511753283101E-2</v>
      </c>
      <c r="BQ158" s="127" t="s">
        <v>44</v>
      </c>
      <c r="BR158" s="127" t="s">
        <v>44</v>
      </c>
      <c r="BS158" s="127">
        <v>7.1254532471320964E-4</v>
      </c>
      <c r="BT158" s="127">
        <v>3.6787549422811802E-2</v>
      </c>
      <c r="BU158" s="127">
        <v>4.0625383688708702E-2</v>
      </c>
      <c r="BV158" s="174">
        <v>-0.50836225916145983</v>
      </c>
      <c r="BW158" s="174">
        <v>3.3688485582532797E-2</v>
      </c>
      <c r="BX158" s="127">
        <v>-1.9461971256888401E-2</v>
      </c>
      <c r="BY158" s="127">
        <v>-3.8895117766467799E-2</v>
      </c>
      <c r="BZ158" s="174">
        <v>4.8429245415675198E-2</v>
      </c>
      <c r="CA158" s="179">
        <v>0.54850629018082542</v>
      </c>
      <c r="CB158" s="179">
        <v>-0.40691316267521438</v>
      </c>
      <c r="CC158" s="179">
        <v>0.80491745191064912</v>
      </c>
      <c r="CD158" s="179">
        <v>0.87510141772581818</v>
      </c>
      <c r="CE158" s="179">
        <v>-4.2752166922491999E-3</v>
      </c>
      <c r="CF158" s="179">
        <v>0.67948823327783436</v>
      </c>
      <c r="CG158" s="176">
        <v>1.92219120648</v>
      </c>
      <c r="CH158" s="168">
        <v>0.27</v>
      </c>
      <c r="CI158" s="169" t="s">
        <v>44</v>
      </c>
      <c r="CJ158" s="169">
        <v>2.4300000000000003E-3</v>
      </c>
      <c r="CK158" s="169" t="s">
        <v>44</v>
      </c>
      <c r="CL158" s="169">
        <v>2.4300000000000003E-3</v>
      </c>
      <c r="CM158" s="177">
        <v>84835325.950000003</v>
      </c>
      <c r="CN158" s="177">
        <v>97983218.437222242</v>
      </c>
      <c r="CO158" s="177">
        <v>-23228290.120000005</v>
      </c>
      <c r="CP158" s="127" t="s">
        <v>44</v>
      </c>
      <c r="CQ158" s="127" t="s">
        <v>44</v>
      </c>
      <c r="CR158" s="127" t="s">
        <v>44</v>
      </c>
      <c r="CS158" s="127" t="s">
        <v>44</v>
      </c>
      <c r="CT158" s="125" t="s">
        <v>44</v>
      </c>
      <c r="CU158" s="125" t="s">
        <v>44</v>
      </c>
      <c r="CV158" s="125" t="s">
        <v>5219</v>
      </c>
      <c r="CW158" s="125" t="s">
        <v>44</v>
      </c>
      <c r="CX158" s="153">
        <v>25569.625694432871</v>
      </c>
    </row>
    <row r="159" spans="1:102" ht="15" customHeight="1" x14ac:dyDescent="0.25">
      <c r="A159" s="8"/>
      <c r="B159" s="128">
        <v>65028081000183</v>
      </c>
      <c r="C159" s="151" t="s">
        <v>5220</v>
      </c>
      <c r="D159" s="125">
        <v>11</v>
      </c>
      <c r="E159" s="125"/>
      <c r="F159" s="121"/>
      <c r="G159" s="125" t="s">
        <v>5221</v>
      </c>
      <c r="H159" s="125" t="s">
        <v>347</v>
      </c>
      <c r="I159" s="125" t="s">
        <v>3278</v>
      </c>
      <c r="J159" s="125" t="s">
        <v>3319</v>
      </c>
      <c r="K159" s="125" t="s">
        <v>3285</v>
      </c>
      <c r="L159" s="125" t="s">
        <v>4605</v>
      </c>
      <c r="M159" s="125" t="s">
        <v>160</v>
      </c>
      <c r="N159" s="125" t="s">
        <v>3305</v>
      </c>
      <c r="O159" s="125" t="s">
        <v>315</v>
      </c>
      <c r="P159" s="125" t="s">
        <v>4722</v>
      </c>
      <c r="Q159" s="126">
        <v>500</v>
      </c>
      <c r="R159" s="125" t="s">
        <v>4612</v>
      </c>
      <c r="S159" s="187" t="s">
        <v>44</v>
      </c>
      <c r="T159" s="170">
        <v>500</v>
      </c>
      <c r="U159" s="170">
        <v>500</v>
      </c>
      <c r="V159" s="171" t="s">
        <v>3271</v>
      </c>
      <c r="W159" s="171" t="s">
        <v>132</v>
      </c>
      <c r="X159" s="171" t="s">
        <v>3289</v>
      </c>
      <c r="Y159" s="171" t="s">
        <v>3292</v>
      </c>
      <c r="Z159" s="171">
        <v>32</v>
      </c>
      <c r="AA159" s="171" t="s">
        <v>44</v>
      </c>
      <c r="AB159" s="168" t="s">
        <v>44</v>
      </c>
      <c r="AC159" s="171" t="s">
        <v>44</v>
      </c>
      <c r="AD159" s="168">
        <v>9.7000000000000003E-3</v>
      </c>
      <c r="AE159" s="168" t="s">
        <v>44</v>
      </c>
      <c r="AF159" s="168">
        <v>0.01</v>
      </c>
      <c r="AG159" s="168" t="s">
        <v>44</v>
      </c>
      <c r="AH159" s="171" t="s">
        <v>44</v>
      </c>
      <c r="AI159" s="171" t="s">
        <v>44</v>
      </c>
      <c r="AJ159" s="171" t="s">
        <v>130</v>
      </c>
      <c r="AK159" s="172">
        <v>46073</v>
      </c>
      <c r="AL159" s="186" t="s">
        <v>5222</v>
      </c>
      <c r="AM159" s="127" t="s">
        <v>44</v>
      </c>
      <c r="AN159" s="127" t="s">
        <v>44</v>
      </c>
      <c r="AO159" s="127" t="s">
        <v>44</v>
      </c>
      <c r="AP159" s="127" t="s">
        <v>44</v>
      </c>
      <c r="AQ159" s="127" t="s">
        <v>44</v>
      </c>
      <c r="AR159" s="127" t="s">
        <v>44</v>
      </c>
      <c r="AS159" s="127" t="s">
        <v>44</v>
      </c>
      <c r="AT159" s="127" t="s">
        <v>44</v>
      </c>
      <c r="AU159" s="127" t="s">
        <v>44</v>
      </c>
      <c r="AV159" s="127" t="s">
        <v>44</v>
      </c>
      <c r="AW159" s="127" t="s">
        <v>44</v>
      </c>
      <c r="AX159" s="127" t="s">
        <v>44</v>
      </c>
      <c r="AY159" s="127" t="s">
        <v>44</v>
      </c>
      <c r="AZ159" s="127" t="s">
        <v>44</v>
      </c>
      <c r="BA159" s="127" t="s">
        <v>44</v>
      </c>
      <c r="BB159" s="127" t="s">
        <v>44</v>
      </c>
      <c r="BC159" s="127" t="s">
        <v>44</v>
      </c>
      <c r="BD159" s="127" t="s">
        <v>44</v>
      </c>
      <c r="BE159" s="127" t="s">
        <v>44</v>
      </c>
      <c r="BF159" s="127" t="s">
        <v>44</v>
      </c>
      <c r="BG159" s="127" t="s">
        <v>44</v>
      </c>
      <c r="BH159" s="127" t="s">
        <v>44</v>
      </c>
      <c r="BI159" s="127" t="s">
        <v>44</v>
      </c>
      <c r="BJ159" s="127" t="s">
        <v>44</v>
      </c>
      <c r="BK159" s="127" t="s">
        <v>44</v>
      </c>
      <c r="BL159" s="127" t="s">
        <v>44</v>
      </c>
      <c r="BM159" s="127" t="s">
        <v>44</v>
      </c>
      <c r="BN159" s="127" t="s">
        <v>44</v>
      </c>
      <c r="BO159" s="127" t="s">
        <v>44</v>
      </c>
      <c r="BP159" s="127" t="s">
        <v>44</v>
      </c>
      <c r="BQ159" s="127" t="s">
        <v>44</v>
      </c>
      <c r="BR159" s="127" t="s">
        <v>44</v>
      </c>
      <c r="BS159" s="127" t="s">
        <v>44</v>
      </c>
      <c r="BT159" s="127" t="s">
        <v>44</v>
      </c>
      <c r="BU159" s="127">
        <v>7.6971514999099998E-5</v>
      </c>
      <c r="BV159" s="174" t="s">
        <v>44</v>
      </c>
      <c r="BW159" s="174">
        <v>-108.16057532643902</v>
      </c>
      <c r="BX159" s="127" t="s">
        <v>44</v>
      </c>
      <c r="BY159" s="127" t="s">
        <v>44</v>
      </c>
      <c r="BZ159" s="174">
        <v>-1.19297510853E-5</v>
      </c>
      <c r="CA159" s="179" t="s">
        <v>44</v>
      </c>
      <c r="CB159" s="179" t="s">
        <v>44</v>
      </c>
      <c r="CC159" s="179" t="s">
        <v>44</v>
      </c>
      <c r="CD159" s="179" t="s">
        <v>44</v>
      </c>
      <c r="CE159" s="179" t="s">
        <v>44</v>
      </c>
      <c r="CF159" s="179" t="s">
        <v>44</v>
      </c>
      <c r="CG159" s="176">
        <v>1.02440354</v>
      </c>
      <c r="CH159" s="168">
        <v>0.24740000000000001</v>
      </c>
      <c r="CI159" s="169" t="s">
        <v>44</v>
      </c>
      <c r="CJ159" s="169">
        <v>2.3997799999999998E-3</v>
      </c>
      <c r="CK159" s="169" t="s">
        <v>44</v>
      </c>
      <c r="CL159" s="169">
        <v>2.3997799999999998E-3</v>
      </c>
      <c r="CM159" s="177">
        <v>305303960.77999997</v>
      </c>
      <c r="CN159" s="177" t="s">
        <v>44</v>
      </c>
      <c r="CO159" s="177">
        <v>300799204.74000007</v>
      </c>
      <c r="CP159" s="127" t="s">
        <v>44</v>
      </c>
      <c r="CQ159" s="127" t="s">
        <v>44</v>
      </c>
      <c r="CR159" s="127" t="s">
        <v>44</v>
      </c>
      <c r="CS159" s="127" t="s">
        <v>44</v>
      </c>
      <c r="CT159" s="125" t="s">
        <v>44</v>
      </c>
      <c r="CU159" s="125" t="s">
        <v>44</v>
      </c>
      <c r="CV159" s="125" t="s">
        <v>44</v>
      </c>
      <c r="CW159" s="125" t="s">
        <v>44</v>
      </c>
      <c r="CX159" s="153">
        <v>25569.625694432871</v>
      </c>
    </row>
    <row r="160" spans="1:102" ht="15" customHeight="1" x14ac:dyDescent="0.25">
      <c r="A160" s="8"/>
      <c r="B160" s="128">
        <v>61333973000137</v>
      </c>
      <c r="C160" s="151" t="s">
        <v>5223</v>
      </c>
      <c r="D160" s="125">
        <v>10</v>
      </c>
      <c r="E160" s="125"/>
      <c r="F160" s="121"/>
      <c r="G160" s="125" t="s">
        <v>5221</v>
      </c>
      <c r="H160" s="125" t="s">
        <v>347</v>
      </c>
      <c r="I160" s="125" t="s">
        <v>3278</v>
      </c>
      <c r="J160" s="125" t="s">
        <v>3317</v>
      </c>
      <c r="K160" s="125" t="s">
        <v>3285</v>
      </c>
      <c r="L160" s="125" t="s">
        <v>4605</v>
      </c>
      <c r="M160" s="125" t="s">
        <v>160</v>
      </c>
      <c r="N160" s="125" t="s">
        <v>3324</v>
      </c>
      <c r="O160" s="125" t="s">
        <v>315</v>
      </c>
      <c r="P160" s="125" t="s">
        <v>4722</v>
      </c>
      <c r="Q160" s="126">
        <v>500</v>
      </c>
      <c r="R160" s="125" t="s">
        <v>4612</v>
      </c>
      <c r="S160" s="187" t="s">
        <v>44</v>
      </c>
      <c r="T160" s="170">
        <v>100</v>
      </c>
      <c r="U160" s="170">
        <v>500</v>
      </c>
      <c r="V160" s="171" t="s">
        <v>3271</v>
      </c>
      <c r="W160" s="171" t="s">
        <v>132</v>
      </c>
      <c r="X160" s="171" t="s">
        <v>4700</v>
      </c>
      <c r="Y160" s="171" t="s">
        <v>3288</v>
      </c>
      <c r="Z160" s="171">
        <v>45</v>
      </c>
      <c r="AA160" s="171" t="s">
        <v>44</v>
      </c>
      <c r="AB160" s="168" t="s">
        <v>44</v>
      </c>
      <c r="AC160" s="171" t="s">
        <v>44</v>
      </c>
      <c r="AD160" s="168">
        <v>9.7000000000000003E-3</v>
      </c>
      <c r="AE160" s="168" t="s">
        <v>44</v>
      </c>
      <c r="AF160" s="168">
        <v>9.7000000000000003E-3</v>
      </c>
      <c r="AG160" s="168" t="s">
        <v>44</v>
      </c>
      <c r="AH160" s="171" t="s">
        <v>44</v>
      </c>
      <c r="AI160" s="171" t="s">
        <v>44</v>
      </c>
      <c r="AJ160" s="171" t="s">
        <v>130</v>
      </c>
      <c r="AK160" s="172">
        <v>45826</v>
      </c>
      <c r="AL160" s="186" t="s">
        <v>5224</v>
      </c>
      <c r="AM160" s="127">
        <v>1.09093294606834E-2</v>
      </c>
      <c r="AN160" s="127">
        <v>4.5402248471574098E-2</v>
      </c>
      <c r="AO160" s="127" t="s">
        <v>44</v>
      </c>
      <c r="AP160" s="127" t="s">
        <v>44</v>
      </c>
      <c r="AQ160" s="127" t="s">
        <v>44</v>
      </c>
      <c r="AR160" s="127" t="s">
        <v>44</v>
      </c>
      <c r="AS160" s="127" t="s">
        <v>44</v>
      </c>
      <c r="AT160" s="127" t="s">
        <v>44</v>
      </c>
      <c r="AU160" s="127" t="s">
        <v>44</v>
      </c>
      <c r="AV160" s="127" t="s">
        <v>44</v>
      </c>
      <c r="AW160" s="127">
        <v>0.14866686530405279</v>
      </c>
      <c r="AX160" s="127">
        <v>0.99999523368302523</v>
      </c>
      <c r="AY160" s="127">
        <v>0.99999771694166395</v>
      </c>
      <c r="AZ160" s="127" t="s">
        <v>44</v>
      </c>
      <c r="BA160" s="127" t="s">
        <v>44</v>
      </c>
      <c r="BB160" s="127" t="s">
        <v>44</v>
      </c>
      <c r="BC160" s="127" t="s">
        <v>44</v>
      </c>
      <c r="BD160" s="127" t="s">
        <v>44</v>
      </c>
      <c r="BE160" s="127" t="s">
        <v>44</v>
      </c>
      <c r="BF160" s="127" t="s">
        <v>44</v>
      </c>
      <c r="BG160" s="127" t="s">
        <v>44</v>
      </c>
      <c r="BH160" s="127">
        <v>0.99999832177158676</v>
      </c>
      <c r="BI160" s="127">
        <v>-5.1997570000000002E-8</v>
      </c>
      <c r="BJ160" s="127">
        <v>-1.036562184E-7</v>
      </c>
      <c r="BK160" s="127" t="s">
        <v>44</v>
      </c>
      <c r="BL160" s="127" t="s">
        <v>44</v>
      </c>
      <c r="BM160" s="127" t="s">
        <v>44</v>
      </c>
      <c r="BN160" s="127" t="s">
        <v>44</v>
      </c>
      <c r="BO160" s="127" t="s">
        <v>44</v>
      </c>
      <c r="BP160" s="127" t="s">
        <v>44</v>
      </c>
      <c r="BQ160" s="127" t="s">
        <v>44</v>
      </c>
      <c r="BR160" s="127" t="s">
        <v>44</v>
      </c>
      <c r="BS160" s="127">
        <v>-2.1720598841756811E-7</v>
      </c>
      <c r="BT160" s="127" t="s">
        <v>44</v>
      </c>
      <c r="BU160" s="127">
        <v>4.6740926017200003E-5</v>
      </c>
      <c r="BV160" s="174" t="s">
        <v>44</v>
      </c>
      <c r="BW160" s="174">
        <v>-4.6922993407784996E-3</v>
      </c>
      <c r="BX160" s="127" t="s">
        <v>44</v>
      </c>
      <c r="BY160" s="127" t="s">
        <v>44</v>
      </c>
      <c r="BZ160" s="174">
        <v>1.34176796E-8</v>
      </c>
      <c r="CA160" s="179" t="s">
        <v>44</v>
      </c>
      <c r="CB160" s="179" t="s">
        <v>44</v>
      </c>
      <c r="CC160" s="179" t="s">
        <v>44</v>
      </c>
      <c r="CD160" s="179" t="s">
        <v>44</v>
      </c>
      <c r="CE160" s="179" t="s">
        <v>44</v>
      </c>
      <c r="CF160" s="179" t="s">
        <v>44</v>
      </c>
      <c r="CG160" s="176">
        <v>112.73860799000001</v>
      </c>
      <c r="CH160" s="168">
        <v>0.2487</v>
      </c>
      <c r="CI160" s="169">
        <v>0.15</v>
      </c>
      <c r="CJ160" s="169">
        <v>2.4123899999999999E-3</v>
      </c>
      <c r="CK160" s="169" t="s">
        <v>44</v>
      </c>
      <c r="CL160" s="169">
        <v>2.4123899999999999E-3</v>
      </c>
      <c r="CM160" s="177">
        <v>252583695.91</v>
      </c>
      <c r="CN160" s="177">
        <v>253828213.30587307</v>
      </c>
      <c r="CO160" s="177">
        <v>-21272275.970000014</v>
      </c>
      <c r="CP160" s="127" t="s">
        <v>44</v>
      </c>
      <c r="CQ160" s="127" t="s">
        <v>44</v>
      </c>
      <c r="CR160" s="127" t="s">
        <v>44</v>
      </c>
      <c r="CS160" s="127" t="s">
        <v>44</v>
      </c>
      <c r="CT160" s="125" t="s">
        <v>44</v>
      </c>
      <c r="CU160" s="125" t="s">
        <v>44</v>
      </c>
      <c r="CV160" s="125" t="s">
        <v>5225</v>
      </c>
      <c r="CW160" s="125" t="s">
        <v>44</v>
      </c>
      <c r="CX160" s="153">
        <v>25569.625694432871</v>
      </c>
    </row>
    <row r="161" spans="1:102" ht="15" customHeight="1" x14ac:dyDescent="0.25">
      <c r="A161" s="8"/>
      <c r="B161" s="128">
        <v>52248139000152</v>
      </c>
      <c r="C161" s="151" t="s">
        <v>5226</v>
      </c>
      <c r="D161" s="125">
        <v>11</v>
      </c>
      <c r="E161" s="125"/>
      <c r="F161" s="121"/>
      <c r="G161" s="125" t="s">
        <v>5204</v>
      </c>
      <c r="H161" s="125" t="s">
        <v>347</v>
      </c>
      <c r="I161" s="125" t="s">
        <v>3256</v>
      </c>
      <c r="J161" s="125" t="s">
        <v>357</v>
      </c>
      <c r="K161" s="125" t="s">
        <v>3285</v>
      </c>
      <c r="L161" s="125" t="s">
        <v>3272</v>
      </c>
      <c r="M161" s="125" t="s">
        <v>160</v>
      </c>
      <c r="N161" s="125" t="s">
        <v>3305</v>
      </c>
      <c r="O161" s="125" t="s">
        <v>315</v>
      </c>
      <c r="P161" s="125" t="s">
        <v>4814</v>
      </c>
      <c r="Q161" s="126">
        <v>500</v>
      </c>
      <c r="R161" s="125" t="s">
        <v>4571</v>
      </c>
      <c r="S161" s="187" t="s">
        <v>44</v>
      </c>
      <c r="T161" s="170">
        <v>100</v>
      </c>
      <c r="U161" s="170">
        <v>500</v>
      </c>
      <c r="V161" s="171" t="s">
        <v>3271</v>
      </c>
      <c r="W161" s="171" t="s">
        <v>132</v>
      </c>
      <c r="X161" s="171" t="s">
        <v>5227</v>
      </c>
      <c r="Y161" s="171" t="s">
        <v>3288</v>
      </c>
      <c r="Z161" s="171">
        <v>90</v>
      </c>
      <c r="AA161" s="171" t="s">
        <v>44</v>
      </c>
      <c r="AB161" s="168" t="s">
        <v>44</v>
      </c>
      <c r="AC161" s="171" t="s">
        <v>44</v>
      </c>
      <c r="AD161" s="168">
        <v>0.01</v>
      </c>
      <c r="AE161" s="168" t="s">
        <v>44</v>
      </c>
      <c r="AF161" s="168">
        <v>0.01</v>
      </c>
      <c r="AG161" s="168">
        <v>0.2</v>
      </c>
      <c r="AH161" s="171" t="s">
        <v>3322</v>
      </c>
      <c r="AI161" s="171" t="s">
        <v>4573</v>
      </c>
      <c r="AJ161" s="171" t="s">
        <v>130</v>
      </c>
      <c r="AK161" s="172">
        <v>45198</v>
      </c>
      <c r="AL161" s="186" t="s">
        <v>5228</v>
      </c>
      <c r="AM161" s="127">
        <v>-1.37958896827999E-2</v>
      </c>
      <c r="AN161" s="127">
        <v>-2.5373228328331599E-2</v>
      </c>
      <c r="AO161" s="127">
        <v>-9.6769929311532003E-3</v>
      </c>
      <c r="AP161" s="127">
        <v>-6.5014283152906999E-3</v>
      </c>
      <c r="AQ161" s="127" t="s">
        <v>44</v>
      </c>
      <c r="AR161" s="127">
        <v>2.6080120739718899E-2</v>
      </c>
      <c r="AS161" s="127" t="s">
        <v>44</v>
      </c>
      <c r="AT161" s="127" t="s">
        <v>44</v>
      </c>
      <c r="AU161" s="127" t="s">
        <v>44</v>
      </c>
      <c r="AV161" s="127" t="s">
        <v>44</v>
      </c>
      <c r="AW161" s="127">
        <v>1.1471771459297101E-2</v>
      </c>
      <c r="AX161" s="127" t="s">
        <v>44</v>
      </c>
      <c r="AY161" s="127" t="s">
        <v>44</v>
      </c>
      <c r="AZ161" s="127" t="s">
        <v>44</v>
      </c>
      <c r="BA161" s="127" t="s">
        <v>44</v>
      </c>
      <c r="BB161" s="127" t="s">
        <v>44</v>
      </c>
      <c r="BC161" s="127">
        <v>0.23983985597909091</v>
      </c>
      <c r="BD161" s="127" t="s">
        <v>44</v>
      </c>
      <c r="BE161" s="127" t="s">
        <v>44</v>
      </c>
      <c r="BF161" s="127" t="s">
        <v>44</v>
      </c>
      <c r="BG161" s="127" t="s">
        <v>44</v>
      </c>
      <c r="BH161" s="127">
        <v>8.1963363954553198E-2</v>
      </c>
      <c r="BI161" s="127">
        <v>-2.4705271141053399E-2</v>
      </c>
      <c r="BJ161" s="127">
        <v>-7.0775580456124296E-2</v>
      </c>
      <c r="BK161" s="127">
        <v>-0.1579519007881286</v>
      </c>
      <c r="BL161" s="127">
        <v>-0.12895502951685356</v>
      </c>
      <c r="BM161" s="127" t="s">
        <v>44</v>
      </c>
      <c r="BN161" s="127">
        <v>-8.2659607414523301E-2</v>
      </c>
      <c r="BO161" s="127" t="s">
        <v>44</v>
      </c>
      <c r="BP161" s="127" t="s">
        <v>44</v>
      </c>
      <c r="BQ161" s="127" t="s">
        <v>44</v>
      </c>
      <c r="BR161" s="127" t="s">
        <v>44</v>
      </c>
      <c r="BS161" s="127">
        <v>-0.11271462746137517</v>
      </c>
      <c r="BT161" s="127">
        <v>4.4400455773740598E-2</v>
      </c>
      <c r="BU161" s="127">
        <v>3.98198228202837E-2</v>
      </c>
      <c r="BV161" s="174">
        <v>-3.3115409950833588</v>
      </c>
      <c r="BW161" s="174">
        <v>-2.7204577510314185</v>
      </c>
      <c r="BX161" s="127">
        <v>-3.5302879555962598E-2</v>
      </c>
      <c r="BY161" s="127">
        <v>-3.5302879555962598E-2</v>
      </c>
      <c r="BZ161" s="174">
        <v>2.4308062821122099E-2</v>
      </c>
      <c r="CA161" s="179">
        <v>5.77542383674075E-2</v>
      </c>
      <c r="CB161" s="179">
        <v>-0.15968301494903919</v>
      </c>
      <c r="CC161" s="179">
        <v>0.15224890003926231</v>
      </c>
      <c r="CD161" s="179">
        <v>0.10485436325054159</v>
      </c>
      <c r="CE161" s="179">
        <v>-3.4392711626076801E-2</v>
      </c>
      <c r="CF161" s="179">
        <v>0.13273513076989649</v>
      </c>
      <c r="CG161" s="176">
        <v>1.0297187000000001</v>
      </c>
      <c r="CH161" s="168">
        <v>0.3</v>
      </c>
      <c r="CI161" s="169">
        <v>0.15</v>
      </c>
      <c r="CJ161" s="169">
        <v>3.0000000000000001E-3</v>
      </c>
      <c r="CK161" s="169" t="s">
        <v>44</v>
      </c>
      <c r="CL161" s="169">
        <v>3.0000000000000001E-3</v>
      </c>
      <c r="CM161" s="177">
        <v>545215859.91999996</v>
      </c>
      <c r="CN161" s="177">
        <v>531119279.0985713</v>
      </c>
      <c r="CO161" s="177">
        <v>64185002.680000022</v>
      </c>
      <c r="CP161" s="127" t="s">
        <v>44</v>
      </c>
      <c r="CQ161" s="127" t="s">
        <v>44</v>
      </c>
      <c r="CR161" s="127" t="s">
        <v>44</v>
      </c>
      <c r="CS161" s="127" t="s">
        <v>44</v>
      </c>
      <c r="CT161" s="125" t="s">
        <v>44</v>
      </c>
      <c r="CU161" s="125" t="s">
        <v>44</v>
      </c>
      <c r="CV161" s="125" t="s">
        <v>5229</v>
      </c>
      <c r="CW161" s="125" t="s">
        <v>44</v>
      </c>
      <c r="CX161" s="153">
        <v>25569.625694432871</v>
      </c>
    </row>
    <row r="162" spans="1:102" ht="15" customHeight="1" x14ac:dyDescent="0.25">
      <c r="A162" s="8"/>
      <c r="B162" s="128">
        <v>20146294000171</v>
      </c>
      <c r="C162" s="151" t="s">
        <v>5230</v>
      </c>
      <c r="D162" s="125">
        <v>10</v>
      </c>
      <c r="E162" s="125"/>
      <c r="F162" s="121" t="s">
        <v>3267</v>
      </c>
      <c r="G162" s="125" t="s">
        <v>5204</v>
      </c>
      <c r="H162" s="125" t="s">
        <v>3264</v>
      </c>
      <c r="I162" s="125" t="s">
        <v>3265</v>
      </c>
      <c r="J162" s="125" t="s">
        <v>357</v>
      </c>
      <c r="K162" s="125" t="s">
        <v>3285</v>
      </c>
      <c r="L162" s="125" t="s">
        <v>3272</v>
      </c>
      <c r="M162" s="125" t="s">
        <v>160</v>
      </c>
      <c r="N162" s="125" t="s">
        <v>4997</v>
      </c>
      <c r="O162" s="125" t="s">
        <v>161</v>
      </c>
      <c r="P162" s="125" t="s">
        <v>3299</v>
      </c>
      <c r="Q162" s="126">
        <v>1000</v>
      </c>
      <c r="R162" s="125" t="s">
        <v>4571</v>
      </c>
      <c r="S162" s="187" t="s">
        <v>44</v>
      </c>
      <c r="T162" s="170">
        <v>1000</v>
      </c>
      <c r="U162" s="170">
        <v>1000</v>
      </c>
      <c r="V162" s="171" t="s">
        <v>3271</v>
      </c>
      <c r="W162" s="171" t="s">
        <v>132</v>
      </c>
      <c r="X162" s="171" t="s">
        <v>4700</v>
      </c>
      <c r="Y162" s="171" t="s">
        <v>3288</v>
      </c>
      <c r="Z162" s="171">
        <v>45</v>
      </c>
      <c r="AA162" s="171" t="s">
        <v>44</v>
      </c>
      <c r="AB162" s="168" t="s">
        <v>44</v>
      </c>
      <c r="AC162" s="171" t="s">
        <v>5231</v>
      </c>
      <c r="AD162" s="168">
        <v>5.5000000000000005E-3</v>
      </c>
      <c r="AE162" s="168">
        <v>5.5000000000000005E-3</v>
      </c>
      <c r="AF162" s="168">
        <v>7.4999999999999997E-3</v>
      </c>
      <c r="AG162" s="168">
        <v>0.15</v>
      </c>
      <c r="AH162" s="171" t="s">
        <v>133</v>
      </c>
      <c r="AI162" s="171" t="s">
        <v>4607</v>
      </c>
      <c r="AJ162" s="171" t="s">
        <v>130</v>
      </c>
      <c r="AK162" s="172">
        <v>41949</v>
      </c>
      <c r="AL162" s="186" t="s">
        <v>3384</v>
      </c>
      <c r="AM162" s="127">
        <v>7.3578045540018998E-3</v>
      </c>
      <c r="AN162" s="127">
        <v>1.8383834732041499E-2</v>
      </c>
      <c r="AO162" s="127">
        <v>0.1011367060342149</v>
      </c>
      <c r="AP162" s="127">
        <v>0.10082863164186449</v>
      </c>
      <c r="AQ162" s="127">
        <v>0.1128230143763411</v>
      </c>
      <c r="AR162" s="127">
        <v>9.7722236039533297E-2</v>
      </c>
      <c r="AS162" s="127">
        <v>0.1038691597587595</v>
      </c>
      <c r="AT162" s="127">
        <v>0.13881882969171541</v>
      </c>
      <c r="AU162" s="127" t="s">
        <v>44</v>
      </c>
      <c r="AV162" s="127" t="s">
        <v>44</v>
      </c>
      <c r="AW162" s="127">
        <v>0.1018303597869418</v>
      </c>
      <c r="AX162" s="127">
        <v>0.67444745443705978</v>
      </c>
      <c r="AY162" s="127">
        <v>0.4049093025025905</v>
      </c>
      <c r="AZ162" s="127">
        <v>0.68208915113115776</v>
      </c>
      <c r="BA162" s="127">
        <v>0.75583602557428631</v>
      </c>
      <c r="BB162" s="127">
        <v>0.86132882915952569</v>
      </c>
      <c r="BC162" s="127">
        <v>0.89868015764136155</v>
      </c>
      <c r="BD162" s="127">
        <v>0.79608846536796674</v>
      </c>
      <c r="BE162" s="127">
        <v>1.1219493244581564</v>
      </c>
      <c r="BF162" s="127" t="s">
        <v>44</v>
      </c>
      <c r="BG162" s="127" t="s">
        <v>44</v>
      </c>
      <c r="BH162" s="127">
        <v>1.046679631772155</v>
      </c>
      <c r="BI162" s="127">
        <v>-3.5515769042514999E-3</v>
      </c>
      <c r="BJ162" s="127">
        <v>-2.7018517395751101E-2</v>
      </c>
      <c r="BK162" s="127">
        <v>-4.7138201822760399E-2</v>
      </c>
      <c r="BL162" s="127">
        <v>-2.8737872200291115E-2</v>
      </c>
      <c r="BM162" s="127">
        <v>-1.6060432062142693E-2</v>
      </c>
      <c r="BN162" s="127">
        <v>-1.1017492114709E-2</v>
      </c>
      <c r="BO162" s="127">
        <v>-2.66052338260656E-2</v>
      </c>
      <c r="BP162" s="127">
        <v>1.5088794238681201E-2</v>
      </c>
      <c r="BQ162" s="127" t="s">
        <v>44</v>
      </c>
      <c r="BR162" s="127" t="s">
        <v>44</v>
      </c>
      <c r="BS162" s="127">
        <v>4.1387569398747548E-3</v>
      </c>
      <c r="BT162" s="127">
        <v>2.05160872708719E-2</v>
      </c>
      <c r="BU162" s="127">
        <v>1.0669001300420099E-2</v>
      </c>
      <c r="BV162" s="174">
        <v>-2.0338951988548351</v>
      </c>
      <c r="BW162" s="174">
        <v>0.25394386880860648</v>
      </c>
      <c r="BX162" s="127">
        <v>-1.2329056648808999E-2</v>
      </c>
      <c r="BY162" s="127">
        <v>-3.09591089377491E-2</v>
      </c>
      <c r="BZ162" s="174">
        <v>-9.3798397356130003E-4</v>
      </c>
      <c r="CA162" s="179">
        <v>5.4784609221015003E-3</v>
      </c>
      <c r="CB162" s="179">
        <v>-6.6534723814815303E-2</v>
      </c>
      <c r="CC162" s="179">
        <v>9.3311254674030397E-2</v>
      </c>
      <c r="CD162" s="179">
        <v>0.148124485926172</v>
      </c>
      <c r="CE162" s="179">
        <v>-5.3526282506362301E-2</v>
      </c>
      <c r="CF162" s="179">
        <v>7.0848302542014893E-2</v>
      </c>
      <c r="CG162" s="176">
        <v>3.4613928</v>
      </c>
      <c r="CH162" s="168">
        <v>0.3</v>
      </c>
      <c r="CI162" s="169">
        <v>0.17499999999999999</v>
      </c>
      <c r="CJ162" s="169">
        <v>1.65E-3</v>
      </c>
      <c r="CK162" s="169" t="s">
        <v>44</v>
      </c>
      <c r="CL162" s="169">
        <v>1.65E-3</v>
      </c>
      <c r="CM162" s="177">
        <v>328227853.22000003</v>
      </c>
      <c r="CN162" s="177">
        <v>441128267.25007927</v>
      </c>
      <c r="CO162" s="177">
        <v>-174114170.57999995</v>
      </c>
      <c r="CP162" s="127" t="s">
        <v>44</v>
      </c>
      <c r="CQ162" s="127" t="s">
        <v>44</v>
      </c>
      <c r="CR162" s="127" t="s">
        <v>44</v>
      </c>
      <c r="CS162" s="127" t="s">
        <v>44</v>
      </c>
      <c r="CT162" s="125" t="s">
        <v>44</v>
      </c>
      <c r="CU162" s="125" t="s">
        <v>44</v>
      </c>
      <c r="CV162" s="125" t="s">
        <v>5232</v>
      </c>
      <c r="CW162" s="125" t="s">
        <v>44</v>
      </c>
      <c r="CX162" s="153">
        <v>25569.625694432871</v>
      </c>
    </row>
    <row r="163" spans="1:102" ht="15" customHeight="1" x14ac:dyDescent="0.25">
      <c r="A163" s="8"/>
      <c r="B163" s="128">
        <v>23272391000107</v>
      </c>
      <c r="C163" s="151" t="s">
        <v>5233</v>
      </c>
      <c r="D163" s="125">
        <v>13</v>
      </c>
      <c r="E163" s="125"/>
      <c r="F163" s="121" t="s">
        <v>3274</v>
      </c>
      <c r="G163" s="125" t="s">
        <v>5204</v>
      </c>
      <c r="H163" s="125" t="s">
        <v>3264</v>
      </c>
      <c r="I163" s="125" t="s">
        <v>3265</v>
      </c>
      <c r="J163" s="125" t="s">
        <v>357</v>
      </c>
      <c r="K163" s="125" t="s">
        <v>3285</v>
      </c>
      <c r="L163" s="125" t="s">
        <v>3273</v>
      </c>
      <c r="M163" s="125" t="s">
        <v>110</v>
      </c>
      <c r="N163" s="125" t="s">
        <v>111</v>
      </c>
      <c r="O163" s="125" t="s">
        <v>161</v>
      </c>
      <c r="P163" s="125" t="s">
        <v>3320</v>
      </c>
      <c r="Q163" s="126">
        <v>1000</v>
      </c>
      <c r="R163" s="125" t="s">
        <v>4571</v>
      </c>
      <c r="S163" s="187" t="s">
        <v>44</v>
      </c>
      <c r="T163" s="170">
        <v>1000</v>
      </c>
      <c r="U163" s="170">
        <v>1000</v>
      </c>
      <c r="V163" s="171" t="s">
        <v>3271</v>
      </c>
      <c r="W163" s="171" t="s">
        <v>132</v>
      </c>
      <c r="X163" s="171" t="s">
        <v>5227</v>
      </c>
      <c r="Y163" s="171" t="s">
        <v>3288</v>
      </c>
      <c r="Z163" s="171">
        <v>90</v>
      </c>
      <c r="AA163" s="171" t="s">
        <v>44</v>
      </c>
      <c r="AB163" s="168" t="s">
        <v>44</v>
      </c>
      <c r="AC163" s="171" t="s">
        <v>44</v>
      </c>
      <c r="AD163" s="168">
        <v>7.4999999999999997E-3</v>
      </c>
      <c r="AE163" s="168" t="s">
        <v>44</v>
      </c>
      <c r="AF163" s="168">
        <v>8.0000000000000002E-3</v>
      </c>
      <c r="AG163" s="168">
        <v>0.2</v>
      </c>
      <c r="AH163" s="171" t="s">
        <v>3322</v>
      </c>
      <c r="AI163" s="171" t="s">
        <v>4573</v>
      </c>
      <c r="AJ163" s="171" t="s">
        <v>130</v>
      </c>
      <c r="AK163" s="172">
        <v>42259</v>
      </c>
      <c r="AL163" s="186" t="s">
        <v>5234</v>
      </c>
      <c r="AM163" s="127">
        <v>1.64685582335375E-2</v>
      </c>
      <c r="AN163" s="127">
        <v>6.0095011460065996E-3</v>
      </c>
      <c r="AO163" s="127">
        <v>7.6825079517589906E-2</v>
      </c>
      <c r="AP163" s="127">
        <v>8.0814809187935904E-2</v>
      </c>
      <c r="AQ163" s="127">
        <v>0.10237054081318291</v>
      </c>
      <c r="AR163" s="127">
        <v>8.4130216635554395E-2</v>
      </c>
      <c r="AS163" s="127">
        <v>0.1093757200583156</v>
      </c>
      <c r="AT163" s="127">
        <v>0.15234307937359221</v>
      </c>
      <c r="AU163" s="127" t="s">
        <v>44</v>
      </c>
      <c r="AV163" s="127" t="s">
        <v>44</v>
      </c>
      <c r="AW163" s="127">
        <v>9.9327764147349701E-2</v>
      </c>
      <c r="AX163" s="127">
        <v>1.5095776324768868</v>
      </c>
      <c r="AY163" s="127">
        <v>0.13236100916295829</v>
      </c>
      <c r="AZ163" s="127">
        <v>0.51812596364379304</v>
      </c>
      <c r="BA163" s="127">
        <v>0.60003622323463401</v>
      </c>
      <c r="BB163" s="127">
        <v>0.77369372455602448</v>
      </c>
      <c r="BC163" s="127">
        <v>0.77368426483667052</v>
      </c>
      <c r="BD163" s="127">
        <v>0.83829261093447693</v>
      </c>
      <c r="BE163" s="127">
        <v>1.2312538246335434</v>
      </c>
      <c r="BF163" s="127" t="s">
        <v>44</v>
      </c>
      <c r="BG163" s="127" t="s">
        <v>44</v>
      </c>
      <c r="BH163" s="127">
        <v>1.0570761956007355</v>
      </c>
      <c r="BI163" s="127">
        <v>5.5591767752840001E-3</v>
      </c>
      <c r="BJ163" s="127">
        <v>-3.9392850981786E-2</v>
      </c>
      <c r="BK163" s="127">
        <v>-7.1449828339385402E-2</v>
      </c>
      <c r="BL163" s="127">
        <v>-4.7474403007614074E-2</v>
      </c>
      <c r="BM163" s="127">
        <v>-2.6444516369872995E-2</v>
      </c>
      <c r="BN163" s="127">
        <v>-2.4609511518687899E-2</v>
      </c>
      <c r="BO163" s="127">
        <v>-2.1098673526509501E-2</v>
      </c>
      <c r="BP163" s="127">
        <v>2.8613043920557999E-2</v>
      </c>
      <c r="BQ163" s="127" t="s">
        <v>44</v>
      </c>
      <c r="BR163" s="127" t="s">
        <v>44</v>
      </c>
      <c r="BS163" s="127">
        <v>4.9024831221546883E-3</v>
      </c>
      <c r="BT163" s="127">
        <v>3.0653562836880598E-2</v>
      </c>
      <c r="BU163" s="127">
        <v>1.6663590212996699E-2</v>
      </c>
      <c r="BV163" s="174">
        <v>-2.0813885230248861</v>
      </c>
      <c r="BW163" s="174">
        <v>0.20725648397807339</v>
      </c>
      <c r="BX163" s="127">
        <v>-2.8483696898481001E-2</v>
      </c>
      <c r="BY163" s="127">
        <v>-2.98047202165732E-2</v>
      </c>
      <c r="BZ163" s="174">
        <v>1.5962205571034001E-3</v>
      </c>
      <c r="CA163" s="179">
        <v>-2.11155089412743E-2</v>
      </c>
      <c r="CB163" s="179">
        <v>-4.75780519602736E-2</v>
      </c>
      <c r="CC163" s="179">
        <v>4.4406335722340103E-2</v>
      </c>
      <c r="CD163" s="179">
        <v>6.7513122865158801E-2</v>
      </c>
      <c r="CE163" s="179">
        <v>-3.6112823854827003E-2</v>
      </c>
      <c r="CF163" s="179">
        <v>2.4090773223012799E-2</v>
      </c>
      <c r="CG163" s="176">
        <v>2.66260925</v>
      </c>
      <c r="CH163" s="168">
        <v>0.3</v>
      </c>
      <c r="CI163" s="169">
        <v>0.15</v>
      </c>
      <c r="CJ163" s="169">
        <v>2.2499999999999998E-3</v>
      </c>
      <c r="CK163" s="169" t="s">
        <v>44</v>
      </c>
      <c r="CL163" s="169">
        <v>2.2499999999999998E-3</v>
      </c>
      <c r="CM163" s="177">
        <v>135479201.46000001</v>
      </c>
      <c r="CN163" s="177">
        <v>158765995.01174602</v>
      </c>
      <c r="CO163" s="177">
        <v>-56400228.669999972</v>
      </c>
      <c r="CP163" s="127" t="s">
        <v>44</v>
      </c>
      <c r="CQ163" s="127" t="s">
        <v>44</v>
      </c>
      <c r="CR163" s="127" t="s">
        <v>44</v>
      </c>
      <c r="CS163" s="127" t="s">
        <v>44</v>
      </c>
      <c r="CT163" s="125" t="s">
        <v>44</v>
      </c>
      <c r="CU163" s="125" t="s">
        <v>44</v>
      </c>
      <c r="CV163" s="125" t="s">
        <v>5235</v>
      </c>
      <c r="CW163" s="125" t="s">
        <v>44</v>
      </c>
      <c r="CX163" s="153">
        <v>25569.625694432871</v>
      </c>
    </row>
    <row r="164" spans="1:102" ht="15" customHeight="1" x14ac:dyDescent="0.25">
      <c r="A164" s="8"/>
      <c r="B164" s="128">
        <v>21732670000172</v>
      </c>
      <c r="C164" s="151" t="s">
        <v>5236</v>
      </c>
      <c r="D164" s="125">
        <v>13</v>
      </c>
      <c r="E164" s="125"/>
      <c r="F164" s="121"/>
      <c r="G164" s="125" t="s">
        <v>5204</v>
      </c>
      <c r="H164" s="125" t="s">
        <v>3264</v>
      </c>
      <c r="I164" s="125" t="s">
        <v>3265</v>
      </c>
      <c r="J164" s="125" t="s">
        <v>357</v>
      </c>
      <c r="K164" s="125" t="s">
        <v>3285</v>
      </c>
      <c r="L164" s="125" t="s">
        <v>3273</v>
      </c>
      <c r="M164" s="125" t="s">
        <v>110</v>
      </c>
      <c r="N164" s="125" t="s">
        <v>4789</v>
      </c>
      <c r="O164" s="125" t="s">
        <v>5237</v>
      </c>
      <c r="P164" s="125" t="s">
        <v>5238</v>
      </c>
      <c r="Q164" s="126">
        <v>501.9</v>
      </c>
      <c r="R164" s="125" t="s">
        <v>4571</v>
      </c>
      <c r="S164" s="187" t="s">
        <v>44</v>
      </c>
      <c r="T164" s="170">
        <v>500</v>
      </c>
      <c r="U164" s="170">
        <v>500</v>
      </c>
      <c r="V164" s="171" t="s">
        <v>3271</v>
      </c>
      <c r="W164" s="171" t="s">
        <v>132</v>
      </c>
      <c r="X164" s="171" t="s">
        <v>5227</v>
      </c>
      <c r="Y164" s="171" t="s">
        <v>3288</v>
      </c>
      <c r="Z164" s="171">
        <v>90</v>
      </c>
      <c r="AA164" s="171" t="s">
        <v>44</v>
      </c>
      <c r="AB164" s="168" t="s">
        <v>44</v>
      </c>
      <c r="AC164" s="171" t="s">
        <v>5239</v>
      </c>
      <c r="AD164" s="168">
        <v>5.5000000000000005E-3</v>
      </c>
      <c r="AE164" s="168">
        <v>5.5000000000000005E-3</v>
      </c>
      <c r="AF164" s="168">
        <v>5.5000000000000005E-3</v>
      </c>
      <c r="AG164" s="168">
        <v>0.2</v>
      </c>
      <c r="AH164" s="171" t="s">
        <v>3253</v>
      </c>
      <c r="AI164" s="171" t="s">
        <v>3254</v>
      </c>
      <c r="AJ164" s="171" t="s">
        <v>5240</v>
      </c>
      <c r="AK164" s="172">
        <v>42202</v>
      </c>
      <c r="AL164" s="186" t="s">
        <v>5241</v>
      </c>
      <c r="AM164" s="127">
        <v>8.8812892577882999E-3</v>
      </c>
      <c r="AN164" s="127">
        <v>-5.3258608178918003E-3</v>
      </c>
      <c r="AO164" s="127">
        <v>7.9600820423677499E-2</v>
      </c>
      <c r="AP164" s="127">
        <v>5.5581766226619103E-2</v>
      </c>
      <c r="AQ164" s="127">
        <v>9.3368065715234705E-2</v>
      </c>
      <c r="AR164" s="127">
        <v>3.1594541983710402E-2</v>
      </c>
      <c r="AS164" s="127">
        <v>0.16685948466911049</v>
      </c>
      <c r="AT164" s="127">
        <v>7.7863809759839794E-2</v>
      </c>
      <c r="AU164" s="127" t="s">
        <v>44</v>
      </c>
      <c r="AV164" s="127" t="s">
        <v>44</v>
      </c>
      <c r="AW164" s="127">
        <v>0.1133051896581436</v>
      </c>
      <c r="AX164" s="127">
        <v>0.81409649958377528</v>
      </c>
      <c r="AY164" s="127" t="s">
        <v>44</v>
      </c>
      <c r="AZ164" s="127">
        <v>0.53684619720323667</v>
      </c>
      <c r="BA164" s="127">
        <v>0.40768073270951988</v>
      </c>
      <c r="BB164" s="127">
        <v>0.69953571098863676</v>
      </c>
      <c r="BC164" s="127">
        <v>0.29055196771225189</v>
      </c>
      <c r="BD164" s="127">
        <v>1.2788676772858909</v>
      </c>
      <c r="BE164" s="127">
        <v>0.6293040285226108</v>
      </c>
      <c r="BF164" s="127" t="s">
        <v>44</v>
      </c>
      <c r="BG164" s="127" t="s">
        <v>44</v>
      </c>
      <c r="BH164" s="127">
        <v>1.2660901823191939</v>
      </c>
      <c r="BI164" s="127">
        <v>-2.0280922004650998E-3</v>
      </c>
      <c r="BJ164" s="127">
        <v>-5.0728212945684498E-2</v>
      </c>
      <c r="BK164" s="127">
        <v>-6.8674087433297795E-2</v>
      </c>
      <c r="BL164" s="127">
        <v>-7.1065866806974465E-2</v>
      </c>
      <c r="BM164" s="127">
        <v>-3.5381051655618001E-2</v>
      </c>
      <c r="BN164" s="127">
        <v>-7.7145186170531899E-2</v>
      </c>
      <c r="BO164" s="127">
        <v>3.6385091084285302E-2</v>
      </c>
      <c r="BP164" s="127">
        <v>-4.5866225693194297E-2</v>
      </c>
      <c r="BQ164" s="127" t="s">
        <v>44</v>
      </c>
      <c r="BR164" s="127" t="s">
        <v>44</v>
      </c>
      <c r="BS164" s="127">
        <v>2.1856966600248606E-2</v>
      </c>
      <c r="BT164" s="127">
        <v>4.4416755869572298E-2</v>
      </c>
      <c r="BU164" s="127">
        <v>6.7714293683713997E-2</v>
      </c>
      <c r="BV164" s="174">
        <v>-1.3669012416126314</v>
      </c>
      <c r="BW164" s="174">
        <v>0.2478173165129188</v>
      </c>
      <c r="BX164" s="127">
        <v>-2.8598543091861599E-2</v>
      </c>
      <c r="BY164" s="127">
        <v>-0.25431953982631772</v>
      </c>
      <c r="BZ164" s="174">
        <v>9.4738609644230198E-2</v>
      </c>
      <c r="CA164" s="179">
        <v>2.0170207382891599E-2</v>
      </c>
      <c r="CB164" s="179">
        <v>-1.2226746765329E-3</v>
      </c>
      <c r="CC164" s="179">
        <v>3.5450468281968898E-2</v>
      </c>
      <c r="CD164" s="179">
        <v>6.1953266489790701E-2</v>
      </c>
      <c r="CE164" s="179">
        <v>1.6614582789055098E-2</v>
      </c>
      <c r="CF164" s="179">
        <v>0.13071644151659331</v>
      </c>
      <c r="CG164" s="176">
        <v>3.1662709699999998</v>
      </c>
      <c r="CH164" s="168">
        <v>0.24</v>
      </c>
      <c r="CI164" s="169">
        <v>0.15</v>
      </c>
      <c r="CJ164" s="169">
        <v>1.32E-3</v>
      </c>
      <c r="CK164" s="169" t="s">
        <v>44</v>
      </c>
      <c r="CL164" s="169">
        <v>1.32E-3</v>
      </c>
      <c r="CM164" s="177">
        <v>89250553.560000002</v>
      </c>
      <c r="CN164" s="177">
        <v>99981071.404206276</v>
      </c>
      <c r="CO164" s="177">
        <v>-43309306.570000008</v>
      </c>
      <c r="CP164" s="127" t="s">
        <v>44</v>
      </c>
      <c r="CQ164" s="127" t="s">
        <v>44</v>
      </c>
      <c r="CR164" s="127" t="s">
        <v>44</v>
      </c>
      <c r="CS164" s="127" t="s">
        <v>44</v>
      </c>
      <c r="CT164" s="125" t="s">
        <v>44</v>
      </c>
      <c r="CU164" s="125" t="s">
        <v>44</v>
      </c>
      <c r="CV164" s="125" t="s">
        <v>5242</v>
      </c>
      <c r="CW164" s="125" t="s">
        <v>44</v>
      </c>
      <c r="CX164" s="153">
        <v>25569.625694432871</v>
      </c>
    </row>
    <row r="165" spans="1:102" ht="15" customHeight="1" x14ac:dyDescent="0.25">
      <c r="A165" s="8"/>
      <c r="B165" s="128">
        <v>63435661000160</v>
      </c>
      <c r="C165" s="151" t="s">
        <v>5243</v>
      </c>
      <c r="D165" s="125">
        <v>30</v>
      </c>
      <c r="E165" s="125"/>
      <c r="F165" s="121"/>
      <c r="G165" s="125" t="s">
        <v>5204</v>
      </c>
      <c r="H165" s="125" t="s">
        <v>3264</v>
      </c>
      <c r="I165" s="125" t="s">
        <v>3265</v>
      </c>
      <c r="J165" s="125" t="s">
        <v>3318</v>
      </c>
      <c r="K165" s="125" t="s">
        <v>3285</v>
      </c>
      <c r="L165" s="125" t="s">
        <v>3273</v>
      </c>
      <c r="M165" s="125" t="s">
        <v>110</v>
      </c>
      <c r="N165" s="125" t="s">
        <v>4789</v>
      </c>
      <c r="O165" s="125" t="s">
        <v>5237</v>
      </c>
      <c r="P165" s="125" t="s">
        <v>3320</v>
      </c>
      <c r="Q165" s="126">
        <v>500</v>
      </c>
      <c r="R165" s="125" t="s">
        <v>4571</v>
      </c>
      <c r="S165" s="187" t="s">
        <v>44</v>
      </c>
      <c r="T165" s="170">
        <v>500</v>
      </c>
      <c r="U165" s="170">
        <v>500</v>
      </c>
      <c r="V165" s="171" t="s">
        <v>3271</v>
      </c>
      <c r="W165" s="171" t="s">
        <v>132</v>
      </c>
      <c r="X165" s="171" t="s">
        <v>5227</v>
      </c>
      <c r="Y165" s="171" t="s">
        <v>3288</v>
      </c>
      <c r="Z165" s="171">
        <v>90</v>
      </c>
      <c r="AA165" s="171" t="s">
        <v>44</v>
      </c>
      <c r="AB165" s="168" t="s">
        <v>44</v>
      </c>
      <c r="AC165" s="171" t="s">
        <v>44</v>
      </c>
      <c r="AD165" s="168">
        <v>5.5000000000000005E-3</v>
      </c>
      <c r="AE165" s="168" t="s">
        <v>44</v>
      </c>
      <c r="AF165" s="168">
        <v>6.0000000000000001E-3</v>
      </c>
      <c r="AG165" s="168">
        <v>0.2</v>
      </c>
      <c r="AH165" s="171" t="s">
        <v>3253</v>
      </c>
      <c r="AI165" s="171" t="s">
        <v>3254</v>
      </c>
      <c r="AJ165" s="171" t="s">
        <v>130</v>
      </c>
      <c r="AK165" s="172">
        <v>45968</v>
      </c>
      <c r="AL165" s="186" t="s">
        <v>5244</v>
      </c>
      <c r="AM165" s="127" t="s">
        <v>44</v>
      </c>
      <c r="AN165" s="127" t="s">
        <v>44</v>
      </c>
      <c r="AO165" s="127" t="s">
        <v>44</v>
      </c>
      <c r="AP165" s="127" t="s">
        <v>44</v>
      </c>
      <c r="AQ165" s="127" t="s">
        <v>44</v>
      </c>
      <c r="AR165" s="127" t="s">
        <v>44</v>
      </c>
      <c r="AS165" s="127" t="s">
        <v>44</v>
      </c>
      <c r="AT165" s="127" t="s">
        <v>44</v>
      </c>
      <c r="AU165" s="127" t="s">
        <v>44</v>
      </c>
      <c r="AV165" s="127" t="s">
        <v>44</v>
      </c>
      <c r="AW165" s="127" t="s">
        <v>44</v>
      </c>
      <c r="AX165" s="127" t="s">
        <v>44</v>
      </c>
      <c r="AY165" s="127" t="s">
        <v>44</v>
      </c>
      <c r="AZ165" s="127" t="s">
        <v>44</v>
      </c>
      <c r="BA165" s="127" t="s">
        <v>44</v>
      </c>
      <c r="BB165" s="127" t="s">
        <v>44</v>
      </c>
      <c r="BC165" s="127" t="s">
        <v>44</v>
      </c>
      <c r="BD165" s="127" t="s">
        <v>44</v>
      </c>
      <c r="BE165" s="127" t="s">
        <v>44</v>
      </c>
      <c r="BF165" s="127" t="s">
        <v>44</v>
      </c>
      <c r="BG165" s="127" t="s">
        <v>44</v>
      </c>
      <c r="BH165" s="127" t="s">
        <v>44</v>
      </c>
      <c r="BI165" s="127" t="s">
        <v>44</v>
      </c>
      <c r="BJ165" s="127" t="s">
        <v>44</v>
      </c>
      <c r="BK165" s="127" t="s">
        <v>44</v>
      </c>
      <c r="BL165" s="127" t="s">
        <v>44</v>
      </c>
      <c r="BM165" s="127" t="s">
        <v>44</v>
      </c>
      <c r="BN165" s="127" t="s">
        <v>44</v>
      </c>
      <c r="BO165" s="127" t="s">
        <v>44</v>
      </c>
      <c r="BP165" s="127" t="s">
        <v>44</v>
      </c>
      <c r="BQ165" s="127" t="s">
        <v>44</v>
      </c>
      <c r="BR165" s="127" t="s">
        <v>44</v>
      </c>
      <c r="BS165" s="127" t="s">
        <v>44</v>
      </c>
      <c r="BT165" s="127" t="s">
        <v>44</v>
      </c>
      <c r="BU165" s="127">
        <v>2.37265574381674E-2</v>
      </c>
      <c r="BV165" s="174" t="s">
        <v>44</v>
      </c>
      <c r="BW165" s="174">
        <v>-1.6508438070249598</v>
      </c>
      <c r="BX165" s="127" t="s">
        <v>44</v>
      </c>
      <c r="BY165" s="127">
        <v>-8.1118068629330992E-3</v>
      </c>
      <c r="BZ165" s="174">
        <v>2.1380561950744E-2</v>
      </c>
      <c r="CA165" s="179" t="s">
        <v>44</v>
      </c>
      <c r="CB165" s="179" t="s">
        <v>44</v>
      </c>
      <c r="CC165" s="179" t="s">
        <v>44</v>
      </c>
      <c r="CD165" s="179" t="s">
        <v>44</v>
      </c>
      <c r="CE165" s="179" t="s">
        <v>44</v>
      </c>
      <c r="CF165" s="179" t="s">
        <v>44</v>
      </c>
      <c r="CG165" s="176">
        <v>1.04700861</v>
      </c>
      <c r="CH165" s="168">
        <v>0.19800000000000001</v>
      </c>
      <c r="CI165" s="169">
        <v>0.16500000000000001</v>
      </c>
      <c r="CJ165" s="169">
        <v>1.0890000000000001E-3</v>
      </c>
      <c r="CK165" s="169" t="s">
        <v>44</v>
      </c>
      <c r="CL165" s="169">
        <v>1.0890000000000001E-3</v>
      </c>
      <c r="CM165" s="177">
        <v>19568556.460000001</v>
      </c>
      <c r="CN165" s="177" t="s">
        <v>44</v>
      </c>
      <c r="CO165" s="177">
        <v>18358260.970000014</v>
      </c>
      <c r="CP165" s="127" t="s">
        <v>44</v>
      </c>
      <c r="CQ165" s="127" t="s">
        <v>44</v>
      </c>
      <c r="CR165" s="127" t="s">
        <v>44</v>
      </c>
      <c r="CS165" s="127" t="s">
        <v>44</v>
      </c>
      <c r="CT165" s="125" t="s">
        <v>44</v>
      </c>
      <c r="CU165" s="125" t="s">
        <v>44</v>
      </c>
      <c r="CV165" s="125" t="s">
        <v>44</v>
      </c>
      <c r="CW165" s="125" t="s">
        <v>44</v>
      </c>
      <c r="CX165" s="153">
        <v>25569.625694432871</v>
      </c>
    </row>
    <row r="166" spans="1:102" ht="15" customHeight="1" x14ac:dyDescent="0.25">
      <c r="A166" s="8"/>
      <c r="B166" s="128">
        <v>13615411000133</v>
      </c>
      <c r="C166" s="151" t="s">
        <v>5245</v>
      </c>
      <c r="D166" s="125">
        <v>10</v>
      </c>
      <c r="E166" s="125"/>
      <c r="F166" s="121"/>
      <c r="G166" s="125" t="s">
        <v>5204</v>
      </c>
      <c r="H166" s="125" t="s">
        <v>3264</v>
      </c>
      <c r="I166" s="125" t="s">
        <v>3265</v>
      </c>
      <c r="J166" s="125" t="s">
        <v>3318</v>
      </c>
      <c r="K166" s="125" t="s">
        <v>3285</v>
      </c>
      <c r="L166" s="125" t="s">
        <v>3272</v>
      </c>
      <c r="M166" s="125" t="s">
        <v>160</v>
      </c>
      <c r="N166" s="125" t="s">
        <v>4997</v>
      </c>
      <c r="O166" s="125" t="s">
        <v>3326</v>
      </c>
      <c r="P166" s="125" t="s">
        <v>3299</v>
      </c>
      <c r="Q166" s="126">
        <v>1000</v>
      </c>
      <c r="R166" s="125" t="s">
        <v>4571</v>
      </c>
      <c r="S166" s="187" t="s">
        <v>44</v>
      </c>
      <c r="T166" s="170">
        <v>1000</v>
      </c>
      <c r="U166" s="170">
        <v>1000</v>
      </c>
      <c r="V166" s="171" t="s">
        <v>3271</v>
      </c>
      <c r="W166" s="171" t="s">
        <v>132</v>
      </c>
      <c r="X166" s="171" t="s">
        <v>132</v>
      </c>
      <c r="Y166" s="171" t="s">
        <v>3288</v>
      </c>
      <c r="Z166" s="171">
        <v>1</v>
      </c>
      <c r="AA166" s="171" t="s">
        <v>44</v>
      </c>
      <c r="AB166" s="168" t="s">
        <v>44</v>
      </c>
      <c r="AC166" s="171" t="s">
        <v>5246</v>
      </c>
      <c r="AD166" s="168">
        <v>3.2000000000000002E-3</v>
      </c>
      <c r="AE166" s="168">
        <v>0.1832</v>
      </c>
      <c r="AF166" s="168">
        <v>8.0000000000000002E-3</v>
      </c>
      <c r="AG166" s="168" t="s">
        <v>44</v>
      </c>
      <c r="AH166" s="171" t="s">
        <v>44</v>
      </c>
      <c r="AI166" s="171" t="s">
        <v>44</v>
      </c>
      <c r="AJ166" s="171" t="s">
        <v>130</v>
      </c>
      <c r="AK166" s="172">
        <v>39589</v>
      </c>
      <c r="AL166" s="186" t="s">
        <v>5247</v>
      </c>
      <c r="AM166" s="127">
        <v>1.39491550070809E-2</v>
      </c>
      <c r="AN166" s="127">
        <v>3.0158886126979E-2</v>
      </c>
      <c r="AO166" s="127">
        <v>0.1166989952053636</v>
      </c>
      <c r="AP166" s="127">
        <v>0.1013542763558925</v>
      </c>
      <c r="AQ166" s="127">
        <v>0.1078983953959107</v>
      </c>
      <c r="AR166" s="127">
        <v>7.5108861368451796E-2</v>
      </c>
      <c r="AS166" s="127">
        <v>0.10810875857435009</v>
      </c>
      <c r="AT166" s="127">
        <v>0.1309508490900885</v>
      </c>
      <c r="AU166" s="127" t="s">
        <v>44</v>
      </c>
      <c r="AV166" s="127" t="s">
        <v>44</v>
      </c>
      <c r="AW166" s="127">
        <v>9.8089443185055594E-2</v>
      </c>
      <c r="AX166" s="127">
        <v>1.2786384874760901</v>
      </c>
      <c r="AY166" s="127">
        <v>0.66425823142580187</v>
      </c>
      <c r="AZ166" s="127">
        <v>0.78704480004081623</v>
      </c>
      <c r="BA166" s="127">
        <v>0.75996648895234375</v>
      </c>
      <c r="BB166" s="127">
        <v>0.81983400240348403</v>
      </c>
      <c r="BC166" s="127">
        <v>0.69072143772433692</v>
      </c>
      <c r="BD166" s="127">
        <v>0.82858218845880649</v>
      </c>
      <c r="BE166" s="127">
        <v>1.0583594242951244</v>
      </c>
      <c r="BF166" s="127" t="s">
        <v>44</v>
      </c>
      <c r="BG166" s="127" t="s">
        <v>44</v>
      </c>
      <c r="BH166" s="127">
        <v>0.97388020828263877</v>
      </c>
      <c r="BI166" s="127">
        <v>3.0397735488274001E-3</v>
      </c>
      <c r="BJ166" s="127">
        <v>-1.52434660008136E-2</v>
      </c>
      <c r="BK166" s="127">
        <v>-3.15759126516117E-2</v>
      </c>
      <c r="BL166" s="127">
        <v>-2.8245485065825582E-2</v>
      </c>
      <c r="BM166" s="127">
        <v>-2.0953910946388099E-2</v>
      </c>
      <c r="BN166" s="127">
        <v>-3.3630866785790497E-2</v>
      </c>
      <c r="BO166" s="127">
        <v>-2.2365635010475001E-2</v>
      </c>
      <c r="BP166" s="127">
        <v>7.2208136370544001E-3</v>
      </c>
      <c r="BQ166" s="127" t="s">
        <v>44</v>
      </c>
      <c r="BR166" s="127" t="s">
        <v>44</v>
      </c>
      <c r="BS166" s="127">
        <v>-2.3900637692099158E-3</v>
      </c>
      <c r="BT166" s="127">
        <v>1.7385414982205E-2</v>
      </c>
      <c r="BU166" s="127">
        <v>8.8785105560718006E-3</v>
      </c>
      <c r="BV166" s="174">
        <v>-1.5959952251725731</v>
      </c>
      <c r="BW166" s="174">
        <v>-0.1315614692743716</v>
      </c>
      <c r="BX166" s="127">
        <v>-6.7719339594073001E-3</v>
      </c>
      <c r="BY166" s="127">
        <v>-4.42637193491906E-2</v>
      </c>
      <c r="BZ166" s="174">
        <v>2.1402659450860001E-4</v>
      </c>
      <c r="CA166" s="179">
        <v>2.7541015190182601E-2</v>
      </c>
      <c r="CB166" s="179">
        <v>-8.4175099970403996E-2</v>
      </c>
      <c r="CC166" s="179">
        <v>0.1120206386851865</v>
      </c>
      <c r="CD166" s="179">
        <v>0.14365721157697911</v>
      </c>
      <c r="CE166" s="179">
        <v>-5.0736348826154597E-2</v>
      </c>
      <c r="CF166" s="179">
        <v>8.2728114850411705E-2</v>
      </c>
      <c r="CG166" s="176">
        <v>5.3329018699999997</v>
      </c>
      <c r="CH166" s="168">
        <v>0.35</v>
      </c>
      <c r="CI166" s="169" t="s">
        <v>44</v>
      </c>
      <c r="CJ166" s="169">
        <v>1.1200000000000001E-3</v>
      </c>
      <c r="CK166" s="169" t="s">
        <v>44</v>
      </c>
      <c r="CL166" s="169">
        <v>1.1200000000000001E-3</v>
      </c>
      <c r="CM166" s="177">
        <v>205362758.94999999</v>
      </c>
      <c r="CN166" s="177">
        <v>230310103.7946032</v>
      </c>
      <c r="CO166" s="177">
        <v>-67292581.920000017</v>
      </c>
      <c r="CP166" s="127" t="s">
        <v>44</v>
      </c>
      <c r="CQ166" s="127" t="s">
        <v>44</v>
      </c>
      <c r="CR166" s="127" t="s">
        <v>44</v>
      </c>
      <c r="CS166" s="127" t="s">
        <v>44</v>
      </c>
      <c r="CT166" s="125" t="s">
        <v>44</v>
      </c>
      <c r="CU166" s="125" t="s">
        <v>44</v>
      </c>
      <c r="CV166" s="125" t="s">
        <v>5248</v>
      </c>
      <c r="CW166" s="125" t="s">
        <v>44</v>
      </c>
      <c r="CX166" s="153">
        <v>25569.625694432871</v>
      </c>
    </row>
    <row r="167" spans="1:102" ht="15" customHeight="1" x14ac:dyDescent="0.25">
      <c r="A167" s="8"/>
      <c r="B167" s="128">
        <v>50367933000190</v>
      </c>
      <c r="C167" s="151" t="s">
        <v>5211</v>
      </c>
      <c r="D167" s="125">
        <v>14</v>
      </c>
      <c r="E167" s="125" t="s">
        <v>131</v>
      </c>
      <c r="F167" s="121"/>
      <c r="G167" s="125" t="s">
        <v>5204</v>
      </c>
      <c r="H167" s="125" t="s">
        <v>347</v>
      </c>
      <c r="I167" s="125" t="s">
        <v>3278</v>
      </c>
      <c r="J167" s="125" t="s">
        <v>3317</v>
      </c>
      <c r="K167" s="125" t="s">
        <v>3285</v>
      </c>
      <c r="L167" s="125" t="s">
        <v>3273</v>
      </c>
      <c r="M167" s="125" t="s">
        <v>4903</v>
      </c>
      <c r="N167" s="125" t="s">
        <v>111</v>
      </c>
      <c r="O167" s="125" t="s">
        <v>262</v>
      </c>
      <c r="P167" s="125" t="s">
        <v>3320</v>
      </c>
      <c r="Q167" s="126">
        <v>10038</v>
      </c>
      <c r="R167" s="125" t="s">
        <v>4571</v>
      </c>
      <c r="S167" s="187" t="s">
        <v>44</v>
      </c>
      <c r="T167" s="170">
        <v>5000</v>
      </c>
      <c r="U167" s="170">
        <v>5000</v>
      </c>
      <c r="V167" s="171" t="s">
        <v>3271</v>
      </c>
      <c r="W167" s="171" t="s">
        <v>132</v>
      </c>
      <c r="X167" s="171" t="s">
        <v>5212</v>
      </c>
      <c r="Y167" s="171" t="s">
        <v>3288</v>
      </c>
      <c r="Z167" s="171">
        <v>120</v>
      </c>
      <c r="AA167" s="171" t="s">
        <v>44</v>
      </c>
      <c r="AB167" s="168" t="s">
        <v>44</v>
      </c>
      <c r="AC167" s="171" t="s">
        <v>44</v>
      </c>
      <c r="AD167" s="168">
        <v>1.15E-2</v>
      </c>
      <c r="AE167" s="168" t="s">
        <v>44</v>
      </c>
      <c r="AF167" s="168">
        <v>1.15E-2</v>
      </c>
      <c r="AG167" s="168">
        <v>0.2</v>
      </c>
      <c r="AH167" s="171" t="s">
        <v>3253</v>
      </c>
      <c r="AI167" s="171" t="s">
        <v>3254</v>
      </c>
      <c r="AJ167" s="171" t="s">
        <v>130</v>
      </c>
      <c r="AK167" s="172">
        <v>45078</v>
      </c>
      <c r="AL167" s="186" t="s">
        <v>5213</v>
      </c>
      <c r="AM167" s="127">
        <v>1.2884667295782699E-2</v>
      </c>
      <c r="AN167" s="127">
        <v>5.34300726409839E-2</v>
      </c>
      <c r="AO167" s="127">
        <v>0.1751170319834667</v>
      </c>
      <c r="AP167" s="127">
        <v>0.15955917000900799</v>
      </c>
      <c r="AQ167" s="127" t="s">
        <v>44</v>
      </c>
      <c r="AR167" s="127">
        <v>0.1236560003783424</v>
      </c>
      <c r="AS167" s="127" t="s">
        <v>44</v>
      </c>
      <c r="AT167" s="127" t="s">
        <v>44</v>
      </c>
      <c r="AU167" s="127" t="s">
        <v>44</v>
      </c>
      <c r="AV167" s="127" t="s">
        <v>44</v>
      </c>
      <c r="AW167" s="127">
        <v>0.1577763015004032</v>
      </c>
      <c r="AX167" s="127">
        <v>1.1810630460661782</v>
      </c>
      <c r="AY167" s="127">
        <v>1.1768128772402795</v>
      </c>
      <c r="AZ167" s="127">
        <v>1.1810294439864566</v>
      </c>
      <c r="BA167" s="127">
        <v>1.229532359667777</v>
      </c>
      <c r="BB167" s="127" t="s">
        <v>44</v>
      </c>
      <c r="BC167" s="127">
        <v>1.137174080506639</v>
      </c>
      <c r="BD167" s="127" t="s">
        <v>44</v>
      </c>
      <c r="BE167" s="127" t="s">
        <v>44</v>
      </c>
      <c r="BF167" s="127" t="s">
        <v>44</v>
      </c>
      <c r="BG167" s="127" t="s">
        <v>44</v>
      </c>
      <c r="BH167" s="127">
        <v>1.2583820207803449</v>
      </c>
      <c r="BI167" s="127">
        <v>1.9752858375291999E-3</v>
      </c>
      <c r="BJ167" s="127">
        <v>8.0277205131913006E-3</v>
      </c>
      <c r="BK167" s="127">
        <v>2.6842124126491299E-2</v>
      </c>
      <c r="BL167" s="127">
        <v>2.6365428063132246E-2</v>
      </c>
      <c r="BM167" s="127" t="s">
        <v>44</v>
      </c>
      <c r="BN167" s="127">
        <v>1.49162722241E-2</v>
      </c>
      <c r="BO167" s="127" t="s">
        <v>44</v>
      </c>
      <c r="BP167" s="127" t="s">
        <v>44</v>
      </c>
      <c r="BQ167" s="127" t="s">
        <v>44</v>
      </c>
      <c r="BR167" s="127" t="s">
        <v>44</v>
      </c>
      <c r="BS167" s="127">
        <v>2.8786724599596969E-2</v>
      </c>
      <c r="BT167" s="127">
        <v>1.1879793900372001E-3</v>
      </c>
      <c r="BU167" s="127">
        <v>1.2732539625854E-2</v>
      </c>
      <c r="BV167" s="174">
        <v>19.462836708638097</v>
      </c>
      <c r="BW167" s="174">
        <v>2.0038899184374777</v>
      </c>
      <c r="BX167" s="127" t="s">
        <v>44</v>
      </c>
      <c r="BY167" s="127">
        <v>-1.32097093783292E-2</v>
      </c>
      <c r="BZ167" s="174">
        <v>-8.0410049208910002E-4</v>
      </c>
      <c r="CA167" s="179">
        <v>-0.13245684472576011</v>
      </c>
      <c r="CB167" s="179">
        <v>0.1079030318000021</v>
      </c>
      <c r="CC167" s="179">
        <v>-5.9110595713427E-2</v>
      </c>
      <c r="CD167" s="179">
        <v>1.8923437586802101E-2</v>
      </c>
      <c r="CE167" s="179">
        <v>-4.3446616681083697E-2</v>
      </c>
      <c r="CF167" s="179">
        <v>-0.12287920010411831</v>
      </c>
      <c r="CG167" s="176">
        <v>1.52954408</v>
      </c>
      <c r="CH167" s="168">
        <v>0.24</v>
      </c>
      <c r="CI167" s="169">
        <v>0.125</v>
      </c>
      <c r="CJ167" s="169">
        <v>2.7600000000000003E-3</v>
      </c>
      <c r="CK167" s="169">
        <v>5.844010859861748E-4</v>
      </c>
      <c r="CL167" s="169">
        <v>3.3444010859861751E-3</v>
      </c>
      <c r="CM167" s="177">
        <v>432723221.11000001</v>
      </c>
      <c r="CN167" s="177">
        <v>359974678.05968261</v>
      </c>
      <c r="CO167" s="177">
        <v>102921958.70999996</v>
      </c>
      <c r="CP167" s="127" t="s">
        <v>44</v>
      </c>
      <c r="CQ167" s="127" t="s">
        <v>44</v>
      </c>
      <c r="CR167" s="127" t="s">
        <v>44</v>
      </c>
      <c r="CS167" s="127" t="s">
        <v>44</v>
      </c>
      <c r="CT167" s="125" t="s">
        <v>44</v>
      </c>
      <c r="CU167" s="125" t="s">
        <v>44</v>
      </c>
      <c r="CV167" s="125" t="s">
        <v>5214</v>
      </c>
      <c r="CW167" s="125" t="s">
        <v>44</v>
      </c>
      <c r="CX167" s="153">
        <v>25569.625694432871</v>
      </c>
    </row>
    <row r="168" spans="1:102" ht="15" customHeight="1" x14ac:dyDescent="0.25">
      <c r="A168" s="8"/>
      <c r="B168" s="128">
        <v>54497340000107</v>
      </c>
      <c r="C168" s="151" t="s">
        <v>5249</v>
      </c>
      <c r="D168" s="125">
        <v>26</v>
      </c>
      <c r="E168" s="125"/>
      <c r="F168" s="121"/>
      <c r="G168" s="125" t="s">
        <v>5250</v>
      </c>
      <c r="H168" s="125" t="s">
        <v>3264</v>
      </c>
      <c r="I168" s="125" t="s">
        <v>3265</v>
      </c>
      <c r="J168" s="125" t="s">
        <v>357</v>
      </c>
      <c r="K168" s="125" t="s">
        <v>3298</v>
      </c>
      <c r="L168" s="125" t="s">
        <v>3273</v>
      </c>
      <c r="M168" s="125" t="s">
        <v>112</v>
      </c>
      <c r="N168" s="125" t="s">
        <v>4570</v>
      </c>
      <c r="O168" s="125" t="s">
        <v>3309</v>
      </c>
      <c r="P168" s="125" t="s">
        <v>112</v>
      </c>
      <c r="Q168" s="126">
        <v>50000</v>
      </c>
      <c r="R168" s="125" t="s">
        <v>4571</v>
      </c>
      <c r="S168" s="187" t="s">
        <v>44</v>
      </c>
      <c r="T168" s="170">
        <v>10000</v>
      </c>
      <c r="U168" s="170">
        <v>50000</v>
      </c>
      <c r="V168" s="171" t="s">
        <v>3271</v>
      </c>
      <c r="W168" s="171" t="s">
        <v>3288</v>
      </c>
      <c r="X168" s="171" t="s">
        <v>3290</v>
      </c>
      <c r="Y168" s="171" t="s">
        <v>3292</v>
      </c>
      <c r="Z168" s="171">
        <v>62</v>
      </c>
      <c r="AA168" s="171" t="s">
        <v>131</v>
      </c>
      <c r="AB168" s="168">
        <v>0.1</v>
      </c>
      <c r="AC168" s="171" t="s">
        <v>5251</v>
      </c>
      <c r="AD168" s="168">
        <v>1.9E-2</v>
      </c>
      <c r="AE168" s="168">
        <v>0.11900000000000001</v>
      </c>
      <c r="AF168" s="168" t="s">
        <v>44</v>
      </c>
      <c r="AG168" s="168">
        <v>0.2</v>
      </c>
      <c r="AH168" s="171" t="s">
        <v>4746</v>
      </c>
      <c r="AI168" s="171" t="s">
        <v>44</v>
      </c>
      <c r="AJ168" s="171" t="s">
        <v>3246</v>
      </c>
      <c r="AK168" s="172">
        <v>45432</v>
      </c>
      <c r="AL168" s="186" t="s">
        <v>5252</v>
      </c>
      <c r="AM168" s="127">
        <v>2.1941079046206E-3</v>
      </c>
      <c r="AN168" s="127">
        <v>8.1980561415916794E-2</v>
      </c>
      <c r="AO168" s="127">
        <v>0.2945368291955523</v>
      </c>
      <c r="AP168" s="127" t="s">
        <v>44</v>
      </c>
      <c r="AQ168" s="127" t="s">
        <v>44</v>
      </c>
      <c r="AR168" s="127" t="s">
        <v>44</v>
      </c>
      <c r="AS168" s="127" t="s">
        <v>44</v>
      </c>
      <c r="AT168" s="127" t="s">
        <v>44</v>
      </c>
      <c r="AU168" s="127" t="s">
        <v>44</v>
      </c>
      <c r="AV168" s="127" t="s">
        <v>44</v>
      </c>
      <c r="AW168" s="127">
        <v>0.2021655048051787</v>
      </c>
      <c r="AX168" s="127">
        <v>0.2011212013271981</v>
      </c>
      <c r="AY168" s="127">
        <v>1.8056456895706321</v>
      </c>
      <c r="AZ168" s="127">
        <v>1.9864239570437627</v>
      </c>
      <c r="BA168" s="127" t="s">
        <v>44</v>
      </c>
      <c r="BB168" s="127" t="s">
        <v>44</v>
      </c>
      <c r="BC168" s="127" t="s">
        <v>44</v>
      </c>
      <c r="BD168" s="127" t="s">
        <v>44</v>
      </c>
      <c r="BE168" s="127" t="s">
        <v>44</v>
      </c>
      <c r="BF168" s="127" t="s">
        <v>44</v>
      </c>
      <c r="BG168" s="127" t="s">
        <v>44</v>
      </c>
      <c r="BH168" s="127">
        <v>1.5357664901366188</v>
      </c>
      <c r="BI168" s="127">
        <v>-8.7152735536328001E-3</v>
      </c>
      <c r="BJ168" s="127">
        <v>3.6578209288124101E-2</v>
      </c>
      <c r="BK168" s="127">
        <v>0.14626192133857691</v>
      </c>
      <c r="BL168" s="127" t="s">
        <v>44</v>
      </c>
      <c r="BM168" s="127" t="s">
        <v>44</v>
      </c>
      <c r="BN168" s="127" t="s">
        <v>44</v>
      </c>
      <c r="BO168" s="127" t="s">
        <v>44</v>
      </c>
      <c r="BP168" s="127" t="s">
        <v>44</v>
      </c>
      <c r="BQ168" s="127" t="s">
        <v>44</v>
      </c>
      <c r="BR168" s="127" t="s">
        <v>44</v>
      </c>
      <c r="BS168" s="127">
        <v>6.232321129446472E-2</v>
      </c>
      <c r="BT168" s="127">
        <v>0.1600667269564657</v>
      </c>
      <c r="BU168" s="127">
        <v>0.1650537722724954</v>
      </c>
      <c r="BV168" s="174">
        <v>0.82938326002309004</v>
      </c>
      <c r="BW168" s="174">
        <v>0.43163518416866181</v>
      </c>
      <c r="BX168" s="127">
        <v>-8.7319744347909303E-2</v>
      </c>
      <c r="BY168" s="127">
        <v>-0.10031126022044649</v>
      </c>
      <c r="BZ168" s="174">
        <v>0.88695364043737479</v>
      </c>
      <c r="CA168" s="179">
        <v>0.85514463154990972</v>
      </c>
      <c r="CB168" s="179">
        <v>-0.38219736763041912</v>
      </c>
      <c r="CC168" s="179">
        <v>0.62693797006721075</v>
      </c>
      <c r="CD168" s="179">
        <v>0.51077765378284401</v>
      </c>
      <c r="CE168" s="179">
        <v>0.24866424565224721</v>
      </c>
      <c r="CF168" s="179">
        <v>0.73918132138088299</v>
      </c>
      <c r="CG168" s="176">
        <v>1.3882766099999999</v>
      </c>
      <c r="CH168" s="168" t="s">
        <v>44</v>
      </c>
      <c r="CI168" s="169" t="s">
        <v>44</v>
      </c>
      <c r="CJ168" s="169" t="s">
        <v>44</v>
      </c>
      <c r="CK168" s="169" t="s">
        <v>44</v>
      </c>
      <c r="CL168" s="169" t="s">
        <v>44</v>
      </c>
      <c r="CM168" s="177">
        <v>12071856.630000001</v>
      </c>
      <c r="CN168" s="177">
        <v>10792290.684285715</v>
      </c>
      <c r="CO168" s="177">
        <v>1020000</v>
      </c>
      <c r="CP168" s="127" t="s">
        <v>44</v>
      </c>
      <c r="CQ168" s="127" t="s">
        <v>44</v>
      </c>
      <c r="CR168" s="127" t="s">
        <v>44</v>
      </c>
      <c r="CS168" s="127" t="s">
        <v>44</v>
      </c>
      <c r="CT168" s="125" t="s">
        <v>44</v>
      </c>
      <c r="CU168" s="125" t="s">
        <v>44</v>
      </c>
      <c r="CV168" s="125" t="s">
        <v>5253</v>
      </c>
      <c r="CW168" s="125" t="s">
        <v>44</v>
      </c>
      <c r="CX168" s="153">
        <v>25569.625694432871</v>
      </c>
    </row>
    <row r="169" spans="1:102" ht="15" customHeight="1" x14ac:dyDescent="0.25">
      <c r="A169" s="8"/>
      <c r="B169" s="128">
        <v>27944406000189</v>
      </c>
      <c r="C169" s="151" t="s">
        <v>404</v>
      </c>
      <c r="D169" s="125">
        <v>13</v>
      </c>
      <c r="E169" s="125"/>
      <c r="F169" s="121" t="s">
        <v>3267</v>
      </c>
      <c r="G169" s="125" t="s">
        <v>5254</v>
      </c>
      <c r="H169" s="125" t="s">
        <v>3263</v>
      </c>
      <c r="I169" s="125" t="s">
        <v>3257</v>
      </c>
      <c r="J169" s="125" t="s">
        <v>3319</v>
      </c>
      <c r="K169" s="125" t="s">
        <v>3285</v>
      </c>
      <c r="L169" s="125" t="s">
        <v>3272</v>
      </c>
      <c r="M169" s="125" t="s">
        <v>110</v>
      </c>
      <c r="N169" s="125" t="s">
        <v>4692</v>
      </c>
      <c r="O169" s="125" t="s">
        <v>320</v>
      </c>
      <c r="P169" s="125" t="s">
        <v>3308</v>
      </c>
      <c r="Q169" s="126">
        <v>1000</v>
      </c>
      <c r="R169" s="125" t="s">
        <v>4571</v>
      </c>
      <c r="S169" s="187" t="s">
        <v>44</v>
      </c>
      <c r="T169" s="170">
        <v>1000</v>
      </c>
      <c r="U169" s="170">
        <v>1000</v>
      </c>
      <c r="V169" s="171" t="s">
        <v>3271</v>
      </c>
      <c r="W169" s="171" t="s">
        <v>3288</v>
      </c>
      <c r="X169" s="171" t="s">
        <v>5255</v>
      </c>
      <c r="Y169" s="171" t="s">
        <v>3292</v>
      </c>
      <c r="Z169" s="171">
        <v>33</v>
      </c>
      <c r="AA169" s="171" t="s">
        <v>131</v>
      </c>
      <c r="AB169" s="168">
        <v>0.05</v>
      </c>
      <c r="AC169" s="171" t="s">
        <v>5256</v>
      </c>
      <c r="AD169" s="168">
        <v>1.9199999999999998E-2</v>
      </c>
      <c r="AE169" s="168">
        <v>9.9199999999999997E-2</v>
      </c>
      <c r="AF169" s="168">
        <v>2.4199999999999999E-2</v>
      </c>
      <c r="AG169" s="168">
        <v>0.2</v>
      </c>
      <c r="AH169" s="171" t="s">
        <v>133</v>
      </c>
      <c r="AI169" s="171" t="s">
        <v>4607</v>
      </c>
      <c r="AJ169" s="171" t="s">
        <v>130</v>
      </c>
      <c r="AK169" s="172">
        <v>43542</v>
      </c>
      <c r="AL169" s="186" t="s">
        <v>5257</v>
      </c>
      <c r="AM169" s="127">
        <v>8.8817687129008008E-3</v>
      </c>
      <c r="AN169" s="127">
        <v>4.54884587239026E-2</v>
      </c>
      <c r="AO169" s="127">
        <v>0.15411641049351371</v>
      </c>
      <c r="AP169" s="127">
        <v>0.1144208608464196</v>
      </c>
      <c r="AQ169" s="127">
        <v>0.1234649037668307</v>
      </c>
      <c r="AR169" s="127">
        <v>5.8007246642509398E-2</v>
      </c>
      <c r="AS169" s="127">
        <v>0.1254029892208168</v>
      </c>
      <c r="AT169" s="127">
        <v>0.13580432072017909</v>
      </c>
      <c r="AU169" s="127" t="s">
        <v>44</v>
      </c>
      <c r="AV169" s="127" t="s">
        <v>44</v>
      </c>
      <c r="AW169" s="127">
        <v>9.0707329177697402E-2</v>
      </c>
      <c r="AX169" s="127">
        <v>0.81414044846523437</v>
      </c>
      <c r="AY169" s="127">
        <v>1.0018965228027747</v>
      </c>
      <c r="AZ169" s="127">
        <v>1.0393964341031527</v>
      </c>
      <c r="BA169" s="127">
        <v>0.86327613006537152</v>
      </c>
      <c r="BB169" s="127">
        <v>0.95225939715053798</v>
      </c>
      <c r="BC169" s="127">
        <v>0.53345035551522435</v>
      </c>
      <c r="BD169" s="127">
        <v>0.96113103709724279</v>
      </c>
      <c r="BE169" s="127">
        <v>1.0975857254298462</v>
      </c>
      <c r="BF169" s="127" t="s">
        <v>44</v>
      </c>
      <c r="BG169" s="127" t="s">
        <v>44</v>
      </c>
      <c r="BH169" s="127">
        <v>0.95841114422718277</v>
      </c>
      <c r="BI169" s="127">
        <v>-2.0276127453526002E-3</v>
      </c>
      <c r="BJ169" s="127">
        <v>8.61065961099E-5</v>
      </c>
      <c r="BK169" s="127">
        <v>5.8415026365382997E-3</v>
      </c>
      <c r="BL169" s="127">
        <v>-1.6000931824066034E-2</v>
      </c>
      <c r="BM169" s="127">
        <v>-5.4793676516859957E-3</v>
      </c>
      <c r="BN169" s="127">
        <v>-5.0732481511732902E-2</v>
      </c>
      <c r="BO169" s="127">
        <v>-5.0714043640082999E-3</v>
      </c>
      <c r="BP169" s="127">
        <v>1.2074285267144901E-2</v>
      </c>
      <c r="BQ169" s="127" t="s">
        <v>44</v>
      </c>
      <c r="BR169" s="127" t="s">
        <v>44</v>
      </c>
      <c r="BS169" s="127">
        <v>-3.5957941131905535E-3</v>
      </c>
      <c r="BT169" s="127">
        <v>2.99499594129406E-2</v>
      </c>
      <c r="BU169" s="127">
        <v>3.0738612972630999E-2</v>
      </c>
      <c r="BV169" s="174">
        <v>0.18444858803418909</v>
      </c>
      <c r="BW169" s="174">
        <v>-7.5370316875046695E-2</v>
      </c>
      <c r="BX169" s="127">
        <v>-1.1986355771069501E-2</v>
      </c>
      <c r="BY169" s="127">
        <v>-5.65134703432396E-2</v>
      </c>
      <c r="BZ169" s="174">
        <v>6.4575539931373896E-2</v>
      </c>
      <c r="CA169" s="179">
        <v>0.6964542528176364</v>
      </c>
      <c r="CB169" s="179">
        <v>-0.38051382239977288</v>
      </c>
      <c r="CC169" s="179">
        <v>0.52525032190601317</v>
      </c>
      <c r="CD169" s="179">
        <v>0.51198112705630561</v>
      </c>
      <c r="CE169" s="179">
        <v>-2.15500078093761E-2</v>
      </c>
      <c r="CF169" s="179">
        <v>0.63826274921122828</v>
      </c>
      <c r="CG169" s="176">
        <v>1.852245362738</v>
      </c>
      <c r="CH169" s="168">
        <v>0.3</v>
      </c>
      <c r="CI169" s="169">
        <v>0.15</v>
      </c>
      <c r="CJ169" s="169">
        <v>5.7599999999999995E-3</v>
      </c>
      <c r="CK169" s="169">
        <v>1.5261596147147171E-4</v>
      </c>
      <c r="CL169" s="169">
        <v>5.9126159614714714E-3</v>
      </c>
      <c r="CM169" s="177">
        <v>38143194.270000003</v>
      </c>
      <c r="CN169" s="177">
        <v>40322808.066984139</v>
      </c>
      <c r="CO169" s="177">
        <v>-6097678.6899999985</v>
      </c>
      <c r="CP169" s="127" t="s">
        <v>44</v>
      </c>
      <c r="CQ169" s="127" t="s">
        <v>44</v>
      </c>
      <c r="CR169" s="127" t="s">
        <v>44</v>
      </c>
      <c r="CS169" s="127" t="s">
        <v>44</v>
      </c>
      <c r="CT169" s="125" t="s">
        <v>44</v>
      </c>
      <c r="CU169" s="125" t="s">
        <v>44</v>
      </c>
      <c r="CV169" s="125" t="s">
        <v>5258</v>
      </c>
      <c r="CW169" s="125" t="s">
        <v>44</v>
      </c>
      <c r="CX169" s="153">
        <v>25569.625694432871</v>
      </c>
    </row>
    <row r="170" spans="1:102" ht="15" customHeight="1" x14ac:dyDescent="0.25">
      <c r="A170" s="8"/>
      <c r="B170" s="128">
        <v>41955511000144</v>
      </c>
      <c r="C170" s="151" t="s">
        <v>5259</v>
      </c>
      <c r="D170" s="125">
        <v>13</v>
      </c>
      <c r="E170" s="125"/>
      <c r="F170" s="121"/>
      <c r="G170" s="125" t="s">
        <v>5260</v>
      </c>
      <c r="H170" s="125" t="s">
        <v>153</v>
      </c>
      <c r="I170" s="125" t="s">
        <v>2325</v>
      </c>
      <c r="J170" s="125" t="s">
        <v>3317</v>
      </c>
      <c r="K170" s="125" t="s">
        <v>3298</v>
      </c>
      <c r="L170" s="125" t="s">
        <v>3273</v>
      </c>
      <c r="M170" s="125" t="s">
        <v>110</v>
      </c>
      <c r="N170" s="125" t="s">
        <v>260</v>
      </c>
      <c r="O170" s="125" t="s">
        <v>154</v>
      </c>
      <c r="P170" s="125" t="s">
        <v>3320</v>
      </c>
      <c r="Q170" s="126">
        <v>500</v>
      </c>
      <c r="R170" s="125" t="s">
        <v>4612</v>
      </c>
      <c r="S170" s="187" t="s">
        <v>44</v>
      </c>
      <c r="T170" s="170">
        <v>100</v>
      </c>
      <c r="U170" s="170">
        <v>500</v>
      </c>
      <c r="V170" s="171" t="s">
        <v>3271</v>
      </c>
      <c r="W170" s="171" t="s">
        <v>3288</v>
      </c>
      <c r="X170" s="171" t="s">
        <v>3289</v>
      </c>
      <c r="Y170" s="171" t="s">
        <v>3288</v>
      </c>
      <c r="Z170" s="171">
        <v>31</v>
      </c>
      <c r="AA170" s="171" t="s">
        <v>131</v>
      </c>
      <c r="AB170" s="168">
        <v>0.1</v>
      </c>
      <c r="AC170" s="171" t="s">
        <v>5261</v>
      </c>
      <c r="AD170" s="168">
        <v>1.8799999999999997E-2</v>
      </c>
      <c r="AE170" s="168">
        <v>0.13879999999999998</v>
      </c>
      <c r="AF170" s="168">
        <v>0.02</v>
      </c>
      <c r="AG170" s="168">
        <v>0.2</v>
      </c>
      <c r="AH170" s="171" t="s">
        <v>3253</v>
      </c>
      <c r="AI170" s="171" t="s">
        <v>3254</v>
      </c>
      <c r="AJ170" s="171" t="s">
        <v>130</v>
      </c>
      <c r="AK170" s="172">
        <v>44459</v>
      </c>
      <c r="AL170" s="186" t="s">
        <v>5262</v>
      </c>
      <c r="AM170" s="127">
        <v>4.4417409463479697E-2</v>
      </c>
      <c r="AN170" s="127">
        <v>8.0654184322725697E-2</v>
      </c>
      <c r="AO170" s="127">
        <v>0.1518544552108147</v>
      </c>
      <c r="AP170" s="127">
        <v>6.6731633215036903E-2</v>
      </c>
      <c r="AQ170" s="127">
        <v>6.8105461290352803E-2</v>
      </c>
      <c r="AR170" s="127">
        <v>-8.4972767252958298E-2</v>
      </c>
      <c r="AS170" s="127">
        <v>0.1313952713672297</v>
      </c>
      <c r="AT170" s="127">
        <v>0.19308604730671791</v>
      </c>
      <c r="AU170" s="127" t="s">
        <v>44</v>
      </c>
      <c r="AV170" s="127" t="s">
        <v>44</v>
      </c>
      <c r="AW170" s="127">
        <v>9.5828384457988802E-2</v>
      </c>
      <c r="AX170" s="127">
        <v>4.0714874288198759</v>
      </c>
      <c r="AY170" s="127">
        <v>1.7764318486344235</v>
      </c>
      <c r="AZ170" s="127">
        <v>1.0241412886750343</v>
      </c>
      <c r="BA170" s="127">
        <v>0.49211763448917673</v>
      </c>
      <c r="BB170" s="127">
        <v>0.49787087009495951</v>
      </c>
      <c r="BC170" s="127" t="s">
        <v>44</v>
      </c>
      <c r="BD170" s="127">
        <v>1.0070579196201122</v>
      </c>
      <c r="BE170" s="127">
        <v>1.5605430532670472</v>
      </c>
      <c r="BF170" s="127" t="s">
        <v>44</v>
      </c>
      <c r="BG170" s="127" t="s">
        <v>44</v>
      </c>
      <c r="BH170" s="127">
        <v>0.7280501997345219</v>
      </c>
      <c r="BI170" s="127">
        <v>3.3508028005226197E-2</v>
      </c>
      <c r="BJ170" s="127">
        <v>3.5251832194933101E-2</v>
      </c>
      <c r="BK170" s="127">
        <v>3.5795473538393001E-3</v>
      </c>
      <c r="BL170" s="127">
        <v>-6.0645726299120351E-2</v>
      </c>
      <c r="BM170" s="127">
        <v>-6.0422555013567636E-2</v>
      </c>
      <c r="BN170" s="127">
        <v>-0.1937124954072007</v>
      </c>
      <c r="BO170" s="127">
        <v>9.2087778240449998E-4</v>
      </c>
      <c r="BP170" s="127">
        <v>6.9356011853683702E-2</v>
      </c>
      <c r="BQ170" s="127" t="s">
        <v>44</v>
      </c>
      <c r="BR170" s="127" t="s">
        <v>44</v>
      </c>
      <c r="BS170" s="127">
        <v>-3.1631493417996315E-2</v>
      </c>
      <c r="BT170" s="127">
        <v>5.9289905708507701E-2</v>
      </c>
      <c r="BU170" s="127">
        <v>6.9101545371082096E-2</v>
      </c>
      <c r="BV170" s="174">
        <v>8.1989516132363702E-2</v>
      </c>
      <c r="BW170" s="174">
        <v>-0.34569590786304982</v>
      </c>
      <c r="BX170" s="127">
        <v>-1.9358238503476101E-2</v>
      </c>
      <c r="BY170" s="127">
        <v>-9.9767673193043901E-2</v>
      </c>
      <c r="BZ170" s="174">
        <v>0.14687720789461059</v>
      </c>
      <c r="CA170" s="179">
        <v>0.56559965051886019</v>
      </c>
      <c r="CB170" s="179">
        <v>-0.47061225763767461</v>
      </c>
      <c r="CC170" s="179">
        <v>0.573807279889467</v>
      </c>
      <c r="CD170" s="179">
        <v>0.62540983176786524</v>
      </c>
      <c r="CE170" s="179">
        <v>3.1946046806919197E-2</v>
      </c>
      <c r="CF170" s="179">
        <v>0.66307826766730005</v>
      </c>
      <c r="CG170" s="176">
        <v>1.5221895999999999</v>
      </c>
      <c r="CH170" s="168">
        <v>0.15</v>
      </c>
      <c r="CI170" s="169">
        <v>0.05</v>
      </c>
      <c r="CJ170" s="169">
        <v>2.8199999999999996E-3</v>
      </c>
      <c r="CK170" s="169">
        <v>3.1173261118455642E-5</v>
      </c>
      <c r="CL170" s="169">
        <v>2.8511732611184552E-3</v>
      </c>
      <c r="CM170" s="177">
        <v>2044564.07</v>
      </c>
      <c r="CN170" s="177">
        <v>2068533.2218253969</v>
      </c>
      <c r="CO170" s="177">
        <v>-253929.24</v>
      </c>
      <c r="CP170" s="127" t="s">
        <v>44</v>
      </c>
      <c r="CQ170" s="127" t="s">
        <v>44</v>
      </c>
      <c r="CR170" s="127" t="s">
        <v>44</v>
      </c>
      <c r="CS170" s="127" t="s">
        <v>44</v>
      </c>
      <c r="CT170" s="125" t="s">
        <v>44</v>
      </c>
      <c r="CU170" s="125" t="s">
        <v>44</v>
      </c>
      <c r="CV170" s="125" t="s">
        <v>5263</v>
      </c>
      <c r="CW170" s="125" t="s">
        <v>44</v>
      </c>
      <c r="CX170" s="153">
        <v>25569.625694432871</v>
      </c>
    </row>
    <row r="171" spans="1:102" ht="15" customHeight="1" x14ac:dyDescent="0.25">
      <c r="A171" s="8"/>
      <c r="B171" s="128">
        <v>35408329000170</v>
      </c>
      <c r="C171" s="151" t="s">
        <v>5264</v>
      </c>
      <c r="D171" s="125">
        <v>4</v>
      </c>
      <c r="E171" s="125"/>
      <c r="F171" s="121" t="s">
        <v>3267</v>
      </c>
      <c r="G171" s="125" t="s">
        <v>5265</v>
      </c>
      <c r="H171" s="125" t="s">
        <v>3263</v>
      </c>
      <c r="I171" s="125" t="s">
        <v>3257</v>
      </c>
      <c r="J171" s="125" t="s">
        <v>3318</v>
      </c>
      <c r="K171" s="125" t="s">
        <v>3285</v>
      </c>
      <c r="L171" s="125" t="s">
        <v>3272</v>
      </c>
      <c r="M171" s="125" t="s">
        <v>160</v>
      </c>
      <c r="N171" s="125" t="s">
        <v>4633</v>
      </c>
      <c r="O171" s="125" t="s">
        <v>3326</v>
      </c>
      <c r="P171" s="125" t="s">
        <v>3299</v>
      </c>
      <c r="Q171" s="126">
        <v>500</v>
      </c>
      <c r="R171" s="125" t="s">
        <v>4571</v>
      </c>
      <c r="S171" s="187" t="s">
        <v>44</v>
      </c>
      <c r="T171" s="170">
        <v>500</v>
      </c>
      <c r="U171" s="170" t="s">
        <v>44</v>
      </c>
      <c r="V171" s="171" t="s">
        <v>3271</v>
      </c>
      <c r="W171" s="171" t="s">
        <v>132</v>
      </c>
      <c r="X171" s="171" t="s">
        <v>132</v>
      </c>
      <c r="Y171" s="171" t="s">
        <v>3288</v>
      </c>
      <c r="Z171" s="171">
        <v>1</v>
      </c>
      <c r="AA171" s="171" t="s">
        <v>44</v>
      </c>
      <c r="AB171" s="168" t="s">
        <v>44</v>
      </c>
      <c r="AC171" s="171" t="s">
        <v>5266</v>
      </c>
      <c r="AD171" s="168">
        <v>3.4999999999999996E-3</v>
      </c>
      <c r="AE171" s="168">
        <v>3.4999999999999996E-3</v>
      </c>
      <c r="AF171" s="168">
        <v>5.0000000000000001E-3</v>
      </c>
      <c r="AG171" s="168" t="s">
        <v>44</v>
      </c>
      <c r="AH171" s="171" t="s">
        <v>44</v>
      </c>
      <c r="AI171" s="171" t="s">
        <v>44</v>
      </c>
      <c r="AJ171" s="171" t="s">
        <v>130</v>
      </c>
      <c r="AK171" s="172">
        <v>43826</v>
      </c>
      <c r="AL171" s="186" t="s">
        <v>3373</v>
      </c>
      <c r="AM171" s="127">
        <v>9.7109457249886007E-3</v>
      </c>
      <c r="AN171" s="127">
        <v>4.3471481966931701E-2</v>
      </c>
      <c r="AO171" s="127">
        <v>0.1514074199944499</v>
      </c>
      <c r="AP171" s="127">
        <v>0.13674973223642389</v>
      </c>
      <c r="AQ171" s="127">
        <v>0.13928229446307069</v>
      </c>
      <c r="AR171" s="127">
        <v>0.1195924995008133</v>
      </c>
      <c r="AS171" s="127">
        <v>0.1296441934416081</v>
      </c>
      <c r="AT171" s="127">
        <v>0.1387015340778055</v>
      </c>
      <c r="AU171" s="127" t="s">
        <v>44</v>
      </c>
      <c r="AV171" s="127" t="s">
        <v>44</v>
      </c>
      <c r="AW171" s="127">
        <v>0.1047008912035147</v>
      </c>
      <c r="AX171" s="127">
        <v>0.89014631692448887</v>
      </c>
      <c r="AY171" s="127">
        <v>0.95747202357652883</v>
      </c>
      <c r="AZ171" s="127">
        <v>1.0211263806044388</v>
      </c>
      <c r="BA171" s="127">
        <v>1.0426372331234406</v>
      </c>
      <c r="BB171" s="127">
        <v>1.0906308298203691</v>
      </c>
      <c r="BC171" s="127">
        <v>1.0998050255484983</v>
      </c>
      <c r="BD171" s="127">
        <v>0.99363706455797962</v>
      </c>
      <c r="BE171" s="127">
        <v>1.1210013281734994</v>
      </c>
      <c r="BF171" s="127" t="s">
        <v>44</v>
      </c>
      <c r="BG171" s="127" t="s">
        <v>44</v>
      </c>
      <c r="BH171" s="127">
        <v>1.084256472607988</v>
      </c>
      <c r="BI171" s="127">
        <v>-1.1984357332648001E-3</v>
      </c>
      <c r="BJ171" s="127">
        <v>-1.9308701608609E-3</v>
      </c>
      <c r="BK171" s="127">
        <v>3.1325121374745002E-3</v>
      </c>
      <c r="BL171" s="127">
        <v>4.9437804420311426E-3</v>
      </c>
      <c r="BM171" s="127">
        <v>1.0263545999501078E-2</v>
      </c>
      <c r="BN171" s="127">
        <v>1.0852771346570899E-2</v>
      </c>
      <c r="BO171" s="127">
        <v>-8.3020014321690005E-4</v>
      </c>
      <c r="BP171" s="127">
        <v>1.49714986247713E-2</v>
      </c>
      <c r="BQ171" s="127" t="s">
        <v>44</v>
      </c>
      <c r="BR171" s="127" t="s">
        <v>44</v>
      </c>
      <c r="BS171" s="127">
        <v>7.4197175106771596E-3</v>
      </c>
      <c r="BT171" s="127">
        <v>1.9975717045996001E-3</v>
      </c>
      <c r="BU171" s="127">
        <v>8.9452122344113004E-3</v>
      </c>
      <c r="BV171" s="174">
        <v>1.3655552346861954</v>
      </c>
      <c r="BW171" s="174">
        <v>0.6585303070736156</v>
      </c>
      <c r="BX171" s="127">
        <v>-3.5084844033916873E-5</v>
      </c>
      <c r="BY171" s="127">
        <v>-5.9858096444669301E-2</v>
      </c>
      <c r="BZ171" s="174">
        <v>-1.2011545810631E-3</v>
      </c>
      <c r="CA171" s="179">
        <v>4.4542654238331397E-2</v>
      </c>
      <c r="CB171" s="179">
        <v>6.6361409330021201E-2</v>
      </c>
      <c r="CC171" s="179">
        <v>1.03246785042435E-2</v>
      </c>
      <c r="CD171" s="179">
        <v>-1.2147700942209999E-3</v>
      </c>
      <c r="CE171" s="179">
        <v>6.6781891663389895E-2</v>
      </c>
      <c r="CF171" s="179">
        <v>1.13566166620946E-2</v>
      </c>
      <c r="CG171" s="176">
        <v>187.436209011133</v>
      </c>
      <c r="CH171" s="168">
        <v>0.36</v>
      </c>
      <c r="CI171" s="169" t="s">
        <v>44</v>
      </c>
      <c r="CJ171" s="169">
        <v>1.2600000000000001E-3</v>
      </c>
      <c r="CK171" s="169" t="s">
        <v>44</v>
      </c>
      <c r="CL171" s="169">
        <v>1.2600000000000001E-3</v>
      </c>
      <c r="CM171" s="177">
        <v>1408707208.21</v>
      </c>
      <c r="CN171" s="177">
        <v>1149749701.0685711</v>
      </c>
      <c r="CO171" s="177">
        <v>375426268.73999989</v>
      </c>
      <c r="CP171" s="127" t="s">
        <v>44</v>
      </c>
      <c r="CQ171" s="127" t="s">
        <v>44</v>
      </c>
      <c r="CR171" s="127" t="s">
        <v>44</v>
      </c>
      <c r="CS171" s="127" t="s">
        <v>44</v>
      </c>
      <c r="CT171" s="125" t="s">
        <v>44</v>
      </c>
      <c r="CU171" s="125" t="s">
        <v>44</v>
      </c>
      <c r="CV171" s="125" t="s">
        <v>5267</v>
      </c>
      <c r="CW171" s="125" t="s">
        <v>44</v>
      </c>
      <c r="CX171" s="153">
        <v>25569.625694432871</v>
      </c>
    </row>
    <row r="172" spans="1:102" ht="15" customHeight="1" x14ac:dyDescent="0.25">
      <c r="A172" s="8"/>
      <c r="B172" s="128">
        <v>47936719000100</v>
      </c>
      <c r="C172" s="151" t="s">
        <v>5268</v>
      </c>
      <c r="D172" s="125">
        <v>13</v>
      </c>
      <c r="E172" s="125"/>
      <c r="F172" s="121"/>
      <c r="G172" s="125" t="s">
        <v>5265</v>
      </c>
      <c r="H172" s="125" t="s">
        <v>3263</v>
      </c>
      <c r="I172" s="125" t="s">
        <v>3257</v>
      </c>
      <c r="J172" s="125" t="s">
        <v>3319</v>
      </c>
      <c r="K172" s="125" t="s">
        <v>3285</v>
      </c>
      <c r="L172" s="125" t="s">
        <v>3273</v>
      </c>
      <c r="M172" s="125" t="s">
        <v>110</v>
      </c>
      <c r="N172" s="125" t="s">
        <v>111</v>
      </c>
      <c r="O172" s="125" t="s">
        <v>262</v>
      </c>
      <c r="P172" s="125" t="s">
        <v>3320</v>
      </c>
      <c r="Q172" s="126">
        <v>1000</v>
      </c>
      <c r="R172" s="125" t="s">
        <v>4571</v>
      </c>
      <c r="S172" s="187" t="s">
        <v>44</v>
      </c>
      <c r="T172" s="170">
        <v>1000</v>
      </c>
      <c r="U172" s="170">
        <v>1000</v>
      </c>
      <c r="V172" s="171" t="s">
        <v>3271</v>
      </c>
      <c r="W172" s="171" t="s">
        <v>132</v>
      </c>
      <c r="X172" s="171" t="s">
        <v>5269</v>
      </c>
      <c r="Y172" s="171" t="s">
        <v>3288</v>
      </c>
      <c r="Z172" s="171">
        <v>181</v>
      </c>
      <c r="AA172" s="171" t="s">
        <v>44</v>
      </c>
      <c r="AB172" s="168" t="s">
        <v>44</v>
      </c>
      <c r="AC172" s="171" t="s">
        <v>5270</v>
      </c>
      <c r="AD172" s="168">
        <v>1.3600000000000001E-2</v>
      </c>
      <c r="AE172" s="168">
        <v>0.1336</v>
      </c>
      <c r="AF172" s="168">
        <v>1.3600000000000001E-2</v>
      </c>
      <c r="AG172" s="168">
        <v>0.15</v>
      </c>
      <c r="AH172" s="171" t="s">
        <v>133</v>
      </c>
      <c r="AI172" s="171" t="s">
        <v>4607</v>
      </c>
      <c r="AJ172" s="171" t="s">
        <v>130</v>
      </c>
      <c r="AK172" s="172">
        <v>44895</v>
      </c>
      <c r="AL172" s="186" t="s">
        <v>5271</v>
      </c>
      <c r="AM172" s="127">
        <v>3.5850829018597001E-3</v>
      </c>
      <c r="AN172" s="127">
        <v>4.50275489036406E-2</v>
      </c>
      <c r="AO172" s="127">
        <v>0.1638962007569835</v>
      </c>
      <c r="AP172" s="127">
        <v>0.15232801983148</v>
      </c>
      <c r="AQ172" s="127">
        <v>0.15425495506659939</v>
      </c>
      <c r="AR172" s="127">
        <v>0.12181325733441151</v>
      </c>
      <c r="AS172" s="127">
        <v>0.1444558885512032</v>
      </c>
      <c r="AT172" s="127" t="s">
        <v>44</v>
      </c>
      <c r="AU172" s="127" t="s">
        <v>44</v>
      </c>
      <c r="AV172" s="127" t="s">
        <v>44</v>
      </c>
      <c r="AW172" s="127">
        <v>0.1474566225394271</v>
      </c>
      <c r="AX172" s="127">
        <v>0.32862384687699031</v>
      </c>
      <c r="AY172" s="127">
        <v>0.99174485006642377</v>
      </c>
      <c r="AZ172" s="127">
        <v>1.1053535835953867</v>
      </c>
      <c r="BA172" s="127">
        <v>1.1698800715811688</v>
      </c>
      <c r="BB172" s="127">
        <v>1.2252011220727304</v>
      </c>
      <c r="BC172" s="127">
        <v>1.1202277162365619</v>
      </c>
      <c r="BD172" s="127">
        <v>1.1071589189436497</v>
      </c>
      <c r="BE172" s="127" t="s">
        <v>44</v>
      </c>
      <c r="BF172" s="127" t="s">
        <v>44</v>
      </c>
      <c r="BG172" s="127" t="s">
        <v>44</v>
      </c>
      <c r="BH172" s="127">
        <v>1.1588357964665257</v>
      </c>
      <c r="BI172" s="127">
        <v>-7.3242985563937001E-3</v>
      </c>
      <c r="BJ172" s="127">
        <v>-3.748032241519E-4</v>
      </c>
      <c r="BK172" s="127">
        <v>1.5621292900008099E-2</v>
      </c>
      <c r="BL172" s="127">
        <v>1.957142380299759E-2</v>
      </c>
      <c r="BM172" s="127">
        <v>2.5182671302094839E-2</v>
      </c>
      <c r="BN172" s="127">
        <v>1.3073529180169101E-2</v>
      </c>
      <c r="BO172" s="127">
        <v>1.39814949663781E-2</v>
      </c>
      <c r="BP172" s="127" t="s">
        <v>44</v>
      </c>
      <c r="BQ172" s="127" t="s">
        <v>44</v>
      </c>
      <c r="BR172" s="127" t="s">
        <v>44</v>
      </c>
      <c r="BS172" s="127">
        <v>1.7929668537108201E-2</v>
      </c>
      <c r="BT172" s="127">
        <v>1.03703896168773E-2</v>
      </c>
      <c r="BU172" s="127">
        <v>1.30443324930137E-2</v>
      </c>
      <c r="BV172" s="174">
        <v>1.3089191962445932</v>
      </c>
      <c r="BW172" s="174">
        <v>1.192100900717177</v>
      </c>
      <c r="BX172" s="127">
        <v>-8.5979074739997996E-3</v>
      </c>
      <c r="BY172" s="127">
        <v>-1.8761126142939E-2</v>
      </c>
      <c r="BZ172" s="174">
        <v>5.3100450771667003E-3</v>
      </c>
      <c r="CA172" s="179">
        <v>6.5077209344745895E-2</v>
      </c>
      <c r="CB172" s="179">
        <v>-5.5096475681891903E-2</v>
      </c>
      <c r="CC172" s="179">
        <v>8.5321820673849497E-2</v>
      </c>
      <c r="CD172" s="179">
        <v>5.31878167129902E-2</v>
      </c>
      <c r="CE172" s="179">
        <v>-3.3931983310332203E-2</v>
      </c>
      <c r="CF172" s="179">
        <v>4.7942010196422601E-2</v>
      </c>
      <c r="CG172" s="176">
        <v>1.5964332000000001</v>
      </c>
      <c r="CH172" s="168">
        <v>0.36399999999999999</v>
      </c>
      <c r="CI172" s="169">
        <v>0.15</v>
      </c>
      <c r="CJ172" s="169">
        <v>4.9504000000000006E-3</v>
      </c>
      <c r="CK172" s="169">
        <v>3.0609315578109528E-4</v>
      </c>
      <c r="CL172" s="169">
        <v>5.2564931557810956E-3</v>
      </c>
      <c r="CM172" s="177">
        <v>162835955.72999999</v>
      </c>
      <c r="CN172" s="177">
        <v>130636015.08031739</v>
      </c>
      <c r="CO172" s="177">
        <v>48859725.530000009</v>
      </c>
      <c r="CP172" s="127" t="s">
        <v>44</v>
      </c>
      <c r="CQ172" s="127" t="s">
        <v>44</v>
      </c>
      <c r="CR172" s="127" t="s">
        <v>44</v>
      </c>
      <c r="CS172" s="127" t="s">
        <v>44</v>
      </c>
      <c r="CT172" s="125" t="s">
        <v>44</v>
      </c>
      <c r="CU172" s="125" t="s">
        <v>44</v>
      </c>
      <c r="CV172" s="125" t="s">
        <v>5272</v>
      </c>
      <c r="CW172" s="125" t="s">
        <v>44</v>
      </c>
      <c r="CX172" s="153">
        <v>25569.625694432871</v>
      </c>
    </row>
    <row r="173" spans="1:102" ht="15" customHeight="1" x14ac:dyDescent="0.25">
      <c r="A173" s="8"/>
      <c r="B173" s="128">
        <v>36318479000156</v>
      </c>
      <c r="C173" s="151" t="s">
        <v>5273</v>
      </c>
      <c r="D173" s="125">
        <v>11</v>
      </c>
      <c r="E173" s="125"/>
      <c r="F173" s="121"/>
      <c r="G173" s="125" t="s">
        <v>5265</v>
      </c>
      <c r="H173" s="125" t="s">
        <v>3263</v>
      </c>
      <c r="I173" s="125" t="s">
        <v>3257</v>
      </c>
      <c r="J173" s="125" t="s">
        <v>5274</v>
      </c>
      <c r="K173" s="125" t="s">
        <v>3285</v>
      </c>
      <c r="L173" s="125" t="s">
        <v>3272</v>
      </c>
      <c r="M173" s="125" t="s">
        <v>160</v>
      </c>
      <c r="N173" s="125" t="s">
        <v>3305</v>
      </c>
      <c r="O173" s="125" t="s">
        <v>161</v>
      </c>
      <c r="P173" s="125" t="s">
        <v>3320</v>
      </c>
      <c r="Q173" s="126">
        <v>500</v>
      </c>
      <c r="R173" s="125" t="s">
        <v>4571</v>
      </c>
      <c r="S173" s="187" t="s">
        <v>44</v>
      </c>
      <c r="T173" s="170">
        <v>500</v>
      </c>
      <c r="U173" s="170">
        <v>500</v>
      </c>
      <c r="V173" s="171" t="s">
        <v>3271</v>
      </c>
      <c r="W173" s="171" t="s">
        <v>132</v>
      </c>
      <c r="X173" s="171" t="s">
        <v>4652</v>
      </c>
      <c r="Y173" s="171" t="s">
        <v>3288</v>
      </c>
      <c r="Z173" s="171">
        <v>30</v>
      </c>
      <c r="AA173" s="171" t="s">
        <v>44</v>
      </c>
      <c r="AB173" s="168" t="s">
        <v>44</v>
      </c>
      <c r="AC173" s="171" t="s">
        <v>44</v>
      </c>
      <c r="AD173" s="168">
        <v>6.0000000000000001E-3</v>
      </c>
      <c r="AE173" s="168" t="s">
        <v>44</v>
      </c>
      <c r="AF173" s="168">
        <v>0.01</v>
      </c>
      <c r="AG173" s="168">
        <v>0.1</v>
      </c>
      <c r="AH173" s="171" t="s">
        <v>133</v>
      </c>
      <c r="AI173" s="171" t="s">
        <v>4607</v>
      </c>
      <c r="AJ173" s="171" t="s">
        <v>130</v>
      </c>
      <c r="AK173" s="172">
        <v>43971</v>
      </c>
      <c r="AL173" s="186" t="s">
        <v>5275</v>
      </c>
      <c r="AM173" s="127">
        <v>8.1103855155281995E-3</v>
      </c>
      <c r="AN173" s="127">
        <v>4.3189882626816202E-2</v>
      </c>
      <c r="AO173" s="127">
        <v>0.14228912621858369</v>
      </c>
      <c r="AP173" s="127">
        <v>0.13688309525537229</v>
      </c>
      <c r="AQ173" s="127">
        <v>0.14426493690575401</v>
      </c>
      <c r="AR173" s="127">
        <v>0.12947279822440319</v>
      </c>
      <c r="AS173" s="127">
        <v>0.15032595364710219</v>
      </c>
      <c r="AT173" s="127">
        <v>0.14594883907271061</v>
      </c>
      <c r="AU173" s="127" t="s">
        <v>44</v>
      </c>
      <c r="AV173" s="127" t="s">
        <v>44</v>
      </c>
      <c r="AW173" s="127">
        <v>0.1231186588622339</v>
      </c>
      <c r="AX173" s="127">
        <v>0.74343220525965947</v>
      </c>
      <c r="AY173" s="127">
        <v>0.9512697162748518</v>
      </c>
      <c r="AZ173" s="127">
        <v>0.95963051520378939</v>
      </c>
      <c r="BA173" s="127">
        <v>1.0437191872212912</v>
      </c>
      <c r="BB173" s="127">
        <v>1.1350236626783541</v>
      </c>
      <c r="BC173" s="127">
        <v>1.1906669293926502</v>
      </c>
      <c r="BD173" s="127">
        <v>1.1521490885441137</v>
      </c>
      <c r="BE173" s="127">
        <v>1.1795748585888857</v>
      </c>
      <c r="BF173" s="127" t="s">
        <v>44</v>
      </c>
      <c r="BG173" s="127" t="s">
        <v>44</v>
      </c>
      <c r="BH173" s="127">
        <v>1.2690539778991958</v>
      </c>
      <c r="BI173" s="127">
        <v>-2.7989959427251999E-3</v>
      </c>
      <c r="BJ173" s="127">
        <v>-2.2124695009764E-3</v>
      </c>
      <c r="BK173" s="127">
        <v>-5.9857816383915999E-3</v>
      </c>
      <c r="BL173" s="127">
        <v>5.0689531586753933E-3</v>
      </c>
      <c r="BM173" s="127">
        <v>1.5226572161597618E-2</v>
      </c>
      <c r="BN173" s="127">
        <v>2.07330700701608E-2</v>
      </c>
      <c r="BO173" s="127">
        <v>1.9851560062277E-2</v>
      </c>
      <c r="BP173" s="127">
        <v>2.2218803619676399E-2</v>
      </c>
      <c r="BQ173" s="127" t="s">
        <v>44</v>
      </c>
      <c r="BR173" s="127" t="s">
        <v>44</v>
      </c>
      <c r="BS173" s="127">
        <v>2.3794150269723202E-2</v>
      </c>
      <c r="BT173" s="127">
        <v>6.3190430276466002E-3</v>
      </c>
      <c r="BU173" s="127">
        <v>6.0533903744873002E-3</v>
      </c>
      <c r="BV173" s="174">
        <v>-0.82439748146077896</v>
      </c>
      <c r="BW173" s="174">
        <v>3.1108599101776813</v>
      </c>
      <c r="BX173" s="127">
        <v>-5.071022322368E-3</v>
      </c>
      <c r="BY173" s="127">
        <v>-5.071022322368E-3</v>
      </c>
      <c r="BZ173" s="174">
        <v>1.2990358349880001E-4</v>
      </c>
      <c r="CA173" s="179">
        <v>4.7995295437922997E-3</v>
      </c>
      <c r="CB173" s="179">
        <v>-1.12051772744114E-2</v>
      </c>
      <c r="CC173" s="179">
        <v>1.6285163414689899E-2</v>
      </c>
      <c r="CD173" s="179">
        <v>9.0296018640113E-3</v>
      </c>
      <c r="CE173" s="179">
        <v>6.7716964510254E-3</v>
      </c>
      <c r="CF173" s="179">
        <v>1.37084865115632E-2</v>
      </c>
      <c r="CG173" s="176">
        <v>198.953654629331</v>
      </c>
      <c r="CH173" s="168">
        <v>0.3</v>
      </c>
      <c r="CI173" s="169">
        <v>0.15</v>
      </c>
      <c r="CJ173" s="169">
        <v>1.8E-3</v>
      </c>
      <c r="CK173" s="169" t="s">
        <v>44</v>
      </c>
      <c r="CL173" s="169">
        <v>1.8E-3</v>
      </c>
      <c r="CM173" s="177">
        <v>1923664948.47</v>
      </c>
      <c r="CN173" s="177">
        <v>1936304543.2029364</v>
      </c>
      <c r="CO173" s="177">
        <v>-323626987.10000002</v>
      </c>
      <c r="CP173" s="127" t="s">
        <v>44</v>
      </c>
      <c r="CQ173" s="127" t="s">
        <v>44</v>
      </c>
      <c r="CR173" s="127" t="s">
        <v>44</v>
      </c>
      <c r="CS173" s="127" t="s">
        <v>44</v>
      </c>
      <c r="CT173" s="125" t="s">
        <v>44</v>
      </c>
      <c r="CU173" s="125" t="s">
        <v>44</v>
      </c>
      <c r="CV173" s="125" t="s">
        <v>5276</v>
      </c>
      <c r="CW173" s="125" t="s">
        <v>44</v>
      </c>
      <c r="CX173" s="153">
        <v>25569.625694432871</v>
      </c>
    </row>
    <row r="174" spans="1:102" ht="15" customHeight="1" x14ac:dyDescent="0.25">
      <c r="A174" s="8"/>
      <c r="B174" s="128">
        <v>46157305000102</v>
      </c>
      <c r="C174" s="151" t="s">
        <v>4524</v>
      </c>
      <c r="D174" s="125">
        <v>50</v>
      </c>
      <c r="E174" s="125"/>
      <c r="F174" s="121"/>
      <c r="G174" s="125" t="s">
        <v>3933</v>
      </c>
      <c r="H174" s="125" t="s">
        <v>3918</v>
      </c>
      <c r="I174" s="125" t="s">
        <v>3276</v>
      </c>
      <c r="J174" s="125" t="s">
        <v>3851</v>
      </c>
      <c r="K174" s="125" t="s">
        <v>3298</v>
      </c>
      <c r="L174" s="125" t="s">
        <v>3273</v>
      </c>
      <c r="M174" s="125" t="s">
        <v>4965</v>
      </c>
      <c r="N174" s="125" t="s">
        <v>4785</v>
      </c>
      <c r="O174" s="125" t="s">
        <v>4647</v>
      </c>
      <c r="P174" s="125" t="s">
        <v>3828</v>
      </c>
      <c r="Q174" s="126">
        <v>20000</v>
      </c>
      <c r="R174" s="125" t="s">
        <v>4612</v>
      </c>
      <c r="S174" s="187" t="s">
        <v>44</v>
      </c>
      <c r="T174" s="170">
        <v>20000</v>
      </c>
      <c r="U174" s="170">
        <v>20000</v>
      </c>
      <c r="V174" s="171" t="s">
        <v>3271</v>
      </c>
      <c r="W174" s="171" t="s">
        <v>132</v>
      </c>
      <c r="X174" s="171" t="s">
        <v>132</v>
      </c>
      <c r="Y174" s="171" t="s">
        <v>132</v>
      </c>
      <c r="Z174" s="171">
        <v>0</v>
      </c>
      <c r="AA174" s="171" t="s">
        <v>44</v>
      </c>
      <c r="AB174" s="168" t="s">
        <v>44</v>
      </c>
      <c r="AC174" s="171" t="s">
        <v>44</v>
      </c>
      <c r="AD174" s="168">
        <v>1.1999999999999999E-3</v>
      </c>
      <c r="AE174" s="168" t="s">
        <v>44</v>
      </c>
      <c r="AF174" s="168">
        <v>0.02</v>
      </c>
      <c r="AG174" s="168">
        <v>0.2</v>
      </c>
      <c r="AH174" s="171" t="s">
        <v>3322</v>
      </c>
      <c r="AI174" s="171" t="s">
        <v>4573</v>
      </c>
      <c r="AJ174" s="171" t="s">
        <v>44</v>
      </c>
      <c r="AK174" s="172">
        <v>44741</v>
      </c>
      <c r="AL174" s="186" t="s">
        <v>5277</v>
      </c>
      <c r="AM174" s="127" t="s">
        <v>44</v>
      </c>
      <c r="AN174" s="127" t="s">
        <v>44</v>
      </c>
      <c r="AO174" s="127" t="s">
        <v>44</v>
      </c>
      <c r="AP174" s="127" t="s">
        <v>44</v>
      </c>
      <c r="AQ174" s="127" t="s">
        <v>44</v>
      </c>
      <c r="AR174" s="127" t="s">
        <v>44</v>
      </c>
      <c r="AS174" s="127" t="s">
        <v>44</v>
      </c>
      <c r="AT174" s="127" t="s">
        <v>44</v>
      </c>
      <c r="AU174" s="127" t="s">
        <v>44</v>
      </c>
      <c r="AV174" s="127" t="s">
        <v>44</v>
      </c>
      <c r="AW174" s="127" t="s">
        <v>44</v>
      </c>
      <c r="AX174" s="127" t="s">
        <v>44</v>
      </c>
      <c r="AY174" s="127" t="s">
        <v>44</v>
      </c>
      <c r="AZ174" s="127" t="s">
        <v>44</v>
      </c>
      <c r="BA174" s="127" t="s">
        <v>44</v>
      </c>
      <c r="BB174" s="127" t="s">
        <v>44</v>
      </c>
      <c r="BC174" s="127" t="s">
        <v>44</v>
      </c>
      <c r="BD174" s="127" t="s">
        <v>44</v>
      </c>
      <c r="BE174" s="127" t="s">
        <v>44</v>
      </c>
      <c r="BF174" s="127" t="s">
        <v>44</v>
      </c>
      <c r="BG174" s="127" t="s">
        <v>44</v>
      </c>
      <c r="BH174" s="127" t="s">
        <v>44</v>
      </c>
      <c r="BI174" s="127" t="s">
        <v>44</v>
      </c>
      <c r="BJ174" s="127" t="s">
        <v>44</v>
      </c>
      <c r="BK174" s="127" t="s">
        <v>44</v>
      </c>
      <c r="BL174" s="127" t="s">
        <v>44</v>
      </c>
      <c r="BM174" s="127" t="s">
        <v>44</v>
      </c>
      <c r="BN174" s="127" t="s">
        <v>44</v>
      </c>
      <c r="BO174" s="127" t="s">
        <v>44</v>
      </c>
      <c r="BP174" s="127" t="s">
        <v>44</v>
      </c>
      <c r="BQ174" s="127" t="s">
        <v>44</v>
      </c>
      <c r="BR174" s="127" t="s">
        <v>44</v>
      </c>
      <c r="BS174" s="127" t="s">
        <v>44</v>
      </c>
      <c r="BT174" s="127">
        <v>0.1469340359245653</v>
      </c>
      <c r="BU174" s="127">
        <v>0.14481561766767129</v>
      </c>
      <c r="BV174" s="174">
        <v>-2.0162099470276999E-3</v>
      </c>
      <c r="BW174" s="174">
        <v>1.8957102651197801E-2</v>
      </c>
      <c r="BX174" s="127">
        <v>-7.5511854236433003E-3</v>
      </c>
      <c r="BY174" s="127">
        <v>-1.880227908436E-2</v>
      </c>
      <c r="BZ174" s="174">
        <v>-4.1236911597285202E-2</v>
      </c>
      <c r="CA174" s="179">
        <v>-8.0886889253078298E-2</v>
      </c>
      <c r="CB174" s="179">
        <v>3.00019338028699E-2</v>
      </c>
      <c r="CC174" s="179">
        <v>-5.2999021303137099E-2</v>
      </c>
      <c r="CD174" s="179">
        <v>-4.6932115804385298E-2</v>
      </c>
      <c r="CE174" s="179">
        <v>-2.07585842641731E-2</v>
      </c>
      <c r="CF174" s="179">
        <v>-9.2271317209391301E-2</v>
      </c>
      <c r="CG174" s="176">
        <v>1556.70100011</v>
      </c>
      <c r="CH174" s="168" t="s">
        <v>44</v>
      </c>
      <c r="CI174" s="169" t="s">
        <v>44</v>
      </c>
      <c r="CJ174" s="169" t="s">
        <v>44</v>
      </c>
      <c r="CK174" s="169" t="s">
        <v>44</v>
      </c>
      <c r="CL174" s="169" t="s">
        <v>44</v>
      </c>
      <c r="CM174" s="177">
        <v>131970806.15000001</v>
      </c>
      <c r="CN174" s="177">
        <v>121231779.93968254</v>
      </c>
      <c r="CO174" s="177" t="s">
        <v>44</v>
      </c>
      <c r="CP174" s="127" t="s">
        <v>44</v>
      </c>
      <c r="CQ174" s="127" t="s">
        <v>44</v>
      </c>
      <c r="CR174" s="127" t="s">
        <v>44</v>
      </c>
      <c r="CS174" s="127" t="s">
        <v>44</v>
      </c>
      <c r="CT174" s="125" t="s">
        <v>44</v>
      </c>
      <c r="CU174" s="125" t="s">
        <v>44</v>
      </c>
      <c r="CV174" s="125" t="s">
        <v>5278</v>
      </c>
      <c r="CW174" s="125" t="s">
        <v>44</v>
      </c>
      <c r="CX174" s="153">
        <v>25569.604861099539</v>
      </c>
    </row>
    <row r="175" spans="1:102" ht="15" customHeight="1" x14ac:dyDescent="0.25">
      <c r="A175" s="8"/>
      <c r="B175" s="128">
        <v>36352596000136</v>
      </c>
      <c r="C175" s="151" t="s">
        <v>5279</v>
      </c>
      <c r="D175" s="125">
        <v>46</v>
      </c>
      <c r="E175" s="125"/>
      <c r="F175" s="121"/>
      <c r="G175" s="125" t="s">
        <v>408</v>
      </c>
      <c r="H175" s="125" t="s">
        <v>3263</v>
      </c>
      <c r="I175" s="125" t="s">
        <v>3257</v>
      </c>
      <c r="J175" s="125" t="s">
        <v>357</v>
      </c>
      <c r="K175" s="125" t="s">
        <v>3298</v>
      </c>
      <c r="L175" s="125" t="s">
        <v>3273</v>
      </c>
      <c r="M175" s="125" t="s">
        <v>112</v>
      </c>
      <c r="N175" s="125" t="s">
        <v>113</v>
      </c>
      <c r="O175" s="125" t="s">
        <v>3309</v>
      </c>
      <c r="P175" s="125" t="s">
        <v>4860</v>
      </c>
      <c r="Q175" s="126">
        <v>5000</v>
      </c>
      <c r="R175" s="125" t="s">
        <v>4571</v>
      </c>
      <c r="S175" s="187" t="s">
        <v>44</v>
      </c>
      <c r="T175" s="170">
        <v>1000</v>
      </c>
      <c r="U175" s="170">
        <v>5000</v>
      </c>
      <c r="V175" s="171" t="s">
        <v>3271</v>
      </c>
      <c r="W175" s="171" t="s">
        <v>3288</v>
      </c>
      <c r="X175" s="171" t="s">
        <v>3290</v>
      </c>
      <c r="Y175" s="171" t="s">
        <v>3292</v>
      </c>
      <c r="Z175" s="171">
        <v>62</v>
      </c>
      <c r="AA175" s="171" t="s">
        <v>44</v>
      </c>
      <c r="AB175" s="168" t="s">
        <v>44</v>
      </c>
      <c r="AC175" s="171" t="s">
        <v>5280</v>
      </c>
      <c r="AD175" s="168">
        <v>0.02</v>
      </c>
      <c r="AE175" s="168">
        <v>0.02</v>
      </c>
      <c r="AF175" s="168">
        <v>2.2000000000000002E-2</v>
      </c>
      <c r="AG175" s="168">
        <v>0.2</v>
      </c>
      <c r="AH175" s="171" t="s">
        <v>133</v>
      </c>
      <c r="AI175" s="171" t="s">
        <v>4607</v>
      </c>
      <c r="AJ175" s="171" t="s">
        <v>44</v>
      </c>
      <c r="AK175" s="172">
        <v>43990</v>
      </c>
      <c r="AL175" s="186" t="s">
        <v>5281</v>
      </c>
      <c r="AM175" s="127">
        <v>9.6822173017079904E-2</v>
      </c>
      <c r="AN175" s="127">
        <v>1.7454745557823101E-2</v>
      </c>
      <c r="AO175" s="127">
        <v>0.261315138838075</v>
      </c>
      <c r="AP175" s="127">
        <v>0.22164022458889951</v>
      </c>
      <c r="AQ175" s="127">
        <v>0.2933835251767975</v>
      </c>
      <c r="AR175" s="127">
        <v>0.172059031329026</v>
      </c>
      <c r="AS175" s="127">
        <v>0.50402103558541778</v>
      </c>
      <c r="AT175" s="127">
        <v>-0.33816483198271952</v>
      </c>
      <c r="AU175" s="127" t="s">
        <v>44</v>
      </c>
      <c r="AV175" s="127" t="s">
        <v>44</v>
      </c>
      <c r="AW175" s="127">
        <v>0.1390423564327572</v>
      </c>
      <c r="AX175" s="127">
        <v>8.8751294826004266</v>
      </c>
      <c r="AY175" s="127">
        <v>0.38444584343766508</v>
      </c>
      <c r="AZ175" s="127">
        <v>1.7623692546154686</v>
      </c>
      <c r="BA175" s="127">
        <v>1.7570147142265355</v>
      </c>
      <c r="BB175" s="127">
        <v>2.6508441713113595</v>
      </c>
      <c r="BC175" s="127">
        <v>1.5823014665345498</v>
      </c>
      <c r="BD175" s="127">
        <v>3.862988144549139</v>
      </c>
      <c r="BE175" s="127" t="s">
        <v>44</v>
      </c>
      <c r="BF175" s="127" t="s">
        <v>44</v>
      </c>
      <c r="BG175" s="127" t="s">
        <v>44</v>
      </c>
      <c r="BH175" s="127">
        <v>1.4774089860426605</v>
      </c>
      <c r="BI175" s="127">
        <v>8.5912791558826404E-2</v>
      </c>
      <c r="BJ175" s="127">
        <v>-2.7947606569969499E-2</v>
      </c>
      <c r="BK175" s="127">
        <v>0.1130402309810996</v>
      </c>
      <c r="BL175" s="127">
        <v>8.4797459115695695E-2</v>
      </c>
      <c r="BM175" s="127">
        <v>0.1645017072132704</v>
      </c>
      <c r="BN175" s="127">
        <v>6.3319303174783598E-2</v>
      </c>
      <c r="BO175" s="127">
        <v>0.37354664200059262</v>
      </c>
      <c r="BP175" s="127">
        <v>-0.4618948674357537</v>
      </c>
      <c r="BQ175" s="127" t="s">
        <v>44</v>
      </c>
      <c r="BR175" s="127" t="s">
        <v>44</v>
      </c>
      <c r="BS175" s="127">
        <v>4.1065306859092265E-2</v>
      </c>
      <c r="BT175" s="127">
        <v>0.17281903691752451</v>
      </c>
      <c r="BU175" s="127">
        <v>0.23102514277268499</v>
      </c>
      <c r="BV175" s="174">
        <v>0.62965137983279562</v>
      </c>
      <c r="BW175" s="174">
        <v>0.25526390133460952</v>
      </c>
      <c r="BX175" s="127">
        <v>-0.16764128786289129</v>
      </c>
      <c r="BY175" s="127">
        <v>-0.53462027505775311</v>
      </c>
      <c r="BZ175" s="174">
        <v>0.68585582551844304</v>
      </c>
      <c r="CA175" s="179">
        <v>0.65748713885098586</v>
      </c>
      <c r="CB175" s="179">
        <v>-0.41941135067844387</v>
      </c>
      <c r="CC175" s="179">
        <v>0.4924728482985703</v>
      </c>
      <c r="CD175" s="179">
        <v>0.36256847399801079</v>
      </c>
      <c r="CE175" s="179">
        <v>0.42749332504327298</v>
      </c>
      <c r="CF175" s="179">
        <v>0.67354153203003009</v>
      </c>
      <c r="CG175" s="176">
        <v>2.1481251399999999</v>
      </c>
      <c r="CH175" s="168">
        <v>0.09</v>
      </c>
      <c r="CI175" s="169">
        <v>0.08</v>
      </c>
      <c r="CJ175" s="169">
        <v>1.8E-3</v>
      </c>
      <c r="CK175" s="169" t="s">
        <v>44</v>
      </c>
      <c r="CL175" s="169">
        <v>1.8E-3</v>
      </c>
      <c r="CM175" s="177">
        <v>19314893.809999999</v>
      </c>
      <c r="CN175" s="177">
        <v>19737616.012619045</v>
      </c>
      <c r="CO175" s="177">
        <v>-3898648.37</v>
      </c>
      <c r="CP175" s="127" t="s">
        <v>44</v>
      </c>
      <c r="CQ175" s="127" t="s">
        <v>44</v>
      </c>
      <c r="CR175" s="127" t="s">
        <v>44</v>
      </c>
      <c r="CS175" s="127" t="s">
        <v>44</v>
      </c>
      <c r="CT175" s="125" t="s">
        <v>44</v>
      </c>
      <c r="CU175" s="125" t="s">
        <v>44</v>
      </c>
      <c r="CV175" s="125" t="s">
        <v>5282</v>
      </c>
      <c r="CW175" s="125" t="s">
        <v>44</v>
      </c>
      <c r="CX175" s="153">
        <v>25569.625694432871</v>
      </c>
    </row>
    <row r="176" spans="1:102" ht="15" customHeight="1" x14ac:dyDescent="0.25">
      <c r="A176" s="8"/>
      <c r="B176" s="128">
        <v>34462109000162</v>
      </c>
      <c r="C176" s="151" t="s">
        <v>5283</v>
      </c>
      <c r="D176" s="125">
        <v>40</v>
      </c>
      <c r="E176" s="125"/>
      <c r="F176" s="121" t="s">
        <v>3310</v>
      </c>
      <c r="G176" s="125" t="s">
        <v>408</v>
      </c>
      <c r="H176" s="125" t="s">
        <v>3263</v>
      </c>
      <c r="I176" s="125" t="s">
        <v>3257</v>
      </c>
      <c r="J176" s="125" t="s">
        <v>3318</v>
      </c>
      <c r="K176" s="125" t="s">
        <v>3285</v>
      </c>
      <c r="L176" s="125" t="s">
        <v>3272</v>
      </c>
      <c r="M176" s="125" t="s">
        <v>112</v>
      </c>
      <c r="N176" s="125" t="s">
        <v>113</v>
      </c>
      <c r="O176" s="125" t="s">
        <v>3309</v>
      </c>
      <c r="P176" s="125" t="s">
        <v>3308</v>
      </c>
      <c r="Q176" s="126">
        <v>500</v>
      </c>
      <c r="R176" s="125" t="s">
        <v>4571</v>
      </c>
      <c r="S176" s="187" t="s">
        <v>44</v>
      </c>
      <c r="T176" s="170">
        <v>100</v>
      </c>
      <c r="U176" s="170">
        <v>100</v>
      </c>
      <c r="V176" s="171" t="s">
        <v>3271</v>
      </c>
      <c r="W176" s="171" t="s">
        <v>3288</v>
      </c>
      <c r="X176" s="171" t="s">
        <v>3290</v>
      </c>
      <c r="Y176" s="171" t="s">
        <v>3292</v>
      </c>
      <c r="Z176" s="171">
        <v>62</v>
      </c>
      <c r="AA176" s="171" t="s">
        <v>44</v>
      </c>
      <c r="AB176" s="168" t="s">
        <v>44</v>
      </c>
      <c r="AC176" s="171" t="s">
        <v>5284</v>
      </c>
      <c r="AD176" s="168">
        <v>0.02</v>
      </c>
      <c r="AE176" s="168">
        <v>0.02</v>
      </c>
      <c r="AF176" s="168">
        <v>2.2000000000000002E-2</v>
      </c>
      <c r="AG176" s="168">
        <v>0.2</v>
      </c>
      <c r="AH176" s="171" t="s">
        <v>133</v>
      </c>
      <c r="AI176" s="171" t="s">
        <v>4607</v>
      </c>
      <c r="AJ176" s="171" t="s">
        <v>3246</v>
      </c>
      <c r="AK176" s="172">
        <v>43815</v>
      </c>
      <c r="AL176" s="186" t="s">
        <v>5285</v>
      </c>
      <c r="AM176" s="127">
        <v>1.0438797313212501E-2</v>
      </c>
      <c r="AN176" s="127">
        <v>3.5650240229978002E-2</v>
      </c>
      <c r="AO176" s="127">
        <v>0.22580633720418669</v>
      </c>
      <c r="AP176" s="127">
        <v>0.16455376606568409</v>
      </c>
      <c r="AQ176" s="127">
        <v>0.17373275985715431</v>
      </c>
      <c r="AR176" s="127">
        <v>-0.15408538751599979</v>
      </c>
      <c r="AS176" s="127">
        <v>0.20086136263482679</v>
      </c>
      <c r="AT176" s="127">
        <v>-0.1462073792160378</v>
      </c>
      <c r="AU176" s="127" t="s">
        <v>44</v>
      </c>
      <c r="AV176" s="127" t="s">
        <v>44</v>
      </c>
      <c r="AW176" s="127">
        <v>0.1269716394981443</v>
      </c>
      <c r="AX176" s="127">
        <v>0.95686426890087761</v>
      </c>
      <c r="AY176" s="127">
        <v>0.7852069013877172</v>
      </c>
      <c r="AZ176" s="127">
        <v>1.5228897489654654</v>
      </c>
      <c r="BA176" s="127">
        <v>1.2709524159655825</v>
      </c>
      <c r="BB176" s="127">
        <v>1.405562673029652</v>
      </c>
      <c r="BC176" s="127" t="s">
        <v>44</v>
      </c>
      <c r="BD176" s="127">
        <v>1.5394696010159346</v>
      </c>
      <c r="BE176" s="127" t="s">
        <v>44</v>
      </c>
      <c r="BF176" s="127" t="s">
        <v>44</v>
      </c>
      <c r="BG176" s="127" t="s">
        <v>44</v>
      </c>
      <c r="BH176" s="127">
        <v>1.5575435289237689</v>
      </c>
      <c r="BI176" s="127">
        <v>-4.7058414504089999E-4</v>
      </c>
      <c r="BJ176" s="127">
        <v>-9.7521118978145006E-3</v>
      </c>
      <c r="BK176" s="127">
        <v>7.75314293472113E-2</v>
      </c>
      <c r="BL176" s="127">
        <v>3.1059594887039799E-2</v>
      </c>
      <c r="BM176" s="127">
        <v>4.4614529373831369E-2</v>
      </c>
      <c r="BN176" s="127">
        <v>-0.26282511567024219</v>
      </c>
      <c r="BO176" s="127">
        <v>7.0386969050001594E-2</v>
      </c>
      <c r="BP176" s="127">
        <v>-0.26993741466907201</v>
      </c>
      <c r="BQ176" s="127" t="s">
        <v>44</v>
      </c>
      <c r="BR176" s="127" t="s">
        <v>44</v>
      </c>
      <c r="BS176" s="127">
        <v>4.2025276641083575E-2</v>
      </c>
      <c r="BT176" s="127">
        <v>0.1936751567317507</v>
      </c>
      <c r="BU176" s="127">
        <v>0.23271406631670191</v>
      </c>
      <c r="BV176" s="174">
        <v>0.43423885383625221</v>
      </c>
      <c r="BW176" s="174">
        <v>0.2396869360011675</v>
      </c>
      <c r="BX176" s="127">
        <v>-0.1141027304132527</v>
      </c>
      <c r="BY176" s="127">
        <v>-0.48165153781294318</v>
      </c>
      <c r="BZ176" s="174">
        <v>0.8960427804971024</v>
      </c>
      <c r="CA176" s="179">
        <v>0.89344965314576075</v>
      </c>
      <c r="CB176" s="179">
        <v>-0.43547146211987359</v>
      </c>
      <c r="CC176" s="179">
        <v>0.60847464406253049</v>
      </c>
      <c r="CD176" s="179">
        <v>0.49182605586695721</v>
      </c>
      <c r="CE176" s="179">
        <v>0.1249119031683433</v>
      </c>
      <c r="CF176" s="179">
        <v>0.74240971510287368</v>
      </c>
      <c r="CG176" s="176">
        <v>3.2697437845009998</v>
      </c>
      <c r="CH176" s="168">
        <v>0.25</v>
      </c>
      <c r="CI176" s="169">
        <v>0.15</v>
      </c>
      <c r="CJ176" s="169">
        <v>5.0000000000000001E-3</v>
      </c>
      <c r="CK176" s="169" t="s">
        <v>44</v>
      </c>
      <c r="CL176" s="169">
        <v>5.0000000000000001E-3</v>
      </c>
      <c r="CM176" s="177">
        <v>197059143.50999999</v>
      </c>
      <c r="CN176" s="177">
        <v>186803110.28761905</v>
      </c>
      <c r="CO176" s="177">
        <v>59444251.339999989</v>
      </c>
      <c r="CP176" s="127" t="s">
        <v>44</v>
      </c>
      <c r="CQ176" s="127" t="s">
        <v>44</v>
      </c>
      <c r="CR176" s="127" t="s">
        <v>44</v>
      </c>
      <c r="CS176" s="127" t="s">
        <v>44</v>
      </c>
      <c r="CT176" s="125" t="s">
        <v>44</v>
      </c>
      <c r="CU176" s="125" t="s">
        <v>44</v>
      </c>
      <c r="CV176" s="125" t="s">
        <v>5286</v>
      </c>
      <c r="CW176" s="125" t="s">
        <v>44</v>
      </c>
      <c r="CX176" s="153">
        <v>25569.625694432871</v>
      </c>
    </row>
    <row r="177" spans="1:102" ht="15" customHeight="1" x14ac:dyDescent="0.25">
      <c r="A177" s="8"/>
      <c r="B177" s="128">
        <v>49844718000153</v>
      </c>
      <c r="C177" s="151" t="s">
        <v>4091</v>
      </c>
      <c r="D177" s="125">
        <v>16</v>
      </c>
      <c r="E177" s="125"/>
      <c r="F177" s="121"/>
      <c r="G177" s="125" t="s">
        <v>5204</v>
      </c>
      <c r="H177" s="125" t="s">
        <v>347</v>
      </c>
      <c r="I177" s="125" t="s">
        <v>3278</v>
      </c>
      <c r="J177" s="125" t="s">
        <v>3317</v>
      </c>
      <c r="K177" s="125" t="s">
        <v>3298</v>
      </c>
      <c r="L177" s="125" t="s">
        <v>3272</v>
      </c>
      <c r="M177" s="125" t="s">
        <v>4629</v>
      </c>
      <c r="N177" s="125" t="s">
        <v>4778</v>
      </c>
      <c r="O177" s="125" t="s">
        <v>4630</v>
      </c>
      <c r="P177" s="125" t="s">
        <v>4782</v>
      </c>
      <c r="Q177" s="126">
        <v>10</v>
      </c>
      <c r="R177" s="125" t="s">
        <v>4612</v>
      </c>
      <c r="S177" s="187" t="s">
        <v>44</v>
      </c>
      <c r="T177" s="170">
        <v>1000</v>
      </c>
      <c r="U177" s="170">
        <v>0.01</v>
      </c>
      <c r="V177" s="171" t="s">
        <v>3271</v>
      </c>
      <c r="W177" s="171" t="s">
        <v>132</v>
      </c>
      <c r="X177" s="171" t="s">
        <v>132</v>
      </c>
      <c r="Y177" s="171" t="s">
        <v>132</v>
      </c>
      <c r="Z177" s="171">
        <v>0</v>
      </c>
      <c r="AA177" s="171" t="s">
        <v>44</v>
      </c>
      <c r="AB177" s="168" t="s">
        <v>44</v>
      </c>
      <c r="AC177" s="171" t="s">
        <v>44</v>
      </c>
      <c r="AD177" s="168">
        <v>0.01</v>
      </c>
      <c r="AE177" s="168" t="s">
        <v>44</v>
      </c>
      <c r="AF177" s="168">
        <v>0.01</v>
      </c>
      <c r="AG177" s="168">
        <v>0.2</v>
      </c>
      <c r="AH177" s="171" t="s">
        <v>133</v>
      </c>
      <c r="AI177" s="171" t="s">
        <v>4607</v>
      </c>
      <c r="AJ177" s="171" t="s">
        <v>130</v>
      </c>
      <c r="AK177" s="172">
        <v>44992</v>
      </c>
      <c r="AL177" s="186" t="s">
        <v>5205</v>
      </c>
      <c r="AM177" s="127" t="s">
        <v>44</v>
      </c>
      <c r="AN177" s="127" t="s">
        <v>44</v>
      </c>
      <c r="AO177" s="127" t="s">
        <v>44</v>
      </c>
      <c r="AP177" s="127" t="s">
        <v>44</v>
      </c>
      <c r="AQ177" s="127" t="s">
        <v>44</v>
      </c>
      <c r="AR177" s="127" t="s">
        <v>44</v>
      </c>
      <c r="AS177" s="127" t="s">
        <v>44</v>
      </c>
      <c r="AT177" s="127" t="s">
        <v>44</v>
      </c>
      <c r="AU177" s="127" t="s">
        <v>44</v>
      </c>
      <c r="AV177" s="127" t="s">
        <v>44</v>
      </c>
      <c r="AW177" s="127" t="s">
        <v>44</v>
      </c>
      <c r="AX177" s="127" t="s">
        <v>44</v>
      </c>
      <c r="AY177" s="127" t="s">
        <v>44</v>
      </c>
      <c r="AZ177" s="127" t="s">
        <v>44</v>
      </c>
      <c r="BA177" s="127" t="s">
        <v>44</v>
      </c>
      <c r="BB177" s="127" t="s">
        <v>44</v>
      </c>
      <c r="BC177" s="127" t="s">
        <v>44</v>
      </c>
      <c r="BD177" s="127" t="s">
        <v>44</v>
      </c>
      <c r="BE177" s="127" t="s">
        <v>44</v>
      </c>
      <c r="BF177" s="127" t="s">
        <v>44</v>
      </c>
      <c r="BG177" s="127" t="s">
        <v>44</v>
      </c>
      <c r="BH177" s="127" t="s">
        <v>44</v>
      </c>
      <c r="BI177" s="127" t="s">
        <v>44</v>
      </c>
      <c r="BJ177" s="127" t="s">
        <v>44</v>
      </c>
      <c r="BK177" s="127" t="s">
        <v>44</v>
      </c>
      <c r="BL177" s="127" t="s">
        <v>44</v>
      </c>
      <c r="BM177" s="127" t="s">
        <v>44</v>
      </c>
      <c r="BN177" s="127" t="s">
        <v>44</v>
      </c>
      <c r="BO177" s="127" t="s">
        <v>44</v>
      </c>
      <c r="BP177" s="127" t="s">
        <v>44</v>
      </c>
      <c r="BQ177" s="127" t="s">
        <v>44</v>
      </c>
      <c r="BR177" s="127" t="s">
        <v>44</v>
      </c>
      <c r="BS177" s="127" t="s">
        <v>44</v>
      </c>
      <c r="BT177" s="127" t="s">
        <v>44</v>
      </c>
      <c r="BU177" s="127" t="s">
        <v>44</v>
      </c>
      <c r="BV177" s="174" t="s">
        <v>44</v>
      </c>
      <c r="BW177" s="174" t="s">
        <v>44</v>
      </c>
      <c r="BX177" s="127" t="s">
        <v>44</v>
      </c>
      <c r="BY177" s="127" t="s">
        <v>44</v>
      </c>
      <c r="BZ177" s="174" t="s">
        <v>44</v>
      </c>
      <c r="CA177" s="179" t="s">
        <v>44</v>
      </c>
      <c r="CB177" s="179" t="s">
        <v>44</v>
      </c>
      <c r="CC177" s="179" t="s">
        <v>44</v>
      </c>
      <c r="CD177" s="179" t="s">
        <v>44</v>
      </c>
      <c r="CE177" s="179" t="s">
        <v>44</v>
      </c>
      <c r="CF177" s="179" t="s">
        <v>44</v>
      </c>
      <c r="CG177" s="176" t="s">
        <v>44</v>
      </c>
      <c r="CH177" s="168">
        <v>0.1</v>
      </c>
      <c r="CI177" s="169">
        <v>0.05</v>
      </c>
      <c r="CJ177" s="169">
        <v>1E-3</v>
      </c>
      <c r="CK177" s="169" t="s">
        <v>44</v>
      </c>
      <c r="CL177" s="169">
        <v>1E-3</v>
      </c>
      <c r="CM177" s="177" t="s">
        <v>44</v>
      </c>
      <c r="CN177" s="177" t="s">
        <v>44</v>
      </c>
      <c r="CO177" s="177" t="s">
        <v>44</v>
      </c>
      <c r="CP177" s="127" t="s">
        <v>44</v>
      </c>
      <c r="CQ177" s="127" t="s">
        <v>44</v>
      </c>
      <c r="CR177" s="127" t="s">
        <v>44</v>
      </c>
      <c r="CS177" s="127" t="s">
        <v>44</v>
      </c>
      <c r="CT177" s="125" t="s">
        <v>44</v>
      </c>
      <c r="CU177" s="125" t="s">
        <v>44</v>
      </c>
      <c r="CV177" s="125" t="s">
        <v>5206</v>
      </c>
      <c r="CW177" s="125" t="s">
        <v>44</v>
      </c>
      <c r="CX177" s="153">
        <v>25569.604861099539</v>
      </c>
    </row>
    <row r="178" spans="1:102" ht="15" customHeight="1" x14ac:dyDescent="0.25">
      <c r="A178" s="8"/>
      <c r="B178" s="128">
        <v>50143549000103</v>
      </c>
      <c r="C178" s="151" t="s">
        <v>4464</v>
      </c>
      <c r="D178" s="125">
        <v>16</v>
      </c>
      <c r="E178" s="125"/>
      <c r="F178" s="121"/>
      <c r="G178" s="125" t="s">
        <v>5204</v>
      </c>
      <c r="H178" s="125" t="s">
        <v>347</v>
      </c>
      <c r="I178" s="125" t="s">
        <v>3278</v>
      </c>
      <c r="J178" s="125" t="s">
        <v>357</v>
      </c>
      <c r="K178" s="125" t="s">
        <v>3298</v>
      </c>
      <c r="L178" s="125" t="s">
        <v>3272</v>
      </c>
      <c r="M178" s="125" t="s">
        <v>4629</v>
      </c>
      <c r="N178" s="125" t="s">
        <v>4674</v>
      </c>
      <c r="O178" s="125" t="s">
        <v>4630</v>
      </c>
      <c r="P178" s="125" t="s">
        <v>3824</v>
      </c>
      <c r="Q178" s="126">
        <v>10</v>
      </c>
      <c r="R178" s="125" t="s">
        <v>4612</v>
      </c>
      <c r="S178" s="187" t="s">
        <v>44</v>
      </c>
      <c r="T178" s="170">
        <v>1000</v>
      </c>
      <c r="U178" s="170">
        <v>500</v>
      </c>
      <c r="V178" s="171" t="s">
        <v>3271</v>
      </c>
      <c r="W178" s="171" t="s">
        <v>132</v>
      </c>
      <c r="X178" s="171" t="s">
        <v>132</v>
      </c>
      <c r="Y178" s="171" t="s">
        <v>132</v>
      </c>
      <c r="Z178" s="171">
        <v>0</v>
      </c>
      <c r="AA178" s="171" t="s">
        <v>44</v>
      </c>
      <c r="AB178" s="168" t="s">
        <v>44</v>
      </c>
      <c r="AC178" s="171" t="s">
        <v>44</v>
      </c>
      <c r="AD178" s="168">
        <v>8.8000000000000005E-3</v>
      </c>
      <c r="AE178" s="168" t="s">
        <v>44</v>
      </c>
      <c r="AF178" s="168">
        <v>8.8000000000000005E-3</v>
      </c>
      <c r="AG178" s="168">
        <v>0.15</v>
      </c>
      <c r="AH178" s="171" t="s">
        <v>3322</v>
      </c>
      <c r="AI178" s="171" t="s">
        <v>4573</v>
      </c>
      <c r="AJ178" s="171" t="s">
        <v>130</v>
      </c>
      <c r="AK178" s="172">
        <v>45015</v>
      </c>
      <c r="AL178" s="186" t="s">
        <v>5207</v>
      </c>
      <c r="AM178" s="127" t="s">
        <v>44</v>
      </c>
      <c r="AN178" s="127" t="s">
        <v>44</v>
      </c>
      <c r="AO178" s="127" t="s">
        <v>44</v>
      </c>
      <c r="AP178" s="127" t="s">
        <v>44</v>
      </c>
      <c r="AQ178" s="127" t="s">
        <v>44</v>
      </c>
      <c r="AR178" s="127" t="s">
        <v>44</v>
      </c>
      <c r="AS178" s="127" t="s">
        <v>44</v>
      </c>
      <c r="AT178" s="127" t="s">
        <v>44</v>
      </c>
      <c r="AU178" s="127" t="s">
        <v>44</v>
      </c>
      <c r="AV178" s="127" t="s">
        <v>44</v>
      </c>
      <c r="AW178" s="127" t="s">
        <v>44</v>
      </c>
      <c r="AX178" s="127" t="s">
        <v>44</v>
      </c>
      <c r="AY178" s="127" t="s">
        <v>44</v>
      </c>
      <c r="AZ178" s="127" t="s">
        <v>44</v>
      </c>
      <c r="BA178" s="127" t="s">
        <v>44</v>
      </c>
      <c r="BB178" s="127" t="s">
        <v>44</v>
      </c>
      <c r="BC178" s="127" t="s">
        <v>44</v>
      </c>
      <c r="BD178" s="127" t="s">
        <v>44</v>
      </c>
      <c r="BE178" s="127" t="s">
        <v>44</v>
      </c>
      <c r="BF178" s="127" t="s">
        <v>44</v>
      </c>
      <c r="BG178" s="127" t="s">
        <v>44</v>
      </c>
      <c r="BH178" s="127" t="s">
        <v>44</v>
      </c>
      <c r="BI178" s="127" t="s">
        <v>44</v>
      </c>
      <c r="BJ178" s="127" t="s">
        <v>44</v>
      </c>
      <c r="BK178" s="127" t="s">
        <v>44</v>
      </c>
      <c r="BL178" s="127" t="s">
        <v>44</v>
      </c>
      <c r="BM178" s="127" t="s">
        <v>44</v>
      </c>
      <c r="BN178" s="127" t="s">
        <v>44</v>
      </c>
      <c r="BO178" s="127" t="s">
        <v>44</v>
      </c>
      <c r="BP178" s="127" t="s">
        <v>44</v>
      </c>
      <c r="BQ178" s="127" t="s">
        <v>44</v>
      </c>
      <c r="BR178" s="127" t="s">
        <v>44</v>
      </c>
      <c r="BS178" s="127" t="s">
        <v>44</v>
      </c>
      <c r="BT178" s="127" t="s">
        <v>44</v>
      </c>
      <c r="BU178" s="127" t="s">
        <v>44</v>
      </c>
      <c r="BV178" s="174" t="s">
        <v>44</v>
      </c>
      <c r="BW178" s="174" t="s">
        <v>44</v>
      </c>
      <c r="BX178" s="127" t="s">
        <v>44</v>
      </c>
      <c r="BY178" s="127" t="s">
        <v>44</v>
      </c>
      <c r="BZ178" s="174" t="s">
        <v>44</v>
      </c>
      <c r="CA178" s="179" t="s">
        <v>44</v>
      </c>
      <c r="CB178" s="179" t="s">
        <v>44</v>
      </c>
      <c r="CC178" s="179" t="s">
        <v>44</v>
      </c>
      <c r="CD178" s="179" t="s">
        <v>44</v>
      </c>
      <c r="CE178" s="179" t="s">
        <v>44</v>
      </c>
      <c r="CF178" s="179" t="s">
        <v>44</v>
      </c>
      <c r="CG178" s="176" t="s">
        <v>44</v>
      </c>
      <c r="CH178" s="168">
        <v>0.1</v>
      </c>
      <c r="CI178" s="169">
        <v>0.05</v>
      </c>
      <c r="CJ178" s="169">
        <v>8.8000000000000014E-4</v>
      </c>
      <c r="CK178" s="169" t="s">
        <v>44</v>
      </c>
      <c r="CL178" s="169">
        <v>8.8000000000000014E-4</v>
      </c>
      <c r="CM178" s="177" t="s">
        <v>44</v>
      </c>
      <c r="CN178" s="177" t="s">
        <v>44</v>
      </c>
      <c r="CO178" s="177" t="s">
        <v>44</v>
      </c>
      <c r="CP178" s="127" t="s">
        <v>44</v>
      </c>
      <c r="CQ178" s="127" t="s">
        <v>44</v>
      </c>
      <c r="CR178" s="127" t="s">
        <v>44</v>
      </c>
      <c r="CS178" s="127" t="s">
        <v>44</v>
      </c>
      <c r="CT178" s="125" t="s">
        <v>44</v>
      </c>
      <c r="CU178" s="125" t="s">
        <v>44</v>
      </c>
      <c r="CV178" s="125" t="s">
        <v>5208</v>
      </c>
      <c r="CW178" s="125" t="s">
        <v>44</v>
      </c>
      <c r="CX178" s="153">
        <v>25569.604861099539</v>
      </c>
    </row>
    <row r="179" spans="1:102" ht="15" customHeight="1" x14ac:dyDescent="0.25">
      <c r="A179" s="8"/>
      <c r="B179" s="128">
        <v>39774487000103</v>
      </c>
      <c r="C179" s="151" t="s">
        <v>3936</v>
      </c>
      <c r="D179" s="125">
        <v>50</v>
      </c>
      <c r="E179" s="125"/>
      <c r="F179" s="121"/>
      <c r="G179" s="125" t="s">
        <v>3923</v>
      </c>
      <c r="H179" s="125" t="s">
        <v>347</v>
      </c>
      <c r="I179" s="125" t="s">
        <v>3256</v>
      </c>
      <c r="J179" s="125" t="s">
        <v>3319</v>
      </c>
      <c r="K179" s="125" t="s">
        <v>3285</v>
      </c>
      <c r="L179" s="125" t="s">
        <v>3273</v>
      </c>
      <c r="M179" s="125" t="s">
        <v>4965</v>
      </c>
      <c r="N179" s="125" t="s">
        <v>4785</v>
      </c>
      <c r="O179" s="125" t="s">
        <v>4647</v>
      </c>
      <c r="P179" s="125" t="s">
        <v>3828</v>
      </c>
      <c r="Q179" s="126">
        <v>20000</v>
      </c>
      <c r="R179" s="125" t="s">
        <v>4612</v>
      </c>
      <c r="S179" s="187" t="s">
        <v>44</v>
      </c>
      <c r="T179" s="170">
        <v>0.01</v>
      </c>
      <c r="U179" s="170">
        <v>0.01</v>
      </c>
      <c r="V179" s="171" t="s">
        <v>3271</v>
      </c>
      <c r="W179" s="171" t="s">
        <v>132</v>
      </c>
      <c r="X179" s="171" t="s">
        <v>44</v>
      </c>
      <c r="Y179" s="171" t="s">
        <v>44</v>
      </c>
      <c r="Z179" s="171" t="s">
        <v>44</v>
      </c>
      <c r="AA179" s="171" t="s">
        <v>44</v>
      </c>
      <c r="AB179" s="168" t="s">
        <v>44</v>
      </c>
      <c r="AC179" s="171" t="s">
        <v>5287</v>
      </c>
      <c r="AD179" s="168">
        <v>5.0000000000000001E-3</v>
      </c>
      <c r="AE179" s="168">
        <v>2.0049999999999999</v>
      </c>
      <c r="AF179" s="168" t="s">
        <v>44</v>
      </c>
      <c r="AG179" s="168" t="s">
        <v>44</v>
      </c>
      <c r="AH179" s="171" t="s">
        <v>44</v>
      </c>
      <c r="AI179" s="171" t="s">
        <v>44</v>
      </c>
      <c r="AJ179" s="171" t="s">
        <v>4670</v>
      </c>
      <c r="AK179" s="172">
        <v>44267</v>
      </c>
      <c r="AL179" s="186" t="s">
        <v>5288</v>
      </c>
      <c r="AM179" s="127" t="s">
        <v>44</v>
      </c>
      <c r="AN179" s="127" t="s">
        <v>44</v>
      </c>
      <c r="AO179" s="127" t="s">
        <v>44</v>
      </c>
      <c r="AP179" s="127" t="s">
        <v>44</v>
      </c>
      <c r="AQ179" s="127" t="s">
        <v>44</v>
      </c>
      <c r="AR179" s="127" t="s">
        <v>44</v>
      </c>
      <c r="AS179" s="127" t="s">
        <v>44</v>
      </c>
      <c r="AT179" s="127" t="s">
        <v>44</v>
      </c>
      <c r="AU179" s="127" t="s">
        <v>44</v>
      </c>
      <c r="AV179" s="127" t="s">
        <v>44</v>
      </c>
      <c r="AW179" s="127" t="s">
        <v>44</v>
      </c>
      <c r="AX179" s="127" t="s">
        <v>44</v>
      </c>
      <c r="AY179" s="127" t="s">
        <v>44</v>
      </c>
      <c r="AZ179" s="127" t="s">
        <v>44</v>
      </c>
      <c r="BA179" s="127" t="s">
        <v>44</v>
      </c>
      <c r="BB179" s="127" t="s">
        <v>44</v>
      </c>
      <c r="BC179" s="127" t="s">
        <v>44</v>
      </c>
      <c r="BD179" s="127" t="s">
        <v>44</v>
      </c>
      <c r="BE179" s="127" t="s">
        <v>44</v>
      </c>
      <c r="BF179" s="127" t="s">
        <v>44</v>
      </c>
      <c r="BG179" s="127" t="s">
        <v>44</v>
      </c>
      <c r="BH179" s="127" t="s">
        <v>44</v>
      </c>
      <c r="BI179" s="127" t="s">
        <v>44</v>
      </c>
      <c r="BJ179" s="127" t="s">
        <v>44</v>
      </c>
      <c r="BK179" s="127" t="s">
        <v>44</v>
      </c>
      <c r="BL179" s="127" t="s">
        <v>44</v>
      </c>
      <c r="BM179" s="127" t="s">
        <v>44</v>
      </c>
      <c r="BN179" s="127" t="s">
        <v>44</v>
      </c>
      <c r="BO179" s="127" t="s">
        <v>44</v>
      </c>
      <c r="BP179" s="127" t="s">
        <v>44</v>
      </c>
      <c r="BQ179" s="127" t="s">
        <v>44</v>
      </c>
      <c r="BR179" s="127" t="s">
        <v>44</v>
      </c>
      <c r="BS179" s="127" t="s">
        <v>44</v>
      </c>
      <c r="BT179" s="127" t="s">
        <v>44</v>
      </c>
      <c r="BU179" s="127" t="s">
        <v>44</v>
      </c>
      <c r="BV179" s="174" t="s">
        <v>44</v>
      </c>
      <c r="BW179" s="174" t="s">
        <v>44</v>
      </c>
      <c r="BX179" s="127" t="s">
        <v>44</v>
      </c>
      <c r="BY179" s="127" t="s">
        <v>44</v>
      </c>
      <c r="BZ179" s="174" t="s">
        <v>44</v>
      </c>
      <c r="CA179" s="179" t="s">
        <v>44</v>
      </c>
      <c r="CB179" s="179" t="s">
        <v>44</v>
      </c>
      <c r="CC179" s="179" t="s">
        <v>44</v>
      </c>
      <c r="CD179" s="179" t="s">
        <v>44</v>
      </c>
      <c r="CE179" s="179" t="s">
        <v>44</v>
      </c>
      <c r="CF179" s="179" t="s">
        <v>44</v>
      </c>
      <c r="CG179" s="176" t="s">
        <v>44</v>
      </c>
      <c r="CH179" s="168">
        <v>0.1</v>
      </c>
      <c r="CI179" s="169" t="s">
        <v>44</v>
      </c>
      <c r="CJ179" s="169">
        <v>5.0000000000000001E-4</v>
      </c>
      <c r="CK179" s="169" t="s">
        <v>44</v>
      </c>
      <c r="CL179" s="169">
        <v>5.0000000000000001E-4</v>
      </c>
      <c r="CM179" s="177" t="s">
        <v>44</v>
      </c>
      <c r="CN179" s="177" t="s">
        <v>44</v>
      </c>
      <c r="CO179" s="177" t="s">
        <v>44</v>
      </c>
      <c r="CP179" s="127" t="s">
        <v>44</v>
      </c>
      <c r="CQ179" s="127" t="s">
        <v>44</v>
      </c>
      <c r="CR179" s="127" t="s">
        <v>44</v>
      </c>
      <c r="CS179" s="127" t="s">
        <v>44</v>
      </c>
      <c r="CT179" s="125" t="s">
        <v>44</v>
      </c>
      <c r="CU179" s="125" t="s">
        <v>44</v>
      </c>
      <c r="CV179" s="125" t="s">
        <v>5289</v>
      </c>
      <c r="CW179" s="125" t="s">
        <v>44</v>
      </c>
      <c r="CX179" s="153">
        <v>25569.604861099539</v>
      </c>
    </row>
    <row r="180" spans="1:102" ht="15" customHeight="1" x14ac:dyDescent="0.25">
      <c r="A180" s="8"/>
      <c r="B180" s="128">
        <v>51601636000120</v>
      </c>
      <c r="C180" s="151" t="s">
        <v>4466</v>
      </c>
      <c r="D180" s="125">
        <v>16</v>
      </c>
      <c r="E180" s="125"/>
      <c r="F180" s="121"/>
      <c r="G180" s="125" t="s">
        <v>4092</v>
      </c>
      <c r="H180" s="125" t="s">
        <v>3276</v>
      </c>
      <c r="I180" s="125" t="s">
        <v>3276</v>
      </c>
      <c r="J180" s="125" t="s">
        <v>3851</v>
      </c>
      <c r="K180" s="125" t="s">
        <v>3298</v>
      </c>
      <c r="L180" s="125" t="s">
        <v>3272</v>
      </c>
      <c r="M180" s="125" t="s">
        <v>4629</v>
      </c>
      <c r="N180" s="125" t="s">
        <v>4778</v>
      </c>
      <c r="O180" s="125" t="s">
        <v>4630</v>
      </c>
      <c r="P180" s="125" t="s">
        <v>3824</v>
      </c>
      <c r="Q180" s="126">
        <v>10</v>
      </c>
      <c r="R180" s="125" t="s">
        <v>4612</v>
      </c>
      <c r="S180" s="187" t="s">
        <v>44</v>
      </c>
      <c r="T180" s="170">
        <v>1000</v>
      </c>
      <c r="U180" s="170">
        <v>1000</v>
      </c>
      <c r="V180" s="171" t="s">
        <v>3271</v>
      </c>
      <c r="W180" s="171" t="s">
        <v>132</v>
      </c>
      <c r="X180" s="171" t="s">
        <v>132</v>
      </c>
      <c r="Y180" s="171" t="s">
        <v>132</v>
      </c>
      <c r="Z180" s="171">
        <v>0</v>
      </c>
      <c r="AA180" s="171" t="s">
        <v>44</v>
      </c>
      <c r="AB180" s="168" t="s">
        <v>44</v>
      </c>
      <c r="AC180" s="171" t="s">
        <v>44</v>
      </c>
      <c r="AD180" s="168">
        <v>1.2500000000000001E-2</v>
      </c>
      <c r="AE180" s="168" t="s">
        <v>44</v>
      </c>
      <c r="AF180" s="168">
        <v>1.2500000000000001E-2</v>
      </c>
      <c r="AG180" s="168">
        <v>0.2</v>
      </c>
      <c r="AH180" s="171" t="s">
        <v>3322</v>
      </c>
      <c r="AI180" s="171" t="s">
        <v>4573</v>
      </c>
      <c r="AJ180" s="171" t="s">
        <v>4710</v>
      </c>
      <c r="AK180" s="172">
        <v>45295</v>
      </c>
      <c r="AL180" s="186" t="s">
        <v>5209</v>
      </c>
      <c r="AM180" s="127" t="s">
        <v>44</v>
      </c>
      <c r="AN180" s="127" t="s">
        <v>44</v>
      </c>
      <c r="AO180" s="127" t="s">
        <v>44</v>
      </c>
      <c r="AP180" s="127" t="s">
        <v>44</v>
      </c>
      <c r="AQ180" s="127" t="s">
        <v>44</v>
      </c>
      <c r="AR180" s="127" t="s">
        <v>44</v>
      </c>
      <c r="AS180" s="127" t="s">
        <v>44</v>
      </c>
      <c r="AT180" s="127" t="s">
        <v>44</v>
      </c>
      <c r="AU180" s="127" t="s">
        <v>44</v>
      </c>
      <c r="AV180" s="127" t="s">
        <v>44</v>
      </c>
      <c r="AW180" s="127" t="s">
        <v>44</v>
      </c>
      <c r="AX180" s="127" t="s">
        <v>44</v>
      </c>
      <c r="AY180" s="127" t="s">
        <v>44</v>
      </c>
      <c r="AZ180" s="127" t="s">
        <v>44</v>
      </c>
      <c r="BA180" s="127" t="s">
        <v>44</v>
      </c>
      <c r="BB180" s="127" t="s">
        <v>44</v>
      </c>
      <c r="BC180" s="127" t="s">
        <v>44</v>
      </c>
      <c r="BD180" s="127" t="s">
        <v>44</v>
      </c>
      <c r="BE180" s="127" t="s">
        <v>44</v>
      </c>
      <c r="BF180" s="127" t="s">
        <v>44</v>
      </c>
      <c r="BG180" s="127" t="s">
        <v>44</v>
      </c>
      <c r="BH180" s="127" t="s">
        <v>44</v>
      </c>
      <c r="BI180" s="127" t="s">
        <v>44</v>
      </c>
      <c r="BJ180" s="127" t="s">
        <v>44</v>
      </c>
      <c r="BK180" s="127" t="s">
        <v>44</v>
      </c>
      <c r="BL180" s="127" t="s">
        <v>44</v>
      </c>
      <c r="BM180" s="127" t="s">
        <v>44</v>
      </c>
      <c r="BN180" s="127" t="s">
        <v>44</v>
      </c>
      <c r="BO180" s="127" t="s">
        <v>44</v>
      </c>
      <c r="BP180" s="127" t="s">
        <v>44</v>
      </c>
      <c r="BQ180" s="127" t="s">
        <v>44</v>
      </c>
      <c r="BR180" s="127" t="s">
        <v>44</v>
      </c>
      <c r="BS180" s="127" t="s">
        <v>44</v>
      </c>
      <c r="BT180" s="127" t="s">
        <v>44</v>
      </c>
      <c r="BU180" s="127" t="s">
        <v>44</v>
      </c>
      <c r="BV180" s="174" t="s">
        <v>44</v>
      </c>
      <c r="BW180" s="174" t="s">
        <v>44</v>
      </c>
      <c r="BX180" s="127" t="s">
        <v>44</v>
      </c>
      <c r="BY180" s="127" t="s">
        <v>44</v>
      </c>
      <c r="BZ180" s="174" t="s">
        <v>44</v>
      </c>
      <c r="CA180" s="179" t="s">
        <v>44</v>
      </c>
      <c r="CB180" s="179" t="s">
        <v>44</v>
      </c>
      <c r="CC180" s="179" t="s">
        <v>44</v>
      </c>
      <c r="CD180" s="179" t="s">
        <v>44</v>
      </c>
      <c r="CE180" s="179" t="s">
        <v>44</v>
      </c>
      <c r="CF180" s="179" t="s">
        <v>44</v>
      </c>
      <c r="CG180" s="176" t="s">
        <v>44</v>
      </c>
      <c r="CH180" s="168">
        <v>0.1</v>
      </c>
      <c r="CI180" s="169">
        <v>0.05</v>
      </c>
      <c r="CJ180" s="169">
        <v>1.25E-3</v>
      </c>
      <c r="CK180" s="169" t="s">
        <v>44</v>
      </c>
      <c r="CL180" s="169">
        <v>1.25E-3</v>
      </c>
      <c r="CM180" s="177" t="s">
        <v>44</v>
      </c>
      <c r="CN180" s="177" t="s">
        <v>44</v>
      </c>
      <c r="CO180" s="177" t="s">
        <v>44</v>
      </c>
      <c r="CP180" s="127" t="s">
        <v>44</v>
      </c>
      <c r="CQ180" s="127" t="s">
        <v>44</v>
      </c>
      <c r="CR180" s="127" t="s">
        <v>44</v>
      </c>
      <c r="CS180" s="127" t="s">
        <v>44</v>
      </c>
      <c r="CT180" s="125" t="s">
        <v>44</v>
      </c>
      <c r="CU180" s="125" t="s">
        <v>44</v>
      </c>
      <c r="CV180" s="125" t="s">
        <v>5210</v>
      </c>
      <c r="CW180" s="125" t="s">
        <v>44</v>
      </c>
      <c r="CX180" s="153">
        <v>25569.604861099539</v>
      </c>
    </row>
    <row r="181" spans="1:102" ht="15" customHeight="1" x14ac:dyDescent="0.25">
      <c r="A181" s="8"/>
      <c r="B181" s="128">
        <v>33755672000166</v>
      </c>
      <c r="C181" s="151" t="s">
        <v>5290</v>
      </c>
      <c r="D181" s="125">
        <v>27</v>
      </c>
      <c r="E181" s="125"/>
      <c r="F181" s="121" t="s">
        <v>3266</v>
      </c>
      <c r="G181" s="125" t="s">
        <v>415</v>
      </c>
      <c r="H181" s="125" t="s">
        <v>3263</v>
      </c>
      <c r="I181" s="125" t="s">
        <v>3257</v>
      </c>
      <c r="J181" s="125" t="s">
        <v>3317</v>
      </c>
      <c r="K181" s="125" t="s">
        <v>3285</v>
      </c>
      <c r="L181" s="125" t="s">
        <v>3272</v>
      </c>
      <c r="M181" s="125" t="s">
        <v>112</v>
      </c>
      <c r="N181" s="125" t="s">
        <v>5291</v>
      </c>
      <c r="O181" s="125" t="s">
        <v>3309</v>
      </c>
      <c r="P181" s="125" t="s">
        <v>3308</v>
      </c>
      <c r="Q181" s="126">
        <v>500</v>
      </c>
      <c r="R181" s="125" t="s">
        <v>4571</v>
      </c>
      <c r="S181" s="187" t="s">
        <v>44</v>
      </c>
      <c r="T181" s="170">
        <v>100</v>
      </c>
      <c r="U181" s="170">
        <v>100</v>
      </c>
      <c r="V181" s="171" t="s">
        <v>3271</v>
      </c>
      <c r="W181" s="171" t="s">
        <v>3288</v>
      </c>
      <c r="X181" s="171" t="s">
        <v>3303</v>
      </c>
      <c r="Y181" s="171" t="s">
        <v>3292</v>
      </c>
      <c r="Z181" s="171">
        <v>17</v>
      </c>
      <c r="AA181" s="171" t="s">
        <v>44</v>
      </c>
      <c r="AB181" s="168" t="s">
        <v>44</v>
      </c>
      <c r="AC181" s="171" t="s">
        <v>5292</v>
      </c>
      <c r="AD181" s="168">
        <v>1.8500000000000003E-2</v>
      </c>
      <c r="AE181" s="168">
        <v>0.16849999999999998</v>
      </c>
      <c r="AF181" s="168">
        <v>2.5000000000000001E-2</v>
      </c>
      <c r="AG181" s="168">
        <v>0.2</v>
      </c>
      <c r="AH181" s="171" t="s">
        <v>133</v>
      </c>
      <c r="AI181" s="171" t="s">
        <v>4607</v>
      </c>
      <c r="AJ181" s="171" t="s">
        <v>4766</v>
      </c>
      <c r="AK181" s="172">
        <v>43677</v>
      </c>
      <c r="AL181" s="186" t="s">
        <v>5293</v>
      </c>
      <c r="AM181" s="127">
        <v>-5.2156642559129003E-3</v>
      </c>
      <c r="AN181" s="127">
        <v>0.1113290626344338</v>
      </c>
      <c r="AO181" s="127">
        <v>0.34634155437440861</v>
      </c>
      <c r="AP181" s="127">
        <v>0.2153188355841697</v>
      </c>
      <c r="AQ181" s="127">
        <v>0.20316652358404341</v>
      </c>
      <c r="AR181" s="127">
        <v>-0.13773112138270971</v>
      </c>
      <c r="AS181" s="127">
        <v>0.190461779299647</v>
      </c>
      <c r="AT181" s="127">
        <v>-1.0355210377513401E-2</v>
      </c>
      <c r="AU181" s="127" t="s">
        <v>44</v>
      </c>
      <c r="AV181" s="127" t="s">
        <v>44</v>
      </c>
      <c r="AW181" s="127">
        <v>7.9575241062244506E-2</v>
      </c>
      <c r="AX181" s="127" t="s">
        <v>44</v>
      </c>
      <c r="AY181" s="127">
        <v>2.4520549578814612</v>
      </c>
      <c r="AZ181" s="127">
        <v>2.3358069101515571</v>
      </c>
      <c r="BA181" s="127">
        <v>1.7020462204336282</v>
      </c>
      <c r="BB181" s="127">
        <v>1.689695889206831</v>
      </c>
      <c r="BC181" s="127" t="s">
        <v>44</v>
      </c>
      <c r="BD181" s="127">
        <v>1.4597636675415728</v>
      </c>
      <c r="BE181" s="127" t="s">
        <v>44</v>
      </c>
      <c r="BF181" s="127" t="s">
        <v>44</v>
      </c>
      <c r="BG181" s="127" t="s">
        <v>44</v>
      </c>
      <c r="BH181" s="127">
        <v>0.79626880529156152</v>
      </c>
      <c r="BI181" s="127">
        <v>-1.61250457141663E-2</v>
      </c>
      <c r="BJ181" s="127">
        <v>6.5926710506641201E-2</v>
      </c>
      <c r="BK181" s="127">
        <v>0.19806664651743319</v>
      </c>
      <c r="BL181" s="127">
        <v>7.8839329128064017E-2</v>
      </c>
      <c r="BM181" s="127">
        <v>7.4027100540158708E-2</v>
      </c>
      <c r="BN181" s="127">
        <v>-0.246470849536952</v>
      </c>
      <c r="BO181" s="127">
        <v>5.9987385714821803E-2</v>
      </c>
      <c r="BP181" s="127">
        <v>-0.13408524583054759</v>
      </c>
      <c r="BQ181" s="127" t="s">
        <v>44</v>
      </c>
      <c r="BR181" s="127" t="s">
        <v>44</v>
      </c>
      <c r="BS181" s="127">
        <v>-1.851009777176027E-2</v>
      </c>
      <c r="BT181" s="127">
        <v>0.1949323421576962</v>
      </c>
      <c r="BU181" s="127">
        <v>0.23314415281473519</v>
      </c>
      <c r="BV181" s="174">
        <v>0.91442665005783885</v>
      </c>
      <c r="BW181" s="174">
        <v>5.5467857939259298E-2</v>
      </c>
      <c r="BX181" s="127">
        <v>-8.3572206960615097E-2</v>
      </c>
      <c r="BY181" s="127">
        <v>-0.4335521349344012</v>
      </c>
      <c r="BZ181" s="174">
        <v>0.93751510184387643</v>
      </c>
      <c r="CA181" s="179">
        <v>0.94368066934297679</v>
      </c>
      <c r="CB181" s="179">
        <v>-0.48147959241362048</v>
      </c>
      <c r="CC181" s="179">
        <v>0.63966732007296756</v>
      </c>
      <c r="CD181" s="179">
        <v>0.55154204402728779</v>
      </c>
      <c r="CE181" s="179">
        <v>3.7633055336244198E-2</v>
      </c>
      <c r="CF181" s="179">
        <v>0.750919138045954</v>
      </c>
      <c r="CG181" s="176">
        <v>1.6736530999999999</v>
      </c>
      <c r="CH181" s="168">
        <v>0.25</v>
      </c>
      <c r="CI181" s="169">
        <v>0.15</v>
      </c>
      <c r="CJ181" s="169">
        <v>4.6250000000000006E-3</v>
      </c>
      <c r="CK181" s="169" t="s">
        <v>44</v>
      </c>
      <c r="CL181" s="169">
        <v>4.6250000000000006E-3</v>
      </c>
      <c r="CM181" s="177">
        <v>18202523.559999999</v>
      </c>
      <c r="CN181" s="177">
        <v>18293811.058809515</v>
      </c>
      <c r="CO181" s="177">
        <v>-1779311.6</v>
      </c>
      <c r="CP181" s="127" t="s">
        <v>44</v>
      </c>
      <c r="CQ181" s="127" t="s">
        <v>44</v>
      </c>
      <c r="CR181" s="127" t="s">
        <v>44</v>
      </c>
      <c r="CS181" s="127" t="s">
        <v>44</v>
      </c>
      <c r="CT181" s="125" t="s">
        <v>44</v>
      </c>
      <c r="CU181" s="125" t="s">
        <v>44</v>
      </c>
      <c r="CV181" s="125" t="s">
        <v>5294</v>
      </c>
      <c r="CW181" s="125" t="s">
        <v>44</v>
      </c>
      <c r="CX181" s="153">
        <v>25569.625694432871</v>
      </c>
    </row>
    <row r="182" spans="1:102" ht="15" customHeight="1" x14ac:dyDescent="0.25">
      <c r="A182" s="8"/>
      <c r="B182" s="128">
        <v>35432385000140</v>
      </c>
      <c r="C182" s="151" t="s">
        <v>5295</v>
      </c>
      <c r="D182" s="125">
        <v>13</v>
      </c>
      <c r="E182" s="125"/>
      <c r="F182" s="121" t="s">
        <v>3266</v>
      </c>
      <c r="G182" s="125" t="s">
        <v>415</v>
      </c>
      <c r="H182" s="125" t="s">
        <v>3264</v>
      </c>
      <c r="I182" s="125" t="s">
        <v>3265</v>
      </c>
      <c r="J182" s="125" t="s">
        <v>3318</v>
      </c>
      <c r="K182" s="125" t="s">
        <v>3285</v>
      </c>
      <c r="L182" s="125" t="s">
        <v>3273</v>
      </c>
      <c r="M182" s="125" t="s">
        <v>110</v>
      </c>
      <c r="N182" s="125" t="s">
        <v>111</v>
      </c>
      <c r="O182" s="125" t="s">
        <v>3696</v>
      </c>
      <c r="P182" s="125" t="s">
        <v>3297</v>
      </c>
      <c r="Q182" s="126">
        <v>1000</v>
      </c>
      <c r="R182" s="125" t="s">
        <v>4571</v>
      </c>
      <c r="S182" s="187" t="s">
        <v>44</v>
      </c>
      <c r="T182" s="170">
        <v>1000</v>
      </c>
      <c r="U182" s="170">
        <v>1000</v>
      </c>
      <c r="V182" s="171" t="s">
        <v>3271</v>
      </c>
      <c r="W182" s="171" t="s">
        <v>3288</v>
      </c>
      <c r="X182" s="171" t="s">
        <v>3289</v>
      </c>
      <c r="Y182" s="171" t="s">
        <v>3292</v>
      </c>
      <c r="Z182" s="171">
        <v>32</v>
      </c>
      <c r="AA182" s="171" t="s">
        <v>44</v>
      </c>
      <c r="AB182" s="168" t="s">
        <v>44</v>
      </c>
      <c r="AC182" s="171" t="s">
        <v>5296</v>
      </c>
      <c r="AD182" s="168">
        <v>1.3500000000000002E-2</v>
      </c>
      <c r="AE182" s="168">
        <v>2.35E-2</v>
      </c>
      <c r="AF182" s="168">
        <v>0.02</v>
      </c>
      <c r="AG182" s="168">
        <v>0.15</v>
      </c>
      <c r="AH182" s="171" t="s">
        <v>133</v>
      </c>
      <c r="AI182" s="171" t="s">
        <v>4607</v>
      </c>
      <c r="AJ182" s="171" t="s">
        <v>130</v>
      </c>
      <c r="AK182" s="172">
        <v>43812</v>
      </c>
      <c r="AL182" s="186" t="s">
        <v>5297</v>
      </c>
      <c r="AM182" s="127">
        <v>3.9206340880569401E-2</v>
      </c>
      <c r="AN182" s="127">
        <v>5.5211850632201902E-2</v>
      </c>
      <c r="AO182" s="127">
        <v>0.21245874991478289</v>
      </c>
      <c r="AP182" s="127">
        <v>0.14996241181744741</v>
      </c>
      <c r="AQ182" s="127">
        <v>0.13485861158182</v>
      </c>
      <c r="AR182" s="127">
        <v>0.2204788551836403</v>
      </c>
      <c r="AS182" s="127">
        <v>6.2690825394012301E-2</v>
      </c>
      <c r="AT182" s="127">
        <v>-1.7971253929116901E-2</v>
      </c>
      <c r="AU182" s="127" t="s">
        <v>44</v>
      </c>
      <c r="AV182" s="127" t="s">
        <v>44</v>
      </c>
      <c r="AW182" s="127">
        <v>0.11893936289239471</v>
      </c>
      <c r="AX182" s="127">
        <v>3.5938188641215643</v>
      </c>
      <c r="AY182" s="127">
        <v>1.216057055299663</v>
      </c>
      <c r="AZ182" s="127">
        <v>1.4328705577056822</v>
      </c>
      <c r="BA182" s="127">
        <v>1.1504463499200748</v>
      </c>
      <c r="BB182" s="127">
        <v>1.0515420850573411</v>
      </c>
      <c r="BC182" s="127">
        <v>2.0275832846565613</v>
      </c>
      <c r="BD182" s="127">
        <v>0.48048374605592842</v>
      </c>
      <c r="BE182" s="127" t="s">
        <v>44</v>
      </c>
      <c r="BF182" s="127" t="s">
        <v>44</v>
      </c>
      <c r="BG182" s="127" t="s">
        <v>44</v>
      </c>
      <c r="BH182" s="127">
        <v>1.2855683302325402</v>
      </c>
      <c r="BI182" s="127">
        <v>2.8296959422315901E-2</v>
      </c>
      <c r="BJ182" s="127">
        <v>9.8094985044092E-3</v>
      </c>
      <c r="BK182" s="127">
        <v>6.41838420578075E-2</v>
      </c>
      <c r="BL182" s="127">
        <v>1.7349389012883298E-2</v>
      </c>
      <c r="BM182" s="127">
        <v>5.8588081147927795E-3</v>
      </c>
      <c r="BN182" s="127">
        <v>0.11173912702939789</v>
      </c>
      <c r="BO182" s="127">
        <v>-6.7783568190812701E-2</v>
      </c>
      <c r="BP182" s="127">
        <v>-0.1417012893821511</v>
      </c>
      <c r="BQ182" s="127" t="s">
        <v>44</v>
      </c>
      <c r="BR182" s="127" t="s">
        <v>44</v>
      </c>
      <c r="BS182" s="127">
        <v>2.4183075269977872E-2</v>
      </c>
      <c r="BT182" s="127">
        <v>5.6343460300927399E-2</v>
      </c>
      <c r="BU182" s="127">
        <v>8.9705669729257503E-2</v>
      </c>
      <c r="BV182" s="174">
        <v>0.99402286515624882</v>
      </c>
      <c r="BW182" s="174">
        <v>0.256096906501875</v>
      </c>
      <c r="BX182" s="127">
        <v>-2.5146833752855501E-2</v>
      </c>
      <c r="BY182" s="127">
        <v>-0.1410550548569702</v>
      </c>
      <c r="BZ182" s="174">
        <v>0.18927934950327549</v>
      </c>
      <c r="CA182" s="179">
        <v>0.60021108733193418</v>
      </c>
      <c r="CB182" s="179">
        <v>-0.49647111000610578</v>
      </c>
      <c r="CC182" s="179">
        <v>0.46648550968951419</v>
      </c>
      <c r="CD182" s="179">
        <v>0.38997692504353859</v>
      </c>
      <c r="CE182" s="179">
        <v>0.40739617662256578</v>
      </c>
      <c r="CF182" s="179">
        <v>0.66485324139564239</v>
      </c>
      <c r="CG182" s="176">
        <v>2.0402772800000002</v>
      </c>
      <c r="CH182" s="168">
        <v>0.27</v>
      </c>
      <c r="CI182" s="169">
        <v>0.15</v>
      </c>
      <c r="CJ182" s="169">
        <v>3.6450000000000007E-3</v>
      </c>
      <c r="CK182" s="169">
        <v>1.2576574097537911E-3</v>
      </c>
      <c r="CL182" s="169">
        <v>4.902657409753792E-3</v>
      </c>
      <c r="CM182" s="177">
        <v>110140482.01000001</v>
      </c>
      <c r="CN182" s="177">
        <v>106307969.29690471</v>
      </c>
      <c r="CO182" s="177">
        <v>-20835474.850000013</v>
      </c>
      <c r="CP182" s="127" t="s">
        <v>44</v>
      </c>
      <c r="CQ182" s="127" t="s">
        <v>44</v>
      </c>
      <c r="CR182" s="127" t="s">
        <v>44</v>
      </c>
      <c r="CS182" s="127" t="s">
        <v>44</v>
      </c>
      <c r="CT182" s="125" t="s">
        <v>44</v>
      </c>
      <c r="CU182" s="125" t="s">
        <v>44</v>
      </c>
      <c r="CV182" s="125" t="s">
        <v>5298</v>
      </c>
      <c r="CW182" s="125" t="s">
        <v>44</v>
      </c>
      <c r="CX182" s="153">
        <v>25569.625694432871</v>
      </c>
    </row>
    <row r="183" spans="1:102" ht="15" customHeight="1" x14ac:dyDescent="0.25">
      <c r="A183" s="8"/>
      <c r="B183" s="128">
        <v>34309551000153</v>
      </c>
      <c r="C183" s="151" t="s">
        <v>5299</v>
      </c>
      <c r="D183" s="125">
        <v>14</v>
      </c>
      <c r="E183" s="125"/>
      <c r="F183" s="121" t="s">
        <v>3310</v>
      </c>
      <c r="G183" s="125" t="s">
        <v>415</v>
      </c>
      <c r="H183" s="125" t="s">
        <v>3264</v>
      </c>
      <c r="I183" s="125" t="s">
        <v>3265</v>
      </c>
      <c r="J183" s="125" t="s">
        <v>3318</v>
      </c>
      <c r="K183" s="125" t="s">
        <v>3285</v>
      </c>
      <c r="L183" s="125" t="s">
        <v>3272</v>
      </c>
      <c r="M183" s="125" t="s">
        <v>110</v>
      </c>
      <c r="N183" s="125" t="s">
        <v>111</v>
      </c>
      <c r="O183" s="125" t="s">
        <v>4606</v>
      </c>
      <c r="P183" s="125" t="s">
        <v>3308</v>
      </c>
      <c r="Q183" s="126">
        <v>500</v>
      </c>
      <c r="R183" s="125" t="s">
        <v>4571</v>
      </c>
      <c r="S183" s="187" t="s">
        <v>44</v>
      </c>
      <c r="T183" s="170">
        <v>100</v>
      </c>
      <c r="U183" s="170">
        <v>100</v>
      </c>
      <c r="V183" s="171" t="s">
        <v>3271</v>
      </c>
      <c r="W183" s="171" t="s">
        <v>3288</v>
      </c>
      <c r="X183" s="171" t="s">
        <v>3289</v>
      </c>
      <c r="Y183" s="171" t="s">
        <v>3292</v>
      </c>
      <c r="Z183" s="171">
        <v>32</v>
      </c>
      <c r="AA183" s="171" t="s">
        <v>44</v>
      </c>
      <c r="AB183" s="168" t="s">
        <v>44</v>
      </c>
      <c r="AC183" s="171" t="s">
        <v>5300</v>
      </c>
      <c r="AD183" s="168">
        <v>1.8500000000000003E-2</v>
      </c>
      <c r="AE183" s="168">
        <v>0.16849999999999998</v>
      </c>
      <c r="AF183" s="168">
        <v>2.5000000000000001E-2</v>
      </c>
      <c r="AG183" s="168">
        <v>0.2</v>
      </c>
      <c r="AH183" s="171" t="s">
        <v>133</v>
      </c>
      <c r="AI183" s="171" t="s">
        <v>4607</v>
      </c>
      <c r="AJ183" s="171" t="s">
        <v>44</v>
      </c>
      <c r="AK183" s="172">
        <v>43700</v>
      </c>
      <c r="AL183" s="186" t="s">
        <v>5301</v>
      </c>
      <c r="AM183" s="127">
        <v>1.14138510423495E-2</v>
      </c>
      <c r="AN183" s="127">
        <v>8.1812781614232E-2</v>
      </c>
      <c r="AO183" s="127">
        <v>0.2595512518516358</v>
      </c>
      <c r="AP183" s="127">
        <v>0.1560878231484748</v>
      </c>
      <c r="AQ183" s="127">
        <v>0.1607504414532385</v>
      </c>
      <c r="AR183" s="127">
        <v>-2.2264060762016501E-2</v>
      </c>
      <c r="AS183" s="127">
        <v>0.18791378445534801</v>
      </c>
      <c r="AT183" s="127">
        <v>-7.6953021381079003E-3</v>
      </c>
      <c r="AU183" s="127" t="s">
        <v>44</v>
      </c>
      <c r="AV183" s="127" t="s">
        <v>44</v>
      </c>
      <c r="AW183" s="127">
        <v>0.10463894425054079</v>
      </c>
      <c r="AX183" s="127">
        <v>1.0462418136194565</v>
      </c>
      <c r="AY183" s="127">
        <v>1.8019502906800071</v>
      </c>
      <c r="AZ183" s="127">
        <v>1.7504731960582069</v>
      </c>
      <c r="BA183" s="127">
        <v>1.2008494336755591</v>
      </c>
      <c r="BB183" s="127">
        <v>1.2846781532117832</v>
      </c>
      <c r="BC183" s="127" t="s">
        <v>44</v>
      </c>
      <c r="BD183" s="127">
        <v>1.4402349709575759</v>
      </c>
      <c r="BE183" s="127" t="s">
        <v>44</v>
      </c>
      <c r="BF183" s="127" t="s">
        <v>44</v>
      </c>
      <c r="BG183" s="127" t="s">
        <v>44</v>
      </c>
      <c r="BH183" s="127">
        <v>1.1205297281494571</v>
      </c>
      <c r="BI183" s="127">
        <v>5.0446958409609995E-4</v>
      </c>
      <c r="BJ183" s="127">
        <v>3.64104294864393E-2</v>
      </c>
      <c r="BK183" s="127">
        <v>0.1112763439946604</v>
      </c>
      <c r="BL183" s="127">
        <v>2.3103611257898615E-2</v>
      </c>
      <c r="BM183" s="127">
        <v>3.165990971106547E-2</v>
      </c>
      <c r="BN183" s="127">
        <v>-0.13100378891625891</v>
      </c>
      <c r="BO183" s="127">
        <v>5.74393908705228E-2</v>
      </c>
      <c r="BP183" s="127">
        <v>-0.13142533759114211</v>
      </c>
      <c r="BQ183" s="127" t="s">
        <v>44</v>
      </c>
      <c r="BR183" s="127" t="s">
        <v>44</v>
      </c>
      <c r="BS183" s="127">
        <v>1.0294177274103866E-2</v>
      </c>
      <c r="BT183" s="127">
        <v>0.1238109733797071</v>
      </c>
      <c r="BU183" s="127">
        <v>0.12518947487576071</v>
      </c>
      <c r="BV183" s="174">
        <v>0.80940659577845586</v>
      </c>
      <c r="BW183" s="174">
        <v>0.1270211867658827</v>
      </c>
      <c r="BX183" s="127">
        <v>-5.4377113344719501E-2</v>
      </c>
      <c r="BY183" s="127">
        <v>-0.23132408337975199</v>
      </c>
      <c r="BZ183" s="174">
        <v>0.45944093444100581</v>
      </c>
      <c r="CA183" s="179">
        <v>0.92687530319457123</v>
      </c>
      <c r="CB183" s="179">
        <v>-0.51349799126487283</v>
      </c>
      <c r="CC183" s="179">
        <v>0.64372326619832465</v>
      </c>
      <c r="CD183" s="179">
        <v>0.55648256220166936</v>
      </c>
      <c r="CE183" s="179">
        <v>4.9396274374480201E-2</v>
      </c>
      <c r="CF183" s="179">
        <v>0.76854157719054239</v>
      </c>
      <c r="CG183" s="176">
        <v>1.93995944</v>
      </c>
      <c r="CH183" s="168">
        <v>0.24</v>
      </c>
      <c r="CI183" s="169">
        <v>0.15</v>
      </c>
      <c r="CJ183" s="169">
        <v>4.4400000000000004E-3</v>
      </c>
      <c r="CK183" s="169" t="s">
        <v>44</v>
      </c>
      <c r="CL183" s="169">
        <v>4.4400000000000004E-3</v>
      </c>
      <c r="CM183" s="177">
        <v>428395763.02999997</v>
      </c>
      <c r="CN183" s="177">
        <v>424919675.43341267</v>
      </c>
      <c r="CO183" s="177">
        <v>-36347206.739999972</v>
      </c>
      <c r="CP183" s="127" t="s">
        <v>44</v>
      </c>
      <c r="CQ183" s="127" t="s">
        <v>44</v>
      </c>
      <c r="CR183" s="127" t="s">
        <v>44</v>
      </c>
      <c r="CS183" s="127" t="s">
        <v>44</v>
      </c>
      <c r="CT183" s="125" t="s">
        <v>44</v>
      </c>
      <c r="CU183" s="125" t="s">
        <v>44</v>
      </c>
      <c r="CV183" s="125" t="s">
        <v>5302</v>
      </c>
      <c r="CW183" s="125" t="s">
        <v>44</v>
      </c>
      <c r="CX183" s="153">
        <v>25569.625694432871</v>
      </c>
    </row>
    <row r="184" spans="1:102" ht="15" customHeight="1" x14ac:dyDescent="0.25">
      <c r="A184" s="8"/>
      <c r="B184" s="128">
        <v>14780356000108</v>
      </c>
      <c r="C184" s="151" t="s">
        <v>5303</v>
      </c>
      <c r="D184" s="125">
        <v>13</v>
      </c>
      <c r="E184" s="125"/>
      <c r="F184" s="121"/>
      <c r="G184" s="125" t="s">
        <v>5304</v>
      </c>
      <c r="H184" s="125" t="s">
        <v>347</v>
      </c>
      <c r="I184" s="125" t="s">
        <v>3256</v>
      </c>
      <c r="J184" s="125" t="s">
        <v>3319</v>
      </c>
      <c r="K184" s="125" t="s">
        <v>44</v>
      </c>
      <c r="L184" s="125" t="s">
        <v>4876</v>
      </c>
      <c r="M184" s="125" t="s">
        <v>110</v>
      </c>
      <c r="N184" s="125" t="s">
        <v>111</v>
      </c>
      <c r="O184" s="125" t="s">
        <v>44</v>
      </c>
      <c r="P184" s="125" t="s">
        <v>3329</v>
      </c>
      <c r="Q184" s="126">
        <v>1003.8</v>
      </c>
      <c r="R184" s="125" t="s">
        <v>4612</v>
      </c>
      <c r="S184" s="187" t="s">
        <v>44</v>
      </c>
      <c r="T184" s="170">
        <v>1000</v>
      </c>
      <c r="U184" s="170">
        <v>0.01</v>
      </c>
      <c r="V184" s="171" t="s">
        <v>3271</v>
      </c>
      <c r="W184" s="171" t="s">
        <v>132</v>
      </c>
      <c r="X184" s="171" t="s">
        <v>132</v>
      </c>
      <c r="Y184" s="171" t="s">
        <v>3288</v>
      </c>
      <c r="Z184" s="171">
        <v>1</v>
      </c>
      <c r="AA184" s="171" t="s">
        <v>44</v>
      </c>
      <c r="AB184" s="168" t="s">
        <v>44</v>
      </c>
      <c r="AC184" s="171" t="s">
        <v>44</v>
      </c>
      <c r="AD184" s="168">
        <v>2.0000000000000001E-4</v>
      </c>
      <c r="AE184" s="168" t="s">
        <v>44</v>
      </c>
      <c r="AF184" s="168" t="s">
        <v>44</v>
      </c>
      <c r="AG184" s="168" t="s">
        <v>44</v>
      </c>
      <c r="AH184" s="171" t="s">
        <v>44</v>
      </c>
      <c r="AI184" s="171" t="s">
        <v>44</v>
      </c>
      <c r="AJ184" s="171" t="s">
        <v>130</v>
      </c>
      <c r="AK184" s="172">
        <v>41873</v>
      </c>
      <c r="AL184" s="186" t="s">
        <v>5305</v>
      </c>
      <c r="AM184" s="127">
        <v>1.49394788774852E-2</v>
      </c>
      <c r="AN184" s="127">
        <v>6.1286189362870197E-2</v>
      </c>
      <c r="AO184" s="127">
        <v>0.27946880934846069</v>
      </c>
      <c r="AP184" s="127">
        <v>0.25500617329537789</v>
      </c>
      <c r="AQ184" s="127">
        <v>0.26352116310644158</v>
      </c>
      <c r="AR184" s="127">
        <v>0.2431670841935378</v>
      </c>
      <c r="AS184" s="127">
        <v>0.25181321347766872</v>
      </c>
      <c r="AT184" s="127">
        <v>0.13603427769179621</v>
      </c>
      <c r="AU184" s="127" t="s">
        <v>44</v>
      </c>
      <c r="AV184" s="127" t="s">
        <v>44</v>
      </c>
      <c r="AW184" s="127">
        <v>0.26659577735738188</v>
      </c>
      <c r="AX184" s="127">
        <v>1.3694157578643291</v>
      </c>
      <c r="AY184" s="127">
        <v>1.3498461311072567</v>
      </c>
      <c r="AZ184" s="127">
        <v>1.884801773864758</v>
      </c>
      <c r="BA184" s="127">
        <v>2.0518779109218959</v>
      </c>
      <c r="BB184" s="127">
        <v>2.3172600026991077</v>
      </c>
      <c r="BC184" s="127">
        <v>2.2362303853529628</v>
      </c>
      <c r="BD184" s="127">
        <v>1.9299818650926144</v>
      </c>
      <c r="BE184" s="127">
        <v>1.0994442634216532</v>
      </c>
      <c r="BF184" s="127" t="s">
        <v>44</v>
      </c>
      <c r="BG184" s="127" t="s">
        <v>44</v>
      </c>
      <c r="BH184" s="127">
        <v>7.3153767942851076</v>
      </c>
      <c r="BI184" s="127">
        <v>4.0300974192317004E-3</v>
      </c>
      <c r="BJ184" s="127">
        <v>1.58838372350775E-2</v>
      </c>
      <c r="BK184" s="127">
        <v>0.1311939014914853</v>
      </c>
      <c r="BL184" s="127">
        <v>0.11627604640964928</v>
      </c>
      <c r="BM184" s="127">
        <v>0.13450419300332794</v>
      </c>
      <c r="BN184" s="127">
        <v>0.1344273560392954</v>
      </c>
      <c r="BO184" s="127">
        <v>0.12133881989284349</v>
      </c>
      <c r="BP184" s="127">
        <v>1.2304242238762E-2</v>
      </c>
      <c r="BQ184" s="127" t="s">
        <v>44</v>
      </c>
      <c r="BR184" s="127" t="s">
        <v>44</v>
      </c>
      <c r="BS184" s="127">
        <v>0.22205999426511736</v>
      </c>
      <c r="BT184" s="127">
        <v>4.8040187565723702E-2</v>
      </c>
      <c r="BU184" s="127">
        <v>0.23631620785775931</v>
      </c>
      <c r="BV184" s="174">
        <v>2.2770353098559961</v>
      </c>
      <c r="BW184" s="174">
        <v>0.71105903920973723</v>
      </c>
      <c r="BX184" s="127">
        <v>-5.9862584528404999E-3</v>
      </c>
      <c r="BY184" s="127">
        <v>-0.4664028959615813</v>
      </c>
      <c r="BZ184" s="174">
        <v>-8.1569632802509992E-3</v>
      </c>
      <c r="CA184" s="179">
        <v>-1.0576454381494399E-2</v>
      </c>
      <c r="CB184" s="179">
        <v>1.2830606990308999E-2</v>
      </c>
      <c r="CC184" s="179">
        <v>9.3510512200348991E-3</v>
      </c>
      <c r="CD184" s="179">
        <v>-3.9530188291883699E-2</v>
      </c>
      <c r="CE184" s="179">
        <v>6.1454528658973599E-2</v>
      </c>
      <c r="CF184" s="179">
        <v>2.8060686438561602E-2</v>
      </c>
      <c r="CG184" s="176">
        <v>15652.823733769999</v>
      </c>
      <c r="CH184" s="168" t="s">
        <v>44</v>
      </c>
      <c r="CI184" s="169" t="s">
        <v>44</v>
      </c>
      <c r="CJ184" s="169" t="s">
        <v>44</v>
      </c>
      <c r="CK184" s="169" t="s">
        <v>44</v>
      </c>
      <c r="CL184" s="169" t="s">
        <v>44</v>
      </c>
      <c r="CM184" s="177">
        <v>8126701666.1599998</v>
      </c>
      <c r="CN184" s="177">
        <v>7658127743.3903151</v>
      </c>
      <c r="CO184" s="177" t="s">
        <v>44</v>
      </c>
      <c r="CP184" s="127" t="s">
        <v>44</v>
      </c>
      <c r="CQ184" s="127" t="s">
        <v>44</v>
      </c>
      <c r="CR184" s="127" t="s">
        <v>44</v>
      </c>
      <c r="CS184" s="127" t="s">
        <v>44</v>
      </c>
      <c r="CT184" s="125" t="s">
        <v>44</v>
      </c>
      <c r="CU184" s="125" t="s">
        <v>44</v>
      </c>
      <c r="CV184" s="125" t="s">
        <v>5306</v>
      </c>
      <c r="CW184" s="125" t="s">
        <v>44</v>
      </c>
      <c r="CX184" s="153">
        <v>25569.604861099539</v>
      </c>
    </row>
    <row r="185" spans="1:102" ht="15" customHeight="1" x14ac:dyDescent="0.25">
      <c r="A185" s="8"/>
      <c r="B185" s="128">
        <v>29250121000173</v>
      </c>
      <c r="C185" s="151" t="s">
        <v>5307</v>
      </c>
      <c r="D185" s="125">
        <v>3</v>
      </c>
      <c r="E185" s="125"/>
      <c r="F185" s="121" t="s">
        <v>3266</v>
      </c>
      <c r="G185" s="125" t="s">
        <v>2428</v>
      </c>
      <c r="H185" s="125" t="s">
        <v>3276</v>
      </c>
      <c r="I185" s="125" t="s">
        <v>3276</v>
      </c>
      <c r="J185" s="125" t="s">
        <v>3317</v>
      </c>
      <c r="K185" s="125" t="s">
        <v>3285</v>
      </c>
      <c r="L185" s="125" t="s">
        <v>3272</v>
      </c>
      <c r="M185" s="125" t="s">
        <v>160</v>
      </c>
      <c r="N185" s="125" t="s">
        <v>3328</v>
      </c>
      <c r="O185" s="125" t="s">
        <v>161</v>
      </c>
      <c r="P185" s="125" t="s">
        <v>3320</v>
      </c>
      <c r="Q185" s="126">
        <v>500</v>
      </c>
      <c r="R185" s="125" t="s">
        <v>4571</v>
      </c>
      <c r="S185" s="187" t="s">
        <v>44</v>
      </c>
      <c r="T185" s="170">
        <v>500</v>
      </c>
      <c r="U185" s="170">
        <v>500</v>
      </c>
      <c r="V185" s="171" t="s">
        <v>3271</v>
      </c>
      <c r="W185" s="171" t="s">
        <v>132</v>
      </c>
      <c r="X185" s="171" t="s">
        <v>4652</v>
      </c>
      <c r="Y185" s="171" t="s">
        <v>3288</v>
      </c>
      <c r="Z185" s="171">
        <v>30</v>
      </c>
      <c r="AA185" s="171" t="s">
        <v>44</v>
      </c>
      <c r="AB185" s="168" t="s">
        <v>44</v>
      </c>
      <c r="AC185" s="171" t="s">
        <v>44</v>
      </c>
      <c r="AD185" s="168">
        <v>4.0000000000000001E-3</v>
      </c>
      <c r="AE185" s="168" t="s">
        <v>44</v>
      </c>
      <c r="AF185" s="168">
        <v>6.0000000000000001E-3</v>
      </c>
      <c r="AG185" s="168">
        <v>0.1</v>
      </c>
      <c r="AH185" s="171" t="s">
        <v>3253</v>
      </c>
      <c r="AI185" s="171" t="s">
        <v>3254</v>
      </c>
      <c r="AJ185" s="171" t="s">
        <v>130</v>
      </c>
      <c r="AK185" s="172">
        <v>43283</v>
      </c>
      <c r="AL185" s="186" t="s">
        <v>5308</v>
      </c>
      <c r="AM185" s="127">
        <v>1.0964912069233199E-2</v>
      </c>
      <c r="AN185" s="127">
        <v>4.4955907947333999E-2</v>
      </c>
      <c r="AO185" s="127">
        <v>0.15117664062219061</v>
      </c>
      <c r="AP185" s="127">
        <v>0.1370980464253086</v>
      </c>
      <c r="AQ185" s="127">
        <v>0.1422718052068927</v>
      </c>
      <c r="AR185" s="127">
        <v>0.1224643740026303</v>
      </c>
      <c r="AS185" s="127">
        <v>0.1198949350652347</v>
      </c>
      <c r="AT185" s="127">
        <v>0.14567544686166939</v>
      </c>
      <c r="AU185" s="127" t="s">
        <v>44</v>
      </c>
      <c r="AV185" s="127" t="s">
        <v>44</v>
      </c>
      <c r="AW185" s="127">
        <v>9.9448329111064798E-2</v>
      </c>
      <c r="AX185" s="127">
        <v>1.0050901704365398</v>
      </c>
      <c r="AY185" s="127">
        <v>0.99016693718417959</v>
      </c>
      <c r="AZ185" s="127">
        <v>1.0195699515660073</v>
      </c>
      <c r="BA185" s="127">
        <v>1.0454633208622686</v>
      </c>
      <c r="BB185" s="127">
        <v>1.117219361792273</v>
      </c>
      <c r="BC185" s="127">
        <v>1.126215561518787</v>
      </c>
      <c r="BD185" s="127">
        <v>0.91891544211154041</v>
      </c>
      <c r="BE185" s="127">
        <v>1.1773652721288144</v>
      </c>
      <c r="BF185" s="127" t="s">
        <v>44</v>
      </c>
      <c r="BG185" s="127" t="s">
        <v>44</v>
      </c>
      <c r="BH185" s="127">
        <v>1.1257383343650558</v>
      </c>
      <c r="BI185" s="127">
        <v>5.5530610979699998E-5</v>
      </c>
      <c r="BJ185" s="127">
        <v>-4.4644418045849997E-4</v>
      </c>
      <c r="BK185" s="127">
        <v>2.9017327652152E-3</v>
      </c>
      <c r="BL185" s="127">
        <v>5.2707053068379306E-3</v>
      </c>
      <c r="BM185" s="127">
        <v>1.32410696036247E-2</v>
      </c>
      <c r="BN185" s="127">
        <v>1.37246458483879E-2</v>
      </c>
      <c r="BO185" s="127">
        <v>-1.05794585195904E-2</v>
      </c>
      <c r="BP185" s="127">
        <v>2.19454114086352E-2</v>
      </c>
      <c r="BQ185" s="127" t="s">
        <v>44</v>
      </c>
      <c r="BR185" s="127" t="s">
        <v>44</v>
      </c>
      <c r="BS185" s="127">
        <v>1.020617317391892E-2</v>
      </c>
      <c r="BT185" s="127">
        <v>1.9275154990776001E-3</v>
      </c>
      <c r="BU185" s="127">
        <v>6.0685736136745997E-3</v>
      </c>
      <c r="BV185" s="174">
        <v>1.3110624072389288</v>
      </c>
      <c r="BW185" s="174">
        <v>1.2732177210437436</v>
      </c>
      <c r="BX185" s="127">
        <v>-6.6220064138700074E-5</v>
      </c>
      <c r="BY185" s="127">
        <v>-3.6289564027713599E-2</v>
      </c>
      <c r="BZ185" s="174">
        <v>1.2905693971816999E-3</v>
      </c>
      <c r="CA185" s="179">
        <v>-2.0205475186609399E-2</v>
      </c>
      <c r="CB185" s="179">
        <v>7.5294395613986403E-2</v>
      </c>
      <c r="CC185" s="179">
        <v>1.34592185806688E-2</v>
      </c>
      <c r="CD185" s="179">
        <v>-3.1629980563093199E-2</v>
      </c>
      <c r="CE185" s="179">
        <v>6.94021670783007E-2</v>
      </c>
      <c r="CF185" s="179">
        <v>1.06954129485195E-2</v>
      </c>
      <c r="CG185" s="176">
        <v>2.096794</v>
      </c>
      <c r="CH185" s="168">
        <v>0.27</v>
      </c>
      <c r="CI185" s="169">
        <v>0.15</v>
      </c>
      <c r="CJ185" s="169">
        <v>1.08E-3</v>
      </c>
      <c r="CK185" s="169">
        <v>3.7905549603505228E-5</v>
      </c>
      <c r="CL185" s="169">
        <v>1.1179055496035053E-3</v>
      </c>
      <c r="CM185" s="177">
        <v>861973013.12</v>
      </c>
      <c r="CN185" s="177">
        <v>846317291.34523809</v>
      </c>
      <c r="CO185" s="177">
        <v>-54102084.579999983</v>
      </c>
      <c r="CP185" s="127" t="s">
        <v>44</v>
      </c>
      <c r="CQ185" s="127" t="s">
        <v>44</v>
      </c>
      <c r="CR185" s="127" t="s">
        <v>44</v>
      </c>
      <c r="CS185" s="127" t="s">
        <v>44</v>
      </c>
      <c r="CT185" s="125" t="s">
        <v>44</v>
      </c>
      <c r="CU185" s="125" t="s">
        <v>44</v>
      </c>
      <c r="CV185" s="125" t="s">
        <v>5309</v>
      </c>
      <c r="CW185" s="125" t="s">
        <v>44</v>
      </c>
      <c r="CX185" s="153">
        <v>25569.625694432871</v>
      </c>
    </row>
    <row r="186" spans="1:102" ht="15" customHeight="1" x14ac:dyDescent="0.25">
      <c r="A186" s="8"/>
      <c r="B186" s="128">
        <v>53799009000170</v>
      </c>
      <c r="C186" s="151" t="s">
        <v>5310</v>
      </c>
      <c r="D186" s="125">
        <v>2</v>
      </c>
      <c r="E186" s="125"/>
      <c r="F186" s="121"/>
      <c r="G186" s="125" t="s">
        <v>2428</v>
      </c>
      <c r="H186" s="125" t="s">
        <v>3276</v>
      </c>
      <c r="I186" s="125" t="s">
        <v>3276</v>
      </c>
      <c r="J186" s="125" t="s">
        <v>3319</v>
      </c>
      <c r="K186" s="125" t="s">
        <v>3285</v>
      </c>
      <c r="L186" s="125" t="s">
        <v>3272</v>
      </c>
      <c r="M186" s="125" t="s">
        <v>160</v>
      </c>
      <c r="N186" s="125" t="s">
        <v>3328</v>
      </c>
      <c r="O186" s="125" t="s">
        <v>3326</v>
      </c>
      <c r="P186" s="125" t="s">
        <v>3320</v>
      </c>
      <c r="Q186" s="126">
        <v>500</v>
      </c>
      <c r="R186" s="125" t="s">
        <v>4571</v>
      </c>
      <c r="S186" s="187" t="s">
        <v>44</v>
      </c>
      <c r="T186" s="170">
        <v>500</v>
      </c>
      <c r="U186" s="170">
        <v>1000</v>
      </c>
      <c r="V186" s="171" t="s">
        <v>3271</v>
      </c>
      <c r="W186" s="171" t="s">
        <v>132</v>
      </c>
      <c r="X186" s="171" t="s">
        <v>132</v>
      </c>
      <c r="Y186" s="171" t="s">
        <v>3288</v>
      </c>
      <c r="Z186" s="171">
        <v>1</v>
      </c>
      <c r="AA186" s="171" t="s">
        <v>44</v>
      </c>
      <c r="AB186" s="168" t="s">
        <v>44</v>
      </c>
      <c r="AC186" s="171" t="s">
        <v>5311</v>
      </c>
      <c r="AD186" s="168">
        <v>5.0000000000000001E-3</v>
      </c>
      <c r="AE186" s="168">
        <v>5.0000000000000001E-3</v>
      </c>
      <c r="AF186" s="168">
        <v>1.2E-2</v>
      </c>
      <c r="AG186" s="168" t="s">
        <v>44</v>
      </c>
      <c r="AH186" s="171" t="s">
        <v>44</v>
      </c>
      <c r="AI186" s="171" t="s">
        <v>44</v>
      </c>
      <c r="AJ186" s="171" t="s">
        <v>130</v>
      </c>
      <c r="AK186" s="172">
        <v>45463</v>
      </c>
      <c r="AL186" s="186" t="s">
        <v>5312</v>
      </c>
      <c r="AM186" s="127">
        <v>1.0001218416790299E-2</v>
      </c>
      <c r="AN186" s="127">
        <v>4.3667091455393998E-2</v>
      </c>
      <c r="AO186" s="127">
        <v>0.147308384207331</v>
      </c>
      <c r="AP186" s="127" t="s">
        <v>44</v>
      </c>
      <c r="AQ186" s="127" t="s">
        <v>44</v>
      </c>
      <c r="AR186" s="127" t="s">
        <v>44</v>
      </c>
      <c r="AS186" s="127" t="s">
        <v>44</v>
      </c>
      <c r="AT186" s="127" t="s">
        <v>44</v>
      </c>
      <c r="AU186" s="127" t="s">
        <v>44</v>
      </c>
      <c r="AV186" s="127" t="s">
        <v>44</v>
      </c>
      <c r="AW186" s="127">
        <v>0.13464278968169169</v>
      </c>
      <c r="AX186" s="127">
        <v>0.91675393834761765</v>
      </c>
      <c r="AY186" s="127">
        <v>0.96178037940601824</v>
      </c>
      <c r="AZ186" s="127">
        <v>0.99348154273967482</v>
      </c>
      <c r="BA186" s="127" t="s">
        <v>44</v>
      </c>
      <c r="BB186" s="127" t="s">
        <v>44</v>
      </c>
      <c r="BC186" s="127" t="s">
        <v>44</v>
      </c>
      <c r="BD186" s="127" t="s">
        <v>44</v>
      </c>
      <c r="BE186" s="127" t="s">
        <v>44</v>
      </c>
      <c r="BF186" s="127" t="s">
        <v>44</v>
      </c>
      <c r="BG186" s="127" t="s">
        <v>44</v>
      </c>
      <c r="BH186" s="127">
        <v>1.0083420510064449</v>
      </c>
      <c r="BI186" s="127">
        <v>-9.0816304146310001E-4</v>
      </c>
      <c r="BJ186" s="127">
        <v>-1.7352606723984999E-3</v>
      </c>
      <c r="BK186" s="127">
        <v>-9.665236496443E-4</v>
      </c>
      <c r="BL186" s="127" t="s">
        <v>44</v>
      </c>
      <c r="BM186" s="127" t="s">
        <v>44</v>
      </c>
      <c r="BN186" s="127" t="s">
        <v>44</v>
      </c>
      <c r="BO186" s="127" t="s">
        <v>44</v>
      </c>
      <c r="BP186" s="127" t="s">
        <v>44</v>
      </c>
      <c r="BQ186" s="127" t="s">
        <v>44</v>
      </c>
      <c r="BR186" s="127" t="s">
        <v>44</v>
      </c>
      <c r="BS186" s="127">
        <v>9.8268759058828259E-4</v>
      </c>
      <c r="BT186" s="127">
        <v>1.0429706077757E-3</v>
      </c>
      <c r="BU186" s="127">
        <v>1.4425091882943001E-3</v>
      </c>
      <c r="BV186" s="174">
        <v>-0.80730434619399627</v>
      </c>
      <c r="BW186" s="174">
        <v>0.64699441735521745</v>
      </c>
      <c r="BX186" s="127">
        <v>-5.6580907862313623E-6</v>
      </c>
      <c r="BY186" s="127">
        <v>-3.6580424052301552E-5</v>
      </c>
      <c r="BZ186" s="174">
        <v>5.1234721992190005E-4</v>
      </c>
      <c r="CA186" s="179">
        <v>4.7339810565134997E-2</v>
      </c>
      <c r="CB186" s="179">
        <v>4.1555947258058099E-2</v>
      </c>
      <c r="CC186" s="179">
        <v>8.9656812243415401E-2</v>
      </c>
      <c r="CD186" s="179">
        <v>-1.16816914065111E-2</v>
      </c>
      <c r="CE186" s="179">
        <v>0.12357526508081849</v>
      </c>
      <c r="CF186" s="179">
        <v>5.6475117329327702E-2</v>
      </c>
      <c r="CG186" s="176">
        <v>1.2643907000000001</v>
      </c>
      <c r="CH186" s="168">
        <v>0.3</v>
      </c>
      <c r="CI186" s="169" t="s">
        <v>44</v>
      </c>
      <c r="CJ186" s="169">
        <v>1.5E-3</v>
      </c>
      <c r="CK186" s="169" t="s">
        <v>44</v>
      </c>
      <c r="CL186" s="169">
        <v>1.5E-3</v>
      </c>
      <c r="CM186" s="177">
        <v>244295511.80000001</v>
      </c>
      <c r="CN186" s="177">
        <v>215066078.91531733</v>
      </c>
      <c r="CO186" s="177">
        <v>35028554.800000004</v>
      </c>
      <c r="CP186" s="127" t="s">
        <v>44</v>
      </c>
      <c r="CQ186" s="127" t="s">
        <v>44</v>
      </c>
      <c r="CR186" s="127" t="s">
        <v>44</v>
      </c>
      <c r="CS186" s="127" t="s">
        <v>44</v>
      </c>
      <c r="CT186" s="125" t="s">
        <v>44</v>
      </c>
      <c r="CU186" s="125" t="s">
        <v>44</v>
      </c>
      <c r="CV186" s="125" t="s">
        <v>5313</v>
      </c>
      <c r="CW186" s="125" t="s">
        <v>44</v>
      </c>
      <c r="CX186" s="153">
        <v>25569.625694432871</v>
      </c>
    </row>
    <row r="187" spans="1:102" ht="15" customHeight="1" x14ac:dyDescent="0.25">
      <c r="A187" s="8"/>
      <c r="B187" s="128">
        <v>26142614000100</v>
      </c>
      <c r="C187" s="151" t="s">
        <v>5314</v>
      </c>
      <c r="D187" s="125">
        <v>11</v>
      </c>
      <c r="E187" s="125"/>
      <c r="F187" s="121" t="s">
        <v>3310</v>
      </c>
      <c r="G187" s="125" t="s">
        <v>2428</v>
      </c>
      <c r="H187" s="125" t="s">
        <v>3276</v>
      </c>
      <c r="I187" s="125" t="s">
        <v>3276</v>
      </c>
      <c r="J187" s="125" t="s">
        <v>3319</v>
      </c>
      <c r="K187" s="125" t="s">
        <v>3285</v>
      </c>
      <c r="L187" s="125" t="s">
        <v>3272</v>
      </c>
      <c r="M187" s="125" t="s">
        <v>110</v>
      </c>
      <c r="N187" s="125" t="s">
        <v>3305</v>
      </c>
      <c r="O187" s="125" t="s">
        <v>311</v>
      </c>
      <c r="P187" s="125" t="s">
        <v>4722</v>
      </c>
      <c r="Q187" s="126">
        <v>500</v>
      </c>
      <c r="R187" s="125" t="s">
        <v>4571</v>
      </c>
      <c r="S187" s="187" t="s">
        <v>44</v>
      </c>
      <c r="T187" s="170">
        <v>100</v>
      </c>
      <c r="U187" s="170">
        <v>500</v>
      </c>
      <c r="V187" s="171" t="s">
        <v>3271</v>
      </c>
      <c r="W187" s="171" t="s">
        <v>132</v>
      </c>
      <c r="X187" s="171" t="s">
        <v>5315</v>
      </c>
      <c r="Y187" s="171" t="s">
        <v>3288</v>
      </c>
      <c r="Z187" s="171">
        <v>15</v>
      </c>
      <c r="AA187" s="171" t="s">
        <v>44</v>
      </c>
      <c r="AB187" s="168" t="s">
        <v>44</v>
      </c>
      <c r="AC187" s="171" t="s">
        <v>44</v>
      </c>
      <c r="AD187" s="168">
        <v>7.4999999999999997E-3</v>
      </c>
      <c r="AE187" s="168" t="s">
        <v>44</v>
      </c>
      <c r="AF187" s="168">
        <v>1.2E-2</v>
      </c>
      <c r="AG187" s="168" t="s">
        <v>44</v>
      </c>
      <c r="AH187" s="171" t="s">
        <v>44</v>
      </c>
      <c r="AI187" s="171" t="s">
        <v>44</v>
      </c>
      <c r="AJ187" s="171" t="s">
        <v>44</v>
      </c>
      <c r="AK187" s="172">
        <v>42675</v>
      </c>
      <c r="AL187" s="186" t="s">
        <v>5316</v>
      </c>
      <c r="AM187" s="127">
        <v>3.4713482654473E-3</v>
      </c>
      <c r="AN187" s="127">
        <v>1.8519428263553399E-2</v>
      </c>
      <c r="AO187" s="127">
        <v>9.3016973534962397E-2</v>
      </c>
      <c r="AP187" s="127">
        <v>8.4449340407907997E-2</v>
      </c>
      <c r="AQ187" s="127">
        <v>9.7864443919048305E-2</v>
      </c>
      <c r="AR187" s="127">
        <v>4.1745406183414602E-2</v>
      </c>
      <c r="AS187" s="127">
        <v>0.1146915709962583</v>
      </c>
      <c r="AT187" s="127">
        <v>5.9990584870554198E-2</v>
      </c>
      <c r="AU187" s="127" t="s">
        <v>44</v>
      </c>
      <c r="AV187" s="127" t="s">
        <v>44</v>
      </c>
      <c r="AW187" s="127">
        <v>8.0533221664548002E-2</v>
      </c>
      <c r="AX187" s="127">
        <v>0.31819844953914639</v>
      </c>
      <c r="AY187" s="127">
        <v>0.4078957894390004</v>
      </c>
      <c r="AZ187" s="127">
        <v>0.62732781209809096</v>
      </c>
      <c r="BA187" s="127">
        <v>0.62811721071900661</v>
      </c>
      <c r="BB187" s="127">
        <v>0.73642266707278925</v>
      </c>
      <c r="BC187" s="127">
        <v>0.38390206497666268</v>
      </c>
      <c r="BD187" s="127">
        <v>0.879035095278631</v>
      </c>
      <c r="BE187" s="127">
        <v>0.48485062378670057</v>
      </c>
      <c r="BF187" s="127" t="s">
        <v>44</v>
      </c>
      <c r="BG187" s="127" t="s">
        <v>44</v>
      </c>
      <c r="BH187" s="127">
        <v>0.83854792819420465</v>
      </c>
      <c r="BI187" s="127">
        <v>-7.4380331928061002E-3</v>
      </c>
      <c r="BJ187" s="127">
        <v>-2.68829238642391E-2</v>
      </c>
      <c r="BK187" s="127">
        <v>-5.5257934322012897E-2</v>
      </c>
      <c r="BL187" s="127">
        <v>-4.4073435967722507E-2</v>
      </c>
      <c r="BM187" s="127">
        <v>-3.0918431768556687E-2</v>
      </c>
      <c r="BN187" s="127">
        <v>-6.6994321970827705E-2</v>
      </c>
      <c r="BO187" s="127">
        <v>-1.5782822588566701E-2</v>
      </c>
      <c r="BP187" s="127">
        <v>-6.3739450582479901E-2</v>
      </c>
      <c r="BQ187" s="127" t="s">
        <v>44</v>
      </c>
      <c r="BR187" s="127" t="s">
        <v>44</v>
      </c>
      <c r="BS187" s="127">
        <v>-1.4147015732979495E-2</v>
      </c>
      <c r="BT187" s="127">
        <v>3.1574348106245001E-2</v>
      </c>
      <c r="BU187" s="127">
        <v>2.6682774348595301E-2</v>
      </c>
      <c r="BV187" s="174">
        <v>-1.5469787378112216</v>
      </c>
      <c r="BW187" s="174">
        <v>-0.3646478186055232</v>
      </c>
      <c r="BX187" s="127">
        <v>-1.9462409803756599E-2</v>
      </c>
      <c r="BY187" s="127">
        <v>-4.4250067315952102E-2</v>
      </c>
      <c r="BZ187" s="174">
        <v>5.5504200185879302E-2</v>
      </c>
      <c r="CA187" s="179">
        <v>0.53919328838045988</v>
      </c>
      <c r="CB187" s="179">
        <v>-0.39152052425494938</v>
      </c>
      <c r="CC187" s="179">
        <v>0.77902917149009454</v>
      </c>
      <c r="CD187" s="179">
        <v>0.87310871239383114</v>
      </c>
      <c r="CE187" s="179">
        <v>2.71707309785559E-2</v>
      </c>
      <c r="CF187" s="179">
        <v>0.66401928926501275</v>
      </c>
      <c r="CG187" s="176">
        <v>2.0788678300000001</v>
      </c>
      <c r="CH187" s="168">
        <v>0.27</v>
      </c>
      <c r="CI187" s="169" t="s">
        <v>44</v>
      </c>
      <c r="CJ187" s="169">
        <v>2.0249999999999999E-3</v>
      </c>
      <c r="CK187" s="169" t="s">
        <v>44</v>
      </c>
      <c r="CL187" s="169">
        <v>2.0249999999999999E-3</v>
      </c>
      <c r="CM187" s="177">
        <v>34800948.68</v>
      </c>
      <c r="CN187" s="177">
        <v>36296399.77269841</v>
      </c>
      <c r="CO187" s="177">
        <v>-3617617.61</v>
      </c>
      <c r="CP187" s="127" t="s">
        <v>44</v>
      </c>
      <c r="CQ187" s="127" t="s">
        <v>44</v>
      </c>
      <c r="CR187" s="127" t="s">
        <v>44</v>
      </c>
      <c r="CS187" s="127" t="s">
        <v>44</v>
      </c>
      <c r="CT187" s="125" t="s">
        <v>44</v>
      </c>
      <c r="CU187" s="125" t="s">
        <v>44</v>
      </c>
      <c r="CV187" s="125" t="s">
        <v>5317</v>
      </c>
      <c r="CW187" s="125" t="s">
        <v>44</v>
      </c>
      <c r="CX187" s="153">
        <v>25569.625694432871</v>
      </c>
    </row>
    <row r="188" spans="1:102" ht="15" customHeight="1" x14ac:dyDescent="0.25">
      <c r="A188" s="8"/>
      <c r="B188" s="128">
        <v>59079948000127</v>
      </c>
      <c r="C188" s="151" t="s">
        <v>5318</v>
      </c>
      <c r="D188" s="125">
        <v>16</v>
      </c>
      <c r="E188" s="125"/>
      <c r="F188" s="121"/>
      <c r="G188" s="125" t="s">
        <v>2428</v>
      </c>
      <c r="H188" s="125" t="s">
        <v>3276</v>
      </c>
      <c r="I188" s="125" t="s">
        <v>3276</v>
      </c>
      <c r="J188" s="125" t="s">
        <v>3319</v>
      </c>
      <c r="K188" s="125" t="s">
        <v>3285</v>
      </c>
      <c r="L188" s="125" t="s">
        <v>3272</v>
      </c>
      <c r="M188" s="125" t="s">
        <v>110</v>
      </c>
      <c r="N188" s="125" t="s">
        <v>3324</v>
      </c>
      <c r="O188" s="125" t="s">
        <v>4761</v>
      </c>
      <c r="P188" s="125" t="s">
        <v>3320</v>
      </c>
      <c r="Q188" s="126">
        <v>500</v>
      </c>
      <c r="R188" s="125" t="s">
        <v>4571</v>
      </c>
      <c r="S188" s="187" t="s">
        <v>44</v>
      </c>
      <c r="T188" s="170">
        <v>500</v>
      </c>
      <c r="U188" s="170">
        <v>500</v>
      </c>
      <c r="V188" s="171" t="s">
        <v>3271</v>
      </c>
      <c r="W188" s="171" t="s">
        <v>132</v>
      </c>
      <c r="X188" s="171" t="s">
        <v>132</v>
      </c>
      <c r="Y188" s="171" t="s">
        <v>3288</v>
      </c>
      <c r="Z188" s="171">
        <v>1</v>
      </c>
      <c r="AA188" s="171" t="s">
        <v>44</v>
      </c>
      <c r="AB188" s="168" t="s">
        <v>44</v>
      </c>
      <c r="AC188" s="171" t="s">
        <v>44</v>
      </c>
      <c r="AD188" s="168">
        <v>8.5000000000000006E-3</v>
      </c>
      <c r="AE188" s="168" t="s">
        <v>44</v>
      </c>
      <c r="AF188" s="168">
        <v>8.5000000000000006E-3</v>
      </c>
      <c r="AG188" s="168">
        <v>0.15</v>
      </c>
      <c r="AH188" s="171" t="s">
        <v>4669</v>
      </c>
      <c r="AI188" s="171" t="s">
        <v>4607</v>
      </c>
      <c r="AJ188" s="171" t="s">
        <v>130</v>
      </c>
      <c r="AK188" s="172">
        <v>45716</v>
      </c>
      <c r="AL188" s="186" t="s">
        <v>5319</v>
      </c>
      <c r="AM188" s="127">
        <v>8.9628831423623993E-3</v>
      </c>
      <c r="AN188" s="127">
        <v>2.5481595952807801E-2</v>
      </c>
      <c r="AO188" s="127">
        <v>0.1444728728917106</v>
      </c>
      <c r="AP188" s="127" t="s">
        <v>44</v>
      </c>
      <c r="AQ188" s="127" t="s">
        <v>44</v>
      </c>
      <c r="AR188" s="127" t="s">
        <v>44</v>
      </c>
      <c r="AS188" s="127" t="s">
        <v>44</v>
      </c>
      <c r="AT188" s="127" t="s">
        <v>44</v>
      </c>
      <c r="AU188" s="127" t="s">
        <v>44</v>
      </c>
      <c r="AV188" s="127" t="s">
        <v>44</v>
      </c>
      <c r="AW188" s="127">
        <v>0.15083959273937769</v>
      </c>
      <c r="AX188" s="127">
        <v>0.82157573980343523</v>
      </c>
      <c r="AY188" s="127">
        <v>0.56123955607157905</v>
      </c>
      <c r="AZ188" s="127">
        <v>0.97435820382412797</v>
      </c>
      <c r="BA188" s="127" t="s">
        <v>44</v>
      </c>
      <c r="BB188" s="127" t="s">
        <v>44</v>
      </c>
      <c r="BC188" s="127" t="s">
        <v>44</v>
      </c>
      <c r="BD188" s="127" t="s">
        <v>44</v>
      </c>
      <c r="BE188" s="127" t="s">
        <v>44</v>
      </c>
      <c r="BF188" s="127" t="s">
        <v>44</v>
      </c>
      <c r="BG188" s="127" t="s">
        <v>44</v>
      </c>
      <c r="BH188" s="127">
        <v>1.0267627231634839</v>
      </c>
      <c r="BI188" s="127">
        <v>-1.9464983158909001E-3</v>
      </c>
      <c r="BJ188" s="127">
        <v>-1.9920756174984702E-2</v>
      </c>
      <c r="BK188" s="127">
        <v>-3.8020349652646999E-3</v>
      </c>
      <c r="BL188" s="127" t="s">
        <v>44</v>
      </c>
      <c r="BM188" s="127" t="s">
        <v>44</v>
      </c>
      <c r="BN188" s="127" t="s">
        <v>44</v>
      </c>
      <c r="BO188" s="127" t="s">
        <v>44</v>
      </c>
      <c r="BP188" s="127" t="s">
        <v>44</v>
      </c>
      <c r="BQ188" s="127" t="s">
        <v>44</v>
      </c>
      <c r="BR188" s="127" t="s">
        <v>44</v>
      </c>
      <c r="BS188" s="127">
        <v>3.4280488481222005E-3</v>
      </c>
      <c r="BT188" s="127">
        <v>1.7895432455818101E-2</v>
      </c>
      <c r="BU188" s="127">
        <v>1.71887113846175E-2</v>
      </c>
      <c r="BV188" s="174">
        <v>-0.1765133268867437</v>
      </c>
      <c r="BW188" s="174">
        <v>0.20572145593239219</v>
      </c>
      <c r="BX188" s="127">
        <v>-1.1431500767529299E-2</v>
      </c>
      <c r="BY188" s="127">
        <v>-1.1431500767529299E-2</v>
      </c>
      <c r="BZ188" s="174">
        <v>4.4448771936093499E-2</v>
      </c>
      <c r="CA188" s="179">
        <v>0.43646233642292309</v>
      </c>
      <c r="CB188" s="179">
        <v>-0.28169480501654109</v>
      </c>
      <c r="CC188" s="179">
        <v>0.74625933365233343</v>
      </c>
      <c r="CD188" s="179">
        <v>0.49268267295027229</v>
      </c>
      <c r="CE188" s="179">
        <v>8.2575258073956603E-2</v>
      </c>
      <c r="CF188" s="179">
        <v>0.62459073325681913</v>
      </c>
      <c r="CG188" s="176">
        <v>117.61360464000001</v>
      </c>
      <c r="CH188" s="168">
        <v>0.27</v>
      </c>
      <c r="CI188" s="169">
        <v>0.15</v>
      </c>
      <c r="CJ188" s="169">
        <v>2.2950000000000002E-3</v>
      </c>
      <c r="CK188" s="169" t="s">
        <v>44</v>
      </c>
      <c r="CL188" s="169">
        <v>2.2950000000000002E-3</v>
      </c>
      <c r="CM188" s="177">
        <v>220135238.74000001</v>
      </c>
      <c r="CN188" s="177">
        <v>197119793.58468249</v>
      </c>
      <c r="CO188" s="177">
        <v>-175234420.88999996</v>
      </c>
      <c r="CP188" s="127" t="s">
        <v>44</v>
      </c>
      <c r="CQ188" s="127" t="s">
        <v>44</v>
      </c>
      <c r="CR188" s="127" t="s">
        <v>44</v>
      </c>
      <c r="CS188" s="127" t="s">
        <v>44</v>
      </c>
      <c r="CT188" s="125" t="s">
        <v>44</v>
      </c>
      <c r="CU188" s="125" t="s">
        <v>44</v>
      </c>
      <c r="CV188" s="125" t="s">
        <v>5320</v>
      </c>
      <c r="CW188" s="125" t="s">
        <v>44</v>
      </c>
      <c r="CX188" s="153">
        <v>25569.625694432871</v>
      </c>
    </row>
    <row r="189" spans="1:102" ht="15" customHeight="1" x14ac:dyDescent="0.25">
      <c r="A189" s="8"/>
      <c r="B189" s="128">
        <v>52282978000197</v>
      </c>
      <c r="C189" s="151" t="s">
        <v>5321</v>
      </c>
      <c r="D189" s="125">
        <v>4</v>
      </c>
      <c r="E189" s="125"/>
      <c r="F189" s="121"/>
      <c r="G189" s="125" t="s">
        <v>429</v>
      </c>
      <c r="H189" s="125" t="s">
        <v>3264</v>
      </c>
      <c r="I189" s="125" t="s">
        <v>3265</v>
      </c>
      <c r="J189" s="125" t="s">
        <v>357</v>
      </c>
      <c r="K189" s="125" t="s">
        <v>3285</v>
      </c>
      <c r="L189" s="125" t="s">
        <v>3272</v>
      </c>
      <c r="M189" s="125" t="s">
        <v>160</v>
      </c>
      <c r="N189" s="125" t="s">
        <v>4633</v>
      </c>
      <c r="O189" s="125" t="s">
        <v>3326</v>
      </c>
      <c r="P189" s="125" t="s">
        <v>3320</v>
      </c>
      <c r="Q189" s="126">
        <v>1000</v>
      </c>
      <c r="R189" s="125" t="s">
        <v>4571</v>
      </c>
      <c r="S189" s="187" t="s">
        <v>44</v>
      </c>
      <c r="T189" s="170">
        <v>1000</v>
      </c>
      <c r="U189" s="170">
        <v>1000</v>
      </c>
      <c r="V189" s="171" t="s">
        <v>3271</v>
      </c>
      <c r="W189" s="171" t="s">
        <v>132</v>
      </c>
      <c r="X189" s="171" t="s">
        <v>132</v>
      </c>
      <c r="Y189" s="171" t="s">
        <v>3288</v>
      </c>
      <c r="Z189" s="171">
        <v>1</v>
      </c>
      <c r="AA189" s="171" t="s">
        <v>44</v>
      </c>
      <c r="AB189" s="168" t="s">
        <v>44</v>
      </c>
      <c r="AC189" s="171" t="s">
        <v>5322</v>
      </c>
      <c r="AD189" s="168">
        <v>4.0000000000000001E-3</v>
      </c>
      <c r="AE189" s="168">
        <v>4.0000000000000001E-3</v>
      </c>
      <c r="AF189" s="168">
        <v>6.9999999999999993E-3</v>
      </c>
      <c r="AG189" s="168" t="s">
        <v>44</v>
      </c>
      <c r="AH189" s="171" t="s">
        <v>44</v>
      </c>
      <c r="AI189" s="171" t="s">
        <v>44</v>
      </c>
      <c r="AJ189" s="171" t="s">
        <v>130</v>
      </c>
      <c r="AK189" s="172">
        <v>45198</v>
      </c>
      <c r="AL189" s="186" t="s">
        <v>5323</v>
      </c>
      <c r="AM189" s="127">
        <v>6.4488761617831E-3</v>
      </c>
      <c r="AN189" s="127">
        <v>4.0157692254754601E-2</v>
      </c>
      <c r="AO189" s="127">
        <v>0.1448223852559811</v>
      </c>
      <c r="AP189" s="127">
        <v>0.1368421226037119</v>
      </c>
      <c r="AQ189" s="127" t="s">
        <v>44</v>
      </c>
      <c r="AR189" s="127">
        <v>0.12245653455009869</v>
      </c>
      <c r="AS189" s="127" t="s">
        <v>44</v>
      </c>
      <c r="AT189" s="127" t="s">
        <v>44</v>
      </c>
      <c r="AU189" s="127" t="s">
        <v>44</v>
      </c>
      <c r="AV189" s="127" t="s">
        <v>44</v>
      </c>
      <c r="AW189" s="127">
        <v>0.13581076177999349</v>
      </c>
      <c r="AX189" s="127">
        <v>0.59113123750056806</v>
      </c>
      <c r="AY189" s="127">
        <v>0.88448484214482925</v>
      </c>
      <c r="AZ189" s="127">
        <v>0.9767153954037554</v>
      </c>
      <c r="BA189" s="127">
        <v>1.0433867687584402</v>
      </c>
      <c r="BB189" s="127" t="s">
        <v>44</v>
      </c>
      <c r="BC189" s="127">
        <v>1.1261434677894331</v>
      </c>
      <c r="BD189" s="127" t="s">
        <v>44</v>
      </c>
      <c r="BE189" s="127" t="s">
        <v>44</v>
      </c>
      <c r="BF189" s="127" t="s">
        <v>44</v>
      </c>
      <c r="BG189" s="127" t="s">
        <v>44</v>
      </c>
      <c r="BH189" s="127">
        <v>1.0666259827875493</v>
      </c>
      <c r="BI189" s="127">
        <v>-4.4605052964702997E-3</v>
      </c>
      <c r="BJ189" s="127">
        <v>-5.244659873038E-3</v>
      </c>
      <c r="BK189" s="127">
        <v>-3.4525226009942001E-3</v>
      </c>
      <c r="BL189" s="127">
        <v>5.0304966886289826E-3</v>
      </c>
      <c r="BM189" s="127" t="s">
        <v>44</v>
      </c>
      <c r="BN189" s="127">
        <v>1.3716806395856301E-2</v>
      </c>
      <c r="BO189" s="127" t="s">
        <v>44</v>
      </c>
      <c r="BP189" s="127" t="s">
        <v>44</v>
      </c>
      <c r="BQ189" s="127" t="s">
        <v>44</v>
      </c>
      <c r="BR189" s="127" t="s">
        <v>44</v>
      </c>
      <c r="BS189" s="127">
        <v>7.5251571590755351E-3</v>
      </c>
      <c r="BT189" s="127">
        <v>3.6675397423361999E-3</v>
      </c>
      <c r="BU189" s="127">
        <v>3.0192172163740999E-3</v>
      </c>
      <c r="BV189" s="174">
        <v>-0.81967005916605828</v>
      </c>
      <c r="BW189" s="174">
        <v>2.2695459419715598</v>
      </c>
      <c r="BX189" s="127">
        <v>-1.6640326848933E-3</v>
      </c>
      <c r="BY189" s="127">
        <v>-1.6640326848933E-3</v>
      </c>
      <c r="BZ189" s="174">
        <v>1.1660482541059E-3</v>
      </c>
      <c r="CA189" s="179">
        <v>-7.8970883426921993E-3</v>
      </c>
      <c r="CB189" s="179">
        <v>3.2831611694873697E-2</v>
      </c>
      <c r="CC189" s="179">
        <v>5.5933588553963999E-2</v>
      </c>
      <c r="CD189" s="179">
        <v>-6.0142476284334003E-3</v>
      </c>
      <c r="CE189" s="179">
        <v>0.106714785376369</v>
      </c>
      <c r="CF189" s="179">
        <v>4.6423273598588298E-2</v>
      </c>
      <c r="CG189" s="176">
        <v>1.38674276</v>
      </c>
      <c r="CH189" s="168">
        <v>0.3</v>
      </c>
      <c r="CI189" s="169" t="s">
        <v>44</v>
      </c>
      <c r="CJ189" s="169">
        <v>1.1999999999999999E-3</v>
      </c>
      <c r="CK189" s="169" t="s">
        <v>44</v>
      </c>
      <c r="CL189" s="169">
        <v>1.1999999999999999E-3</v>
      </c>
      <c r="CM189" s="177">
        <v>464103580.16000003</v>
      </c>
      <c r="CN189" s="177">
        <v>500234555.23825377</v>
      </c>
      <c r="CO189" s="177">
        <v>-41626464.00999999</v>
      </c>
      <c r="CP189" s="127" t="s">
        <v>44</v>
      </c>
      <c r="CQ189" s="127" t="s">
        <v>44</v>
      </c>
      <c r="CR189" s="127" t="s">
        <v>44</v>
      </c>
      <c r="CS189" s="127" t="s">
        <v>44</v>
      </c>
      <c r="CT189" s="125" t="s">
        <v>44</v>
      </c>
      <c r="CU189" s="125" t="s">
        <v>44</v>
      </c>
      <c r="CV189" s="125" t="s">
        <v>5324</v>
      </c>
      <c r="CW189" s="125" t="s">
        <v>44</v>
      </c>
      <c r="CX189" s="153">
        <v>25569.625694432871</v>
      </c>
    </row>
    <row r="190" spans="1:102" ht="15" customHeight="1" x14ac:dyDescent="0.25">
      <c r="A190" s="8"/>
      <c r="B190" s="128">
        <v>31392355000105</v>
      </c>
      <c r="C190" s="151" t="s">
        <v>4525</v>
      </c>
      <c r="D190" s="125">
        <v>50</v>
      </c>
      <c r="E190" s="125"/>
      <c r="F190" s="121"/>
      <c r="G190" s="125" t="s">
        <v>423</v>
      </c>
      <c r="H190" s="125" t="s">
        <v>4673</v>
      </c>
      <c r="I190" s="125" t="s">
        <v>4673</v>
      </c>
      <c r="J190" s="125" t="s">
        <v>357</v>
      </c>
      <c r="K190" s="125" t="s">
        <v>3285</v>
      </c>
      <c r="L190" s="125" t="s">
        <v>5015</v>
      </c>
      <c r="M190" s="125" t="s">
        <v>4965</v>
      </c>
      <c r="N190" s="125" t="s">
        <v>4785</v>
      </c>
      <c r="O190" s="125" t="s">
        <v>4647</v>
      </c>
      <c r="P190" s="125" t="s">
        <v>4966</v>
      </c>
      <c r="Q190" s="126">
        <v>25000</v>
      </c>
      <c r="R190" s="125" t="s">
        <v>4612</v>
      </c>
      <c r="S190" s="187" t="s">
        <v>44</v>
      </c>
      <c r="T190" s="170">
        <v>25000</v>
      </c>
      <c r="U190" s="170">
        <v>0.01</v>
      </c>
      <c r="V190" s="171" t="s">
        <v>3271</v>
      </c>
      <c r="W190" s="171" t="s">
        <v>132</v>
      </c>
      <c r="X190" s="171" t="s">
        <v>132</v>
      </c>
      <c r="Y190" s="171" t="s">
        <v>132</v>
      </c>
      <c r="Z190" s="171">
        <v>0</v>
      </c>
      <c r="AA190" s="171" t="s">
        <v>44</v>
      </c>
      <c r="AB190" s="168" t="s">
        <v>44</v>
      </c>
      <c r="AC190" s="171" t="s">
        <v>44</v>
      </c>
      <c r="AD190" s="168">
        <v>0.02</v>
      </c>
      <c r="AE190" s="168" t="s">
        <v>44</v>
      </c>
      <c r="AF190" s="168">
        <v>0.02</v>
      </c>
      <c r="AG190" s="168">
        <v>0.2</v>
      </c>
      <c r="AH190" s="171" t="s">
        <v>44</v>
      </c>
      <c r="AI190" s="171" t="s">
        <v>44</v>
      </c>
      <c r="AJ190" s="171" t="s">
        <v>44</v>
      </c>
      <c r="AK190" s="172">
        <v>44133</v>
      </c>
      <c r="AL190" s="186" t="s">
        <v>5325</v>
      </c>
      <c r="AM190" s="127" t="s">
        <v>44</v>
      </c>
      <c r="AN190" s="127" t="s">
        <v>44</v>
      </c>
      <c r="AO190" s="127" t="s">
        <v>44</v>
      </c>
      <c r="AP190" s="127" t="s">
        <v>44</v>
      </c>
      <c r="AQ190" s="127" t="s">
        <v>44</v>
      </c>
      <c r="AR190" s="127" t="s">
        <v>44</v>
      </c>
      <c r="AS190" s="127" t="s">
        <v>44</v>
      </c>
      <c r="AT190" s="127" t="s">
        <v>44</v>
      </c>
      <c r="AU190" s="127" t="s">
        <v>44</v>
      </c>
      <c r="AV190" s="127" t="s">
        <v>44</v>
      </c>
      <c r="AW190" s="127" t="s">
        <v>44</v>
      </c>
      <c r="AX190" s="127" t="s">
        <v>44</v>
      </c>
      <c r="AY190" s="127" t="s">
        <v>44</v>
      </c>
      <c r="AZ190" s="127" t="s">
        <v>44</v>
      </c>
      <c r="BA190" s="127" t="s">
        <v>44</v>
      </c>
      <c r="BB190" s="127" t="s">
        <v>44</v>
      </c>
      <c r="BC190" s="127" t="s">
        <v>44</v>
      </c>
      <c r="BD190" s="127" t="s">
        <v>44</v>
      </c>
      <c r="BE190" s="127" t="s">
        <v>44</v>
      </c>
      <c r="BF190" s="127" t="s">
        <v>44</v>
      </c>
      <c r="BG190" s="127" t="s">
        <v>44</v>
      </c>
      <c r="BH190" s="127" t="s">
        <v>44</v>
      </c>
      <c r="BI190" s="127" t="s">
        <v>44</v>
      </c>
      <c r="BJ190" s="127" t="s">
        <v>44</v>
      </c>
      <c r="BK190" s="127" t="s">
        <v>44</v>
      </c>
      <c r="BL190" s="127" t="s">
        <v>44</v>
      </c>
      <c r="BM190" s="127" t="s">
        <v>44</v>
      </c>
      <c r="BN190" s="127" t="s">
        <v>44</v>
      </c>
      <c r="BO190" s="127" t="s">
        <v>44</v>
      </c>
      <c r="BP190" s="127" t="s">
        <v>44</v>
      </c>
      <c r="BQ190" s="127" t="s">
        <v>44</v>
      </c>
      <c r="BR190" s="127" t="s">
        <v>44</v>
      </c>
      <c r="BS190" s="127" t="s">
        <v>44</v>
      </c>
      <c r="BT190" s="127">
        <v>0.31979082826474509</v>
      </c>
      <c r="BU190" s="127">
        <v>0.30335568119824491</v>
      </c>
      <c r="BV190" s="174">
        <v>-0.74684650896991178</v>
      </c>
      <c r="BW190" s="174">
        <v>0.3504070183653758</v>
      </c>
      <c r="BX190" s="127">
        <v>-0.17604989543101759</v>
      </c>
      <c r="BY190" s="127">
        <v>-0.17604989543101759</v>
      </c>
      <c r="BZ190" s="174">
        <v>-4.7164256333012501E-2</v>
      </c>
      <c r="CA190" s="179">
        <v>-4.7412845191218203E-2</v>
      </c>
      <c r="CB190" s="179">
        <v>8.6703184472027406E-2</v>
      </c>
      <c r="CC190" s="179">
        <v>-0.10727141545712079</v>
      </c>
      <c r="CD190" s="179">
        <v>-4.5827260525283402E-2</v>
      </c>
      <c r="CE190" s="179">
        <v>-3.60966203115392E-2</v>
      </c>
      <c r="CF190" s="179">
        <v>-7.34487807407114E-2</v>
      </c>
      <c r="CG190" s="176">
        <v>3142.6600170800002</v>
      </c>
      <c r="CH190" s="168">
        <v>0.15</v>
      </c>
      <c r="CI190" s="169">
        <v>0.1</v>
      </c>
      <c r="CJ190" s="169">
        <v>3.0000000000000001E-3</v>
      </c>
      <c r="CK190" s="169" t="s">
        <v>44</v>
      </c>
      <c r="CL190" s="169">
        <v>3.0000000000000001E-3</v>
      </c>
      <c r="CM190" s="177">
        <v>948807822.51999998</v>
      </c>
      <c r="CN190" s="177">
        <v>1109535971.8458729</v>
      </c>
      <c r="CO190" s="177" t="s">
        <v>44</v>
      </c>
      <c r="CP190" s="127" t="s">
        <v>44</v>
      </c>
      <c r="CQ190" s="127" t="s">
        <v>44</v>
      </c>
      <c r="CR190" s="127" t="s">
        <v>44</v>
      </c>
      <c r="CS190" s="127" t="s">
        <v>44</v>
      </c>
      <c r="CT190" s="125" t="s">
        <v>44</v>
      </c>
      <c r="CU190" s="125" t="s">
        <v>44</v>
      </c>
      <c r="CV190" s="125" t="s">
        <v>5326</v>
      </c>
      <c r="CW190" s="125" t="s">
        <v>44</v>
      </c>
      <c r="CX190" s="153">
        <v>25569.604861099539</v>
      </c>
    </row>
    <row r="191" spans="1:102" ht="15" customHeight="1" x14ac:dyDescent="0.25">
      <c r="A191" s="8"/>
      <c r="B191" s="128">
        <v>41593656000142</v>
      </c>
      <c r="C191" s="151" t="s">
        <v>3941</v>
      </c>
      <c r="D191" s="125">
        <v>50</v>
      </c>
      <c r="E191" s="125"/>
      <c r="F191" s="121"/>
      <c r="G191" s="125" t="s">
        <v>423</v>
      </c>
      <c r="H191" s="125" t="s">
        <v>4673</v>
      </c>
      <c r="I191" s="125" t="s">
        <v>4673</v>
      </c>
      <c r="J191" s="125" t="s">
        <v>5274</v>
      </c>
      <c r="K191" s="125" t="s">
        <v>3285</v>
      </c>
      <c r="L191" s="125" t="s">
        <v>3273</v>
      </c>
      <c r="M191" s="125" t="s">
        <v>4965</v>
      </c>
      <c r="N191" s="125" t="s">
        <v>4785</v>
      </c>
      <c r="O191" s="125" t="s">
        <v>4647</v>
      </c>
      <c r="P191" s="125" t="s">
        <v>3828</v>
      </c>
      <c r="Q191" s="126">
        <v>25000</v>
      </c>
      <c r="R191" s="125" t="s">
        <v>4612</v>
      </c>
      <c r="S191" s="187" t="s">
        <v>44</v>
      </c>
      <c r="T191" s="170">
        <v>25000</v>
      </c>
      <c r="U191" s="170">
        <v>0.01</v>
      </c>
      <c r="V191" s="171" t="s">
        <v>3271</v>
      </c>
      <c r="W191" s="171" t="s">
        <v>3288</v>
      </c>
      <c r="X191" s="171" t="s">
        <v>3306</v>
      </c>
      <c r="Y191" s="171" t="s">
        <v>3306</v>
      </c>
      <c r="Z191" s="171">
        <v>2</v>
      </c>
      <c r="AA191" s="171" t="s">
        <v>44</v>
      </c>
      <c r="AB191" s="168" t="s">
        <v>44</v>
      </c>
      <c r="AC191" s="171" t="s">
        <v>5327</v>
      </c>
      <c r="AD191" s="168">
        <v>0.02</v>
      </c>
      <c r="AE191" s="168">
        <v>0.12000000000000001</v>
      </c>
      <c r="AF191" s="168" t="s">
        <v>44</v>
      </c>
      <c r="AG191" s="168">
        <v>0.2</v>
      </c>
      <c r="AH191" s="171" t="s">
        <v>44</v>
      </c>
      <c r="AI191" s="171" t="s">
        <v>44</v>
      </c>
      <c r="AJ191" s="171" t="s">
        <v>44</v>
      </c>
      <c r="AK191" s="172">
        <v>44524</v>
      </c>
      <c r="AL191" s="186" t="s">
        <v>5328</v>
      </c>
      <c r="AM191" s="127" t="s">
        <v>44</v>
      </c>
      <c r="AN191" s="127" t="s">
        <v>44</v>
      </c>
      <c r="AO191" s="127" t="s">
        <v>44</v>
      </c>
      <c r="AP191" s="127" t="s">
        <v>44</v>
      </c>
      <c r="AQ191" s="127" t="s">
        <v>44</v>
      </c>
      <c r="AR191" s="127" t="s">
        <v>44</v>
      </c>
      <c r="AS191" s="127" t="s">
        <v>44</v>
      </c>
      <c r="AT191" s="127" t="s">
        <v>44</v>
      </c>
      <c r="AU191" s="127" t="s">
        <v>44</v>
      </c>
      <c r="AV191" s="127" t="s">
        <v>44</v>
      </c>
      <c r="AW191" s="127" t="s">
        <v>44</v>
      </c>
      <c r="AX191" s="127" t="s">
        <v>44</v>
      </c>
      <c r="AY191" s="127" t="s">
        <v>44</v>
      </c>
      <c r="AZ191" s="127" t="s">
        <v>44</v>
      </c>
      <c r="BA191" s="127" t="s">
        <v>44</v>
      </c>
      <c r="BB191" s="127" t="s">
        <v>44</v>
      </c>
      <c r="BC191" s="127" t="s">
        <v>44</v>
      </c>
      <c r="BD191" s="127" t="s">
        <v>44</v>
      </c>
      <c r="BE191" s="127" t="s">
        <v>44</v>
      </c>
      <c r="BF191" s="127" t="s">
        <v>44</v>
      </c>
      <c r="BG191" s="127" t="s">
        <v>44</v>
      </c>
      <c r="BH191" s="127" t="s">
        <v>44</v>
      </c>
      <c r="BI191" s="127" t="s">
        <v>44</v>
      </c>
      <c r="BJ191" s="127" t="s">
        <v>44</v>
      </c>
      <c r="BK191" s="127" t="s">
        <v>44</v>
      </c>
      <c r="BL191" s="127" t="s">
        <v>44</v>
      </c>
      <c r="BM191" s="127" t="s">
        <v>44</v>
      </c>
      <c r="BN191" s="127" t="s">
        <v>44</v>
      </c>
      <c r="BO191" s="127" t="s">
        <v>44</v>
      </c>
      <c r="BP191" s="127" t="s">
        <v>44</v>
      </c>
      <c r="BQ191" s="127" t="s">
        <v>44</v>
      </c>
      <c r="BR191" s="127" t="s">
        <v>44</v>
      </c>
      <c r="BS191" s="127" t="s">
        <v>44</v>
      </c>
      <c r="BT191" s="127">
        <v>0.31680262852689628</v>
      </c>
      <c r="BU191" s="127">
        <v>3.4523466795853648</v>
      </c>
      <c r="BV191" s="174">
        <v>0.74435337653548039</v>
      </c>
      <c r="BW191" s="174">
        <v>0.51996501902324399</v>
      </c>
      <c r="BX191" s="127">
        <v>-0.1039571315227323</v>
      </c>
      <c r="BY191" s="127">
        <v>-0.59371512841081464</v>
      </c>
      <c r="BZ191" s="174">
        <v>-5.51530641635826E-2</v>
      </c>
      <c r="CA191" s="179">
        <v>-2.5897634944975802E-2</v>
      </c>
      <c r="CB191" s="179">
        <v>4.3664552529461997E-2</v>
      </c>
      <c r="CC191" s="179">
        <v>2.9231656577351901E-2</v>
      </c>
      <c r="CD191" s="179">
        <v>-2.4766912040672599E-2</v>
      </c>
      <c r="CE191" s="179">
        <v>0.1019168885633059</v>
      </c>
      <c r="CF191" s="179">
        <v>1.6802758722142701E-2</v>
      </c>
      <c r="CG191" s="176">
        <v>1427.9723535400001</v>
      </c>
      <c r="CH191" s="168">
        <v>0.1</v>
      </c>
      <c r="CI191" s="169">
        <v>0.05</v>
      </c>
      <c r="CJ191" s="169">
        <v>2E-3</v>
      </c>
      <c r="CK191" s="169" t="s">
        <v>44</v>
      </c>
      <c r="CL191" s="169">
        <v>2E-3</v>
      </c>
      <c r="CM191" s="177">
        <v>14547904.939999999</v>
      </c>
      <c r="CN191" s="177">
        <v>13058931.811428569</v>
      </c>
      <c r="CO191" s="177" t="s">
        <v>44</v>
      </c>
      <c r="CP191" s="127" t="s">
        <v>44</v>
      </c>
      <c r="CQ191" s="127" t="s">
        <v>44</v>
      </c>
      <c r="CR191" s="127" t="s">
        <v>44</v>
      </c>
      <c r="CS191" s="127" t="s">
        <v>44</v>
      </c>
      <c r="CT191" s="125" t="s">
        <v>44</v>
      </c>
      <c r="CU191" s="125" t="s">
        <v>44</v>
      </c>
      <c r="CV191" s="125" t="s">
        <v>5329</v>
      </c>
      <c r="CW191" s="125" t="s">
        <v>44</v>
      </c>
      <c r="CX191" s="153">
        <v>25569.604861099539</v>
      </c>
    </row>
    <row r="192" spans="1:102" ht="15" customHeight="1" x14ac:dyDescent="0.25">
      <c r="A192" s="8"/>
      <c r="B192" s="128">
        <v>41593656000142</v>
      </c>
      <c r="C192" s="151" t="s">
        <v>4526</v>
      </c>
      <c r="D192" s="125">
        <v>50</v>
      </c>
      <c r="E192" s="125"/>
      <c r="F192" s="121"/>
      <c r="G192" s="125" t="s">
        <v>423</v>
      </c>
      <c r="H192" s="125" t="s">
        <v>4673</v>
      </c>
      <c r="I192" s="125" t="s">
        <v>4673</v>
      </c>
      <c r="J192" s="125" t="s">
        <v>5274</v>
      </c>
      <c r="K192" s="125" t="s">
        <v>3298</v>
      </c>
      <c r="L192" s="125" t="s">
        <v>3273</v>
      </c>
      <c r="M192" s="125" t="s">
        <v>4965</v>
      </c>
      <c r="N192" s="125" t="s">
        <v>4785</v>
      </c>
      <c r="O192" s="125" t="s">
        <v>4647</v>
      </c>
      <c r="P192" s="125" t="s">
        <v>3828</v>
      </c>
      <c r="Q192" s="126">
        <v>25000</v>
      </c>
      <c r="R192" s="125" t="s">
        <v>4612</v>
      </c>
      <c r="S192" s="187" t="s">
        <v>44</v>
      </c>
      <c r="T192" s="170">
        <v>0.01</v>
      </c>
      <c r="U192" s="170">
        <v>0.01</v>
      </c>
      <c r="V192" s="171" t="s">
        <v>3271</v>
      </c>
      <c r="W192" s="171" t="s">
        <v>132</v>
      </c>
      <c r="X192" s="171" t="s">
        <v>132</v>
      </c>
      <c r="Y192" s="171" t="s">
        <v>132</v>
      </c>
      <c r="Z192" s="171">
        <v>0</v>
      </c>
      <c r="AA192" s="171" t="s">
        <v>44</v>
      </c>
      <c r="AB192" s="168" t="s">
        <v>44</v>
      </c>
      <c r="AC192" s="171" t="s">
        <v>5327</v>
      </c>
      <c r="AD192" s="168">
        <v>0.02</v>
      </c>
      <c r="AE192" s="168">
        <v>0.12000000000000001</v>
      </c>
      <c r="AF192" s="168" t="s">
        <v>44</v>
      </c>
      <c r="AG192" s="168">
        <v>0.2</v>
      </c>
      <c r="AH192" s="171" t="s">
        <v>4887</v>
      </c>
      <c r="AI192" s="171" t="s">
        <v>4888</v>
      </c>
      <c r="AJ192" s="171" t="s">
        <v>4670</v>
      </c>
      <c r="AK192" s="172">
        <v>44524</v>
      </c>
      <c r="AL192" s="186" t="s">
        <v>5330</v>
      </c>
      <c r="AM192" s="127" t="s">
        <v>44</v>
      </c>
      <c r="AN192" s="127" t="s">
        <v>44</v>
      </c>
      <c r="AO192" s="127" t="s">
        <v>44</v>
      </c>
      <c r="AP192" s="127" t="s">
        <v>44</v>
      </c>
      <c r="AQ192" s="127" t="s">
        <v>44</v>
      </c>
      <c r="AR192" s="127" t="s">
        <v>44</v>
      </c>
      <c r="AS192" s="127" t="s">
        <v>44</v>
      </c>
      <c r="AT192" s="127" t="s">
        <v>44</v>
      </c>
      <c r="AU192" s="127" t="s">
        <v>44</v>
      </c>
      <c r="AV192" s="127" t="s">
        <v>44</v>
      </c>
      <c r="AW192" s="127" t="s">
        <v>44</v>
      </c>
      <c r="AX192" s="127" t="s">
        <v>44</v>
      </c>
      <c r="AY192" s="127" t="s">
        <v>44</v>
      </c>
      <c r="AZ192" s="127" t="s">
        <v>44</v>
      </c>
      <c r="BA192" s="127" t="s">
        <v>44</v>
      </c>
      <c r="BB192" s="127" t="s">
        <v>44</v>
      </c>
      <c r="BC192" s="127" t="s">
        <v>44</v>
      </c>
      <c r="BD192" s="127" t="s">
        <v>44</v>
      </c>
      <c r="BE192" s="127" t="s">
        <v>44</v>
      </c>
      <c r="BF192" s="127" t="s">
        <v>44</v>
      </c>
      <c r="BG192" s="127" t="s">
        <v>44</v>
      </c>
      <c r="BH192" s="127" t="s">
        <v>44</v>
      </c>
      <c r="BI192" s="127" t="s">
        <v>44</v>
      </c>
      <c r="BJ192" s="127" t="s">
        <v>44</v>
      </c>
      <c r="BK192" s="127" t="s">
        <v>44</v>
      </c>
      <c r="BL192" s="127" t="s">
        <v>44</v>
      </c>
      <c r="BM192" s="127" t="s">
        <v>44</v>
      </c>
      <c r="BN192" s="127" t="s">
        <v>44</v>
      </c>
      <c r="BO192" s="127" t="s">
        <v>44</v>
      </c>
      <c r="BP192" s="127" t="s">
        <v>44</v>
      </c>
      <c r="BQ192" s="127" t="s">
        <v>44</v>
      </c>
      <c r="BR192" s="127" t="s">
        <v>44</v>
      </c>
      <c r="BS192" s="127" t="s">
        <v>44</v>
      </c>
      <c r="BT192" s="127">
        <v>0.31680262852689628</v>
      </c>
      <c r="BU192" s="127">
        <v>3.4523466795853648</v>
      </c>
      <c r="BV192" s="174">
        <v>0.74435337653548039</v>
      </c>
      <c r="BW192" s="174">
        <v>0.51996501902324399</v>
      </c>
      <c r="BX192" s="127">
        <v>-0.1039571315227323</v>
      </c>
      <c r="BY192" s="127">
        <v>-0.59371512841081464</v>
      </c>
      <c r="BZ192" s="174">
        <v>-5.51530641635826E-2</v>
      </c>
      <c r="CA192" s="179">
        <v>-2.5897634944975802E-2</v>
      </c>
      <c r="CB192" s="179">
        <v>4.3664552529461997E-2</v>
      </c>
      <c r="CC192" s="179">
        <v>2.9231656577351901E-2</v>
      </c>
      <c r="CD192" s="179">
        <v>-2.4766912040672599E-2</v>
      </c>
      <c r="CE192" s="179">
        <v>0.1019168885633059</v>
      </c>
      <c r="CF192" s="179">
        <v>1.6802758722142701E-2</v>
      </c>
      <c r="CG192" s="176">
        <v>1427.9723535400001</v>
      </c>
      <c r="CH192" s="168">
        <v>0.1</v>
      </c>
      <c r="CI192" s="169">
        <v>0.05</v>
      </c>
      <c r="CJ192" s="169">
        <v>2E-3</v>
      </c>
      <c r="CK192" s="169">
        <v>3.3078398101094989E-3</v>
      </c>
      <c r="CL192" s="169">
        <v>5.3078398101094985E-3</v>
      </c>
      <c r="CM192" s="177">
        <v>14547904.939999999</v>
      </c>
      <c r="CN192" s="177">
        <v>13058931.811428569</v>
      </c>
      <c r="CO192" s="177" t="s">
        <v>44</v>
      </c>
      <c r="CP192" s="127" t="s">
        <v>44</v>
      </c>
      <c r="CQ192" s="127" t="s">
        <v>44</v>
      </c>
      <c r="CR192" s="127" t="s">
        <v>44</v>
      </c>
      <c r="CS192" s="127" t="s">
        <v>44</v>
      </c>
      <c r="CT192" s="125" t="s">
        <v>44</v>
      </c>
      <c r="CU192" s="125" t="s">
        <v>44</v>
      </c>
      <c r="CV192" s="125" t="s">
        <v>5329</v>
      </c>
      <c r="CW192" s="125" t="s">
        <v>44</v>
      </c>
      <c r="CX192" s="153">
        <v>25569.604861099539</v>
      </c>
    </row>
    <row r="193" spans="1:102" ht="15" customHeight="1" x14ac:dyDescent="0.25">
      <c r="A193" s="8"/>
      <c r="B193" s="128">
        <v>37487547000173</v>
      </c>
      <c r="C193" s="151" t="s">
        <v>5335</v>
      </c>
      <c r="D193" s="125">
        <v>26</v>
      </c>
      <c r="E193" s="125"/>
      <c r="F193" s="121"/>
      <c r="G193" s="125" t="s">
        <v>5336</v>
      </c>
      <c r="H193" s="125" t="s">
        <v>347</v>
      </c>
      <c r="I193" s="125" t="s">
        <v>3316</v>
      </c>
      <c r="J193" s="125" t="s">
        <v>3317</v>
      </c>
      <c r="K193" s="125" t="s">
        <v>3285</v>
      </c>
      <c r="L193" s="125" t="s">
        <v>3272</v>
      </c>
      <c r="M193" s="125" t="s">
        <v>112</v>
      </c>
      <c r="N193" s="125" t="s">
        <v>113</v>
      </c>
      <c r="O193" s="125" t="s">
        <v>3309</v>
      </c>
      <c r="P193" s="125" t="s">
        <v>4860</v>
      </c>
      <c r="Q193" s="126">
        <v>500</v>
      </c>
      <c r="R193" s="125" t="s">
        <v>4571</v>
      </c>
      <c r="S193" s="187" t="s">
        <v>44</v>
      </c>
      <c r="T193" s="170">
        <v>100</v>
      </c>
      <c r="U193" s="170">
        <v>500</v>
      </c>
      <c r="V193" s="171" t="s">
        <v>3271</v>
      </c>
      <c r="W193" s="171" t="s">
        <v>3288</v>
      </c>
      <c r="X193" s="171" t="s">
        <v>3289</v>
      </c>
      <c r="Y193" s="171" t="s">
        <v>3292</v>
      </c>
      <c r="Z193" s="171">
        <v>32</v>
      </c>
      <c r="AA193" s="171" t="s">
        <v>44</v>
      </c>
      <c r="AB193" s="168" t="s">
        <v>44</v>
      </c>
      <c r="AC193" s="171" t="s">
        <v>5337</v>
      </c>
      <c r="AD193" s="168">
        <v>1.8799999999999997E-2</v>
      </c>
      <c r="AE193" s="168">
        <v>0.13879999999999998</v>
      </c>
      <c r="AF193" s="168">
        <v>1.8799999999999997E-2</v>
      </c>
      <c r="AG193" s="168">
        <v>0.2</v>
      </c>
      <c r="AH193" s="171" t="s">
        <v>44</v>
      </c>
      <c r="AI193" s="171" t="s">
        <v>44</v>
      </c>
      <c r="AJ193" s="171" t="s">
        <v>3246</v>
      </c>
      <c r="AK193" s="172">
        <v>44225</v>
      </c>
      <c r="AL193" s="186" t="s">
        <v>5338</v>
      </c>
      <c r="AM193" s="127" t="s">
        <v>44</v>
      </c>
      <c r="AN193" s="127" t="s">
        <v>44</v>
      </c>
      <c r="AO193" s="127" t="s">
        <v>44</v>
      </c>
      <c r="AP193" s="127" t="s">
        <v>44</v>
      </c>
      <c r="AQ193" s="127" t="s">
        <v>44</v>
      </c>
      <c r="AR193" s="127">
        <v>-0.16210785326505681</v>
      </c>
      <c r="AS193" s="127">
        <v>0.21469003419842719</v>
      </c>
      <c r="AT193" s="127">
        <v>-1.32472179498619E-2</v>
      </c>
      <c r="AU193" s="127" t="s">
        <v>44</v>
      </c>
      <c r="AV193" s="127" t="s">
        <v>44</v>
      </c>
      <c r="AW193" s="127" t="s">
        <v>44</v>
      </c>
      <c r="AX193" s="127" t="s">
        <v>44</v>
      </c>
      <c r="AY193" s="127" t="s">
        <v>44</v>
      </c>
      <c r="AZ193" s="127" t="s">
        <v>44</v>
      </c>
      <c r="BA193" s="127" t="s">
        <v>44</v>
      </c>
      <c r="BB193" s="127" t="s">
        <v>44</v>
      </c>
      <c r="BC193" s="127" t="s">
        <v>44</v>
      </c>
      <c r="BD193" s="127">
        <v>1.6454572295739476</v>
      </c>
      <c r="BE193" s="127" t="s">
        <v>44</v>
      </c>
      <c r="BF193" s="127" t="s">
        <v>44</v>
      </c>
      <c r="BG193" s="127" t="s">
        <v>44</v>
      </c>
      <c r="BH193" s="127" t="s">
        <v>44</v>
      </c>
      <c r="BI193" s="127" t="s">
        <v>44</v>
      </c>
      <c r="BJ193" s="127" t="s">
        <v>44</v>
      </c>
      <c r="BK193" s="127" t="s">
        <v>44</v>
      </c>
      <c r="BL193" s="127" t="s">
        <v>44</v>
      </c>
      <c r="BM193" s="127" t="s">
        <v>44</v>
      </c>
      <c r="BN193" s="127">
        <v>-0.27084758141929921</v>
      </c>
      <c r="BO193" s="127">
        <v>8.4215640613602094E-2</v>
      </c>
      <c r="BP193" s="127">
        <v>-0.1369772534028961</v>
      </c>
      <c r="BQ193" s="127" t="s">
        <v>44</v>
      </c>
      <c r="BR193" s="127" t="s">
        <v>44</v>
      </c>
      <c r="BS193" s="127" t="s">
        <v>44</v>
      </c>
      <c r="BT193" s="127" t="s">
        <v>44</v>
      </c>
      <c r="BU193" s="127" t="s">
        <v>44</v>
      </c>
      <c r="BV193" s="174" t="s">
        <v>44</v>
      </c>
      <c r="BW193" s="174" t="s">
        <v>44</v>
      </c>
      <c r="BX193" s="127" t="s">
        <v>44</v>
      </c>
      <c r="BY193" s="127" t="s">
        <v>44</v>
      </c>
      <c r="BZ193" s="174" t="s">
        <v>44</v>
      </c>
      <c r="CA193" s="179" t="s">
        <v>44</v>
      </c>
      <c r="CB193" s="179" t="s">
        <v>44</v>
      </c>
      <c r="CC193" s="179" t="s">
        <v>44</v>
      </c>
      <c r="CD193" s="179" t="s">
        <v>44</v>
      </c>
      <c r="CE193" s="179" t="s">
        <v>44</v>
      </c>
      <c r="CF193" s="179" t="s">
        <v>44</v>
      </c>
      <c r="CG193" s="176" t="s">
        <v>44</v>
      </c>
      <c r="CH193" s="168">
        <v>0.25530000000000003</v>
      </c>
      <c r="CI193" s="169">
        <v>0.15</v>
      </c>
      <c r="CJ193" s="169">
        <v>4.7996399999999991E-3</v>
      </c>
      <c r="CK193" s="169" t="s">
        <v>44</v>
      </c>
      <c r="CL193" s="169">
        <v>4.7996399999999991E-3</v>
      </c>
      <c r="CM193" s="177" t="s">
        <v>44</v>
      </c>
      <c r="CN193" s="177" t="s">
        <v>44</v>
      </c>
      <c r="CO193" s="177" t="s">
        <v>44</v>
      </c>
      <c r="CP193" s="127" t="s">
        <v>44</v>
      </c>
      <c r="CQ193" s="127" t="s">
        <v>44</v>
      </c>
      <c r="CR193" s="127" t="s">
        <v>44</v>
      </c>
      <c r="CS193" s="127" t="s">
        <v>44</v>
      </c>
      <c r="CT193" s="125" t="s">
        <v>44</v>
      </c>
      <c r="CU193" s="125" t="s">
        <v>44</v>
      </c>
      <c r="CV193" s="125" t="s">
        <v>5339</v>
      </c>
      <c r="CW193" s="125" t="s">
        <v>44</v>
      </c>
      <c r="CX193" s="153">
        <v>25569.625694432871</v>
      </c>
    </row>
    <row r="194" spans="1:102" ht="15" customHeight="1" x14ac:dyDescent="0.25">
      <c r="A194" s="8"/>
      <c r="B194" s="128">
        <v>50493115000133</v>
      </c>
      <c r="C194" s="151" t="s">
        <v>5340</v>
      </c>
      <c r="D194" s="125">
        <v>26</v>
      </c>
      <c r="E194" s="125"/>
      <c r="F194" s="121"/>
      <c r="G194" s="125" t="s">
        <v>5336</v>
      </c>
      <c r="H194" s="125" t="s">
        <v>347</v>
      </c>
      <c r="I194" s="125" t="s">
        <v>3256</v>
      </c>
      <c r="J194" s="125" t="s">
        <v>3317</v>
      </c>
      <c r="K194" s="125" t="s">
        <v>3285</v>
      </c>
      <c r="L194" s="125" t="s">
        <v>3272</v>
      </c>
      <c r="M194" s="125" t="s">
        <v>5341</v>
      </c>
      <c r="N194" s="125" t="s">
        <v>5342</v>
      </c>
      <c r="O194" s="125" t="s">
        <v>3309</v>
      </c>
      <c r="P194" s="125" t="s">
        <v>112</v>
      </c>
      <c r="Q194" s="126">
        <v>500</v>
      </c>
      <c r="R194" s="125" t="s">
        <v>4612</v>
      </c>
      <c r="S194" s="187" t="s">
        <v>44</v>
      </c>
      <c r="T194" s="170">
        <v>200</v>
      </c>
      <c r="U194" s="170">
        <v>500</v>
      </c>
      <c r="V194" s="171" t="s">
        <v>3271</v>
      </c>
      <c r="W194" s="171" t="s">
        <v>132</v>
      </c>
      <c r="X194" s="171" t="s">
        <v>3288</v>
      </c>
      <c r="Y194" s="171" t="s">
        <v>3296</v>
      </c>
      <c r="Z194" s="171">
        <v>5</v>
      </c>
      <c r="AA194" s="171" t="s">
        <v>44</v>
      </c>
      <c r="AB194" s="168" t="s">
        <v>44</v>
      </c>
      <c r="AC194" s="171" t="s">
        <v>44</v>
      </c>
      <c r="AD194" s="168">
        <v>0.02</v>
      </c>
      <c r="AE194" s="168" t="s">
        <v>44</v>
      </c>
      <c r="AF194" s="168">
        <v>0.02</v>
      </c>
      <c r="AG194" s="168" t="s">
        <v>44</v>
      </c>
      <c r="AH194" s="171" t="s">
        <v>44</v>
      </c>
      <c r="AI194" s="171" t="s">
        <v>44</v>
      </c>
      <c r="AJ194" s="171" t="s">
        <v>44</v>
      </c>
      <c r="AK194" s="172">
        <v>45169</v>
      </c>
      <c r="AL194" s="186" t="s">
        <v>5343</v>
      </c>
      <c r="AM194" s="127">
        <v>-2.33779490917045E-2</v>
      </c>
      <c r="AN194" s="127">
        <v>1.8361823743248299E-2</v>
      </c>
      <c r="AO194" s="127">
        <v>0.11038730265170971</v>
      </c>
      <c r="AP194" s="127">
        <v>9.8995594035497597E-2</v>
      </c>
      <c r="AQ194" s="127" t="s">
        <v>44</v>
      </c>
      <c r="AR194" s="127">
        <v>-0.1600497757030914</v>
      </c>
      <c r="AS194" s="127" t="s">
        <v>44</v>
      </c>
      <c r="AT194" s="127" t="s">
        <v>44</v>
      </c>
      <c r="AU194" s="127" t="s">
        <v>44</v>
      </c>
      <c r="AV194" s="127" t="s">
        <v>44</v>
      </c>
      <c r="AW194" s="127">
        <v>8.8130134862120096E-2</v>
      </c>
      <c r="AX194" s="127" t="s">
        <v>44</v>
      </c>
      <c r="AY194" s="127">
        <v>0.40442450407780361</v>
      </c>
      <c r="AZ194" s="127">
        <v>0.74447729725240008</v>
      </c>
      <c r="BA194" s="127">
        <v>0.74144762757715088</v>
      </c>
      <c r="BB194" s="127" t="s">
        <v>44</v>
      </c>
      <c r="BC194" s="127" t="s">
        <v>44</v>
      </c>
      <c r="BD194" s="127" t="s">
        <v>44</v>
      </c>
      <c r="BE194" s="127" t="s">
        <v>44</v>
      </c>
      <c r="BF194" s="127" t="s">
        <v>44</v>
      </c>
      <c r="BG194" s="127" t="s">
        <v>44</v>
      </c>
      <c r="BH194" s="127">
        <v>0.66649202932746143</v>
      </c>
      <c r="BI194" s="127">
        <v>-3.4287330549958001E-2</v>
      </c>
      <c r="BJ194" s="127">
        <v>-2.70405283845442E-2</v>
      </c>
      <c r="BK194" s="127">
        <v>-3.7887605205265601E-2</v>
      </c>
      <c r="BL194" s="127">
        <v>-3.0454818408998885E-2</v>
      </c>
      <c r="BM194" s="127" t="s">
        <v>44</v>
      </c>
      <c r="BN194" s="127">
        <v>-0.2687895038573338</v>
      </c>
      <c r="BO194" s="127" t="s">
        <v>44</v>
      </c>
      <c r="BP194" s="127" t="s">
        <v>44</v>
      </c>
      <c r="BQ194" s="127" t="s">
        <v>44</v>
      </c>
      <c r="BR194" s="127" t="s">
        <v>44</v>
      </c>
      <c r="BS194" s="127">
        <v>-3.8949429035824878E-2</v>
      </c>
      <c r="BT194" s="127">
        <v>0.22102098555433841</v>
      </c>
      <c r="BU194" s="127">
        <v>0.2029719944723368</v>
      </c>
      <c r="BV194" s="174">
        <v>-4.1386221058386803E-2</v>
      </c>
      <c r="BW194" s="174">
        <v>-7.6411815436821004E-2</v>
      </c>
      <c r="BX194" s="127">
        <v>-0.1180759933604741</v>
      </c>
      <c r="BY194" s="127">
        <v>-0.22622561766130619</v>
      </c>
      <c r="BZ194" s="174">
        <v>1.1766279088526219</v>
      </c>
      <c r="CA194" s="179">
        <v>0.90156998988808557</v>
      </c>
      <c r="CB194" s="179">
        <v>-0.4481520381953184</v>
      </c>
      <c r="CC194" s="179">
        <v>0.62782322080683817</v>
      </c>
      <c r="CD194" s="179">
        <v>0.53371804349871499</v>
      </c>
      <c r="CE194" s="179">
        <v>0.10690556881822751</v>
      </c>
      <c r="CF194" s="179">
        <v>0.74179439723780471</v>
      </c>
      <c r="CG194" s="176">
        <v>1.2505117400000001</v>
      </c>
      <c r="CH194" s="168">
        <v>0.25530000000000003</v>
      </c>
      <c r="CI194" s="169" t="s">
        <v>44</v>
      </c>
      <c r="CJ194" s="169">
        <v>5.1060000000000003E-3</v>
      </c>
      <c r="CK194" s="169" t="s">
        <v>44</v>
      </c>
      <c r="CL194" s="169">
        <v>5.1060000000000003E-3</v>
      </c>
      <c r="CM194" s="177">
        <v>25097064.649999999</v>
      </c>
      <c r="CN194" s="177">
        <v>26155010.724206358</v>
      </c>
      <c r="CO194" s="177">
        <v>1212908.4399999997</v>
      </c>
      <c r="CP194" s="127" t="s">
        <v>44</v>
      </c>
      <c r="CQ194" s="127" t="s">
        <v>44</v>
      </c>
      <c r="CR194" s="127" t="s">
        <v>44</v>
      </c>
      <c r="CS194" s="127" t="s">
        <v>44</v>
      </c>
      <c r="CT194" s="125" t="s">
        <v>44</v>
      </c>
      <c r="CU194" s="125" t="s">
        <v>44</v>
      </c>
      <c r="CV194" s="125" t="s">
        <v>5344</v>
      </c>
      <c r="CW194" s="125" t="s">
        <v>44</v>
      </c>
      <c r="CX194" s="153">
        <v>25569.625694432871</v>
      </c>
    </row>
    <row r="195" spans="1:102" ht="15" customHeight="1" x14ac:dyDescent="0.25">
      <c r="A195" s="8"/>
      <c r="B195" s="128">
        <v>37487500000100</v>
      </c>
      <c r="C195" s="151" t="s">
        <v>5345</v>
      </c>
      <c r="D195" s="125">
        <v>24</v>
      </c>
      <c r="E195" s="125" t="s">
        <v>131</v>
      </c>
      <c r="F195" s="121"/>
      <c r="G195" s="125" t="s">
        <v>5336</v>
      </c>
      <c r="H195" s="125" t="s">
        <v>347</v>
      </c>
      <c r="I195" s="125" t="s">
        <v>3316</v>
      </c>
      <c r="J195" s="125" t="s">
        <v>3317</v>
      </c>
      <c r="K195" s="125" t="s">
        <v>3285</v>
      </c>
      <c r="L195" s="125" t="s">
        <v>3272</v>
      </c>
      <c r="M195" s="125" t="s">
        <v>110</v>
      </c>
      <c r="N195" s="125" t="s">
        <v>111</v>
      </c>
      <c r="O195" s="125" t="s">
        <v>4606</v>
      </c>
      <c r="P195" s="125" t="s">
        <v>4860</v>
      </c>
      <c r="Q195" s="126">
        <v>500</v>
      </c>
      <c r="R195" s="125" t="s">
        <v>4571</v>
      </c>
      <c r="S195" s="187" t="s">
        <v>44</v>
      </c>
      <c r="T195" s="170">
        <v>100</v>
      </c>
      <c r="U195" s="170">
        <v>500</v>
      </c>
      <c r="V195" s="171" t="s">
        <v>3271</v>
      </c>
      <c r="W195" s="171" t="s">
        <v>3288</v>
      </c>
      <c r="X195" s="171" t="s">
        <v>3289</v>
      </c>
      <c r="Y195" s="171" t="s">
        <v>3292</v>
      </c>
      <c r="Z195" s="171">
        <v>32</v>
      </c>
      <c r="AA195" s="171" t="s">
        <v>44</v>
      </c>
      <c r="AB195" s="168" t="s">
        <v>44</v>
      </c>
      <c r="AC195" s="171" t="s">
        <v>5346</v>
      </c>
      <c r="AD195" s="168">
        <v>1.8799999999999997E-2</v>
      </c>
      <c r="AE195" s="168">
        <v>0.13879999999999998</v>
      </c>
      <c r="AF195" s="168">
        <v>1.8799999999999997E-2</v>
      </c>
      <c r="AG195" s="168">
        <v>0.2</v>
      </c>
      <c r="AH195" s="171" t="s">
        <v>44</v>
      </c>
      <c r="AI195" s="171" t="s">
        <v>44</v>
      </c>
      <c r="AJ195" s="171" t="s">
        <v>44</v>
      </c>
      <c r="AK195" s="172">
        <v>44225</v>
      </c>
      <c r="AL195" s="186" t="s">
        <v>3401</v>
      </c>
      <c r="AM195" s="127" t="s">
        <v>44</v>
      </c>
      <c r="AN195" s="127" t="s">
        <v>44</v>
      </c>
      <c r="AO195" s="127" t="s">
        <v>44</v>
      </c>
      <c r="AP195" s="127" t="s">
        <v>44</v>
      </c>
      <c r="AQ195" s="127" t="s">
        <v>44</v>
      </c>
      <c r="AR195" s="127">
        <v>-0.13572072158532611</v>
      </c>
      <c r="AS195" s="127">
        <v>0.21925916108104079</v>
      </c>
      <c r="AT195" s="127">
        <v>6.8495395338257797E-2</v>
      </c>
      <c r="AU195" s="127" t="s">
        <v>44</v>
      </c>
      <c r="AV195" s="127" t="s">
        <v>44</v>
      </c>
      <c r="AW195" s="127" t="s">
        <v>44</v>
      </c>
      <c r="AX195" s="127" t="s">
        <v>44</v>
      </c>
      <c r="AY195" s="127" t="s">
        <v>44</v>
      </c>
      <c r="AZ195" s="127" t="s">
        <v>44</v>
      </c>
      <c r="BA195" s="127" t="s">
        <v>44</v>
      </c>
      <c r="BB195" s="127" t="s">
        <v>44</v>
      </c>
      <c r="BC195" s="127" t="s">
        <v>44</v>
      </c>
      <c r="BD195" s="127">
        <v>1.6804765675227618</v>
      </c>
      <c r="BE195" s="127">
        <v>0.55358745423020239</v>
      </c>
      <c r="BF195" s="127" t="s">
        <v>44</v>
      </c>
      <c r="BG195" s="127" t="s">
        <v>44</v>
      </c>
      <c r="BH195" s="127" t="s">
        <v>44</v>
      </c>
      <c r="BI195" s="127" t="s">
        <v>44</v>
      </c>
      <c r="BJ195" s="127" t="s">
        <v>44</v>
      </c>
      <c r="BK195" s="127" t="s">
        <v>44</v>
      </c>
      <c r="BL195" s="127" t="s">
        <v>44</v>
      </c>
      <c r="BM195" s="127" t="s">
        <v>44</v>
      </c>
      <c r="BN195" s="127">
        <v>-0.2444604497395684</v>
      </c>
      <c r="BO195" s="127">
        <v>8.8784767496215597E-2</v>
      </c>
      <c r="BP195" s="127">
        <v>-5.5234640114776301E-2</v>
      </c>
      <c r="BQ195" s="127" t="s">
        <v>44</v>
      </c>
      <c r="BR195" s="127" t="s">
        <v>44</v>
      </c>
      <c r="BS195" s="127" t="s">
        <v>44</v>
      </c>
      <c r="BT195" s="127" t="s">
        <v>44</v>
      </c>
      <c r="BU195" s="127" t="s">
        <v>44</v>
      </c>
      <c r="BV195" s="174" t="s">
        <v>44</v>
      </c>
      <c r="BW195" s="174" t="s">
        <v>44</v>
      </c>
      <c r="BX195" s="127" t="s">
        <v>44</v>
      </c>
      <c r="BY195" s="127" t="s">
        <v>44</v>
      </c>
      <c r="BZ195" s="174" t="s">
        <v>44</v>
      </c>
      <c r="CA195" s="179" t="s">
        <v>44</v>
      </c>
      <c r="CB195" s="179" t="s">
        <v>44</v>
      </c>
      <c r="CC195" s="179" t="s">
        <v>44</v>
      </c>
      <c r="CD195" s="179" t="s">
        <v>44</v>
      </c>
      <c r="CE195" s="179" t="s">
        <v>44</v>
      </c>
      <c r="CF195" s="179" t="s">
        <v>44</v>
      </c>
      <c r="CG195" s="176" t="s">
        <v>44</v>
      </c>
      <c r="CH195" s="168">
        <v>0.25530000000000003</v>
      </c>
      <c r="CI195" s="169">
        <v>0.15</v>
      </c>
      <c r="CJ195" s="169">
        <v>4.7996399999999991E-3</v>
      </c>
      <c r="CK195" s="169" t="s">
        <v>44</v>
      </c>
      <c r="CL195" s="169">
        <v>4.7996399999999991E-3</v>
      </c>
      <c r="CM195" s="177" t="s">
        <v>44</v>
      </c>
      <c r="CN195" s="177" t="s">
        <v>44</v>
      </c>
      <c r="CO195" s="177" t="s">
        <v>44</v>
      </c>
      <c r="CP195" s="127" t="s">
        <v>44</v>
      </c>
      <c r="CQ195" s="127" t="s">
        <v>44</v>
      </c>
      <c r="CR195" s="127" t="s">
        <v>44</v>
      </c>
      <c r="CS195" s="127" t="s">
        <v>44</v>
      </c>
      <c r="CT195" s="125" t="s">
        <v>44</v>
      </c>
      <c r="CU195" s="125" t="s">
        <v>44</v>
      </c>
      <c r="CV195" s="125" t="s">
        <v>5347</v>
      </c>
      <c r="CW195" s="125" t="s">
        <v>44</v>
      </c>
      <c r="CX195" s="153">
        <v>25569.625694432871</v>
      </c>
    </row>
    <row r="196" spans="1:102" ht="15" customHeight="1" x14ac:dyDescent="0.25">
      <c r="A196" s="8"/>
      <c r="B196" s="128">
        <v>60306622000174</v>
      </c>
      <c r="C196" s="151" t="s">
        <v>5348</v>
      </c>
      <c r="D196" s="125">
        <v>26</v>
      </c>
      <c r="E196" s="125"/>
      <c r="F196" s="121"/>
      <c r="G196" s="125" t="s">
        <v>5336</v>
      </c>
      <c r="H196" s="125" t="s">
        <v>3263</v>
      </c>
      <c r="I196" s="125" t="s">
        <v>3257</v>
      </c>
      <c r="J196" s="125" t="s">
        <v>3317</v>
      </c>
      <c r="K196" s="125" t="s">
        <v>3285</v>
      </c>
      <c r="L196" s="125" t="s">
        <v>3273</v>
      </c>
      <c r="M196" s="125" t="s">
        <v>112</v>
      </c>
      <c r="N196" s="125" t="s">
        <v>113</v>
      </c>
      <c r="O196" s="125" t="s">
        <v>327</v>
      </c>
      <c r="P196" s="125" t="s">
        <v>112</v>
      </c>
      <c r="Q196" s="126">
        <v>500</v>
      </c>
      <c r="R196" s="125" t="s">
        <v>4571</v>
      </c>
      <c r="S196" s="187" t="s">
        <v>44</v>
      </c>
      <c r="T196" s="170">
        <v>500</v>
      </c>
      <c r="U196" s="170">
        <v>500</v>
      </c>
      <c r="V196" s="171" t="s">
        <v>3271</v>
      </c>
      <c r="W196" s="171" t="s">
        <v>3288</v>
      </c>
      <c r="X196" s="171" t="s">
        <v>3289</v>
      </c>
      <c r="Y196" s="171" t="s">
        <v>3292</v>
      </c>
      <c r="Z196" s="171">
        <v>32</v>
      </c>
      <c r="AA196" s="171" t="s">
        <v>44</v>
      </c>
      <c r="AB196" s="168" t="s">
        <v>44</v>
      </c>
      <c r="AC196" s="171" t="s">
        <v>44</v>
      </c>
      <c r="AD196" s="168">
        <v>0.02</v>
      </c>
      <c r="AE196" s="168" t="s">
        <v>44</v>
      </c>
      <c r="AF196" s="168">
        <v>0.02</v>
      </c>
      <c r="AG196" s="168">
        <v>0.2</v>
      </c>
      <c r="AH196" s="171" t="s">
        <v>4836</v>
      </c>
      <c r="AI196" s="171" t="s">
        <v>3300</v>
      </c>
      <c r="AJ196" s="171" t="s">
        <v>44</v>
      </c>
      <c r="AK196" s="172">
        <v>45811</v>
      </c>
      <c r="AL196" s="186" t="s">
        <v>5349</v>
      </c>
      <c r="AM196" s="127">
        <v>2.27861589332858E-2</v>
      </c>
      <c r="AN196" s="127">
        <v>4.80043583264637E-2</v>
      </c>
      <c r="AO196" s="127" t="s">
        <v>44</v>
      </c>
      <c r="AP196" s="127" t="s">
        <v>44</v>
      </c>
      <c r="AQ196" s="127" t="s">
        <v>44</v>
      </c>
      <c r="AR196" s="127" t="s">
        <v>44</v>
      </c>
      <c r="AS196" s="127" t="s">
        <v>44</v>
      </c>
      <c r="AT196" s="127" t="s">
        <v>44</v>
      </c>
      <c r="AU196" s="127" t="s">
        <v>44</v>
      </c>
      <c r="AV196" s="127" t="s">
        <v>44</v>
      </c>
      <c r="AW196" s="127">
        <v>0.17977999689945059</v>
      </c>
      <c r="AX196" s="127">
        <v>2.0886756064476031</v>
      </c>
      <c r="AY196" s="127">
        <v>1.0573099426952008</v>
      </c>
      <c r="AZ196" s="127" t="s">
        <v>44</v>
      </c>
      <c r="BA196" s="127" t="s">
        <v>44</v>
      </c>
      <c r="BB196" s="127" t="s">
        <v>44</v>
      </c>
      <c r="BC196" s="127" t="s">
        <v>44</v>
      </c>
      <c r="BD196" s="127" t="s">
        <v>44</v>
      </c>
      <c r="BE196" s="127" t="s">
        <v>44</v>
      </c>
      <c r="BF196" s="127" t="s">
        <v>44</v>
      </c>
      <c r="BG196" s="127" t="s">
        <v>44</v>
      </c>
      <c r="BH196" s="127">
        <v>1.2118966952128722</v>
      </c>
      <c r="BI196" s="127">
        <v>1.18767774750323E-2</v>
      </c>
      <c r="BJ196" s="127">
        <v>2.6020061986711E-3</v>
      </c>
      <c r="BK196" s="127" t="s">
        <v>44</v>
      </c>
      <c r="BL196" s="127" t="s">
        <v>44</v>
      </c>
      <c r="BM196" s="127" t="s">
        <v>44</v>
      </c>
      <c r="BN196" s="127" t="s">
        <v>44</v>
      </c>
      <c r="BO196" s="127" t="s">
        <v>44</v>
      </c>
      <c r="BP196" s="127" t="s">
        <v>44</v>
      </c>
      <c r="BQ196" s="127" t="s">
        <v>44</v>
      </c>
      <c r="BR196" s="127" t="s">
        <v>44</v>
      </c>
      <c r="BS196" s="127">
        <v>2.7373302595556703E-2</v>
      </c>
      <c r="BT196" s="127" t="s">
        <v>44</v>
      </c>
      <c r="BU196" s="127">
        <v>6.1699539240180699E-2</v>
      </c>
      <c r="BV196" s="174" t="s">
        <v>44</v>
      </c>
      <c r="BW196" s="174">
        <v>0.4689014385992768</v>
      </c>
      <c r="BX196" s="127" t="s">
        <v>44</v>
      </c>
      <c r="BY196" s="127">
        <v>-3.5430357591215003E-2</v>
      </c>
      <c r="BZ196" s="174">
        <v>3.4778234623543597E-2</v>
      </c>
      <c r="CA196" s="179" t="s">
        <v>44</v>
      </c>
      <c r="CB196" s="179" t="s">
        <v>44</v>
      </c>
      <c r="CC196" s="179" t="s">
        <v>44</v>
      </c>
      <c r="CD196" s="179" t="s">
        <v>44</v>
      </c>
      <c r="CE196" s="179" t="s">
        <v>44</v>
      </c>
      <c r="CF196" s="179" t="s">
        <v>44</v>
      </c>
      <c r="CG196" s="176">
        <v>1.1782329910939999</v>
      </c>
      <c r="CH196" s="168">
        <v>0.25530000000000003</v>
      </c>
      <c r="CI196" s="169">
        <v>0.15</v>
      </c>
      <c r="CJ196" s="169">
        <v>5.1060000000000003E-3</v>
      </c>
      <c r="CK196" s="169" t="s">
        <v>44</v>
      </c>
      <c r="CL196" s="169">
        <v>5.1060000000000003E-3</v>
      </c>
      <c r="CM196" s="177">
        <v>11659332.539999999</v>
      </c>
      <c r="CN196" s="177">
        <v>10344043.577777782</v>
      </c>
      <c r="CO196" s="177">
        <v>2610000</v>
      </c>
      <c r="CP196" s="127" t="s">
        <v>44</v>
      </c>
      <c r="CQ196" s="127" t="s">
        <v>44</v>
      </c>
      <c r="CR196" s="127" t="s">
        <v>44</v>
      </c>
      <c r="CS196" s="127" t="s">
        <v>44</v>
      </c>
      <c r="CT196" s="125" t="s">
        <v>44</v>
      </c>
      <c r="CU196" s="125" t="s">
        <v>44</v>
      </c>
      <c r="CV196" s="125" t="s">
        <v>5350</v>
      </c>
      <c r="CW196" s="125" t="s">
        <v>44</v>
      </c>
      <c r="CX196" s="153">
        <v>25569.625694432871</v>
      </c>
    </row>
    <row r="197" spans="1:102" ht="15" customHeight="1" x14ac:dyDescent="0.25">
      <c r="A197" s="8"/>
      <c r="B197" s="128">
        <v>62808774000109</v>
      </c>
      <c r="C197" s="151" t="s">
        <v>5351</v>
      </c>
      <c r="D197" s="125">
        <v>26</v>
      </c>
      <c r="E197" s="125"/>
      <c r="F197" s="121"/>
      <c r="G197" s="125" t="s">
        <v>5336</v>
      </c>
      <c r="H197" s="125" t="s">
        <v>3263</v>
      </c>
      <c r="I197" s="125" t="s">
        <v>3257</v>
      </c>
      <c r="J197" s="125" t="s">
        <v>3317</v>
      </c>
      <c r="K197" s="125" t="s">
        <v>3285</v>
      </c>
      <c r="L197" s="125" t="s">
        <v>4605</v>
      </c>
      <c r="M197" s="125" t="s">
        <v>112</v>
      </c>
      <c r="N197" s="125" t="s">
        <v>164</v>
      </c>
      <c r="O197" s="125" t="s">
        <v>3294</v>
      </c>
      <c r="P197" s="125" t="s">
        <v>112</v>
      </c>
      <c r="Q197" s="126">
        <v>500</v>
      </c>
      <c r="R197" s="125" t="s">
        <v>4571</v>
      </c>
      <c r="S197" s="187" t="s">
        <v>44</v>
      </c>
      <c r="T197" s="170">
        <v>500</v>
      </c>
      <c r="U197" s="170">
        <v>500</v>
      </c>
      <c r="V197" s="171" t="s">
        <v>3271</v>
      </c>
      <c r="W197" s="171" t="s">
        <v>3288</v>
      </c>
      <c r="X197" s="171" t="s">
        <v>3289</v>
      </c>
      <c r="Y197" s="171" t="s">
        <v>3292</v>
      </c>
      <c r="Z197" s="171">
        <v>32</v>
      </c>
      <c r="AA197" s="171" t="s">
        <v>44</v>
      </c>
      <c r="AB197" s="168" t="s">
        <v>44</v>
      </c>
      <c r="AC197" s="171" t="s">
        <v>44</v>
      </c>
      <c r="AD197" s="168">
        <v>0.02</v>
      </c>
      <c r="AE197" s="168" t="s">
        <v>44</v>
      </c>
      <c r="AF197" s="168">
        <v>0.02</v>
      </c>
      <c r="AG197" s="168">
        <v>0.2</v>
      </c>
      <c r="AH197" s="171" t="s">
        <v>4836</v>
      </c>
      <c r="AI197" s="171" t="s">
        <v>3300</v>
      </c>
      <c r="AJ197" s="171" t="s">
        <v>5352</v>
      </c>
      <c r="AK197" s="172">
        <v>45940</v>
      </c>
      <c r="AL197" s="186" t="s">
        <v>5353</v>
      </c>
      <c r="AM197" s="127">
        <v>4.2500732529505997E-3</v>
      </c>
      <c r="AN197" s="127">
        <v>0.1041803346743532</v>
      </c>
      <c r="AO197" s="127" t="s">
        <v>44</v>
      </c>
      <c r="AP197" s="127" t="s">
        <v>44</v>
      </c>
      <c r="AQ197" s="127" t="s">
        <v>44</v>
      </c>
      <c r="AR197" s="127" t="s">
        <v>44</v>
      </c>
      <c r="AS197" s="127" t="s">
        <v>44</v>
      </c>
      <c r="AT197" s="127" t="s">
        <v>44</v>
      </c>
      <c r="AU197" s="127" t="s">
        <v>44</v>
      </c>
      <c r="AV197" s="127" t="s">
        <v>44</v>
      </c>
      <c r="AW197" s="127">
        <v>0.53139611451317803</v>
      </c>
      <c r="AX197" s="127">
        <v>0.38957967224945561</v>
      </c>
      <c r="AY197" s="127">
        <v>2.2946021470676232</v>
      </c>
      <c r="AZ197" s="127" t="s">
        <v>44</v>
      </c>
      <c r="BA197" s="127" t="s">
        <v>44</v>
      </c>
      <c r="BB197" s="127" t="s">
        <v>44</v>
      </c>
      <c r="BC197" s="127" t="s">
        <v>44</v>
      </c>
      <c r="BD197" s="127" t="s">
        <v>44</v>
      </c>
      <c r="BE197" s="127" t="s">
        <v>44</v>
      </c>
      <c r="BF197" s="127" t="s">
        <v>44</v>
      </c>
      <c r="BG197" s="127" t="s">
        <v>44</v>
      </c>
      <c r="BH197" s="127">
        <v>3.335384201616983</v>
      </c>
      <c r="BI197" s="127">
        <v>-6.6593082053028E-3</v>
      </c>
      <c r="BJ197" s="127">
        <v>5.8777982546560602E-2</v>
      </c>
      <c r="BK197" s="127" t="s">
        <v>44</v>
      </c>
      <c r="BL197" s="127" t="s">
        <v>44</v>
      </c>
      <c r="BM197" s="127" t="s">
        <v>44</v>
      </c>
      <c r="BN197" s="127" t="s">
        <v>44</v>
      </c>
      <c r="BO197" s="127" t="s">
        <v>44</v>
      </c>
      <c r="BP197" s="127" t="s">
        <v>44</v>
      </c>
      <c r="BQ197" s="127" t="s">
        <v>44</v>
      </c>
      <c r="BR197" s="127" t="s">
        <v>44</v>
      </c>
      <c r="BS197" s="127">
        <v>0.32094248681722926</v>
      </c>
      <c r="BT197" s="127" t="s">
        <v>44</v>
      </c>
      <c r="BU197" s="127">
        <v>0.21413354523879169</v>
      </c>
      <c r="BV197" s="174" t="s">
        <v>44</v>
      </c>
      <c r="BW197" s="174">
        <v>1.4518635760198131</v>
      </c>
      <c r="BX197" s="127" t="s">
        <v>44</v>
      </c>
      <c r="BY197" s="127">
        <v>-8.9891518490555294E-2</v>
      </c>
      <c r="BZ197" s="174">
        <v>1.0802781203753264</v>
      </c>
      <c r="CA197" s="179" t="s">
        <v>44</v>
      </c>
      <c r="CB197" s="179" t="s">
        <v>44</v>
      </c>
      <c r="CC197" s="179" t="s">
        <v>44</v>
      </c>
      <c r="CD197" s="179" t="s">
        <v>44</v>
      </c>
      <c r="CE197" s="179" t="s">
        <v>44</v>
      </c>
      <c r="CF197" s="179" t="s">
        <v>44</v>
      </c>
      <c r="CG197" s="176">
        <v>1.2607326160400001</v>
      </c>
      <c r="CH197" s="168">
        <v>0.24</v>
      </c>
      <c r="CI197" s="169">
        <v>0.15</v>
      </c>
      <c r="CJ197" s="169">
        <v>4.7999999999999996E-3</v>
      </c>
      <c r="CK197" s="169" t="s">
        <v>44</v>
      </c>
      <c r="CL197" s="169">
        <v>4.7999999999999996E-3</v>
      </c>
      <c r="CM197" s="177">
        <v>78224210.609999999</v>
      </c>
      <c r="CN197" s="177">
        <v>61233444.457777798</v>
      </c>
      <c r="CO197" s="177">
        <v>33251778.16</v>
      </c>
      <c r="CP197" s="127" t="s">
        <v>44</v>
      </c>
      <c r="CQ197" s="127" t="s">
        <v>44</v>
      </c>
      <c r="CR197" s="127" t="s">
        <v>44</v>
      </c>
      <c r="CS197" s="127" t="s">
        <v>44</v>
      </c>
      <c r="CT197" s="125" t="s">
        <v>44</v>
      </c>
      <c r="CU197" s="125" t="s">
        <v>44</v>
      </c>
      <c r="CV197" s="125" t="s">
        <v>5354</v>
      </c>
      <c r="CW197" s="125" t="s">
        <v>44</v>
      </c>
      <c r="CX197" s="153">
        <v>25569.625694432871</v>
      </c>
    </row>
    <row r="198" spans="1:102" ht="15" customHeight="1" x14ac:dyDescent="0.25">
      <c r="A198" s="8"/>
      <c r="B198" s="128">
        <v>34626199000180</v>
      </c>
      <c r="C198" s="151" t="s">
        <v>5355</v>
      </c>
      <c r="D198" s="125">
        <v>13</v>
      </c>
      <c r="E198" s="125"/>
      <c r="F198" s="121" t="s">
        <v>3310</v>
      </c>
      <c r="G198" s="125" t="s">
        <v>5356</v>
      </c>
      <c r="H198" s="125" t="s">
        <v>3315</v>
      </c>
      <c r="I198" s="125" t="s">
        <v>3316</v>
      </c>
      <c r="J198" s="125" t="s">
        <v>3319</v>
      </c>
      <c r="K198" s="125" t="s">
        <v>3298</v>
      </c>
      <c r="L198" s="125" t="s">
        <v>3272</v>
      </c>
      <c r="M198" s="125" t="s">
        <v>110</v>
      </c>
      <c r="N198" s="125" t="s">
        <v>111</v>
      </c>
      <c r="O198" s="125" t="s">
        <v>4592</v>
      </c>
      <c r="P198" s="125" t="s">
        <v>3329</v>
      </c>
      <c r="Q198" s="126">
        <v>1000</v>
      </c>
      <c r="R198" s="125" t="s">
        <v>4571</v>
      </c>
      <c r="S198" s="187" t="s">
        <v>44</v>
      </c>
      <c r="T198" s="170">
        <v>1000</v>
      </c>
      <c r="U198" s="170">
        <v>1000</v>
      </c>
      <c r="V198" s="171" t="s">
        <v>3271</v>
      </c>
      <c r="W198" s="171" t="s">
        <v>3288</v>
      </c>
      <c r="X198" s="171" t="s">
        <v>3303</v>
      </c>
      <c r="Y198" s="171" t="s">
        <v>3288</v>
      </c>
      <c r="Z198" s="171">
        <v>16</v>
      </c>
      <c r="AA198" s="171" t="s">
        <v>131</v>
      </c>
      <c r="AB198" s="168">
        <v>0.03</v>
      </c>
      <c r="AC198" s="171" t="s">
        <v>5357</v>
      </c>
      <c r="AD198" s="168">
        <v>1.9900000000000001E-2</v>
      </c>
      <c r="AE198" s="168">
        <v>3.49E-2</v>
      </c>
      <c r="AF198" s="168">
        <v>2.5000000000000001E-2</v>
      </c>
      <c r="AG198" s="168">
        <v>0.2</v>
      </c>
      <c r="AH198" s="171" t="s">
        <v>44</v>
      </c>
      <c r="AI198" s="171" t="s">
        <v>44</v>
      </c>
      <c r="AJ198" s="171" t="s">
        <v>44</v>
      </c>
      <c r="AK198" s="172">
        <v>43760</v>
      </c>
      <c r="AL198" s="186" t="s">
        <v>5358</v>
      </c>
      <c r="AM198" s="127" t="s">
        <v>44</v>
      </c>
      <c r="AN198" s="127" t="s">
        <v>44</v>
      </c>
      <c r="AO198" s="127" t="s">
        <v>44</v>
      </c>
      <c r="AP198" s="127" t="s">
        <v>44</v>
      </c>
      <c r="AQ198" s="127" t="s">
        <v>44</v>
      </c>
      <c r="AR198" s="127">
        <v>0.20878843633275679</v>
      </c>
      <c r="AS198" s="127">
        <v>7.49110615814505E-2</v>
      </c>
      <c r="AT198" s="127">
        <v>5.02367701697288E-2</v>
      </c>
      <c r="AU198" s="127" t="s">
        <v>44</v>
      </c>
      <c r="AV198" s="127" t="s">
        <v>44</v>
      </c>
      <c r="AW198" s="127" t="s">
        <v>44</v>
      </c>
      <c r="AX198" s="127" t="s">
        <v>44</v>
      </c>
      <c r="AY198" s="127" t="s">
        <v>44</v>
      </c>
      <c r="AZ198" s="127" t="s">
        <v>44</v>
      </c>
      <c r="BA198" s="127" t="s">
        <v>44</v>
      </c>
      <c r="BB198" s="127" t="s">
        <v>44</v>
      </c>
      <c r="BC198" s="127">
        <v>1.9200750257219683</v>
      </c>
      <c r="BD198" s="127">
        <v>0.57414378042499747</v>
      </c>
      <c r="BE198" s="127">
        <v>0.40601920128599539</v>
      </c>
      <c r="BF198" s="127" t="s">
        <v>44</v>
      </c>
      <c r="BG198" s="127" t="s">
        <v>44</v>
      </c>
      <c r="BH198" s="127" t="s">
        <v>44</v>
      </c>
      <c r="BI198" s="127" t="s">
        <v>44</v>
      </c>
      <c r="BJ198" s="127" t="s">
        <v>44</v>
      </c>
      <c r="BK198" s="127" t="s">
        <v>44</v>
      </c>
      <c r="BL198" s="127" t="s">
        <v>44</v>
      </c>
      <c r="BM198" s="127" t="s">
        <v>44</v>
      </c>
      <c r="BN198" s="127">
        <v>0.1000487081785144</v>
      </c>
      <c r="BO198" s="127">
        <v>-5.5563332003374599E-2</v>
      </c>
      <c r="BP198" s="127">
        <v>-7.3493265283305298E-2</v>
      </c>
      <c r="BQ198" s="127" t="s">
        <v>44</v>
      </c>
      <c r="BR198" s="127" t="s">
        <v>44</v>
      </c>
      <c r="BS198" s="127" t="s">
        <v>44</v>
      </c>
      <c r="BT198" s="127" t="s">
        <v>44</v>
      </c>
      <c r="BU198" s="127" t="s">
        <v>44</v>
      </c>
      <c r="BV198" s="174" t="s">
        <v>44</v>
      </c>
      <c r="BW198" s="174" t="s">
        <v>44</v>
      </c>
      <c r="BX198" s="127" t="s">
        <v>44</v>
      </c>
      <c r="BY198" s="127" t="s">
        <v>44</v>
      </c>
      <c r="BZ198" s="174" t="s">
        <v>44</v>
      </c>
      <c r="CA198" s="179" t="s">
        <v>44</v>
      </c>
      <c r="CB198" s="179" t="s">
        <v>44</v>
      </c>
      <c r="CC198" s="179" t="s">
        <v>44</v>
      </c>
      <c r="CD198" s="179" t="s">
        <v>44</v>
      </c>
      <c r="CE198" s="179" t="s">
        <v>44</v>
      </c>
      <c r="CF198" s="179" t="s">
        <v>44</v>
      </c>
      <c r="CG198" s="176" t="s">
        <v>44</v>
      </c>
      <c r="CH198" s="168">
        <v>0.27</v>
      </c>
      <c r="CI198" s="169">
        <v>0.15</v>
      </c>
      <c r="CJ198" s="169">
        <v>5.3730000000000002E-3</v>
      </c>
      <c r="CK198" s="169" t="s">
        <v>44</v>
      </c>
      <c r="CL198" s="169">
        <v>5.3730000000000002E-3</v>
      </c>
      <c r="CM198" s="177" t="s">
        <v>44</v>
      </c>
      <c r="CN198" s="177" t="s">
        <v>44</v>
      </c>
      <c r="CO198" s="177">
        <v>-325551.47000000003</v>
      </c>
      <c r="CP198" s="127" t="s">
        <v>44</v>
      </c>
      <c r="CQ198" s="127" t="s">
        <v>44</v>
      </c>
      <c r="CR198" s="127" t="s">
        <v>44</v>
      </c>
      <c r="CS198" s="127" t="s">
        <v>44</v>
      </c>
      <c r="CT198" s="125" t="s">
        <v>44</v>
      </c>
      <c r="CU198" s="125" t="s">
        <v>44</v>
      </c>
      <c r="CV198" s="125" t="s">
        <v>5359</v>
      </c>
      <c r="CW198" s="125" t="s">
        <v>44</v>
      </c>
      <c r="CX198" s="153">
        <v>25569.625694432871</v>
      </c>
    </row>
    <row r="199" spans="1:102" ht="15" customHeight="1" x14ac:dyDescent="0.25">
      <c r="A199" s="8"/>
      <c r="B199" s="128">
        <v>36318544000143</v>
      </c>
      <c r="C199" s="151" t="s">
        <v>5360</v>
      </c>
      <c r="D199" s="125">
        <v>47</v>
      </c>
      <c r="E199" s="125"/>
      <c r="F199" s="121"/>
      <c r="G199" s="125" t="s">
        <v>429</v>
      </c>
      <c r="H199" s="125" t="s">
        <v>3264</v>
      </c>
      <c r="I199" s="125" t="s">
        <v>3265</v>
      </c>
      <c r="J199" s="125" t="s">
        <v>3318</v>
      </c>
      <c r="K199" s="125" t="s">
        <v>3285</v>
      </c>
      <c r="L199" s="125" t="s">
        <v>3272</v>
      </c>
      <c r="M199" s="125" t="s">
        <v>112</v>
      </c>
      <c r="N199" s="125" t="s">
        <v>4570</v>
      </c>
      <c r="O199" s="125" t="s">
        <v>3309</v>
      </c>
      <c r="P199" s="125" t="s">
        <v>3308</v>
      </c>
      <c r="Q199" s="126">
        <v>500</v>
      </c>
      <c r="R199" s="125" t="s">
        <v>4612</v>
      </c>
      <c r="S199" s="187" t="s">
        <v>44</v>
      </c>
      <c r="T199" s="170">
        <v>100</v>
      </c>
      <c r="U199" s="170">
        <v>100</v>
      </c>
      <c r="V199" s="171" t="s">
        <v>3271</v>
      </c>
      <c r="W199" s="171" t="s">
        <v>3288</v>
      </c>
      <c r="X199" s="171" t="s">
        <v>3289</v>
      </c>
      <c r="Y199" s="171" t="s">
        <v>3292</v>
      </c>
      <c r="Z199" s="171">
        <v>32</v>
      </c>
      <c r="AA199" s="171" t="s">
        <v>44</v>
      </c>
      <c r="AB199" s="168" t="s">
        <v>44</v>
      </c>
      <c r="AC199" s="171" t="s">
        <v>5361</v>
      </c>
      <c r="AD199" s="168">
        <v>0.02</v>
      </c>
      <c r="AE199" s="168">
        <v>0.02</v>
      </c>
      <c r="AF199" s="168">
        <v>2.5000000000000001E-2</v>
      </c>
      <c r="AG199" s="168">
        <v>0.2</v>
      </c>
      <c r="AH199" s="171" t="s">
        <v>133</v>
      </c>
      <c r="AI199" s="171" t="s">
        <v>4607</v>
      </c>
      <c r="AJ199" s="171" t="s">
        <v>3246</v>
      </c>
      <c r="AK199" s="172">
        <v>43955</v>
      </c>
      <c r="AL199" s="186" t="s">
        <v>5362</v>
      </c>
      <c r="AM199" s="127">
        <v>0.1014552829912316</v>
      </c>
      <c r="AN199" s="127">
        <v>0.14058025864831639</v>
      </c>
      <c r="AO199" s="127">
        <v>0.41812423122881509</v>
      </c>
      <c r="AP199" s="127">
        <v>0.22314044670950101</v>
      </c>
      <c r="AQ199" s="127">
        <v>0.18260205919440281</v>
      </c>
      <c r="AR199" s="127">
        <v>-3.5633526705785498E-2</v>
      </c>
      <c r="AS199" s="127">
        <v>0.2505484578296715</v>
      </c>
      <c r="AT199" s="127">
        <v>-0.2503675800106881</v>
      </c>
      <c r="AU199" s="127" t="s">
        <v>44</v>
      </c>
      <c r="AV199" s="127" t="s">
        <v>44</v>
      </c>
      <c r="AW199" s="127">
        <v>4.03522242121001E-2</v>
      </c>
      <c r="AX199" s="127">
        <v>9.2998199191646833</v>
      </c>
      <c r="AY199" s="127">
        <v>3.0963210507823344</v>
      </c>
      <c r="AZ199" s="127">
        <v>2.8199257532645641</v>
      </c>
      <c r="BA199" s="127">
        <v>1.7701019689397746</v>
      </c>
      <c r="BB199" s="127">
        <v>1.4897017638960526</v>
      </c>
      <c r="BC199" s="127" t="s">
        <v>44</v>
      </c>
      <c r="BD199" s="127">
        <v>1.9202883488918669</v>
      </c>
      <c r="BE199" s="127" t="s">
        <v>44</v>
      </c>
      <c r="BF199" s="127" t="s">
        <v>44</v>
      </c>
      <c r="BG199" s="127" t="s">
        <v>44</v>
      </c>
      <c r="BH199" s="127">
        <v>0.34065247809753502</v>
      </c>
      <c r="BI199" s="127">
        <v>9.0545901532978104E-2</v>
      </c>
      <c r="BJ199" s="127">
        <v>9.5177906520523797E-2</v>
      </c>
      <c r="BK199" s="127">
        <v>0.2698493233718397</v>
      </c>
      <c r="BL199" s="127">
        <v>8.621174023387046E-2</v>
      </c>
      <c r="BM199" s="127">
        <v>5.3471474049075374E-2</v>
      </c>
      <c r="BN199" s="127">
        <v>-0.14437325486002789</v>
      </c>
      <c r="BO199" s="127">
        <v>0.1200740642448463</v>
      </c>
      <c r="BP199" s="127">
        <v>-0.37409761546372228</v>
      </c>
      <c r="BQ199" s="127" t="s">
        <v>44</v>
      </c>
      <c r="BR199" s="127" t="s">
        <v>44</v>
      </c>
      <c r="BS199" s="127">
        <v>-6.9831524063129535E-2</v>
      </c>
      <c r="BT199" s="127">
        <v>0.2176883409583043</v>
      </c>
      <c r="BU199" s="127">
        <v>0.2510432569072743</v>
      </c>
      <c r="BV199" s="174">
        <v>1.0792039442592096</v>
      </c>
      <c r="BW199" s="174">
        <v>-0.1021962575178226</v>
      </c>
      <c r="BX199" s="127">
        <v>-0.12458483251510059</v>
      </c>
      <c r="BY199" s="127">
        <v>-0.56712517460772405</v>
      </c>
      <c r="BZ199" s="174">
        <v>1.0791209203688947</v>
      </c>
      <c r="CA199" s="179">
        <v>0.78254962378257886</v>
      </c>
      <c r="CB199" s="179">
        <v>-0.41853159374473781</v>
      </c>
      <c r="CC199" s="179">
        <v>0.54667759834729701</v>
      </c>
      <c r="CD199" s="179">
        <v>0.46211778754737298</v>
      </c>
      <c r="CE199" s="179">
        <v>0.2345428285170556</v>
      </c>
      <c r="CF199" s="179">
        <v>0.70208150007863823</v>
      </c>
      <c r="CG199" s="176">
        <v>1.26649992</v>
      </c>
      <c r="CH199" s="168">
        <v>0.22</v>
      </c>
      <c r="CI199" s="169">
        <v>0.15</v>
      </c>
      <c r="CJ199" s="169">
        <v>4.4000000000000003E-3</v>
      </c>
      <c r="CK199" s="169">
        <v>6.7651444823703562E-4</v>
      </c>
      <c r="CL199" s="169">
        <v>5.0765144482370359E-3</v>
      </c>
      <c r="CM199" s="177">
        <v>5389198.2400000002</v>
      </c>
      <c r="CN199" s="177">
        <v>5537408.0798412692</v>
      </c>
      <c r="CO199" s="177">
        <v>-1615410.1399999992</v>
      </c>
      <c r="CP199" s="127" t="s">
        <v>44</v>
      </c>
      <c r="CQ199" s="127" t="s">
        <v>44</v>
      </c>
      <c r="CR199" s="127" t="s">
        <v>44</v>
      </c>
      <c r="CS199" s="127" t="s">
        <v>44</v>
      </c>
      <c r="CT199" s="125" t="s">
        <v>44</v>
      </c>
      <c r="CU199" s="125" t="s">
        <v>44</v>
      </c>
      <c r="CV199" s="125" t="s">
        <v>5363</v>
      </c>
      <c r="CW199" s="125" t="s">
        <v>44</v>
      </c>
      <c r="CX199" s="153">
        <v>25569.625694432871</v>
      </c>
    </row>
    <row r="200" spans="1:102" ht="15" customHeight="1" x14ac:dyDescent="0.25">
      <c r="A200" s="8"/>
      <c r="B200" s="128">
        <v>12004203000135</v>
      </c>
      <c r="C200" s="151" t="s">
        <v>5364</v>
      </c>
      <c r="D200" s="125">
        <v>47</v>
      </c>
      <c r="E200" s="125"/>
      <c r="F200" s="121" t="s">
        <v>3310</v>
      </c>
      <c r="G200" s="125" t="s">
        <v>429</v>
      </c>
      <c r="H200" s="125" t="s">
        <v>3264</v>
      </c>
      <c r="I200" s="125" t="s">
        <v>3265</v>
      </c>
      <c r="J200" s="125" t="s">
        <v>3318</v>
      </c>
      <c r="K200" s="125" t="s">
        <v>3285</v>
      </c>
      <c r="L200" s="125" t="s">
        <v>3272</v>
      </c>
      <c r="M200" s="125" t="s">
        <v>112</v>
      </c>
      <c r="N200" s="125" t="s">
        <v>5147</v>
      </c>
      <c r="O200" s="125" t="s">
        <v>3309</v>
      </c>
      <c r="P200" s="125" t="s">
        <v>3308</v>
      </c>
      <c r="Q200" s="126">
        <v>5000</v>
      </c>
      <c r="R200" s="125" t="s">
        <v>4571</v>
      </c>
      <c r="S200" s="187" t="s">
        <v>44</v>
      </c>
      <c r="T200" s="170">
        <v>1000</v>
      </c>
      <c r="U200" s="170">
        <v>1000</v>
      </c>
      <c r="V200" s="171" t="s">
        <v>3271</v>
      </c>
      <c r="W200" s="171" t="s">
        <v>3288</v>
      </c>
      <c r="X200" s="171" t="s">
        <v>3289</v>
      </c>
      <c r="Y200" s="171" t="s">
        <v>3292</v>
      </c>
      <c r="Z200" s="171">
        <v>32</v>
      </c>
      <c r="AA200" s="171" t="s">
        <v>44</v>
      </c>
      <c r="AB200" s="168" t="s">
        <v>44</v>
      </c>
      <c r="AC200" s="171" t="s">
        <v>5365</v>
      </c>
      <c r="AD200" s="168">
        <v>0.02</v>
      </c>
      <c r="AE200" s="168">
        <v>0.02</v>
      </c>
      <c r="AF200" s="168">
        <v>0.02</v>
      </c>
      <c r="AG200" s="168">
        <v>0.2</v>
      </c>
      <c r="AH200" s="171" t="s">
        <v>133</v>
      </c>
      <c r="AI200" s="171" t="s">
        <v>4607</v>
      </c>
      <c r="AJ200" s="171" t="s">
        <v>3246</v>
      </c>
      <c r="AK200" s="172">
        <v>40365</v>
      </c>
      <c r="AL200" s="186" t="s">
        <v>5366</v>
      </c>
      <c r="AM200" s="127">
        <v>0.10238739388375739</v>
      </c>
      <c r="AN200" s="127">
        <v>0.14348269889583529</v>
      </c>
      <c r="AO200" s="127">
        <v>0.42911475224627971</v>
      </c>
      <c r="AP200" s="127">
        <v>0.2296330799324646</v>
      </c>
      <c r="AQ200" s="127">
        <v>0.18724975184307421</v>
      </c>
      <c r="AR200" s="127">
        <v>-3.3899929168602003E-2</v>
      </c>
      <c r="AS200" s="127">
        <v>0.25274663366850358</v>
      </c>
      <c r="AT200" s="127">
        <v>-0.2498919273290495</v>
      </c>
      <c r="AU200" s="127" t="s">
        <v>44</v>
      </c>
      <c r="AV200" s="127" t="s">
        <v>44</v>
      </c>
      <c r="AW200" s="127">
        <v>0.1223212192567546</v>
      </c>
      <c r="AX200" s="127">
        <v>9.3852611420326006</v>
      </c>
      <c r="AY200" s="127">
        <v>3.1602481407125969</v>
      </c>
      <c r="AZ200" s="127">
        <v>2.8940483487617463</v>
      </c>
      <c r="BA200" s="127">
        <v>1.8269259172653995</v>
      </c>
      <c r="BB200" s="127">
        <v>1.5342994973337094</v>
      </c>
      <c r="BC200" s="127" t="s">
        <v>44</v>
      </c>
      <c r="BD200" s="127">
        <v>1.9371359139844229</v>
      </c>
      <c r="BE200" s="127" t="s">
        <v>44</v>
      </c>
      <c r="BF200" s="127" t="s">
        <v>44</v>
      </c>
      <c r="BG200" s="127" t="s">
        <v>44</v>
      </c>
      <c r="BH200" s="127">
        <v>1.5202955826852236</v>
      </c>
      <c r="BI200" s="127">
        <v>9.1478012425503893E-2</v>
      </c>
      <c r="BJ200" s="127">
        <v>9.8080346768042601E-2</v>
      </c>
      <c r="BK200" s="127">
        <v>0.28083984438930432</v>
      </c>
      <c r="BL200" s="127">
        <v>9.2333624037221229E-2</v>
      </c>
      <c r="BM200" s="127">
        <v>5.8114775591495693E-2</v>
      </c>
      <c r="BN200" s="127">
        <v>-0.14263965732284439</v>
      </c>
      <c r="BO200" s="127">
        <v>0.1222722400836784</v>
      </c>
      <c r="BP200" s="127">
        <v>-0.37362196278208371</v>
      </c>
      <c r="BQ200" s="127" t="s">
        <v>44</v>
      </c>
      <c r="BR200" s="127" t="s">
        <v>44</v>
      </c>
      <c r="BS200" s="127">
        <v>3.8745001252098676E-2</v>
      </c>
      <c r="BT200" s="127">
        <v>0.21970416864437639</v>
      </c>
      <c r="BU200" s="127">
        <v>0.23282490164800149</v>
      </c>
      <c r="BV200" s="174">
        <v>1.106496060487731</v>
      </c>
      <c r="BW200" s="174">
        <v>0.20958174294207579</v>
      </c>
      <c r="BX200" s="127">
        <v>-0.12524517750246431</v>
      </c>
      <c r="BY200" s="127">
        <v>-0.60919599809722702</v>
      </c>
      <c r="BZ200" s="174">
        <v>0.81178700289817929</v>
      </c>
      <c r="CA200" s="179">
        <v>0.78268246143505305</v>
      </c>
      <c r="CB200" s="179">
        <v>-0.4189437734515562</v>
      </c>
      <c r="CC200" s="179">
        <v>0.54643181090556014</v>
      </c>
      <c r="CD200" s="179">
        <v>0.4618269613089499</v>
      </c>
      <c r="CE200" s="179">
        <v>0.23383509685392029</v>
      </c>
      <c r="CF200" s="179">
        <v>0.70210488484665257</v>
      </c>
      <c r="CG200" s="176">
        <v>6.16795223</v>
      </c>
      <c r="CH200" s="168">
        <v>0.22</v>
      </c>
      <c r="CI200" s="169">
        <v>0.15</v>
      </c>
      <c r="CJ200" s="169">
        <v>4.4000000000000003E-3</v>
      </c>
      <c r="CK200" s="169">
        <v>9.1425869472929074E-4</v>
      </c>
      <c r="CL200" s="169">
        <v>5.3142586947292911E-3</v>
      </c>
      <c r="CM200" s="177">
        <v>154751700.71000001</v>
      </c>
      <c r="CN200" s="177">
        <v>155943134.93793657</v>
      </c>
      <c r="CO200" s="177">
        <v>-32985647.890000001</v>
      </c>
      <c r="CP200" s="127" t="s">
        <v>44</v>
      </c>
      <c r="CQ200" s="127" t="s">
        <v>44</v>
      </c>
      <c r="CR200" s="127" t="s">
        <v>44</v>
      </c>
      <c r="CS200" s="127" t="s">
        <v>44</v>
      </c>
      <c r="CT200" s="125" t="s">
        <v>44</v>
      </c>
      <c r="CU200" s="125" t="s">
        <v>44</v>
      </c>
      <c r="CV200" s="125" t="s">
        <v>5367</v>
      </c>
      <c r="CW200" s="125" t="s">
        <v>44</v>
      </c>
      <c r="CX200" s="153">
        <v>25569.625694432871</v>
      </c>
    </row>
    <row r="201" spans="1:102" ht="15" customHeight="1" x14ac:dyDescent="0.25">
      <c r="A201" s="8"/>
      <c r="B201" s="128">
        <v>61232706000173</v>
      </c>
      <c r="C201" s="151" t="s">
        <v>3872</v>
      </c>
      <c r="D201" s="125">
        <v>33</v>
      </c>
      <c r="E201" s="125"/>
      <c r="F201" s="121"/>
      <c r="G201" s="125" t="s">
        <v>3873</v>
      </c>
      <c r="H201" s="125" t="s">
        <v>347</v>
      </c>
      <c r="I201" s="125" t="s">
        <v>3278</v>
      </c>
      <c r="J201" s="125" t="s">
        <v>3319</v>
      </c>
      <c r="K201" s="125" t="s">
        <v>3298</v>
      </c>
      <c r="L201" s="125" t="s">
        <v>4605</v>
      </c>
      <c r="M201" s="125" t="s">
        <v>4629</v>
      </c>
      <c r="N201" s="125" t="s">
        <v>44</v>
      </c>
      <c r="O201" s="125" t="s">
        <v>4630</v>
      </c>
      <c r="P201" s="125" t="s">
        <v>3824</v>
      </c>
      <c r="Q201" s="126">
        <v>100</v>
      </c>
      <c r="R201" s="125" t="s">
        <v>4612</v>
      </c>
      <c r="S201" s="187" t="s">
        <v>44</v>
      </c>
      <c r="T201" s="170">
        <v>0.01</v>
      </c>
      <c r="U201" s="170">
        <v>0.01</v>
      </c>
      <c r="V201" s="171" t="s">
        <v>3271</v>
      </c>
      <c r="W201" s="171" t="s">
        <v>132</v>
      </c>
      <c r="X201" s="171" t="s">
        <v>132</v>
      </c>
      <c r="Y201" s="171" t="s">
        <v>132</v>
      </c>
      <c r="Z201" s="171">
        <v>0</v>
      </c>
      <c r="AA201" s="171" t="s">
        <v>44</v>
      </c>
      <c r="AB201" s="168" t="s">
        <v>44</v>
      </c>
      <c r="AC201" s="171" t="s">
        <v>44</v>
      </c>
      <c r="AD201" s="168">
        <v>1.2E-2</v>
      </c>
      <c r="AE201" s="168" t="s">
        <v>44</v>
      </c>
      <c r="AF201" s="168">
        <v>1.2E-2</v>
      </c>
      <c r="AG201" s="168">
        <v>0.2</v>
      </c>
      <c r="AH201" s="171" t="s">
        <v>3322</v>
      </c>
      <c r="AI201" s="171" t="s">
        <v>4573</v>
      </c>
      <c r="AJ201" s="171" t="s">
        <v>130</v>
      </c>
      <c r="AK201" s="172">
        <v>45884</v>
      </c>
      <c r="AL201" s="186" t="s">
        <v>5368</v>
      </c>
      <c r="AM201" s="127" t="s">
        <v>44</v>
      </c>
      <c r="AN201" s="127" t="s">
        <v>44</v>
      </c>
      <c r="AO201" s="127" t="s">
        <v>44</v>
      </c>
      <c r="AP201" s="127" t="s">
        <v>44</v>
      </c>
      <c r="AQ201" s="127" t="s">
        <v>44</v>
      </c>
      <c r="AR201" s="127" t="s">
        <v>44</v>
      </c>
      <c r="AS201" s="127" t="s">
        <v>44</v>
      </c>
      <c r="AT201" s="127" t="s">
        <v>44</v>
      </c>
      <c r="AU201" s="127" t="s">
        <v>44</v>
      </c>
      <c r="AV201" s="127" t="s">
        <v>44</v>
      </c>
      <c r="AW201" s="127" t="s">
        <v>44</v>
      </c>
      <c r="AX201" s="127" t="s">
        <v>44</v>
      </c>
      <c r="AY201" s="127" t="s">
        <v>44</v>
      </c>
      <c r="AZ201" s="127" t="s">
        <v>44</v>
      </c>
      <c r="BA201" s="127" t="s">
        <v>44</v>
      </c>
      <c r="BB201" s="127" t="s">
        <v>44</v>
      </c>
      <c r="BC201" s="127" t="s">
        <v>44</v>
      </c>
      <c r="BD201" s="127" t="s">
        <v>44</v>
      </c>
      <c r="BE201" s="127" t="s">
        <v>44</v>
      </c>
      <c r="BF201" s="127" t="s">
        <v>44</v>
      </c>
      <c r="BG201" s="127" t="s">
        <v>44</v>
      </c>
      <c r="BH201" s="127" t="s">
        <v>44</v>
      </c>
      <c r="BI201" s="127" t="s">
        <v>44</v>
      </c>
      <c r="BJ201" s="127" t="s">
        <v>44</v>
      </c>
      <c r="BK201" s="127" t="s">
        <v>44</v>
      </c>
      <c r="BL201" s="127" t="s">
        <v>44</v>
      </c>
      <c r="BM201" s="127" t="s">
        <v>44</v>
      </c>
      <c r="BN201" s="127" t="s">
        <v>44</v>
      </c>
      <c r="BO201" s="127" t="s">
        <v>44</v>
      </c>
      <c r="BP201" s="127" t="s">
        <v>44</v>
      </c>
      <c r="BQ201" s="127" t="s">
        <v>44</v>
      </c>
      <c r="BR201" s="127" t="s">
        <v>44</v>
      </c>
      <c r="BS201" s="127" t="s">
        <v>44</v>
      </c>
      <c r="BT201" s="127" t="s">
        <v>44</v>
      </c>
      <c r="BU201" s="127" t="s">
        <v>44</v>
      </c>
      <c r="BV201" s="174" t="s">
        <v>44</v>
      </c>
      <c r="BW201" s="174" t="s">
        <v>44</v>
      </c>
      <c r="BX201" s="127" t="s">
        <v>44</v>
      </c>
      <c r="BY201" s="127" t="s">
        <v>44</v>
      </c>
      <c r="BZ201" s="174" t="s">
        <v>44</v>
      </c>
      <c r="CA201" s="179" t="s">
        <v>44</v>
      </c>
      <c r="CB201" s="179" t="s">
        <v>44</v>
      </c>
      <c r="CC201" s="179" t="s">
        <v>44</v>
      </c>
      <c r="CD201" s="179" t="s">
        <v>44</v>
      </c>
      <c r="CE201" s="179" t="s">
        <v>44</v>
      </c>
      <c r="CF201" s="179" t="s">
        <v>44</v>
      </c>
      <c r="CG201" s="176" t="s">
        <v>44</v>
      </c>
      <c r="CH201" s="168">
        <v>0.15</v>
      </c>
      <c r="CI201" s="169">
        <v>0.1</v>
      </c>
      <c r="CJ201" s="169">
        <v>1.8E-3</v>
      </c>
      <c r="CK201" s="169" t="s">
        <v>44</v>
      </c>
      <c r="CL201" s="169">
        <v>1.8E-3</v>
      </c>
      <c r="CM201" s="177" t="s">
        <v>44</v>
      </c>
      <c r="CN201" s="177" t="s">
        <v>44</v>
      </c>
      <c r="CO201" s="177" t="s">
        <v>44</v>
      </c>
      <c r="CP201" s="127" t="s">
        <v>44</v>
      </c>
      <c r="CQ201" s="127" t="s">
        <v>44</v>
      </c>
      <c r="CR201" s="127" t="s">
        <v>44</v>
      </c>
      <c r="CS201" s="127" t="s">
        <v>44</v>
      </c>
      <c r="CT201" s="125" t="s">
        <v>44</v>
      </c>
      <c r="CU201" s="125" t="s">
        <v>44</v>
      </c>
      <c r="CV201" s="125" t="s">
        <v>44</v>
      </c>
      <c r="CW201" s="125" t="s">
        <v>44</v>
      </c>
      <c r="CX201" s="153">
        <v>25569.625694432871</v>
      </c>
    </row>
    <row r="202" spans="1:102" ht="15" customHeight="1" x14ac:dyDescent="0.25">
      <c r="A202" s="8"/>
      <c r="B202" s="128">
        <v>19628666000117</v>
      </c>
      <c r="C202" s="151" t="s">
        <v>5369</v>
      </c>
      <c r="D202" s="125">
        <v>28</v>
      </c>
      <c r="E202" s="125"/>
      <c r="F202" s="121" t="s">
        <v>3266</v>
      </c>
      <c r="G202" s="125" t="s">
        <v>5370</v>
      </c>
      <c r="H202" s="125" t="s">
        <v>3263</v>
      </c>
      <c r="I202" s="125" t="s">
        <v>3257</v>
      </c>
      <c r="J202" s="125" t="s">
        <v>3319</v>
      </c>
      <c r="K202" s="125" t="s">
        <v>3298</v>
      </c>
      <c r="L202" s="125" t="s">
        <v>3272</v>
      </c>
      <c r="M202" s="125" t="s">
        <v>110</v>
      </c>
      <c r="N202" s="125" t="s">
        <v>111</v>
      </c>
      <c r="O202" s="125" t="s">
        <v>4730</v>
      </c>
      <c r="P202" s="125" t="s">
        <v>112</v>
      </c>
      <c r="Q202" s="126">
        <v>5000</v>
      </c>
      <c r="R202" s="125" t="s">
        <v>4571</v>
      </c>
      <c r="S202" s="187" t="s">
        <v>44</v>
      </c>
      <c r="T202" s="170">
        <v>1000</v>
      </c>
      <c r="U202" s="170">
        <v>5000</v>
      </c>
      <c r="V202" s="171" t="s">
        <v>3271</v>
      </c>
      <c r="W202" s="171" t="s">
        <v>132</v>
      </c>
      <c r="X202" s="171" t="s">
        <v>3289</v>
      </c>
      <c r="Y202" s="171" t="s">
        <v>4577</v>
      </c>
      <c r="Z202" s="171">
        <v>33</v>
      </c>
      <c r="AA202" s="171" t="s">
        <v>44</v>
      </c>
      <c r="AB202" s="168" t="s">
        <v>44</v>
      </c>
      <c r="AC202" s="171" t="s">
        <v>5371</v>
      </c>
      <c r="AD202" s="168">
        <v>0.02</v>
      </c>
      <c r="AE202" s="168">
        <v>0.02</v>
      </c>
      <c r="AF202" s="168">
        <v>2.5000000000000001E-2</v>
      </c>
      <c r="AG202" s="168">
        <v>0.2</v>
      </c>
      <c r="AH202" s="171" t="s">
        <v>133</v>
      </c>
      <c r="AI202" s="171" t="s">
        <v>4607</v>
      </c>
      <c r="AJ202" s="171" t="s">
        <v>130</v>
      </c>
      <c r="AK202" s="172">
        <v>41759</v>
      </c>
      <c r="AL202" s="186" t="s">
        <v>5372</v>
      </c>
      <c r="AM202" s="127">
        <v>0.13774537047867461</v>
      </c>
      <c r="AN202" s="127">
        <v>-9.7894723493532093E-2</v>
      </c>
      <c r="AO202" s="127">
        <v>-0.1472497195734917</v>
      </c>
      <c r="AP202" s="127">
        <v>-0.15842730175670711</v>
      </c>
      <c r="AQ202" s="127">
        <v>-9.8823446135666099E-2</v>
      </c>
      <c r="AR202" s="127">
        <v>-0.40238541606811717</v>
      </c>
      <c r="AS202" s="127">
        <v>0.17005622222859679</v>
      </c>
      <c r="AT202" s="127">
        <v>0.4287144066104327</v>
      </c>
      <c r="AU202" s="127" t="s">
        <v>44</v>
      </c>
      <c r="AV202" s="127" t="s">
        <v>44</v>
      </c>
      <c r="AW202" s="127">
        <v>7.4844147148730597E-2</v>
      </c>
      <c r="AX202" s="127">
        <v>12.626322675192869</v>
      </c>
      <c r="AY202" s="127" t="s">
        <v>44</v>
      </c>
      <c r="AZ202" s="127" t="s">
        <v>44</v>
      </c>
      <c r="BA202" s="127" t="s">
        <v>44</v>
      </c>
      <c r="BB202" s="127" t="s">
        <v>44</v>
      </c>
      <c r="BC202" s="127" t="s">
        <v>44</v>
      </c>
      <c r="BD202" s="127">
        <v>1.3033685580461305</v>
      </c>
      <c r="BE202" s="127">
        <v>3.4649178353558736</v>
      </c>
      <c r="BF202" s="127" t="s">
        <v>44</v>
      </c>
      <c r="BG202" s="127" t="s">
        <v>44</v>
      </c>
      <c r="BH202" s="127">
        <v>0.65170537696138942</v>
      </c>
      <c r="BI202" s="127">
        <v>0.12683598902042109</v>
      </c>
      <c r="BJ202" s="127">
        <v>-0.14329707562132471</v>
      </c>
      <c r="BK202" s="127">
        <v>-0.29552462743046709</v>
      </c>
      <c r="BL202" s="127">
        <v>-0.26958237506425886</v>
      </c>
      <c r="BM202" s="127">
        <v>-0.22431564108378577</v>
      </c>
      <c r="BN202" s="127">
        <v>-0.51112514422235955</v>
      </c>
      <c r="BO202" s="127">
        <v>3.9581828643771598E-2</v>
      </c>
      <c r="BP202" s="127">
        <v>0.30498437115739851</v>
      </c>
      <c r="BQ202" s="127" t="s">
        <v>44</v>
      </c>
      <c r="BR202" s="127" t="s">
        <v>44</v>
      </c>
      <c r="BS202" s="127">
        <v>-3.5878922430981341E-2</v>
      </c>
      <c r="BT202" s="127">
        <v>0.29885494613360669</v>
      </c>
      <c r="BU202" s="127">
        <v>0.20960908415710239</v>
      </c>
      <c r="BV202" s="174">
        <v>-0.8466555363361058</v>
      </c>
      <c r="BW202" s="174">
        <v>-1.9024159135559999E-3</v>
      </c>
      <c r="BX202" s="127">
        <v>-0.38838124374464988</v>
      </c>
      <c r="BY202" s="127">
        <v>-0.49623590745637502</v>
      </c>
      <c r="BZ202" s="174">
        <v>0.30902202549029267</v>
      </c>
      <c r="CA202" s="179">
        <v>0.4199308077687724</v>
      </c>
      <c r="CB202" s="179">
        <v>-0.317270321420345</v>
      </c>
      <c r="CC202" s="179">
        <v>0.66553132133360371</v>
      </c>
      <c r="CD202" s="179">
        <v>0.68411363220385424</v>
      </c>
      <c r="CE202" s="179">
        <v>0.15031928825103419</v>
      </c>
      <c r="CF202" s="179">
        <v>0.58978066296008425</v>
      </c>
      <c r="CG202" s="176">
        <v>237.01601690000001</v>
      </c>
      <c r="CH202" s="168">
        <v>0.18</v>
      </c>
      <c r="CI202" s="169">
        <v>0.1</v>
      </c>
      <c r="CJ202" s="169">
        <v>3.5999999999999999E-3</v>
      </c>
      <c r="CK202" s="169" t="s">
        <v>44</v>
      </c>
      <c r="CL202" s="169">
        <v>3.5999999999999999E-3</v>
      </c>
      <c r="CM202" s="177">
        <v>23668328.989999998</v>
      </c>
      <c r="CN202" s="177">
        <v>36321314.113571443</v>
      </c>
      <c r="CO202" s="177">
        <v>-18760819.529999997</v>
      </c>
      <c r="CP202" s="127" t="s">
        <v>44</v>
      </c>
      <c r="CQ202" s="127" t="s">
        <v>44</v>
      </c>
      <c r="CR202" s="127" t="s">
        <v>44</v>
      </c>
      <c r="CS202" s="127" t="s">
        <v>44</v>
      </c>
      <c r="CT202" s="125" t="s">
        <v>44</v>
      </c>
      <c r="CU202" s="125" t="s">
        <v>44</v>
      </c>
      <c r="CV202" s="125" t="s">
        <v>5373</v>
      </c>
      <c r="CW202" s="125" t="s">
        <v>44</v>
      </c>
      <c r="CX202" s="153">
        <v>25569.625694432871</v>
      </c>
    </row>
    <row r="203" spans="1:102" ht="15" customHeight="1" x14ac:dyDescent="0.25">
      <c r="A203" s="8"/>
      <c r="B203" s="128">
        <v>35755044000106</v>
      </c>
      <c r="C203" s="151" t="s">
        <v>4094</v>
      </c>
      <c r="D203" s="125">
        <v>26</v>
      </c>
      <c r="E203" s="125"/>
      <c r="F203" s="121"/>
      <c r="G203" s="125" t="s">
        <v>706</v>
      </c>
      <c r="H203" s="125" t="s">
        <v>3278</v>
      </c>
      <c r="I203" s="125" t="s">
        <v>3278</v>
      </c>
      <c r="J203" s="125" t="s">
        <v>3317</v>
      </c>
      <c r="K203" s="125" t="s">
        <v>3298</v>
      </c>
      <c r="L203" s="125" t="s">
        <v>3273</v>
      </c>
      <c r="M203" s="125" t="s">
        <v>4629</v>
      </c>
      <c r="N203" s="125" t="s">
        <v>5331</v>
      </c>
      <c r="O203" s="125" t="s">
        <v>4630</v>
      </c>
      <c r="P203" s="125" t="s">
        <v>3824</v>
      </c>
      <c r="Q203" s="126">
        <v>1000000</v>
      </c>
      <c r="R203" s="125" t="s">
        <v>4612</v>
      </c>
      <c r="S203" s="187" t="s">
        <v>44</v>
      </c>
      <c r="T203" s="170">
        <v>0.01</v>
      </c>
      <c r="U203" s="170">
        <v>0.01</v>
      </c>
      <c r="V203" s="171" t="s">
        <v>3271</v>
      </c>
      <c r="W203" s="171" t="s">
        <v>132</v>
      </c>
      <c r="X203" s="171" t="s">
        <v>132</v>
      </c>
      <c r="Y203" s="171" t="s">
        <v>132</v>
      </c>
      <c r="Z203" s="171">
        <v>0</v>
      </c>
      <c r="AA203" s="171" t="s">
        <v>44</v>
      </c>
      <c r="AB203" s="168" t="s">
        <v>44</v>
      </c>
      <c r="AC203" s="171" t="s">
        <v>44</v>
      </c>
      <c r="AD203" s="168">
        <v>0.02</v>
      </c>
      <c r="AE203" s="168" t="s">
        <v>44</v>
      </c>
      <c r="AF203" s="168">
        <v>0.02</v>
      </c>
      <c r="AG203" s="168">
        <v>0.2</v>
      </c>
      <c r="AH203" s="171" t="s">
        <v>3253</v>
      </c>
      <c r="AI203" s="171" t="s">
        <v>3254</v>
      </c>
      <c r="AJ203" s="171" t="s">
        <v>44</v>
      </c>
      <c r="AK203" s="172">
        <v>44186</v>
      </c>
      <c r="AL203" s="186" t="s">
        <v>5332</v>
      </c>
      <c r="AM203" s="127" t="s">
        <v>44</v>
      </c>
      <c r="AN203" s="127" t="s">
        <v>44</v>
      </c>
      <c r="AO203" s="127" t="s">
        <v>44</v>
      </c>
      <c r="AP203" s="127" t="s">
        <v>44</v>
      </c>
      <c r="AQ203" s="127" t="s">
        <v>44</v>
      </c>
      <c r="AR203" s="127" t="s">
        <v>44</v>
      </c>
      <c r="AS203" s="127" t="s">
        <v>44</v>
      </c>
      <c r="AT203" s="127" t="s">
        <v>44</v>
      </c>
      <c r="AU203" s="127" t="s">
        <v>44</v>
      </c>
      <c r="AV203" s="127" t="s">
        <v>44</v>
      </c>
      <c r="AW203" s="127" t="s">
        <v>44</v>
      </c>
      <c r="AX203" s="127" t="s">
        <v>44</v>
      </c>
      <c r="AY203" s="127" t="s">
        <v>44</v>
      </c>
      <c r="AZ203" s="127" t="s">
        <v>44</v>
      </c>
      <c r="BA203" s="127" t="s">
        <v>44</v>
      </c>
      <c r="BB203" s="127" t="s">
        <v>44</v>
      </c>
      <c r="BC203" s="127" t="s">
        <v>44</v>
      </c>
      <c r="BD203" s="127" t="s">
        <v>44</v>
      </c>
      <c r="BE203" s="127" t="s">
        <v>44</v>
      </c>
      <c r="BF203" s="127" t="s">
        <v>44</v>
      </c>
      <c r="BG203" s="127" t="s">
        <v>44</v>
      </c>
      <c r="BH203" s="127" t="s">
        <v>44</v>
      </c>
      <c r="BI203" s="127" t="s">
        <v>44</v>
      </c>
      <c r="BJ203" s="127" t="s">
        <v>44</v>
      </c>
      <c r="BK203" s="127" t="s">
        <v>44</v>
      </c>
      <c r="BL203" s="127" t="s">
        <v>44</v>
      </c>
      <c r="BM203" s="127" t="s">
        <v>44</v>
      </c>
      <c r="BN203" s="127" t="s">
        <v>44</v>
      </c>
      <c r="BO203" s="127" t="s">
        <v>44</v>
      </c>
      <c r="BP203" s="127" t="s">
        <v>44</v>
      </c>
      <c r="BQ203" s="127" t="s">
        <v>44</v>
      </c>
      <c r="BR203" s="127" t="s">
        <v>44</v>
      </c>
      <c r="BS203" s="127" t="s">
        <v>44</v>
      </c>
      <c r="BT203" s="127" t="s">
        <v>44</v>
      </c>
      <c r="BU203" s="127" t="s">
        <v>44</v>
      </c>
      <c r="BV203" s="174" t="s">
        <v>44</v>
      </c>
      <c r="BW203" s="174" t="s">
        <v>44</v>
      </c>
      <c r="BX203" s="127" t="s">
        <v>44</v>
      </c>
      <c r="BY203" s="127" t="s">
        <v>44</v>
      </c>
      <c r="BZ203" s="174" t="s">
        <v>44</v>
      </c>
      <c r="CA203" s="179" t="s">
        <v>44</v>
      </c>
      <c r="CB203" s="179" t="s">
        <v>44</v>
      </c>
      <c r="CC203" s="179" t="s">
        <v>44</v>
      </c>
      <c r="CD203" s="179" t="s">
        <v>44</v>
      </c>
      <c r="CE203" s="179" t="s">
        <v>44</v>
      </c>
      <c r="CF203" s="179" t="s">
        <v>44</v>
      </c>
      <c r="CG203" s="176" t="s">
        <v>44</v>
      </c>
      <c r="CH203" s="168" t="s">
        <v>44</v>
      </c>
      <c r="CI203" s="169" t="s">
        <v>44</v>
      </c>
      <c r="CJ203" s="169" t="s">
        <v>44</v>
      </c>
      <c r="CK203" s="169" t="s">
        <v>44</v>
      </c>
      <c r="CL203" s="169" t="s">
        <v>44</v>
      </c>
      <c r="CM203" s="177" t="s">
        <v>44</v>
      </c>
      <c r="CN203" s="177" t="s">
        <v>44</v>
      </c>
      <c r="CO203" s="177" t="s">
        <v>44</v>
      </c>
      <c r="CP203" s="127" t="s">
        <v>44</v>
      </c>
      <c r="CQ203" s="127" t="s">
        <v>44</v>
      </c>
      <c r="CR203" s="127" t="s">
        <v>44</v>
      </c>
      <c r="CS203" s="127" t="s">
        <v>44</v>
      </c>
      <c r="CT203" s="125" t="s">
        <v>44</v>
      </c>
      <c r="CU203" s="125" t="s">
        <v>44</v>
      </c>
      <c r="CV203" s="125" t="s">
        <v>5333</v>
      </c>
      <c r="CW203" s="125" t="s">
        <v>44</v>
      </c>
      <c r="CX203" s="153">
        <v>25569.604861099539</v>
      </c>
    </row>
    <row r="204" spans="1:102" ht="15" customHeight="1" x14ac:dyDescent="0.25">
      <c r="A204" s="8"/>
      <c r="B204" s="128">
        <v>35755044000106</v>
      </c>
      <c r="C204" s="151" t="s">
        <v>4096</v>
      </c>
      <c r="D204" s="125">
        <v>26</v>
      </c>
      <c r="E204" s="125"/>
      <c r="F204" s="121"/>
      <c r="G204" s="125" t="s">
        <v>4970</v>
      </c>
      <c r="H204" s="125" t="s">
        <v>3278</v>
      </c>
      <c r="I204" s="125" t="s">
        <v>3278</v>
      </c>
      <c r="J204" s="125" t="s">
        <v>3317</v>
      </c>
      <c r="K204" s="125" t="s">
        <v>3298</v>
      </c>
      <c r="L204" s="125" t="s">
        <v>3273</v>
      </c>
      <c r="M204" s="125" t="s">
        <v>4629</v>
      </c>
      <c r="N204" s="125" t="s">
        <v>5331</v>
      </c>
      <c r="O204" s="125" t="s">
        <v>4630</v>
      </c>
      <c r="P204" s="125" t="s">
        <v>3824</v>
      </c>
      <c r="Q204" s="126">
        <v>25000</v>
      </c>
      <c r="R204" s="125" t="s">
        <v>4612</v>
      </c>
      <c r="S204" s="187" t="s">
        <v>44</v>
      </c>
      <c r="T204" s="170">
        <v>0.01</v>
      </c>
      <c r="U204" s="170">
        <v>0.01</v>
      </c>
      <c r="V204" s="171" t="s">
        <v>3271</v>
      </c>
      <c r="W204" s="171" t="s">
        <v>132</v>
      </c>
      <c r="X204" s="171" t="s">
        <v>132</v>
      </c>
      <c r="Y204" s="171" t="s">
        <v>132</v>
      </c>
      <c r="Z204" s="171">
        <v>0</v>
      </c>
      <c r="AA204" s="171" t="s">
        <v>44</v>
      </c>
      <c r="AB204" s="168" t="s">
        <v>44</v>
      </c>
      <c r="AC204" s="171" t="s">
        <v>44</v>
      </c>
      <c r="AD204" s="168">
        <v>5.0000000000000001E-3</v>
      </c>
      <c r="AE204" s="168" t="s">
        <v>44</v>
      </c>
      <c r="AF204" s="168">
        <v>5.0000000000000001E-3</v>
      </c>
      <c r="AG204" s="168">
        <v>0.2</v>
      </c>
      <c r="AH204" s="171" t="s">
        <v>3253</v>
      </c>
      <c r="AI204" s="171" t="s">
        <v>3254</v>
      </c>
      <c r="AJ204" s="171" t="s">
        <v>130</v>
      </c>
      <c r="AK204" s="172">
        <v>44168</v>
      </c>
      <c r="AL204" s="186" t="s">
        <v>5334</v>
      </c>
      <c r="AM204" s="127" t="s">
        <v>44</v>
      </c>
      <c r="AN204" s="127" t="s">
        <v>44</v>
      </c>
      <c r="AO204" s="127" t="s">
        <v>44</v>
      </c>
      <c r="AP204" s="127" t="s">
        <v>44</v>
      </c>
      <c r="AQ204" s="127" t="s">
        <v>44</v>
      </c>
      <c r="AR204" s="127" t="s">
        <v>44</v>
      </c>
      <c r="AS204" s="127" t="s">
        <v>44</v>
      </c>
      <c r="AT204" s="127" t="s">
        <v>44</v>
      </c>
      <c r="AU204" s="127" t="s">
        <v>44</v>
      </c>
      <c r="AV204" s="127" t="s">
        <v>44</v>
      </c>
      <c r="AW204" s="127" t="s">
        <v>44</v>
      </c>
      <c r="AX204" s="127" t="s">
        <v>44</v>
      </c>
      <c r="AY204" s="127" t="s">
        <v>44</v>
      </c>
      <c r="AZ204" s="127" t="s">
        <v>44</v>
      </c>
      <c r="BA204" s="127" t="s">
        <v>44</v>
      </c>
      <c r="BB204" s="127" t="s">
        <v>44</v>
      </c>
      <c r="BC204" s="127" t="s">
        <v>44</v>
      </c>
      <c r="BD204" s="127" t="s">
        <v>44</v>
      </c>
      <c r="BE204" s="127" t="s">
        <v>44</v>
      </c>
      <c r="BF204" s="127" t="s">
        <v>44</v>
      </c>
      <c r="BG204" s="127" t="s">
        <v>44</v>
      </c>
      <c r="BH204" s="127" t="s">
        <v>44</v>
      </c>
      <c r="BI204" s="127" t="s">
        <v>44</v>
      </c>
      <c r="BJ204" s="127" t="s">
        <v>44</v>
      </c>
      <c r="BK204" s="127" t="s">
        <v>44</v>
      </c>
      <c r="BL204" s="127" t="s">
        <v>44</v>
      </c>
      <c r="BM204" s="127" t="s">
        <v>44</v>
      </c>
      <c r="BN204" s="127" t="s">
        <v>44</v>
      </c>
      <c r="BO204" s="127" t="s">
        <v>44</v>
      </c>
      <c r="BP204" s="127" t="s">
        <v>44</v>
      </c>
      <c r="BQ204" s="127" t="s">
        <v>44</v>
      </c>
      <c r="BR204" s="127" t="s">
        <v>44</v>
      </c>
      <c r="BS204" s="127" t="s">
        <v>44</v>
      </c>
      <c r="BT204" s="127" t="s">
        <v>44</v>
      </c>
      <c r="BU204" s="127" t="s">
        <v>44</v>
      </c>
      <c r="BV204" s="174" t="s">
        <v>44</v>
      </c>
      <c r="BW204" s="174" t="s">
        <v>44</v>
      </c>
      <c r="BX204" s="127" t="s">
        <v>44</v>
      </c>
      <c r="BY204" s="127" t="s">
        <v>44</v>
      </c>
      <c r="BZ204" s="174" t="s">
        <v>44</v>
      </c>
      <c r="CA204" s="179" t="s">
        <v>44</v>
      </c>
      <c r="CB204" s="179" t="s">
        <v>44</v>
      </c>
      <c r="CC204" s="179" t="s">
        <v>44</v>
      </c>
      <c r="CD204" s="179" t="s">
        <v>44</v>
      </c>
      <c r="CE204" s="179" t="s">
        <v>44</v>
      </c>
      <c r="CF204" s="179" t="s">
        <v>44</v>
      </c>
      <c r="CG204" s="176" t="s">
        <v>44</v>
      </c>
      <c r="CH204" s="168" t="s">
        <v>44</v>
      </c>
      <c r="CI204" s="169" t="s">
        <v>44</v>
      </c>
      <c r="CJ204" s="169" t="s">
        <v>44</v>
      </c>
      <c r="CK204" s="169" t="s">
        <v>44</v>
      </c>
      <c r="CL204" s="169" t="s">
        <v>44</v>
      </c>
      <c r="CM204" s="177" t="s">
        <v>44</v>
      </c>
      <c r="CN204" s="177" t="s">
        <v>44</v>
      </c>
      <c r="CO204" s="177" t="s">
        <v>44</v>
      </c>
      <c r="CP204" s="127" t="s">
        <v>44</v>
      </c>
      <c r="CQ204" s="127" t="s">
        <v>44</v>
      </c>
      <c r="CR204" s="127" t="s">
        <v>44</v>
      </c>
      <c r="CS204" s="127" t="s">
        <v>44</v>
      </c>
      <c r="CT204" s="125" t="s">
        <v>44</v>
      </c>
      <c r="CU204" s="125" t="s">
        <v>44</v>
      </c>
      <c r="CV204" s="125" t="s">
        <v>5333</v>
      </c>
      <c r="CW204" s="125" t="s">
        <v>44</v>
      </c>
      <c r="CX204" s="153">
        <v>25569.604861099539</v>
      </c>
    </row>
    <row r="205" spans="1:102" ht="15" customHeight="1" x14ac:dyDescent="0.25">
      <c r="A205" s="8"/>
      <c r="B205" s="128">
        <v>601692000123</v>
      </c>
      <c r="C205" s="151" t="s">
        <v>5376</v>
      </c>
      <c r="D205" s="125">
        <v>48</v>
      </c>
      <c r="E205" s="125"/>
      <c r="F205" s="121" t="s">
        <v>3310</v>
      </c>
      <c r="G205" s="125" t="s">
        <v>432</v>
      </c>
      <c r="H205" s="125" t="s">
        <v>3264</v>
      </c>
      <c r="I205" s="125" t="s">
        <v>3265</v>
      </c>
      <c r="J205" s="125" t="s">
        <v>357</v>
      </c>
      <c r="K205" s="125" t="s">
        <v>3298</v>
      </c>
      <c r="L205" s="125" t="s">
        <v>3272</v>
      </c>
      <c r="M205" s="125" t="s">
        <v>112</v>
      </c>
      <c r="N205" s="125" t="s">
        <v>5147</v>
      </c>
      <c r="O205" s="125" t="s">
        <v>3309</v>
      </c>
      <c r="P205" s="125" t="s">
        <v>3308</v>
      </c>
      <c r="Q205" s="126">
        <v>1000</v>
      </c>
      <c r="R205" s="125" t="s">
        <v>4571</v>
      </c>
      <c r="S205" s="187" t="s">
        <v>44</v>
      </c>
      <c r="T205" s="170">
        <v>1000</v>
      </c>
      <c r="U205" s="170">
        <v>1000</v>
      </c>
      <c r="V205" s="171" t="s">
        <v>3271</v>
      </c>
      <c r="W205" s="171" t="s">
        <v>132</v>
      </c>
      <c r="X205" s="171" t="s">
        <v>5377</v>
      </c>
      <c r="Y205" s="171" t="s">
        <v>3292</v>
      </c>
      <c r="Z205" s="171">
        <v>59</v>
      </c>
      <c r="AA205" s="171" t="s">
        <v>44</v>
      </c>
      <c r="AB205" s="168" t="s">
        <v>44</v>
      </c>
      <c r="AC205" s="171" t="s">
        <v>5378</v>
      </c>
      <c r="AD205" s="168">
        <v>0.02</v>
      </c>
      <c r="AE205" s="168">
        <v>0.02</v>
      </c>
      <c r="AF205" s="168">
        <v>0.02</v>
      </c>
      <c r="AG205" s="168">
        <v>0.2</v>
      </c>
      <c r="AH205" s="171" t="s">
        <v>5172</v>
      </c>
      <c r="AI205" s="171" t="s">
        <v>44</v>
      </c>
      <c r="AJ205" s="171" t="s">
        <v>3246</v>
      </c>
      <c r="AK205" s="172">
        <v>34851</v>
      </c>
      <c r="AL205" s="186" t="s">
        <v>5379</v>
      </c>
      <c r="AM205" s="127">
        <v>-5.5472110811179302E-2</v>
      </c>
      <c r="AN205" s="127">
        <v>2.6009581074422E-2</v>
      </c>
      <c r="AO205" s="127">
        <v>0.18665482703442771</v>
      </c>
      <c r="AP205" s="127">
        <v>0.1084789316210677</v>
      </c>
      <c r="AQ205" s="127">
        <v>0.1111959708924108</v>
      </c>
      <c r="AR205" s="127">
        <v>-0.24627980361904339</v>
      </c>
      <c r="AS205" s="127">
        <v>9.0358180337935107E-2</v>
      </c>
      <c r="AT205" s="127">
        <v>-0.21163648765385229</v>
      </c>
      <c r="AU205" s="127" t="s">
        <v>44</v>
      </c>
      <c r="AV205" s="127" t="s">
        <v>44</v>
      </c>
      <c r="AW205" s="127">
        <v>0.117155180991765</v>
      </c>
      <c r="AX205" s="127" t="s">
        <v>44</v>
      </c>
      <c r="AY205" s="127">
        <v>0.5728685818129795</v>
      </c>
      <c r="AZ205" s="127">
        <v>1.2588429811365871</v>
      </c>
      <c r="BA205" s="127">
        <v>0.81614580373743861</v>
      </c>
      <c r="BB205" s="127">
        <v>0.84757864015047735</v>
      </c>
      <c r="BC205" s="127" t="s">
        <v>44</v>
      </c>
      <c r="BD205" s="127">
        <v>0.69253573713060212</v>
      </c>
      <c r="BE205" s="127" t="s">
        <v>44</v>
      </c>
      <c r="BF205" s="127" t="s">
        <v>44</v>
      </c>
      <c r="BG205" s="127" t="s">
        <v>44</v>
      </c>
      <c r="BH205" s="127">
        <v>0.61346886751580143</v>
      </c>
      <c r="BI205" s="127">
        <v>-6.6381492269432796E-2</v>
      </c>
      <c r="BJ205" s="127">
        <v>-1.9392771053370499E-2</v>
      </c>
      <c r="BK205" s="127">
        <v>3.8379919177452301E-2</v>
      </c>
      <c r="BL205" s="127">
        <v>-2.1570163572229739E-2</v>
      </c>
      <c r="BM205" s="127">
        <v>-1.7677398731672289E-2</v>
      </c>
      <c r="BN205" s="127">
        <v>-0.35501953177328582</v>
      </c>
      <c r="BO205" s="127">
        <v>-4.0116213246889902E-2</v>
      </c>
      <c r="BP205" s="127">
        <v>-0.33536652310688653</v>
      </c>
      <c r="BQ205" s="127" t="s">
        <v>44</v>
      </c>
      <c r="BR205" s="127" t="s">
        <v>44</v>
      </c>
      <c r="BS205" s="127">
        <v>-6.1980063313874401E-2</v>
      </c>
      <c r="BT205" s="127">
        <v>0.1829418751209308</v>
      </c>
      <c r="BU205" s="127">
        <v>0.24676522899663841</v>
      </c>
      <c r="BV205" s="174">
        <v>0.27109128016296319</v>
      </c>
      <c r="BW205" s="174">
        <v>5.8131149772540601E-2</v>
      </c>
      <c r="BX205" s="127">
        <v>-0.1064913335529533</v>
      </c>
      <c r="BY205" s="127">
        <v>-0.66980916892949893</v>
      </c>
      <c r="BZ205" s="174">
        <v>0.55370199610451309</v>
      </c>
      <c r="CA205" s="179">
        <v>0.89308308749314635</v>
      </c>
      <c r="CB205" s="179">
        <v>-0.4444809886735922</v>
      </c>
      <c r="CC205" s="179">
        <v>0.61111944705612298</v>
      </c>
      <c r="CD205" s="179">
        <v>0.48624916589796918</v>
      </c>
      <c r="CE205" s="179">
        <v>6.05517845663847E-2</v>
      </c>
      <c r="CF205" s="179">
        <v>0.71078647024742236</v>
      </c>
      <c r="CG205" s="176">
        <v>7455.8875026300002</v>
      </c>
      <c r="CH205" s="168">
        <v>0.25</v>
      </c>
      <c r="CI205" s="169">
        <v>0.1</v>
      </c>
      <c r="CJ205" s="169">
        <v>5.0000000000000001E-3</v>
      </c>
      <c r="CK205" s="169" t="s">
        <v>44</v>
      </c>
      <c r="CL205" s="169">
        <v>5.0000000000000001E-3</v>
      </c>
      <c r="CM205" s="177">
        <v>40315514.32</v>
      </c>
      <c r="CN205" s="177">
        <v>50707200.11341273</v>
      </c>
      <c r="CO205" s="177">
        <v>-26039747.079999998</v>
      </c>
      <c r="CP205" s="127" t="s">
        <v>44</v>
      </c>
      <c r="CQ205" s="127" t="s">
        <v>44</v>
      </c>
      <c r="CR205" s="127" t="s">
        <v>44</v>
      </c>
      <c r="CS205" s="127" t="s">
        <v>44</v>
      </c>
      <c r="CT205" s="125" t="s">
        <v>44</v>
      </c>
      <c r="CU205" s="125" t="s">
        <v>44</v>
      </c>
      <c r="CV205" s="125" t="s">
        <v>5380</v>
      </c>
      <c r="CW205" s="125" t="s">
        <v>44</v>
      </c>
      <c r="CX205" s="153">
        <v>25569.625694432871</v>
      </c>
    </row>
    <row r="206" spans="1:102" ht="15" customHeight="1" x14ac:dyDescent="0.25">
      <c r="A206" s="8"/>
      <c r="B206" s="128">
        <v>36243944000137</v>
      </c>
      <c r="C206" s="151" t="s">
        <v>4409</v>
      </c>
      <c r="D206" s="125">
        <v>50</v>
      </c>
      <c r="E206" s="125"/>
      <c r="F206" s="121"/>
      <c r="G206" s="125" t="s">
        <v>706</v>
      </c>
      <c r="H206" s="125" t="s">
        <v>347</v>
      </c>
      <c r="I206" s="125" t="s">
        <v>3278</v>
      </c>
      <c r="J206" s="125" t="s">
        <v>3317</v>
      </c>
      <c r="K206" s="125" t="s">
        <v>3298</v>
      </c>
      <c r="L206" s="125" t="s">
        <v>5015</v>
      </c>
      <c r="M206" s="125" t="s">
        <v>110</v>
      </c>
      <c r="N206" s="125" t="s">
        <v>4789</v>
      </c>
      <c r="O206" s="125" t="s">
        <v>4647</v>
      </c>
      <c r="P206" s="125" t="s">
        <v>3828</v>
      </c>
      <c r="Q206" s="126">
        <v>1000000</v>
      </c>
      <c r="R206" s="125" t="s">
        <v>4612</v>
      </c>
      <c r="S206" s="187" t="s">
        <v>44</v>
      </c>
      <c r="T206" s="170">
        <v>0.01</v>
      </c>
      <c r="U206" s="170">
        <v>0.01</v>
      </c>
      <c r="V206" s="171" t="s">
        <v>3271</v>
      </c>
      <c r="W206" s="171" t="s">
        <v>132</v>
      </c>
      <c r="X206" s="171" t="s">
        <v>132</v>
      </c>
      <c r="Y206" s="171" t="s">
        <v>132</v>
      </c>
      <c r="Z206" s="171">
        <v>0</v>
      </c>
      <c r="AA206" s="171" t="s">
        <v>44</v>
      </c>
      <c r="AB206" s="168" t="s">
        <v>44</v>
      </c>
      <c r="AC206" s="171" t="s">
        <v>44</v>
      </c>
      <c r="AD206" s="168">
        <v>0.02</v>
      </c>
      <c r="AE206" s="168" t="s">
        <v>44</v>
      </c>
      <c r="AF206" s="168">
        <v>2.3E-2</v>
      </c>
      <c r="AG206" s="168">
        <v>0.15</v>
      </c>
      <c r="AH206" s="171" t="s">
        <v>3253</v>
      </c>
      <c r="AI206" s="171" t="s">
        <v>3254</v>
      </c>
      <c r="AJ206" s="171" t="s">
        <v>130</v>
      </c>
      <c r="AK206" s="172">
        <v>43916</v>
      </c>
      <c r="AL206" s="186" t="s">
        <v>5374</v>
      </c>
      <c r="AM206" s="127" t="s">
        <v>44</v>
      </c>
      <c r="AN206" s="127" t="s">
        <v>44</v>
      </c>
      <c r="AO206" s="127" t="s">
        <v>44</v>
      </c>
      <c r="AP206" s="127" t="s">
        <v>44</v>
      </c>
      <c r="AQ206" s="127" t="s">
        <v>44</v>
      </c>
      <c r="AR206" s="127" t="s">
        <v>44</v>
      </c>
      <c r="AS206" s="127" t="s">
        <v>44</v>
      </c>
      <c r="AT206" s="127" t="s">
        <v>44</v>
      </c>
      <c r="AU206" s="127" t="s">
        <v>44</v>
      </c>
      <c r="AV206" s="127" t="s">
        <v>44</v>
      </c>
      <c r="AW206" s="127" t="s">
        <v>44</v>
      </c>
      <c r="AX206" s="127" t="s">
        <v>44</v>
      </c>
      <c r="AY206" s="127" t="s">
        <v>44</v>
      </c>
      <c r="AZ206" s="127" t="s">
        <v>44</v>
      </c>
      <c r="BA206" s="127" t="s">
        <v>44</v>
      </c>
      <c r="BB206" s="127" t="s">
        <v>44</v>
      </c>
      <c r="BC206" s="127" t="s">
        <v>44</v>
      </c>
      <c r="BD206" s="127" t="s">
        <v>44</v>
      </c>
      <c r="BE206" s="127" t="s">
        <v>44</v>
      </c>
      <c r="BF206" s="127" t="s">
        <v>44</v>
      </c>
      <c r="BG206" s="127" t="s">
        <v>44</v>
      </c>
      <c r="BH206" s="127" t="s">
        <v>44</v>
      </c>
      <c r="BI206" s="127" t="s">
        <v>44</v>
      </c>
      <c r="BJ206" s="127" t="s">
        <v>44</v>
      </c>
      <c r="BK206" s="127" t="s">
        <v>44</v>
      </c>
      <c r="BL206" s="127" t="s">
        <v>44</v>
      </c>
      <c r="BM206" s="127" t="s">
        <v>44</v>
      </c>
      <c r="BN206" s="127" t="s">
        <v>44</v>
      </c>
      <c r="BO206" s="127" t="s">
        <v>44</v>
      </c>
      <c r="BP206" s="127" t="s">
        <v>44</v>
      </c>
      <c r="BQ206" s="127" t="s">
        <v>44</v>
      </c>
      <c r="BR206" s="127" t="s">
        <v>44</v>
      </c>
      <c r="BS206" s="127" t="s">
        <v>44</v>
      </c>
      <c r="BT206" s="127">
        <v>2.6459009526747901E-2</v>
      </c>
      <c r="BU206" s="127">
        <v>2.8907185410619401E-2</v>
      </c>
      <c r="BV206" s="174">
        <v>-3.029413212546487</v>
      </c>
      <c r="BW206" s="174">
        <v>2.0744725903829058</v>
      </c>
      <c r="BX206" s="127">
        <v>-1.9805011659148199E-2</v>
      </c>
      <c r="BY206" s="127">
        <v>-4.7321492860148598E-2</v>
      </c>
      <c r="BZ206" s="174">
        <v>-2.3342653126217998E-3</v>
      </c>
      <c r="CA206" s="179">
        <v>0.11098972009218</v>
      </c>
      <c r="CB206" s="179">
        <v>-0.1322180810673764</v>
      </c>
      <c r="CC206" s="179">
        <v>9.7611756710160605E-2</v>
      </c>
      <c r="CD206" s="179">
        <v>0.12582320783769471</v>
      </c>
      <c r="CE206" s="179">
        <v>1.7879345237592398E-2</v>
      </c>
      <c r="CF206" s="179">
        <v>0.14277647611206309</v>
      </c>
      <c r="CG206" s="176">
        <v>2566.2500586900001</v>
      </c>
      <c r="CH206" s="168" t="s">
        <v>44</v>
      </c>
      <c r="CI206" s="169" t="s">
        <v>44</v>
      </c>
      <c r="CJ206" s="169" t="s">
        <v>44</v>
      </c>
      <c r="CK206" s="169" t="s">
        <v>44</v>
      </c>
      <c r="CL206" s="169" t="s">
        <v>44</v>
      </c>
      <c r="CM206" s="177">
        <v>308064203.30000001</v>
      </c>
      <c r="CN206" s="177">
        <v>303822337.73007947</v>
      </c>
      <c r="CO206" s="177">
        <v>-4499999.99</v>
      </c>
      <c r="CP206" s="127" t="s">
        <v>44</v>
      </c>
      <c r="CQ206" s="127" t="s">
        <v>44</v>
      </c>
      <c r="CR206" s="127" t="s">
        <v>44</v>
      </c>
      <c r="CS206" s="127" t="s">
        <v>44</v>
      </c>
      <c r="CT206" s="125" t="s">
        <v>44</v>
      </c>
      <c r="CU206" s="125" t="s">
        <v>44</v>
      </c>
      <c r="CV206" s="125" t="s">
        <v>5375</v>
      </c>
      <c r="CW206" s="125" t="s">
        <v>44</v>
      </c>
      <c r="CX206" s="153">
        <v>25569.625694432871</v>
      </c>
    </row>
    <row r="207" spans="1:102" ht="15" customHeight="1" x14ac:dyDescent="0.25">
      <c r="A207" s="8"/>
      <c r="B207" s="128">
        <v>60489595000112</v>
      </c>
      <c r="C207" s="151" t="s">
        <v>5381</v>
      </c>
      <c r="D207" s="125">
        <v>26</v>
      </c>
      <c r="E207" s="125"/>
      <c r="F207" s="121"/>
      <c r="G207" s="125" t="s">
        <v>3923</v>
      </c>
      <c r="H207" s="125" t="s">
        <v>347</v>
      </c>
      <c r="I207" s="125" t="s">
        <v>3256</v>
      </c>
      <c r="J207" s="125" t="s">
        <v>3319</v>
      </c>
      <c r="K207" s="125" t="s">
        <v>3285</v>
      </c>
      <c r="L207" s="125" t="s">
        <v>3272</v>
      </c>
      <c r="M207" s="125" t="s">
        <v>112</v>
      </c>
      <c r="N207" s="125" t="s">
        <v>4570</v>
      </c>
      <c r="O207" s="125" t="s">
        <v>447</v>
      </c>
      <c r="P207" s="125" t="s">
        <v>112</v>
      </c>
      <c r="Q207" s="126">
        <v>100</v>
      </c>
      <c r="R207" s="125" t="s">
        <v>4571</v>
      </c>
      <c r="S207" s="187" t="s">
        <v>44</v>
      </c>
      <c r="T207" s="170">
        <v>100</v>
      </c>
      <c r="U207" s="170">
        <v>100</v>
      </c>
      <c r="V207" s="171" t="s">
        <v>3271</v>
      </c>
      <c r="W207" s="171" t="s">
        <v>3288</v>
      </c>
      <c r="X207" s="171" t="s">
        <v>3288</v>
      </c>
      <c r="Y207" s="171" t="s">
        <v>3292</v>
      </c>
      <c r="Z207" s="171">
        <v>3</v>
      </c>
      <c r="AA207" s="171" t="s">
        <v>44</v>
      </c>
      <c r="AB207" s="168" t="s">
        <v>44</v>
      </c>
      <c r="AC207" s="171" t="s">
        <v>44</v>
      </c>
      <c r="AD207" s="168">
        <v>0.01</v>
      </c>
      <c r="AE207" s="168" t="s">
        <v>44</v>
      </c>
      <c r="AF207" s="168">
        <v>1.2E-2</v>
      </c>
      <c r="AG207" s="168" t="s">
        <v>44</v>
      </c>
      <c r="AH207" s="171" t="s">
        <v>44</v>
      </c>
      <c r="AI207" s="171" t="s">
        <v>44</v>
      </c>
      <c r="AJ207" s="171" t="s">
        <v>130</v>
      </c>
      <c r="AK207" s="172">
        <v>45838</v>
      </c>
      <c r="AL207" s="186" t="s">
        <v>5382</v>
      </c>
      <c r="AM207" s="127">
        <v>0.1082926675589575</v>
      </c>
      <c r="AN207" s="127">
        <v>0.13898817636489741</v>
      </c>
      <c r="AO207" s="127" t="s">
        <v>44</v>
      </c>
      <c r="AP207" s="127" t="s">
        <v>44</v>
      </c>
      <c r="AQ207" s="127" t="s">
        <v>44</v>
      </c>
      <c r="AR207" s="127" t="s">
        <v>44</v>
      </c>
      <c r="AS207" s="127" t="s">
        <v>44</v>
      </c>
      <c r="AT207" s="127" t="s">
        <v>44</v>
      </c>
      <c r="AU207" s="127" t="s">
        <v>44</v>
      </c>
      <c r="AV207" s="127" t="s">
        <v>44</v>
      </c>
      <c r="AW207" s="127">
        <v>0.29958960025227838</v>
      </c>
      <c r="AX207" s="127">
        <v>9.9265634787230521</v>
      </c>
      <c r="AY207" s="127">
        <v>3.0612549758147241</v>
      </c>
      <c r="AZ207" s="127" t="s">
        <v>44</v>
      </c>
      <c r="BA207" s="127" t="s">
        <v>44</v>
      </c>
      <c r="BB207" s="127" t="s">
        <v>44</v>
      </c>
      <c r="BC207" s="127" t="s">
        <v>44</v>
      </c>
      <c r="BD207" s="127" t="s">
        <v>44</v>
      </c>
      <c r="BE207" s="127" t="s">
        <v>44</v>
      </c>
      <c r="BF207" s="127" t="s">
        <v>44</v>
      </c>
      <c r="BG207" s="127" t="s">
        <v>44</v>
      </c>
      <c r="BH207" s="127">
        <v>1.993797087439936</v>
      </c>
      <c r="BI207" s="127">
        <v>9.7383286100704E-2</v>
      </c>
      <c r="BJ207" s="127">
        <v>9.3585824237104806E-2</v>
      </c>
      <c r="BK207" s="127" t="s">
        <v>44</v>
      </c>
      <c r="BL207" s="127" t="s">
        <v>44</v>
      </c>
      <c r="BM207" s="127" t="s">
        <v>44</v>
      </c>
      <c r="BN207" s="127" t="s">
        <v>44</v>
      </c>
      <c r="BO207" s="127" t="s">
        <v>44</v>
      </c>
      <c r="BP207" s="127" t="s">
        <v>44</v>
      </c>
      <c r="BQ207" s="127" t="s">
        <v>44</v>
      </c>
      <c r="BR207" s="127" t="s">
        <v>44</v>
      </c>
      <c r="BS207" s="127">
        <v>0.12982166232839232</v>
      </c>
      <c r="BT207" s="127" t="s">
        <v>44</v>
      </c>
      <c r="BU207" s="127">
        <v>0.14703365240267269</v>
      </c>
      <c r="BV207" s="174" t="s">
        <v>44</v>
      </c>
      <c r="BW207" s="174">
        <v>0.91340912633813642</v>
      </c>
      <c r="BX207" s="127" t="s">
        <v>44</v>
      </c>
      <c r="BY207" s="127">
        <v>-6.9500722590965902E-2</v>
      </c>
      <c r="BZ207" s="174">
        <v>0.39673426307294157</v>
      </c>
      <c r="CA207" s="179" t="s">
        <v>44</v>
      </c>
      <c r="CB207" s="179" t="s">
        <v>44</v>
      </c>
      <c r="CC207" s="179" t="s">
        <v>44</v>
      </c>
      <c r="CD207" s="179" t="s">
        <v>44</v>
      </c>
      <c r="CE207" s="179" t="s">
        <v>44</v>
      </c>
      <c r="CF207" s="179" t="s">
        <v>44</v>
      </c>
      <c r="CG207" s="176">
        <v>1.2453463</v>
      </c>
      <c r="CH207" s="168">
        <v>0.38</v>
      </c>
      <c r="CI207" s="169" t="s">
        <v>44</v>
      </c>
      <c r="CJ207" s="169">
        <v>3.8E-3</v>
      </c>
      <c r="CK207" s="169" t="s">
        <v>44</v>
      </c>
      <c r="CL207" s="169">
        <v>3.8E-3</v>
      </c>
      <c r="CM207" s="177">
        <v>34366521.5</v>
      </c>
      <c r="CN207" s="177">
        <v>33768208.583888911</v>
      </c>
      <c r="CO207" s="177">
        <v>-6137863.9000000041</v>
      </c>
      <c r="CP207" s="127" t="s">
        <v>44</v>
      </c>
      <c r="CQ207" s="127" t="s">
        <v>44</v>
      </c>
      <c r="CR207" s="127" t="s">
        <v>44</v>
      </c>
      <c r="CS207" s="127" t="s">
        <v>44</v>
      </c>
      <c r="CT207" s="125" t="s">
        <v>44</v>
      </c>
      <c r="CU207" s="125" t="s">
        <v>44</v>
      </c>
      <c r="CV207" s="125" t="s">
        <v>5383</v>
      </c>
      <c r="CW207" s="125" t="s">
        <v>44</v>
      </c>
      <c r="CX207" s="153">
        <v>25569.625694432871</v>
      </c>
    </row>
    <row r="208" spans="1:102" ht="15" customHeight="1" x14ac:dyDescent="0.25">
      <c r="A208" s="8"/>
      <c r="B208" s="128">
        <v>21917184000129</v>
      </c>
      <c r="C208" s="151" t="s">
        <v>5384</v>
      </c>
      <c r="D208" s="125">
        <v>45</v>
      </c>
      <c r="E208" s="125"/>
      <c r="F208" s="121" t="s">
        <v>3310</v>
      </c>
      <c r="G208" s="125" t="s">
        <v>5385</v>
      </c>
      <c r="H208" s="125" t="s">
        <v>3264</v>
      </c>
      <c r="I208" s="125" t="s">
        <v>3265</v>
      </c>
      <c r="J208" s="125" t="s">
        <v>3318</v>
      </c>
      <c r="K208" s="125" t="s">
        <v>3285</v>
      </c>
      <c r="L208" s="125" t="s">
        <v>3272</v>
      </c>
      <c r="M208" s="125" t="s">
        <v>112</v>
      </c>
      <c r="N208" s="125" t="s">
        <v>5291</v>
      </c>
      <c r="O208" s="125" t="s">
        <v>3309</v>
      </c>
      <c r="P208" s="125" t="s">
        <v>4860</v>
      </c>
      <c r="Q208" s="126">
        <v>1000</v>
      </c>
      <c r="R208" s="125" t="s">
        <v>4571</v>
      </c>
      <c r="S208" s="187" t="s">
        <v>44</v>
      </c>
      <c r="T208" s="170">
        <v>100</v>
      </c>
      <c r="U208" s="170">
        <v>100</v>
      </c>
      <c r="V208" s="171" t="s">
        <v>3271</v>
      </c>
      <c r="W208" s="171" t="s">
        <v>3288</v>
      </c>
      <c r="X208" s="171" t="s">
        <v>3289</v>
      </c>
      <c r="Y208" s="171" t="s">
        <v>3292</v>
      </c>
      <c r="Z208" s="171">
        <v>32</v>
      </c>
      <c r="AA208" s="171" t="s">
        <v>44</v>
      </c>
      <c r="AB208" s="168" t="s">
        <v>44</v>
      </c>
      <c r="AC208" s="171" t="s">
        <v>5386</v>
      </c>
      <c r="AD208" s="168">
        <v>0.02</v>
      </c>
      <c r="AE208" s="168">
        <v>0.27</v>
      </c>
      <c r="AF208" s="168">
        <v>2.2499999999999999E-2</v>
      </c>
      <c r="AG208" s="168">
        <v>0.2</v>
      </c>
      <c r="AH208" s="171" t="s">
        <v>133</v>
      </c>
      <c r="AI208" s="171" t="s">
        <v>4607</v>
      </c>
      <c r="AJ208" s="171" t="s">
        <v>3246</v>
      </c>
      <c r="AK208" s="172">
        <v>42073</v>
      </c>
      <c r="AL208" s="186" t="s">
        <v>5387</v>
      </c>
      <c r="AM208" s="127">
        <v>-4.2752242975270499E-2</v>
      </c>
      <c r="AN208" s="127">
        <v>0.12512011679511389</v>
      </c>
      <c r="AO208" s="127">
        <v>0.2151535078645592</v>
      </c>
      <c r="AP208" s="127">
        <v>9.2242097401401296E-2</v>
      </c>
      <c r="AQ208" s="127">
        <v>9.3861561205604099E-2</v>
      </c>
      <c r="AR208" s="127">
        <v>-0.20362717978761541</v>
      </c>
      <c r="AS208" s="127">
        <v>1.6073126041795401E-2</v>
      </c>
      <c r="AT208" s="127">
        <v>9.36949807619471E-2</v>
      </c>
      <c r="AU208" s="127" t="s">
        <v>44</v>
      </c>
      <c r="AV208" s="127" t="s">
        <v>44</v>
      </c>
      <c r="AW208" s="127">
        <v>0.16079090659561049</v>
      </c>
      <c r="AX208" s="127" t="s">
        <v>44</v>
      </c>
      <c r="AY208" s="127">
        <v>2.7558069335910629</v>
      </c>
      <c r="AZ208" s="127">
        <v>1.4510446236263681</v>
      </c>
      <c r="BA208" s="127">
        <v>0.68864308750566716</v>
      </c>
      <c r="BB208" s="127">
        <v>0.70356941851738708</v>
      </c>
      <c r="BC208" s="127" t="s">
        <v>44</v>
      </c>
      <c r="BD208" s="127">
        <v>0.12318988883704481</v>
      </c>
      <c r="BE208" s="127">
        <v>0.75725332510320165</v>
      </c>
      <c r="BF208" s="127" t="s">
        <v>44</v>
      </c>
      <c r="BG208" s="127" t="s">
        <v>44</v>
      </c>
      <c r="BH208" s="127">
        <v>2.3077548920977771</v>
      </c>
      <c r="BI208" s="127">
        <v>-5.3661624433523999E-2</v>
      </c>
      <c r="BJ208" s="127">
        <v>7.9717764667321195E-2</v>
      </c>
      <c r="BK208" s="127">
        <v>6.6878600007583805E-2</v>
      </c>
      <c r="BL208" s="127">
        <v>-3.6779049217484761E-2</v>
      </c>
      <c r="BM208" s="127">
        <v>-3.4891342165698336E-2</v>
      </c>
      <c r="BN208" s="127">
        <v>-0.31236690794185779</v>
      </c>
      <c r="BO208" s="127">
        <v>-0.11440126754302971</v>
      </c>
      <c r="BP208" s="127">
        <v>-3.0035054691086999E-2</v>
      </c>
      <c r="BQ208" s="127" t="s">
        <v>44</v>
      </c>
      <c r="BR208" s="127" t="s">
        <v>44</v>
      </c>
      <c r="BS208" s="127">
        <v>8.5181767669267439E-2</v>
      </c>
      <c r="BT208" s="127">
        <v>0.21402682896067579</v>
      </c>
      <c r="BU208" s="127">
        <v>0.25187906483901018</v>
      </c>
      <c r="BV208" s="174">
        <v>0.37185808351744831</v>
      </c>
      <c r="BW208" s="174">
        <v>0.34466008609579601</v>
      </c>
      <c r="BX208" s="127">
        <v>-0.12350018646775621</v>
      </c>
      <c r="BY208" s="127">
        <v>-0.48029231310820109</v>
      </c>
      <c r="BZ208" s="174">
        <v>0.73044605364188575</v>
      </c>
      <c r="CA208" s="179">
        <v>0.91262667062685243</v>
      </c>
      <c r="CB208" s="179">
        <v>-0.45457509479557212</v>
      </c>
      <c r="CC208" s="179">
        <v>0.59848513138586945</v>
      </c>
      <c r="CD208" s="179">
        <v>0.48035068179121271</v>
      </c>
      <c r="CE208" s="179">
        <v>-7.4943776640659002E-2</v>
      </c>
      <c r="CF208" s="179">
        <v>0.70995026707989517</v>
      </c>
      <c r="CG208" s="176">
        <v>5.2264169899999997</v>
      </c>
      <c r="CH208" s="168">
        <v>0.18</v>
      </c>
      <c r="CI208" s="169">
        <v>0.15</v>
      </c>
      <c r="CJ208" s="169">
        <v>3.5999999999999999E-3</v>
      </c>
      <c r="CK208" s="169" t="s">
        <v>44</v>
      </c>
      <c r="CL208" s="169">
        <v>3.5999999999999999E-3</v>
      </c>
      <c r="CM208" s="177">
        <v>191898549.66</v>
      </c>
      <c r="CN208" s="177">
        <v>198595705.48103175</v>
      </c>
      <c r="CO208" s="177">
        <v>-32235439.649999999</v>
      </c>
      <c r="CP208" s="127" t="s">
        <v>44</v>
      </c>
      <c r="CQ208" s="127" t="s">
        <v>44</v>
      </c>
      <c r="CR208" s="127" t="s">
        <v>44</v>
      </c>
      <c r="CS208" s="127" t="s">
        <v>44</v>
      </c>
      <c r="CT208" s="125" t="s">
        <v>44</v>
      </c>
      <c r="CU208" s="125" t="s">
        <v>44</v>
      </c>
      <c r="CV208" s="125" t="s">
        <v>5388</v>
      </c>
      <c r="CW208" s="125" t="s">
        <v>44</v>
      </c>
      <c r="CX208" s="153">
        <v>25569.625694432871</v>
      </c>
    </row>
    <row r="209" spans="1:102" ht="15" customHeight="1" x14ac:dyDescent="0.25">
      <c r="A209" s="8"/>
      <c r="B209" s="128">
        <v>37887638000104</v>
      </c>
      <c r="C209" s="151" t="s">
        <v>5389</v>
      </c>
      <c r="D209" s="125">
        <v>13</v>
      </c>
      <c r="E209" s="125"/>
      <c r="F209" s="121"/>
      <c r="G209" s="125" t="s">
        <v>5385</v>
      </c>
      <c r="H209" s="125" t="s">
        <v>3264</v>
      </c>
      <c r="I209" s="125" t="s">
        <v>3265</v>
      </c>
      <c r="J209" s="125" t="s">
        <v>3318</v>
      </c>
      <c r="K209" s="125" t="s">
        <v>3285</v>
      </c>
      <c r="L209" s="125" t="s">
        <v>3272</v>
      </c>
      <c r="M209" s="125" t="s">
        <v>110</v>
      </c>
      <c r="N209" s="125" t="s">
        <v>260</v>
      </c>
      <c r="O209" s="125" t="s">
        <v>4730</v>
      </c>
      <c r="P209" s="125" t="s">
        <v>5390</v>
      </c>
      <c r="Q209" s="126">
        <v>1000</v>
      </c>
      <c r="R209" s="125" t="s">
        <v>4571</v>
      </c>
      <c r="S209" s="187" t="s">
        <v>44</v>
      </c>
      <c r="T209" s="170">
        <v>100</v>
      </c>
      <c r="U209" s="170">
        <v>1000</v>
      </c>
      <c r="V209" s="171" t="s">
        <v>3271</v>
      </c>
      <c r="W209" s="171" t="s">
        <v>3288</v>
      </c>
      <c r="X209" s="171" t="s">
        <v>5315</v>
      </c>
      <c r="Y209" s="171" t="s">
        <v>3292</v>
      </c>
      <c r="Z209" s="171">
        <v>16</v>
      </c>
      <c r="AA209" s="171" t="s">
        <v>44</v>
      </c>
      <c r="AB209" s="168" t="s">
        <v>44</v>
      </c>
      <c r="AC209" s="171" t="s">
        <v>44</v>
      </c>
      <c r="AD209" s="168">
        <v>1.7500000000000002E-2</v>
      </c>
      <c r="AE209" s="168" t="s">
        <v>44</v>
      </c>
      <c r="AF209" s="168">
        <v>0.03</v>
      </c>
      <c r="AG209" s="168">
        <v>0.2</v>
      </c>
      <c r="AH209" s="171" t="s">
        <v>44</v>
      </c>
      <c r="AI209" s="171" t="s">
        <v>44</v>
      </c>
      <c r="AJ209" s="171" t="s">
        <v>130</v>
      </c>
      <c r="AK209" s="172">
        <v>44077</v>
      </c>
      <c r="AL209" s="186" t="s">
        <v>5391</v>
      </c>
      <c r="AM209" s="127">
        <v>-6.4653752248988996E-3</v>
      </c>
      <c r="AN209" s="127">
        <v>9.0557560660229797E-2</v>
      </c>
      <c r="AO209" s="127">
        <v>0.1011753379934283</v>
      </c>
      <c r="AP209" s="127">
        <v>7.14014881312936E-2</v>
      </c>
      <c r="AQ209" s="127">
        <v>6.3570942423621005E-2</v>
      </c>
      <c r="AR209" s="127">
        <v>-4.1399209791411602E-2</v>
      </c>
      <c r="AS209" s="127">
        <v>9.17709047512969E-2</v>
      </c>
      <c r="AT209" s="127">
        <v>0.1366810621894429</v>
      </c>
      <c r="AU209" s="127" t="s">
        <v>44</v>
      </c>
      <c r="AV209" s="127" t="s">
        <v>44</v>
      </c>
      <c r="AW209" s="127">
        <v>0.1063217663546531</v>
      </c>
      <c r="AX209" s="127" t="s">
        <v>44</v>
      </c>
      <c r="AY209" s="127">
        <v>1.9945565904898528</v>
      </c>
      <c r="AZ209" s="127">
        <v>0.68234969392812683</v>
      </c>
      <c r="BA209" s="127">
        <v>0.52774561582139901</v>
      </c>
      <c r="BB209" s="127">
        <v>0.46266566538051851</v>
      </c>
      <c r="BC209" s="127" t="s">
        <v>44</v>
      </c>
      <c r="BD209" s="127">
        <v>0.70336333612950652</v>
      </c>
      <c r="BE209" s="127">
        <v>1.1046716481490446</v>
      </c>
      <c r="BF209" s="127" t="s">
        <v>44</v>
      </c>
      <c r="BG209" s="127" t="s">
        <v>44</v>
      </c>
      <c r="BH209" s="127">
        <v>0.99724520253186799</v>
      </c>
      <c r="BI209" s="127">
        <v>-1.7374756683152401E-2</v>
      </c>
      <c r="BJ209" s="127">
        <v>4.5155208532437097E-2</v>
      </c>
      <c r="BK209" s="127">
        <v>-4.7099569863546999E-2</v>
      </c>
      <c r="BL209" s="127">
        <v>-5.627944387016881E-2</v>
      </c>
      <c r="BM209" s="127">
        <v>-6.4911580725762308E-2</v>
      </c>
      <c r="BN209" s="127">
        <v>-0.150138937945654</v>
      </c>
      <c r="BO209" s="127">
        <v>-3.8703488833528199E-2</v>
      </c>
      <c r="BP209" s="127">
        <v>1.2951026736408799E-2</v>
      </c>
      <c r="BQ209" s="127" t="s">
        <v>44</v>
      </c>
      <c r="BR209" s="127" t="s">
        <v>44</v>
      </c>
      <c r="BS209" s="127">
        <v>-2.6540748411185699E-4</v>
      </c>
      <c r="BT209" s="127">
        <v>9.6632018677677303E-2</v>
      </c>
      <c r="BU209" s="127">
        <v>9.0864323662264698E-2</v>
      </c>
      <c r="BV209" s="174">
        <v>-0.38534256776520498</v>
      </c>
      <c r="BW209" s="174">
        <v>4.3063129602313698E-2</v>
      </c>
      <c r="BX209" s="127">
        <v>-5.08327071227744E-2</v>
      </c>
      <c r="BY209" s="127">
        <v>-0.1006536521292876</v>
      </c>
      <c r="BZ209" s="174">
        <v>0.27274714036982639</v>
      </c>
      <c r="CA209" s="179">
        <v>0.89097611711923141</v>
      </c>
      <c r="CB209" s="179">
        <v>-0.43624152750976608</v>
      </c>
      <c r="CC209" s="179">
        <v>0.59372191502695193</v>
      </c>
      <c r="CD209" s="179">
        <v>0.49539395561171429</v>
      </c>
      <c r="CE209" s="179">
        <v>-8.8008861410758796E-2</v>
      </c>
      <c r="CF209" s="179">
        <v>0.68844091067781821</v>
      </c>
      <c r="CG209" s="176">
        <v>1.7657136</v>
      </c>
      <c r="CH209" s="168">
        <v>0.25</v>
      </c>
      <c r="CI209" s="169">
        <v>0.15</v>
      </c>
      <c r="CJ209" s="169">
        <v>4.3750000000000004E-3</v>
      </c>
      <c r="CK209" s="169" t="s">
        <v>44</v>
      </c>
      <c r="CL209" s="169">
        <v>4.3750000000000004E-3</v>
      </c>
      <c r="CM209" s="177">
        <v>13697735.939999999</v>
      </c>
      <c r="CN209" s="177">
        <v>14398211.694999993</v>
      </c>
      <c r="CO209" s="177">
        <v>-4236302.25</v>
      </c>
      <c r="CP209" s="127" t="s">
        <v>44</v>
      </c>
      <c r="CQ209" s="127" t="s">
        <v>44</v>
      </c>
      <c r="CR209" s="127" t="s">
        <v>44</v>
      </c>
      <c r="CS209" s="127" t="s">
        <v>44</v>
      </c>
      <c r="CT209" s="125" t="s">
        <v>44</v>
      </c>
      <c r="CU209" s="125" t="s">
        <v>44</v>
      </c>
      <c r="CV209" s="125" t="s">
        <v>5392</v>
      </c>
      <c r="CW209" s="125" t="s">
        <v>44</v>
      </c>
      <c r="CX209" s="153">
        <v>25569.625694432871</v>
      </c>
    </row>
    <row r="210" spans="1:102" ht="15" customHeight="1" x14ac:dyDescent="0.25">
      <c r="A210" s="8"/>
      <c r="B210" s="128">
        <v>28320600000156</v>
      </c>
      <c r="C210" s="151" t="s">
        <v>5393</v>
      </c>
      <c r="D210" s="125">
        <v>26</v>
      </c>
      <c r="E210" s="125"/>
      <c r="F210" s="121"/>
      <c r="G210" s="125" t="s">
        <v>2576</v>
      </c>
      <c r="H210" s="125" t="s">
        <v>2454</v>
      </c>
      <c r="I210" s="125" t="s">
        <v>2454</v>
      </c>
      <c r="J210" s="125" t="s">
        <v>3319</v>
      </c>
      <c r="K210" s="125" t="s">
        <v>3285</v>
      </c>
      <c r="L210" s="125" t="s">
        <v>4876</v>
      </c>
      <c r="M210" s="125" t="s">
        <v>112</v>
      </c>
      <c r="N210" s="125" t="s">
        <v>4570</v>
      </c>
      <c r="O210" s="125" t="s">
        <v>447</v>
      </c>
      <c r="P210" s="125" t="s">
        <v>3308</v>
      </c>
      <c r="Q210" s="126">
        <v>500</v>
      </c>
      <c r="R210" s="125" t="s">
        <v>4571</v>
      </c>
      <c r="S210" s="187" t="s">
        <v>44</v>
      </c>
      <c r="T210" s="170">
        <v>100</v>
      </c>
      <c r="U210" s="170">
        <v>100</v>
      </c>
      <c r="V210" s="171" t="s">
        <v>3271</v>
      </c>
      <c r="W210" s="171" t="s">
        <v>3288</v>
      </c>
      <c r="X210" s="171" t="s">
        <v>3288</v>
      </c>
      <c r="Y210" s="171" t="s">
        <v>3296</v>
      </c>
      <c r="Z210" s="171">
        <v>5</v>
      </c>
      <c r="AA210" s="171" t="s">
        <v>44</v>
      </c>
      <c r="AB210" s="168" t="s">
        <v>44</v>
      </c>
      <c r="AC210" s="171" t="s">
        <v>44</v>
      </c>
      <c r="AD210" s="168">
        <v>0.01</v>
      </c>
      <c r="AE210" s="168" t="s">
        <v>44</v>
      </c>
      <c r="AF210" s="168">
        <v>0.01</v>
      </c>
      <c r="AG210" s="168" t="s">
        <v>44</v>
      </c>
      <c r="AH210" s="171" t="s">
        <v>44</v>
      </c>
      <c r="AI210" s="171" t="s">
        <v>44</v>
      </c>
      <c r="AJ210" s="171" t="s">
        <v>44</v>
      </c>
      <c r="AK210" s="172">
        <v>43063</v>
      </c>
      <c r="AL210" s="186" t="s">
        <v>5394</v>
      </c>
      <c r="AM210" s="127">
        <v>0.1064255873617732</v>
      </c>
      <c r="AN210" s="127">
        <v>1.21376495991032E-2</v>
      </c>
      <c r="AO210" s="127">
        <v>0.23764887875134569</v>
      </c>
      <c r="AP210" s="127">
        <v>0.17605717586429279</v>
      </c>
      <c r="AQ210" s="127">
        <v>0.2484422388914318</v>
      </c>
      <c r="AR210" s="127">
        <v>0.30299510889866949</v>
      </c>
      <c r="AS210" s="127">
        <v>0.4907543702539694</v>
      </c>
      <c r="AT210" s="127">
        <v>-0.27284150356792192</v>
      </c>
      <c r="AU210" s="127" t="s">
        <v>44</v>
      </c>
      <c r="AV210" s="127" t="s">
        <v>44</v>
      </c>
      <c r="AW210" s="127">
        <v>0.15750478462814249</v>
      </c>
      <c r="AX210" s="127">
        <v>9.7554190188534484</v>
      </c>
      <c r="AY210" s="127">
        <v>0.26733525974468808</v>
      </c>
      <c r="AZ210" s="127">
        <v>1.6027585664094943</v>
      </c>
      <c r="BA210" s="127">
        <v>1.3670270877049591</v>
      </c>
      <c r="BB210" s="127">
        <v>2.1546921608592662</v>
      </c>
      <c r="BC210" s="127">
        <v>2.7864251092193717</v>
      </c>
      <c r="BD210" s="127">
        <v>3.7613079223465857</v>
      </c>
      <c r="BE210" s="127" t="s">
        <v>44</v>
      </c>
      <c r="BF210" s="127" t="s">
        <v>44</v>
      </c>
      <c r="BG210" s="127" t="s">
        <v>44</v>
      </c>
      <c r="BH210" s="127">
        <v>2.2985738294548543</v>
      </c>
      <c r="BI210" s="127">
        <v>9.5516205903519696E-2</v>
      </c>
      <c r="BJ210" s="127">
        <v>-3.3264702528689398E-2</v>
      </c>
      <c r="BK210" s="127">
        <v>8.9373970894370297E-2</v>
      </c>
      <c r="BL210" s="127">
        <v>4.1875712203535809E-2</v>
      </c>
      <c r="BM210" s="127">
        <v>0.11937505688571637</v>
      </c>
      <c r="BN210" s="127">
        <v>0.19425538074442711</v>
      </c>
      <c r="BO210" s="127">
        <v>0.36027997666914419</v>
      </c>
      <c r="BP210" s="127">
        <v>-0.3965715390209561</v>
      </c>
      <c r="BQ210" s="127" t="s">
        <v>44</v>
      </c>
      <c r="BR210" s="127" t="s">
        <v>44</v>
      </c>
      <c r="BS210" s="127">
        <v>8.3275669662712826E-2</v>
      </c>
      <c r="BT210" s="127">
        <v>0.15470684348163749</v>
      </c>
      <c r="BU210" s="127">
        <v>0.2107779207086643</v>
      </c>
      <c r="BV210" s="174">
        <v>0.56178360638494185</v>
      </c>
      <c r="BW210" s="174">
        <v>0.3939338001878997</v>
      </c>
      <c r="BX210" s="127">
        <v>-0.14294416613675551</v>
      </c>
      <c r="BY210" s="127">
        <v>-0.34011241818216109</v>
      </c>
      <c r="BZ210" s="174">
        <v>0.44804741177276031</v>
      </c>
      <c r="CA210" s="179">
        <v>0.34017215968359088</v>
      </c>
      <c r="CB210" s="179">
        <v>-0.30103914445420937</v>
      </c>
      <c r="CC210" s="179">
        <v>0.33210227891754718</v>
      </c>
      <c r="CD210" s="179">
        <v>0.245431466902263</v>
      </c>
      <c r="CE210" s="179">
        <v>0.69563433373499761</v>
      </c>
      <c r="CF210" s="179">
        <v>0.47027325589915919</v>
      </c>
      <c r="CG210" s="176">
        <v>3413.0114303</v>
      </c>
      <c r="CH210" s="168">
        <v>0.5</v>
      </c>
      <c r="CI210" s="169" t="s">
        <v>44</v>
      </c>
      <c r="CJ210" s="169">
        <v>5.0000000000000001E-3</v>
      </c>
      <c r="CK210" s="169" t="s">
        <v>44</v>
      </c>
      <c r="CL210" s="169">
        <v>5.0000000000000001E-3</v>
      </c>
      <c r="CM210" s="177">
        <v>263401948.63</v>
      </c>
      <c r="CN210" s="177">
        <v>269195321.49706352</v>
      </c>
      <c r="CO210" s="177">
        <v>-24070082.010000002</v>
      </c>
      <c r="CP210" s="127" t="s">
        <v>44</v>
      </c>
      <c r="CQ210" s="127" t="s">
        <v>44</v>
      </c>
      <c r="CR210" s="127" t="s">
        <v>44</v>
      </c>
      <c r="CS210" s="127" t="s">
        <v>44</v>
      </c>
      <c r="CT210" s="125" t="s">
        <v>44</v>
      </c>
      <c r="CU210" s="125" t="s">
        <v>44</v>
      </c>
      <c r="CV210" s="125" t="s">
        <v>5395</v>
      </c>
      <c r="CW210" s="125" t="s">
        <v>44</v>
      </c>
      <c r="CX210" s="153">
        <v>25569.625694432871</v>
      </c>
    </row>
    <row r="211" spans="1:102" ht="15" customHeight="1" x14ac:dyDescent="0.25">
      <c r="A211" s="8"/>
      <c r="B211" s="128">
        <v>2895694000106</v>
      </c>
      <c r="C211" s="151" t="s">
        <v>5396</v>
      </c>
      <c r="D211" s="125">
        <v>26</v>
      </c>
      <c r="E211" s="125"/>
      <c r="F211" s="121" t="s">
        <v>3266</v>
      </c>
      <c r="G211" s="125" t="s">
        <v>2576</v>
      </c>
      <c r="H211" s="125" t="s">
        <v>3264</v>
      </c>
      <c r="I211" s="125" t="s">
        <v>3265</v>
      </c>
      <c r="J211" s="125" t="s">
        <v>3318</v>
      </c>
      <c r="K211" s="125" t="s">
        <v>3285</v>
      </c>
      <c r="L211" s="125" t="s">
        <v>3272</v>
      </c>
      <c r="M211" s="125" t="s">
        <v>112</v>
      </c>
      <c r="N211" s="125" t="s">
        <v>113</v>
      </c>
      <c r="O211" s="125" t="s">
        <v>3309</v>
      </c>
      <c r="P211" s="125" t="s">
        <v>3308</v>
      </c>
      <c r="Q211" s="126">
        <v>5000</v>
      </c>
      <c r="R211" s="125" t="s">
        <v>4571</v>
      </c>
      <c r="S211" s="187" t="s">
        <v>44</v>
      </c>
      <c r="T211" s="170">
        <v>1000</v>
      </c>
      <c r="U211" s="170">
        <v>1000</v>
      </c>
      <c r="V211" s="171" t="s">
        <v>3271</v>
      </c>
      <c r="W211" s="171" t="s">
        <v>3288</v>
      </c>
      <c r="X211" s="171" t="s">
        <v>3288</v>
      </c>
      <c r="Y211" s="171" t="s">
        <v>3292</v>
      </c>
      <c r="Z211" s="171">
        <v>3</v>
      </c>
      <c r="AA211" s="171" t="s">
        <v>44</v>
      </c>
      <c r="AB211" s="168" t="s">
        <v>44</v>
      </c>
      <c r="AC211" s="171" t="s">
        <v>44</v>
      </c>
      <c r="AD211" s="168">
        <v>0.02</v>
      </c>
      <c r="AE211" s="168" t="s">
        <v>44</v>
      </c>
      <c r="AF211" s="168">
        <v>0.02</v>
      </c>
      <c r="AG211" s="168">
        <v>0.2</v>
      </c>
      <c r="AH211" s="171" t="s">
        <v>133</v>
      </c>
      <c r="AI211" s="171" t="s">
        <v>4607</v>
      </c>
      <c r="AJ211" s="171" t="s">
        <v>3246</v>
      </c>
      <c r="AK211" s="172">
        <v>36152</v>
      </c>
      <c r="AL211" s="186" t="s">
        <v>5397</v>
      </c>
      <c r="AM211" s="127">
        <v>-2.4652913816402E-3</v>
      </c>
      <c r="AN211" s="127">
        <v>9.3464323509344999E-2</v>
      </c>
      <c r="AO211" s="127">
        <v>0.32022105834513281</v>
      </c>
      <c r="AP211" s="127">
        <v>0.2394180997466597</v>
      </c>
      <c r="AQ211" s="127">
        <v>0.22779716373036571</v>
      </c>
      <c r="AR211" s="127">
        <v>-7.3551942038105306E-2</v>
      </c>
      <c r="AS211" s="127">
        <v>0.1727667684330311</v>
      </c>
      <c r="AT211" s="127">
        <v>4.4813432253410099E-2</v>
      </c>
      <c r="AU211" s="127" t="s">
        <v>44</v>
      </c>
      <c r="AV211" s="127" t="s">
        <v>44</v>
      </c>
      <c r="AW211" s="127">
        <v>0.1774699859638848</v>
      </c>
      <c r="AX211" s="127" t="s">
        <v>44</v>
      </c>
      <c r="AY211" s="127">
        <v>2.0585788869764685</v>
      </c>
      <c r="AZ211" s="127">
        <v>2.1596442916290002</v>
      </c>
      <c r="BA211" s="127">
        <v>1.9131333850680448</v>
      </c>
      <c r="BB211" s="127">
        <v>1.9383982761774905</v>
      </c>
      <c r="BC211" s="127" t="s">
        <v>44</v>
      </c>
      <c r="BD211" s="127">
        <v>1.3241431033799789</v>
      </c>
      <c r="BE211" s="127">
        <v>0.36218717702073711</v>
      </c>
      <c r="BF211" s="127" t="s">
        <v>44</v>
      </c>
      <c r="BG211" s="127" t="s">
        <v>44</v>
      </c>
      <c r="BH211" s="127">
        <v>3.4401932137206082</v>
      </c>
      <c r="BI211" s="127">
        <v>-1.33746728398936E-2</v>
      </c>
      <c r="BJ211" s="127">
        <v>4.8061971381552403E-2</v>
      </c>
      <c r="BK211" s="127">
        <v>0.1719461504881574</v>
      </c>
      <c r="BL211" s="127">
        <v>0.10156349867145931</v>
      </c>
      <c r="BM211" s="127">
        <v>9.8681984932896816E-2</v>
      </c>
      <c r="BN211" s="127">
        <v>-0.18229167019234771</v>
      </c>
      <c r="BO211" s="127">
        <v>4.2292374848205999E-2</v>
      </c>
      <c r="BP211" s="127">
        <v>-7.8916603199624E-2</v>
      </c>
      <c r="BQ211" s="127" t="s">
        <v>44</v>
      </c>
      <c r="BR211" s="127" t="s">
        <v>44</v>
      </c>
      <c r="BS211" s="127">
        <v>0.11970739991106183</v>
      </c>
      <c r="BT211" s="127">
        <v>0.18460452205369879</v>
      </c>
      <c r="BU211" s="127">
        <v>0.3086919793703643</v>
      </c>
      <c r="BV211" s="174">
        <v>0.84859516764372267</v>
      </c>
      <c r="BW211" s="174">
        <v>0.28851547275219941</v>
      </c>
      <c r="BX211" s="127">
        <v>-9.1712672520164407E-2</v>
      </c>
      <c r="BY211" s="127">
        <v>-0.5406142093594396</v>
      </c>
      <c r="BZ211" s="174">
        <v>0.51116871944871989</v>
      </c>
      <c r="CA211" s="179">
        <v>0.94889153969500784</v>
      </c>
      <c r="CB211" s="179">
        <v>-0.46830668599882508</v>
      </c>
      <c r="CC211" s="179">
        <v>0.65080251723263471</v>
      </c>
      <c r="CD211" s="179">
        <v>0.54346366372760868</v>
      </c>
      <c r="CE211" s="179">
        <v>8.9312878913993296E-2</v>
      </c>
      <c r="CF211" s="179">
        <v>0.77128693534643611</v>
      </c>
      <c r="CG211" s="176">
        <v>6371.0718187100001</v>
      </c>
      <c r="CH211" s="168">
        <v>0.3</v>
      </c>
      <c r="CI211" s="169">
        <v>0.1</v>
      </c>
      <c r="CJ211" s="169">
        <v>6.0000000000000001E-3</v>
      </c>
      <c r="CK211" s="169" t="s">
        <v>44</v>
      </c>
      <c r="CL211" s="169">
        <v>6.0000000000000001E-3</v>
      </c>
      <c r="CM211" s="177">
        <v>96050548.890000001</v>
      </c>
      <c r="CN211" s="177">
        <v>73252929.074603185</v>
      </c>
      <c r="CO211" s="177">
        <v>43623624.169999987</v>
      </c>
      <c r="CP211" s="127" t="s">
        <v>44</v>
      </c>
      <c r="CQ211" s="127" t="s">
        <v>44</v>
      </c>
      <c r="CR211" s="127" t="s">
        <v>44</v>
      </c>
      <c r="CS211" s="127" t="s">
        <v>44</v>
      </c>
      <c r="CT211" s="125" t="s">
        <v>44</v>
      </c>
      <c r="CU211" s="125" t="s">
        <v>44</v>
      </c>
      <c r="CV211" s="125" t="s">
        <v>5398</v>
      </c>
      <c r="CW211" s="125" t="s">
        <v>44</v>
      </c>
      <c r="CX211" s="153">
        <v>25569.625694432871</v>
      </c>
    </row>
    <row r="212" spans="1:102" ht="15" customHeight="1" x14ac:dyDescent="0.25">
      <c r="A212" s="8"/>
      <c r="B212" s="128">
        <v>55577828000107</v>
      </c>
      <c r="C212" s="151" t="s">
        <v>5399</v>
      </c>
      <c r="D212" s="125">
        <v>2</v>
      </c>
      <c r="E212" s="125"/>
      <c r="F212" s="121"/>
      <c r="G212" s="125" t="s">
        <v>706</v>
      </c>
      <c r="H212" s="125" t="s">
        <v>3924</v>
      </c>
      <c r="I212" s="125" t="s">
        <v>3924</v>
      </c>
      <c r="J212" s="125" t="s">
        <v>3317</v>
      </c>
      <c r="K212" s="125" t="s">
        <v>3285</v>
      </c>
      <c r="L212" s="125" t="s">
        <v>3272</v>
      </c>
      <c r="M212" s="125" t="s">
        <v>160</v>
      </c>
      <c r="N212" s="125" t="s">
        <v>3305</v>
      </c>
      <c r="O212" s="125" t="s">
        <v>625</v>
      </c>
      <c r="P212" s="125" t="s">
        <v>3320</v>
      </c>
      <c r="Q212" s="126">
        <v>1000</v>
      </c>
      <c r="R212" s="125" t="s">
        <v>4571</v>
      </c>
      <c r="S212" s="187" t="s">
        <v>44</v>
      </c>
      <c r="T212" s="170">
        <v>100</v>
      </c>
      <c r="U212" s="170">
        <v>100</v>
      </c>
      <c r="V212" s="171" t="s">
        <v>4723</v>
      </c>
      <c r="W212" s="171" t="s">
        <v>132</v>
      </c>
      <c r="X212" s="171" t="s">
        <v>132</v>
      </c>
      <c r="Y212" s="171" t="s">
        <v>132</v>
      </c>
      <c r="Z212" s="171">
        <v>0</v>
      </c>
      <c r="AA212" s="171" t="s">
        <v>44</v>
      </c>
      <c r="AB212" s="168" t="s">
        <v>44</v>
      </c>
      <c r="AC212" s="171" t="s">
        <v>44</v>
      </c>
      <c r="AD212" s="168">
        <v>4.0000000000000001E-3</v>
      </c>
      <c r="AE212" s="168" t="s">
        <v>44</v>
      </c>
      <c r="AF212" s="168">
        <v>4.0000000000000001E-3</v>
      </c>
      <c r="AG212" s="168" t="s">
        <v>44</v>
      </c>
      <c r="AH212" s="171" t="s">
        <v>44</v>
      </c>
      <c r="AI212" s="171" t="s">
        <v>44</v>
      </c>
      <c r="AJ212" s="171" t="s">
        <v>130</v>
      </c>
      <c r="AK212" s="172">
        <v>45471</v>
      </c>
      <c r="AL212" s="186" t="s">
        <v>5400</v>
      </c>
      <c r="AM212" s="127">
        <v>1.05145021822214E-2</v>
      </c>
      <c r="AN212" s="127">
        <v>4.43702110400701E-2</v>
      </c>
      <c r="AO212" s="127">
        <v>0.14446880198323581</v>
      </c>
      <c r="AP212" s="127" t="s">
        <v>44</v>
      </c>
      <c r="AQ212" s="127" t="s">
        <v>44</v>
      </c>
      <c r="AR212" s="127" t="s">
        <v>44</v>
      </c>
      <c r="AS212" s="127" t="s">
        <v>44</v>
      </c>
      <c r="AT212" s="127" t="s">
        <v>44</v>
      </c>
      <c r="AU212" s="127" t="s">
        <v>44</v>
      </c>
      <c r="AV212" s="127" t="s">
        <v>44</v>
      </c>
      <c r="AW212" s="127">
        <v>0.13031949746604529</v>
      </c>
      <c r="AX212" s="127">
        <v>0.96380369707090563</v>
      </c>
      <c r="AY212" s="127">
        <v>0.97726679259221205</v>
      </c>
      <c r="AZ212" s="127">
        <v>0.9743307486833116</v>
      </c>
      <c r="BA212" s="127" t="s">
        <v>44</v>
      </c>
      <c r="BB212" s="127" t="s">
        <v>44</v>
      </c>
      <c r="BC212" s="127" t="s">
        <v>44</v>
      </c>
      <c r="BD212" s="127" t="s">
        <v>44</v>
      </c>
      <c r="BE212" s="127" t="s">
        <v>44</v>
      </c>
      <c r="BF212" s="127" t="s">
        <v>44</v>
      </c>
      <c r="BG212" s="127" t="s">
        <v>44</v>
      </c>
      <c r="BH212" s="127">
        <v>0.97133199768740064</v>
      </c>
      <c r="BI212" s="127">
        <v>-3.9487927603190003E-4</v>
      </c>
      <c r="BJ212" s="127">
        <v>-1.0321410877224999E-3</v>
      </c>
      <c r="BK212" s="127">
        <v>-3.8061058737395002E-3</v>
      </c>
      <c r="BL212" s="127" t="s">
        <v>44</v>
      </c>
      <c r="BM212" s="127" t="s">
        <v>44</v>
      </c>
      <c r="BN212" s="127" t="s">
        <v>44</v>
      </c>
      <c r="BO212" s="127" t="s">
        <v>44</v>
      </c>
      <c r="BP212" s="127" t="s">
        <v>44</v>
      </c>
      <c r="BQ212" s="127" t="s">
        <v>44</v>
      </c>
      <c r="BR212" s="127" t="s">
        <v>44</v>
      </c>
      <c r="BS212" s="127">
        <v>-3.3912718052572233E-3</v>
      </c>
      <c r="BT212" s="127">
        <v>1.6951680763459999E-4</v>
      </c>
      <c r="BU212" s="127">
        <v>1.0477772259314001E-3</v>
      </c>
      <c r="BV212" s="174">
        <v>-19.596428664953521</v>
      </c>
      <c r="BW212" s="174">
        <v>-3.0829397543404191</v>
      </c>
      <c r="BX212" s="127" t="s">
        <v>44</v>
      </c>
      <c r="BY212" s="127" t="s">
        <v>44</v>
      </c>
      <c r="BZ212" s="174">
        <v>-4.8237558869700002E-5</v>
      </c>
      <c r="CA212" s="179">
        <v>-2.4439431577792999E-2</v>
      </c>
      <c r="CB212" s="179">
        <v>9.1463453577149398E-2</v>
      </c>
      <c r="CC212" s="179">
        <v>-0.10116460705814161</v>
      </c>
      <c r="CD212" s="179">
        <v>-0.1066574025825735</v>
      </c>
      <c r="CE212" s="179">
        <v>-0.10722223181768629</v>
      </c>
      <c r="CF212" s="179">
        <v>-0.14249444256318949</v>
      </c>
      <c r="CG212" s="176">
        <v>1.25180179</v>
      </c>
      <c r="CH212" s="168">
        <v>0.125</v>
      </c>
      <c r="CI212" s="169" t="s">
        <v>44</v>
      </c>
      <c r="CJ212" s="169">
        <v>5.0000000000000001E-4</v>
      </c>
      <c r="CK212" s="169" t="s">
        <v>44</v>
      </c>
      <c r="CL212" s="169">
        <v>5.0000000000000001E-4</v>
      </c>
      <c r="CM212" s="177">
        <v>1486265991.1800001</v>
      </c>
      <c r="CN212" s="177">
        <v>1080799291.3033328</v>
      </c>
      <c r="CO212" s="177">
        <v>662996310.51000035</v>
      </c>
      <c r="CP212" s="127" t="s">
        <v>44</v>
      </c>
      <c r="CQ212" s="127" t="s">
        <v>44</v>
      </c>
      <c r="CR212" s="127" t="s">
        <v>44</v>
      </c>
      <c r="CS212" s="127" t="s">
        <v>44</v>
      </c>
      <c r="CT212" s="125" t="s">
        <v>44</v>
      </c>
      <c r="CU212" s="125" t="s">
        <v>44</v>
      </c>
      <c r="CV212" s="125" t="s">
        <v>5401</v>
      </c>
      <c r="CW212" s="125" t="s">
        <v>44</v>
      </c>
      <c r="CX212" s="153">
        <v>25569.667361099539</v>
      </c>
    </row>
    <row r="213" spans="1:102" ht="15" customHeight="1" x14ac:dyDescent="0.25">
      <c r="A213" s="8"/>
      <c r="B213" s="128">
        <v>34447464000162</v>
      </c>
      <c r="C213" s="151" t="s">
        <v>5413</v>
      </c>
      <c r="D213" s="125">
        <v>34</v>
      </c>
      <c r="E213" s="125"/>
      <c r="F213" s="121" t="s">
        <v>3268</v>
      </c>
      <c r="G213" s="125" t="s">
        <v>2446</v>
      </c>
      <c r="H213" s="125" t="s">
        <v>3264</v>
      </c>
      <c r="I213" s="125" t="s">
        <v>3265</v>
      </c>
      <c r="J213" s="125" t="s">
        <v>3317</v>
      </c>
      <c r="K213" s="125" t="s">
        <v>3298</v>
      </c>
      <c r="L213" s="125" t="s">
        <v>5015</v>
      </c>
      <c r="M213" s="125" t="s">
        <v>110</v>
      </c>
      <c r="N213" s="125" t="s">
        <v>4646</v>
      </c>
      <c r="O213" s="125" t="s">
        <v>3696</v>
      </c>
      <c r="P213" s="125" t="s">
        <v>3297</v>
      </c>
      <c r="Q213" s="126">
        <v>1000000</v>
      </c>
      <c r="R213" s="125" t="s">
        <v>4571</v>
      </c>
      <c r="S213" s="187" t="s">
        <v>44</v>
      </c>
      <c r="T213" s="170">
        <v>25000</v>
      </c>
      <c r="U213" s="170">
        <v>1000000</v>
      </c>
      <c r="V213" s="171" t="s">
        <v>3271</v>
      </c>
      <c r="W213" s="171" t="s">
        <v>3292</v>
      </c>
      <c r="X213" s="171" t="s">
        <v>5409</v>
      </c>
      <c r="Y213" s="171" t="s">
        <v>3292</v>
      </c>
      <c r="Z213" s="171">
        <v>38</v>
      </c>
      <c r="AA213" s="171" t="s">
        <v>44</v>
      </c>
      <c r="AB213" s="168" t="s">
        <v>44</v>
      </c>
      <c r="AC213" s="171" t="s">
        <v>44</v>
      </c>
      <c r="AD213" s="168">
        <v>2E-3</v>
      </c>
      <c r="AE213" s="168" t="s">
        <v>44</v>
      </c>
      <c r="AF213" s="168">
        <v>1.1000000000000001E-2</v>
      </c>
      <c r="AG213" s="168" t="s">
        <v>44</v>
      </c>
      <c r="AH213" s="171" t="s">
        <v>44</v>
      </c>
      <c r="AI213" s="171" t="s">
        <v>44</v>
      </c>
      <c r="AJ213" s="171" t="s">
        <v>130</v>
      </c>
      <c r="AK213" s="172">
        <v>43859</v>
      </c>
      <c r="AL213" s="186" t="s">
        <v>5414</v>
      </c>
      <c r="AM213" s="127">
        <v>-8.2655281100640007E-3</v>
      </c>
      <c r="AN213" s="127">
        <v>-1.6049297902519601E-2</v>
      </c>
      <c r="AO213" s="127">
        <v>0.1130693745518758</v>
      </c>
      <c r="AP213" s="127">
        <v>0.1676365702265678</v>
      </c>
      <c r="AQ213" s="127">
        <v>0.12513562366440631</v>
      </c>
      <c r="AR213" s="127">
        <v>0.34350909333688379</v>
      </c>
      <c r="AS213" s="127">
        <v>2.9373358710580003E-4</v>
      </c>
      <c r="AT213" s="127">
        <v>-0.2979409560681906</v>
      </c>
      <c r="AU213" s="127" t="s">
        <v>44</v>
      </c>
      <c r="AV213" s="127" t="s">
        <v>44</v>
      </c>
      <c r="AW213" s="127">
        <v>6.6086683820815395E-2</v>
      </c>
      <c r="AX213" s="127" t="s">
        <v>44</v>
      </c>
      <c r="AY213" s="127" t="s">
        <v>44</v>
      </c>
      <c r="AZ213" s="127">
        <v>0.76256580554372355</v>
      </c>
      <c r="BA213" s="127">
        <v>1.296606884071835</v>
      </c>
      <c r="BB213" s="127">
        <v>0.96669253605394079</v>
      </c>
      <c r="BC213" s="127">
        <v>3.1590026862089609</v>
      </c>
      <c r="BD213" s="127">
        <v>2.2512738249659001E-3</v>
      </c>
      <c r="BE213" s="127" t="s">
        <v>44</v>
      </c>
      <c r="BF213" s="127" t="s">
        <v>44</v>
      </c>
      <c r="BG213" s="127" t="s">
        <v>44</v>
      </c>
      <c r="BH213" s="127">
        <v>0.61168301733488861</v>
      </c>
      <c r="BI213" s="127">
        <v>-1.9174909568317501E-2</v>
      </c>
      <c r="BJ213" s="127">
        <v>-6.1451650030312201E-2</v>
      </c>
      <c r="BK213" s="127">
        <v>-3.5205533305099498E-2</v>
      </c>
      <c r="BL213" s="127">
        <v>3.395757761827678E-2</v>
      </c>
      <c r="BM213" s="127">
        <v>-3.8174049977288682E-3</v>
      </c>
      <c r="BN213" s="127">
        <v>0.23476936518264141</v>
      </c>
      <c r="BO213" s="127">
        <v>-0.1301806599977193</v>
      </c>
      <c r="BP213" s="127">
        <v>-0.42167099152122478</v>
      </c>
      <c r="BQ213" s="127" t="s">
        <v>44</v>
      </c>
      <c r="BR213" s="127" t="s">
        <v>44</v>
      </c>
      <c r="BS213" s="127">
        <v>-3.7863276584780281E-2</v>
      </c>
      <c r="BT213" s="127">
        <v>0.15782954316072439</v>
      </c>
      <c r="BU213" s="127">
        <v>0.20510434142317641</v>
      </c>
      <c r="BV213" s="174">
        <v>-0.1195795265867081</v>
      </c>
      <c r="BW213" s="174">
        <v>-4.5811505919486198E-2</v>
      </c>
      <c r="BX213" s="127">
        <v>-0.1048989897788673</v>
      </c>
      <c r="BY213" s="127">
        <v>-0.39767082831688783</v>
      </c>
      <c r="BZ213" s="174">
        <v>-0.23778655072539909</v>
      </c>
      <c r="CA213" s="179">
        <v>-0.4656534854181672</v>
      </c>
      <c r="CB213" s="179">
        <v>0.48059118044277471</v>
      </c>
      <c r="CC213" s="179">
        <v>-0.377087433285762</v>
      </c>
      <c r="CD213" s="179">
        <v>-0.35762083153607149</v>
      </c>
      <c r="CE213" s="179">
        <v>3.0670469731346399E-2</v>
      </c>
      <c r="CF213" s="179">
        <v>-0.4861158803153795</v>
      </c>
      <c r="CG213" s="176">
        <v>1.4891252500000001</v>
      </c>
      <c r="CH213" s="168" t="s">
        <v>44</v>
      </c>
      <c r="CI213" s="169" t="s">
        <v>44</v>
      </c>
      <c r="CJ213" s="169" t="s">
        <v>44</v>
      </c>
      <c r="CK213" s="169" t="s">
        <v>44</v>
      </c>
      <c r="CL213" s="169" t="s">
        <v>44</v>
      </c>
      <c r="CM213" s="177">
        <v>34914377.439999998</v>
      </c>
      <c r="CN213" s="177">
        <v>37194118.40912696</v>
      </c>
      <c r="CO213" s="177">
        <v>-4571000</v>
      </c>
      <c r="CP213" s="127" t="s">
        <v>44</v>
      </c>
      <c r="CQ213" s="127" t="s">
        <v>44</v>
      </c>
      <c r="CR213" s="127" t="s">
        <v>44</v>
      </c>
      <c r="CS213" s="127" t="s">
        <v>44</v>
      </c>
      <c r="CT213" s="125" t="s">
        <v>44</v>
      </c>
      <c r="CU213" s="125" t="s">
        <v>44</v>
      </c>
      <c r="CV213" s="125" t="s">
        <v>5415</v>
      </c>
      <c r="CW213" s="125" t="s">
        <v>44</v>
      </c>
      <c r="CX213" s="153">
        <v>25569.625694432871</v>
      </c>
    </row>
    <row r="214" spans="1:102" ht="15" customHeight="1" x14ac:dyDescent="0.25">
      <c r="A214" s="8"/>
      <c r="B214" s="128">
        <v>36327569000103</v>
      </c>
      <c r="C214" s="151" t="s">
        <v>5408</v>
      </c>
      <c r="D214" s="125">
        <v>33</v>
      </c>
      <c r="E214" s="125"/>
      <c r="F214" s="121"/>
      <c r="G214" s="125" t="s">
        <v>2446</v>
      </c>
      <c r="H214" s="125" t="s">
        <v>3264</v>
      </c>
      <c r="I214" s="125" t="s">
        <v>3265</v>
      </c>
      <c r="J214" s="125" t="s">
        <v>3317</v>
      </c>
      <c r="K214" s="125" t="s">
        <v>3298</v>
      </c>
      <c r="L214" s="125" t="s">
        <v>5015</v>
      </c>
      <c r="M214" s="125" t="s">
        <v>110</v>
      </c>
      <c r="N214" s="125" t="s">
        <v>4646</v>
      </c>
      <c r="O214" s="125" t="s">
        <v>3696</v>
      </c>
      <c r="P214" s="125" t="s">
        <v>3297</v>
      </c>
      <c r="Q214" s="126">
        <v>50000</v>
      </c>
      <c r="R214" s="125" t="s">
        <v>4612</v>
      </c>
      <c r="S214" s="187" t="s">
        <v>44</v>
      </c>
      <c r="T214" s="170">
        <v>5000</v>
      </c>
      <c r="U214" s="170">
        <v>5000</v>
      </c>
      <c r="V214" s="171" t="s">
        <v>3271</v>
      </c>
      <c r="W214" s="171" t="s">
        <v>3292</v>
      </c>
      <c r="X214" s="171" t="s">
        <v>5409</v>
      </c>
      <c r="Y214" s="171" t="s">
        <v>3292</v>
      </c>
      <c r="Z214" s="171">
        <v>38</v>
      </c>
      <c r="AA214" s="171" t="s">
        <v>44</v>
      </c>
      <c r="AB214" s="168" t="s">
        <v>44</v>
      </c>
      <c r="AC214" s="171" t="s">
        <v>5410</v>
      </c>
      <c r="AD214" s="168">
        <v>4.0000000000000001E-3</v>
      </c>
      <c r="AE214" s="168">
        <v>0.20400000000000001</v>
      </c>
      <c r="AF214" s="168">
        <v>1.4999999999999999E-2</v>
      </c>
      <c r="AG214" s="168" t="s">
        <v>44</v>
      </c>
      <c r="AH214" s="171" t="s">
        <v>44</v>
      </c>
      <c r="AI214" s="171" t="s">
        <v>44</v>
      </c>
      <c r="AJ214" s="171" t="s">
        <v>130</v>
      </c>
      <c r="AK214" s="172">
        <v>44008</v>
      </c>
      <c r="AL214" s="186" t="s">
        <v>5411</v>
      </c>
      <c r="AM214" s="127">
        <v>-8.4006850029083001E-3</v>
      </c>
      <c r="AN214" s="127">
        <v>-1.7139849156586898E-2</v>
      </c>
      <c r="AO214" s="127">
        <v>0.1076865300429221</v>
      </c>
      <c r="AP214" s="127">
        <v>0.161723862315442</v>
      </c>
      <c r="AQ214" s="127">
        <v>0.1196870906925455</v>
      </c>
      <c r="AR214" s="127">
        <v>0.3347513761265159</v>
      </c>
      <c r="AS214" s="127">
        <v>-3.9356647017219004E-3</v>
      </c>
      <c r="AT214" s="127">
        <v>-0.29871923619993201</v>
      </c>
      <c r="AU214" s="127" t="s">
        <v>44</v>
      </c>
      <c r="AV214" s="127" t="s">
        <v>44</v>
      </c>
      <c r="AW214" s="127">
        <v>4.5549164089353202E-2</v>
      </c>
      <c r="AX214" s="127" t="s">
        <v>44</v>
      </c>
      <c r="AY214" s="127" t="s">
        <v>44</v>
      </c>
      <c r="AZ214" s="127">
        <v>0.72626266709128962</v>
      </c>
      <c r="BA214" s="127">
        <v>1.2474622386134857</v>
      </c>
      <c r="BB214" s="127">
        <v>0.91978128851889118</v>
      </c>
      <c r="BC214" s="127">
        <v>3.0784643460914878</v>
      </c>
      <c r="BD214" s="127" t="s">
        <v>44</v>
      </c>
      <c r="BE214" s="127" t="s">
        <v>44</v>
      </c>
      <c r="BF214" s="127" t="s">
        <v>44</v>
      </c>
      <c r="BG214" s="127" t="s">
        <v>44</v>
      </c>
      <c r="BH214" s="127">
        <v>0.38205712174603851</v>
      </c>
      <c r="BI214" s="127">
        <v>-1.93100664611618E-2</v>
      </c>
      <c r="BJ214" s="127">
        <v>-6.2542201284379595E-2</v>
      </c>
      <c r="BK214" s="127">
        <v>-4.0588377814053202E-2</v>
      </c>
      <c r="BL214" s="127">
        <v>2.8399761379577226E-2</v>
      </c>
      <c r="BM214" s="127">
        <v>-9.2365909231045817E-3</v>
      </c>
      <c r="BN214" s="127">
        <v>0.22601164797227349</v>
      </c>
      <c r="BO214" s="127">
        <v>-0.13441005828654701</v>
      </c>
      <c r="BP214" s="127">
        <v>-0.4224492716529662</v>
      </c>
      <c r="BQ214" s="127" t="s">
        <v>44</v>
      </c>
      <c r="BR214" s="127" t="s">
        <v>44</v>
      </c>
      <c r="BS214" s="127">
        <v>-6.5824059401858426E-2</v>
      </c>
      <c r="BT214" s="127">
        <v>0.15722920975176</v>
      </c>
      <c r="BU214" s="127">
        <v>0.18715273363750259</v>
      </c>
      <c r="BV214" s="174">
        <v>-0.151469660159364</v>
      </c>
      <c r="BW214" s="174">
        <v>-0.1953653426497399</v>
      </c>
      <c r="BX214" s="127">
        <v>-0.1044229437676652</v>
      </c>
      <c r="BY214" s="127">
        <v>-0.39767704012312399</v>
      </c>
      <c r="BZ214" s="174">
        <v>-0.34134997714104021</v>
      </c>
      <c r="CA214" s="179">
        <v>-0.46566239608986681</v>
      </c>
      <c r="CB214" s="179">
        <v>0.48075520421281842</v>
      </c>
      <c r="CC214" s="179">
        <v>-0.37731483682544409</v>
      </c>
      <c r="CD214" s="179">
        <v>-0.35690018419192338</v>
      </c>
      <c r="CE214" s="179">
        <v>3.0700630188447899E-2</v>
      </c>
      <c r="CF214" s="179">
        <v>-0.48691618047206381</v>
      </c>
      <c r="CG214" s="176">
        <v>1.29602204</v>
      </c>
      <c r="CH214" s="168">
        <v>0.6</v>
      </c>
      <c r="CI214" s="169" t="s">
        <v>44</v>
      </c>
      <c r="CJ214" s="169">
        <v>2.3999999999999998E-3</v>
      </c>
      <c r="CK214" s="169" t="s">
        <v>44</v>
      </c>
      <c r="CL214" s="169">
        <v>2.3999999999999998E-3</v>
      </c>
      <c r="CM214" s="177">
        <v>28922685.52</v>
      </c>
      <c r="CN214" s="177">
        <v>31027498.233888887</v>
      </c>
      <c r="CO214" s="177">
        <v>-4568292.8199999994</v>
      </c>
      <c r="CP214" s="127" t="s">
        <v>44</v>
      </c>
      <c r="CQ214" s="127" t="s">
        <v>44</v>
      </c>
      <c r="CR214" s="127" t="s">
        <v>44</v>
      </c>
      <c r="CS214" s="127" t="s">
        <v>44</v>
      </c>
      <c r="CT214" s="125" t="s">
        <v>44</v>
      </c>
      <c r="CU214" s="125" t="s">
        <v>44</v>
      </c>
      <c r="CV214" s="125" t="s">
        <v>5412</v>
      </c>
      <c r="CW214" s="125" t="s">
        <v>44</v>
      </c>
      <c r="CX214" s="153">
        <v>25569.625694432871</v>
      </c>
    </row>
    <row r="215" spans="1:102" ht="15" customHeight="1" x14ac:dyDescent="0.25">
      <c r="A215" s="8"/>
      <c r="B215" s="128">
        <v>51835937000118</v>
      </c>
      <c r="C215" s="151" t="s">
        <v>5416</v>
      </c>
      <c r="D215" s="125">
        <v>26</v>
      </c>
      <c r="E215" s="125" t="s">
        <v>131</v>
      </c>
      <c r="F215" s="121"/>
      <c r="G215" s="125" t="s">
        <v>2446</v>
      </c>
      <c r="H215" s="125" t="s">
        <v>3264</v>
      </c>
      <c r="I215" s="125" t="s">
        <v>3265</v>
      </c>
      <c r="J215" s="125" t="s">
        <v>3317</v>
      </c>
      <c r="K215" s="125" t="s">
        <v>3285</v>
      </c>
      <c r="L215" s="125" t="s">
        <v>3273</v>
      </c>
      <c r="M215" s="125" t="s">
        <v>110</v>
      </c>
      <c r="N215" s="125" t="s">
        <v>4646</v>
      </c>
      <c r="O215" s="125" t="s">
        <v>401</v>
      </c>
      <c r="P215" s="125" t="s">
        <v>3320</v>
      </c>
      <c r="Q215" s="126">
        <v>5000</v>
      </c>
      <c r="R215" s="125" t="s">
        <v>4612</v>
      </c>
      <c r="S215" s="187" t="s">
        <v>44</v>
      </c>
      <c r="T215" s="170">
        <v>1000</v>
      </c>
      <c r="U215" s="170">
        <v>5000</v>
      </c>
      <c r="V215" s="171" t="s">
        <v>3271</v>
      </c>
      <c r="W215" s="171" t="s">
        <v>3292</v>
      </c>
      <c r="X215" s="171" t="s">
        <v>5255</v>
      </c>
      <c r="Y215" s="171" t="s">
        <v>5417</v>
      </c>
      <c r="Z215" s="171">
        <v>37</v>
      </c>
      <c r="AA215" s="171" t="s">
        <v>44</v>
      </c>
      <c r="AB215" s="168" t="s">
        <v>44</v>
      </c>
      <c r="AC215" s="171" t="s">
        <v>5418</v>
      </c>
      <c r="AD215" s="168">
        <v>6.5000000000000006E-3</v>
      </c>
      <c r="AE215" s="168">
        <v>0.20650000000000002</v>
      </c>
      <c r="AF215" s="168">
        <v>1.8500000000000003E-2</v>
      </c>
      <c r="AG215" s="168" t="s">
        <v>44</v>
      </c>
      <c r="AH215" s="171" t="s">
        <v>44</v>
      </c>
      <c r="AI215" s="171" t="s">
        <v>44</v>
      </c>
      <c r="AJ215" s="171" t="s">
        <v>130</v>
      </c>
      <c r="AK215" s="172">
        <v>45309</v>
      </c>
      <c r="AL215" s="186" t="s">
        <v>5419</v>
      </c>
      <c r="AM215" s="127">
        <v>3.2865446362841499E-2</v>
      </c>
      <c r="AN215" s="127">
        <v>1.8693909117626101E-2</v>
      </c>
      <c r="AO215" s="127">
        <v>0.1532876006843793</v>
      </c>
      <c r="AP215" s="127">
        <v>0.13156495205685381</v>
      </c>
      <c r="AQ215" s="127" t="s">
        <v>44</v>
      </c>
      <c r="AR215" s="127" t="s">
        <v>44</v>
      </c>
      <c r="AS215" s="127" t="s">
        <v>44</v>
      </c>
      <c r="AT215" s="127" t="s">
        <v>44</v>
      </c>
      <c r="AU215" s="127" t="s">
        <v>44</v>
      </c>
      <c r="AV215" s="127" t="s">
        <v>44</v>
      </c>
      <c r="AW215" s="127">
        <v>0.14212363692012481</v>
      </c>
      <c r="AX215" s="127">
        <v>3.0125856803711968</v>
      </c>
      <c r="AY215" s="127">
        <v>0.41173878095586219</v>
      </c>
      <c r="AZ215" s="127">
        <v>1.0338067505814208</v>
      </c>
      <c r="BA215" s="127">
        <v>1.0006722802827996</v>
      </c>
      <c r="BB215" s="127" t="s">
        <v>44</v>
      </c>
      <c r="BC215" s="127" t="s">
        <v>44</v>
      </c>
      <c r="BD215" s="127" t="s">
        <v>44</v>
      </c>
      <c r="BE215" s="127" t="s">
        <v>44</v>
      </c>
      <c r="BF215" s="127" t="s">
        <v>44</v>
      </c>
      <c r="BG215" s="127" t="s">
        <v>44</v>
      </c>
      <c r="BH215" s="127">
        <v>1.1112363073256704</v>
      </c>
      <c r="BI215" s="127">
        <v>2.1956064904587999E-2</v>
      </c>
      <c r="BJ215" s="127">
        <v>-2.6708443010166501E-2</v>
      </c>
      <c r="BK215" s="127">
        <v>5.0126928274038998E-3</v>
      </c>
      <c r="BL215" s="127">
        <v>7.8118366583446175E-5</v>
      </c>
      <c r="BM215" s="127" t="s">
        <v>44</v>
      </c>
      <c r="BN215" s="127" t="s">
        <v>44</v>
      </c>
      <c r="BO215" s="127" t="s">
        <v>44</v>
      </c>
      <c r="BP215" s="127" t="s">
        <v>44</v>
      </c>
      <c r="BQ215" s="127" t="s">
        <v>44</v>
      </c>
      <c r="BR215" s="127" t="s">
        <v>44</v>
      </c>
      <c r="BS215" s="127">
        <v>1.2613542204910733E-2</v>
      </c>
      <c r="BT215" s="127">
        <v>3.5828724323636402E-2</v>
      </c>
      <c r="BU215" s="127">
        <v>3.9161801688829101E-2</v>
      </c>
      <c r="BV215" s="174">
        <v>0.13947882811224899</v>
      </c>
      <c r="BW215" s="174">
        <v>0.31673235541462641</v>
      </c>
      <c r="BX215" s="127">
        <v>-3.01404666154843E-2</v>
      </c>
      <c r="BY215" s="127">
        <v>-3.01404666154843E-2</v>
      </c>
      <c r="BZ215" s="174">
        <v>7.7036955711419003E-3</v>
      </c>
      <c r="CA215" s="179">
        <v>-2.72022879602885E-2</v>
      </c>
      <c r="CB215" s="179">
        <v>4.5088675198731797E-2</v>
      </c>
      <c r="CC215" s="179">
        <v>-4.9631116844199102E-2</v>
      </c>
      <c r="CD215" s="179">
        <v>-0.1012558533790814</v>
      </c>
      <c r="CE215" s="179">
        <v>5.4594538336248798E-2</v>
      </c>
      <c r="CF215" s="179">
        <v>-4.7759261768076301E-2</v>
      </c>
      <c r="CG215" s="176">
        <v>1.3527845700000001</v>
      </c>
      <c r="CH215" s="168">
        <v>0.54</v>
      </c>
      <c r="CI215" s="169" t="s">
        <v>44</v>
      </c>
      <c r="CJ215" s="169">
        <v>3.5100000000000005E-3</v>
      </c>
      <c r="CK215" s="169" t="s">
        <v>44</v>
      </c>
      <c r="CL215" s="169">
        <v>3.5100000000000005E-3</v>
      </c>
      <c r="CM215" s="177">
        <v>99252565.799999997</v>
      </c>
      <c r="CN215" s="177">
        <v>110638276.28746033</v>
      </c>
      <c r="CO215" s="177">
        <v>-14864226.720000001</v>
      </c>
      <c r="CP215" s="127" t="s">
        <v>44</v>
      </c>
      <c r="CQ215" s="127" t="s">
        <v>44</v>
      </c>
      <c r="CR215" s="127" t="s">
        <v>44</v>
      </c>
      <c r="CS215" s="127" t="s">
        <v>44</v>
      </c>
      <c r="CT215" s="125" t="s">
        <v>44</v>
      </c>
      <c r="CU215" s="125" t="s">
        <v>44</v>
      </c>
      <c r="CV215" s="125" t="s">
        <v>5420</v>
      </c>
      <c r="CW215" s="125" t="s">
        <v>44</v>
      </c>
      <c r="CX215" s="153">
        <v>25569.625694432871</v>
      </c>
    </row>
    <row r="216" spans="1:102" ht="15" customHeight="1" x14ac:dyDescent="0.25">
      <c r="A216" s="8"/>
      <c r="B216" s="128">
        <v>35744790000102</v>
      </c>
      <c r="C216" s="151" t="s">
        <v>5421</v>
      </c>
      <c r="D216" s="125">
        <v>26</v>
      </c>
      <c r="E216" s="125"/>
      <c r="F216" s="121"/>
      <c r="G216" s="125" t="s">
        <v>2446</v>
      </c>
      <c r="H216" s="125" t="s">
        <v>153</v>
      </c>
      <c r="I216" s="125" t="s">
        <v>2325</v>
      </c>
      <c r="J216" s="125" t="s">
        <v>3317</v>
      </c>
      <c r="K216" s="125" t="s">
        <v>3285</v>
      </c>
      <c r="L216" s="125" t="s">
        <v>3273</v>
      </c>
      <c r="M216" s="125" t="s">
        <v>110</v>
      </c>
      <c r="N216" s="125" t="s">
        <v>4646</v>
      </c>
      <c r="O216" s="125" t="s">
        <v>4795</v>
      </c>
      <c r="P216" s="125" t="s">
        <v>3320</v>
      </c>
      <c r="Q216" s="126">
        <v>1000</v>
      </c>
      <c r="R216" s="125" t="s">
        <v>4571</v>
      </c>
      <c r="S216" s="187" t="s">
        <v>44</v>
      </c>
      <c r="T216" s="170">
        <v>500</v>
      </c>
      <c r="U216" s="170">
        <v>1000</v>
      </c>
      <c r="V216" s="171" t="s">
        <v>3271</v>
      </c>
      <c r="W216" s="171" t="s">
        <v>132</v>
      </c>
      <c r="X216" s="171" t="s">
        <v>3292</v>
      </c>
      <c r="Y216" s="171" t="s">
        <v>4577</v>
      </c>
      <c r="Z216" s="171">
        <v>5</v>
      </c>
      <c r="AA216" s="171" t="s">
        <v>44</v>
      </c>
      <c r="AB216" s="168" t="s">
        <v>44</v>
      </c>
      <c r="AC216" s="171" t="s">
        <v>5422</v>
      </c>
      <c r="AD216" s="168">
        <v>7.4999999999999997E-3</v>
      </c>
      <c r="AE216" s="168">
        <v>9.7500000000000003E-2</v>
      </c>
      <c r="AF216" s="168">
        <v>8.3999999999999995E-3</v>
      </c>
      <c r="AG216" s="168" t="s">
        <v>44</v>
      </c>
      <c r="AH216" s="171" t="s">
        <v>44</v>
      </c>
      <c r="AI216" s="171" t="s">
        <v>44</v>
      </c>
      <c r="AJ216" s="171" t="s">
        <v>44</v>
      </c>
      <c r="AK216" s="172">
        <v>43922</v>
      </c>
      <c r="AL216" s="186" t="s">
        <v>5423</v>
      </c>
      <c r="AM216" s="127">
        <v>8.3685775285017902E-2</v>
      </c>
      <c r="AN216" s="127">
        <v>0.12717262653885819</v>
      </c>
      <c r="AO216" s="127">
        <v>0.41760860934529259</v>
      </c>
      <c r="AP216" s="127">
        <v>0.38046509803668349</v>
      </c>
      <c r="AQ216" s="127">
        <v>0.3276029855064852</v>
      </c>
      <c r="AR216" s="127">
        <v>0.41886286130058847</v>
      </c>
      <c r="AS216" s="127">
        <v>0.2425312315674959</v>
      </c>
      <c r="AT216" s="127">
        <v>1.7926210456823799E-2</v>
      </c>
      <c r="AU216" s="127" t="s">
        <v>44</v>
      </c>
      <c r="AV216" s="127" t="s">
        <v>44</v>
      </c>
      <c r="AW216" s="127">
        <v>0.197603882061927</v>
      </c>
      <c r="AX216" s="127">
        <v>7.6709917611053511</v>
      </c>
      <c r="AY216" s="127">
        <v>2.8010140571772406</v>
      </c>
      <c r="AZ216" s="127">
        <v>2.8164482809735687</v>
      </c>
      <c r="BA216" s="127">
        <v>3.2316902512613392</v>
      </c>
      <c r="BB216" s="127">
        <v>3.0525053452708151</v>
      </c>
      <c r="BC216" s="127">
        <v>3.8519763513336218</v>
      </c>
      <c r="BD216" s="127">
        <v>1.858841607949834</v>
      </c>
      <c r="BE216" s="127">
        <v>0.14488164002529791</v>
      </c>
      <c r="BF216" s="127" t="s">
        <v>44</v>
      </c>
      <c r="BG216" s="127" t="s">
        <v>44</v>
      </c>
      <c r="BH216" s="127">
        <v>2.5120157473220961</v>
      </c>
      <c r="BI216" s="127">
        <v>7.2776393826764402E-2</v>
      </c>
      <c r="BJ216" s="127">
        <v>8.1770274411065505E-2</v>
      </c>
      <c r="BK216" s="127">
        <v>0.2693337014883172</v>
      </c>
      <c r="BL216" s="127">
        <v>0.23506194172924055</v>
      </c>
      <c r="BM216" s="127">
        <v>0.19893057058443731</v>
      </c>
      <c r="BN216" s="127">
        <v>0.3101231331463461</v>
      </c>
      <c r="BO216" s="127">
        <v>0.1120568379826707</v>
      </c>
      <c r="BP216" s="127">
        <v>-0.1058038249962103</v>
      </c>
      <c r="BQ216" s="127" t="s">
        <v>44</v>
      </c>
      <c r="BR216" s="127" t="s">
        <v>44</v>
      </c>
      <c r="BS216" s="127">
        <v>0.11026646624845027</v>
      </c>
      <c r="BT216" s="127">
        <v>0.1098065284441104</v>
      </c>
      <c r="BU216" s="127">
        <v>9.6298791517294993E-2</v>
      </c>
      <c r="BV216" s="174">
        <v>1.9754409265268791</v>
      </c>
      <c r="BW216" s="174">
        <v>0.92452344044713242</v>
      </c>
      <c r="BX216" s="127">
        <v>-7.5653750630532202E-2</v>
      </c>
      <c r="BY216" s="127">
        <v>-0.13394435277159841</v>
      </c>
      <c r="BZ216" s="174">
        <v>7.1706772302916902E-2</v>
      </c>
      <c r="CA216" s="179">
        <v>0.30032177844288988</v>
      </c>
      <c r="CB216" s="179">
        <v>-0.34045929117015128</v>
      </c>
      <c r="CC216" s="179">
        <v>0.26252394712216892</v>
      </c>
      <c r="CD216" s="179">
        <v>0.2043514122961165</v>
      </c>
      <c r="CE216" s="179">
        <v>0.1153903659022661</v>
      </c>
      <c r="CF216" s="179">
        <v>0.3968366966708321</v>
      </c>
      <c r="CG216" s="176">
        <v>2.9779618999999999</v>
      </c>
      <c r="CH216" s="168">
        <v>0.56000000000000005</v>
      </c>
      <c r="CI216" s="169" t="s">
        <v>44</v>
      </c>
      <c r="CJ216" s="169">
        <v>4.1999999999999997E-3</v>
      </c>
      <c r="CK216" s="169" t="s">
        <v>44</v>
      </c>
      <c r="CL216" s="169">
        <v>4.1999999999999997E-3</v>
      </c>
      <c r="CM216" s="177">
        <v>285819876.43000001</v>
      </c>
      <c r="CN216" s="177">
        <v>214681267.05761904</v>
      </c>
      <c r="CO216" s="177">
        <v>92330995.379999995</v>
      </c>
      <c r="CP216" s="127" t="s">
        <v>44</v>
      </c>
      <c r="CQ216" s="127" t="s">
        <v>44</v>
      </c>
      <c r="CR216" s="127" t="s">
        <v>44</v>
      </c>
      <c r="CS216" s="127" t="s">
        <v>44</v>
      </c>
      <c r="CT216" s="125" t="s">
        <v>44</v>
      </c>
      <c r="CU216" s="125" t="s">
        <v>44</v>
      </c>
      <c r="CV216" s="125" t="s">
        <v>5424</v>
      </c>
      <c r="CW216" s="125" t="s">
        <v>44</v>
      </c>
      <c r="CX216" s="153">
        <v>25569.625694432871</v>
      </c>
    </row>
    <row r="217" spans="1:102" ht="15" customHeight="1" x14ac:dyDescent="0.25">
      <c r="A217" s="8"/>
      <c r="B217" s="128">
        <v>37405108000174</v>
      </c>
      <c r="C217" s="151" t="s">
        <v>5425</v>
      </c>
      <c r="D217" s="125">
        <v>26</v>
      </c>
      <c r="E217" s="125" t="s">
        <v>131</v>
      </c>
      <c r="F217" s="121"/>
      <c r="G217" s="125" t="s">
        <v>2446</v>
      </c>
      <c r="H217" s="125" t="s">
        <v>153</v>
      </c>
      <c r="I217" s="125" t="s">
        <v>2325</v>
      </c>
      <c r="J217" s="125" t="s">
        <v>3317</v>
      </c>
      <c r="K217" s="125" t="s">
        <v>3285</v>
      </c>
      <c r="L217" s="125" t="s">
        <v>3273</v>
      </c>
      <c r="M217" s="125" t="s">
        <v>110</v>
      </c>
      <c r="N217" s="125" t="s">
        <v>4646</v>
      </c>
      <c r="O217" s="125" t="s">
        <v>4795</v>
      </c>
      <c r="P217" s="125" t="s">
        <v>3297</v>
      </c>
      <c r="Q217" s="126">
        <v>1000</v>
      </c>
      <c r="R217" s="125" t="s">
        <v>4571</v>
      </c>
      <c r="S217" s="187" t="s">
        <v>44</v>
      </c>
      <c r="T217" s="170">
        <v>500</v>
      </c>
      <c r="U217" s="170">
        <v>500</v>
      </c>
      <c r="V217" s="171" t="s">
        <v>3271</v>
      </c>
      <c r="W217" s="171" t="s">
        <v>132</v>
      </c>
      <c r="X217" s="171" t="s">
        <v>5426</v>
      </c>
      <c r="Y217" s="171" t="s">
        <v>4577</v>
      </c>
      <c r="Z217" s="171">
        <v>10</v>
      </c>
      <c r="AA217" s="171" t="s">
        <v>44</v>
      </c>
      <c r="AB217" s="168" t="s">
        <v>44</v>
      </c>
      <c r="AC217" s="171" t="s">
        <v>5427</v>
      </c>
      <c r="AD217" s="168">
        <v>6.5000000000000006E-3</v>
      </c>
      <c r="AE217" s="168">
        <v>0.10650000000000001</v>
      </c>
      <c r="AF217" s="168">
        <v>6.5000000000000006E-3</v>
      </c>
      <c r="AG217" s="168" t="s">
        <v>44</v>
      </c>
      <c r="AH217" s="171" t="s">
        <v>44</v>
      </c>
      <c r="AI217" s="171" t="s">
        <v>44</v>
      </c>
      <c r="AJ217" s="171" t="s">
        <v>130</v>
      </c>
      <c r="AK217" s="172">
        <v>44055</v>
      </c>
      <c r="AL217" s="186" t="s">
        <v>5428</v>
      </c>
      <c r="AM217" s="127">
        <v>3.3608429641642998E-2</v>
      </c>
      <c r="AN217" s="127">
        <v>5.6630284214406398E-2</v>
      </c>
      <c r="AO217" s="127">
        <v>0.13821625691756401</v>
      </c>
      <c r="AP217" s="127">
        <v>0.12365869037168579</v>
      </c>
      <c r="AQ217" s="127">
        <v>0.10859582775155791</v>
      </c>
      <c r="AR217" s="127">
        <v>0.1210314544967272</v>
      </c>
      <c r="AS217" s="127">
        <v>4.1723476386622098E-2</v>
      </c>
      <c r="AT217" s="127">
        <v>0.13437799201540579</v>
      </c>
      <c r="AU217" s="127" t="s">
        <v>44</v>
      </c>
      <c r="AV217" s="127" t="s">
        <v>44</v>
      </c>
      <c r="AW217" s="127">
        <v>0.1018463199975805</v>
      </c>
      <c r="AX217" s="127">
        <v>3.0806906670420413</v>
      </c>
      <c r="AY217" s="127">
        <v>1.2472984671589449</v>
      </c>
      <c r="AZ217" s="127">
        <v>0.93216215012513204</v>
      </c>
      <c r="BA217" s="127">
        <v>0.93704931778987877</v>
      </c>
      <c r="BB217" s="127">
        <v>0.82568820520721242</v>
      </c>
      <c r="BC217" s="127">
        <v>1.1130380455342836</v>
      </c>
      <c r="BD217" s="127">
        <v>0.31978287264080268</v>
      </c>
      <c r="BE217" s="127">
        <v>1.0860579771385694</v>
      </c>
      <c r="BF217" s="127" t="s">
        <v>44</v>
      </c>
      <c r="BG217" s="127" t="s">
        <v>44</v>
      </c>
      <c r="BH217" s="127">
        <v>0.95663691823624841</v>
      </c>
      <c r="BI217" s="127">
        <v>2.2699048183389501E-2</v>
      </c>
      <c r="BJ217" s="127">
        <v>1.12279320866137E-2</v>
      </c>
      <c r="BK217" s="127">
        <v>-1.0058650939411299E-2</v>
      </c>
      <c r="BL217" s="127">
        <v>-7.3388706978838592E-3</v>
      </c>
      <c r="BM217" s="127">
        <v>-2.0261005191788195E-2</v>
      </c>
      <c r="BN217" s="127">
        <v>1.22917263424848E-2</v>
      </c>
      <c r="BO217" s="127">
        <v>-8.8750917198202994E-2</v>
      </c>
      <c r="BP217" s="127">
        <v>1.0647956562371601E-2</v>
      </c>
      <c r="BQ217" s="127" t="s">
        <v>44</v>
      </c>
      <c r="BR217" s="127" t="s">
        <v>44</v>
      </c>
      <c r="BS217" s="127">
        <v>-4.1723573334627728E-3</v>
      </c>
      <c r="BT217" s="127">
        <v>3.0879240011106101E-2</v>
      </c>
      <c r="BU217" s="127">
        <v>4.23613710264465E-2</v>
      </c>
      <c r="BV217" s="174">
        <v>-0.26970548474487149</v>
      </c>
      <c r="BW217" s="174">
        <v>-5.7920957695174899E-2</v>
      </c>
      <c r="BX217" s="127">
        <v>-1.38685770095023E-2</v>
      </c>
      <c r="BY217" s="127">
        <v>-2.53164799462363E-2</v>
      </c>
      <c r="BZ217" s="174">
        <v>1.6349843380786901E-2</v>
      </c>
      <c r="CA217" s="179">
        <v>0.25870900980749018</v>
      </c>
      <c r="CB217" s="179">
        <v>-0.2486656868089368</v>
      </c>
      <c r="CC217" s="179">
        <v>0.14949657888629139</v>
      </c>
      <c r="CD217" s="179">
        <v>0.1555097834462717</v>
      </c>
      <c r="CE217" s="179">
        <v>6.1438853645090698E-2</v>
      </c>
      <c r="CF217" s="179">
        <v>0.34760467606488199</v>
      </c>
      <c r="CG217" s="176">
        <v>1.7365556</v>
      </c>
      <c r="CH217" s="168">
        <v>0.63</v>
      </c>
      <c r="CI217" s="169" t="s">
        <v>44</v>
      </c>
      <c r="CJ217" s="169">
        <v>4.0950000000000005E-3</v>
      </c>
      <c r="CK217" s="169" t="s">
        <v>44</v>
      </c>
      <c r="CL217" s="169">
        <v>4.0950000000000005E-3</v>
      </c>
      <c r="CM217" s="177">
        <v>14702602.369999999</v>
      </c>
      <c r="CN217" s="177">
        <v>16252990.610158728</v>
      </c>
      <c r="CO217" s="177">
        <v>-4536479.830000001</v>
      </c>
      <c r="CP217" s="127" t="s">
        <v>44</v>
      </c>
      <c r="CQ217" s="127" t="s">
        <v>44</v>
      </c>
      <c r="CR217" s="127" t="s">
        <v>44</v>
      </c>
      <c r="CS217" s="127" t="s">
        <v>44</v>
      </c>
      <c r="CT217" s="125" t="s">
        <v>44</v>
      </c>
      <c r="CU217" s="125" t="s">
        <v>44</v>
      </c>
      <c r="CV217" s="125" t="s">
        <v>5429</v>
      </c>
      <c r="CW217" s="125" t="s">
        <v>44</v>
      </c>
      <c r="CX217" s="153">
        <v>25569.625694432871</v>
      </c>
    </row>
    <row r="218" spans="1:102" ht="15" customHeight="1" x14ac:dyDescent="0.25">
      <c r="A218" s="8"/>
      <c r="B218" s="128">
        <v>32240637000141</v>
      </c>
      <c r="C218" s="151" t="s">
        <v>5479</v>
      </c>
      <c r="D218" s="125">
        <v>13</v>
      </c>
      <c r="E218" s="125"/>
      <c r="F218" s="121"/>
      <c r="G218" s="125" t="s">
        <v>458</v>
      </c>
      <c r="H218" s="125" t="s">
        <v>3315</v>
      </c>
      <c r="I218" s="125" t="s">
        <v>3316</v>
      </c>
      <c r="J218" s="125" t="s">
        <v>3319</v>
      </c>
      <c r="K218" s="125" t="s">
        <v>3285</v>
      </c>
      <c r="L218" s="125" t="s">
        <v>3272</v>
      </c>
      <c r="M218" s="125" t="s">
        <v>110</v>
      </c>
      <c r="N218" s="125" t="s">
        <v>111</v>
      </c>
      <c r="O218" s="125" t="s">
        <v>163</v>
      </c>
      <c r="P218" s="125" t="s">
        <v>3299</v>
      </c>
      <c r="Q218" s="126">
        <v>10000</v>
      </c>
      <c r="R218" s="125" t="s">
        <v>4571</v>
      </c>
      <c r="S218" s="187" t="s">
        <v>44</v>
      </c>
      <c r="T218" s="170">
        <v>5000</v>
      </c>
      <c r="U218" s="170">
        <v>5000</v>
      </c>
      <c r="V218" s="171" t="s">
        <v>3271</v>
      </c>
      <c r="W218" s="171" t="s">
        <v>132</v>
      </c>
      <c r="X218" s="171" t="s">
        <v>4652</v>
      </c>
      <c r="Y218" s="171" t="s">
        <v>3288</v>
      </c>
      <c r="Z218" s="171">
        <v>30</v>
      </c>
      <c r="AA218" s="171" t="s">
        <v>44</v>
      </c>
      <c r="AB218" s="168" t="s">
        <v>44</v>
      </c>
      <c r="AC218" s="171" t="s">
        <v>5480</v>
      </c>
      <c r="AD218" s="168">
        <v>1.9799999999999998E-2</v>
      </c>
      <c r="AE218" s="168">
        <v>2.2799999999999997E-2</v>
      </c>
      <c r="AF218" s="168">
        <v>2.0400000000000001E-2</v>
      </c>
      <c r="AG218" s="168">
        <v>0.2</v>
      </c>
      <c r="AH218" s="171" t="s">
        <v>44</v>
      </c>
      <c r="AI218" s="171" t="s">
        <v>44</v>
      </c>
      <c r="AJ218" s="171" t="s">
        <v>130</v>
      </c>
      <c r="AK218" s="172">
        <v>43651</v>
      </c>
      <c r="AL218" s="186" t="s">
        <v>5481</v>
      </c>
      <c r="AM218" s="127">
        <v>2.84383011345548E-2</v>
      </c>
      <c r="AN218" s="127">
        <v>2.0994436947800701E-2</v>
      </c>
      <c r="AO218" s="127">
        <v>5.75733556069397E-2</v>
      </c>
      <c r="AP218" s="127">
        <v>6.81557613500587E-2</v>
      </c>
      <c r="AQ218" s="127">
        <v>6.5587586861030903E-2</v>
      </c>
      <c r="AR218" s="127">
        <v>7.6339487849584595E-2</v>
      </c>
      <c r="AS218" s="127">
        <v>0.1088284363111042</v>
      </c>
      <c r="AT218" s="127">
        <v>0.1868427743187652</v>
      </c>
      <c r="AU218" s="127" t="s">
        <v>44</v>
      </c>
      <c r="AV218" s="127" t="s">
        <v>44</v>
      </c>
      <c r="AW218" s="127">
        <v>8.8921918530214999E-2</v>
      </c>
      <c r="AX218" s="127">
        <v>2.6067748426781638</v>
      </c>
      <c r="AY218" s="127">
        <v>0.46240857497224752</v>
      </c>
      <c r="AZ218" s="127">
        <v>0.3882879203167301</v>
      </c>
      <c r="BA218" s="127">
        <v>0.50296632016300269</v>
      </c>
      <c r="BB218" s="127">
        <v>0.47828555317875948</v>
      </c>
      <c r="BC218" s="127">
        <v>0.70203861224759145</v>
      </c>
      <c r="BD218" s="127">
        <v>0.83409804269641452</v>
      </c>
      <c r="BE218" s="127">
        <v>1.5100842219485795</v>
      </c>
      <c r="BF218" s="127" t="s">
        <v>44</v>
      </c>
      <c r="BG218" s="127" t="s">
        <v>44</v>
      </c>
      <c r="BH218" s="127">
        <v>0.91826327657844597</v>
      </c>
      <c r="BI218" s="127">
        <v>1.75289196763013E-2</v>
      </c>
      <c r="BJ218" s="127">
        <v>-2.4407915179991801E-2</v>
      </c>
      <c r="BK218" s="127">
        <v>-9.0701552250035594E-2</v>
      </c>
      <c r="BL218" s="127">
        <v>-5.9314304178479049E-2</v>
      </c>
      <c r="BM218" s="127">
        <v>-6.291539162062576E-2</v>
      </c>
      <c r="BN218" s="127">
        <v>-3.2400240304657699E-2</v>
      </c>
      <c r="BO218" s="127">
        <v>-2.16459572737208E-2</v>
      </c>
      <c r="BP218" s="127">
        <v>6.3112738865731099E-2</v>
      </c>
      <c r="BQ218" s="127" t="s">
        <v>44</v>
      </c>
      <c r="BR218" s="127" t="s">
        <v>44</v>
      </c>
      <c r="BS218" s="127">
        <v>-7.2163354826060289E-3</v>
      </c>
      <c r="BT218" s="127">
        <v>5.7468696143056899E-2</v>
      </c>
      <c r="BU218" s="127">
        <v>4.6290351863025297E-2</v>
      </c>
      <c r="BV218" s="174">
        <v>-1.403724641368403</v>
      </c>
      <c r="BW218" s="174">
        <v>-9.8958562502039202E-2</v>
      </c>
      <c r="BX218" s="127">
        <v>-4.9767893140097601E-2</v>
      </c>
      <c r="BY218" s="127">
        <v>-4.9767893140097601E-2</v>
      </c>
      <c r="BZ218" s="174">
        <v>4.4060146702292E-3</v>
      </c>
      <c r="CA218" s="179">
        <v>0.4585705848305332</v>
      </c>
      <c r="CB218" s="179">
        <v>-0.36800188904161668</v>
      </c>
      <c r="CC218" s="179">
        <v>0.67736356023937783</v>
      </c>
      <c r="CD218" s="179">
        <v>0.58221385275200499</v>
      </c>
      <c r="CE218" s="179">
        <v>-6.8280742979108001E-3</v>
      </c>
      <c r="CF218" s="179">
        <v>0.72665763580093989</v>
      </c>
      <c r="CG218" s="176">
        <v>558.29059700000005</v>
      </c>
      <c r="CH218" s="168">
        <v>0.18</v>
      </c>
      <c r="CI218" s="169" t="s">
        <v>44</v>
      </c>
      <c r="CJ218" s="169">
        <v>3.5639999999999995E-3</v>
      </c>
      <c r="CK218" s="169" t="s">
        <v>44</v>
      </c>
      <c r="CL218" s="169">
        <v>3.5639999999999995E-3</v>
      </c>
      <c r="CM218" s="177">
        <v>120160272.3</v>
      </c>
      <c r="CN218" s="177">
        <v>140310704.09261906</v>
      </c>
      <c r="CO218" s="177">
        <v>-44481614.95000001</v>
      </c>
      <c r="CP218" s="127" t="s">
        <v>44</v>
      </c>
      <c r="CQ218" s="127" t="s">
        <v>44</v>
      </c>
      <c r="CR218" s="127" t="s">
        <v>44</v>
      </c>
      <c r="CS218" s="127" t="s">
        <v>44</v>
      </c>
      <c r="CT218" s="125" t="s">
        <v>44</v>
      </c>
      <c r="CU218" s="125" t="s">
        <v>44</v>
      </c>
      <c r="CV218" s="125" t="s">
        <v>5482</v>
      </c>
      <c r="CW218" s="125" t="s">
        <v>44</v>
      </c>
      <c r="CX218" s="153">
        <v>25569.604861099539</v>
      </c>
    </row>
    <row r="219" spans="1:102" ht="15" customHeight="1" x14ac:dyDescent="0.25">
      <c r="A219" s="8"/>
      <c r="B219" s="128">
        <v>30556738000109</v>
      </c>
      <c r="C219" s="151" t="s">
        <v>5483</v>
      </c>
      <c r="D219" s="125">
        <v>13</v>
      </c>
      <c r="E219" s="125"/>
      <c r="F219" s="121" t="s">
        <v>3274</v>
      </c>
      <c r="G219" s="125" t="s">
        <v>458</v>
      </c>
      <c r="H219" s="125" t="s">
        <v>3315</v>
      </c>
      <c r="I219" s="125" t="s">
        <v>3316</v>
      </c>
      <c r="J219" s="125" t="s">
        <v>3317</v>
      </c>
      <c r="K219" s="125" t="s">
        <v>3298</v>
      </c>
      <c r="L219" s="125" t="s">
        <v>3273</v>
      </c>
      <c r="M219" s="125" t="s">
        <v>110</v>
      </c>
      <c r="N219" s="125" t="s">
        <v>111</v>
      </c>
      <c r="O219" s="125" t="s">
        <v>154</v>
      </c>
      <c r="P219" s="125" t="s">
        <v>3299</v>
      </c>
      <c r="Q219" s="126">
        <v>10000</v>
      </c>
      <c r="R219" s="125" t="s">
        <v>4571</v>
      </c>
      <c r="S219" s="187" t="s">
        <v>44</v>
      </c>
      <c r="T219" s="170">
        <v>5000</v>
      </c>
      <c r="U219" s="170">
        <v>5000</v>
      </c>
      <c r="V219" s="171" t="s">
        <v>3271</v>
      </c>
      <c r="W219" s="171" t="s">
        <v>132</v>
      </c>
      <c r="X219" s="171" t="s">
        <v>4652</v>
      </c>
      <c r="Y219" s="171" t="s">
        <v>3288</v>
      </c>
      <c r="Z219" s="171">
        <v>30</v>
      </c>
      <c r="AA219" s="171" t="s">
        <v>44</v>
      </c>
      <c r="AB219" s="168" t="s">
        <v>44</v>
      </c>
      <c r="AC219" s="171" t="s">
        <v>5484</v>
      </c>
      <c r="AD219" s="168">
        <v>1.9799999999999998E-2</v>
      </c>
      <c r="AE219" s="168">
        <v>2.2799999999999997E-2</v>
      </c>
      <c r="AF219" s="168">
        <v>2.0099999999999996E-2</v>
      </c>
      <c r="AG219" s="168">
        <v>0.2</v>
      </c>
      <c r="AH219" s="171" t="s">
        <v>44</v>
      </c>
      <c r="AI219" s="171" t="s">
        <v>44</v>
      </c>
      <c r="AJ219" s="171" t="s">
        <v>130</v>
      </c>
      <c r="AK219" s="172">
        <v>43375</v>
      </c>
      <c r="AL219" s="186" t="s">
        <v>3420</v>
      </c>
      <c r="AM219" s="127">
        <v>3.7501751839493502E-2</v>
      </c>
      <c r="AN219" s="127">
        <v>1.0541937307430201E-2</v>
      </c>
      <c r="AO219" s="127">
        <v>2.4763505474439201E-2</v>
      </c>
      <c r="AP219" s="127">
        <v>4.7330626007538699E-2</v>
      </c>
      <c r="AQ219" s="127">
        <v>4.4500436253139597E-2</v>
      </c>
      <c r="AR219" s="127">
        <v>6.93857224491123E-2</v>
      </c>
      <c r="AS219" s="127">
        <v>0.1071143555424753</v>
      </c>
      <c r="AT219" s="127">
        <v>0.22813837552671939</v>
      </c>
      <c r="AU219" s="127" t="s">
        <v>44</v>
      </c>
      <c r="AV219" s="127" t="s">
        <v>44</v>
      </c>
      <c r="AW219" s="127">
        <v>8.5214581212805507E-2</v>
      </c>
      <c r="AX219" s="127">
        <v>3.4375690301966322</v>
      </c>
      <c r="AY219" s="127">
        <v>0.23218923279036671</v>
      </c>
      <c r="AZ219" s="127">
        <v>0.1670107628616834</v>
      </c>
      <c r="BA219" s="127">
        <v>0.34576682225643091</v>
      </c>
      <c r="BB219" s="127">
        <v>0.31786280490242308</v>
      </c>
      <c r="BC219" s="127">
        <v>0.63808990170264024</v>
      </c>
      <c r="BD219" s="127">
        <v>0.82096074639225869</v>
      </c>
      <c r="BE219" s="127">
        <v>1.8438398945849883</v>
      </c>
      <c r="BF219" s="127" t="s">
        <v>44</v>
      </c>
      <c r="BG219" s="127" t="s">
        <v>44</v>
      </c>
      <c r="BH219" s="127">
        <v>0.90567160807473357</v>
      </c>
      <c r="BI219" s="127">
        <v>2.6592370381239998E-2</v>
      </c>
      <c r="BJ219" s="127">
        <v>-3.4860414820362298E-2</v>
      </c>
      <c r="BK219" s="127">
        <v>-0.12351140238253611</v>
      </c>
      <c r="BL219" s="127">
        <v>-7.8772492658641835E-2</v>
      </c>
      <c r="BM219" s="127">
        <v>-8.3770645911911301E-2</v>
      </c>
      <c r="BN219" s="127">
        <v>-3.935400570513E-2</v>
      </c>
      <c r="BO219" s="127">
        <v>-2.33600380423497E-2</v>
      </c>
      <c r="BP219" s="127">
        <v>0.1044083400736852</v>
      </c>
      <c r="BQ219" s="127" t="s">
        <v>44</v>
      </c>
      <c r="BR219" s="127" t="s">
        <v>44</v>
      </c>
      <c r="BS219" s="127">
        <v>-8.1120864346373445E-3</v>
      </c>
      <c r="BT219" s="127">
        <v>8.5881094779892503E-2</v>
      </c>
      <c r="BU219" s="127">
        <v>6.7239211709617094E-2</v>
      </c>
      <c r="BV219" s="174">
        <v>-1.2826991990803374</v>
      </c>
      <c r="BW219" s="174">
        <v>-5.8791783747224297E-2</v>
      </c>
      <c r="BX219" s="127">
        <v>-7.7806889403843199E-2</v>
      </c>
      <c r="BY219" s="127">
        <v>-7.7806889403843199E-2</v>
      </c>
      <c r="BZ219" s="174">
        <v>8.4813704200017003E-3</v>
      </c>
      <c r="CA219" s="179">
        <v>0.45609855064767529</v>
      </c>
      <c r="CB219" s="179">
        <v>-0.36775346950074789</v>
      </c>
      <c r="CC219" s="179">
        <v>0.67193801990384527</v>
      </c>
      <c r="CD219" s="179">
        <v>0.5827537921189988</v>
      </c>
      <c r="CE219" s="179">
        <v>-6.9578314063646002E-3</v>
      </c>
      <c r="CF219" s="179">
        <v>0.72488752298532044</v>
      </c>
      <c r="CG219" s="176">
        <v>185.31792899999999</v>
      </c>
      <c r="CH219" s="168" t="s">
        <v>44</v>
      </c>
      <c r="CI219" s="169" t="s">
        <v>44</v>
      </c>
      <c r="CJ219" s="169" t="s">
        <v>44</v>
      </c>
      <c r="CK219" s="169" t="s">
        <v>44</v>
      </c>
      <c r="CL219" s="169" t="s">
        <v>44</v>
      </c>
      <c r="CM219" s="177">
        <v>107562864.05</v>
      </c>
      <c r="CN219" s="177">
        <v>205566133.14634919</v>
      </c>
      <c r="CO219" s="177">
        <v>-256612349.75999999</v>
      </c>
      <c r="CP219" s="127" t="s">
        <v>44</v>
      </c>
      <c r="CQ219" s="127" t="s">
        <v>44</v>
      </c>
      <c r="CR219" s="127" t="s">
        <v>44</v>
      </c>
      <c r="CS219" s="127" t="s">
        <v>44</v>
      </c>
      <c r="CT219" s="125" t="s">
        <v>44</v>
      </c>
      <c r="CU219" s="125" t="s">
        <v>44</v>
      </c>
      <c r="CV219" s="125" t="s">
        <v>5485</v>
      </c>
      <c r="CW219" s="125" t="s">
        <v>44</v>
      </c>
      <c r="CX219" s="153">
        <v>25569.604861099539</v>
      </c>
    </row>
    <row r="220" spans="1:102" ht="15" customHeight="1" x14ac:dyDescent="0.25">
      <c r="A220" s="8"/>
      <c r="B220" s="128">
        <v>39317019000100</v>
      </c>
      <c r="C220" s="151" t="s">
        <v>5430</v>
      </c>
      <c r="D220" s="125">
        <v>26</v>
      </c>
      <c r="E220" s="125" t="s">
        <v>131</v>
      </c>
      <c r="F220" s="121"/>
      <c r="G220" s="125" t="s">
        <v>5431</v>
      </c>
      <c r="H220" s="125" t="s">
        <v>153</v>
      </c>
      <c r="I220" s="125" t="s">
        <v>2325</v>
      </c>
      <c r="J220" s="125" t="s">
        <v>3318</v>
      </c>
      <c r="K220" s="125" t="s">
        <v>3285</v>
      </c>
      <c r="L220" s="125" t="s">
        <v>3273</v>
      </c>
      <c r="M220" s="125" t="s">
        <v>112</v>
      </c>
      <c r="N220" s="125" t="s">
        <v>113</v>
      </c>
      <c r="O220" s="125" t="s">
        <v>4606</v>
      </c>
      <c r="P220" s="125" t="s">
        <v>4860</v>
      </c>
      <c r="Q220" s="126">
        <v>500</v>
      </c>
      <c r="R220" s="125" t="s">
        <v>4571</v>
      </c>
      <c r="S220" s="187" t="s">
        <v>44</v>
      </c>
      <c r="T220" s="170">
        <v>100</v>
      </c>
      <c r="U220" s="170">
        <v>100</v>
      </c>
      <c r="V220" s="171" t="s">
        <v>3271</v>
      </c>
      <c r="W220" s="171" t="s">
        <v>3288</v>
      </c>
      <c r="X220" s="171" t="s">
        <v>3289</v>
      </c>
      <c r="Y220" s="171" t="s">
        <v>3292</v>
      </c>
      <c r="Z220" s="171">
        <v>32</v>
      </c>
      <c r="AA220" s="171" t="s">
        <v>44</v>
      </c>
      <c r="AB220" s="168" t="s">
        <v>44</v>
      </c>
      <c r="AC220" s="171" t="s">
        <v>5432</v>
      </c>
      <c r="AD220" s="168">
        <v>1.9E-2</v>
      </c>
      <c r="AE220" s="168">
        <v>0.11900000000000001</v>
      </c>
      <c r="AF220" s="168">
        <v>2.1000000000000001E-2</v>
      </c>
      <c r="AG220" s="168">
        <v>0.2</v>
      </c>
      <c r="AH220" s="171" t="s">
        <v>44</v>
      </c>
      <c r="AI220" s="171" t="s">
        <v>44</v>
      </c>
      <c r="AJ220" s="171" t="s">
        <v>5433</v>
      </c>
      <c r="AK220" s="172">
        <v>44316</v>
      </c>
      <c r="AL220" s="186" t="s">
        <v>5434</v>
      </c>
      <c r="AM220" s="127">
        <v>4.1605256905990998E-2</v>
      </c>
      <c r="AN220" s="127">
        <v>6.1674330151235898E-2</v>
      </c>
      <c r="AO220" s="127">
        <v>0.25025728072446091</v>
      </c>
      <c r="AP220" s="127">
        <v>0.2317095568366101</v>
      </c>
      <c r="AQ220" s="127">
        <v>0.27011719695773939</v>
      </c>
      <c r="AR220" s="127">
        <v>0.28379332876575569</v>
      </c>
      <c r="AS220" s="127">
        <v>0.12926336624250059</v>
      </c>
      <c r="AT220" s="127">
        <v>0.15814659258627969</v>
      </c>
      <c r="AU220" s="127" t="s">
        <v>44</v>
      </c>
      <c r="AV220" s="127" t="s">
        <v>44</v>
      </c>
      <c r="AW220" s="127">
        <v>0.1823880658889156</v>
      </c>
      <c r="AX220" s="127">
        <v>3.8137136431795229</v>
      </c>
      <c r="AY220" s="127">
        <v>1.3583950447686723</v>
      </c>
      <c r="AZ220" s="127">
        <v>1.6877925222914778</v>
      </c>
      <c r="BA220" s="127">
        <v>1.8451628697573348</v>
      </c>
      <c r="BB220" s="127">
        <v>2.389604509216261</v>
      </c>
      <c r="BC220" s="127">
        <v>2.609840336948495</v>
      </c>
      <c r="BD220" s="127">
        <v>0.99071827575472005</v>
      </c>
      <c r="BE220" s="127">
        <v>1.2781584682104894</v>
      </c>
      <c r="BF220" s="127" t="s">
        <v>44</v>
      </c>
      <c r="BG220" s="127" t="s">
        <v>44</v>
      </c>
      <c r="BH220" s="127">
        <v>1.7512736068057653</v>
      </c>
      <c r="BI220" s="127">
        <v>3.0695875447737501E-2</v>
      </c>
      <c r="BJ220" s="127">
        <v>1.6271978023443202E-2</v>
      </c>
      <c r="BK220" s="127">
        <v>0.1019823728674855</v>
      </c>
      <c r="BL220" s="127">
        <v>9.4291932185451177E-2</v>
      </c>
      <c r="BM220" s="127">
        <v>0.1411260712118938</v>
      </c>
      <c r="BN220" s="127">
        <v>0.17505360061151329</v>
      </c>
      <c r="BO220" s="127">
        <v>-1.2110273423244001E-3</v>
      </c>
      <c r="BP220" s="127">
        <v>3.4416557133245498E-2</v>
      </c>
      <c r="BQ220" s="127" t="s">
        <v>44</v>
      </c>
      <c r="BR220" s="127" t="s">
        <v>44</v>
      </c>
      <c r="BS220" s="127">
        <v>7.0862106868851971E-2</v>
      </c>
      <c r="BT220" s="127">
        <v>0.135580348022067</v>
      </c>
      <c r="BU220" s="127">
        <v>0.13965529494161519</v>
      </c>
      <c r="BV220" s="174">
        <v>0.69557147614407333</v>
      </c>
      <c r="BW220" s="174">
        <v>0.46961572331053481</v>
      </c>
      <c r="BX220" s="127">
        <v>-8.1793338955418293E-2</v>
      </c>
      <c r="BY220" s="127">
        <v>-0.16728254071218829</v>
      </c>
      <c r="BZ220" s="174">
        <v>0.51425399175769371</v>
      </c>
      <c r="CA220" s="179">
        <v>0.75089058341787618</v>
      </c>
      <c r="CB220" s="179">
        <v>-0.51271035620746264</v>
      </c>
      <c r="CC220" s="179">
        <v>0.49480734253145697</v>
      </c>
      <c r="CD220" s="179">
        <v>0.40362989505964619</v>
      </c>
      <c r="CE220" s="179">
        <v>0.24405105723517961</v>
      </c>
      <c r="CF220" s="179">
        <v>0.72058186755948539</v>
      </c>
      <c r="CG220" s="176">
        <v>2.3048638000000001</v>
      </c>
      <c r="CH220" s="168">
        <v>0.25</v>
      </c>
      <c r="CI220" s="169">
        <v>0.15</v>
      </c>
      <c r="CJ220" s="169">
        <v>4.7499999999999999E-3</v>
      </c>
      <c r="CK220" s="169">
        <v>3.3105800956540945E-3</v>
      </c>
      <c r="CL220" s="169">
        <v>8.0605800956540935E-3</v>
      </c>
      <c r="CM220" s="177">
        <v>81872053.299999997</v>
      </c>
      <c r="CN220" s="177">
        <v>71974594.492539689</v>
      </c>
      <c r="CO220" s="177">
        <v>12346063.620000005</v>
      </c>
      <c r="CP220" s="127" t="s">
        <v>44</v>
      </c>
      <c r="CQ220" s="127" t="s">
        <v>44</v>
      </c>
      <c r="CR220" s="127" t="s">
        <v>44</v>
      </c>
      <c r="CS220" s="127" t="s">
        <v>44</v>
      </c>
      <c r="CT220" s="125" t="s">
        <v>44</v>
      </c>
      <c r="CU220" s="125" t="s">
        <v>44</v>
      </c>
      <c r="CV220" s="125" t="s">
        <v>5435</v>
      </c>
      <c r="CW220" s="125" t="s">
        <v>44</v>
      </c>
      <c r="CX220" s="153">
        <v>25569.625694432871</v>
      </c>
    </row>
    <row r="221" spans="1:102" ht="15" customHeight="1" x14ac:dyDescent="0.25">
      <c r="A221" s="8"/>
      <c r="B221" s="128">
        <v>36017731000197</v>
      </c>
      <c r="C221" s="151" t="s">
        <v>5436</v>
      </c>
      <c r="D221" s="125">
        <v>13</v>
      </c>
      <c r="E221" s="125" t="s">
        <v>131</v>
      </c>
      <c r="F221" s="121"/>
      <c r="G221" s="125" t="s">
        <v>5431</v>
      </c>
      <c r="H221" s="125" t="s">
        <v>153</v>
      </c>
      <c r="I221" s="125" t="s">
        <v>2325</v>
      </c>
      <c r="J221" s="125" t="s">
        <v>3319</v>
      </c>
      <c r="K221" s="125" t="s">
        <v>3285</v>
      </c>
      <c r="L221" s="125" t="s">
        <v>3272</v>
      </c>
      <c r="M221" s="125" t="s">
        <v>110</v>
      </c>
      <c r="N221" s="125" t="s">
        <v>111</v>
      </c>
      <c r="O221" s="125" t="s">
        <v>154</v>
      </c>
      <c r="P221" s="125" t="s">
        <v>3297</v>
      </c>
      <c r="Q221" s="126">
        <v>500</v>
      </c>
      <c r="R221" s="125" t="s">
        <v>4571</v>
      </c>
      <c r="S221" s="187" t="s">
        <v>44</v>
      </c>
      <c r="T221" s="170">
        <v>100</v>
      </c>
      <c r="U221" s="170">
        <v>100</v>
      </c>
      <c r="V221" s="171" t="s">
        <v>3271</v>
      </c>
      <c r="W221" s="171" t="s">
        <v>3288</v>
      </c>
      <c r="X221" s="171" t="s">
        <v>3289</v>
      </c>
      <c r="Y221" s="171" t="s">
        <v>3288</v>
      </c>
      <c r="Z221" s="171">
        <v>31</v>
      </c>
      <c r="AA221" s="171" t="s">
        <v>44</v>
      </c>
      <c r="AB221" s="168" t="s">
        <v>44</v>
      </c>
      <c r="AC221" s="171" t="s">
        <v>5437</v>
      </c>
      <c r="AD221" s="168">
        <v>1.9E-2</v>
      </c>
      <c r="AE221" s="168">
        <v>0.11900000000000001</v>
      </c>
      <c r="AF221" s="168">
        <v>2.1000000000000001E-2</v>
      </c>
      <c r="AG221" s="168">
        <v>0.2</v>
      </c>
      <c r="AH221" s="171" t="s">
        <v>3253</v>
      </c>
      <c r="AI221" s="171" t="s">
        <v>3254</v>
      </c>
      <c r="AJ221" s="171" t="s">
        <v>130</v>
      </c>
      <c r="AK221" s="172">
        <v>44012</v>
      </c>
      <c r="AL221" s="186" t="s">
        <v>5438</v>
      </c>
      <c r="AM221" s="127">
        <v>1.47930589152101E-2</v>
      </c>
      <c r="AN221" s="127">
        <v>3.9670930725687198E-2</v>
      </c>
      <c r="AO221" s="127">
        <v>0.13326561371423309</v>
      </c>
      <c r="AP221" s="127">
        <v>0.13473189284406081</v>
      </c>
      <c r="AQ221" s="127">
        <v>0.1251828376162604</v>
      </c>
      <c r="AR221" s="127">
        <v>0.1271250049869741</v>
      </c>
      <c r="AS221" s="127">
        <v>0.12737335062466459</v>
      </c>
      <c r="AT221" s="127">
        <v>0.21407323046482141</v>
      </c>
      <c r="AU221" s="127" t="s">
        <v>44</v>
      </c>
      <c r="AV221" s="127" t="s">
        <v>44</v>
      </c>
      <c r="AW221" s="127">
        <v>0.1297734083150805</v>
      </c>
      <c r="AX221" s="127">
        <v>1.3559942854522169</v>
      </c>
      <c r="AY221" s="127">
        <v>0.87376377800926919</v>
      </c>
      <c r="AZ221" s="127">
        <v>0.89877387644563544</v>
      </c>
      <c r="BA221" s="127">
        <v>1.0262822947883301</v>
      </c>
      <c r="BB221" s="127">
        <v>0.9671010348388992</v>
      </c>
      <c r="BC221" s="127">
        <v>1.1690759867143776</v>
      </c>
      <c r="BD221" s="127">
        <v>0.976232555101745</v>
      </c>
      <c r="BE221" s="127">
        <v>1.7301638173867651</v>
      </c>
      <c r="BF221" s="127" t="s">
        <v>44</v>
      </c>
      <c r="BG221" s="127" t="s">
        <v>44</v>
      </c>
      <c r="BH221" s="127">
        <v>1.3333054681634571</v>
      </c>
      <c r="BI221" s="127">
        <v>3.8836774569566E-3</v>
      </c>
      <c r="BJ221" s="127">
        <v>-5.7314214021053E-3</v>
      </c>
      <c r="BK221" s="127">
        <v>-1.5009294142742199E-2</v>
      </c>
      <c r="BL221" s="127">
        <v>3.0499742060330348E-3</v>
      </c>
      <c r="BM221" s="127">
        <v>-3.770435431082575E-3</v>
      </c>
      <c r="BN221" s="127">
        <v>1.8385276832731699E-2</v>
      </c>
      <c r="BO221" s="127">
        <v>-3.1010429601605002E-3</v>
      </c>
      <c r="BP221" s="127">
        <v>9.0343195011787197E-2</v>
      </c>
      <c r="BQ221" s="127" t="s">
        <v>44</v>
      </c>
      <c r="BR221" s="127" t="s">
        <v>44</v>
      </c>
      <c r="BS221" s="127">
        <v>2.956381047461587E-2</v>
      </c>
      <c r="BT221" s="127">
        <v>3.9844730240848898E-2</v>
      </c>
      <c r="BU221" s="127">
        <v>3.7125140304987501E-2</v>
      </c>
      <c r="BV221" s="174">
        <v>-0.31055025139500197</v>
      </c>
      <c r="BW221" s="174">
        <v>0.64802666608598336</v>
      </c>
      <c r="BX221" s="127">
        <v>-2.3276187322650101E-2</v>
      </c>
      <c r="BY221" s="127">
        <v>-4.2714673945244697E-2</v>
      </c>
      <c r="BZ221" s="174">
        <v>4.5832030896069097E-2</v>
      </c>
      <c r="CA221" s="179">
        <v>0.5429802180221448</v>
      </c>
      <c r="CB221" s="179">
        <v>-0.47520891373975888</v>
      </c>
      <c r="CC221" s="179">
        <v>0.60350518072802373</v>
      </c>
      <c r="CD221" s="179">
        <v>0.51383919547304557</v>
      </c>
      <c r="CE221" s="179">
        <v>-3.4953457724414702E-2</v>
      </c>
      <c r="CF221" s="179">
        <v>0.77350882241746999</v>
      </c>
      <c r="CG221" s="176">
        <v>2.0326602</v>
      </c>
      <c r="CH221" s="168">
        <v>0.25</v>
      </c>
      <c r="CI221" s="169">
        <v>0.15</v>
      </c>
      <c r="CJ221" s="169">
        <v>4.7499999999999999E-3</v>
      </c>
      <c r="CK221" s="169" t="s">
        <v>44</v>
      </c>
      <c r="CL221" s="169">
        <v>4.7499999999999999E-3</v>
      </c>
      <c r="CM221" s="177">
        <v>863252865.10000002</v>
      </c>
      <c r="CN221" s="177">
        <v>842610193.56738138</v>
      </c>
      <c r="CO221" s="177">
        <v>3190742.65</v>
      </c>
      <c r="CP221" s="127" t="s">
        <v>44</v>
      </c>
      <c r="CQ221" s="127" t="s">
        <v>44</v>
      </c>
      <c r="CR221" s="127" t="s">
        <v>44</v>
      </c>
      <c r="CS221" s="127" t="s">
        <v>44</v>
      </c>
      <c r="CT221" s="125" t="s">
        <v>44</v>
      </c>
      <c r="CU221" s="125" t="s">
        <v>44</v>
      </c>
      <c r="CV221" s="125" t="s">
        <v>5439</v>
      </c>
      <c r="CW221" s="125" t="s">
        <v>44</v>
      </c>
      <c r="CX221" s="153">
        <v>25569.625694432871</v>
      </c>
    </row>
    <row r="222" spans="1:102" ht="15" customHeight="1" x14ac:dyDescent="0.25">
      <c r="A222" s="8"/>
      <c r="B222" s="128">
        <v>48997077000104</v>
      </c>
      <c r="C222" s="151" t="s">
        <v>5440</v>
      </c>
      <c r="D222" s="125">
        <v>13</v>
      </c>
      <c r="E222" s="125"/>
      <c r="F222" s="121"/>
      <c r="G222" s="125" t="s">
        <v>5431</v>
      </c>
      <c r="H222" s="125" t="s">
        <v>153</v>
      </c>
      <c r="I222" s="125" t="s">
        <v>2325</v>
      </c>
      <c r="J222" s="125" t="s">
        <v>3319</v>
      </c>
      <c r="K222" s="125" t="s">
        <v>3285</v>
      </c>
      <c r="L222" s="125" t="s">
        <v>3273</v>
      </c>
      <c r="M222" s="125" t="s">
        <v>110</v>
      </c>
      <c r="N222" s="125" t="s">
        <v>111</v>
      </c>
      <c r="O222" s="125" t="s">
        <v>4592</v>
      </c>
      <c r="P222" s="125" t="s">
        <v>3320</v>
      </c>
      <c r="Q222" s="126">
        <v>500</v>
      </c>
      <c r="R222" s="125" t="s">
        <v>4612</v>
      </c>
      <c r="S222" s="187" t="s">
        <v>44</v>
      </c>
      <c r="T222" s="170">
        <v>500</v>
      </c>
      <c r="U222" s="170">
        <v>500</v>
      </c>
      <c r="V222" s="171" t="s">
        <v>3271</v>
      </c>
      <c r="W222" s="171" t="s">
        <v>3288</v>
      </c>
      <c r="X222" s="171" t="s">
        <v>3289</v>
      </c>
      <c r="Y222" s="171" t="s">
        <v>3288</v>
      </c>
      <c r="Z222" s="171">
        <v>31</v>
      </c>
      <c r="AA222" s="171" t="s">
        <v>44</v>
      </c>
      <c r="AB222" s="168" t="s">
        <v>44</v>
      </c>
      <c r="AC222" s="171" t="s">
        <v>5441</v>
      </c>
      <c r="AD222" s="168">
        <v>1.9E-2</v>
      </c>
      <c r="AE222" s="168">
        <v>1.9400000000000001E-2</v>
      </c>
      <c r="AF222" s="168">
        <v>0.02</v>
      </c>
      <c r="AG222" s="168">
        <v>0.2</v>
      </c>
      <c r="AH222" s="171" t="s">
        <v>3253</v>
      </c>
      <c r="AI222" s="171" t="s">
        <v>3254</v>
      </c>
      <c r="AJ222" s="171" t="s">
        <v>130</v>
      </c>
      <c r="AK222" s="172">
        <v>45197</v>
      </c>
      <c r="AL222" s="186" t="s">
        <v>5442</v>
      </c>
      <c r="AM222" s="127">
        <v>1.11775770179047E-2</v>
      </c>
      <c r="AN222" s="127">
        <v>2.5782695404544798E-2</v>
      </c>
      <c r="AO222" s="127">
        <v>0.18393070583547</v>
      </c>
      <c r="AP222" s="127">
        <v>0.1968628118389939</v>
      </c>
      <c r="AQ222" s="127" t="s">
        <v>44</v>
      </c>
      <c r="AR222" s="127">
        <v>0.2155466484953607</v>
      </c>
      <c r="AS222" s="127" t="s">
        <v>44</v>
      </c>
      <c r="AT222" s="127" t="s">
        <v>44</v>
      </c>
      <c r="AU222" s="127" t="s">
        <v>44</v>
      </c>
      <c r="AV222" s="127" t="s">
        <v>44</v>
      </c>
      <c r="AW222" s="127">
        <v>0.17414519398758771</v>
      </c>
      <c r="AX222" s="127">
        <v>1.0245839382074584</v>
      </c>
      <c r="AY222" s="127">
        <v>0.56787135899864893</v>
      </c>
      <c r="AZ222" s="127">
        <v>1.2404708827260771</v>
      </c>
      <c r="BA222" s="127">
        <v>1.543191093444509</v>
      </c>
      <c r="BB222" s="127" t="s">
        <v>44</v>
      </c>
      <c r="BC222" s="127">
        <v>1.9822253757119721</v>
      </c>
      <c r="BD222" s="127" t="s">
        <v>44</v>
      </c>
      <c r="BE222" s="127" t="s">
        <v>44</v>
      </c>
      <c r="BF222" s="127" t="s">
        <v>44</v>
      </c>
      <c r="BG222" s="127" t="s">
        <v>44</v>
      </c>
      <c r="BH222" s="127">
        <v>1.4070177659214065</v>
      </c>
      <c r="BI222" s="127">
        <v>2.6819555965119999E-4</v>
      </c>
      <c r="BJ222" s="127">
        <v>-1.9619656723247801E-2</v>
      </c>
      <c r="BK222" s="127">
        <v>3.5655797978494601E-2</v>
      </c>
      <c r="BL222" s="127">
        <v>6.1454490402101269E-2</v>
      </c>
      <c r="BM222" s="127" t="s">
        <v>44</v>
      </c>
      <c r="BN222" s="127">
        <v>0.1068069203411183</v>
      </c>
      <c r="BO222" s="127" t="s">
        <v>44</v>
      </c>
      <c r="BP222" s="127" t="s">
        <v>44</v>
      </c>
      <c r="BQ222" s="127" t="s">
        <v>44</v>
      </c>
      <c r="BR222" s="127" t="s">
        <v>44</v>
      </c>
      <c r="BS222" s="127">
        <v>4.4827882767287663E-2</v>
      </c>
      <c r="BT222" s="127">
        <v>5.7235161292136502E-2</v>
      </c>
      <c r="BU222" s="127">
        <v>5.7616542226525201E-2</v>
      </c>
      <c r="BV222" s="174">
        <v>0.56310466401800419</v>
      </c>
      <c r="BW222" s="174">
        <v>0.72409236325103199</v>
      </c>
      <c r="BX222" s="127">
        <v>-4.2183260548655101E-2</v>
      </c>
      <c r="BY222" s="127">
        <v>-4.2183260548655101E-2</v>
      </c>
      <c r="BZ222" s="174">
        <v>4.6896365416904701E-2</v>
      </c>
      <c r="CA222" s="179">
        <v>0.24952764649741119</v>
      </c>
      <c r="CB222" s="179">
        <v>-0.22892687101489029</v>
      </c>
      <c r="CC222" s="179">
        <v>0.34863817744177028</v>
      </c>
      <c r="CD222" s="179">
        <v>0.26112371650359939</v>
      </c>
      <c r="CE222" s="179">
        <v>6.2998385736770995E-2</v>
      </c>
      <c r="CF222" s="179">
        <v>0.44797763876352281</v>
      </c>
      <c r="CG222" s="176">
        <v>1.5110702</v>
      </c>
      <c r="CH222" s="168">
        <v>0.24</v>
      </c>
      <c r="CI222" s="169">
        <v>0.15</v>
      </c>
      <c r="CJ222" s="169">
        <v>4.5599999999999998E-3</v>
      </c>
      <c r="CK222" s="169">
        <v>9.3154864922649454E-4</v>
      </c>
      <c r="CL222" s="169">
        <v>5.4915486492264944E-3</v>
      </c>
      <c r="CM222" s="177">
        <v>681084751.69000006</v>
      </c>
      <c r="CN222" s="177">
        <v>710648147.19095266</v>
      </c>
      <c r="CO222" s="177">
        <v>27096557.980000027</v>
      </c>
      <c r="CP222" s="127" t="s">
        <v>44</v>
      </c>
      <c r="CQ222" s="127" t="s">
        <v>44</v>
      </c>
      <c r="CR222" s="127" t="s">
        <v>44</v>
      </c>
      <c r="CS222" s="127" t="s">
        <v>44</v>
      </c>
      <c r="CT222" s="125" t="s">
        <v>44</v>
      </c>
      <c r="CU222" s="125" t="s">
        <v>44</v>
      </c>
      <c r="CV222" s="125" t="s">
        <v>5443</v>
      </c>
      <c r="CW222" s="125" t="s">
        <v>44</v>
      </c>
      <c r="CX222" s="153">
        <v>25569.604861099539</v>
      </c>
    </row>
    <row r="223" spans="1:102" ht="15" customHeight="1" x14ac:dyDescent="0.25">
      <c r="A223" s="8"/>
      <c r="B223" s="128">
        <v>28075532000107</v>
      </c>
      <c r="C223" s="151" t="s">
        <v>5444</v>
      </c>
      <c r="D223" s="125">
        <v>26</v>
      </c>
      <c r="E223" s="125"/>
      <c r="F223" s="121" t="s">
        <v>3266</v>
      </c>
      <c r="G223" s="125" t="s">
        <v>5445</v>
      </c>
      <c r="H223" s="125" t="s">
        <v>3263</v>
      </c>
      <c r="I223" s="125" t="s">
        <v>3257</v>
      </c>
      <c r="J223" s="125" t="s">
        <v>3318</v>
      </c>
      <c r="K223" s="125" t="s">
        <v>3285</v>
      </c>
      <c r="L223" s="125" t="s">
        <v>3273</v>
      </c>
      <c r="M223" s="125" t="s">
        <v>112</v>
      </c>
      <c r="N223" s="125" t="s">
        <v>4570</v>
      </c>
      <c r="O223" s="125" t="s">
        <v>353</v>
      </c>
      <c r="P223" s="125" t="s">
        <v>3308</v>
      </c>
      <c r="Q223" s="126">
        <v>1000</v>
      </c>
      <c r="R223" s="125" t="s">
        <v>4571</v>
      </c>
      <c r="S223" s="187" t="s">
        <v>44</v>
      </c>
      <c r="T223" s="170">
        <v>1000</v>
      </c>
      <c r="U223" s="170">
        <v>1000</v>
      </c>
      <c r="V223" s="171" t="s">
        <v>3271</v>
      </c>
      <c r="W223" s="171" t="s">
        <v>3288</v>
      </c>
      <c r="X223" s="171" t="s">
        <v>3289</v>
      </c>
      <c r="Y223" s="171" t="s">
        <v>3296</v>
      </c>
      <c r="Z223" s="171">
        <v>34</v>
      </c>
      <c r="AA223" s="171" t="s">
        <v>44</v>
      </c>
      <c r="AB223" s="168" t="s">
        <v>44</v>
      </c>
      <c r="AC223" s="171" t="s">
        <v>5446</v>
      </c>
      <c r="AD223" s="168">
        <v>1.8000000000000002E-2</v>
      </c>
      <c r="AE223" s="168">
        <v>0.17799999999999999</v>
      </c>
      <c r="AF223" s="168">
        <v>0.02</v>
      </c>
      <c r="AG223" s="168">
        <v>0.2</v>
      </c>
      <c r="AH223" s="171" t="s">
        <v>3253</v>
      </c>
      <c r="AI223" s="171" t="s">
        <v>3254</v>
      </c>
      <c r="AJ223" s="171" t="s">
        <v>44</v>
      </c>
      <c r="AK223" s="172">
        <v>43018</v>
      </c>
      <c r="AL223" s="186" t="s">
        <v>5447</v>
      </c>
      <c r="AM223" s="127">
        <v>1.9010915091889301E-2</v>
      </c>
      <c r="AN223" s="127">
        <v>-0.1503552556414875</v>
      </c>
      <c r="AO223" s="127">
        <v>-7.1142714926229103E-2</v>
      </c>
      <c r="AP223" s="127">
        <v>-1.1678681264246499E-2</v>
      </c>
      <c r="AQ223" s="127">
        <v>5.2100587659993099E-2</v>
      </c>
      <c r="AR223" s="127">
        <v>0.2986227838512891</v>
      </c>
      <c r="AS223" s="127">
        <v>0.15559163330011749</v>
      </c>
      <c r="AT223" s="127">
        <v>-0.2234647841183644</v>
      </c>
      <c r="AU223" s="127" t="s">
        <v>44</v>
      </c>
      <c r="AV223" s="127" t="s">
        <v>44</v>
      </c>
      <c r="AW223" s="127">
        <v>0.1077203240748045</v>
      </c>
      <c r="AX223" s="127">
        <v>1.7426208043634452</v>
      </c>
      <c r="AY223" s="127" t="s">
        <v>44</v>
      </c>
      <c r="AZ223" s="127" t="s">
        <v>44</v>
      </c>
      <c r="BA223" s="127" t="s">
        <v>44</v>
      </c>
      <c r="BB223" s="127">
        <v>0.3749433594390324</v>
      </c>
      <c r="BC223" s="127">
        <v>2.7462160235282758</v>
      </c>
      <c r="BD223" s="127">
        <v>1.1925070431460782</v>
      </c>
      <c r="BE223" s="127" t="s">
        <v>44</v>
      </c>
      <c r="BF223" s="127" t="s">
        <v>44</v>
      </c>
      <c r="BG223" s="127" t="s">
        <v>44</v>
      </c>
      <c r="BH223" s="127">
        <v>1.300539461739189</v>
      </c>
      <c r="BI223" s="127">
        <v>8.1015336336357994E-3</v>
      </c>
      <c r="BJ223" s="127">
        <v>-0.1957576077692802</v>
      </c>
      <c r="BK223" s="127">
        <v>-0.21941762278320451</v>
      </c>
      <c r="BL223" s="127">
        <v>-0.13377216335476738</v>
      </c>
      <c r="BM223" s="127">
        <v>-7.6258704789593845E-2</v>
      </c>
      <c r="BN223" s="127">
        <v>0.18988305569704669</v>
      </c>
      <c r="BO223" s="127">
        <v>2.5117239715292301E-2</v>
      </c>
      <c r="BP223" s="127">
        <v>-0.34719481957139858</v>
      </c>
      <c r="BQ223" s="127" t="s">
        <v>44</v>
      </c>
      <c r="BR223" s="127" t="s">
        <v>44</v>
      </c>
      <c r="BS223" s="127">
        <v>2.2988804013245323E-2</v>
      </c>
      <c r="BT223" s="127">
        <v>0.1572586168768266</v>
      </c>
      <c r="BU223" s="127">
        <v>0.18706357258565701</v>
      </c>
      <c r="BV223" s="174">
        <v>-1.2703157457506788</v>
      </c>
      <c r="BW223" s="174">
        <v>0.18401368779112809</v>
      </c>
      <c r="BX223" s="127">
        <v>-0.20599341804212989</v>
      </c>
      <c r="BY223" s="127">
        <v>-0.31785003885935192</v>
      </c>
      <c r="BZ223" s="174">
        <v>9.5073055160774494E-2</v>
      </c>
      <c r="CA223" s="179">
        <v>-0.2118096167815616</v>
      </c>
      <c r="CB223" s="179">
        <v>0.27520297143846661</v>
      </c>
      <c r="CC223" s="179">
        <v>-0.13336640742592551</v>
      </c>
      <c r="CD223" s="179">
        <v>-0.1558825840815235</v>
      </c>
      <c r="CE223" s="179">
        <v>0.57921676883276019</v>
      </c>
      <c r="CF223" s="179">
        <v>-9.03516441653857E-2</v>
      </c>
      <c r="CG223" s="176">
        <v>2.388828570866</v>
      </c>
      <c r="CH223" s="168">
        <v>0.27</v>
      </c>
      <c r="CI223" s="169">
        <v>0.2</v>
      </c>
      <c r="CJ223" s="169">
        <v>4.8600000000000006E-3</v>
      </c>
      <c r="CK223" s="169" t="s">
        <v>44</v>
      </c>
      <c r="CL223" s="169">
        <v>4.8600000000000006E-3</v>
      </c>
      <c r="CM223" s="177">
        <v>29676601.850000001</v>
      </c>
      <c r="CN223" s="177">
        <v>51258392.719841287</v>
      </c>
      <c r="CO223" s="177">
        <v>-27343929.879999999</v>
      </c>
      <c r="CP223" s="127" t="s">
        <v>44</v>
      </c>
      <c r="CQ223" s="127" t="s">
        <v>44</v>
      </c>
      <c r="CR223" s="127" t="s">
        <v>44</v>
      </c>
      <c r="CS223" s="127" t="s">
        <v>44</v>
      </c>
      <c r="CT223" s="125" t="s">
        <v>44</v>
      </c>
      <c r="CU223" s="125" t="s">
        <v>44</v>
      </c>
      <c r="CV223" s="125" t="s">
        <v>5448</v>
      </c>
      <c r="CW223" s="125" t="s">
        <v>44</v>
      </c>
      <c r="CX223" s="153">
        <v>25569.625694432871</v>
      </c>
    </row>
    <row r="224" spans="1:102" ht="15" customHeight="1" x14ac:dyDescent="0.25">
      <c r="A224" s="8"/>
      <c r="B224" s="128">
        <v>32102192000133</v>
      </c>
      <c r="C224" s="151" t="s">
        <v>5449</v>
      </c>
      <c r="D224" s="125">
        <v>26</v>
      </c>
      <c r="E224" s="125"/>
      <c r="F224" s="121" t="s">
        <v>3274</v>
      </c>
      <c r="G224" s="125" t="s">
        <v>5445</v>
      </c>
      <c r="H224" s="125" t="s">
        <v>3263</v>
      </c>
      <c r="I224" s="125" t="s">
        <v>3257</v>
      </c>
      <c r="J224" s="125" t="s">
        <v>3318</v>
      </c>
      <c r="K224" s="125" t="s">
        <v>3285</v>
      </c>
      <c r="L224" s="125" t="s">
        <v>3273</v>
      </c>
      <c r="M224" s="125" t="s">
        <v>112</v>
      </c>
      <c r="N224" s="125" t="s">
        <v>4570</v>
      </c>
      <c r="O224" s="125" t="s">
        <v>447</v>
      </c>
      <c r="P224" s="125" t="s">
        <v>3308</v>
      </c>
      <c r="Q224" s="126">
        <v>1000</v>
      </c>
      <c r="R224" s="125" t="s">
        <v>4571</v>
      </c>
      <c r="S224" s="187" t="s">
        <v>44</v>
      </c>
      <c r="T224" s="170">
        <v>1000</v>
      </c>
      <c r="U224" s="170">
        <v>1000</v>
      </c>
      <c r="V224" s="171" t="s">
        <v>3271</v>
      </c>
      <c r="W224" s="171" t="s">
        <v>3288</v>
      </c>
      <c r="X224" s="171" t="s">
        <v>3289</v>
      </c>
      <c r="Y224" s="171" t="s">
        <v>3296</v>
      </c>
      <c r="Z224" s="171">
        <v>34</v>
      </c>
      <c r="AA224" s="171" t="s">
        <v>44</v>
      </c>
      <c r="AB224" s="168" t="s">
        <v>44</v>
      </c>
      <c r="AC224" s="171" t="s">
        <v>5450</v>
      </c>
      <c r="AD224" s="168">
        <v>0.02</v>
      </c>
      <c r="AE224" s="168">
        <v>0.19999999999999998</v>
      </c>
      <c r="AF224" s="168">
        <v>0.02</v>
      </c>
      <c r="AG224" s="168">
        <v>0.2</v>
      </c>
      <c r="AH224" s="171" t="s">
        <v>3254</v>
      </c>
      <c r="AI224" s="171" t="s">
        <v>4584</v>
      </c>
      <c r="AJ224" s="171" t="s">
        <v>44</v>
      </c>
      <c r="AK224" s="172">
        <v>43452</v>
      </c>
      <c r="AL224" s="186" t="s">
        <v>5451</v>
      </c>
      <c r="AM224" s="127">
        <v>6.3643442297471597E-2</v>
      </c>
      <c r="AN224" s="127">
        <v>-3.5327923620537001E-2</v>
      </c>
      <c r="AO224" s="127">
        <v>0.1051421556975491</v>
      </c>
      <c r="AP224" s="127">
        <v>4.1223737600725098E-2</v>
      </c>
      <c r="AQ224" s="127">
        <v>7.6189695106809702E-2</v>
      </c>
      <c r="AR224" s="127">
        <v>2.55109775432356E-2</v>
      </c>
      <c r="AS224" s="127">
        <v>0.20956373065084549</v>
      </c>
      <c r="AT224" s="127">
        <v>-8.4239292975078095E-2</v>
      </c>
      <c r="AU224" s="127" t="s">
        <v>44</v>
      </c>
      <c r="AV224" s="127" t="s">
        <v>44</v>
      </c>
      <c r="AW224" s="127">
        <v>7.0328652174166104E-2</v>
      </c>
      <c r="AX224" s="127">
        <v>5.8338268343639452</v>
      </c>
      <c r="AY224" s="127" t="s">
        <v>44</v>
      </c>
      <c r="AZ224" s="127">
        <v>0.70910282270394864</v>
      </c>
      <c r="BA224" s="127">
        <v>0.30025556269779519</v>
      </c>
      <c r="BB224" s="127">
        <v>0.56138092713430698</v>
      </c>
      <c r="BC224" s="127">
        <v>0.23460586095129321</v>
      </c>
      <c r="BD224" s="127">
        <v>1.6061675007104144</v>
      </c>
      <c r="BE224" s="127" t="s">
        <v>44</v>
      </c>
      <c r="BF224" s="127" t="s">
        <v>44</v>
      </c>
      <c r="BG224" s="127" t="s">
        <v>44</v>
      </c>
      <c r="BH224" s="127">
        <v>0.70481583849351748</v>
      </c>
      <c r="BI224" s="127">
        <v>5.2734060839218097E-2</v>
      </c>
      <c r="BJ224" s="127">
        <v>-8.0730275748329694E-2</v>
      </c>
      <c r="BK224" s="127">
        <v>-4.3132752159426198E-2</v>
      </c>
      <c r="BL224" s="127">
        <v>-8.4473878931156099E-2</v>
      </c>
      <c r="BM224" s="127">
        <v>-5.24149831624936E-2</v>
      </c>
      <c r="BN224" s="127">
        <v>-8.3228750611006694E-2</v>
      </c>
      <c r="BO224" s="127">
        <v>7.9089337066020393E-2</v>
      </c>
      <c r="BP224" s="127">
        <v>-0.2079693284281123</v>
      </c>
      <c r="BQ224" s="127" t="s">
        <v>44</v>
      </c>
      <c r="BR224" s="127" t="s">
        <v>44</v>
      </c>
      <c r="BS224" s="127">
        <v>-2.6781979968702907E-2</v>
      </c>
      <c r="BT224" s="127">
        <v>0.1233579098429779</v>
      </c>
      <c r="BU224" s="127">
        <v>0.1606959814146677</v>
      </c>
      <c r="BV224" s="174">
        <v>-0.24904921408372049</v>
      </c>
      <c r="BW224" s="174">
        <v>-4.8153998649789601E-2</v>
      </c>
      <c r="BX224" s="127">
        <v>-0.1343951203914156</v>
      </c>
      <c r="BY224" s="127">
        <v>-0.34850576979176001</v>
      </c>
      <c r="BZ224" s="174">
        <v>0.41108761280610828</v>
      </c>
      <c r="CA224" s="179">
        <v>0.27779485203147869</v>
      </c>
      <c r="CB224" s="179">
        <v>-0.22860313892186479</v>
      </c>
      <c r="CC224" s="179">
        <v>0.344158434886151</v>
      </c>
      <c r="CD224" s="179">
        <v>0.27809864885852831</v>
      </c>
      <c r="CE224" s="179">
        <v>0.56121685955981382</v>
      </c>
      <c r="CF224" s="179">
        <v>0.45928225025621428</v>
      </c>
      <c r="CG224" s="176">
        <v>1.646555</v>
      </c>
      <c r="CH224" s="168">
        <v>0.3</v>
      </c>
      <c r="CI224" s="169">
        <v>0.2</v>
      </c>
      <c r="CJ224" s="169">
        <v>6.0000000000000001E-3</v>
      </c>
      <c r="CK224" s="169" t="s">
        <v>44</v>
      </c>
      <c r="CL224" s="169">
        <v>6.0000000000000001E-3</v>
      </c>
      <c r="CM224" s="177">
        <v>5530643.4299999997</v>
      </c>
      <c r="CN224" s="177">
        <v>8433711.1818253975</v>
      </c>
      <c r="CO224" s="177">
        <v>-4098041.16</v>
      </c>
      <c r="CP224" s="127" t="s">
        <v>44</v>
      </c>
      <c r="CQ224" s="127" t="s">
        <v>44</v>
      </c>
      <c r="CR224" s="127" t="s">
        <v>44</v>
      </c>
      <c r="CS224" s="127" t="s">
        <v>44</v>
      </c>
      <c r="CT224" s="125" t="s">
        <v>44</v>
      </c>
      <c r="CU224" s="125" t="s">
        <v>44</v>
      </c>
      <c r="CV224" s="125" t="s">
        <v>5452</v>
      </c>
      <c r="CW224" s="125" t="s">
        <v>44</v>
      </c>
      <c r="CX224" s="153">
        <v>25569.625694432871</v>
      </c>
    </row>
    <row r="225" spans="1:102" ht="15" customHeight="1" x14ac:dyDescent="0.25">
      <c r="A225" s="8"/>
      <c r="B225" s="128">
        <v>58943835000165</v>
      </c>
      <c r="C225" s="151" t="s">
        <v>5453</v>
      </c>
      <c r="D225" s="125">
        <v>11</v>
      </c>
      <c r="E225" s="125"/>
      <c r="F225" s="121"/>
      <c r="G225" s="125" t="s">
        <v>5454</v>
      </c>
      <c r="H225" s="125" t="s">
        <v>3263</v>
      </c>
      <c r="I225" s="125" t="s">
        <v>3257</v>
      </c>
      <c r="J225" s="125" t="s">
        <v>3319</v>
      </c>
      <c r="K225" s="125" t="s">
        <v>3285</v>
      </c>
      <c r="L225" s="125" t="s">
        <v>3272</v>
      </c>
      <c r="M225" s="125" t="s">
        <v>160</v>
      </c>
      <c r="N225" s="125" t="s">
        <v>3305</v>
      </c>
      <c r="O225" s="125" t="s">
        <v>3326</v>
      </c>
      <c r="P225" s="125" t="s">
        <v>3320</v>
      </c>
      <c r="Q225" s="126">
        <v>500</v>
      </c>
      <c r="R225" s="125" t="s">
        <v>4571</v>
      </c>
      <c r="S225" s="187" t="s">
        <v>44</v>
      </c>
      <c r="T225" s="170">
        <v>500</v>
      </c>
      <c r="U225" s="170">
        <v>500</v>
      </c>
      <c r="V225" s="171" t="s">
        <v>3271</v>
      </c>
      <c r="W225" s="171" t="s">
        <v>132</v>
      </c>
      <c r="X225" s="171" t="s">
        <v>132</v>
      </c>
      <c r="Y225" s="171" t="s">
        <v>3288</v>
      </c>
      <c r="Z225" s="171">
        <v>1</v>
      </c>
      <c r="AA225" s="171" t="s">
        <v>44</v>
      </c>
      <c r="AB225" s="168" t="s">
        <v>44</v>
      </c>
      <c r="AC225" s="171" t="s">
        <v>44</v>
      </c>
      <c r="AD225" s="168">
        <v>5.0000000000000001E-3</v>
      </c>
      <c r="AE225" s="168" t="s">
        <v>44</v>
      </c>
      <c r="AF225" s="168">
        <v>0.01</v>
      </c>
      <c r="AG225" s="168">
        <v>0.2</v>
      </c>
      <c r="AH225" s="171" t="s">
        <v>3253</v>
      </c>
      <c r="AI225" s="171" t="s">
        <v>3254</v>
      </c>
      <c r="AJ225" s="171" t="s">
        <v>130</v>
      </c>
      <c r="AK225" s="172">
        <v>45708</v>
      </c>
      <c r="AL225" s="186" t="s">
        <v>5455</v>
      </c>
      <c r="AM225" s="127">
        <v>1.1071950959570901E-2</v>
      </c>
      <c r="AN225" s="127">
        <v>4.7077456247459099E-2</v>
      </c>
      <c r="AO225" s="127">
        <v>0.1529697048625597</v>
      </c>
      <c r="AP225" s="127" t="s">
        <v>44</v>
      </c>
      <c r="AQ225" s="127" t="s">
        <v>44</v>
      </c>
      <c r="AR225" s="127" t="s">
        <v>44</v>
      </c>
      <c r="AS225" s="127" t="s">
        <v>44</v>
      </c>
      <c r="AT225" s="127" t="s">
        <v>44</v>
      </c>
      <c r="AU225" s="127" t="s">
        <v>44</v>
      </c>
      <c r="AV225" s="127" t="s">
        <v>44</v>
      </c>
      <c r="AW225" s="127">
        <v>0.14957511347861599</v>
      </c>
      <c r="AX225" s="127">
        <v>1.0149018073975626</v>
      </c>
      <c r="AY225" s="127">
        <v>1.0368946550379521</v>
      </c>
      <c r="AZ225" s="127">
        <v>1.0316627882184419</v>
      </c>
      <c r="BA225" s="127" t="s">
        <v>44</v>
      </c>
      <c r="BB225" s="127" t="s">
        <v>44</v>
      </c>
      <c r="BC225" s="127" t="s">
        <v>44</v>
      </c>
      <c r="BD225" s="127" t="s">
        <v>44</v>
      </c>
      <c r="BE225" s="127" t="s">
        <v>44</v>
      </c>
      <c r="BF225" s="127" t="s">
        <v>44</v>
      </c>
      <c r="BG225" s="127" t="s">
        <v>44</v>
      </c>
      <c r="BH225" s="127">
        <v>1.0203011662301564</v>
      </c>
      <c r="BI225" s="127">
        <v>1.6256950131739999E-4</v>
      </c>
      <c r="BJ225" s="127">
        <v>1.6751041196665E-3</v>
      </c>
      <c r="BK225" s="127">
        <v>4.6947970055843001E-3</v>
      </c>
      <c r="BL225" s="127" t="s">
        <v>44</v>
      </c>
      <c r="BM225" s="127" t="s">
        <v>44</v>
      </c>
      <c r="BN225" s="127" t="s">
        <v>44</v>
      </c>
      <c r="BO225" s="127" t="s">
        <v>44</v>
      </c>
      <c r="BP225" s="127" t="s">
        <v>44</v>
      </c>
      <c r="BQ225" s="127" t="s">
        <v>44</v>
      </c>
      <c r="BR225" s="127" t="s">
        <v>44</v>
      </c>
      <c r="BS225" s="127">
        <v>2.595615703380183E-3</v>
      </c>
      <c r="BT225" s="127">
        <v>1.0292357594635E-3</v>
      </c>
      <c r="BU225" s="127">
        <v>1.1383685151551001E-3</v>
      </c>
      <c r="BV225" s="174">
        <v>3.9670467141600958</v>
      </c>
      <c r="BW225" s="174">
        <v>2.2519609178020321</v>
      </c>
      <c r="BX225" s="127" t="s">
        <v>44</v>
      </c>
      <c r="BY225" s="127" t="s">
        <v>44</v>
      </c>
      <c r="BZ225" s="174">
        <v>-2.7782947415900001E-5</v>
      </c>
      <c r="CA225" s="179">
        <v>-6.4782994071908998E-3</v>
      </c>
      <c r="CB225" s="179">
        <v>-2.0109306966555801E-2</v>
      </c>
      <c r="CC225" s="179">
        <v>1.7139958900818399E-2</v>
      </c>
      <c r="CD225" s="179">
        <v>-1.49737119654158E-2</v>
      </c>
      <c r="CE225" s="179">
        <v>1.23613911790557E-2</v>
      </c>
      <c r="CF225" s="179">
        <v>-4.0803323960588002E-3</v>
      </c>
      <c r="CG225" s="176">
        <v>1.1785488681309999</v>
      </c>
      <c r="CH225" s="168">
        <v>0.4</v>
      </c>
      <c r="CI225" s="169" t="s">
        <v>44</v>
      </c>
      <c r="CJ225" s="169">
        <v>2E-3</v>
      </c>
      <c r="CK225" s="169" t="s">
        <v>44</v>
      </c>
      <c r="CL225" s="169">
        <v>2E-3</v>
      </c>
      <c r="CM225" s="177">
        <v>642778069.41999996</v>
      </c>
      <c r="CN225" s="177">
        <v>310083132.82992059</v>
      </c>
      <c r="CO225" s="177">
        <v>605168122.99999988</v>
      </c>
      <c r="CP225" s="127" t="s">
        <v>44</v>
      </c>
      <c r="CQ225" s="127" t="s">
        <v>44</v>
      </c>
      <c r="CR225" s="127" t="s">
        <v>44</v>
      </c>
      <c r="CS225" s="127" t="s">
        <v>44</v>
      </c>
      <c r="CT225" s="125" t="s">
        <v>44</v>
      </c>
      <c r="CU225" s="125" t="s">
        <v>44</v>
      </c>
      <c r="CV225" s="125" t="s">
        <v>5456</v>
      </c>
      <c r="CW225" s="125" t="s">
        <v>44</v>
      </c>
      <c r="CX225" s="153">
        <v>25569.625694432871</v>
      </c>
    </row>
    <row r="226" spans="1:102" ht="15" customHeight="1" x14ac:dyDescent="0.25">
      <c r="A226" s="8"/>
      <c r="B226" s="128">
        <v>40920066000114</v>
      </c>
      <c r="C226" s="151" t="s">
        <v>5457</v>
      </c>
      <c r="D226" s="125">
        <v>13</v>
      </c>
      <c r="E226" s="125"/>
      <c r="F226" s="121"/>
      <c r="G226" s="125" t="s">
        <v>5454</v>
      </c>
      <c r="H226" s="125" t="s">
        <v>3263</v>
      </c>
      <c r="I226" s="125" t="s">
        <v>3257</v>
      </c>
      <c r="J226" s="125" t="s">
        <v>3319</v>
      </c>
      <c r="K226" s="125" t="s">
        <v>3285</v>
      </c>
      <c r="L226" s="125" t="s">
        <v>3272</v>
      </c>
      <c r="M226" s="125" t="s">
        <v>110</v>
      </c>
      <c r="N226" s="125" t="s">
        <v>4692</v>
      </c>
      <c r="O226" s="125" t="s">
        <v>4606</v>
      </c>
      <c r="P226" s="125" t="s">
        <v>3295</v>
      </c>
      <c r="Q226" s="126">
        <v>500</v>
      </c>
      <c r="R226" s="125" t="s">
        <v>4571</v>
      </c>
      <c r="S226" s="187" t="s">
        <v>44</v>
      </c>
      <c r="T226" s="170">
        <v>500</v>
      </c>
      <c r="U226" s="170">
        <v>500</v>
      </c>
      <c r="V226" s="171" t="s">
        <v>3271</v>
      </c>
      <c r="W226" s="171" t="s">
        <v>3288</v>
      </c>
      <c r="X226" s="171" t="s">
        <v>3289</v>
      </c>
      <c r="Y226" s="171" t="s">
        <v>3292</v>
      </c>
      <c r="Z226" s="171">
        <v>32</v>
      </c>
      <c r="AA226" s="171" t="s">
        <v>44</v>
      </c>
      <c r="AB226" s="168" t="s">
        <v>44</v>
      </c>
      <c r="AC226" s="171" t="s">
        <v>5458</v>
      </c>
      <c r="AD226" s="168">
        <v>1.8000000000000002E-2</v>
      </c>
      <c r="AE226" s="168">
        <v>0.21800000000000003</v>
      </c>
      <c r="AF226" s="168">
        <v>0.02</v>
      </c>
      <c r="AG226" s="168">
        <v>0.2</v>
      </c>
      <c r="AH226" s="171" t="s">
        <v>4836</v>
      </c>
      <c r="AI226" s="171" t="s">
        <v>3300</v>
      </c>
      <c r="AJ226" s="171" t="s">
        <v>44</v>
      </c>
      <c r="AK226" s="172">
        <v>44277</v>
      </c>
      <c r="AL226" s="186" t="s">
        <v>5459</v>
      </c>
      <c r="AM226" s="127">
        <v>-6.6563638032390003E-4</v>
      </c>
      <c r="AN226" s="127">
        <v>3.0742857289804301E-2</v>
      </c>
      <c r="AO226" s="127">
        <v>0.269528344565864</v>
      </c>
      <c r="AP226" s="127">
        <v>0.17796839507320161</v>
      </c>
      <c r="AQ226" s="127">
        <v>0.1668857092843565</v>
      </c>
      <c r="AR226" s="127">
        <v>-3.0840501886281201E-2</v>
      </c>
      <c r="AS226" s="127">
        <v>0.13763989297505241</v>
      </c>
      <c r="AT226" s="127">
        <v>0.1268342680958163</v>
      </c>
      <c r="AU226" s="127" t="s">
        <v>44</v>
      </c>
      <c r="AV226" s="127" t="s">
        <v>44</v>
      </c>
      <c r="AW226" s="127">
        <v>0.13715469320901061</v>
      </c>
      <c r="AX226" s="127" t="s">
        <v>44</v>
      </c>
      <c r="AY226" s="127">
        <v>0.67712036599498859</v>
      </c>
      <c r="AZ226" s="127">
        <v>1.8177609985490504</v>
      </c>
      <c r="BA226" s="127">
        <v>1.3830807737241029</v>
      </c>
      <c r="BB226" s="127">
        <v>1.3414714617285788</v>
      </c>
      <c r="BC226" s="127" t="s">
        <v>44</v>
      </c>
      <c r="BD226" s="127">
        <v>1.0549188173506916</v>
      </c>
      <c r="BE226" s="127">
        <v>1.0250887557852553</v>
      </c>
      <c r="BF226" s="127" t="s">
        <v>44</v>
      </c>
      <c r="BG226" s="127" t="s">
        <v>44</v>
      </c>
      <c r="BH226" s="127">
        <v>1.2319392563284239</v>
      </c>
      <c r="BI226" s="127">
        <v>-1.15750178385773E-2</v>
      </c>
      <c r="BJ226" s="127">
        <v>-1.4659494837988301E-2</v>
      </c>
      <c r="BK226" s="127">
        <v>0.12125343670888861</v>
      </c>
      <c r="BL226" s="127">
        <v>4.3673365225007421E-2</v>
      </c>
      <c r="BM226" s="127">
        <v>3.7780645185430783E-2</v>
      </c>
      <c r="BN226" s="127">
        <v>-0.13958023004052361</v>
      </c>
      <c r="BO226" s="127">
        <v>7.1654993902272E-3</v>
      </c>
      <c r="BP226" s="127">
        <v>3.1042326427820999E-3</v>
      </c>
      <c r="BQ226" s="127" t="s">
        <v>44</v>
      </c>
      <c r="BR226" s="127" t="s">
        <v>44</v>
      </c>
      <c r="BS226" s="127">
        <v>2.323548179845436E-2</v>
      </c>
      <c r="BT226" s="127">
        <v>0.114381469653075</v>
      </c>
      <c r="BU226" s="127">
        <v>0.1027984076169822</v>
      </c>
      <c r="BV226" s="174">
        <v>0.93533252319994542</v>
      </c>
      <c r="BW226" s="174">
        <v>0.2324970927942685</v>
      </c>
      <c r="BX226" s="127">
        <v>-7.8579970725851905E-2</v>
      </c>
      <c r="BY226" s="127">
        <v>-9.1377105015135004E-2</v>
      </c>
      <c r="BZ226" s="174">
        <v>0.37381719133516578</v>
      </c>
      <c r="CA226" s="179">
        <v>0.8484173112831157</v>
      </c>
      <c r="CB226" s="179">
        <v>-0.39364226005286551</v>
      </c>
      <c r="CC226" s="179">
        <v>0.64256752652979299</v>
      </c>
      <c r="CD226" s="179">
        <v>0.53264646308176222</v>
      </c>
      <c r="CE226" s="179">
        <v>4.9023433967637399E-2</v>
      </c>
      <c r="CF226" s="179">
        <v>0.71398947595994211</v>
      </c>
      <c r="CG226" s="176">
        <v>1.9239438</v>
      </c>
      <c r="CH226" s="168">
        <v>0.27</v>
      </c>
      <c r="CI226" s="169">
        <v>0.15</v>
      </c>
      <c r="CJ226" s="169">
        <v>4.8600000000000006E-3</v>
      </c>
      <c r="CK226" s="169" t="s">
        <v>44</v>
      </c>
      <c r="CL226" s="169">
        <v>4.8600000000000006E-3</v>
      </c>
      <c r="CM226" s="177">
        <v>111768458.90000001</v>
      </c>
      <c r="CN226" s="177">
        <v>103572693.66880952</v>
      </c>
      <c r="CO226" s="177">
        <v>29888722.790000003</v>
      </c>
      <c r="CP226" s="127" t="s">
        <v>44</v>
      </c>
      <c r="CQ226" s="127" t="s">
        <v>44</v>
      </c>
      <c r="CR226" s="127" t="s">
        <v>44</v>
      </c>
      <c r="CS226" s="127" t="s">
        <v>44</v>
      </c>
      <c r="CT226" s="125" t="s">
        <v>44</v>
      </c>
      <c r="CU226" s="125" t="s">
        <v>44</v>
      </c>
      <c r="CV226" s="125" t="s">
        <v>5460</v>
      </c>
      <c r="CW226" s="125" t="s">
        <v>44</v>
      </c>
      <c r="CX226" s="153">
        <v>25569.625694432871</v>
      </c>
    </row>
    <row r="227" spans="1:102" ht="15" customHeight="1" x14ac:dyDescent="0.25">
      <c r="A227" s="8"/>
      <c r="B227" s="128">
        <v>41075713000100</v>
      </c>
      <c r="C227" s="151" t="s">
        <v>5461</v>
      </c>
      <c r="D227" s="125">
        <v>13</v>
      </c>
      <c r="E227" s="125"/>
      <c r="F227" s="121"/>
      <c r="G227" s="125" t="s">
        <v>5462</v>
      </c>
      <c r="H227" s="125" t="s">
        <v>347</v>
      </c>
      <c r="I227" s="125" t="s">
        <v>3256</v>
      </c>
      <c r="J227" s="125" t="s">
        <v>357</v>
      </c>
      <c r="K227" s="125" t="s">
        <v>3285</v>
      </c>
      <c r="L227" s="125" t="s">
        <v>3272</v>
      </c>
      <c r="M227" s="125" t="s">
        <v>110</v>
      </c>
      <c r="N227" s="125" t="s">
        <v>111</v>
      </c>
      <c r="O227" s="125" t="s">
        <v>4592</v>
      </c>
      <c r="P227" s="125" t="s">
        <v>3329</v>
      </c>
      <c r="Q227" s="126">
        <v>1000</v>
      </c>
      <c r="R227" s="125" t="s">
        <v>4571</v>
      </c>
      <c r="S227" s="187" t="s">
        <v>44</v>
      </c>
      <c r="T227" s="170">
        <v>1000</v>
      </c>
      <c r="U227" s="170">
        <v>1000</v>
      </c>
      <c r="V227" s="171" t="s">
        <v>3271</v>
      </c>
      <c r="W227" s="171" t="s">
        <v>132</v>
      </c>
      <c r="X227" s="171" t="s">
        <v>3289</v>
      </c>
      <c r="Y227" s="171" t="s">
        <v>3292</v>
      </c>
      <c r="Z227" s="171">
        <v>32</v>
      </c>
      <c r="AA227" s="171" t="s">
        <v>44</v>
      </c>
      <c r="AB227" s="168" t="s">
        <v>44</v>
      </c>
      <c r="AC227" s="171" t="s">
        <v>44</v>
      </c>
      <c r="AD227" s="168">
        <v>1.95E-2</v>
      </c>
      <c r="AE227" s="168" t="s">
        <v>44</v>
      </c>
      <c r="AF227" s="168">
        <v>2.1000000000000001E-2</v>
      </c>
      <c r="AG227" s="168">
        <v>0.2</v>
      </c>
      <c r="AH227" s="171" t="s">
        <v>3322</v>
      </c>
      <c r="AI227" s="171" t="s">
        <v>4573</v>
      </c>
      <c r="AJ227" s="171" t="s">
        <v>130</v>
      </c>
      <c r="AK227" s="172">
        <v>44364</v>
      </c>
      <c r="AL227" s="186" t="s">
        <v>5463</v>
      </c>
      <c r="AM227" s="127">
        <v>1.0899070746938999E-3</v>
      </c>
      <c r="AN227" s="127">
        <v>2.1862246651676399E-2</v>
      </c>
      <c r="AO227" s="127">
        <v>4.4872777391647897E-2</v>
      </c>
      <c r="AP227" s="127">
        <v>3.3833330865056598E-2</v>
      </c>
      <c r="AQ227" s="127">
        <v>4.9877761338782398E-2</v>
      </c>
      <c r="AR227" s="127">
        <v>7.0617823824753206E-2</v>
      </c>
      <c r="AS227" s="127">
        <v>5.7816710413490298E-2</v>
      </c>
      <c r="AT227" s="127">
        <v>9.1732213281423503E-2</v>
      </c>
      <c r="AU227" s="127" t="s">
        <v>44</v>
      </c>
      <c r="AV227" s="127" t="s">
        <v>44</v>
      </c>
      <c r="AW227" s="127">
        <v>6.0288338157125303E-2</v>
      </c>
      <c r="AX227" s="127">
        <v>9.9905487663496204E-2</v>
      </c>
      <c r="AY227" s="127">
        <v>0.48152233589443671</v>
      </c>
      <c r="AZ227" s="127">
        <v>0.3026323067078337</v>
      </c>
      <c r="BA227" s="127">
        <v>0.2455348843043047</v>
      </c>
      <c r="BB227" s="127">
        <v>0.35816325655081288</v>
      </c>
      <c r="BC227" s="127">
        <v>0.64942063975537123</v>
      </c>
      <c r="BD227" s="127">
        <v>0.44312687589463318</v>
      </c>
      <c r="BE227" s="127">
        <v>0.74139001856379128</v>
      </c>
      <c r="BF227" s="127" t="s">
        <v>44</v>
      </c>
      <c r="BG227" s="127" t="s">
        <v>44</v>
      </c>
      <c r="BH227" s="127">
        <v>0.4454261181038971</v>
      </c>
      <c r="BI227" s="127">
        <v>-9.8194743835595E-3</v>
      </c>
      <c r="BJ227" s="127">
        <v>-2.35401054761161E-2</v>
      </c>
      <c r="BK227" s="127">
        <v>-0.1034021304653274</v>
      </c>
      <c r="BL227" s="127">
        <v>-9.137069465830594E-2</v>
      </c>
      <c r="BM227" s="127">
        <v>-7.8456278914787347E-2</v>
      </c>
      <c r="BN227" s="127">
        <v>-3.8121904329489101E-2</v>
      </c>
      <c r="BO227" s="127">
        <v>-7.2657683171334794E-2</v>
      </c>
      <c r="BP227" s="127">
        <v>-3.1997822171610603E-2</v>
      </c>
      <c r="BQ227" s="127" t="s">
        <v>44</v>
      </c>
      <c r="BR227" s="127" t="s">
        <v>44</v>
      </c>
      <c r="BS227" s="127">
        <v>-6.6113074900126856E-2</v>
      </c>
      <c r="BT227" s="127">
        <v>3.8259592551208199E-2</v>
      </c>
      <c r="BU227" s="127">
        <v>4.2493986905523501E-2</v>
      </c>
      <c r="BV227" s="174">
        <v>-2.448265981227765</v>
      </c>
      <c r="BW227" s="174">
        <v>-1.280857963009949</v>
      </c>
      <c r="BX227" s="127">
        <v>-2.7903099411965698E-2</v>
      </c>
      <c r="BY227" s="127">
        <v>-5.7323719441960401E-2</v>
      </c>
      <c r="BZ227" s="174">
        <v>1.33766885957292E-2</v>
      </c>
      <c r="CA227" s="179">
        <v>1.62307621333878E-2</v>
      </c>
      <c r="CB227" s="179">
        <v>1.25941821460553E-2</v>
      </c>
      <c r="CC227" s="179">
        <v>-2.5854035865609699E-2</v>
      </c>
      <c r="CD227" s="179">
        <v>-3.9756443877497903E-2</v>
      </c>
      <c r="CE227" s="179">
        <v>-7.93894780102464E-2</v>
      </c>
      <c r="CF227" s="179">
        <v>-1.30162890926852E-2</v>
      </c>
      <c r="CG227" s="176">
        <v>1.32857794</v>
      </c>
      <c r="CH227" s="168">
        <v>0.24</v>
      </c>
      <c r="CI227" s="169">
        <v>0.1</v>
      </c>
      <c r="CJ227" s="169">
        <v>4.6800000000000001E-3</v>
      </c>
      <c r="CK227" s="169" t="s">
        <v>44</v>
      </c>
      <c r="CL227" s="169">
        <v>4.6800000000000001E-3</v>
      </c>
      <c r="CM227" s="177">
        <v>26827059.039999999</v>
      </c>
      <c r="CN227" s="177">
        <v>31313898.907777783</v>
      </c>
      <c r="CO227" s="177">
        <v>-11627471.130000005</v>
      </c>
      <c r="CP227" s="127" t="s">
        <v>44</v>
      </c>
      <c r="CQ227" s="127" t="s">
        <v>44</v>
      </c>
      <c r="CR227" s="127" t="s">
        <v>44</v>
      </c>
      <c r="CS227" s="127" t="s">
        <v>44</v>
      </c>
      <c r="CT227" s="125" t="s">
        <v>44</v>
      </c>
      <c r="CU227" s="125" t="s">
        <v>44</v>
      </c>
      <c r="CV227" s="125" t="s">
        <v>5464</v>
      </c>
      <c r="CW227" s="125" t="s">
        <v>44</v>
      </c>
      <c r="CX227" s="153">
        <v>25569.625694432871</v>
      </c>
    </row>
    <row r="228" spans="1:102" ht="15" customHeight="1" x14ac:dyDescent="0.25">
      <c r="A228" s="8"/>
      <c r="B228" s="128">
        <v>34186116000189</v>
      </c>
      <c r="C228" s="151" t="s">
        <v>5465</v>
      </c>
      <c r="D228" s="125">
        <v>13</v>
      </c>
      <c r="E228" s="125"/>
      <c r="F228" s="121" t="s">
        <v>3310</v>
      </c>
      <c r="G228" s="125" t="s">
        <v>5466</v>
      </c>
      <c r="H228" s="125" t="s">
        <v>347</v>
      </c>
      <c r="I228" s="125" t="s">
        <v>3256</v>
      </c>
      <c r="J228" s="125" t="s">
        <v>357</v>
      </c>
      <c r="K228" s="125" t="s">
        <v>3285</v>
      </c>
      <c r="L228" s="125" t="s">
        <v>3272</v>
      </c>
      <c r="M228" s="125" t="s">
        <v>110</v>
      </c>
      <c r="N228" s="125" t="s">
        <v>111</v>
      </c>
      <c r="O228" s="125" t="s">
        <v>4592</v>
      </c>
      <c r="P228" s="125" t="s">
        <v>3299</v>
      </c>
      <c r="Q228" s="126">
        <v>500</v>
      </c>
      <c r="R228" s="125" t="s">
        <v>4571</v>
      </c>
      <c r="S228" s="187" t="s">
        <v>44</v>
      </c>
      <c r="T228" s="170">
        <v>100</v>
      </c>
      <c r="U228" s="170">
        <v>100</v>
      </c>
      <c r="V228" s="171" t="s">
        <v>3271</v>
      </c>
      <c r="W228" s="171" t="s">
        <v>132</v>
      </c>
      <c r="X228" s="171" t="s">
        <v>5467</v>
      </c>
      <c r="Y228" s="171" t="s">
        <v>3292</v>
      </c>
      <c r="Z228" s="171">
        <v>12</v>
      </c>
      <c r="AA228" s="171" t="s">
        <v>44</v>
      </c>
      <c r="AB228" s="168" t="s">
        <v>44</v>
      </c>
      <c r="AC228" s="171" t="s">
        <v>5468</v>
      </c>
      <c r="AD228" s="168">
        <v>1.4499999999999999E-2</v>
      </c>
      <c r="AE228" s="168">
        <v>6.4500000000000002E-2</v>
      </c>
      <c r="AF228" s="168">
        <v>0.02</v>
      </c>
      <c r="AG228" s="168">
        <v>0.2</v>
      </c>
      <c r="AH228" s="171" t="s">
        <v>133</v>
      </c>
      <c r="AI228" s="171" t="s">
        <v>4607</v>
      </c>
      <c r="AJ228" s="171" t="s">
        <v>130</v>
      </c>
      <c r="AK228" s="172">
        <v>43678</v>
      </c>
      <c r="AL228" s="186" t="s">
        <v>5469</v>
      </c>
      <c r="AM228" s="127">
        <v>1.19002557057796E-2</v>
      </c>
      <c r="AN228" s="127">
        <v>4.4876861127185398E-2</v>
      </c>
      <c r="AO228" s="127">
        <v>0.12682062672455879</v>
      </c>
      <c r="AP228" s="127">
        <v>8.7100457282157595E-2</v>
      </c>
      <c r="AQ228" s="127">
        <v>6.3353321132585794E-2</v>
      </c>
      <c r="AR228" s="127">
        <v>8.2227984747525101E-2</v>
      </c>
      <c r="AS228" s="127">
        <v>5.1022112214989798E-2</v>
      </c>
      <c r="AT228" s="127">
        <v>-3.7309275959720003E-4</v>
      </c>
      <c r="AU228" s="127" t="s">
        <v>44</v>
      </c>
      <c r="AV228" s="127" t="s">
        <v>44</v>
      </c>
      <c r="AW228" s="127">
        <v>5.8701576125845097E-2</v>
      </c>
      <c r="AX228" s="127">
        <v>1.0908277202807453</v>
      </c>
      <c r="AY228" s="127">
        <v>0.98842590799859698</v>
      </c>
      <c r="AZ228" s="127">
        <v>0.85530740539652772</v>
      </c>
      <c r="BA228" s="127">
        <v>0.6486596377929742</v>
      </c>
      <c r="BB228" s="127">
        <v>0.46098361931591031</v>
      </c>
      <c r="BC228" s="127">
        <v>0.75619082503947832</v>
      </c>
      <c r="BD228" s="127">
        <v>0.39105077106044511</v>
      </c>
      <c r="BE228" s="127" t="s">
        <v>44</v>
      </c>
      <c r="BF228" s="127" t="s">
        <v>44</v>
      </c>
      <c r="BG228" s="127" t="s">
        <v>44</v>
      </c>
      <c r="BH228" s="127">
        <v>0.55271070285764845</v>
      </c>
      <c r="BI228" s="127">
        <v>9.9087424752609997E-4</v>
      </c>
      <c r="BJ228" s="127">
        <v>-5.2549100060709998E-4</v>
      </c>
      <c r="BK228" s="127">
        <v>-2.14542811324165E-2</v>
      </c>
      <c r="BL228" s="127">
        <v>-4.1592234227905367E-2</v>
      </c>
      <c r="BM228" s="127">
        <v>-6.5126973186352299E-2</v>
      </c>
      <c r="BN228" s="127">
        <v>-2.6511743406717199E-2</v>
      </c>
      <c r="BO228" s="127">
        <v>-7.9452281369835204E-2</v>
      </c>
      <c r="BP228" s="127">
        <v>-0.12410312821263141</v>
      </c>
      <c r="BQ228" s="127" t="s">
        <v>44</v>
      </c>
      <c r="BR228" s="127" t="s">
        <v>44</v>
      </c>
      <c r="BS228" s="127">
        <v>-4.2944159986663122E-2</v>
      </c>
      <c r="BT228" s="127">
        <v>5.4238912012783497E-2</v>
      </c>
      <c r="BU228" s="127">
        <v>6.3578046692575399E-2</v>
      </c>
      <c r="BV228" s="174">
        <v>-0.32089228276955178</v>
      </c>
      <c r="BW228" s="174">
        <v>-0.50488384568696054</v>
      </c>
      <c r="BX228" s="127">
        <v>-3.5296914517510297E-2</v>
      </c>
      <c r="BY228" s="127">
        <v>-9.6718701375705998E-2</v>
      </c>
      <c r="BZ228" s="174">
        <v>0.155243734730769</v>
      </c>
      <c r="CA228" s="179">
        <v>0.56710980877007011</v>
      </c>
      <c r="CB228" s="179">
        <v>-0.28017408521634241</v>
      </c>
      <c r="CC228" s="179">
        <v>0.4706799931894155</v>
      </c>
      <c r="CD228" s="179">
        <v>0.37270271465965288</v>
      </c>
      <c r="CE228" s="179">
        <v>0.19397023319795539</v>
      </c>
      <c r="CF228" s="179">
        <v>0.63108521684025953</v>
      </c>
      <c r="CG228" s="176">
        <v>1.4673488400000001</v>
      </c>
      <c r="CH228" s="168">
        <v>0.24</v>
      </c>
      <c r="CI228" s="169">
        <v>0.1</v>
      </c>
      <c r="CJ228" s="169">
        <v>3.4799999999999996E-3</v>
      </c>
      <c r="CK228" s="169" t="s">
        <v>44</v>
      </c>
      <c r="CL228" s="169">
        <v>3.4799999999999996E-3</v>
      </c>
      <c r="CM228" s="177">
        <v>30006130.57</v>
      </c>
      <c r="CN228" s="177">
        <v>33199446.72952383</v>
      </c>
      <c r="CO228" s="177">
        <v>-11171590.119999999</v>
      </c>
      <c r="CP228" s="127" t="s">
        <v>44</v>
      </c>
      <c r="CQ228" s="127" t="s">
        <v>44</v>
      </c>
      <c r="CR228" s="127" t="s">
        <v>44</v>
      </c>
      <c r="CS228" s="127" t="s">
        <v>44</v>
      </c>
      <c r="CT228" s="125" t="s">
        <v>44</v>
      </c>
      <c r="CU228" s="125" t="s">
        <v>44</v>
      </c>
      <c r="CV228" s="125" t="s">
        <v>5470</v>
      </c>
      <c r="CW228" s="125" t="s">
        <v>44</v>
      </c>
      <c r="CX228" s="153">
        <v>25569.625694432871</v>
      </c>
    </row>
    <row r="229" spans="1:102" ht="15" customHeight="1" x14ac:dyDescent="0.25">
      <c r="A229" s="8"/>
      <c r="B229" s="128">
        <v>35940266000107</v>
      </c>
      <c r="C229" s="151" t="s">
        <v>5471</v>
      </c>
      <c r="D229" s="125">
        <v>13</v>
      </c>
      <c r="E229" s="125"/>
      <c r="F229" s="121"/>
      <c r="G229" s="125" t="s">
        <v>5462</v>
      </c>
      <c r="H229" s="125" t="s">
        <v>347</v>
      </c>
      <c r="I229" s="125" t="s">
        <v>3256</v>
      </c>
      <c r="J229" s="125" t="s">
        <v>357</v>
      </c>
      <c r="K229" s="125" t="s">
        <v>3285</v>
      </c>
      <c r="L229" s="125" t="s">
        <v>3272</v>
      </c>
      <c r="M229" s="125" t="s">
        <v>110</v>
      </c>
      <c r="N229" s="125" t="s">
        <v>111</v>
      </c>
      <c r="O229" s="125" t="s">
        <v>4592</v>
      </c>
      <c r="P229" s="125" t="s">
        <v>3297</v>
      </c>
      <c r="Q229" s="126">
        <v>10000</v>
      </c>
      <c r="R229" s="125" t="s">
        <v>4571</v>
      </c>
      <c r="S229" s="187" t="s">
        <v>44</v>
      </c>
      <c r="T229" s="170">
        <v>10000</v>
      </c>
      <c r="U229" s="170">
        <v>10000</v>
      </c>
      <c r="V229" s="171" t="s">
        <v>3271</v>
      </c>
      <c r="W229" s="171" t="s">
        <v>132</v>
      </c>
      <c r="X229" s="171" t="s">
        <v>3289</v>
      </c>
      <c r="Y229" s="171" t="s">
        <v>3292</v>
      </c>
      <c r="Z229" s="171">
        <v>32</v>
      </c>
      <c r="AA229" s="171" t="s">
        <v>44</v>
      </c>
      <c r="AB229" s="168" t="s">
        <v>44</v>
      </c>
      <c r="AC229" s="171" t="s">
        <v>5472</v>
      </c>
      <c r="AD229" s="168">
        <v>9.4999999999999998E-3</v>
      </c>
      <c r="AE229" s="168">
        <v>5.9500000000000004E-2</v>
      </c>
      <c r="AF229" s="168">
        <v>1.0500000000000001E-2</v>
      </c>
      <c r="AG229" s="168">
        <v>0.27500000000000002</v>
      </c>
      <c r="AH229" s="171" t="s">
        <v>133</v>
      </c>
      <c r="AI229" s="171" t="s">
        <v>4607</v>
      </c>
      <c r="AJ229" s="171" t="s">
        <v>130</v>
      </c>
      <c r="AK229" s="172">
        <v>44043</v>
      </c>
      <c r="AL229" s="186" t="s">
        <v>5473</v>
      </c>
      <c r="AM229" s="127">
        <v>-2.8172424989765001E-3</v>
      </c>
      <c r="AN229" s="127">
        <v>1.5696958693860601E-2</v>
      </c>
      <c r="AO229" s="127">
        <v>6.9724025389406004E-3</v>
      </c>
      <c r="AP229" s="127">
        <v>2.6885888005878E-3</v>
      </c>
      <c r="AQ229" s="127">
        <v>2.8757399648376699E-2</v>
      </c>
      <c r="AR229" s="127">
        <v>7.5230597489997594E-2</v>
      </c>
      <c r="AS229" s="127">
        <v>4.1400631453588403E-2</v>
      </c>
      <c r="AT229" s="127">
        <v>9.0879653741149494E-2</v>
      </c>
      <c r="AU229" s="127" t="s">
        <v>44</v>
      </c>
      <c r="AV229" s="127" t="s">
        <v>44</v>
      </c>
      <c r="AW229" s="127">
        <v>4.1772425920708803E-2</v>
      </c>
      <c r="AX229" s="127" t="s">
        <v>44</v>
      </c>
      <c r="AY229" s="127">
        <v>0.34573007692814928</v>
      </c>
      <c r="AZ229" s="127">
        <v>4.7023482527914398E-2</v>
      </c>
      <c r="BA229" s="127">
        <v>1.9212810329532801E-2</v>
      </c>
      <c r="BB229" s="127">
        <v>0.20224201469518729</v>
      </c>
      <c r="BC229" s="127">
        <v>0.69184095607896334</v>
      </c>
      <c r="BD229" s="127">
        <v>0.31730847958816277</v>
      </c>
      <c r="BE229" s="127">
        <v>0.7344995369022258</v>
      </c>
      <c r="BF229" s="127" t="s">
        <v>44</v>
      </c>
      <c r="BG229" s="127" t="s">
        <v>44</v>
      </c>
      <c r="BH229" s="127">
        <v>0.34220485270390771</v>
      </c>
      <c r="BI229" s="127">
        <v>-1.372662395723E-2</v>
      </c>
      <c r="BJ229" s="127">
        <v>-2.9705393433931901E-2</v>
      </c>
      <c r="BK229" s="127">
        <v>-0.14130250531803479</v>
      </c>
      <c r="BL229" s="127">
        <v>-0.12040022823388818</v>
      </c>
      <c r="BM229" s="127">
        <v>-9.9313867402164191E-2</v>
      </c>
      <c r="BN229" s="127">
        <v>-3.3509130664244699E-2</v>
      </c>
      <c r="BO229" s="127">
        <v>-8.9073762131236703E-2</v>
      </c>
      <c r="BP229" s="127">
        <v>-3.2850381711884501E-2</v>
      </c>
      <c r="BQ229" s="127" t="s">
        <v>44</v>
      </c>
      <c r="BR229" s="127" t="s">
        <v>44</v>
      </c>
      <c r="BS229" s="127">
        <v>-7.1560742239361708E-2</v>
      </c>
      <c r="BT229" s="127">
        <v>6.07978192056709E-2</v>
      </c>
      <c r="BU229" s="127">
        <v>6.3185625698799597E-2</v>
      </c>
      <c r="BV229" s="174">
        <v>-2.1300889978503013</v>
      </c>
      <c r="BW229" s="174">
        <v>-0.90189273881318321</v>
      </c>
      <c r="BX229" s="127">
        <v>-5.5860935810084701E-2</v>
      </c>
      <c r="BY229" s="127">
        <v>-8.9925403323931605E-2</v>
      </c>
      <c r="BZ229" s="174">
        <v>4.2831591149633003E-2</v>
      </c>
      <c r="CA229" s="179">
        <v>1.8322581012177801E-2</v>
      </c>
      <c r="CB229" s="179">
        <v>5.3027325900651002E-3</v>
      </c>
      <c r="CC229" s="179">
        <v>-3.4522598069327497E-2</v>
      </c>
      <c r="CD229" s="179">
        <v>-5.3433405732234998E-2</v>
      </c>
      <c r="CE229" s="179">
        <v>-9.0268122890820895E-2</v>
      </c>
      <c r="CF229" s="179">
        <v>-1.7916418184717599E-2</v>
      </c>
      <c r="CG229" s="176">
        <v>1.2638637100000001</v>
      </c>
      <c r="CH229" s="168">
        <v>0.3</v>
      </c>
      <c r="CI229" s="169">
        <v>0.1</v>
      </c>
      <c r="CJ229" s="169">
        <v>2.8499999999999997E-3</v>
      </c>
      <c r="CK229" s="169" t="s">
        <v>44</v>
      </c>
      <c r="CL229" s="169">
        <v>2.8499999999999997E-3</v>
      </c>
      <c r="CM229" s="177">
        <v>89450987.819999993</v>
      </c>
      <c r="CN229" s="177">
        <v>104635503.65682536</v>
      </c>
      <c r="CO229" s="177">
        <v>-44374677.299999975</v>
      </c>
      <c r="CP229" s="127" t="s">
        <v>44</v>
      </c>
      <c r="CQ229" s="127" t="s">
        <v>44</v>
      </c>
      <c r="CR229" s="127" t="s">
        <v>44</v>
      </c>
      <c r="CS229" s="127" t="s">
        <v>44</v>
      </c>
      <c r="CT229" s="125" t="s">
        <v>44</v>
      </c>
      <c r="CU229" s="125" t="s">
        <v>44</v>
      </c>
      <c r="CV229" s="125" t="s">
        <v>5474</v>
      </c>
      <c r="CW229" s="125" t="s">
        <v>44</v>
      </c>
      <c r="CX229" s="153">
        <v>25569.625694432871</v>
      </c>
    </row>
    <row r="230" spans="1:102" ht="15" customHeight="1" x14ac:dyDescent="0.25">
      <c r="A230" s="8"/>
      <c r="B230" s="128">
        <v>9143435000160</v>
      </c>
      <c r="C230" s="151" t="s">
        <v>5402</v>
      </c>
      <c r="D230" s="125">
        <v>26</v>
      </c>
      <c r="E230" s="125"/>
      <c r="F230" s="121" t="s">
        <v>3267</v>
      </c>
      <c r="G230" s="125" t="s">
        <v>5403</v>
      </c>
      <c r="H230" s="125" t="s">
        <v>3264</v>
      </c>
      <c r="I230" s="125" t="s">
        <v>3265</v>
      </c>
      <c r="J230" s="125" t="s">
        <v>357</v>
      </c>
      <c r="K230" s="125" t="s">
        <v>3298</v>
      </c>
      <c r="L230" s="125" t="s">
        <v>3272</v>
      </c>
      <c r="M230" s="125" t="s">
        <v>112</v>
      </c>
      <c r="N230" s="125" t="s">
        <v>5147</v>
      </c>
      <c r="O230" s="125" t="s">
        <v>4749</v>
      </c>
      <c r="P230" s="125" t="s">
        <v>4860</v>
      </c>
      <c r="Q230" s="126">
        <v>1000</v>
      </c>
      <c r="R230" s="125" t="s">
        <v>4571</v>
      </c>
      <c r="S230" s="187" t="s">
        <v>44</v>
      </c>
      <c r="T230" s="170">
        <v>1000</v>
      </c>
      <c r="U230" s="170">
        <v>1000</v>
      </c>
      <c r="V230" s="171" t="s">
        <v>3271</v>
      </c>
      <c r="W230" s="171" t="s">
        <v>3288</v>
      </c>
      <c r="X230" s="171" t="s">
        <v>3303</v>
      </c>
      <c r="Y230" s="171" t="s">
        <v>3292</v>
      </c>
      <c r="Z230" s="171">
        <v>17</v>
      </c>
      <c r="AA230" s="171" t="s">
        <v>131</v>
      </c>
      <c r="AB230" s="168">
        <v>0.04</v>
      </c>
      <c r="AC230" s="171" t="s">
        <v>44</v>
      </c>
      <c r="AD230" s="168">
        <v>0.02</v>
      </c>
      <c r="AE230" s="168" t="s">
        <v>44</v>
      </c>
      <c r="AF230" s="168">
        <v>2.2000000000000002E-2</v>
      </c>
      <c r="AG230" s="168">
        <v>0.15</v>
      </c>
      <c r="AH230" s="171" t="s">
        <v>3253</v>
      </c>
      <c r="AI230" s="171" t="s">
        <v>3254</v>
      </c>
      <c r="AJ230" s="171" t="s">
        <v>3246</v>
      </c>
      <c r="AK230" s="172">
        <v>39416</v>
      </c>
      <c r="AL230" s="186" t="s">
        <v>3409</v>
      </c>
      <c r="AM230" s="127">
        <v>-9.1609583038977007E-3</v>
      </c>
      <c r="AN230" s="127">
        <v>9.3700023760778794E-2</v>
      </c>
      <c r="AO230" s="127">
        <v>0.24432108873016051</v>
      </c>
      <c r="AP230" s="127">
        <v>0.14776769074104629</v>
      </c>
      <c r="AQ230" s="127">
        <v>0.16475728811580589</v>
      </c>
      <c r="AR230" s="127">
        <v>-9.5776415908107093E-2</v>
      </c>
      <c r="AS230" s="127">
        <v>0.20902418606495221</v>
      </c>
      <c r="AT230" s="127">
        <v>-2.02504461518004E-2</v>
      </c>
      <c r="AU230" s="127" t="s">
        <v>44</v>
      </c>
      <c r="AV230" s="127" t="s">
        <v>44</v>
      </c>
      <c r="AW230" s="127">
        <v>0.1235914080274069</v>
      </c>
      <c r="AX230" s="127" t="s">
        <v>44</v>
      </c>
      <c r="AY230" s="127">
        <v>2.0637702535111866</v>
      </c>
      <c r="AZ230" s="127">
        <v>1.6477574814332741</v>
      </c>
      <c r="BA230" s="127">
        <v>1.1324521958298259</v>
      </c>
      <c r="BB230" s="127">
        <v>1.3217011165810859</v>
      </c>
      <c r="BC230" s="127" t="s">
        <v>44</v>
      </c>
      <c r="BD230" s="127">
        <v>1.6020322480292624</v>
      </c>
      <c r="BE230" s="127" t="s">
        <v>44</v>
      </c>
      <c r="BF230" s="127" t="s">
        <v>44</v>
      </c>
      <c r="BG230" s="127" t="s">
        <v>44</v>
      </c>
      <c r="BH230" s="127">
        <v>1.5851410556539094</v>
      </c>
      <c r="BI230" s="127">
        <v>-2.0070339762151199E-2</v>
      </c>
      <c r="BJ230" s="127">
        <v>4.8297671632986101E-2</v>
      </c>
      <c r="BK230" s="127">
        <v>9.6046180873185102E-2</v>
      </c>
      <c r="BL230" s="127">
        <v>1.5288119889919072E-2</v>
      </c>
      <c r="BM230" s="127">
        <v>3.5656970544382105E-2</v>
      </c>
      <c r="BN230" s="127">
        <v>-0.2045161440623495</v>
      </c>
      <c r="BO230" s="127">
        <v>7.8549792480127001E-2</v>
      </c>
      <c r="BP230" s="127">
        <v>-0.14398048160483459</v>
      </c>
      <c r="BQ230" s="127" t="s">
        <v>44</v>
      </c>
      <c r="BR230" s="127" t="s">
        <v>44</v>
      </c>
      <c r="BS230" s="127">
        <v>4.2322837834488425E-2</v>
      </c>
      <c r="BT230" s="127">
        <v>0.1782062399012346</v>
      </c>
      <c r="BU230" s="127">
        <v>0.2429011520709588</v>
      </c>
      <c r="BV230" s="174">
        <v>0.53968752136192455</v>
      </c>
      <c r="BW230" s="174">
        <v>0.21054209702155069</v>
      </c>
      <c r="BX230" s="127">
        <v>-0.104241984938586</v>
      </c>
      <c r="BY230" s="127">
        <v>-0.61679753965624218</v>
      </c>
      <c r="BZ230" s="174">
        <v>0.79631536951772097</v>
      </c>
      <c r="CA230" s="179">
        <v>0.84258383324131225</v>
      </c>
      <c r="CB230" s="179">
        <v>-0.4104948413352289</v>
      </c>
      <c r="CC230" s="179">
        <v>0.57704382516500108</v>
      </c>
      <c r="CD230" s="179">
        <v>0.46820056488182232</v>
      </c>
      <c r="CE230" s="179">
        <v>8.1280669855311197E-2</v>
      </c>
      <c r="CF230" s="179">
        <v>0.68247188341949871</v>
      </c>
      <c r="CG230" s="176">
        <v>8.4844588900000009</v>
      </c>
      <c r="CH230" s="168">
        <v>0.25</v>
      </c>
      <c r="CI230" s="169">
        <v>0.2</v>
      </c>
      <c r="CJ230" s="169">
        <v>5.0000000000000001E-3</v>
      </c>
      <c r="CK230" s="169" t="s">
        <v>44</v>
      </c>
      <c r="CL230" s="169">
        <v>5.0000000000000001E-3</v>
      </c>
      <c r="CM230" s="177">
        <v>245725041.44</v>
      </c>
      <c r="CN230" s="177">
        <v>240524162.99277788</v>
      </c>
      <c r="CO230" s="177">
        <v>-11431874.02</v>
      </c>
      <c r="CP230" s="127" t="s">
        <v>44</v>
      </c>
      <c r="CQ230" s="127" t="s">
        <v>44</v>
      </c>
      <c r="CR230" s="127" t="s">
        <v>44</v>
      </c>
      <c r="CS230" s="127" t="s">
        <v>44</v>
      </c>
      <c r="CT230" s="125" t="s">
        <v>44</v>
      </c>
      <c r="CU230" s="125" t="s">
        <v>44</v>
      </c>
      <c r="CV230" s="125" t="s">
        <v>5404</v>
      </c>
      <c r="CW230" s="125" t="s">
        <v>44</v>
      </c>
      <c r="CX230" s="153">
        <v>25569.625694432871</v>
      </c>
    </row>
    <row r="231" spans="1:102" ht="15" customHeight="1" x14ac:dyDescent="0.25">
      <c r="A231" s="8"/>
      <c r="B231" s="128">
        <v>35717650000137</v>
      </c>
      <c r="C231" s="151" t="s">
        <v>5405</v>
      </c>
      <c r="D231" s="125">
        <v>26</v>
      </c>
      <c r="E231" s="125"/>
      <c r="F231" s="121" t="s">
        <v>3274</v>
      </c>
      <c r="G231" s="125" t="s">
        <v>5403</v>
      </c>
      <c r="H231" s="125" t="s">
        <v>3264</v>
      </c>
      <c r="I231" s="125" t="s">
        <v>3265</v>
      </c>
      <c r="J231" s="125" t="s">
        <v>3318</v>
      </c>
      <c r="K231" s="125" t="s">
        <v>3298</v>
      </c>
      <c r="L231" s="125" t="s">
        <v>3272</v>
      </c>
      <c r="M231" s="125" t="s">
        <v>112</v>
      </c>
      <c r="N231" s="125" t="s">
        <v>5291</v>
      </c>
      <c r="O231" s="125" t="s">
        <v>3309</v>
      </c>
      <c r="P231" s="125" t="s">
        <v>5406</v>
      </c>
      <c r="Q231" s="126">
        <v>500</v>
      </c>
      <c r="R231" s="125" t="s">
        <v>4571</v>
      </c>
      <c r="S231" s="187" t="s">
        <v>44</v>
      </c>
      <c r="T231" s="170">
        <v>500</v>
      </c>
      <c r="U231" s="170">
        <v>500</v>
      </c>
      <c r="V231" s="171" t="s">
        <v>3271</v>
      </c>
      <c r="W231" s="171" t="s">
        <v>3288</v>
      </c>
      <c r="X231" s="171" t="s">
        <v>3303</v>
      </c>
      <c r="Y231" s="171" t="s">
        <v>3292</v>
      </c>
      <c r="Z231" s="171">
        <v>17</v>
      </c>
      <c r="AA231" s="171" t="s">
        <v>44</v>
      </c>
      <c r="AB231" s="168" t="s">
        <v>44</v>
      </c>
      <c r="AC231" s="171" t="s">
        <v>44</v>
      </c>
      <c r="AD231" s="168">
        <v>0.02</v>
      </c>
      <c r="AE231" s="168" t="s">
        <v>44</v>
      </c>
      <c r="AF231" s="168">
        <v>2.1000000000000001E-2</v>
      </c>
      <c r="AG231" s="168">
        <v>0.2</v>
      </c>
      <c r="AH231" s="171" t="s">
        <v>44</v>
      </c>
      <c r="AI231" s="171" t="s">
        <v>44</v>
      </c>
      <c r="AJ231" s="171" t="s">
        <v>3246</v>
      </c>
      <c r="AK231" s="172">
        <v>43901</v>
      </c>
      <c r="AL231" s="186" t="s">
        <v>3410</v>
      </c>
      <c r="AM231" s="127">
        <v>-5.0130830562196603E-2</v>
      </c>
      <c r="AN231" s="127">
        <v>8.7006298842862803E-2</v>
      </c>
      <c r="AO231" s="127">
        <v>0.19255826243442989</v>
      </c>
      <c r="AP231" s="127">
        <v>0.13940017042825081</v>
      </c>
      <c r="AQ231" s="127">
        <v>0.15182356490178289</v>
      </c>
      <c r="AR231" s="127">
        <v>-6.5697111110627496E-2</v>
      </c>
      <c r="AS231" s="127">
        <v>0.2027228289028897</v>
      </c>
      <c r="AT231" s="127">
        <v>6.8286483631374E-3</v>
      </c>
      <c r="AU231" s="127" t="s">
        <v>44</v>
      </c>
      <c r="AV231" s="127" t="s">
        <v>44</v>
      </c>
      <c r="AW231" s="127">
        <v>0.1507566451504507</v>
      </c>
      <c r="AX231" s="127" t="s">
        <v>44</v>
      </c>
      <c r="AY231" s="127">
        <v>1.9163390169295369</v>
      </c>
      <c r="AZ231" s="127">
        <v>1.2986571040069024</v>
      </c>
      <c r="BA231" s="127">
        <v>1.0641636441408659</v>
      </c>
      <c r="BB231" s="127">
        <v>1.203109101056725</v>
      </c>
      <c r="BC231" s="127" t="s">
        <v>44</v>
      </c>
      <c r="BD231" s="127">
        <v>1.5537365097703542</v>
      </c>
      <c r="BE231" s="127">
        <v>5.5189900642431199E-2</v>
      </c>
      <c r="BF231" s="127" t="s">
        <v>44</v>
      </c>
      <c r="BG231" s="127" t="s">
        <v>44</v>
      </c>
      <c r="BH231" s="127">
        <v>1.7168081383888512</v>
      </c>
      <c r="BI231" s="127">
        <v>-6.1040212020450103E-2</v>
      </c>
      <c r="BJ231" s="127">
        <v>4.1603946715070103E-2</v>
      </c>
      <c r="BK231" s="127">
        <v>4.4283354577454498E-2</v>
      </c>
      <c r="BL231" s="127">
        <v>7.4316150255286928E-3</v>
      </c>
      <c r="BM231" s="127">
        <v>2.2758878401248017E-2</v>
      </c>
      <c r="BN231" s="127">
        <v>-0.17443683926486989</v>
      </c>
      <c r="BO231" s="127">
        <v>7.2248435318064505E-2</v>
      </c>
      <c r="BP231" s="127">
        <v>-0.1169013870898967</v>
      </c>
      <c r="BQ231" s="127" t="s">
        <v>44</v>
      </c>
      <c r="BR231" s="127" t="s">
        <v>44</v>
      </c>
      <c r="BS231" s="127">
        <v>5.7863368977887353E-2</v>
      </c>
      <c r="BT231" s="127">
        <v>0.17904493145235889</v>
      </c>
      <c r="BU231" s="127">
        <v>0.2422399063535256</v>
      </c>
      <c r="BV231" s="174">
        <v>0.30057202014451412</v>
      </c>
      <c r="BW231" s="174">
        <v>0.30752349402055512</v>
      </c>
      <c r="BX231" s="127">
        <v>-9.4970165522069203E-2</v>
      </c>
      <c r="BY231" s="127">
        <v>-0.2376977670538577</v>
      </c>
      <c r="BZ231" s="174">
        <v>0.97769705802490736</v>
      </c>
      <c r="CA231" s="179">
        <v>0.88507698223391296</v>
      </c>
      <c r="CB231" s="179">
        <v>-0.41157842698563002</v>
      </c>
      <c r="CC231" s="179">
        <v>0.61967293858633266</v>
      </c>
      <c r="CD231" s="179">
        <v>0.49288772255091551</v>
      </c>
      <c r="CE231" s="179">
        <v>0.1243555064356044</v>
      </c>
      <c r="CF231" s="179">
        <v>0.71900397047243048</v>
      </c>
      <c r="CG231" s="176">
        <v>2.3587227300000002</v>
      </c>
      <c r="CH231" s="168">
        <v>0.25</v>
      </c>
      <c r="CI231" s="169">
        <v>0.2</v>
      </c>
      <c r="CJ231" s="169">
        <v>5.0000000000000001E-3</v>
      </c>
      <c r="CK231" s="169" t="s">
        <v>44</v>
      </c>
      <c r="CL231" s="169">
        <v>5.0000000000000001E-3</v>
      </c>
      <c r="CM231" s="177">
        <v>30787262.16</v>
      </c>
      <c r="CN231" s="177">
        <v>32119397.978968259</v>
      </c>
      <c r="CO231" s="177">
        <v>-6165505.0200000005</v>
      </c>
      <c r="CP231" s="127" t="s">
        <v>44</v>
      </c>
      <c r="CQ231" s="127" t="s">
        <v>44</v>
      </c>
      <c r="CR231" s="127" t="s">
        <v>44</v>
      </c>
      <c r="CS231" s="127" t="s">
        <v>44</v>
      </c>
      <c r="CT231" s="125" t="s">
        <v>44</v>
      </c>
      <c r="CU231" s="125" t="s">
        <v>44</v>
      </c>
      <c r="CV231" s="125" t="s">
        <v>5407</v>
      </c>
      <c r="CW231" s="125" t="s">
        <v>44</v>
      </c>
      <c r="CX231" s="153">
        <v>25569.625694432871</v>
      </c>
    </row>
    <row r="232" spans="1:102" ht="15" customHeight="1" x14ac:dyDescent="0.25">
      <c r="A232" s="8"/>
      <c r="B232" s="128">
        <v>8830947000131</v>
      </c>
      <c r="C232" s="151" t="s">
        <v>5475</v>
      </c>
      <c r="D232" s="125">
        <v>26</v>
      </c>
      <c r="E232" s="125"/>
      <c r="F232" s="121" t="s">
        <v>3267</v>
      </c>
      <c r="G232" s="125" t="s">
        <v>456</v>
      </c>
      <c r="H232" s="125" t="s">
        <v>3263</v>
      </c>
      <c r="I232" s="125" t="s">
        <v>3257</v>
      </c>
      <c r="J232" s="125" t="s">
        <v>3319</v>
      </c>
      <c r="K232" s="125" t="s">
        <v>3285</v>
      </c>
      <c r="L232" s="125" t="s">
        <v>3272</v>
      </c>
      <c r="M232" s="125" t="s">
        <v>112</v>
      </c>
      <c r="N232" s="125" t="s">
        <v>113</v>
      </c>
      <c r="O232" s="125" t="s">
        <v>3309</v>
      </c>
      <c r="P232" s="125" t="s">
        <v>3308</v>
      </c>
      <c r="Q232" s="126">
        <v>5000</v>
      </c>
      <c r="R232" s="125" t="s">
        <v>4571</v>
      </c>
      <c r="S232" s="187" t="s">
        <v>44</v>
      </c>
      <c r="T232" s="170">
        <v>1000</v>
      </c>
      <c r="U232" s="170">
        <v>1000</v>
      </c>
      <c r="V232" s="171" t="s">
        <v>3271</v>
      </c>
      <c r="W232" s="171" t="s">
        <v>3288</v>
      </c>
      <c r="X232" s="171" t="s">
        <v>3289</v>
      </c>
      <c r="Y232" s="171" t="s">
        <v>3292</v>
      </c>
      <c r="Z232" s="171">
        <v>32</v>
      </c>
      <c r="AA232" s="171" t="s">
        <v>44</v>
      </c>
      <c r="AB232" s="168" t="s">
        <v>44</v>
      </c>
      <c r="AC232" s="171" t="s">
        <v>5476</v>
      </c>
      <c r="AD232" s="168">
        <v>1.9E-2</v>
      </c>
      <c r="AE232" s="168">
        <v>0.11900000000000001</v>
      </c>
      <c r="AF232" s="168">
        <v>2.0499999999999997E-2</v>
      </c>
      <c r="AG232" s="168">
        <v>0.2</v>
      </c>
      <c r="AH232" s="171" t="s">
        <v>133</v>
      </c>
      <c r="AI232" s="171" t="s">
        <v>4607</v>
      </c>
      <c r="AJ232" s="171" t="s">
        <v>3246</v>
      </c>
      <c r="AK232" s="172">
        <v>39232</v>
      </c>
      <c r="AL232" s="186" t="s">
        <v>5477</v>
      </c>
      <c r="AM232" s="127">
        <v>-1.2222439059286201E-2</v>
      </c>
      <c r="AN232" s="127">
        <v>0.1050870573890718</v>
      </c>
      <c r="AO232" s="127">
        <v>0.3008572424674571</v>
      </c>
      <c r="AP232" s="127">
        <v>0.12881367522578999</v>
      </c>
      <c r="AQ232" s="127">
        <v>0.21857902664840459</v>
      </c>
      <c r="AR232" s="127">
        <v>-0.108840234109495</v>
      </c>
      <c r="AS232" s="127">
        <v>0.405982939195626</v>
      </c>
      <c r="AT232" s="127">
        <v>4.95969636147277E-2</v>
      </c>
      <c r="AU232" s="127" t="s">
        <v>44</v>
      </c>
      <c r="AV232" s="127" t="s">
        <v>44</v>
      </c>
      <c r="AW232" s="127">
        <v>0.1190616441285945</v>
      </c>
      <c r="AX232" s="127" t="s">
        <v>44</v>
      </c>
      <c r="AY232" s="127">
        <v>2.3145729783621447</v>
      </c>
      <c r="AZ232" s="127">
        <v>2.029050274357016</v>
      </c>
      <c r="BA232" s="127">
        <v>0.97848170455289596</v>
      </c>
      <c r="BB232" s="127">
        <v>1.8441389892063909</v>
      </c>
      <c r="BC232" s="127" t="s">
        <v>44</v>
      </c>
      <c r="BD232" s="127">
        <v>3.111590926319844</v>
      </c>
      <c r="BE232" s="127">
        <v>0.40084821307235402</v>
      </c>
      <c r="BF232" s="127" t="s">
        <v>44</v>
      </c>
      <c r="BG232" s="127" t="s">
        <v>44</v>
      </c>
      <c r="BH232" s="127">
        <v>1.4553383391310084</v>
      </c>
      <c r="BI232" s="127">
        <v>-2.3131820517539699E-2</v>
      </c>
      <c r="BJ232" s="127">
        <v>5.9684705261279197E-2</v>
      </c>
      <c r="BK232" s="127">
        <v>0.15258233461048171</v>
      </c>
      <c r="BL232" s="127">
        <v>-2.503262247594451E-3</v>
      </c>
      <c r="BM232" s="127">
        <v>8.9450461574719586E-2</v>
      </c>
      <c r="BN232" s="127">
        <v>-0.21757996226373741</v>
      </c>
      <c r="BO232" s="127">
        <v>0.27550854561080079</v>
      </c>
      <c r="BP232" s="127">
        <v>-7.4133071838306405E-2</v>
      </c>
      <c r="BQ232" s="127" t="s">
        <v>44</v>
      </c>
      <c r="BR232" s="127" t="s">
        <v>44</v>
      </c>
      <c r="BS232" s="127">
        <v>3.4434280912198245E-2</v>
      </c>
      <c r="BT232" s="127">
        <v>0.18855711337359721</v>
      </c>
      <c r="BU232" s="127">
        <v>0.2177439999241364</v>
      </c>
      <c r="BV232" s="174">
        <v>0.7561530629274239</v>
      </c>
      <c r="BW232" s="174">
        <v>0.18824090596465229</v>
      </c>
      <c r="BX232" s="127">
        <v>-0.1175992476087455</v>
      </c>
      <c r="BY232" s="127">
        <v>-0.53811628119644928</v>
      </c>
      <c r="BZ232" s="174">
        <v>0.64703408047576971</v>
      </c>
      <c r="CA232" s="179">
        <v>0.86621053191826791</v>
      </c>
      <c r="CB232" s="179">
        <v>-0.4068581417286824</v>
      </c>
      <c r="CC232" s="179">
        <v>0.55558374747850126</v>
      </c>
      <c r="CD232" s="179">
        <v>0.46398248433008232</v>
      </c>
      <c r="CE232" s="179">
        <v>0.10357485676669841</v>
      </c>
      <c r="CF232" s="179">
        <v>0.68267702550646636</v>
      </c>
      <c r="CG232" s="176">
        <v>8.3378329699999991</v>
      </c>
      <c r="CH232" s="168">
        <v>0.24</v>
      </c>
      <c r="CI232" s="169">
        <v>0.16500000000000001</v>
      </c>
      <c r="CJ232" s="169">
        <v>4.5599999999999998E-3</v>
      </c>
      <c r="CK232" s="169" t="s">
        <v>44</v>
      </c>
      <c r="CL232" s="169">
        <v>4.5599999999999998E-3</v>
      </c>
      <c r="CM232" s="177">
        <v>2463804197.3699999</v>
      </c>
      <c r="CN232" s="177">
        <v>2375681218.4180951</v>
      </c>
      <c r="CO232" s="177">
        <v>8076546.3599999566</v>
      </c>
      <c r="CP232" s="127" t="s">
        <v>44</v>
      </c>
      <c r="CQ232" s="127" t="s">
        <v>44</v>
      </c>
      <c r="CR232" s="127" t="s">
        <v>44</v>
      </c>
      <c r="CS232" s="127" t="s">
        <v>44</v>
      </c>
      <c r="CT232" s="125" t="s">
        <v>44</v>
      </c>
      <c r="CU232" s="125" t="s">
        <v>44</v>
      </c>
      <c r="CV232" s="125" t="s">
        <v>5478</v>
      </c>
      <c r="CW232" s="125" t="s">
        <v>44</v>
      </c>
      <c r="CX232" s="153">
        <v>25569.625694432871</v>
      </c>
    </row>
    <row r="233" spans="1:102" ht="15" customHeight="1" x14ac:dyDescent="0.25">
      <c r="A233" s="8"/>
      <c r="B233" s="128">
        <v>33736845000107</v>
      </c>
      <c r="C233" s="151" t="s">
        <v>5499</v>
      </c>
      <c r="D233" s="125">
        <v>71</v>
      </c>
      <c r="E233" s="125"/>
      <c r="F233" s="121"/>
      <c r="G233" s="125" t="s">
        <v>5500</v>
      </c>
      <c r="H233" s="125" t="s">
        <v>3263</v>
      </c>
      <c r="I233" s="125" t="s">
        <v>3257</v>
      </c>
      <c r="J233" s="125" t="s">
        <v>3319</v>
      </c>
      <c r="K233" s="125" t="s">
        <v>3285</v>
      </c>
      <c r="L233" s="125" t="s">
        <v>3272</v>
      </c>
      <c r="M233" s="125" t="s">
        <v>110</v>
      </c>
      <c r="N233" s="125" t="s">
        <v>4789</v>
      </c>
      <c r="O233" s="125" t="s">
        <v>5237</v>
      </c>
      <c r="P233" s="125" t="s">
        <v>5501</v>
      </c>
      <c r="Q233" s="126">
        <v>500</v>
      </c>
      <c r="R233" s="125" t="s">
        <v>4571</v>
      </c>
      <c r="S233" s="187" t="s">
        <v>44</v>
      </c>
      <c r="T233" s="170">
        <v>100</v>
      </c>
      <c r="U233" s="170">
        <v>500</v>
      </c>
      <c r="V233" s="171" t="s">
        <v>3271</v>
      </c>
      <c r="W233" s="171" t="s">
        <v>3288</v>
      </c>
      <c r="X233" s="171" t="s">
        <v>3306</v>
      </c>
      <c r="Y233" s="171" t="s">
        <v>4678</v>
      </c>
      <c r="Z233" s="171">
        <v>6</v>
      </c>
      <c r="AA233" s="171" t="s">
        <v>44</v>
      </c>
      <c r="AB233" s="168" t="s">
        <v>44</v>
      </c>
      <c r="AC233" s="171" t="s">
        <v>5502</v>
      </c>
      <c r="AD233" s="168">
        <v>6.9999999999999993E-3</v>
      </c>
      <c r="AE233" s="168">
        <v>0.307</v>
      </c>
      <c r="AF233" s="168">
        <v>0.02</v>
      </c>
      <c r="AG233" s="168" t="s">
        <v>44</v>
      </c>
      <c r="AH233" s="171" t="s">
        <v>44</v>
      </c>
      <c r="AI233" s="171" t="s">
        <v>44</v>
      </c>
      <c r="AJ233" s="171" t="s">
        <v>44</v>
      </c>
      <c r="AK233" s="172">
        <v>43677</v>
      </c>
      <c r="AL233" s="186" t="s">
        <v>3398</v>
      </c>
      <c r="AM233" s="127" t="s">
        <v>44</v>
      </c>
      <c r="AN233" s="127" t="s">
        <v>44</v>
      </c>
      <c r="AO233" s="127" t="s">
        <v>44</v>
      </c>
      <c r="AP233" s="127" t="s">
        <v>44</v>
      </c>
      <c r="AQ233" s="127" t="s">
        <v>44</v>
      </c>
      <c r="AR233" s="127">
        <v>1.5502533150946554</v>
      </c>
      <c r="AS233" s="127">
        <v>1.1136332853177824</v>
      </c>
      <c r="AT233" s="127">
        <v>-0.67593873023425521</v>
      </c>
      <c r="AU233" s="127" t="s">
        <v>44</v>
      </c>
      <c r="AV233" s="127" t="s">
        <v>44</v>
      </c>
      <c r="AW233" s="127" t="s">
        <v>44</v>
      </c>
      <c r="AX233" s="127" t="s">
        <v>44</v>
      </c>
      <c r="AY233" s="127" t="s">
        <v>44</v>
      </c>
      <c r="AZ233" s="127" t="s">
        <v>44</v>
      </c>
      <c r="BA233" s="127" t="s">
        <v>44</v>
      </c>
      <c r="BB233" s="127" t="s">
        <v>44</v>
      </c>
      <c r="BC233" s="127">
        <v>14.256549482041111</v>
      </c>
      <c r="BD233" s="127">
        <v>8.5352631632947755</v>
      </c>
      <c r="BE233" s="127" t="s">
        <v>44</v>
      </c>
      <c r="BF233" s="127" t="s">
        <v>44</v>
      </c>
      <c r="BG233" s="127" t="s">
        <v>44</v>
      </c>
      <c r="BH233" s="127" t="s">
        <v>44</v>
      </c>
      <c r="BI233" s="127" t="s">
        <v>44</v>
      </c>
      <c r="BJ233" s="127" t="s">
        <v>44</v>
      </c>
      <c r="BK233" s="127" t="s">
        <v>44</v>
      </c>
      <c r="BL233" s="127" t="s">
        <v>44</v>
      </c>
      <c r="BM233" s="127" t="s">
        <v>44</v>
      </c>
      <c r="BN233" s="127">
        <v>1.441513586940413</v>
      </c>
      <c r="BO233" s="127">
        <v>0.98315889173295723</v>
      </c>
      <c r="BP233" s="127">
        <v>-0.7996687656872894</v>
      </c>
      <c r="BQ233" s="127" t="s">
        <v>44</v>
      </c>
      <c r="BR233" s="127" t="s">
        <v>44</v>
      </c>
      <c r="BS233" s="127" t="s">
        <v>44</v>
      </c>
      <c r="BT233" s="127" t="s">
        <v>44</v>
      </c>
      <c r="BU233" s="127" t="s">
        <v>44</v>
      </c>
      <c r="BV233" s="174" t="s">
        <v>44</v>
      </c>
      <c r="BW233" s="174" t="s">
        <v>44</v>
      </c>
      <c r="BX233" s="127" t="s">
        <v>44</v>
      </c>
      <c r="BY233" s="127" t="s">
        <v>44</v>
      </c>
      <c r="BZ233" s="174" t="s">
        <v>44</v>
      </c>
      <c r="CA233" s="179" t="s">
        <v>44</v>
      </c>
      <c r="CB233" s="179" t="s">
        <v>44</v>
      </c>
      <c r="CC233" s="179" t="s">
        <v>44</v>
      </c>
      <c r="CD233" s="179" t="s">
        <v>44</v>
      </c>
      <c r="CE233" s="179" t="s">
        <v>44</v>
      </c>
      <c r="CF233" s="179" t="s">
        <v>44</v>
      </c>
      <c r="CG233" s="176" t="s">
        <v>44</v>
      </c>
      <c r="CH233" s="168">
        <v>0.6</v>
      </c>
      <c r="CI233" s="169" t="s">
        <v>44</v>
      </c>
      <c r="CJ233" s="169">
        <v>4.1999999999999989E-3</v>
      </c>
      <c r="CK233" s="169" t="s">
        <v>44</v>
      </c>
      <c r="CL233" s="169">
        <v>4.1999999999999989E-3</v>
      </c>
      <c r="CM233" s="177" t="s">
        <v>44</v>
      </c>
      <c r="CN233" s="177" t="s">
        <v>44</v>
      </c>
      <c r="CO233" s="177" t="s">
        <v>44</v>
      </c>
      <c r="CP233" s="127" t="s">
        <v>44</v>
      </c>
      <c r="CQ233" s="127" t="s">
        <v>44</v>
      </c>
      <c r="CR233" s="127" t="s">
        <v>44</v>
      </c>
      <c r="CS233" s="127" t="s">
        <v>44</v>
      </c>
      <c r="CT233" s="125" t="s">
        <v>44</v>
      </c>
      <c r="CU233" s="125" t="s">
        <v>44</v>
      </c>
      <c r="CV233" s="125" t="s">
        <v>5503</v>
      </c>
      <c r="CW233" s="125" t="s">
        <v>44</v>
      </c>
      <c r="CX233" s="153">
        <v>25569.625694432871</v>
      </c>
    </row>
    <row r="234" spans="1:102" ht="15" customHeight="1" x14ac:dyDescent="0.25">
      <c r="A234" s="8"/>
      <c r="B234" s="128">
        <v>33736873000116</v>
      </c>
      <c r="C234" s="151" t="s">
        <v>5504</v>
      </c>
      <c r="D234" s="125">
        <v>15</v>
      </c>
      <c r="E234" s="125"/>
      <c r="F234" s="121"/>
      <c r="G234" s="125" t="s">
        <v>5500</v>
      </c>
      <c r="H234" s="125" t="s">
        <v>3263</v>
      </c>
      <c r="I234" s="125" t="s">
        <v>3257</v>
      </c>
      <c r="J234" s="125" t="s">
        <v>3319</v>
      </c>
      <c r="K234" s="125" t="s">
        <v>3285</v>
      </c>
      <c r="L234" s="125" t="s">
        <v>3272</v>
      </c>
      <c r="M234" s="125" t="s">
        <v>110</v>
      </c>
      <c r="N234" s="125" t="s">
        <v>4789</v>
      </c>
      <c r="O234" s="125" t="s">
        <v>5237</v>
      </c>
      <c r="P234" s="125" t="s">
        <v>3297</v>
      </c>
      <c r="Q234" s="126">
        <v>500</v>
      </c>
      <c r="R234" s="125" t="s">
        <v>4571</v>
      </c>
      <c r="S234" s="187" t="s">
        <v>44</v>
      </c>
      <c r="T234" s="170">
        <v>100</v>
      </c>
      <c r="U234" s="170">
        <v>250</v>
      </c>
      <c r="V234" s="171" t="s">
        <v>3271</v>
      </c>
      <c r="W234" s="171" t="s">
        <v>3288</v>
      </c>
      <c r="X234" s="171" t="s">
        <v>3288</v>
      </c>
      <c r="Y234" s="171" t="s">
        <v>4678</v>
      </c>
      <c r="Z234" s="171">
        <v>6</v>
      </c>
      <c r="AA234" s="171" t="s">
        <v>44</v>
      </c>
      <c r="AB234" s="168" t="s">
        <v>44</v>
      </c>
      <c r="AC234" s="171" t="s">
        <v>5505</v>
      </c>
      <c r="AD234" s="168">
        <v>0.01</v>
      </c>
      <c r="AE234" s="168">
        <v>0.31</v>
      </c>
      <c r="AF234" s="168">
        <v>1.7000000000000001E-2</v>
      </c>
      <c r="AG234" s="168" t="s">
        <v>44</v>
      </c>
      <c r="AH234" s="171" t="s">
        <v>44</v>
      </c>
      <c r="AI234" s="171" t="s">
        <v>44</v>
      </c>
      <c r="AJ234" s="171" t="s">
        <v>130</v>
      </c>
      <c r="AK234" s="172">
        <v>43647</v>
      </c>
      <c r="AL234" s="186" t="s">
        <v>3397</v>
      </c>
      <c r="AM234" s="127">
        <v>1.9174723179301099E-2</v>
      </c>
      <c r="AN234" s="127">
        <v>-1.8387093628059601E-2</v>
      </c>
      <c r="AO234" s="127">
        <v>4.0761260087417199E-2</v>
      </c>
      <c r="AP234" s="127">
        <v>0.1111460479692911</v>
      </c>
      <c r="AQ234" s="127">
        <v>0.15788549518196171</v>
      </c>
      <c r="AR234" s="127">
        <v>0.32537565164536097</v>
      </c>
      <c r="AS234" s="127">
        <v>0.2893792203529586</v>
      </c>
      <c r="AT234" s="127">
        <v>-0.1020324149557149</v>
      </c>
      <c r="AU234" s="127" t="s">
        <v>44</v>
      </c>
      <c r="AV234" s="127" t="s">
        <v>44</v>
      </c>
      <c r="AW234" s="127">
        <v>0.1542209494275999</v>
      </c>
      <c r="AX234" s="127">
        <v>1.7576361457958285</v>
      </c>
      <c r="AY234" s="127" t="s">
        <v>44</v>
      </c>
      <c r="AZ234" s="127">
        <v>0.27490329062780561</v>
      </c>
      <c r="BA234" s="127">
        <v>0.83726973044857012</v>
      </c>
      <c r="BB234" s="127">
        <v>1.2583624925110335</v>
      </c>
      <c r="BC234" s="127">
        <v>2.9922426436806093</v>
      </c>
      <c r="BD234" s="127">
        <v>2.217900481482789</v>
      </c>
      <c r="BE234" s="127" t="s">
        <v>44</v>
      </c>
      <c r="BF234" s="127" t="s">
        <v>44</v>
      </c>
      <c r="BG234" s="127" t="s">
        <v>44</v>
      </c>
      <c r="BH234" s="127">
        <v>1.9357623433341056</v>
      </c>
      <c r="BI234" s="127">
        <v>8.2653417210476008E-3</v>
      </c>
      <c r="BJ234" s="127">
        <v>-6.3789445755852298E-2</v>
      </c>
      <c r="BK234" s="127">
        <v>-0.1075136477695581</v>
      </c>
      <c r="BL234" s="127">
        <v>-1.9070566683096701E-2</v>
      </c>
      <c r="BM234" s="127">
        <v>2.8802646444001656E-2</v>
      </c>
      <c r="BN234" s="127">
        <v>0.2166359234911186</v>
      </c>
      <c r="BO234" s="127">
        <v>0.15890482676813339</v>
      </c>
      <c r="BP234" s="127">
        <v>-0.22576245040874909</v>
      </c>
      <c r="BQ234" s="127" t="s">
        <v>44</v>
      </c>
      <c r="BR234" s="127" t="s">
        <v>44</v>
      </c>
      <c r="BS234" s="127">
        <v>6.9050387879840303E-2</v>
      </c>
      <c r="BT234" s="127">
        <v>8.6522343229828699E-2</v>
      </c>
      <c r="BU234" s="127">
        <v>0.1181779302255011</v>
      </c>
      <c r="BV234" s="174">
        <v>-1.0934998667923086</v>
      </c>
      <c r="BW234" s="174">
        <v>0.50484447574260527</v>
      </c>
      <c r="BX234" s="127">
        <v>-0.1035512450805231</v>
      </c>
      <c r="BY234" s="127">
        <v>-0.18676734303275719</v>
      </c>
      <c r="BZ234" s="174">
        <v>4.7813010676470397E-2</v>
      </c>
      <c r="CA234" s="179">
        <v>0.1140601301427262</v>
      </c>
      <c r="CB234" s="179">
        <v>-0.1030067276278249</v>
      </c>
      <c r="CC234" s="179">
        <v>0.1540774257174285</v>
      </c>
      <c r="CD234" s="179">
        <v>0.1026677088330011</v>
      </c>
      <c r="CE234" s="179">
        <v>0.3402159518623889</v>
      </c>
      <c r="CF234" s="179">
        <v>0.22227236208332971</v>
      </c>
      <c r="CG234" s="176">
        <v>2.6570839999999998</v>
      </c>
      <c r="CH234" s="168">
        <v>0.45</v>
      </c>
      <c r="CI234" s="169" t="s">
        <v>44</v>
      </c>
      <c r="CJ234" s="169">
        <v>4.5000000000000005E-3</v>
      </c>
      <c r="CK234" s="169" t="s">
        <v>44</v>
      </c>
      <c r="CL234" s="169">
        <v>4.5000000000000005E-3</v>
      </c>
      <c r="CM234" s="177">
        <v>172487648.13</v>
      </c>
      <c r="CN234" s="177">
        <v>189595580.75952384</v>
      </c>
      <c r="CO234" s="177">
        <v>-32755840.859999999</v>
      </c>
      <c r="CP234" s="127" t="s">
        <v>44</v>
      </c>
      <c r="CQ234" s="127" t="s">
        <v>44</v>
      </c>
      <c r="CR234" s="127" t="s">
        <v>44</v>
      </c>
      <c r="CS234" s="127" t="s">
        <v>44</v>
      </c>
      <c r="CT234" s="125" t="s">
        <v>44</v>
      </c>
      <c r="CU234" s="125" t="s">
        <v>44</v>
      </c>
      <c r="CV234" s="125" t="s">
        <v>5506</v>
      </c>
      <c r="CW234" s="125" t="s">
        <v>44</v>
      </c>
      <c r="CX234" s="153">
        <v>25569.625694432871</v>
      </c>
    </row>
    <row r="235" spans="1:102" ht="15" customHeight="1" x14ac:dyDescent="0.25">
      <c r="A235" s="8"/>
      <c r="B235" s="128">
        <v>35088108000162</v>
      </c>
      <c r="C235" s="151" t="s">
        <v>5507</v>
      </c>
      <c r="D235" s="125">
        <v>32</v>
      </c>
      <c r="E235" s="125"/>
      <c r="F235" s="121"/>
      <c r="G235" s="125" t="s">
        <v>5500</v>
      </c>
      <c r="H235" s="125" t="s">
        <v>3263</v>
      </c>
      <c r="I235" s="125" t="s">
        <v>3257</v>
      </c>
      <c r="J235" s="125" t="s">
        <v>3319</v>
      </c>
      <c r="K235" s="125" t="s">
        <v>3285</v>
      </c>
      <c r="L235" s="125" t="s">
        <v>3272</v>
      </c>
      <c r="M235" s="125" t="s">
        <v>110</v>
      </c>
      <c r="N235" s="125" t="s">
        <v>4789</v>
      </c>
      <c r="O235" s="125" t="s">
        <v>5237</v>
      </c>
      <c r="P235" s="125" t="s">
        <v>3299</v>
      </c>
      <c r="Q235" s="126">
        <v>500</v>
      </c>
      <c r="R235" s="125" t="s">
        <v>4571</v>
      </c>
      <c r="S235" s="187" t="s">
        <v>44</v>
      </c>
      <c r="T235" s="170">
        <v>100</v>
      </c>
      <c r="U235" s="170">
        <v>500</v>
      </c>
      <c r="V235" s="171" t="s">
        <v>3271</v>
      </c>
      <c r="W235" s="171" t="s">
        <v>3288</v>
      </c>
      <c r="X235" s="171" t="s">
        <v>3288</v>
      </c>
      <c r="Y235" s="171" t="s">
        <v>4678</v>
      </c>
      <c r="Z235" s="171">
        <v>6</v>
      </c>
      <c r="AA235" s="171" t="s">
        <v>44</v>
      </c>
      <c r="AB235" s="168" t="s">
        <v>44</v>
      </c>
      <c r="AC235" s="171" t="s">
        <v>5508</v>
      </c>
      <c r="AD235" s="168">
        <v>0.01</v>
      </c>
      <c r="AE235" s="168">
        <v>0.16</v>
      </c>
      <c r="AF235" s="168">
        <v>1.7000000000000001E-2</v>
      </c>
      <c r="AG235" s="168" t="s">
        <v>44</v>
      </c>
      <c r="AH235" s="171" t="s">
        <v>44</v>
      </c>
      <c r="AI235" s="171" t="s">
        <v>44</v>
      </c>
      <c r="AJ235" s="171" t="s">
        <v>130</v>
      </c>
      <c r="AK235" s="172">
        <v>43811</v>
      </c>
      <c r="AL235" s="186" t="s">
        <v>3396</v>
      </c>
      <c r="AM235" s="127">
        <v>3.1755394282235901E-2</v>
      </c>
      <c r="AN235" s="127">
        <v>-7.3860018278560799E-2</v>
      </c>
      <c r="AO235" s="127">
        <v>-4.5191871528910597E-2</v>
      </c>
      <c r="AP235" s="127">
        <v>9.9367635671327698E-2</v>
      </c>
      <c r="AQ235" s="127">
        <v>0.19823574698426411</v>
      </c>
      <c r="AR235" s="127">
        <v>0.58812714563108348</v>
      </c>
      <c r="AS235" s="127">
        <v>0.47594552322835582</v>
      </c>
      <c r="AT235" s="127">
        <v>-0.28700091561052832</v>
      </c>
      <c r="AU235" s="127" t="s">
        <v>44</v>
      </c>
      <c r="AV235" s="127" t="s">
        <v>44</v>
      </c>
      <c r="AW235" s="127">
        <v>0.25949693604270663</v>
      </c>
      <c r="AX235" s="127">
        <v>2.9108336163469124</v>
      </c>
      <c r="AY235" s="127" t="s">
        <v>44</v>
      </c>
      <c r="AZ235" s="127" t="s">
        <v>44</v>
      </c>
      <c r="BA235" s="127">
        <v>0.74436602265053164</v>
      </c>
      <c r="BB235" s="127">
        <v>1.6411135725367014</v>
      </c>
      <c r="BC235" s="127">
        <v>5.4085765673135748</v>
      </c>
      <c r="BD235" s="127">
        <v>3.6478078966424161</v>
      </c>
      <c r="BE235" s="127" t="s">
        <v>44</v>
      </c>
      <c r="BF235" s="127" t="s">
        <v>44</v>
      </c>
      <c r="BG235" s="127" t="s">
        <v>44</v>
      </c>
      <c r="BH235" s="127">
        <v>4.109734747646856</v>
      </c>
      <c r="BI235" s="127">
        <v>2.08460128239824E-2</v>
      </c>
      <c r="BJ235" s="127">
        <v>-0.1192623704063534</v>
      </c>
      <c r="BK235" s="127">
        <v>-0.193466779385886</v>
      </c>
      <c r="BL235" s="127">
        <v>-3.010635367681902E-2</v>
      </c>
      <c r="BM235" s="127">
        <v>6.9095971387676647E-2</v>
      </c>
      <c r="BN235" s="127">
        <v>0.4793874174768411</v>
      </c>
      <c r="BO235" s="127">
        <v>0.34547112964353061</v>
      </c>
      <c r="BP235" s="127">
        <v>-0.4107309510635625</v>
      </c>
      <c r="BQ235" s="127" t="s">
        <v>44</v>
      </c>
      <c r="BR235" s="127" t="s">
        <v>44</v>
      </c>
      <c r="BS235" s="127">
        <v>0.18469303011152349</v>
      </c>
      <c r="BT235" s="127">
        <v>0.17348305375187439</v>
      </c>
      <c r="BU235" s="127">
        <v>0.23634932109558349</v>
      </c>
      <c r="BV235" s="174">
        <v>-0.97715178081052156</v>
      </c>
      <c r="BW235" s="174">
        <v>0.69962564285184548</v>
      </c>
      <c r="BX235" s="127">
        <v>-0.23205727971973741</v>
      </c>
      <c r="BY235" s="127">
        <v>-0.38712652191452751</v>
      </c>
      <c r="BZ235" s="174">
        <v>0.11059872122113711</v>
      </c>
      <c r="CA235" s="179">
        <v>0.1147254262766268</v>
      </c>
      <c r="CB235" s="179">
        <v>-0.1039557286617491</v>
      </c>
      <c r="CC235" s="179">
        <v>0.1532608788172011</v>
      </c>
      <c r="CD235" s="179">
        <v>0.1027620463181798</v>
      </c>
      <c r="CE235" s="179">
        <v>0.33796229011307272</v>
      </c>
      <c r="CF235" s="179">
        <v>0.2214279789640177</v>
      </c>
      <c r="CG235" s="176">
        <v>4.3268532000000004</v>
      </c>
      <c r="CH235" s="168">
        <v>0.5</v>
      </c>
      <c r="CI235" s="169" t="s">
        <v>44</v>
      </c>
      <c r="CJ235" s="169">
        <v>5.0000000000000001E-3</v>
      </c>
      <c r="CK235" s="169" t="s">
        <v>44</v>
      </c>
      <c r="CL235" s="169">
        <v>5.0000000000000001E-3</v>
      </c>
      <c r="CM235" s="177">
        <v>173369158.16999999</v>
      </c>
      <c r="CN235" s="177">
        <v>197697690.3542062</v>
      </c>
      <c r="CO235" s="177">
        <v>-38593344.689999975</v>
      </c>
      <c r="CP235" s="127" t="s">
        <v>44</v>
      </c>
      <c r="CQ235" s="127" t="s">
        <v>44</v>
      </c>
      <c r="CR235" s="127" t="s">
        <v>44</v>
      </c>
      <c r="CS235" s="127" t="s">
        <v>44</v>
      </c>
      <c r="CT235" s="125" t="s">
        <v>44</v>
      </c>
      <c r="CU235" s="125" t="s">
        <v>44</v>
      </c>
      <c r="CV235" s="125" t="s">
        <v>5509</v>
      </c>
      <c r="CW235" s="125" t="s">
        <v>44</v>
      </c>
      <c r="CX235" s="153">
        <v>25569.625694432871</v>
      </c>
    </row>
    <row r="236" spans="1:102" ht="15" customHeight="1" x14ac:dyDescent="0.25">
      <c r="A236" s="8"/>
      <c r="B236" s="128">
        <v>36986672000165</v>
      </c>
      <c r="C236" s="151" t="s">
        <v>5510</v>
      </c>
      <c r="D236" s="125">
        <v>70</v>
      </c>
      <c r="E236" s="125"/>
      <c r="F236" s="121"/>
      <c r="G236" s="125" t="s">
        <v>5500</v>
      </c>
      <c r="H236" s="125" t="s">
        <v>3263</v>
      </c>
      <c r="I236" s="125" t="s">
        <v>3257</v>
      </c>
      <c r="J236" s="125" t="s">
        <v>357</v>
      </c>
      <c r="K236" s="125" t="s">
        <v>3285</v>
      </c>
      <c r="L236" s="125" t="s">
        <v>3272</v>
      </c>
      <c r="M236" s="125" t="s">
        <v>110</v>
      </c>
      <c r="N236" s="125" t="s">
        <v>4789</v>
      </c>
      <c r="O236" s="125" t="s">
        <v>5237</v>
      </c>
      <c r="P236" s="125" t="s">
        <v>5511</v>
      </c>
      <c r="Q236" s="126">
        <v>500</v>
      </c>
      <c r="R236" s="125" t="s">
        <v>4571</v>
      </c>
      <c r="S236" s="187" t="s">
        <v>44</v>
      </c>
      <c r="T236" s="170">
        <v>100</v>
      </c>
      <c r="U236" s="170">
        <v>500</v>
      </c>
      <c r="V236" s="171" t="s">
        <v>3271</v>
      </c>
      <c r="W236" s="171" t="s">
        <v>3288</v>
      </c>
      <c r="X236" s="171" t="s">
        <v>3288</v>
      </c>
      <c r="Y236" s="171" t="s">
        <v>4678</v>
      </c>
      <c r="Z236" s="171">
        <v>6</v>
      </c>
      <c r="AA236" s="171" t="s">
        <v>44</v>
      </c>
      <c r="AB236" s="168" t="s">
        <v>44</v>
      </c>
      <c r="AC236" s="171" t="s">
        <v>5512</v>
      </c>
      <c r="AD236" s="168">
        <v>6.9999999999999993E-3</v>
      </c>
      <c r="AE236" s="168">
        <v>0.10700000000000001</v>
      </c>
      <c r="AF236" s="168">
        <v>8.199999999999999E-3</v>
      </c>
      <c r="AG236" s="168" t="s">
        <v>44</v>
      </c>
      <c r="AH236" s="171" t="s">
        <v>44</v>
      </c>
      <c r="AI236" s="171" t="s">
        <v>44</v>
      </c>
      <c r="AJ236" s="171" t="s">
        <v>44</v>
      </c>
      <c r="AK236" s="172">
        <v>44105</v>
      </c>
      <c r="AL236" s="186" t="s">
        <v>3395</v>
      </c>
      <c r="AM236" s="127">
        <v>7.0214661819413396E-2</v>
      </c>
      <c r="AN236" s="127">
        <v>-0.22249720454292859</v>
      </c>
      <c r="AO236" s="127">
        <v>-0.3075928009498875</v>
      </c>
      <c r="AP236" s="127">
        <v>6.0346671071175299E-2</v>
      </c>
      <c r="AQ236" s="127">
        <v>0.3616589695770826</v>
      </c>
      <c r="AR236" s="127">
        <v>1.7270608852983584</v>
      </c>
      <c r="AS236" s="127">
        <v>1.3188319296429041</v>
      </c>
      <c r="AT236" s="127">
        <v>-0.67081502427544559</v>
      </c>
      <c r="AU236" s="127" t="s">
        <v>44</v>
      </c>
      <c r="AV236" s="127" t="s">
        <v>44</v>
      </c>
      <c r="AW236" s="127">
        <v>0.33930035619773741</v>
      </c>
      <c r="AX236" s="127">
        <v>6.4361725811954837</v>
      </c>
      <c r="AY236" s="127" t="s">
        <v>44</v>
      </c>
      <c r="AZ236" s="127" t="s">
        <v>44</v>
      </c>
      <c r="BA236" s="127">
        <v>0.44365635330485431</v>
      </c>
      <c r="BB236" s="127">
        <v>3.4733437010724701</v>
      </c>
      <c r="BC236" s="127">
        <v>15.882519798546864</v>
      </c>
      <c r="BD236" s="127">
        <v>10.107975162080317</v>
      </c>
      <c r="BE236" s="127" t="s">
        <v>44</v>
      </c>
      <c r="BF236" s="127" t="s">
        <v>44</v>
      </c>
      <c r="BG236" s="127" t="s">
        <v>44</v>
      </c>
      <c r="BH236" s="127">
        <v>5.3083638193812028</v>
      </c>
      <c r="BI236" s="127">
        <v>5.930528036116E-2</v>
      </c>
      <c r="BJ236" s="127">
        <v>-0.26789955667072129</v>
      </c>
      <c r="BK236" s="127">
        <v>-0.45586770880686289</v>
      </c>
      <c r="BL236" s="127">
        <v>-6.6613661874777463E-2</v>
      </c>
      <c r="BM236" s="127">
        <v>0.2332480603431577</v>
      </c>
      <c r="BN236" s="127">
        <v>1.6183211571441161</v>
      </c>
      <c r="BO236" s="127">
        <v>1.1883575360580787</v>
      </c>
      <c r="BP236" s="127">
        <v>-0.79454505972847977</v>
      </c>
      <c r="BQ236" s="127" t="s">
        <v>44</v>
      </c>
      <c r="BR236" s="127" t="s">
        <v>44</v>
      </c>
      <c r="BS236" s="127">
        <v>0.25883787227763677</v>
      </c>
      <c r="BT236" s="127">
        <v>0.4077775203775344</v>
      </c>
      <c r="BU236" s="127">
        <v>0.58404034050106368</v>
      </c>
      <c r="BV236" s="174">
        <v>-1.0356207089178564</v>
      </c>
      <c r="BW236" s="174">
        <v>0.61588413084831506</v>
      </c>
      <c r="BX236" s="127">
        <v>-0.50547745023198565</v>
      </c>
      <c r="BY236" s="127">
        <v>-0.77460749519361005</v>
      </c>
      <c r="BZ236" s="174">
        <v>0.19766750964297211</v>
      </c>
      <c r="CA236" s="179">
        <v>7.7240585496826095E-2</v>
      </c>
      <c r="CB236" s="179">
        <v>-9.1519430181176503E-2</v>
      </c>
      <c r="CC236" s="179">
        <v>0.1239571374703386</v>
      </c>
      <c r="CD236" s="179">
        <v>6.8413779042851799E-2</v>
      </c>
      <c r="CE236" s="179">
        <v>0.29582957612580563</v>
      </c>
      <c r="CF236" s="179">
        <v>0.19260123285375061</v>
      </c>
      <c r="CG236" s="176">
        <v>5.0626068999999996</v>
      </c>
      <c r="CH236" s="168">
        <v>0.6</v>
      </c>
      <c r="CI236" s="169" t="s">
        <v>44</v>
      </c>
      <c r="CJ236" s="169">
        <v>4.1999999999999989E-3</v>
      </c>
      <c r="CK236" s="169" t="s">
        <v>44</v>
      </c>
      <c r="CL236" s="169">
        <v>4.1999999999999989E-3</v>
      </c>
      <c r="CM236" s="177">
        <v>439124199</v>
      </c>
      <c r="CN236" s="177">
        <v>524351477.82206333</v>
      </c>
      <c r="CO236" s="177">
        <v>-46764509.690000013</v>
      </c>
      <c r="CP236" s="127" t="s">
        <v>44</v>
      </c>
      <c r="CQ236" s="127" t="s">
        <v>44</v>
      </c>
      <c r="CR236" s="127" t="s">
        <v>44</v>
      </c>
      <c r="CS236" s="127" t="s">
        <v>44</v>
      </c>
      <c r="CT236" s="125" t="s">
        <v>44</v>
      </c>
      <c r="CU236" s="125" t="s">
        <v>44</v>
      </c>
      <c r="CV236" s="125" t="s">
        <v>5513</v>
      </c>
      <c r="CW236" s="125" t="s">
        <v>44</v>
      </c>
      <c r="CX236" s="153">
        <v>25569.625694432871</v>
      </c>
    </row>
    <row r="237" spans="1:102" ht="15" customHeight="1" x14ac:dyDescent="0.25">
      <c r="A237" s="8"/>
      <c r="B237" s="128">
        <v>40212940000169</v>
      </c>
      <c r="C237" s="151" t="s">
        <v>5514</v>
      </c>
      <c r="D237" s="125">
        <v>48</v>
      </c>
      <c r="E237" s="125"/>
      <c r="F237" s="121"/>
      <c r="G237" s="125" t="s">
        <v>5500</v>
      </c>
      <c r="H237" s="125" t="s">
        <v>3264</v>
      </c>
      <c r="I237" s="125" t="s">
        <v>3265</v>
      </c>
      <c r="J237" s="125" t="s">
        <v>357</v>
      </c>
      <c r="K237" s="125" t="s">
        <v>3285</v>
      </c>
      <c r="L237" s="125" t="s">
        <v>3273</v>
      </c>
      <c r="M237" s="125" t="s">
        <v>110</v>
      </c>
      <c r="N237" s="125" t="s">
        <v>4789</v>
      </c>
      <c r="O237" s="125" t="s">
        <v>5237</v>
      </c>
      <c r="P237" s="125" t="s">
        <v>3320</v>
      </c>
      <c r="Q237" s="126">
        <v>500</v>
      </c>
      <c r="R237" s="125" t="s">
        <v>4571</v>
      </c>
      <c r="S237" s="187" t="s">
        <v>44</v>
      </c>
      <c r="T237" s="170">
        <v>500</v>
      </c>
      <c r="U237" s="170">
        <v>500</v>
      </c>
      <c r="V237" s="171" t="s">
        <v>3271</v>
      </c>
      <c r="W237" s="171" t="s">
        <v>3288</v>
      </c>
      <c r="X237" s="171" t="s">
        <v>3288</v>
      </c>
      <c r="Y237" s="171" t="s">
        <v>4678</v>
      </c>
      <c r="Z237" s="171">
        <v>6</v>
      </c>
      <c r="AA237" s="171" t="s">
        <v>44</v>
      </c>
      <c r="AB237" s="168" t="s">
        <v>44</v>
      </c>
      <c r="AC237" s="171" t="s">
        <v>5515</v>
      </c>
      <c r="AD237" s="168">
        <v>6.9999999999999993E-3</v>
      </c>
      <c r="AE237" s="168">
        <v>0.20700000000000002</v>
      </c>
      <c r="AF237" s="168">
        <v>0.02</v>
      </c>
      <c r="AG237" s="168">
        <v>0.2</v>
      </c>
      <c r="AH237" s="171" t="s">
        <v>3322</v>
      </c>
      <c r="AI237" s="171" t="s">
        <v>4573</v>
      </c>
      <c r="AJ237" s="171" t="s">
        <v>44</v>
      </c>
      <c r="AK237" s="172">
        <v>44770</v>
      </c>
      <c r="AL237" s="186" t="s">
        <v>3394</v>
      </c>
      <c r="AM237" s="127">
        <v>-3.7896383787257099E-2</v>
      </c>
      <c r="AN237" s="127">
        <v>-0.29449524477882277</v>
      </c>
      <c r="AO237" s="127">
        <v>-0.43106734562275489</v>
      </c>
      <c r="AP237" s="127">
        <v>-0.2361717633771972</v>
      </c>
      <c r="AQ237" s="127">
        <v>-4.4486592937008997E-2</v>
      </c>
      <c r="AR237" s="127">
        <v>0.80829349873041045</v>
      </c>
      <c r="AS237" s="127">
        <v>0.83825078910360773</v>
      </c>
      <c r="AT237" s="127" t="s">
        <v>44</v>
      </c>
      <c r="AU237" s="127" t="s">
        <v>44</v>
      </c>
      <c r="AV237" s="127" t="s">
        <v>44</v>
      </c>
      <c r="AW237" s="127">
        <v>-8.7905102322013498E-2</v>
      </c>
      <c r="AX237" s="127" t="s">
        <v>44</v>
      </c>
      <c r="AY237" s="127" t="s">
        <v>44</v>
      </c>
      <c r="AZ237" s="127" t="s">
        <v>44</v>
      </c>
      <c r="BA237" s="127" t="s">
        <v>44</v>
      </c>
      <c r="BB237" s="127" t="s">
        <v>44</v>
      </c>
      <c r="BC237" s="127">
        <v>7.433285998139362</v>
      </c>
      <c r="BD237" s="127">
        <v>6.4246383222975991</v>
      </c>
      <c r="BE237" s="127" t="s">
        <v>44</v>
      </c>
      <c r="BF237" s="127" t="s">
        <v>44</v>
      </c>
      <c r="BG237" s="127" t="s">
        <v>44</v>
      </c>
      <c r="BH237" s="127" t="s">
        <v>44</v>
      </c>
      <c r="BI237" s="127">
        <v>-4.8805765245510599E-2</v>
      </c>
      <c r="BJ237" s="127">
        <v>-0.33989759690661547</v>
      </c>
      <c r="BK237" s="127">
        <v>-0.57934225347973034</v>
      </c>
      <c r="BL237" s="127">
        <v>-0.34089545198993298</v>
      </c>
      <c r="BM237" s="127">
        <v>-0.17130081253145879</v>
      </c>
      <c r="BN237" s="127">
        <v>0.69955377057616808</v>
      </c>
      <c r="BO237" s="127">
        <v>0.70777639551878258</v>
      </c>
      <c r="BP237" s="127" t="s">
        <v>44</v>
      </c>
      <c r="BQ237" s="127" t="s">
        <v>44</v>
      </c>
      <c r="BR237" s="127" t="s">
        <v>44</v>
      </c>
      <c r="BS237" s="127">
        <v>-0.22414066594017257</v>
      </c>
      <c r="BT237" s="127">
        <v>0.50672285550516372</v>
      </c>
      <c r="BU237" s="127">
        <v>0.61803940060319273</v>
      </c>
      <c r="BV237" s="174">
        <v>-1.1317392905212069</v>
      </c>
      <c r="BW237" s="174">
        <v>-3.8063538480278103E-2</v>
      </c>
      <c r="BX237" s="127">
        <v>-0.56654472529699873</v>
      </c>
      <c r="BY237" s="127">
        <v>-0.72709377229496575</v>
      </c>
      <c r="BZ237" s="174">
        <v>1.99767751701154E-2</v>
      </c>
      <c r="CA237" s="179">
        <v>0.1435792952216754</v>
      </c>
      <c r="CB237" s="179">
        <v>-7.1188696540855897E-2</v>
      </c>
      <c r="CC237" s="179">
        <v>0.1038612519555825</v>
      </c>
      <c r="CD237" s="179">
        <v>8.9430393743402295E-2</v>
      </c>
      <c r="CE237" s="179">
        <v>0.26336011298682621</v>
      </c>
      <c r="CF237" s="179">
        <v>0.1448391146271675</v>
      </c>
      <c r="CG237" s="176">
        <v>0.70896665999999997</v>
      </c>
      <c r="CH237" s="168">
        <v>0.3</v>
      </c>
      <c r="CI237" s="169">
        <v>0.15</v>
      </c>
      <c r="CJ237" s="169">
        <v>2.0999999999999994E-3</v>
      </c>
      <c r="CK237" s="169" t="s">
        <v>44</v>
      </c>
      <c r="CL237" s="169">
        <v>2.0999999999999994E-3</v>
      </c>
      <c r="CM237" s="177">
        <v>4286214.99</v>
      </c>
      <c r="CN237" s="177">
        <v>4391081.2593650781</v>
      </c>
      <c r="CO237" s="177">
        <v>978574.26000000024</v>
      </c>
      <c r="CP237" s="127" t="s">
        <v>44</v>
      </c>
      <c r="CQ237" s="127" t="s">
        <v>44</v>
      </c>
      <c r="CR237" s="127" t="s">
        <v>44</v>
      </c>
      <c r="CS237" s="127" t="s">
        <v>44</v>
      </c>
      <c r="CT237" s="125" t="s">
        <v>44</v>
      </c>
      <c r="CU237" s="125" t="s">
        <v>44</v>
      </c>
      <c r="CV237" s="125" t="s">
        <v>5516</v>
      </c>
      <c r="CW237" s="125" t="s">
        <v>44</v>
      </c>
      <c r="CX237" s="153">
        <v>25569.625694432871</v>
      </c>
    </row>
    <row r="238" spans="1:102" ht="15" customHeight="1" x14ac:dyDescent="0.25">
      <c r="A238" s="8"/>
      <c r="B238" s="128">
        <v>44417355000156</v>
      </c>
      <c r="C238" s="151" t="s">
        <v>3344</v>
      </c>
      <c r="D238" s="125">
        <v>64</v>
      </c>
      <c r="E238" s="125"/>
      <c r="F238" s="121"/>
      <c r="G238" s="125" t="s">
        <v>5500</v>
      </c>
      <c r="H238" s="125" t="s">
        <v>3263</v>
      </c>
      <c r="I238" s="125" t="s">
        <v>3257</v>
      </c>
      <c r="J238" s="125" t="s">
        <v>357</v>
      </c>
      <c r="K238" s="125" t="s">
        <v>3285</v>
      </c>
      <c r="L238" s="125" t="s">
        <v>3272</v>
      </c>
      <c r="M238" s="125" t="s">
        <v>110</v>
      </c>
      <c r="N238" s="125" t="s">
        <v>4789</v>
      </c>
      <c r="O238" s="125" t="s">
        <v>5237</v>
      </c>
      <c r="P238" s="125" t="s">
        <v>5511</v>
      </c>
      <c r="Q238" s="126">
        <v>500</v>
      </c>
      <c r="R238" s="125" t="s">
        <v>4571</v>
      </c>
      <c r="S238" s="187" t="s">
        <v>44</v>
      </c>
      <c r="T238" s="170">
        <v>100</v>
      </c>
      <c r="U238" s="170">
        <v>500</v>
      </c>
      <c r="V238" s="171" t="s">
        <v>3271</v>
      </c>
      <c r="W238" s="171" t="s">
        <v>3288</v>
      </c>
      <c r="X238" s="171" t="s">
        <v>3288</v>
      </c>
      <c r="Y238" s="171" t="s">
        <v>4678</v>
      </c>
      <c r="Z238" s="171">
        <v>6</v>
      </c>
      <c r="AA238" s="171" t="s">
        <v>44</v>
      </c>
      <c r="AB238" s="168" t="s">
        <v>44</v>
      </c>
      <c r="AC238" s="171" t="s">
        <v>5517</v>
      </c>
      <c r="AD238" s="168">
        <v>6.9999999999999993E-3</v>
      </c>
      <c r="AE238" s="168">
        <v>0.307</v>
      </c>
      <c r="AF238" s="168">
        <v>0.02</v>
      </c>
      <c r="AG238" s="168" t="s">
        <v>44</v>
      </c>
      <c r="AH238" s="171" t="s">
        <v>44</v>
      </c>
      <c r="AI238" s="171" t="s">
        <v>44</v>
      </c>
      <c r="AJ238" s="171" t="s">
        <v>44</v>
      </c>
      <c r="AK238" s="172">
        <v>44642</v>
      </c>
      <c r="AL238" s="186" t="s">
        <v>5518</v>
      </c>
      <c r="AM238" s="127">
        <v>1.2548929658995E-3</v>
      </c>
      <c r="AN238" s="127">
        <v>-0.32812004773815862</v>
      </c>
      <c r="AO238" s="127">
        <v>-0.4708211250578811</v>
      </c>
      <c r="AP238" s="127">
        <v>-0.34031762966777312</v>
      </c>
      <c r="AQ238" s="127">
        <v>-0.1124246430467347</v>
      </c>
      <c r="AR238" s="127">
        <v>0.80578089289916432</v>
      </c>
      <c r="AS238" s="127">
        <v>0.83744949422642923</v>
      </c>
      <c r="AT238" s="127" t="s">
        <v>44</v>
      </c>
      <c r="AU238" s="127" t="s">
        <v>44</v>
      </c>
      <c r="AV238" s="127" t="s">
        <v>44</v>
      </c>
      <c r="AW238" s="127">
        <v>-0.2363786916775861</v>
      </c>
      <c r="AX238" s="127">
        <v>0.1150287915682099</v>
      </c>
      <c r="AY238" s="127" t="s">
        <v>44</v>
      </c>
      <c r="AZ238" s="127" t="s">
        <v>44</v>
      </c>
      <c r="BA238" s="127" t="s">
        <v>44</v>
      </c>
      <c r="BB238" s="127" t="s">
        <v>44</v>
      </c>
      <c r="BC238" s="127">
        <v>7.4101793941971295</v>
      </c>
      <c r="BD238" s="127">
        <v>6.4184969266170935</v>
      </c>
      <c r="BE238" s="127" t="s">
        <v>44</v>
      </c>
      <c r="BF238" s="127" t="s">
        <v>44</v>
      </c>
      <c r="BG238" s="127" t="s">
        <v>44</v>
      </c>
      <c r="BH238" s="127" t="s">
        <v>44</v>
      </c>
      <c r="BI238" s="127">
        <v>-9.6544884923539E-3</v>
      </c>
      <c r="BJ238" s="127">
        <v>-0.3735223998659512</v>
      </c>
      <c r="BK238" s="127">
        <v>-0.61909603291485649</v>
      </c>
      <c r="BL238" s="127">
        <v>-0.43561809353418335</v>
      </c>
      <c r="BM238" s="127">
        <v>-0.23752816042759861</v>
      </c>
      <c r="BN238" s="127">
        <v>0.69704116474492195</v>
      </c>
      <c r="BO238" s="127">
        <v>0.70697510064160407</v>
      </c>
      <c r="BP238" s="127" t="s">
        <v>44</v>
      </c>
      <c r="BQ238" s="127" t="s">
        <v>44</v>
      </c>
      <c r="BR238" s="127" t="s">
        <v>44</v>
      </c>
      <c r="BS238" s="127">
        <v>-0.37884339631564989</v>
      </c>
      <c r="BT238" s="127">
        <v>0.72275159637194675</v>
      </c>
      <c r="BU238" s="127">
        <v>0.7261667232548189</v>
      </c>
      <c r="BV238" s="174">
        <v>-0.70975973764246825</v>
      </c>
      <c r="BW238" s="174">
        <v>-0.17237787523917961</v>
      </c>
      <c r="BX238" s="127">
        <v>-0.70631749454680004</v>
      </c>
      <c r="BY238" s="127">
        <v>-0.7870968966660522</v>
      </c>
      <c r="BZ238" s="174">
        <v>0.27923961257075908</v>
      </c>
      <c r="CA238" s="179">
        <v>0.13751864424441071</v>
      </c>
      <c r="CB238" s="179">
        <v>-0.1102115777113758</v>
      </c>
      <c r="CC238" s="179">
        <v>0.1256559312820065</v>
      </c>
      <c r="CD238" s="179">
        <v>8.0047929175726104E-2</v>
      </c>
      <c r="CE238" s="179">
        <v>0.28677628971167762</v>
      </c>
      <c r="CF238" s="179">
        <v>0.17248671013518321</v>
      </c>
      <c r="CG238" s="176">
        <v>0.33175880000000002</v>
      </c>
      <c r="CH238" s="168">
        <v>0.3</v>
      </c>
      <c r="CI238" s="169" t="s">
        <v>44</v>
      </c>
      <c r="CJ238" s="169">
        <v>2.0999999999999994E-3</v>
      </c>
      <c r="CK238" s="169" t="s">
        <v>44</v>
      </c>
      <c r="CL238" s="169">
        <v>2.0999999999999994E-3</v>
      </c>
      <c r="CM238" s="177">
        <v>10469119.17</v>
      </c>
      <c r="CN238" s="177">
        <v>13936962.173333336</v>
      </c>
      <c r="CO238" s="177">
        <v>2365721.0699999998</v>
      </c>
      <c r="CP238" s="127" t="s">
        <v>44</v>
      </c>
      <c r="CQ238" s="127" t="s">
        <v>44</v>
      </c>
      <c r="CR238" s="127" t="s">
        <v>44</v>
      </c>
      <c r="CS238" s="127" t="s">
        <v>44</v>
      </c>
      <c r="CT238" s="125" t="s">
        <v>44</v>
      </c>
      <c r="CU238" s="125" t="s">
        <v>44</v>
      </c>
      <c r="CV238" s="125" t="s">
        <v>5519</v>
      </c>
      <c r="CW238" s="125" t="s">
        <v>44</v>
      </c>
      <c r="CX238" s="153">
        <v>25569.625694432871</v>
      </c>
    </row>
    <row r="239" spans="1:102" ht="15" customHeight="1" x14ac:dyDescent="0.25">
      <c r="A239" s="8"/>
      <c r="B239" s="128">
        <v>44417431000123</v>
      </c>
      <c r="C239" s="151" t="s">
        <v>5520</v>
      </c>
      <c r="D239" s="125">
        <v>67</v>
      </c>
      <c r="E239" s="125"/>
      <c r="F239" s="121"/>
      <c r="G239" s="125" t="s">
        <v>5500</v>
      </c>
      <c r="H239" s="125" t="s">
        <v>3263</v>
      </c>
      <c r="I239" s="125" t="s">
        <v>3257</v>
      </c>
      <c r="J239" s="125" t="s">
        <v>357</v>
      </c>
      <c r="K239" s="125" t="s">
        <v>3285</v>
      </c>
      <c r="L239" s="125" t="s">
        <v>3272</v>
      </c>
      <c r="M239" s="125" t="s">
        <v>110</v>
      </c>
      <c r="N239" s="125" t="s">
        <v>4789</v>
      </c>
      <c r="O239" s="125" t="s">
        <v>5237</v>
      </c>
      <c r="P239" s="125" t="s">
        <v>5511</v>
      </c>
      <c r="Q239" s="126">
        <v>500</v>
      </c>
      <c r="R239" s="125" t="s">
        <v>4571</v>
      </c>
      <c r="S239" s="187" t="s">
        <v>44</v>
      </c>
      <c r="T239" s="170">
        <v>500</v>
      </c>
      <c r="U239" s="170">
        <v>500</v>
      </c>
      <c r="V239" s="171" t="s">
        <v>3271</v>
      </c>
      <c r="W239" s="171" t="s">
        <v>3288</v>
      </c>
      <c r="X239" s="171" t="s">
        <v>3288</v>
      </c>
      <c r="Y239" s="171" t="s">
        <v>5417</v>
      </c>
      <c r="Z239" s="171">
        <v>7</v>
      </c>
      <c r="AA239" s="171" t="s">
        <v>44</v>
      </c>
      <c r="AB239" s="168" t="s">
        <v>44</v>
      </c>
      <c r="AC239" s="171" t="s">
        <v>5521</v>
      </c>
      <c r="AD239" s="168">
        <v>6.9999999999999993E-3</v>
      </c>
      <c r="AE239" s="168">
        <v>0.10700000000000001</v>
      </c>
      <c r="AF239" s="168">
        <v>1.3999999999999999E-2</v>
      </c>
      <c r="AG239" s="168" t="s">
        <v>44</v>
      </c>
      <c r="AH239" s="171" t="s">
        <v>44</v>
      </c>
      <c r="AI239" s="171" t="s">
        <v>44</v>
      </c>
      <c r="AJ239" s="171" t="s">
        <v>44</v>
      </c>
      <c r="AK239" s="172">
        <v>44560</v>
      </c>
      <c r="AL239" s="186" t="s">
        <v>5522</v>
      </c>
      <c r="AM239" s="127">
        <v>2.83868459163663E-2</v>
      </c>
      <c r="AN239" s="127">
        <v>-0.31174725887362598</v>
      </c>
      <c r="AO239" s="127">
        <v>6.9694234283719902E-2</v>
      </c>
      <c r="AP239" s="127">
        <v>-0.16834980623803189</v>
      </c>
      <c r="AQ239" s="127">
        <v>6.5836097312420794E-2</v>
      </c>
      <c r="AR239" s="127">
        <v>0.87328687431020668</v>
      </c>
      <c r="AS239" s="127">
        <v>0.75150277912648433</v>
      </c>
      <c r="AT239" s="127">
        <v>-0.68833868690964395</v>
      </c>
      <c r="AU239" s="127" t="s">
        <v>44</v>
      </c>
      <c r="AV239" s="127" t="s">
        <v>44</v>
      </c>
      <c r="AW239" s="127">
        <v>-0.13289253695622319</v>
      </c>
      <c r="AX239" s="127">
        <v>2.602058239964673</v>
      </c>
      <c r="AY239" s="127" t="s">
        <v>44</v>
      </c>
      <c r="AZ239" s="127">
        <v>0.47003390722688099</v>
      </c>
      <c r="BA239" s="127" t="s">
        <v>44</v>
      </c>
      <c r="BB239" s="127">
        <v>0.48021448414366441</v>
      </c>
      <c r="BC239" s="127">
        <v>8.0309826880520507</v>
      </c>
      <c r="BD239" s="127">
        <v>5.7597721551233789</v>
      </c>
      <c r="BE239" s="127" t="s">
        <v>44</v>
      </c>
      <c r="BF239" s="127" t="s">
        <v>44</v>
      </c>
      <c r="BG239" s="127" t="s">
        <v>44</v>
      </c>
      <c r="BH239" s="127" t="s">
        <v>44</v>
      </c>
      <c r="BI239" s="127">
        <v>1.7477464458112799E-2</v>
      </c>
      <c r="BJ239" s="127">
        <v>-0.35714961100141862</v>
      </c>
      <c r="BK239" s="127">
        <v>-7.8580673573255405E-2</v>
      </c>
      <c r="BL239" s="127">
        <v>-0.27871040413330728</v>
      </c>
      <c r="BM239" s="127">
        <v>-6.2669377097360868E-2</v>
      </c>
      <c r="BN239" s="127">
        <v>0.76454714615596431</v>
      </c>
      <c r="BO239" s="127">
        <v>0.62102838554165918</v>
      </c>
      <c r="BP239" s="127">
        <v>-0.81206872236267813</v>
      </c>
      <c r="BQ239" s="127" t="s">
        <v>44</v>
      </c>
      <c r="BR239" s="127" t="s">
        <v>44</v>
      </c>
      <c r="BS239" s="127">
        <v>-0.27608248789425927</v>
      </c>
      <c r="BT239" s="127">
        <v>0.67908798295058903</v>
      </c>
      <c r="BU239" s="127">
        <v>0.65601819827147911</v>
      </c>
      <c r="BV239" s="174">
        <v>0.23243256283698141</v>
      </c>
      <c r="BW239" s="174">
        <v>-7.0904047547061796E-2</v>
      </c>
      <c r="BX239" s="127">
        <v>-0.63582671025769677</v>
      </c>
      <c r="BY239" s="127">
        <v>-0.74181091946689648</v>
      </c>
      <c r="BZ239" s="174">
        <v>0.36472688613214799</v>
      </c>
      <c r="CA239" s="179">
        <v>0.19242865332498851</v>
      </c>
      <c r="CB239" s="179">
        <v>-0.1742679431658205</v>
      </c>
      <c r="CC239" s="179">
        <v>0.1960458754459023</v>
      </c>
      <c r="CD239" s="179">
        <v>0.14404374169101719</v>
      </c>
      <c r="CE239" s="179">
        <v>0.31974952175478349</v>
      </c>
      <c r="CF239" s="179">
        <v>0.25927444113496989</v>
      </c>
      <c r="CG239" s="176">
        <v>0.54060249999999999</v>
      </c>
      <c r="CH239" s="168">
        <v>0.54</v>
      </c>
      <c r="CI239" s="169" t="s">
        <v>44</v>
      </c>
      <c r="CJ239" s="169">
        <v>3.7799999999999995E-3</v>
      </c>
      <c r="CK239" s="169" t="s">
        <v>44</v>
      </c>
      <c r="CL239" s="169">
        <v>3.7799999999999995E-3</v>
      </c>
      <c r="CM239" s="177">
        <v>9042197.9800000004</v>
      </c>
      <c r="CN239" s="177">
        <v>9730352.1475396864</v>
      </c>
      <c r="CO239" s="177">
        <v>1175568.4000000004</v>
      </c>
      <c r="CP239" s="127" t="s">
        <v>44</v>
      </c>
      <c r="CQ239" s="127" t="s">
        <v>44</v>
      </c>
      <c r="CR239" s="127" t="s">
        <v>44</v>
      </c>
      <c r="CS239" s="127" t="s">
        <v>44</v>
      </c>
      <c r="CT239" s="125" t="s">
        <v>44</v>
      </c>
      <c r="CU239" s="125" t="s">
        <v>44</v>
      </c>
      <c r="CV239" s="125" t="s">
        <v>5523</v>
      </c>
      <c r="CW239" s="125" t="s">
        <v>44</v>
      </c>
      <c r="CX239" s="153">
        <v>25569.604861099539</v>
      </c>
    </row>
    <row r="240" spans="1:102" ht="15" customHeight="1" x14ac:dyDescent="0.25">
      <c r="A240" s="8"/>
      <c r="B240" s="128">
        <v>44466443000148</v>
      </c>
      <c r="C240" s="151" t="s">
        <v>3949</v>
      </c>
      <c r="D240" s="125">
        <v>50</v>
      </c>
      <c r="E240" s="125"/>
      <c r="F240" s="121"/>
      <c r="G240" s="125" t="s">
        <v>4970</v>
      </c>
      <c r="H240" s="125" t="s">
        <v>347</v>
      </c>
      <c r="I240" s="125" t="s">
        <v>3278</v>
      </c>
      <c r="J240" s="125" t="s">
        <v>3317</v>
      </c>
      <c r="K240" s="125" t="s">
        <v>3298</v>
      </c>
      <c r="L240" s="125" t="s">
        <v>4605</v>
      </c>
      <c r="M240" s="125" t="s">
        <v>4965</v>
      </c>
      <c r="N240" s="125" t="s">
        <v>4785</v>
      </c>
      <c r="O240" s="125" t="s">
        <v>4647</v>
      </c>
      <c r="P240" s="125" t="s">
        <v>3828</v>
      </c>
      <c r="Q240" s="126">
        <v>25000</v>
      </c>
      <c r="R240" s="125" t="s">
        <v>4612</v>
      </c>
      <c r="S240" s="187" t="s">
        <v>44</v>
      </c>
      <c r="T240" s="170">
        <v>25000</v>
      </c>
      <c r="U240" s="170">
        <v>0.01</v>
      </c>
      <c r="V240" s="171" t="s">
        <v>3271</v>
      </c>
      <c r="W240" s="171" t="s">
        <v>132</v>
      </c>
      <c r="X240" s="171" t="s">
        <v>5524</v>
      </c>
      <c r="Y240" s="171" t="s">
        <v>4577</v>
      </c>
      <c r="Z240" s="171">
        <v>1002</v>
      </c>
      <c r="AA240" s="171" t="s">
        <v>44</v>
      </c>
      <c r="AB240" s="168" t="s">
        <v>44</v>
      </c>
      <c r="AC240" s="171" t="s">
        <v>5525</v>
      </c>
      <c r="AD240" s="168">
        <v>0.02</v>
      </c>
      <c r="AE240" s="168">
        <v>9.5000000000000001E-2</v>
      </c>
      <c r="AF240" s="168" t="s">
        <v>44</v>
      </c>
      <c r="AG240" s="168">
        <v>0.2</v>
      </c>
      <c r="AH240" s="171" t="s">
        <v>5526</v>
      </c>
      <c r="AI240" s="171" t="s">
        <v>4887</v>
      </c>
      <c r="AJ240" s="171" t="s">
        <v>44</v>
      </c>
      <c r="AK240" s="172">
        <v>44735</v>
      </c>
      <c r="AL240" s="186" t="s">
        <v>5527</v>
      </c>
      <c r="AM240" s="127" t="s">
        <v>44</v>
      </c>
      <c r="AN240" s="127" t="s">
        <v>44</v>
      </c>
      <c r="AO240" s="127" t="s">
        <v>44</v>
      </c>
      <c r="AP240" s="127" t="s">
        <v>44</v>
      </c>
      <c r="AQ240" s="127" t="s">
        <v>44</v>
      </c>
      <c r="AR240" s="127" t="s">
        <v>44</v>
      </c>
      <c r="AS240" s="127" t="s">
        <v>44</v>
      </c>
      <c r="AT240" s="127" t="s">
        <v>44</v>
      </c>
      <c r="AU240" s="127" t="s">
        <v>44</v>
      </c>
      <c r="AV240" s="127" t="s">
        <v>44</v>
      </c>
      <c r="AW240" s="127" t="s">
        <v>44</v>
      </c>
      <c r="AX240" s="127" t="s">
        <v>44</v>
      </c>
      <c r="AY240" s="127" t="s">
        <v>44</v>
      </c>
      <c r="AZ240" s="127" t="s">
        <v>44</v>
      </c>
      <c r="BA240" s="127" t="s">
        <v>44</v>
      </c>
      <c r="BB240" s="127" t="s">
        <v>44</v>
      </c>
      <c r="BC240" s="127" t="s">
        <v>44</v>
      </c>
      <c r="BD240" s="127" t="s">
        <v>44</v>
      </c>
      <c r="BE240" s="127" t="s">
        <v>44</v>
      </c>
      <c r="BF240" s="127" t="s">
        <v>44</v>
      </c>
      <c r="BG240" s="127" t="s">
        <v>44</v>
      </c>
      <c r="BH240" s="127" t="s">
        <v>44</v>
      </c>
      <c r="BI240" s="127" t="s">
        <v>44</v>
      </c>
      <c r="BJ240" s="127" t="s">
        <v>44</v>
      </c>
      <c r="BK240" s="127" t="s">
        <v>44</v>
      </c>
      <c r="BL240" s="127" t="s">
        <v>44</v>
      </c>
      <c r="BM240" s="127" t="s">
        <v>44</v>
      </c>
      <c r="BN240" s="127" t="s">
        <v>44</v>
      </c>
      <c r="BO240" s="127" t="s">
        <v>44</v>
      </c>
      <c r="BP240" s="127" t="s">
        <v>44</v>
      </c>
      <c r="BQ240" s="127" t="s">
        <v>44</v>
      </c>
      <c r="BR240" s="127" t="s">
        <v>44</v>
      </c>
      <c r="BS240" s="127" t="s">
        <v>44</v>
      </c>
      <c r="BT240" s="127">
        <v>0.42114473385082801</v>
      </c>
      <c r="BU240" s="127">
        <v>0.2396957630803859</v>
      </c>
      <c r="BV240" s="174">
        <v>0.78056153227630498</v>
      </c>
      <c r="BW240" s="174">
        <v>-0.1477260459433245</v>
      </c>
      <c r="BX240" s="127">
        <v>-1.3667466473017999E-2</v>
      </c>
      <c r="BY240" s="127">
        <v>-0.25571548693999918</v>
      </c>
      <c r="BZ240" s="174">
        <v>4.7346600399200002E-2</v>
      </c>
      <c r="CA240" s="179">
        <v>0.15633967686757549</v>
      </c>
      <c r="CB240" s="179">
        <v>-2.5939451320563401E-2</v>
      </c>
      <c r="CC240" s="179">
        <v>0.1850754499557547</v>
      </c>
      <c r="CD240" s="179">
        <v>0.13713730328500359</v>
      </c>
      <c r="CE240" s="179">
        <v>0.20274566653056519</v>
      </c>
      <c r="CF240" s="179">
        <v>0.13446092089298869</v>
      </c>
      <c r="CG240" s="176">
        <v>1276.1119234600001</v>
      </c>
      <c r="CH240" s="168">
        <v>0.1</v>
      </c>
      <c r="CI240" s="169">
        <v>0.05</v>
      </c>
      <c r="CJ240" s="169">
        <v>2E-3</v>
      </c>
      <c r="CK240" s="169" t="s">
        <v>44</v>
      </c>
      <c r="CL240" s="169">
        <v>2E-3</v>
      </c>
      <c r="CM240" s="177">
        <v>463765630.64999998</v>
      </c>
      <c r="CN240" s="177">
        <v>335374233.85119045</v>
      </c>
      <c r="CO240" s="177">
        <v>19391783.239999998</v>
      </c>
      <c r="CP240" s="127" t="s">
        <v>44</v>
      </c>
      <c r="CQ240" s="127" t="s">
        <v>44</v>
      </c>
      <c r="CR240" s="127" t="s">
        <v>44</v>
      </c>
      <c r="CS240" s="127" t="s">
        <v>44</v>
      </c>
      <c r="CT240" s="125" t="s">
        <v>44</v>
      </c>
      <c r="CU240" s="125" t="s">
        <v>44</v>
      </c>
      <c r="CV240" s="125" t="s">
        <v>5528</v>
      </c>
      <c r="CW240" s="125" t="s">
        <v>44</v>
      </c>
      <c r="CX240" s="153">
        <v>25569.604861099539</v>
      </c>
    </row>
    <row r="241" spans="1:102" ht="15" customHeight="1" x14ac:dyDescent="0.25">
      <c r="A241" s="8"/>
      <c r="B241" s="128">
        <v>60958603000122</v>
      </c>
      <c r="C241" s="151" t="s">
        <v>5486</v>
      </c>
      <c r="D241" s="125">
        <v>50</v>
      </c>
      <c r="E241" s="125"/>
      <c r="F241" s="121"/>
      <c r="G241" s="125" t="s">
        <v>5487</v>
      </c>
      <c r="H241" s="125" t="s">
        <v>347</v>
      </c>
      <c r="I241" s="125" t="s">
        <v>3278</v>
      </c>
      <c r="J241" s="125" t="s">
        <v>357</v>
      </c>
      <c r="K241" s="125" t="s">
        <v>3298</v>
      </c>
      <c r="L241" s="125" t="s">
        <v>4605</v>
      </c>
      <c r="M241" s="125" t="s">
        <v>4629</v>
      </c>
      <c r="N241" s="125" t="s">
        <v>44</v>
      </c>
      <c r="O241" s="125" t="s">
        <v>4647</v>
      </c>
      <c r="P241" s="125" t="s">
        <v>3824</v>
      </c>
      <c r="Q241" s="126">
        <v>5000</v>
      </c>
      <c r="R241" s="125" t="s">
        <v>4612</v>
      </c>
      <c r="S241" s="187" t="s">
        <v>44</v>
      </c>
      <c r="T241" s="170">
        <v>500</v>
      </c>
      <c r="U241" s="170">
        <v>500</v>
      </c>
      <c r="V241" s="171" t="s">
        <v>3271</v>
      </c>
      <c r="W241" s="171" t="s">
        <v>132</v>
      </c>
      <c r="X241" s="171" t="s">
        <v>132</v>
      </c>
      <c r="Y241" s="171" t="s">
        <v>132</v>
      </c>
      <c r="Z241" s="171">
        <v>0</v>
      </c>
      <c r="AA241" s="171" t="s">
        <v>44</v>
      </c>
      <c r="AB241" s="168" t="s">
        <v>44</v>
      </c>
      <c r="AC241" s="171" t="s">
        <v>44</v>
      </c>
      <c r="AD241" s="168">
        <v>1.5E-3</v>
      </c>
      <c r="AE241" s="168" t="s">
        <v>44</v>
      </c>
      <c r="AF241" s="168">
        <v>1.5E-3</v>
      </c>
      <c r="AG241" s="168">
        <v>0.2</v>
      </c>
      <c r="AH241" s="171" t="s">
        <v>3322</v>
      </c>
      <c r="AI241" s="171" t="s">
        <v>4573</v>
      </c>
      <c r="AJ241" s="171" t="s">
        <v>4670</v>
      </c>
      <c r="AK241" s="172">
        <v>45911</v>
      </c>
      <c r="AL241" s="186" t="s">
        <v>5488</v>
      </c>
      <c r="AM241" s="127" t="s">
        <v>44</v>
      </c>
      <c r="AN241" s="127" t="s">
        <v>44</v>
      </c>
      <c r="AO241" s="127" t="s">
        <v>44</v>
      </c>
      <c r="AP241" s="127" t="s">
        <v>44</v>
      </c>
      <c r="AQ241" s="127" t="s">
        <v>44</v>
      </c>
      <c r="AR241" s="127" t="s">
        <v>44</v>
      </c>
      <c r="AS241" s="127" t="s">
        <v>44</v>
      </c>
      <c r="AT241" s="127" t="s">
        <v>44</v>
      </c>
      <c r="AU241" s="127" t="s">
        <v>44</v>
      </c>
      <c r="AV241" s="127" t="s">
        <v>44</v>
      </c>
      <c r="AW241" s="127" t="s">
        <v>44</v>
      </c>
      <c r="AX241" s="127" t="s">
        <v>44</v>
      </c>
      <c r="AY241" s="127" t="s">
        <v>44</v>
      </c>
      <c r="AZ241" s="127" t="s">
        <v>44</v>
      </c>
      <c r="BA241" s="127" t="s">
        <v>44</v>
      </c>
      <c r="BB241" s="127" t="s">
        <v>44</v>
      </c>
      <c r="BC241" s="127" t="s">
        <v>44</v>
      </c>
      <c r="BD241" s="127" t="s">
        <v>44</v>
      </c>
      <c r="BE241" s="127" t="s">
        <v>44</v>
      </c>
      <c r="BF241" s="127" t="s">
        <v>44</v>
      </c>
      <c r="BG241" s="127" t="s">
        <v>44</v>
      </c>
      <c r="BH241" s="127" t="s">
        <v>44</v>
      </c>
      <c r="BI241" s="127" t="s">
        <v>44</v>
      </c>
      <c r="BJ241" s="127" t="s">
        <v>44</v>
      </c>
      <c r="BK241" s="127" t="s">
        <v>44</v>
      </c>
      <c r="BL241" s="127" t="s">
        <v>44</v>
      </c>
      <c r="BM241" s="127" t="s">
        <v>44</v>
      </c>
      <c r="BN241" s="127" t="s">
        <v>44</v>
      </c>
      <c r="BO241" s="127" t="s">
        <v>44</v>
      </c>
      <c r="BP241" s="127" t="s">
        <v>44</v>
      </c>
      <c r="BQ241" s="127" t="s">
        <v>44</v>
      </c>
      <c r="BR241" s="127" t="s">
        <v>44</v>
      </c>
      <c r="BS241" s="127" t="s">
        <v>44</v>
      </c>
      <c r="BT241" s="127" t="s">
        <v>44</v>
      </c>
      <c r="BU241" s="127" t="s">
        <v>44</v>
      </c>
      <c r="BV241" s="174" t="s">
        <v>44</v>
      </c>
      <c r="BW241" s="174" t="s">
        <v>44</v>
      </c>
      <c r="BX241" s="127" t="s">
        <v>44</v>
      </c>
      <c r="BY241" s="127" t="s">
        <v>44</v>
      </c>
      <c r="BZ241" s="174" t="s">
        <v>44</v>
      </c>
      <c r="CA241" s="179" t="s">
        <v>44</v>
      </c>
      <c r="CB241" s="179" t="s">
        <v>44</v>
      </c>
      <c r="CC241" s="179" t="s">
        <v>44</v>
      </c>
      <c r="CD241" s="179" t="s">
        <v>44</v>
      </c>
      <c r="CE241" s="179" t="s">
        <v>44</v>
      </c>
      <c r="CF241" s="179" t="s">
        <v>44</v>
      </c>
      <c r="CG241" s="176" t="s">
        <v>44</v>
      </c>
      <c r="CH241" s="168" t="s">
        <v>44</v>
      </c>
      <c r="CI241" s="169" t="s">
        <v>44</v>
      </c>
      <c r="CJ241" s="169" t="s">
        <v>44</v>
      </c>
      <c r="CK241" s="169" t="s">
        <v>44</v>
      </c>
      <c r="CL241" s="169" t="s">
        <v>44</v>
      </c>
      <c r="CM241" s="177" t="s">
        <v>44</v>
      </c>
      <c r="CN241" s="177" t="s">
        <v>44</v>
      </c>
      <c r="CO241" s="177" t="s">
        <v>44</v>
      </c>
      <c r="CP241" s="127" t="s">
        <v>44</v>
      </c>
      <c r="CQ241" s="127" t="s">
        <v>44</v>
      </c>
      <c r="CR241" s="127" t="s">
        <v>44</v>
      </c>
      <c r="CS241" s="127" t="s">
        <v>44</v>
      </c>
      <c r="CT241" s="125" t="s">
        <v>44</v>
      </c>
      <c r="CU241" s="125" t="s">
        <v>44</v>
      </c>
      <c r="CV241" s="125" t="s">
        <v>44</v>
      </c>
      <c r="CW241" s="125" t="s">
        <v>44</v>
      </c>
      <c r="CX241" s="153">
        <v>25569.604861099539</v>
      </c>
    </row>
    <row r="242" spans="1:102" ht="15" customHeight="1" x14ac:dyDescent="0.25">
      <c r="A242" s="8"/>
      <c r="B242" s="128">
        <v>32890800000111</v>
      </c>
      <c r="C242" s="151" t="s">
        <v>461</v>
      </c>
      <c r="D242" s="125">
        <v>32</v>
      </c>
      <c r="E242" s="125"/>
      <c r="F242" s="121" t="s">
        <v>3266</v>
      </c>
      <c r="G242" s="125" t="s">
        <v>5489</v>
      </c>
      <c r="H242" s="125" t="s">
        <v>3263</v>
      </c>
      <c r="I242" s="125" t="s">
        <v>3257</v>
      </c>
      <c r="J242" s="125" t="s">
        <v>3319</v>
      </c>
      <c r="K242" s="125" t="s">
        <v>3285</v>
      </c>
      <c r="L242" s="125" t="s">
        <v>3273</v>
      </c>
      <c r="M242" s="125" t="s">
        <v>112</v>
      </c>
      <c r="N242" s="125" t="s">
        <v>113</v>
      </c>
      <c r="O242" s="125" t="s">
        <v>3309</v>
      </c>
      <c r="P242" s="125" t="s">
        <v>3308</v>
      </c>
      <c r="Q242" s="126">
        <v>500</v>
      </c>
      <c r="R242" s="125" t="s">
        <v>4571</v>
      </c>
      <c r="S242" s="187" t="s">
        <v>44</v>
      </c>
      <c r="T242" s="170">
        <v>100</v>
      </c>
      <c r="U242" s="170">
        <v>100</v>
      </c>
      <c r="V242" s="171" t="s">
        <v>3271</v>
      </c>
      <c r="W242" s="171" t="s">
        <v>3288</v>
      </c>
      <c r="X242" s="171" t="s">
        <v>5490</v>
      </c>
      <c r="Y242" s="171" t="s">
        <v>3292</v>
      </c>
      <c r="Z242" s="171">
        <v>87</v>
      </c>
      <c r="AA242" s="171" t="s">
        <v>44</v>
      </c>
      <c r="AB242" s="168" t="s">
        <v>44</v>
      </c>
      <c r="AC242" s="171" t="s">
        <v>5491</v>
      </c>
      <c r="AD242" s="168">
        <v>1.9400000000000001E-2</v>
      </c>
      <c r="AE242" s="168">
        <v>1.9900000000000001E-2</v>
      </c>
      <c r="AF242" s="168">
        <v>0.02</v>
      </c>
      <c r="AG242" s="168">
        <v>0.2</v>
      </c>
      <c r="AH242" s="171" t="s">
        <v>133</v>
      </c>
      <c r="AI242" s="171" t="s">
        <v>4607</v>
      </c>
      <c r="AJ242" s="171" t="s">
        <v>44</v>
      </c>
      <c r="AK242" s="172">
        <v>43790</v>
      </c>
      <c r="AL242" s="186" t="s">
        <v>5492</v>
      </c>
      <c r="AM242" s="127">
        <v>1.8487978639584401E-2</v>
      </c>
      <c r="AN242" s="127">
        <v>0.1188502913672253</v>
      </c>
      <c r="AO242" s="127">
        <v>0.37126542711999289</v>
      </c>
      <c r="AP242" s="127">
        <v>0.18248169251976121</v>
      </c>
      <c r="AQ242" s="127">
        <v>0.21964390332948849</v>
      </c>
      <c r="AR242" s="127">
        <v>-0.16373502193648981</v>
      </c>
      <c r="AS242" s="127">
        <v>0.289502114191795</v>
      </c>
      <c r="AT242" s="127">
        <v>-0.17025884330710489</v>
      </c>
      <c r="AU242" s="127" t="s">
        <v>44</v>
      </c>
      <c r="AV242" s="127" t="s">
        <v>44</v>
      </c>
      <c r="AW242" s="127">
        <v>6.8362752180126801E-2</v>
      </c>
      <c r="AX242" s="127">
        <v>1.6946862395756941</v>
      </c>
      <c r="AY242" s="127">
        <v>2.6177122064667704</v>
      </c>
      <c r="AZ242" s="127">
        <v>2.5038992266858267</v>
      </c>
      <c r="BA242" s="127">
        <v>1.4210946244438021</v>
      </c>
      <c r="BB242" s="127">
        <v>1.8549552865324848</v>
      </c>
      <c r="BC242" s="127" t="s">
        <v>44</v>
      </c>
      <c r="BD242" s="127">
        <v>2.2188423815404161</v>
      </c>
      <c r="BE242" s="127" t="s">
        <v>44</v>
      </c>
      <c r="BF242" s="127" t="s">
        <v>44</v>
      </c>
      <c r="BG242" s="127" t="s">
        <v>44</v>
      </c>
      <c r="BH242" s="127">
        <v>0.6478048413967582</v>
      </c>
      <c r="BI242" s="127">
        <v>7.5785971813309002E-3</v>
      </c>
      <c r="BJ242" s="127">
        <v>7.34479392394327E-2</v>
      </c>
      <c r="BK242" s="127">
        <v>0.22299051926301749</v>
      </c>
      <c r="BL242" s="127">
        <v>4.7919178505318571E-2</v>
      </c>
      <c r="BM242" s="127">
        <v>9.0516624716637573E-2</v>
      </c>
      <c r="BN242" s="127">
        <v>-0.27247475009073219</v>
      </c>
      <c r="BO242" s="127">
        <v>0.1590277206069699</v>
      </c>
      <c r="BP242" s="127">
        <v>-0.29398887876013913</v>
      </c>
      <c r="BQ242" s="127" t="s">
        <v>44</v>
      </c>
      <c r="BR242" s="127" t="s">
        <v>44</v>
      </c>
      <c r="BS242" s="127">
        <v>-3.3619268119046808E-2</v>
      </c>
      <c r="BT242" s="127">
        <v>0.17188585738552531</v>
      </c>
      <c r="BU242" s="127">
        <v>0.24483618024488621</v>
      </c>
      <c r="BV242" s="174">
        <v>1.119192621447445</v>
      </c>
      <c r="BW242" s="174">
        <v>1.41885497388746E-2</v>
      </c>
      <c r="BX242" s="127">
        <v>-8.3230983162148303E-2</v>
      </c>
      <c r="BY242" s="127">
        <v>-0.43882890573672501</v>
      </c>
      <c r="BZ242" s="174">
        <v>0.85317024357260918</v>
      </c>
      <c r="CA242" s="179">
        <v>0.82660045442420471</v>
      </c>
      <c r="CB242" s="179">
        <v>-0.39265476137001082</v>
      </c>
      <c r="CC242" s="179">
        <v>0.54240069040940875</v>
      </c>
      <c r="CD242" s="179">
        <v>0.49107572297263219</v>
      </c>
      <c r="CE242" s="179">
        <v>0.1150705746357316</v>
      </c>
      <c r="CF242" s="179">
        <v>0.68564478892932734</v>
      </c>
      <c r="CG242" s="176">
        <v>1.5277442000000001</v>
      </c>
      <c r="CH242" s="168">
        <v>0.24</v>
      </c>
      <c r="CI242" s="169">
        <v>0.1</v>
      </c>
      <c r="CJ242" s="169">
        <v>4.6560000000000004E-3</v>
      </c>
      <c r="CK242" s="169" t="s">
        <v>44</v>
      </c>
      <c r="CL242" s="169">
        <v>4.6560000000000004E-3</v>
      </c>
      <c r="CM242" s="177">
        <v>56908525.789999999</v>
      </c>
      <c r="CN242" s="177">
        <v>54307718.753333338</v>
      </c>
      <c r="CO242" s="177">
        <v>-4426494.96</v>
      </c>
      <c r="CP242" s="127" t="s">
        <v>44</v>
      </c>
      <c r="CQ242" s="127" t="s">
        <v>44</v>
      </c>
      <c r="CR242" s="127" t="s">
        <v>44</v>
      </c>
      <c r="CS242" s="127" t="s">
        <v>44</v>
      </c>
      <c r="CT242" s="125" t="s">
        <v>44</v>
      </c>
      <c r="CU242" s="125" t="s">
        <v>44</v>
      </c>
      <c r="CV242" s="125" t="s">
        <v>5493</v>
      </c>
      <c r="CW242" s="125" t="s">
        <v>44</v>
      </c>
      <c r="CX242" s="153">
        <v>25569.625694432871</v>
      </c>
    </row>
    <row r="243" spans="1:102" ht="15" customHeight="1" x14ac:dyDescent="0.25">
      <c r="A243" s="8"/>
      <c r="B243" s="128">
        <v>22662135000155</v>
      </c>
      <c r="C243" s="151" t="s">
        <v>5494</v>
      </c>
      <c r="D243" s="125">
        <v>31</v>
      </c>
      <c r="E243" s="125"/>
      <c r="F243" s="121" t="s">
        <v>3266</v>
      </c>
      <c r="G243" s="125" t="s">
        <v>5489</v>
      </c>
      <c r="H243" s="125" t="s">
        <v>3263</v>
      </c>
      <c r="I243" s="125" t="s">
        <v>3257</v>
      </c>
      <c r="J243" s="125" t="s">
        <v>3319</v>
      </c>
      <c r="K243" s="125" t="s">
        <v>3285</v>
      </c>
      <c r="L243" s="125" t="s">
        <v>3272</v>
      </c>
      <c r="M243" s="125" t="s">
        <v>112</v>
      </c>
      <c r="N243" s="125" t="s">
        <v>113</v>
      </c>
      <c r="O243" s="125" t="s">
        <v>3309</v>
      </c>
      <c r="P243" s="125" t="s">
        <v>4989</v>
      </c>
      <c r="Q243" s="126">
        <v>1000</v>
      </c>
      <c r="R243" s="125" t="s">
        <v>4571</v>
      </c>
      <c r="S243" s="187" t="s">
        <v>44</v>
      </c>
      <c r="T243" s="170">
        <v>100</v>
      </c>
      <c r="U243" s="170">
        <v>1000</v>
      </c>
      <c r="V243" s="171" t="s">
        <v>3271</v>
      </c>
      <c r="W243" s="171" t="s">
        <v>3288</v>
      </c>
      <c r="X243" s="171" t="s">
        <v>5495</v>
      </c>
      <c r="Y243" s="171" t="s">
        <v>3292</v>
      </c>
      <c r="Z243" s="171">
        <v>62</v>
      </c>
      <c r="AA243" s="171" t="s">
        <v>44</v>
      </c>
      <c r="AB243" s="168" t="s">
        <v>44</v>
      </c>
      <c r="AC243" s="171" t="s">
        <v>5496</v>
      </c>
      <c r="AD243" s="168">
        <v>1.9400000000000001E-2</v>
      </c>
      <c r="AE243" s="168">
        <v>1.9900000000000001E-2</v>
      </c>
      <c r="AF243" s="168">
        <v>0.02</v>
      </c>
      <c r="AG243" s="168">
        <v>0.2</v>
      </c>
      <c r="AH243" s="171" t="s">
        <v>44</v>
      </c>
      <c r="AI243" s="171" t="s">
        <v>44</v>
      </c>
      <c r="AJ243" s="171" t="s">
        <v>3246</v>
      </c>
      <c r="AK243" s="172">
        <v>42311</v>
      </c>
      <c r="AL243" s="186" t="s">
        <v>5497</v>
      </c>
      <c r="AM243" s="127">
        <v>1.8125732743021299E-2</v>
      </c>
      <c r="AN243" s="127">
        <v>0.1121719336843281</v>
      </c>
      <c r="AO243" s="127">
        <v>0.3460317534216894</v>
      </c>
      <c r="AP243" s="127">
        <v>0.17411656920747151</v>
      </c>
      <c r="AQ243" s="127">
        <v>0.2078405946986687</v>
      </c>
      <c r="AR243" s="127">
        <v>-0.1610355885838827</v>
      </c>
      <c r="AS243" s="127">
        <v>0.27209372072483479</v>
      </c>
      <c r="AT243" s="127">
        <v>-0.1581273712057463</v>
      </c>
      <c r="AU243" s="127" t="s">
        <v>44</v>
      </c>
      <c r="AV243" s="127" t="s">
        <v>44</v>
      </c>
      <c r="AW243" s="127">
        <v>0.13515409047995841</v>
      </c>
      <c r="AX243" s="127">
        <v>1.6614812500949174</v>
      </c>
      <c r="AY243" s="127">
        <v>2.4706194377022825</v>
      </c>
      <c r="AZ243" s="127">
        <v>2.333717541443145</v>
      </c>
      <c r="BA243" s="127">
        <v>1.3507532277646943</v>
      </c>
      <c r="BB243" s="127">
        <v>1.7361180439668322</v>
      </c>
      <c r="BC243" s="127" t="s">
        <v>44</v>
      </c>
      <c r="BD243" s="127">
        <v>2.085418550329869</v>
      </c>
      <c r="BE243" s="127" t="s">
        <v>44</v>
      </c>
      <c r="BF243" s="127" t="s">
        <v>44</v>
      </c>
      <c r="BG243" s="127" t="s">
        <v>44</v>
      </c>
      <c r="BH243" s="127">
        <v>1.7153000797920273</v>
      </c>
      <c r="BI243" s="127">
        <v>7.2163512847677998E-3</v>
      </c>
      <c r="BJ243" s="127">
        <v>6.6769581556535396E-2</v>
      </c>
      <c r="BK243" s="127">
        <v>0.19775684556471401</v>
      </c>
      <c r="BL243" s="127">
        <v>4.0050598928578651E-2</v>
      </c>
      <c r="BM243" s="127">
        <v>7.8702915269594387E-2</v>
      </c>
      <c r="BN243" s="127">
        <v>-0.2697753167381251</v>
      </c>
      <c r="BO243" s="127">
        <v>0.14161932714000969</v>
      </c>
      <c r="BP243" s="127">
        <v>-0.28185740665878051</v>
      </c>
      <c r="BQ243" s="127" t="s">
        <v>44</v>
      </c>
      <c r="BR243" s="127" t="s">
        <v>44</v>
      </c>
      <c r="BS243" s="127">
        <v>5.2244326424103482E-2</v>
      </c>
      <c r="BT243" s="127">
        <v>0.1790988031783852</v>
      </c>
      <c r="BU243" s="127">
        <v>0.21054710315560579</v>
      </c>
      <c r="BV243" s="174">
        <v>0.97737819898183997</v>
      </c>
      <c r="BW243" s="174">
        <v>0.27266314224202332</v>
      </c>
      <c r="BX243" s="127">
        <v>-8.1551733094585799E-2</v>
      </c>
      <c r="BY243" s="127">
        <v>-0.44063816993539501</v>
      </c>
      <c r="BZ243" s="174">
        <v>0.73852144761830318</v>
      </c>
      <c r="CA243" s="179">
        <v>0.83737736118814254</v>
      </c>
      <c r="CB243" s="179">
        <v>-0.40382418661733771</v>
      </c>
      <c r="CC243" s="179">
        <v>0.56126160691625837</v>
      </c>
      <c r="CD243" s="179">
        <v>0.50152916934488967</v>
      </c>
      <c r="CE243" s="179">
        <v>0.11829285596753179</v>
      </c>
      <c r="CF243" s="179">
        <v>0.69399551482524435</v>
      </c>
      <c r="CG243" s="176">
        <v>3.7585210999999998</v>
      </c>
      <c r="CH243" s="168">
        <v>0.25</v>
      </c>
      <c r="CI243" s="169">
        <v>0.1</v>
      </c>
      <c r="CJ243" s="169">
        <v>4.8500000000000001E-3</v>
      </c>
      <c r="CK243" s="169" t="s">
        <v>44</v>
      </c>
      <c r="CL243" s="169">
        <v>4.8500000000000001E-3</v>
      </c>
      <c r="CM243" s="177">
        <v>189453606.33000001</v>
      </c>
      <c r="CN243" s="177">
        <v>173991269.31150794</v>
      </c>
      <c r="CO243" s="177">
        <v>8968594.4200000037</v>
      </c>
      <c r="CP243" s="127" t="s">
        <v>44</v>
      </c>
      <c r="CQ243" s="127" t="s">
        <v>44</v>
      </c>
      <c r="CR243" s="127" t="s">
        <v>44</v>
      </c>
      <c r="CS243" s="127" t="s">
        <v>44</v>
      </c>
      <c r="CT243" s="125" t="s">
        <v>44</v>
      </c>
      <c r="CU243" s="125" t="s">
        <v>44</v>
      </c>
      <c r="CV243" s="125" t="s">
        <v>5498</v>
      </c>
      <c r="CW243" s="125" t="s">
        <v>44</v>
      </c>
      <c r="CX243" s="153">
        <v>25569.625694432871</v>
      </c>
    </row>
    <row r="244" spans="1:102" ht="15" customHeight="1" x14ac:dyDescent="0.25">
      <c r="A244" s="8"/>
      <c r="B244" s="128">
        <v>54518925000158</v>
      </c>
      <c r="C244" s="151" t="s">
        <v>5555</v>
      </c>
      <c r="D244" s="125">
        <v>11</v>
      </c>
      <c r="E244" s="125"/>
      <c r="F244" s="121"/>
      <c r="G244" s="125" t="s">
        <v>466</v>
      </c>
      <c r="H244" s="125" t="s">
        <v>3315</v>
      </c>
      <c r="I244" s="125" t="s">
        <v>3316</v>
      </c>
      <c r="J244" s="125" t="s">
        <v>3317</v>
      </c>
      <c r="K244" s="125" t="s">
        <v>3285</v>
      </c>
      <c r="L244" s="125" t="s">
        <v>3272</v>
      </c>
      <c r="M244" s="125" t="s">
        <v>160</v>
      </c>
      <c r="N244" s="125" t="s">
        <v>3305</v>
      </c>
      <c r="O244" s="125" t="s">
        <v>315</v>
      </c>
      <c r="P244" s="125" t="s">
        <v>4722</v>
      </c>
      <c r="Q244" s="126">
        <v>1000</v>
      </c>
      <c r="R244" s="125" t="s">
        <v>4571</v>
      </c>
      <c r="S244" s="187" t="s">
        <v>44</v>
      </c>
      <c r="T244" s="170">
        <v>1000</v>
      </c>
      <c r="U244" s="170">
        <v>1000</v>
      </c>
      <c r="V244" s="171" t="s">
        <v>3271</v>
      </c>
      <c r="W244" s="171" t="s">
        <v>132</v>
      </c>
      <c r="X244" s="171" t="s">
        <v>3289</v>
      </c>
      <c r="Y244" s="171" t="s">
        <v>3288</v>
      </c>
      <c r="Z244" s="171">
        <v>31</v>
      </c>
      <c r="AA244" s="171" t="s">
        <v>44</v>
      </c>
      <c r="AB244" s="168" t="s">
        <v>44</v>
      </c>
      <c r="AC244" s="171" t="s">
        <v>44</v>
      </c>
      <c r="AD244" s="168">
        <v>7.6E-3</v>
      </c>
      <c r="AE244" s="168" t="s">
        <v>44</v>
      </c>
      <c r="AF244" s="168">
        <v>7.6E-3</v>
      </c>
      <c r="AG244" s="168">
        <v>0.2</v>
      </c>
      <c r="AH244" s="171" t="s">
        <v>3254</v>
      </c>
      <c r="AI244" s="171" t="s">
        <v>4584</v>
      </c>
      <c r="AJ244" s="171" t="s">
        <v>130</v>
      </c>
      <c r="AK244" s="172">
        <v>45645</v>
      </c>
      <c r="AL244" s="186" t="s">
        <v>5556</v>
      </c>
      <c r="AM244" s="127" t="s">
        <v>44</v>
      </c>
      <c r="AN244" s="127" t="s">
        <v>44</v>
      </c>
      <c r="AO244" s="127" t="s">
        <v>44</v>
      </c>
      <c r="AP244" s="127" t="s">
        <v>44</v>
      </c>
      <c r="AQ244" s="127" t="s">
        <v>44</v>
      </c>
      <c r="AR244" s="127" t="s">
        <v>44</v>
      </c>
      <c r="AS244" s="127" t="s">
        <v>44</v>
      </c>
      <c r="AT244" s="127" t="s">
        <v>44</v>
      </c>
      <c r="AU244" s="127" t="s">
        <v>44</v>
      </c>
      <c r="AV244" s="127" t="s">
        <v>44</v>
      </c>
      <c r="AW244" s="127" t="s">
        <v>44</v>
      </c>
      <c r="AX244" s="127" t="s">
        <v>44</v>
      </c>
      <c r="AY244" s="127" t="s">
        <v>44</v>
      </c>
      <c r="AZ244" s="127" t="s">
        <v>44</v>
      </c>
      <c r="BA244" s="127" t="s">
        <v>44</v>
      </c>
      <c r="BB244" s="127" t="s">
        <v>44</v>
      </c>
      <c r="BC244" s="127" t="s">
        <v>44</v>
      </c>
      <c r="BD244" s="127" t="s">
        <v>44</v>
      </c>
      <c r="BE244" s="127" t="s">
        <v>44</v>
      </c>
      <c r="BF244" s="127" t="s">
        <v>44</v>
      </c>
      <c r="BG244" s="127" t="s">
        <v>44</v>
      </c>
      <c r="BH244" s="127" t="s">
        <v>44</v>
      </c>
      <c r="BI244" s="127" t="s">
        <v>44</v>
      </c>
      <c r="BJ244" s="127" t="s">
        <v>44</v>
      </c>
      <c r="BK244" s="127" t="s">
        <v>44</v>
      </c>
      <c r="BL244" s="127" t="s">
        <v>44</v>
      </c>
      <c r="BM244" s="127" t="s">
        <v>44</v>
      </c>
      <c r="BN244" s="127" t="s">
        <v>44</v>
      </c>
      <c r="BO244" s="127" t="s">
        <v>44</v>
      </c>
      <c r="BP244" s="127" t="s">
        <v>44</v>
      </c>
      <c r="BQ244" s="127" t="s">
        <v>44</v>
      </c>
      <c r="BR244" s="127" t="s">
        <v>44</v>
      </c>
      <c r="BS244" s="127" t="s">
        <v>44</v>
      </c>
      <c r="BT244" s="127" t="s">
        <v>44</v>
      </c>
      <c r="BU244" s="127" t="s">
        <v>44</v>
      </c>
      <c r="BV244" s="174" t="s">
        <v>44</v>
      </c>
      <c r="BW244" s="174" t="s">
        <v>44</v>
      </c>
      <c r="BX244" s="127" t="s">
        <v>44</v>
      </c>
      <c r="BY244" s="127" t="s">
        <v>44</v>
      </c>
      <c r="BZ244" s="174" t="s">
        <v>44</v>
      </c>
      <c r="CA244" s="179" t="s">
        <v>44</v>
      </c>
      <c r="CB244" s="179" t="s">
        <v>44</v>
      </c>
      <c r="CC244" s="179" t="s">
        <v>44</v>
      </c>
      <c r="CD244" s="179" t="s">
        <v>44</v>
      </c>
      <c r="CE244" s="179" t="s">
        <v>44</v>
      </c>
      <c r="CF244" s="179" t="s">
        <v>44</v>
      </c>
      <c r="CG244" s="176" t="s">
        <v>44</v>
      </c>
      <c r="CH244" s="168">
        <v>0.27</v>
      </c>
      <c r="CI244" s="169">
        <v>0.15</v>
      </c>
      <c r="CJ244" s="169">
        <v>2.052E-3</v>
      </c>
      <c r="CK244" s="169" t="s">
        <v>44</v>
      </c>
      <c r="CL244" s="169">
        <v>2.052E-3</v>
      </c>
      <c r="CM244" s="177" t="s">
        <v>44</v>
      </c>
      <c r="CN244" s="177" t="s">
        <v>44</v>
      </c>
      <c r="CO244" s="177" t="s">
        <v>44</v>
      </c>
      <c r="CP244" s="127" t="s">
        <v>44</v>
      </c>
      <c r="CQ244" s="127" t="s">
        <v>44</v>
      </c>
      <c r="CR244" s="127" t="s">
        <v>44</v>
      </c>
      <c r="CS244" s="127" t="s">
        <v>44</v>
      </c>
      <c r="CT244" s="125" t="s">
        <v>44</v>
      </c>
      <c r="CU244" s="125" t="s">
        <v>44</v>
      </c>
      <c r="CV244" s="125" t="s">
        <v>5557</v>
      </c>
      <c r="CW244" s="125" t="s">
        <v>44</v>
      </c>
      <c r="CX244" s="153">
        <v>25569.625694432871</v>
      </c>
    </row>
    <row r="245" spans="1:102" ht="15" customHeight="1" x14ac:dyDescent="0.25">
      <c r="A245" s="8"/>
      <c r="B245" s="128">
        <v>37310657000165</v>
      </c>
      <c r="C245" s="151" t="s">
        <v>5558</v>
      </c>
      <c r="D245" s="125">
        <v>12</v>
      </c>
      <c r="E245" s="125"/>
      <c r="F245" s="121"/>
      <c r="G245" s="125" t="s">
        <v>466</v>
      </c>
      <c r="H245" s="125" t="s">
        <v>3315</v>
      </c>
      <c r="I245" s="125" t="s">
        <v>3316</v>
      </c>
      <c r="J245" s="125" t="s">
        <v>3319</v>
      </c>
      <c r="K245" s="125" t="s">
        <v>3285</v>
      </c>
      <c r="L245" s="125" t="s">
        <v>3272</v>
      </c>
      <c r="M245" s="125" t="s">
        <v>110</v>
      </c>
      <c r="N245" s="125" t="s">
        <v>5559</v>
      </c>
      <c r="O245" s="125" t="s">
        <v>161</v>
      </c>
      <c r="P245" s="125" t="s">
        <v>3297</v>
      </c>
      <c r="Q245" s="126">
        <v>1000</v>
      </c>
      <c r="R245" s="125" t="s">
        <v>4571</v>
      </c>
      <c r="S245" s="187" t="s">
        <v>44</v>
      </c>
      <c r="T245" s="170">
        <v>100</v>
      </c>
      <c r="U245" s="170">
        <v>1000</v>
      </c>
      <c r="V245" s="171" t="s">
        <v>3271</v>
      </c>
      <c r="W245" s="171" t="s">
        <v>132</v>
      </c>
      <c r="X245" s="171" t="s">
        <v>3289</v>
      </c>
      <c r="Y245" s="171" t="s">
        <v>3288</v>
      </c>
      <c r="Z245" s="171">
        <v>31</v>
      </c>
      <c r="AA245" s="171" t="s">
        <v>44</v>
      </c>
      <c r="AB245" s="168" t="s">
        <v>44</v>
      </c>
      <c r="AC245" s="171" t="s">
        <v>5560</v>
      </c>
      <c r="AD245" s="168">
        <v>7.6E-3</v>
      </c>
      <c r="AE245" s="168">
        <v>7.6E-3</v>
      </c>
      <c r="AF245" s="168">
        <v>8.0000000000000002E-3</v>
      </c>
      <c r="AG245" s="168">
        <v>0.2</v>
      </c>
      <c r="AH245" s="171" t="s">
        <v>3254</v>
      </c>
      <c r="AI245" s="171" t="s">
        <v>4584</v>
      </c>
      <c r="AJ245" s="171" t="s">
        <v>130</v>
      </c>
      <c r="AK245" s="172">
        <v>44043</v>
      </c>
      <c r="AL245" s="186" t="s">
        <v>5561</v>
      </c>
      <c r="AM245" s="127">
        <v>7.8336028891734001E-3</v>
      </c>
      <c r="AN245" s="127">
        <v>4.0432997972925801E-2</v>
      </c>
      <c r="AO245" s="127">
        <v>0.150944989343515</v>
      </c>
      <c r="AP245" s="127">
        <v>0.13598297106387641</v>
      </c>
      <c r="AQ245" s="127">
        <v>0.1357149500620273</v>
      </c>
      <c r="AR245" s="127">
        <v>0.12088710256952701</v>
      </c>
      <c r="AS245" s="127">
        <v>0.1150019091379601</v>
      </c>
      <c r="AT245" s="127">
        <v>0.14180631998502741</v>
      </c>
      <c r="AU245" s="127" t="s">
        <v>44</v>
      </c>
      <c r="AV245" s="127" t="s">
        <v>44</v>
      </c>
      <c r="AW245" s="127">
        <v>0.11899431104296319</v>
      </c>
      <c r="AX245" s="127">
        <v>0.71806114023512713</v>
      </c>
      <c r="AY245" s="127">
        <v>0.89054853059419314</v>
      </c>
      <c r="AZ245" s="127">
        <v>1.0180076421906481</v>
      </c>
      <c r="BA245" s="127">
        <v>1.0364190778730225</v>
      </c>
      <c r="BB245" s="127">
        <v>1.0590851714837992</v>
      </c>
      <c r="BC245" s="127">
        <v>1.1117105461037586</v>
      </c>
      <c r="BD245" s="127">
        <v>0.88141363204109557</v>
      </c>
      <c r="BE245" s="127">
        <v>1.1460945555039035</v>
      </c>
      <c r="BF245" s="127" t="s">
        <v>44</v>
      </c>
      <c r="BG245" s="127" t="s">
        <v>44</v>
      </c>
      <c r="BH245" s="127">
        <v>1.1709028786669229</v>
      </c>
      <c r="BI245" s="127">
        <v>-3.0757785690800001E-3</v>
      </c>
      <c r="BJ245" s="127">
        <v>-4.9693541548666998E-3</v>
      </c>
      <c r="BK245" s="127">
        <v>2.6700814865396002E-3</v>
      </c>
      <c r="BL245" s="127">
        <v>4.2241263712146093E-3</v>
      </c>
      <c r="BM245" s="127">
        <v>6.7113661546631675E-3</v>
      </c>
      <c r="BN245" s="127">
        <v>1.2147374415284601E-2</v>
      </c>
      <c r="BO245" s="127">
        <v>-1.5472484446864899E-2</v>
      </c>
      <c r="BP245" s="127">
        <v>1.8076284531993201E-2</v>
      </c>
      <c r="BQ245" s="127" t="s">
        <v>44</v>
      </c>
      <c r="BR245" s="127" t="s">
        <v>44</v>
      </c>
      <c r="BS245" s="127">
        <v>1.5765962174709047E-2</v>
      </c>
      <c r="BT245" s="127">
        <v>5.2933675233660998E-3</v>
      </c>
      <c r="BU245" s="127">
        <v>6.8179826693944004E-3</v>
      </c>
      <c r="BV245" s="174">
        <v>0.44165247840502991</v>
      </c>
      <c r="BW245" s="174">
        <v>1.8432577350957531</v>
      </c>
      <c r="BX245" s="127">
        <v>-1.0036058332241E-3</v>
      </c>
      <c r="BY245" s="127">
        <v>-6.3922986182589001E-3</v>
      </c>
      <c r="BZ245" s="174">
        <v>2.6864769808422001E-3</v>
      </c>
      <c r="CA245" s="179">
        <v>-2.28188624365608E-2</v>
      </c>
      <c r="CB245" s="179">
        <v>-4.1195404244656897E-2</v>
      </c>
      <c r="CC245" s="179">
        <v>5.5487080087799803E-2</v>
      </c>
      <c r="CD245" s="179">
        <v>9.0185437695825994E-3</v>
      </c>
      <c r="CE245" s="179">
        <v>8.65075810664203E-2</v>
      </c>
      <c r="CF245" s="179">
        <v>8.5884602913437802E-2</v>
      </c>
      <c r="CG245" s="176">
        <v>190.2847447</v>
      </c>
      <c r="CH245" s="168">
        <v>0.27</v>
      </c>
      <c r="CI245" s="169">
        <v>0.15</v>
      </c>
      <c r="CJ245" s="169">
        <v>2.052E-3</v>
      </c>
      <c r="CK245" s="169">
        <v>6.9758943653741579E-5</v>
      </c>
      <c r="CL245" s="169">
        <v>2.1217589436537416E-3</v>
      </c>
      <c r="CM245" s="177">
        <v>1141247860.26</v>
      </c>
      <c r="CN245" s="177">
        <v>1069320063.1112702</v>
      </c>
      <c r="CO245" s="177">
        <v>114216596.89</v>
      </c>
      <c r="CP245" s="127" t="s">
        <v>44</v>
      </c>
      <c r="CQ245" s="127" t="s">
        <v>44</v>
      </c>
      <c r="CR245" s="127" t="s">
        <v>44</v>
      </c>
      <c r="CS245" s="127" t="s">
        <v>44</v>
      </c>
      <c r="CT245" s="125" t="s">
        <v>44</v>
      </c>
      <c r="CU245" s="125" t="s">
        <v>44</v>
      </c>
      <c r="CV245" s="125" t="s">
        <v>5562</v>
      </c>
      <c r="CW245" s="125" t="s">
        <v>44</v>
      </c>
      <c r="CX245" s="153">
        <v>25569.625694432871</v>
      </c>
    </row>
    <row r="246" spans="1:102" ht="15" customHeight="1" x14ac:dyDescent="0.25">
      <c r="A246" s="8"/>
      <c r="B246" s="128">
        <v>13401715000106</v>
      </c>
      <c r="C246" s="151" t="s">
        <v>5563</v>
      </c>
      <c r="D246" s="125">
        <v>26</v>
      </c>
      <c r="E246" s="125"/>
      <c r="F246" s="121" t="s">
        <v>3267</v>
      </c>
      <c r="G246" s="125" t="s">
        <v>466</v>
      </c>
      <c r="H246" s="125" t="s">
        <v>3315</v>
      </c>
      <c r="I246" s="125" t="s">
        <v>3316</v>
      </c>
      <c r="J246" s="125" t="s">
        <v>357</v>
      </c>
      <c r="K246" s="125" t="s">
        <v>3285</v>
      </c>
      <c r="L246" s="125" t="s">
        <v>3272</v>
      </c>
      <c r="M246" s="125" t="s">
        <v>112</v>
      </c>
      <c r="N246" s="125" t="s">
        <v>113</v>
      </c>
      <c r="O246" s="125" t="s">
        <v>3309</v>
      </c>
      <c r="P246" s="125" t="s">
        <v>3308</v>
      </c>
      <c r="Q246" s="126">
        <v>100</v>
      </c>
      <c r="R246" s="125" t="s">
        <v>4571</v>
      </c>
      <c r="S246" s="187" t="s">
        <v>44</v>
      </c>
      <c r="T246" s="170">
        <v>100</v>
      </c>
      <c r="U246" s="170">
        <v>100</v>
      </c>
      <c r="V246" s="171" t="s">
        <v>3271</v>
      </c>
      <c r="W246" s="171" t="s">
        <v>3288</v>
      </c>
      <c r="X246" s="171" t="s">
        <v>3288</v>
      </c>
      <c r="Y246" s="171" t="s">
        <v>4577</v>
      </c>
      <c r="Z246" s="171">
        <v>4</v>
      </c>
      <c r="AA246" s="171" t="s">
        <v>44</v>
      </c>
      <c r="AB246" s="168" t="s">
        <v>44</v>
      </c>
      <c r="AC246" s="171" t="s">
        <v>5564</v>
      </c>
      <c r="AD246" s="168">
        <v>1.9599999999999999E-2</v>
      </c>
      <c r="AE246" s="168">
        <v>1.9599999999999999E-2</v>
      </c>
      <c r="AF246" s="168">
        <v>1.9599999999999999E-2</v>
      </c>
      <c r="AG246" s="168">
        <v>0.2</v>
      </c>
      <c r="AH246" s="171" t="s">
        <v>44</v>
      </c>
      <c r="AI246" s="171" t="s">
        <v>44</v>
      </c>
      <c r="AJ246" s="171" t="s">
        <v>4766</v>
      </c>
      <c r="AK246" s="172">
        <v>40753</v>
      </c>
      <c r="AL246" s="186" t="s">
        <v>5565</v>
      </c>
      <c r="AM246" s="127">
        <v>-6.4287390222529999E-3</v>
      </c>
      <c r="AN246" s="127">
        <v>8.3342118649147201E-2</v>
      </c>
      <c r="AO246" s="127">
        <v>0.36405951596200747</v>
      </c>
      <c r="AP246" s="127">
        <v>0.23846007880663261</v>
      </c>
      <c r="AQ246" s="127">
        <v>0.22494276905203309</v>
      </c>
      <c r="AR246" s="127">
        <v>-9.16804073495536E-2</v>
      </c>
      <c r="AS246" s="127">
        <v>0.16466548419252941</v>
      </c>
      <c r="AT246" s="127">
        <v>0.14833595923868259</v>
      </c>
      <c r="AU246" s="127" t="s">
        <v>44</v>
      </c>
      <c r="AV246" s="127" t="s">
        <v>44</v>
      </c>
      <c r="AW246" s="127">
        <v>0.1279259763810551</v>
      </c>
      <c r="AX246" s="127" t="s">
        <v>44</v>
      </c>
      <c r="AY246" s="127">
        <v>1.8356343833149136</v>
      </c>
      <c r="AZ246" s="127">
        <v>2.4553009084529389</v>
      </c>
      <c r="BA246" s="127">
        <v>1.9046629047084329</v>
      </c>
      <c r="BB246" s="127">
        <v>1.9090589812516281</v>
      </c>
      <c r="BC246" s="127" t="s">
        <v>44</v>
      </c>
      <c r="BD246" s="127">
        <v>1.2620521135856109</v>
      </c>
      <c r="BE246" s="127">
        <v>1.1988678310448591</v>
      </c>
      <c r="BF246" s="127" t="s">
        <v>44</v>
      </c>
      <c r="BG246" s="127" t="s">
        <v>44</v>
      </c>
      <c r="BH246" s="127">
        <v>1.6612299476165004</v>
      </c>
      <c r="BI246" s="127">
        <v>-1.7338120480506501E-2</v>
      </c>
      <c r="BJ246" s="127">
        <v>3.7939766521354501E-2</v>
      </c>
      <c r="BK246" s="127">
        <v>0.215784608105032</v>
      </c>
      <c r="BL246" s="127">
        <v>0.10065963979182602</v>
      </c>
      <c r="BM246" s="127">
        <v>9.5822903821547456E-2</v>
      </c>
      <c r="BN246" s="127">
        <v>-0.200420135503796</v>
      </c>
      <c r="BO246" s="127">
        <v>3.4191090607704297E-2</v>
      </c>
      <c r="BP246" s="127">
        <v>2.4605923785648399E-2</v>
      </c>
      <c r="BQ246" s="127" t="s">
        <v>44</v>
      </c>
      <c r="BR246" s="127" t="s">
        <v>44</v>
      </c>
      <c r="BS246" s="127">
        <v>4.7278431983857949E-2</v>
      </c>
      <c r="BT246" s="127">
        <v>0.19144272726394959</v>
      </c>
      <c r="BU246" s="127">
        <v>0.2143574949688043</v>
      </c>
      <c r="BV246" s="174">
        <v>0.99586518912264765</v>
      </c>
      <c r="BW246" s="174">
        <v>0.235465199022695</v>
      </c>
      <c r="BX246" s="127">
        <v>-0.1140123348122567</v>
      </c>
      <c r="BY246" s="127">
        <v>-0.49791502026011858</v>
      </c>
      <c r="BZ246" s="174">
        <v>0.85248235373083558</v>
      </c>
      <c r="CA246" s="179">
        <v>0.94532423394208176</v>
      </c>
      <c r="CB246" s="179">
        <v>-0.46219905669036759</v>
      </c>
      <c r="CC246" s="179">
        <v>0.66772084777893093</v>
      </c>
      <c r="CD246" s="179">
        <v>0.54962460727079021</v>
      </c>
      <c r="CE246" s="179">
        <v>8.6849210896882606E-2</v>
      </c>
      <c r="CF246" s="179">
        <v>0.7729254026447494</v>
      </c>
      <c r="CG246" s="176">
        <v>586.7347565</v>
      </c>
      <c r="CH246" s="168">
        <v>0.25</v>
      </c>
      <c r="CI246" s="169">
        <v>0.15</v>
      </c>
      <c r="CJ246" s="169">
        <v>4.8999999999999998E-3</v>
      </c>
      <c r="CK246" s="169" t="s">
        <v>44</v>
      </c>
      <c r="CL246" s="169">
        <v>4.8999999999999998E-3</v>
      </c>
      <c r="CM246" s="177">
        <v>362713687.95999998</v>
      </c>
      <c r="CN246" s="177">
        <v>348651670.28595239</v>
      </c>
      <c r="CO246" s="177">
        <v>36451467.739999972</v>
      </c>
      <c r="CP246" s="127" t="s">
        <v>44</v>
      </c>
      <c r="CQ246" s="127" t="s">
        <v>44</v>
      </c>
      <c r="CR246" s="127" t="s">
        <v>44</v>
      </c>
      <c r="CS246" s="127" t="s">
        <v>44</v>
      </c>
      <c r="CT246" s="125" t="s">
        <v>44</v>
      </c>
      <c r="CU246" s="125" t="s">
        <v>44</v>
      </c>
      <c r="CV246" s="125" t="s">
        <v>5566</v>
      </c>
      <c r="CW246" s="125" t="s">
        <v>44</v>
      </c>
      <c r="CX246" s="153">
        <v>25569.625694432871</v>
      </c>
    </row>
    <row r="247" spans="1:102" ht="15" customHeight="1" x14ac:dyDescent="0.25">
      <c r="A247" s="8"/>
      <c r="B247" s="128">
        <v>12154412000165</v>
      </c>
      <c r="C247" s="151" t="s">
        <v>5567</v>
      </c>
      <c r="D247" s="125">
        <v>13</v>
      </c>
      <c r="E247" s="125"/>
      <c r="F247" s="121" t="s">
        <v>3267</v>
      </c>
      <c r="G247" s="125" t="s">
        <v>466</v>
      </c>
      <c r="H247" s="125" t="s">
        <v>3315</v>
      </c>
      <c r="I247" s="125" t="s">
        <v>3316</v>
      </c>
      <c r="J247" s="125" t="s">
        <v>3317</v>
      </c>
      <c r="K247" s="125" t="s">
        <v>3285</v>
      </c>
      <c r="L247" s="125" t="s">
        <v>3272</v>
      </c>
      <c r="M247" s="125" t="s">
        <v>110</v>
      </c>
      <c r="N247" s="125" t="s">
        <v>260</v>
      </c>
      <c r="O247" s="125" t="s">
        <v>163</v>
      </c>
      <c r="P247" s="125" t="s">
        <v>3299</v>
      </c>
      <c r="Q247" s="126">
        <v>5000</v>
      </c>
      <c r="R247" s="125" t="s">
        <v>4571</v>
      </c>
      <c r="S247" s="187" t="s">
        <v>44</v>
      </c>
      <c r="T247" s="170">
        <v>1000</v>
      </c>
      <c r="U247" s="170">
        <v>5000</v>
      </c>
      <c r="V247" s="171" t="s">
        <v>3271</v>
      </c>
      <c r="W247" s="171" t="s">
        <v>132</v>
      </c>
      <c r="X247" s="171" t="s">
        <v>3289</v>
      </c>
      <c r="Y247" s="171" t="s">
        <v>3288</v>
      </c>
      <c r="Z247" s="171">
        <v>31</v>
      </c>
      <c r="AA247" s="171" t="s">
        <v>44</v>
      </c>
      <c r="AB247" s="168" t="s">
        <v>44</v>
      </c>
      <c r="AC247" s="171" t="s">
        <v>5568</v>
      </c>
      <c r="AD247" s="168">
        <v>1.9599999999999999E-2</v>
      </c>
      <c r="AE247" s="168">
        <v>1.9599999999999999E-2</v>
      </c>
      <c r="AF247" s="168">
        <v>1.9599999999999999E-2</v>
      </c>
      <c r="AG247" s="168">
        <v>0.2</v>
      </c>
      <c r="AH247" s="171" t="s">
        <v>3254</v>
      </c>
      <c r="AI247" s="171" t="s">
        <v>4584</v>
      </c>
      <c r="AJ247" s="171" t="s">
        <v>130</v>
      </c>
      <c r="AK247" s="172">
        <v>40480</v>
      </c>
      <c r="AL247" s="186" t="s">
        <v>5569</v>
      </c>
      <c r="AM247" s="127">
        <v>1.6774798935413799E-2</v>
      </c>
      <c r="AN247" s="127">
        <v>-4.4204850572726996E-3</v>
      </c>
      <c r="AO247" s="127">
        <v>6.5605518844156205E-2</v>
      </c>
      <c r="AP247" s="127">
        <v>8.8777828663156602E-2</v>
      </c>
      <c r="AQ247" s="127">
        <v>7.7777866352469499E-2</v>
      </c>
      <c r="AR247" s="127">
        <v>5.3220081242543398E-2</v>
      </c>
      <c r="AS247" s="127">
        <v>8.0833234397394704E-2</v>
      </c>
      <c r="AT247" s="127">
        <v>0.16399405639442749</v>
      </c>
      <c r="AU247" s="127" t="s">
        <v>44</v>
      </c>
      <c r="AV247" s="127" t="s">
        <v>44</v>
      </c>
      <c r="AW247" s="127">
        <v>0.1045345056268849</v>
      </c>
      <c r="AX247" s="127">
        <v>1.5376489491732761</v>
      </c>
      <c r="AY247" s="127" t="s">
        <v>44</v>
      </c>
      <c r="AZ247" s="127">
        <v>0.44245867215401469</v>
      </c>
      <c r="BA247" s="127">
        <v>0.66168281391815931</v>
      </c>
      <c r="BB247" s="127">
        <v>0.5739704182189227</v>
      </c>
      <c r="BC247" s="127">
        <v>0.48942628555272027</v>
      </c>
      <c r="BD247" s="127">
        <v>0.61953332126309324</v>
      </c>
      <c r="BE247" s="127">
        <v>1.3254183254208871</v>
      </c>
      <c r="BF247" s="127" t="s">
        <v>44</v>
      </c>
      <c r="BG247" s="127" t="s">
        <v>44</v>
      </c>
      <c r="BH247" s="127">
        <v>1.1178757724831756</v>
      </c>
      <c r="BI247" s="127">
        <v>5.8654174771604001E-3</v>
      </c>
      <c r="BJ247" s="127">
        <v>-4.9822837185065402E-2</v>
      </c>
      <c r="BK247" s="127">
        <v>-8.2669389012819103E-2</v>
      </c>
      <c r="BL247" s="127">
        <v>-4.002217235065797E-2</v>
      </c>
      <c r="BM247" s="127">
        <v>-5.0841210722568975E-2</v>
      </c>
      <c r="BN247" s="127">
        <v>-5.5519646911698903E-2</v>
      </c>
      <c r="BO247" s="127">
        <v>-4.9641159187430298E-2</v>
      </c>
      <c r="BP247" s="127">
        <v>4.0264020941393301E-2</v>
      </c>
      <c r="BQ247" s="127" t="s">
        <v>44</v>
      </c>
      <c r="BR247" s="127" t="s">
        <v>44</v>
      </c>
      <c r="BS247" s="127">
        <v>1.0080155429457616E-2</v>
      </c>
      <c r="BT247" s="127">
        <v>5.5235629109162999E-2</v>
      </c>
      <c r="BU247" s="127">
        <v>3.7658308056462003E-2</v>
      </c>
      <c r="BV247" s="174">
        <v>-1.3256886247795725</v>
      </c>
      <c r="BW247" s="174">
        <v>0.1674404767682976</v>
      </c>
      <c r="BX247" s="127">
        <v>-8.2145751072241799E-2</v>
      </c>
      <c r="BY247" s="127">
        <v>-8.2145751072241799E-2</v>
      </c>
      <c r="BZ247" s="174">
        <v>3.9552313957542502E-2</v>
      </c>
      <c r="CA247" s="179">
        <v>0.63494820986218259</v>
      </c>
      <c r="CB247" s="179">
        <v>-0.49744550984382119</v>
      </c>
      <c r="CC247" s="179">
        <v>0.72997847945500549</v>
      </c>
      <c r="CD247" s="179">
        <v>0.5311600377230572</v>
      </c>
      <c r="CE247" s="179">
        <v>6.4702301002444396E-2</v>
      </c>
      <c r="CF247" s="179">
        <v>0.86683526240972875</v>
      </c>
      <c r="CG247" s="176">
        <v>464.38706139999999</v>
      </c>
      <c r="CH247" s="168">
        <v>0.27</v>
      </c>
      <c r="CI247" s="169">
        <v>0.15</v>
      </c>
      <c r="CJ247" s="169">
        <v>5.2919999999999998E-3</v>
      </c>
      <c r="CK247" s="169" t="s">
        <v>44</v>
      </c>
      <c r="CL247" s="169">
        <v>5.2919999999999998E-3</v>
      </c>
      <c r="CM247" s="177">
        <v>370481619.10000002</v>
      </c>
      <c r="CN247" s="177">
        <v>400795069.87301588</v>
      </c>
      <c r="CO247" s="177">
        <v>-54789207.56000001</v>
      </c>
      <c r="CP247" s="127" t="s">
        <v>44</v>
      </c>
      <c r="CQ247" s="127" t="s">
        <v>44</v>
      </c>
      <c r="CR247" s="127" t="s">
        <v>44</v>
      </c>
      <c r="CS247" s="127" t="s">
        <v>44</v>
      </c>
      <c r="CT247" s="125" t="s">
        <v>44</v>
      </c>
      <c r="CU247" s="125" t="s">
        <v>44</v>
      </c>
      <c r="CV247" s="125" t="s">
        <v>5570</v>
      </c>
      <c r="CW247" s="125" t="s">
        <v>44</v>
      </c>
      <c r="CX247" s="153">
        <v>25569.625694432871</v>
      </c>
    </row>
    <row r="248" spans="1:102" ht="15" customHeight="1" x14ac:dyDescent="0.25">
      <c r="A248" s="8"/>
      <c r="B248" s="128">
        <v>30493349000173</v>
      </c>
      <c r="C248" s="151" t="s">
        <v>5571</v>
      </c>
      <c r="D248" s="125">
        <v>13</v>
      </c>
      <c r="E248" s="125"/>
      <c r="F248" s="121"/>
      <c r="G248" s="125" t="s">
        <v>466</v>
      </c>
      <c r="H248" s="125" t="s">
        <v>3315</v>
      </c>
      <c r="I248" s="125" t="s">
        <v>3316</v>
      </c>
      <c r="J248" s="125" t="s">
        <v>3317</v>
      </c>
      <c r="K248" s="125" t="s">
        <v>3285</v>
      </c>
      <c r="L248" s="125" t="s">
        <v>3272</v>
      </c>
      <c r="M248" s="125" t="s">
        <v>110</v>
      </c>
      <c r="N248" s="125" t="s">
        <v>260</v>
      </c>
      <c r="O248" s="125" t="s">
        <v>154</v>
      </c>
      <c r="P248" s="125" t="s">
        <v>3297</v>
      </c>
      <c r="Q248" s="126">
        <v>5000</v>
      </c>
      <c r="R248" s="125" t="s">
        <v>4571</v>
      </c>
      <c r="S248" s="187" t="s">
        <v>44</v>
      </c>
      <c r="T248" s="170">
        <v>1000</v>
      </c>
      <c r="U248" s="170">
        <v>5000</v>
      </c>
      <c r="V248" s="171" t="s">
        <v>3271</v>
      </c>
      <c r="W248" s="171" t="s">
        <v>132</v>
      </c>
      <c r="X248" s="171" t="s">
        <v>3289</v>
      </c>
      <c r="Y248" s="171" t="s">
        <v>3288</v>
      </c>
      <c r="Z248" s="171">
        <v>31</v>
      </c>
      <c r="AA248" s="171" t="s">
        <v>44</v>
      </c>
      <c r="AB248" s="168" t="s">
        <v>44</v>
      </c>
      <c r="AC248" s="171" t="s">
        <v>5572</v>
      </c>
      <c r="AD248" s="168">
        <v>1.9599999999999999E-2</v>
      </c>
      <c r="AE248" s="168">
        <v>1.9599999999999999E-2</v>
      </c>
      <c r="AF248" s="168">
        <v>1.9599999999999999E-2</v>
      </c>
      <c r="AG248" s="168">
        <v>0.2</v>
      </c>
      <c r="AH248" s="171" t="s">
        <v>3254</v>
      </c>
      <c r="AI248" s="171" t="s">
        <v>4584</v>
      </c>
      <c r="AJ248" s="171" t="s">
        <v>130</v>
      </c>
      <c r="AK248" s="172">
        <v>43362</v>
      </c>
      <c r="AL248" s="186" t="s">
        <v>3419</v>
      </c>
      <c r="AM248" s="127">
        <v>2.0657551266574301E-2</v>
      </c>
      <c r="AN248" s="127">
        <v>-2.5956183385301701E-2</v>
      </c>
      <c r="AO248" s="127">
        <v>3.75791284139761E-2</v>
      </c>
      <c r="AP248" s="127">
        <v>7.9673377394537698E-2</v>
      </c>
      <c r="AQ248" s="127">
        <v>6.4094451518795503E-2</v>
      </c>
      <c r="AR248" s="127">
        <v>3.7946241479296303E-2</v>
      </c>
      <c r="AS248" s="127">
        <v>6.6738973333796803E-2</v>
      </c>
      <c r="AT248" s="127">
        <v>0.19455371137005789</v>
      </c>
      <c r="AU248" s="127" t="s">
        <v>44</v>
      </c>
      <c r="AV248" s="127" t="s">
        <v>44</v>
      </c>
      <c r="AW248" s="127">
        <v>0.1024512952411735</v>
      </c>
      <c r="AX248" s="127">
        <v>1.8935584336860689</v>
      </c>
      <c r="AY248" s="127" t="s">
        <v>44</v>
      </c>
      <c r="AZ248" s="127">
        <v>0.25344226448769491</v>
      </c>
      <c r="BA248" s="127">
        <v>0.59123678498273902</v>
      </c>
      <c r="BB248" s="127">
        <v>0.46671481057442038</v>
      </c>
      <c r="BC248" s="127">
        <v>0.34896391708347241</v>
      </c>
      <c r="BD248" s="127">
        <v>0.5115101247081707</v>
      </c>
      <c r="BE248" s="127">
        <v>1.5724048785543849</v>
      </c>
      <c r="BF248" s="127" t="s">
        <v>44</v>
      </c>
      <c r="BG248" s="127" t="s">
        <v>44</v>
      </c>
      <c r="BH248" s="127">
        <v>1.1564417165240768</v>
      </c>
      <c r="BI248" s="127">
        <v>9.7481698083208002E-3</v>
      </c>
      <c r="BJ248" s="127">
        <v>-7.1358535513094304E-2</v>
      </c>
      <c r="BK248" s="127">
        <v>-0.1106957794429992</v>
      </c>
      <c r="BL248" s="127">
        <v>-4.85423350567179E-2</v>
      </c>
      <c r="BM248" s="127">
        <v>-6.4393416167118467E-2</v>
      </c>
      <c r="BN248" s="127">
        <v>-7.0793486674946005E-2</v>
      </c>
      <c r="BO248" s="127">
        <v>-6.3735420251028296E-2</v>
      </c>
      <c r="BP248" s="127">
        <v>7.0823675917023696E-2</v>
      </c>
      <c r="BQ248" s="127" t="s">
        <v>44</v>
      </c>
      <c r="BR248" s="127" t="s">
        <v>44</v>
      </c>
      <c r="BS248" s="127">
        <v>1.2731547746992256E-2</v>
      </c>
      <c r="BT248" s="127">
        <v>8.3213109038171099E-2</v>
      </c>
      <c r="BU248" s="127">
        <v>5.9706300540383603E-2</v>
      </c>
      <c r="BV248" s="174">
        <v>-1.1770606214093242</v>
      </c>
      <c r="BW248" s="174">
        <v>0.19190556510778109</v>
      </c>
      <c r="BX248" s="127">
        <v>-0.12615272338778399</v>
      </c>
      <c r="BY248" s="127">
        <v>-0.12615272338778399</v>
      </c>
      <c r="BZ248" s="174">
        <v>8.8100840656381504E-2</v>
      </c>
      <c r="CA248" s="179">
        <v>0.63657727893101479</v>
      </c>
      <c r="CB248" s="179">
        <v>-0.49647320395257122</v>
      </c>
      <c r="CC248" s="179">
        <v>0.73335246207581339</v>
      </c>
      <c r="CD248" s="179">
        <v>0.53397771455163967</v>
      </c>
      <c r="CE248" s="179">
        <v>7.0075225041382597E-2</v>
      </c>
      <c r="CF248" s="179">
        <v>0.86881647362505054</v>
      </c>
      <c r="CG248" s="176">
        <v>209.43894829999999</v>
      </c>
      <c r="CH248" s="168">
        <v>0.27</v>
      </c>
      <c r="CI248" s="169">
        <v>0.15</v>
      </c>
      <c r="CJ248" s="169">
        <v>5.2919999999999998E-3</v>
      </c>
      <c r="CK248" s="169" t="s">
        <v>44</v>
      </c>
      <c r="CL248" s="169">
        <v>5.2919999999999998E-3</v>
      </c>
      <c r="CM248" s="177">
        <v>684410346.41999996</v>
      </c>
      <c r="CN248" s="177">
        <v>742812727.4777776</v>
      </c>
      <c r="CO248" s="177">
        <v>-87102913.299999967</v>
      </c>
      <c r="CP248" s="127" t="s">
        <v>44</v>
      </c>
      <c r="CQ248" s="127" t="s">
        <v>44</v>
      </c>
      <c r="CR248" s="127" t="s">
        <v>44</v>
      </c>
      <c r="CS248" s="127" t="s">
        <v>44</v>
      </c>
      <c r="CT248" s="125" t="s">
        <v>44</v>
      </c>
      <c r="CU248" s="125" t="s">
        <v>44</v>
      </c>
      <c r="CV248" s="125" t="s">
        <v>5573</v>
      </c>
      <c r="CW248" s="125" t="s">
        <v>44</v>
      </c>
      <c r="CX248" s="153">
        <v>25569.625694432871</v>
      </c>
    </row>
    <row r="249" spans="1:102" ht="15" customHeight="1" x14ac:dyDescent="0.25">
      <c r="A249" s="8"/>
      <c r="B249" s="128">
        <v>17554200000199</v>
      </c>
      <c r="C249" s="151" t="s">
        <v>5574</v>
      </c>
      <c r="D249" s="125">
        <v>19</v>
      </c>
      <c r="E249" s="125"/>
      <c r="F249" s="121" t="s">
        <v>3267</v>
      </c>
      <c r="G249" s="125" t="s">
        <v>466</v>
      </c>
      <c r="H249" s="125" t="s">
        <v>3315</v>
      </c>
      <c r="I249" s="125" t="s">
        <v>3316</v>
      </c>
      <c r="J249" s="125" t="s">
        <v>357</v>
      </c>
      <c r="K249" s="125" t="s">
        <v>3285</v>
      </c>
      <c r="L249" s="125" t="s">
        <v>3272</v>
      </c>
      <c r="M249" s="125" t="s">
        <v>110</v>
      </c>
      <c r="N249" s="125" t="s">
        <v>111</v>
      </c>
      <c r="O249" s="125" t="s">
        <v>4606</v>
      </c>
      <c r="P249" s="125" t="s">
        <v>3308</v>
      </c>
      <c r="Q249" s="126">
        <v>1000</v>
      </c>
      <c r="R249" s="125" t="s">
        <v>4571</v>
      </c>
      <c r="S249" s="187" t="s">
        <v>44</v>
      </c>
      <c r="T249" s="170">
        <v>100</v>
      </c>
      <c r="U249" s="170">
        <v>1000</v>
      </c>
      <c r="V249" s="171" t="s">
        <v>3271</v>
      </c>
      <c r="W249" s="171" t="s">
        <v>3288</v>
      </c>
      <c r="X249" s="171" t="s">
        <v>3289</v>
      </c>
      <c r="Y249" s="171" t="s">
        <v>3292</v>
      </c>
      <c r="Z249" s="171">
        <v>32</v>
      </c>
      <c r="AA249" s="171" t="s">
        <v>44</v>
      </c>
      <c r="AB249" s="168" t="s">
        <v>44</v>
      </c>
      <c r="AC249" s="171" t="s">
        <v>5575</v>
      </c>
      <c r="AD249" s="168">
        <v>1.9599999999999999E-2</v>
      </c>
      <c r="AE249" s="168">
        <v>1.9599999999999999E-2</v>
      </c>
      <c r="AF249" s="168" t="s">
        <v>44</v>
      </c>
      <c r="AG249" s="168">
        <v>0.2</v>
      </c>
      <c r="AH249" s="171" t="s">
        <v>3254</v>
      </c>
      <c r="AI249" s="171" t="s">
        <v>4584</v>
      </c>
      <c r="AJ249" s="171" t="s">
        <v>613</v>
      </c>
      <c r="AK249" s="172">
        <v>41414</v>
      </c>
      <c r="AL249" s="186" t="s">
        <v>5576</v>
      </c>
      <c r="AM249" s="127">
        <v>-9.2121394338712005E-3</v>
      </c>
      <c r="AN249" s="127">
        <v>-3.3796686860400001E-2</v>
      </c>
      <c r="AO249" s="127">
        <v>0.26423572758378561</v>
      </c>
      <c r="AP249" s="127">
        <v>0.18913219127514419</v>
      </c>
      <c r="AQ249" s="127">
        <v>0.1652745373666295</v>
      </c>
      <c r="AR249" s="127">
        <v>-9.1426368512950607E-2</v>
      </c>
      <c r="AS249" s="127">
        <v>9.0526255276994497E-2</v>
      </c>
      <c r="AT249" s="127">
        <v>0.22789858557622919</v>
      </c>
      <c r="AU249" s="127" t="s">
        <v>44</v>
      </c>
      <c r="AV249" s="127" t="s">
        <v>44</v>
      </c>
      <c r="AW249" s="127">
        <v>0.13635012942065239</v>
      </c>
      <c r="AX249" s="127" t="s">
        <v>44</v>
      </c>
      <c r="AY249" s="127" t="s">
        <v>44</v>
      </c>
      <c r="AZ249" s="127">
        <v>1.7820663752404082</v>
      </c>
      <c r="BA249" s="127">
        <v>1.4773742614355871</v>
      </c>
      <c r="BB249" s="127">
        <v>1.3264990700688368</v>
      </c>
      <c r="BC249" s="127" t="s">
        <v>44</v>
      </c>
      <c r="BD249" s="127">
        <v>0.69382392046252983</v>
      </c>
      <c r="BE249" s="127">
        <v>1.8419018853569769</v>
      </c>
      <c r="BF249" s="127" t="s">
        <v>44</v>
      </c>
      <c r="BG249" s="127" t="s">
        <v>44</v>
      </c>
      <c r="BH249" s="127">
        <v>1.7716323570961936</v>
      </c>
      <c r="BI249" s="127">
        <v>-2.0121520892124701E-2</v>
      </c>
      <c r="BJ249" s="127">
        <v>-7.9199038988192694E-2</v>
      </c>
      <c r="BK249" s="127">
        <v>0.1159608197268102</v>
      </c>
      <c r="BL249" s="127">
        <v>5.4177312051091109E-2</v>
      </c>
      <c r="BM249" s="127">
        <v>3.6173037575741196E-2</v>
      </c>
      <c r="BN249" s="127">
        <v>-0.2001660966671929</v>
      </c>
      <c r="BO249" s="127">
        <v>-3.9948138307830602E-2</v>
      </c>
      <c r="BP249" s="127">
        <v>0.10416855012319499</v>
      </c>
      <c r="BQ249" s="127" t="s">
        <v>44</v>
      </c>
      <c r="BR249" s="127" t="s">
        <v>44</v>
      </c>
      <c r="BS249" s="127">
        <v>5.5143153828052682E-2</v>
      </c>
      <c r="BT249" s="127">
        <v>0.17947886860611939</v>
      </c>
      <c r="BU249" s="127">
        <v>0.18545625701951801</v>
      </c>
      <c r="BV249" s="174">
        <v>0.62602238999775006</v>
      </c>
      <c r="BW249" s="174">
        <v>0.27514647082528909</v>
      </c>
      <c r="BX249" s="127">
        <v>-0.14502161902686869</v>
      </c>
      <c r="BY249" s="127">
        <v>-0.4459345117609283</v>
      </c>
      <c r="BZ249" s="174">
        <v>0.66745811126546783</v>
      </c>
      <c r="CA249" s="179">
        <v>0.87469478582865123</v>
      </c>
      <c r="CB249" s="179">
        <v>-0.41832146873419368</v>
      </c>
      <c r="CC249" s="179">
        <v>0.66680523821969939</v>
      </c>
      <c r="CD249" s="179">
        <v>0.52741316603244282</v>
      </c>
      <c r="CE249" s="179">
        <v>0.14932667829023519</v>
      </c>
      <c r="CF249" s="179">
        <v>0.78098837059615889</v>
      </c>
      <c r="CG249" s="176">
        <v>520.44073530000003</v>
      </c>
      <c r="CH249" s="168">
        <v>0.27</v>
      </c>
      <c r="CI249" s="169">
        <v>0.15</v>
      </c>
      <c r="CJ249" s="169">
        <v>5.2919999999999998E-3</v>
      </c>
      <c r="CK249" s="169">
        <v>3.7586159770382752E-3</v>
      </c>
      <c r="CL249" s="169">
        <v>9.0506159770382746E-3</v>
      </c>
      <c r="CM249" s="177">
        <v>180928229.28999999</v>
      </c>
      <c r="CN249" s="177">
        <v>173513342.70126989</v>
      </c>
      <c r="CO249" s="177">
        <v>47474975.879999988</v>
      </c>
      <c r="CP249" s="127" t="s">
        <v>44</v>
      </c>
      <c r="CQ249" s="127" t="s">
        <v>44</v>
      </c>
      <c r="CR249" s="127" t="s">
        <v>44</v>
      </c>
      <c r="CS249" s="127" t="s">
        <v>44</v>
      </c>
      <c r="CT249" s="125" t="s">
        <v>44</v>
      </c>
      <c r="CU249" s="125" t="s">
        <v>44</v>
      </c>
      <c r="CV249" s="125" t="s">
        <v>5577</v>
      </c>
      <c r="CW249" s="125" t="s">
        <v>44</v>
      </c>
      <c r="CX249" s="153">
        <v>25569.625694432871</v>
      </c>
    </row>
    <row r="250" spans="1:102" ht="15" customHeight="1" x14ac:dyDescent="0.25">
      <c r="A250" s="8"/>
      <c r="B250" s="128">
        <v>29732926000153</v>
      </c>
      <c r="C250" s="151" t="s">
        <v>5578</v>
      </c>
      <c r="D250" s="125">
        <v>12</v>
      </c>
      <c r="E250" s="125" t="s">
        <v>131</v>
      </c>
      <c r="F250" s="121"/>
      <c r="G250" s="125" t="s">
        <v>466</v>
      </c>
      <c r="H250" s="125" t="s">
        <v>3315</v>
      </c>
      <c r="I250" s="125" t="s">
        <v>3316</v>
      </c>
      <c r="J250" s="125" t="s">
        <v>357</v>
      </c>
      <c r="K250" s="125" t="s">
        <v>3285</v>
      </c>
      <c r="L250" s="125" t="s">
        <v>3272</v>
      </c>
      <c r="M250" s="125" t="s">
        <v>110</v>
      </c>
      <c r="N250" s="125" t="s">
        <v>5579</v>
      </c>
      <c r="O250" s="125" t="s">
        <v>327</v>
      </c>
      <c r="P250" s="125" t="s">
        <v>3299</v>
      </c>
      <c r="Q250" s="126">
        <v>1000</v>
      </c>
      <c r="R250" s="125" t="s">
        <v>4571</v>
      </c>
      <c r="S250" s="187" t="s">
        <v>44</v>
      </c>
      <c r="T250" s="170">
        <v>100</v>
      </c>
      <c r="U250" s="170">
        <v>1000</v>
      </c>
      <c r="V250" s="171" t="s">
        <v>3271</v>
      </c>
      <c r="W250" s="171" t="s">
        <v>3288</v>
      </c>
      <c r="X250" s="171" t="s">
        <v>3289</v>
      </c>
      <c r="Y250" s="171" t="s">
        <v>3288</v>
      </c>
      <c r="Z250" s="171">
        <v>31</v>
      </c>
      <c r="AA250" s="171" t="s">
        <v>44</v>
      </c>
      <c r="AB250" s="168" t="s">
        <v>44</v>
      </c>
      <c r="AC250" s="171" t="s">
        <v>5580</v>
      </c>
      <c r="AD250" s="168">
        <v>1.9599999999999999E-2</v>
      </c>
      <c r="AE250" s="168">
        <v>1.9599999999999999E-2</v>
      </c>
      <c r="AF250" s="168">
        <v>1.9599999999999999E-2</v>
      </c>
      <c r="AG250" s="168">
        <v>0.2</v>
      </c>
      <c r="AH250" s="171" t="s">
        <v>3254</v>
      </c>
      <c r="AI250" s="171" t="s">
        <v>4584</v>
      </c>
      <c r="AJ250" s="171" t="s">
        <v>130</v>
      </c>
      <c r="AK250" s="172">
        <v>43203</v>
      </c>
      <c r="AL250" s="186" t="s">
        <v>5581</v>
      </c>
      <c r="AM250" s="127">
        <v>7.9184988768786994E-3</v>
      </c>
      <c r="AN250" s="127">
        <v>-9.2955639401005007E-3</v>
      </c>
      <c r="AO250" s="127">
        <v>0.17455901413356001</v>
      </c>
      <c r="AP250" s="127">
        <v>0.12214835991871049</v>
      </c>
      <c r="AQ250" s="127">
        <v>0.11485256627550661</v>
      </c>
      <c r="AR250" s="127">
        <v>3.6116373495344897E-2</v>
      </c>
      <c r="AS250" s="127">
        <v>9.6770554758213098E-2</v>
      </c>
      <c r="AT250" s="127">
        <v>0.34747384847521418</v>
      </c>
      <c r="AU250" s="127" t="s">
        <v>44</v>
      </c>
      <c r="AV250" s="127" t="s">
        <v>44</v>
      </c>
      <c r="AW250" s="127">
        <v>0.1090772325505629</v>
      </c>
      <c r="AX250" s="127">
        <v>0.72584306518020336</v>
      </c>
      <c r="AY250" s="127" t="s">
        <v>44</v>
      </c>
      <c r="AZ250" s="127">
        <v>1.1772660435704876</v>
      </c>
      <c r="BA250" s="127">
        <v>0.92494619311466397</v>
      </c>
      <c r="BB250" s="127">
        <v>0.87853707572391249</v>
      </c>
      <c r="BC250" s="127">
        <v>0.33213595535309298</v>
      </c>
      <c r="BD250" s="127">
        <v>0.74168234930557353</v>
      </c>
      <c r="BE250" s="127">
        <v>2.8083225483848611</v>
      </c>
      <c r="BF250" s="127" t="s">
        <v>44</v>
      </c>
      <c r="BG250" s="127" t="s">
        <v>44</v>
      </c>
      <c r="BH250" s="127">
        <v>1.2934282324149222</v>
      </c>
      <c r="BI250" s="127">
        <v>-2.9908825813746002E-3</v>
      </c>
      <c r="BJ250" s="127">
        <v>-5.4697916067893197E-2</v>
      </c>
      <c r="BK250" s="127">
        <v>2.62841062765846E-2</v>
      </c>
      <c r="BL250" s="127">
        <v>-8.7553692167924302E-3</v>
      </c>
      <c r="BM250" s="127">
        <v>-1.4043158868012662E-2</v>
      </c>
      <c r="BN250" s="127">
        <v>-7.2623354658897396E-2</v>
      </c>
      <c r="BO250" s="127">
        <v>-3.3703838826611897E-2</v>
      </c>
      <c r="BP250" s="127">
        <v>0.22374381302217999</v>
      </c>
      <c r="BQ250" s="127" t="s">
        <v>44</v>
      </c>
      <c r="BR250" s="127" t="s">
        <v>44</v>
      </c>
      <c r="BS250" s="127">
        <v>2.2820830537591208E-2</v>
      </c>
      <c r="BT250" s="127">
        <v>7.4665933611361104E-2</v>
      </c>
      <c r="BU250" s="127">
        <v>7.9791153542109694E-2</v>
      </c>
      <c r="BV250" s="174">
        <v>0.34049105281004532</v>
      </c>
      <c r="BW250" s="174">
        <v>0.2539626009678147</v>
      </c>
      <c r="BX250" s="127">
        <v>-7.6038374149414806E-2</v>
      </c>
      <c r="BY250" s="127">
        <v>-0.1114062565960966</v>
      </c>
      <c r="BZ250" s="174">
        <v>0.12825585625992</v>
      </c>
      <c r="CA250" s="179">
        <v>0.49745309733719523</v>
      </c>
      <c r="CB250" s="179">
        <v>-0.21081285488968091</v>
      </c>
      <c r="CC250" s="179">
        <v>0.35466470999776512</v>
      </c>
      <c r="CD250" s="179">
        <v>0.26842094666675642</v>
      </c>
      <c r="CE250" s="179">
        <v>0.18069804225602029</v>
      </c>
      <c r="CF250" s="179">
        <v>0.50175678415816738</v>
      </c>
      <c r="CG250" s="176">
        <v>229.30208289999999</v>
      </c>
      <c r="CH250" s="168">
        <v>0.27</v>
      </c>
      <c r="CI250" s="169">
        <v>0.15</v>
      </c>
      <c r="CJ250" s="169">
        <v>5.2919999999999998E-3</v>
      </c>
      <c r="CK250" s="169">
        <v>6.8670244634115194E-4</v>
      </c>
      <c r="CL250" s="169">
        <v>5.9787024463411522E-3</v>
      </c>
      <c r="CM250" s="177">
        <v>179917064.87</v>
      </c>
      <c r="CN250" s="177">
        <v>178496400.04682535</v>
      </c>
      <c r="CO250" s="177">
        <v>14576478.720000001</v>
      </c>
      <c r="CP250" s="127" t="s">
        <v>44</v>
      </c>
      <c r="CQ250" s="127" t="s">
        <v>44</v>
      </c>
      <c r="CR250" s="127" t="s">
        <v>44</v>
      </c>
      <c r="CS250" s="127" t="s">
        <v>44</v>
      </c>
      <c r="CT250" s="125" t="s">
        <v>44</v>
      </c>
      <c r="CU250" s="125" t="s">
        <v>44</v>
      </c>
      <c r="CV250" s="125" t="s">
        <v>5582</v>
      </c>
      <c r="CW250" s="125" t="s">
        <v>44</v>
      </c>
      <c r="CX250" s="153">
        <v>25569.625694432871</v>
      </c>
    </row>
    <row r="251" spans="1:102" ht="15" customHeight="1" x14ac:dyDescent="0.25">
      <c r="A251" s="8"/>
      <c r="B251" s="128">
        <v>57829025000110</v>
      </c>
      <c r="C251" s="151" t="s">
        <v>5583</v>
      </c>
      <c r="D251" s="125">
        <v>10</v>
      </c>
      <c r="E251" s="125"/>
      <c r="F251" s="121"/>
      <c r="G251" s="125" t="s">
        <v>466</v>
      </c>
      <c r="H251" s="125" t="s">
        <v>3315</v>
      </c>
      <c r="I251" s="125" t="s">
        <v>3316</v>
      </c>
      <c r="J251" s="125" t="s">
        <v>357</v>
      </c>
      <c r="K251" s="125" t="s">
        <v>3285</v>
      </c>
      <c r="L251" s="125" t="s">
        <v>3272</v>
      </c>
      <c r="M251" s="125" t="s">
        <v>160</v>
      </c>
      <c r="N251" s="125" t="s">
        <v>5584</v>
      </c>
      <c r="O251" s="125" t="s">
        <v>4761</v>
      </c>
      <c r="P251" s="125" t="s">
        <v>3320</v>
      </c>
      <c r="Q251" s="126">
        <v>100</v>
      </c>
      <c r="R251" s="125" t="s">
        <v>4571</v>
      </c>
      <c r="S251" s="187" t="s">
        <v>44</v>
      </c>
      <c r="T251" s="170">
        <v>100</v>
      </c>
      <c r="U251" s="170">
        <v>100</v>
      </c>
      <c r="V251" s="171" t="s">
        <v>3271</v>
      </c>
      <c r="W251" s="171" t="s">
        <v>132</v>
      </c>
      <c r="X251" s="171" t="s">
        <v>4577</v>
      </c>
      <c r="Y251" s="171" t="s">
        <v>3288</v>
      </c>
      <c r="Z251" s="171">
        <v>4</v>
      </c>
      <c r="AA251" s="171" t="s">
        <v>44</v>
      </c>
      <c r="AB251" s="168" t="s">
        <v>44</v>
      </c>
      <c r="AC251" s="171" t="s">
        <v>44</v>
      </c>
      <c r="AD251" s="168">
        <v>7.4999999999999997E-3</v>
      </c>
      <c r="AE251" s="168" t="s">
        <v>44</v>
      </c>
      <c r="AF251" s="168">
        <v>7.4999999999999997E-3</v>
      </c>
      <c r="AG251" s="168">
        <v>0.2</v>
      </c>
      <c r="AH251" s="171" t="s">
        <v>3254</v>
      </c>
      <c r="AI251" s="171" t="s">
        <v>4584</v>
      </c>
      <c r="AJ251" s="171" t="s">
        <v>130</v>
      </c>
      <c r="AK251" s="172">
        <v>45596</v>
      </c>
      <c r="AL251" s="186" t="s">
        <v>5585</v>
      </c>
      <c r="AM251" s="127" t="s">
        <v>44</v>
      </c>
      <c r="AN251" s="127" t="s">
        <v>44</v>
      </c>
      <c r="AO251" s="127" t="s">
        <v>44</v>
      </c>
      <c r="AP251" s="127" t="s">
        <v>44</v>
      </c>
      <c r="AQ251" s="127" t="s">
        <v>44</v>
      </c>
      <c r="AR251" s="127" t="s">
        <v>44</v>
      </c>
      <c r="AS251" s="127" t="s">
        <v>44</v>
      </c>
      <c r="AT251" s="127" t="s">
        <v>44</v>
      </c>
      <c r="AU251" s="127" t="s">
        <v>44</v>
      </c>
      <c r="AV251" s="127" t="s">
        <v>44</v>
      </c>
      <c r="AW251" s="127" t="s">
        <v>44</v>
      </c>
      <c r="AX251" s="127" t="s">
        <v>44</v>
      </c>
      <c r="AY251" s="127" t="s">
        <v>44</v>
      </c>
      <c r="AZ251" s="127" t="s">
        <v>44</v>
      </c>
      <c r="BA251" s="127" t="s">
        <v>44</v>
      </c>
      <c r="BB251" s="127" t="s">
        <v>44</v>
      </c>
      <c r="BC251" s="127" t="s">
        <v>44</v>
      </c>
      <c r="BD251" s="127" t="s">
        <v>44</v>
      </c>
      <c r="BE251" s="127" t="s">
        <v>44</v>
      </c>
      <c r="BF251" s="127" t="s">
        <v>44</v>
      </c>
      <c r="BG251" s="127" t="s">
        <v>44</v>
      </c>
      <c r="BH251" s="127" t="s">
        <v>44</v>
      </c>
      <c r="BI251" s="127" t="s">
        <v>44</v>
      </c>
      <c r="BJ251" s="127" t="s">
        <v>44</v>
      </c>
      <c r="BK251" s="127" t="s">
        <v>44</v>
      </c>
      <c r="BL251" s="127" t="s">
        <v>44</v>
      </c>
      <c r="BM251" s="127" t="s">
        <v>44</v>
      </c>
      <c r="BN251" s="127" t="s">
        <v>44</v>
      </c>
      <c r="BO251" s="127" t="s">
        <v>44</v>
      </c>
      <c r="BP251" s="127" t="s">
        <v>44</v>
      </c>
      <c r="BQ251" s="127" t="s">
        <v>44</v>
      </c>
      <c r="BR251" s="127" t="s">
        <v>44</v>
      </c>
      <c r="BS251" s="127" t="s">
        <v>44</v>
      </c>
      <c r="BT251" s="127" t="s">
        <v>44</v>
      </c>
      <c r="BU251" s="127" t="s">
        <v>44</v>
      </c>
      <c r="BV251" s="174" t="s">
        <v>44</v>
      </c>
      <c r="BW251" s="174" t="s">
        <v>44</v>
      </c>
      <c r="BX251" s="127" t="s">
        <v>44</v>
      </c>
      <c r="BY251" s="127" t="s">
        <v>44</v>
      </c>
      <c r="BZ251" s="174" t="s">
        <v>44</v>
      </c>
      <c r="CA251" s="179" t="s">
        <v>44</v>
      </c>
      <c r="CB251" s="179" t="s">
        <v>44</v>
      </c>
      <c r="CC251" s="179" t="s">
        <v>44</v>
      </c>
      <c r="CD251" s="179" t="s">
        <v>44</v>
      </c>
      <c r="CE251" s="179" t="s">
        <v>44</v>
      </c>
      <c r="CF251" s="179" t="s">
        <v>44</v>
      </c>
      <c r="CG251" s="176" t="s">
        <v>44</v>
      </c>
      <c r="CH251" s="168">
        <v>0.24</v>
      </c>
      <c r="CI251" s="169">
        <v>0.15</v>
      </c>
      <c r="CJ251" s="169">
        <v>1.8E-3</v>
      </c>
      <c r="CK251" s="169" t="s">
        <v>44</v>
      </c>
      <c r="CL251" s="169">
        <v>1.8E-3</v>
      </c>
      <c r="CM251" s="177" t="s">
        <v>44</v>
      </c>
      <c r="CN251" s="177" t="s">
        <v>44</v>
      </c>
      <c r="CO251" s="177" t="s">
        <v>44</v>
      </c>
      <c r="CP251" s="127" t="s">
        <v>44</v>
      </c>
      <c r="CQ251" s="127" t="s">
        <v>44</v>
      </c>
      <c r="CR251" s="127" t="s">
        <v>44</v>
      </c>
      <c r="CS251" s="127" t="s">
        <v>44</v>
      </c>
      <c r="CT251" s="125" t="s">
        <v>44</v>
      </c>
      <c r="CU251" s="125" t="s">
        <v>44</v>
      </c>
      <c r="CV251" s="125" t="s">
        <v>5586</v>
      </c>
      <c r="CW251" s="125" t="s">
        <v>44</v>
      </c>
      <c r="CX251" s="153">
        <v>25569.625694432871</v>
      </c>
    </row>
    <row r="252" spans="1:102" ht="15" customHeight="1" x14ac:dyDescent="0.25">
      <c r="A252" s="8"/>
      <c r="B252" s="128">
        <v>41545043000130</v>
      </c>
      <c r="C252" s="151" t="s">
        <v>5587</v>
      </c>
      <c r="D252" s="125">
        <v>12</v>
      </c>
      <c r="E252" s="125"/>
      <c r="F252" s="121"/>
      <c r="G252" s="125" t="s">
        <v>466</v>
      </c>
      <c r="H252" s="125" t="s">
        <v>3315</v>
      </c>
      <c r="I252" s="125" t="s">
        <v>3316</v>
      </c>
      <c r="J252" s="125" t="s">
        <v>3317</v>
      </c>
      <c r="K252" s="125" t="s">
        <v>3298</v>
      </c>
      <c r="L252" s="125" t="s">
        <v>3273</v>
      </c>
      <c r="M252" s="125" t="s">
        <v>110</v>
      </c>
      <c r="N252" s="125" t="s">
        <v>5559</v>
      </c>
      <c r="O252" s="125" t="s">
        <v>4755</v>
      </c>
      <c r="P252" s="125" t="s">
        <v>3320</v>
      </c>
      <c r="Q252" s="126">
        <v>5000</v>
      </c>
      <c r="R252" s="125" t="s">
        <v>4571</v>
      </c>
      <c r="S252" s="187" t="s">
        <v>44</v>
      </c>
      <c r="T252" s="170">
        <v>1000</v>
      </c>
      <c r="U252" s="170">
        <v>5000</v>
      </c>
      <c r="V252" s="171" t="s">
        <v>3271</v>
      </c>
      <c r="W252" s="171" t="s">
        <v>132</v>
      </c>
      <c r="X252" s="171" t="s">
        <v>4905</v>
      </c>
      <c r="Y252" s="171" t="s">
        <v>3288</v>
      </c>
      <c r="Z252" s="171">
        <v>91</v>
      </c>
      <c r="AA252" s="171" t="s">
        <v>44</v>
      </c>
      <c r="AB252" s="168" t="s">
        <v>44</v>
      </c>
      <c r="AC252" s="171" t="s">
        <v>44</v>
      </c>
      <c r="AD252" s="168">
        <v>1.1599999999999999E-2</v>
      </c>
      <c r="AE252" s="168" t="s">
        <v>44</v>
      </c>
      <c r="AF252" s="168">
        <v>1.2E-2</v>
      </c>
      <c r="AG252" s="168">
        <v>0.2</v>
      </c>
      <c r="AH252" s="171" t="s">
        <v>4584</v>
      </c>
      <c r="AI252" s="171" t="s">
        <v>4836</v>
      </c>
      <c r="AJ252" s="171" t="s">
        <v>130</v>
      </c>
      <c r="AK252" s="172">
        <v>45869</v>
      </c>
      <c r="AL252" s="186" t="s">
        <v>5588</v>
      </c>
      <c r="AM252" s="127" t="s">
        <v>44</v>
      </c>
      <c r="AN252" s="127" t="s">
        <v>44</v>
      </c>
      <c r="AO252" s="127" t="s">
        <v>44</v>
      </c>
      <c r="AP252" s="127" t="s">
        <v>44</v>
      </c>
      <c r="AQ252" s="127" t="s">
        <v>44</v>
      </c>
      <c r="AR252" s="127">
        <v>0.13538266126231741</v>
      </c>
      <c r="AS252" s="127">
        <v>6.6506486742174006E-2</v>
      </c>
      <c r="AT252" s="127">
        <v>0.17083156868476521</v>
      </c>
      <c r="AU252" s="127" t="s">
        <v>44</v>
      </c>
      <c r="AV252" s="127" t="s">
        <v>44</v>
      </c>
      <c r="AW252" s="127" t="s">
        <v>44</v>
      </c>
      <c r="AX252" s="127" t="s">
        <v>44</v>
      </c>
      <c r="AY252" s="127" t="s">
        <v>44</v>
      </c>
      <c r="AZ252" s="127" t="s">
        <v>44</v>
      </c>
      <c r="BA252" s="127" t="s">
        <v>44</v>
      </c>
      <c r="BB252" s="127" t="s">
        <v>44</v>
      </c>
      <c r="BC252" s="127">
        <v>1.2450156309962748</v>
      </c>
      <c r="BD252" s="127">
        <v>0.50972826862717935</v>
      </c>
      <c r="BE252" s="127">
        <v>1.3806798653154029</v>
      </c>
      <c r="BF252" s="127" t="s">
        <v>44</v>
      </c>
      <c r="BG252" s="127" t="s">
        <v>44</v>
      </c>
      <c r="BH252" s="127" t="s">
        <v>44</v>
      </c>
      <c r="BI252" s="127" t="s">
        <v>44</v>
      </c>
      <c r="BJ252" s="127" t="s">
        <v>44</v>
      </c>
      <c r="BK252" s="127" t="s">
        <v>44</v>
      </c>
      <c r="BL252" s="127" t="s">
        <v>44</v>
      </c>
      <c r="BM252" s="127" t="s">
        <v>44</v>
      </c>
      <c r="BN252" s="127">
        <v>2.6642933108075001E-2</v>
      </c>
      <c r="BO252" s="127">
        <v>-6.3967906842650996E-2</v>
      </c>
      <c r="BP252" s="127">
        <v>4.7101533231731003E-2</v>
      </c>
      <c r="BQ252" s="127" t="s">
        <v>44</v>
      </c>
      <c r="BR252" s="127" t="s">
        <v>44</v>
      </c>
      <c r="BS252" s="127" t="s">
        <v>44</v>
      </c>
      <c r="BT252" s="127" t="s">
        <v>44</v>
      </c>
      <c r="BU252" s="127" t="s">
        <v>44</v>
      </c>
      <c r="BV252" s="174" t="s">
        <v>44</v>
      </c>
      <c r="BW252" s="174" t="s">
        <v>44</v>
      </c>
      <c r="BX252" s="127" t="s">
        <v>44</v>
      </c>
      <c r="BY252" s="127" t="s">
        <v>44</v>
      </c>
      <c r="BZ252" s="174" t="s">
        <v>44</v>
      </c>
      <c r="CA252" s="179" t="s">
        <v>44</v>
      </c>
      <c r="CB252" s="179" t="s">
        <v>44</v>
      </c>
      <c r="CC252" s="179" t="s">
        <v>44</v>
      </c>
      <c r="CD252" s="179" t="s">
        <v>44</v>
      </c>
      <c r="CE252" s="179" t="s">
        <v>44</v>
      </c>
      <c r="CF252" s="179" t="s">
        <v>44</v>
      </c>
      <c r="CG252" s="176" t="s">
        <v>44</v>
      </c>
      <c r="CH252" s="168">
        <v>0.27</v>
      </c>
      <c r="CI252" s="169">
        <v>0.15</v>
      </c>
      <c r="CJ252" s="169">
        <v>3.1319999999999998E-3</v>
      </c>
      <c r="CK252" s="169" t="s">
        <v>44</v>
      </c>
      <c r="CL252" s="169">
        <v>3.1319999999999998E-3</v>
      </c>
      <c r="CM252" s="177" t="s">
        <v>44</v>
      </c>
      <c r="CN252" s="177" t="s">
        <v>44</v>
      </c>
      <c r="CO252" s="177" t="s">
        <v>44</v>
      </c>
      <c r="CP252" s="127" t="s">
        <v>44</v>
      </c>
      <c r="CQ252" s="127" t="s">
        <v>44</v>
      </c>
      <c r="CR252" s="127" t="s">
        <v>44</v>
      </c>
      <c r="CS252" s="127" t="s">
        <v>44</v>
      </c>
      <c r="CT252" s="125" t="s">
        <v>44</v>
      </c>
      <c r="CU252" s="125" t="s">
        <v>44</v>
      </c>
      <c r="CV252" s="125" t="s">
        <v>5589</v>
      </c>
      <c r="CW252" s="125" t="s">
        <v>44</v>
      </c>
      <c r="CX252" s="153">
        <v>25569.625694432871</v>
      </c>
    </row>
    <row r="253" spans="1:102" ht="15" customHeight="1" x14ac:dyDescent="0.25">
      <c r="A253" s="8"/>
      <c r="B253" s="128">
        <v>58327943000103</v>
      </c>
      <c r="C253" s="151" t="s">
        <v>5590</v>
      </c>
      <c r="D253" s="125">
        <v>13</v>
      </c>
      <c r="E253" s="125"/>
      <c r="F253" s="121"/>
      <c r="G253" s="125" t="s">
        <v>5591</v>
      </c>
      <c r="H253" s="125" t="s">
        <v>3315</v>
      </c>
      <c r="I253" s="125" t="s">
        <v>3316</v>
      </c>
      <c r="J253" s="125" t="s">
        <v>3318</v>
      </c>
      <c r="K253" s="125" t="s">
        <v>3285</v>
      </c>
      <c r="L253" s="125" t="s">
        <v>3272</v>
      </c>
      <c r="M253" s="125" t="s">
        <v>110</v>
      </c>
      <c r="N253" s="125" t="s">
        <v>4699</v>
      </c>
      <c r="O253" s="125" t="s">
        <v>4761</v>
      </c>
      <c r="P253" s="125" t="s">
        <v>3320</v>
      </c>
      <c r="Q253" s="126">
        <v>500</v>
      </c>
      <c r="R253" s="125" t="s">
        <v>4571</v>
      </c>
      <c r="S253" s="187" t="s">
        <v>44</v>
      </c>
      <c r="T253" s="170">
        <v>500</v>
      </c>
      <c r="U253" s="170">
        <v>500</v>
      </c>
      <c r="V253" s="171" t="s">
        <v>3271</v>
      </c>
      <c r="W253" s="171" t="s">
        <v>132</v>
      </c>
      <c r="X253" s="171" t="s">
        <v>4998</v>
      </c>
      <c r="Y253" s="171" t="s">
        <v>3288</v>
      </c>
      <c r="Z253" s="171">
        <v>10</v>
      </c>
      <c r="AA253" s="171" t="s">
        <v>44</v>
      </c>
      <c r="AB253" s="168" t="s">
        <v>44</v>
      </c>
      <c r="AC253" s="171" t="s">
        <v>44</v>
      </c>
      <c r="AD253" s="168">
        <v>6.9999999999999993E-3</v>
      </c>
      <c r="AE253" s="168" t="s">
        <v>44</v>
      </c>
      <c r="AF253" s="168">
        <v>7.4999999999999997E-3</v>
      </c>
      <c r="AG253" s="168">
        <v>0.2</v>
      </c>
      <c r="AH253" s="171" t="s">
        <v>3322</v>
      </c>
      <c r="AI253" s="171" t="s">
        <v>4573</v>
      </c>
      <c r="AJ253" s="171" t="s">
        <v>130</v>
      </c>
      <c r="AK253" s="172">
        <v>45656</v>
      </c>
      <c r="AL253" s="186" t="s">
        <v>5592</v>
      </c>
      <c r="AM253" s="127">
        <v>1.1033065444290001E-2</v>
      </c>
      <c r="AN253" s="127">
        <v>4.5610403585983603E-2</v>
      </c>
      <c r="AO253" s="127">
        <v>0.15441893201632029</v>
      </c>
      <c r="AP253" s="127" t="s">
        <v>44</v>
      </c>
      <c r="AQ253" s="127" t="s">
        <v>44</v>
      </c>
      <c r="AR253" s="127" t="s">
        <v>44</v>
      </c>
      <c r="AS253" s="127" t="s">
        <v>44</v>
      </c>
      <c r="AT253" s="127" t="s">
        <v>44</v>
      </c>
      <c r="AU253" s="127" t="s">
        <v>44</v>
      </c>
      <c r="AV253" s="127" t="s">
        <v>44</v>
      </c>
      <c r="AW253" s="127">
        <v>0.15264345249881781</v>
      </c>
      <c r="AX253" s="127">
        <v>1.0113373967634982</v>
      </c>
      <c r="AY253" s="127">
        <v>1.0045823938285274</v>
      </c>
      <c r="AZ253" s="127">
        <v>1.0414367086659826</v>
      </c>
      <c r="BA253" s="127" t="s">
        <v>44</v>
      </c>
      <c r="BB253" s="127" t="s">
        <v>44</v>
      </c>
      <c r="BC253" s="127" t="s">
        <v>44</v>
      </c>
      <c r="BD253" s="127" t="s">
        <v>44</v>
      </c>
      <c r="BE253" s="127" t="s">
        <v>44</v>
      </c>
      <c r="BF253" s="127" t="s">
        <v>44</v>
      </c>
      <c r="BG253" s="127" t="s">
        <v>44</v>
      </c>
      <c r="BH253" s="127">
        <v>1.0592999282717774</v>
      </c>
      <c r="BI253" s="127">
        <v>1.2368398603650001E-4</v>
      </c>
      <c r="BJ253" s="127">
        <v>2.0805145819100001E-4</v>
      </c>
      <c r="BK253" s="127">
        <v>6.1440241593448E-3</v>
      </c>
      <c r="BL253" s="127" t="s">
        <v>44</v>
      </c>
      <c r="BM253" s="127" t="s">
        <v>44</v>
      </c>
      <c r="BN253" s="127" t="s">
        <v>44</v>
      </c>
      <c r="BO253" s="127" t="s">
        <v>44</v>
      </c>
      <c r="BP253" s="127" t="s">
        <v>44</v>
      </c>
      <c r="BQ253" s="127" t="s">
        <v>44</v>
      </c>
      <c r="BR253" s="127" t="s">
        <v>44</v>
      </c>
      <c r="BS253" s="127">
        <v>7.4687860241300363E-3</v>
      </c>
      <c r="BT253" s="127">
        <v>4.0242621140952999E-3</v>
      </c>
      <c r="BU253" s="127">
        <v>4.3806713433372996E-3</v>
      </c>
      <c r="BV253" s="174">
        <v>1.3287995529574042</v>
      </c>
      <c r="BW253" s="174">
        <v>1.6657628176098729</v>
      </c>
      <c r="BX253" s="127">
        <v>-1.3461648452445E-3</v>
      </c>
      <c r="BY253" s="127">
        <v>-1.4078910992051999E-3</v>
      </c>
      <c r="BZ253" s="174">
        <v>5.3452319808161997E-3</v>
      </c>
      <c r="CA253" s="179">
        <v>0.1235926501694096</v>
      </c>
      <c r="CB253" s="179">
        <v>-0.1637369537698577</v>
      </c>
      <c r="CC253" s="179">
        <v>0.2108829196008293</v>
      </c>
      <c r="CD253" s="179">
        <v>0.22009864293791789</v>
      </c>
      <c r="CE253" s="179">
        <v>-3.3354378089734002E-2</v>
      </c>
      <c r="CF253" s="179">
        <v>0.1906151477030327</v>
      </c>
      <c r="CG253" s="176">
        <v>1.2071753000000001</v>
      </c>
      <c r="CH253" s="168">
        <v>0.3</v>
      </c>
      <c r="CI253" s="169" t="s">
        <v>44</v>
      </c>
      <c r="CJ253" s="169">
        <v>2.0999999999999994E-3</v>
      </c>
      <c r="CK253" s="169" t="s">
        <v>44</v>
      </c>
      <c r="CL253" s="169">
        <v>2.0999999999999994E-3</v>
      </c>
      <c r="CM253" s="177">
        <v>397793911.91000003</v>
      </c>
      <c r="CN253" s="177">
        <v>261286337.92658743</v>
      </c>
      <c r="CO253" s="177">
        <v>209309439.53999999</v>
      </c>
      <c r="CP253" s="127" t="s">
        <v>44</v>
      </c>
      <c r="CQ253" s="127" t="s">
        <v>44</v>
      </c>
      <c r="CR253" s="127" t="s">
        <v>44</v>
      </c>
      <c r="CS253" s="127" t="s">
        <v>44</v>
      </c>
      <c r="CT253" s="125" t="s">
        <v>44</v>
      </c>
      <c r="CU253" s="125" t="s">
        <v>44</v>
      </c>
      <c r="CV253" s="125" t="s">
        <v>44</v>
      </c>
      <c r="CW253" s="125" t="s">
        <v>44</v>
      </c>
      <c r="CX253" s="153">
        <v>25569.625694432871</v>
      </c>
    </row>
    <row r="254" spans="1:102" ht="15" customHeight="1" x14ac:dyDescent="0.25">
      <c r="A254" s="8"/>
      <c r="B254" s="128">
        <v>8279304000141</v>
      </c>
      <c r="C254" s="151" t="s">
        <v>5593</v>
      </c>
      <c r="D254" s="125">
        <v>26</v>
      </c>
      <c r="E254" s="125"/>
      <c r="F254" s="121" t="s">
        <v>3266</v>
      </c>
      <c r="G254" s="125" t="s">
        <v>5591</v>
      </c>
      <c r="H254" s="125" t="s">
        <v>3315</v>
      </c>
      <c r="I254" s="125" t="s">
        <v>3316</v>
      </c>
      <c r="J254" s="125" t="s">
        <v>357</v>
      </c>
      <c r="K254" s="125" t="s">
        <v>3285</v>
      </c>
      <c r="L254" s="125" t="s">
        <v>3272</v>
      </c>
      <c r="M254" s="125" t="s">
        <v>112</v>
      </c>
      <c r="N254" s="125" t="s">
        <v>164</v>
      </c>
      <c r="O254" s="125" t="s">
        <v>3294</v>
      </c>
      <c r="P254" s="125" t="s">
        <v>3308</v>
      </c>
      <c r="Q254" s="126">
        <v>500</v>
      </c>
      <c r="R254" s="125" t="s">
        <v>4571</v>
      </c>
      <c r="S254" s="187" t="s">
        <v>44</v>
      </c>
      <c r="T254" s="170">
        <v>500</v>
      </c>
      <c r="U254" s="170">
        <v>500</v>
      </c>
      <c r="V254" s="171" t="s">
        <v>3271</v>
      </c>
      <c r="W254" s="171" t="s">
        <v>3288</v>
      </c>
      <c r="X254" s="171" t="s">
        <v>3288</v>
      </c>
      <c r="Y254" s="171" t="s">
        <v>3292</v>
      </c>
      <c r="Z254" s="171">
        <v>3</v>
      </c>
      <c r="AA254" s="171" t="s">
        <v>44</v>
      </c>
      <c r="AB254" s="168" t="s">
        <v>44</v>
      </c>
      <c r="AC254" s="171" t="s">
        <v>44</v>
      </c>
      <c r="AD254" s="168">
        <v>0.02</v>
      </c>
      <c r="AE254" s="168" t="s">
        <v>44</v>
      </c>
      <c r="AF254" s="168">
        <v>0.02</v>
      </c>
      <c r="AG254" s="168" t="s">
        <v>44</v>
      </c>
      <c r="AH254" s="171" t="s">
        <v>44</v>
      </c>
      <c r="AI254" s="171" t="s">
        <v>44</v>
      </c>
      <c r="AJ254" s="171" t="s">
        <v>44</v>
      </c>
      <c r="AK254" s="172">
        <v>39014</v>
      </c>
      <c r="AL254" s="186" t="s">
        <v>5594</v>
      </c>
      <c r="AM254" s="127" t="s">
        <v>44</v>
      </c>
      <c r="AN254" s="127" t="s">
        <v>44</v>
      </c>
      <c r="AO254" s="127" t="s">
        <v>44</v>
      </c>
      <c r="AP254" s="127" t="s">
        <v>44</v>
      </c>
      <c r="AQ254" s="127" t="s">
        <v>44</v>
      </c>
      <c r="AR254" s="127">
        <v>-0.102263302109162</v>
      </c>
      <c r="AS254" s="127">
        <v>0.16581094657472481</v>
      </c>
      <c r="AT254" s="127">
        <v>5.33580310236869E-2</v>
      </c>
      <c r="AU254" s="127" t="s">
        <v>44</v>
      </c>
      <c r="AV254" s="127" t="s">
        <v>44</v>
      </c>
      <c r="AW254" s="127" t="s">
        <v>44</v>
      </c>
      <c r="AX254" s="127" t="s">
        <v>44</v>
      </c>
      <c r="AY254" s="127" t="s">
        <v>44</v>
      </c>
      <c r="AZ254" s="127" t="s">
        <v>44</v>
      </c>
      <c r="BA254" s="127" t="s">
        <v>44</v>
      </c>
      <c r="BB254" s="127" t="s">
        <v>44</v>
      </c>
      <c r="BC254" s="127" t="s">
        <v>44</v>
      </c>
      <c r="BD254" s="127">
        <v>1.2708313257415249</v>
      </c>
      <c r="BE254" s="127">
        <v>0.4312455809805435</v>
      </c>
      <c r="BF254" s="127" t="s">
        <v>44</v>
      </c>
      <c r="BG254" s="127" t="s">
        <v>44</v>
      </c>
      <c r="BH254" s="127" t="s">
        <v>44</v>
      </c>
      <c r="BI254" s="127" t="s">
        <v>44</v>
      </c>
      <c r="BJ254" s="127" t="s">
        <v>44</v>
      </c>
      <c r="BK254" s="127" t="s">
        <v>44</v>
      </c>
      <c r="BL254" s="127" t="s">
        <v>44</v>
      </c>
      <c r="BM254" s="127" t="s">
        <v>44</v>
      </c>
      <c r="BN254" s="127">
        <v>-0.21100303026340439</v>
      </c>
      <c r="BO254" s="127">
        <v>3.53365529898996E-2</v>
      </c>
      <c r="BP254" s="127">
        <v>-7.0372004429347199E-2</v>
      </c>
      <c r="BQ254" s="127" t="s">
        <v>44</v>
      </c>
      <c r="BR254" s="127" t="s">
        <v>44</v>
      </c>
      <c r="BS254" s="127" t="s">
        <v>44</v>
      </c>
      <c r="BT254" s="127" t="s">
        <v>44</v>
      </c>
      <c r="BU254" s="127" t="s">
        <v>44</v>
      </c>
      <c r="BV254" s="174" t="s">
        <v>44</v>
      </c>
      <c r="BW254" s="174" t="s">
        <v>44</v>
      </c>
      <c r="BX254" s="127" t="s">
        <v>44</v>
      </c>
      <c r="BY254" s="127" t="s">
        <v>44</v>
      </c>
      <c r="BZ254" s="174" t="s">
        <v>44</v>
      </c>
      <c r="CA254" s="179" t="s">
        <v>44</v>
      </c>
      <c r="CB254" s="179" t="s">
        <v>44</v>
      </c>
      <c r="CC254" s="179" t="s">
        <v>44</v>
      </c>
      <c r="CD254" s="179" t="s">
        <v>44</v>
      </c>
      <c r="CE254" s="179" t="s">
        <v>44</v>
      </c>
      <c r="CF254" s="179" t="s">
        <v>44</v>
      </c>
      <c r="CG254" s="176" t="s">
        <v>44</v>
      </c>
      <c r="CH254" s="168">
        <v>0.27</v>
      </c>
      <c r="CI254" s="169" t="s">
        <v>44</v>
      </c>
      <c r="CJ254" s="169">
        <v>5.4000000000000003E-3</v>
      </c>
      <c r="CK254" s="169" t="s">
        <v>44</v>
      </c>
      <c r="CL254" s="169">
        <v>5.4000000000000003E-3</v>
      </c>
      <c r="CM254" s="177" t="s">
        <v>44</v>
      </c>
      <c r="CN254" s="177" t="s">
        <v>44</v>
      </c>
      <c r="CO254" s="177">
        <v>-36178644.990000002</v>
      </c>
      <c r="CP254" s="127" t="s">
        <v>44</v>
      </c>
      <c r="CQ254" s="127" t="s">
        <v>44</v>
      </c>
      <c r="CR254" s="127" t="s">
        <v>44</v>
      </c>
      <c r="CS254" s="127" t="s">
        <v>44</v>
      </c>
      <c r="CT254" s="125" t="s">
        <v>44</v>
      </c>
      <c r="CU254" s="125" t="s">
        <v>44</v>
      </c>
      <c r="CV254" s="125" t="s">
        <v>5595</v>
      </c>
      <c r="CW254" s="125" t="s">
        <v>44</v>
      </c>
      <c r="CX254" s="153">
        <v>25569.625694432871</v>
      </c>
    </row>
    <row r="255" spans="1:102" ht="15" customHeight="1" x14ac:dyDescent="0.25">
      <c r="A255" s="8"/>
      <c r="B255" s="128">
        <v>34793170000192</v>
      </c>
      <c r="C255" s="151" t="s">
        <v>5596</v>
      </c>
      <c r="D255" s="125">
        <v>11</v>
      </c>
      <c r="E255" s="125"/>
      <c r="F255" s="121" t="s">
        <v>3267</v>
      </c>
      <c r="G255" s="125" t="s">
        <v>5591</v>
      </c>
      <c r="H255" s="125" t="s">
        <v>3315</v>
      </c>
      <c r="I255" s="125" t="s">
        <v>3316</v>
      </c>
      <c r="J255" s="125" t="s">
        <v>3319</v>
      </c>
      <c r="K255" s="125" t="s">
        <v>3285</v>
      </c>
      <c r="L255" s="125" t="s">
        <v>3272</v>
      </c>
      <c r="M255" s="125" t="s">
        <v>160</v>
      </c>
      <c r="N255" s="125" t="s">
        <v>3307</v>
      </c>
      <c r="O255" s="125" t="s">
        <v>311</v>
      </c>
      <c r="P255" s="125" t="s">
        <v>3333</v>
      </c>
      <c r="Q255" s="126">
        <v>500</v>
      </c>
      <c r="R255" s="125" t="s">
        <v>4571</v>
      </c>
      <c r="S255" s="187" t="s">
        <v>44</v>
      </c>
      <c r="T255" s="170">
        <v>500</v>
      </c>
      <c r="U255" s="170">
        <v>500</v>
      </c>
      <c r="V255" s="171" t="s">
        <v>3271</v>
      </c>
      <c r="W255" s="171" t="s">
        <v>132</v>
      </c>
      <c r="X255" s="171" t="s">
        <v>3289</v>
      </c>
      <c r="Y255" s="171" t="s">
        <v>3288</v>
      </c>
      <c r="Z255" s="171">
        <v>31</v>
      </c>
      <c r="AA255" s="171" t="s">
        <v>44</v>
      </c>
      <c r="AB255" s="168" t="s">
        <v>44</v>
      </c>
      <c r="AC255" s="171" t="s">
        <v>44</v>
      </c>
      <c r="AD255" s="168">
        <v>5.0000000000000001E-3</v>
      </c>
      <c r="AE255" s="168" t="s">
        <v>44</v>
      </c>
      <c r="AF255" s="168" t="s">
        <v>44</v>
      </c>
      <c r="AG255" s="168">
        <v>0.2</v>
      </c>
      <c r="AH255" s="171" t="s">
        <v>5597</v>
      </c>
      <c r="AI255" s="171" t="s">
        <v>5125</v>
      </c>
      <c r="AJ255" s="171" t="s">
        <v>4670</v>
      </c>
      <c r="AK255" s="172">
        <v>43826</v>
      </c>
      <c r="AL255" s="186" t="s">
        <v>3414</v>
      </c>
      <c r="AM255" s="127" t="s">
        <v>44</v>
      </c>
      <c r="AN255" s="127" t="s">
        <v>44</v>
      </c>
      <c r="AO255" s="127" t="s">
        <v>44</v>
      </c>
      <c r="AP255" s="127" t="s">
        <v>44</v>
      </c>
      <c r="AQ255" s="127" t="s">
        <v>44</v>
      </c>
      <c r="AR255" s="127">
        <v>7.7117952192669897E-2</v>
      </c>
      <c r="AS255" s="127">
        <v>0.114944971961151</v>
      </c>
      <c r="AT255" s="127">
        <v>0.1053087049983616</v>
      </c>
      <c r="AU255" s="127" t="s">
        <v>44</v>
      </c>
      <c r="AV255" s="127" t="s">
        <v>44</v>
      </c>
      <c r="AW255" s="127" t="s">
        <v>44</v>
      </c>
      <c r="AX255" s="127" t="s">
        <v>44</v>
      </c>
      <c r="AY255" s="127" t="s">
        <v>44</v>
      </c>
      <c r="AZ255" s="127" t="s">
        <v>44</v>
      </c>
      <c r="BA255" s="127" t="s">
        <v>44</v>
      </c>
      <c r="BB255" s="127" t="s">
        <v>44</v>
      </c>
      <c r="BC255" s="127">
        <v>0.70919758124906851</v>
      </c>
      <c r="BD255" s="127">
        <v>0.88097724620901974</v>
      </c>
      <c r="BE255" s="127">
        <v>0.85111674471583776</v>
      </c>
      <c r="BF255" s="127" t="s">
        <v>44</v>
      </c>
      <c r="BG255" s="127" t="s">
        <v>44</v>
      </c>
      <c r="BH255" s="127" t="s">
        <v>44</v>
      </c>
      <c r="BI255" s="127" t="s">
        <v>44</v>
      </c>
      <c r="BJ255" s="127" t="s">
        <v>44</v>
      </c>
      <c r="BK255" s="127" t="s">
        <v>44</v>
      </c>
      <c r="BL255" s="127" t="s">
        <v>44</v>
      </c>
      <c r="BM255" s="127" t="s">
        <v>44</v>
      </c>
      <c r="BN255" s="127">
        <v>-3.1621775961572403E-2</v>
      </c>
      <c r="BO255" s="127">
        <v>-1.55294216236741E-2</v>
      </c>
      <c r="BP255" s="127">
        <v>-1.8421330454672501E-2</v>
      </c>
      <c r="BQ255" s="127" t="s">
        <v>44</v>
      </c>
      <c r="BR255" s="127" t="s">
        <v>44</v>
      </c>
      <c r="BS255" s="127" t="s">
        <v>44</v>
      </c>
      <c r="BT255" s="127" t="s">
        <v>44</v>
      </c>
      <c r="BU255" s="127" t="s">
        <v>44</v>
      </c>
      <c r="BV255" s="174" t="s">
        <v>44</v>
      </c>
      <c r="BW255" s="174" t="s">
        <v>44</v>
      </c>
      <c r="BX255" s="127" t="s">
        <v>44</v>
      </c>
      <c r="BY255" s="127" t="s">
        <v>44</v>
      </c>
      <c r="BZ255" s="174" t="s">
        <v>44</v>
      </c>
      <c r="CA255" s="179" t="s">
        <v>44</v>
      </c>
      <c r="CB255" s="179" t="s">
        <v>44</v>
      </c>
      <c r="CC255" s="179" t="s">
        <v>44</v>
      </c>
      <c r="CD255" s="179" t="s">
        <v>44</v>
      </c>
      <c r="CE255" s="179" t="s">
        <v>44</v>
      </c>
      <c r="CF255" s="179" t="s">
        <v>44</v>
      </c>
      <c r="CG255" s="176" t="s">
        <v>44</v>
      </c>
      <c r="CH255" s="168">
        <v>0.48</v>
      </c>
      <c r="CI255" s="169" t="s">
        <v>44</v>
      </c>
      <c r="CJ255" s="169">
        <v>2.3999999999999998E-3</v>
      </c>
      <c r="CK255" s="169" t="s">
        <v>44</v>
      </c>
      <c r="CL255" s="169">
        <v>2.3999999999999998E-3</v>
      </c>
      <c r="CM255" s="177" t="s">
        <v>44</v>
      </c>
      <c r="CN255" s="177" t="s">
        <v>44</v>
      </c>
      <c r="CO255" s="177" t="s">
        <v>44</v>
      </c>
      <c r="CP255" s="127" t="s">
        <v>44</v>
      </c>
      <c r="CQ255" s="127" t="s">
        <v>44</v>
      </c>
      <c r="CR255" s="127" t="s">
        <v>44</v>
      </c>
      <c r="CS255" s="127" t="s">
        <v>44</v>
      </c>
      <c r="CT255" s="125" t="s">
        <v>44</v>
      </c>
      <c r="CU255" s="125" t="s">
        <v>44</v>
      </c>
      <c r="CV255" s="125" t="s">
        <v>5598</v>
      </c>
      <c r="CW255" s="125" t="s">
        <v>44</v>
      </c>
      <c r="CX255" s="153">
        <v>25569.625694432871</v>
      </c>
    </row>
    <row r="256" spans="1:102" ht="15" customHeight="1" x14ac:dyDescent="0.25">
      <c r="A256" s="8"/>
      <c r="B256" s="128">
        <v>35637151000130</v>
      </c>
      <c r="C256" s="151" t="s">
        <v>5599</v>
      </c>
      <c r="D256" s="125">
        <v>13</v>
      </c>
      <c r="E256" s="125"/>
      <c r="F256" s="121"/>
      <c r="G256" s="125" t="s">
        <v>5591</v>
      </c>
      <c r="H256" s="125" t="s">
        <v>3315</v>
      </c>
      <c r="I256" s="125" t="s">
        <v>3316</v>
      </c>
      <c r="J256" s="125" t="s">
        <v>357</v>
      </c>
      <c r="K256" s="125" t="s">
        <v>3298</v>
      </c>
      <c r="L256" s="125" t="s">
        <v>3272</v>
      </c>
      <c r="M256" s="125" t="s">
        <v>110</v>
      </c>
      <c r="N256" s="125" t="s">
        <v>111</v>
      </c>
      <c r="O256" s="125" t="s">
        <v>4606</v>
      </c>
      <c r="P256" s="125" t="s">
        <v>112</v>
      </c>
      <c r="Q256" s="126">
        <v>500</v>
      </c>
      <c r="R256" s="125" t="s">
        <v>4571</v>
      </c>
      <c r="S256" s="187" t="s">
        <v>44</v>
      </c>
      <c r="T256" s="170">
        <v>500</v>
      </c>
      <c r="U256" s="170">
        <v>500</v>
      </c>
      <c r="V256" s="171" t="s">
        <v>3271</v>
      </c>
      <c r="W256" s="171" t="s">
        <v>3288</v>
      </c>
      <c r="X256" s="171" t="s">
        <v>3289</v>
      </c>
      <c r="Y256" s="171" t="s">
        <v>3292</v>
      </c>
      <c r="Z256" s="171">
        <v>32</v>
      </c>
      <c r="AA256" s="171" t="s">
        <v>44</v>
      </c>
      <c r="AB256" s="168" t="s">
        <v>44</v>
      </c>
      <c r="AC256" s="171" t="s">
        <v>44</v>
      </c>
      <c r="AD256" s="168">
        <v>0.02</v>
      </c>
      <c r="AE256" s="168" t="s">
        <v>44</v>
      </c>
      <c r="AF256" s="168">
        <v>0.02</v>
      </c>
      <c r="AG256" s="168">
        <v>0.2</v>
      </c>
      <c r="AH256" s="171" t="s">
        <v>4746</v>
      </c>
      <c r="AI256" s="171" t="s">
        <v>44</v>
      </c>
      <c r="AJ256" s="171" t="s">
        <v>4619</v>
      </c>
      <c r="AK256" s="172">
        <v>43829</v>
      </c>
      <c r="AL256" s="186" t="s">
        <v>5600</v>
      </c>
      <c r="AM256" s="127">
        <v>1.9366630479863398E-2</v>
      </c>
      <c r="AN256" s="127">
        <v>6.7160637653056396E-2</v>
      </c>
      <c r="AO256" s="127">
        <v>0.18777087878414539</v>
      </c>
      <c r="AP256" s="127">
        <v>0.1101953215936808</v>
      </c>
      <c r="AQ256" s="127">
        <v>0.1281419348537946</v>
      </c>
      <c r="AR256" s="127">
        <v>6.6315982986379996E-3</v>
      </c>
      <c r="AS256" s="127">
        <v>0.21420702718890691</v>
      </c>
      <c r="AT256" s="127">
        <v>0.169958306837004</v>
      </c>
      <c r="AU256" s="127" t="s">
        <v>44</v>
      </c>
      <c r="AV256" s="127" t="s">
        <v>44</v>
      </c>
      <c r="AW256" s="127">
        <v>8.4813141911037601E-2</v>
      </c>
      <c r="AX256" s="127">
        <v>1.7752271798335193</v>
      </c>
      <c r="AY256" s="127">
        <v>1.4792325618730375</v>
      </c>
      <c r="AZ256" s="127">
        <v>1.2663698902127627</v>
      </c>
      <c r="BA256" s="127">
        <v>0.82973402465941892</v>
      </c>
      <c r="BB256" s="127">
        <v>0.99277184167077637</v>
      </c>
      <c r="BC256" s="127">
        <v>6.0985974594597002E-2</v>
      </c>
      <c r="BD256" s="127">
        <v>1.6417553000516136</v>
      </c>
      <c r="BE256" s="127">
        <v>1.3736220652867861</v>
      </c>
      <c r="BF256" s="127" t="s">
        <v>44</v>
      </c>
      <c r="BG256" s="127" t="s">
        <v>44</v>
      </c>
      <c r="BH256" s="127">
        <v>0.83218536873777182</v>
      </c>
      <c r="BI256" s="127">
        <v>8.4572490216098997E-3</v>
      </c>
      <c r="BJ256" s="127">
        <v>2.17582855252638E-2</v>
      </c>
      <c r="BK256" s="127">
        <v>3.9495970927169999E-2</v>
      </c>
      <c r="BL256" s="127">
        <v>-1.9961621566462751E-2</v>
      </c>
      <c r="BM256" s="127">
        <v>-8.2631707552738298E-4</v>
      </c>
      <c r="BN256" s="127">
        <v>-0.1021081298556043</v>
      </c>
      <c r="BO256" s="127">
        <v>8.3732633604081702E-2</v>
      </c>
      <c r="BP256" s="127">
        <v>4.6228271383969899E-2</v>
      </c>
      <c r="BQ256" s="127" t="s">
        <v>44</v>
      </c>
      <c r="BR256" s="127" t="s">
        <v>44</v>
      </c>
      <c r="BS256" s="127">
        <v>-1.552116603321585E-2</v>
      </c>
      <c r="BT256" s="127">
        <v>7.6511178804497301E-2</v>
      </c>
      <c r="BU256" s="127">
        <v>0.15269416451897469</v>
      </c>
      <c r="BV256" s="174">
        <v>0.48054755682886657</v>
      </c>
      <c r="BW256" s="174">
        <v>-3.5994371901409E-3</v>
      </c>
      <c r="BX256" s="127">
        <v>-3.5076014000258199E-2</v>
      </c>
      <c r="BY256" s="127">
        <v>-0.35711408856404508</v>
      </c>
      <c r="BZ256" s="174">
        <v>0.5778722490181174</v>
      </c>
      <c r="CA256" s="179">
        <v>0.84445358952638683</v>
      </c>
      <c r="CB256" s="179">
        <v>-0.37637225384713452</v>
      </c>
      <c r="CC256" s="179">
        <v>0.70161004848229702</v>
      </c>
      <c r="CD256" s="179">
        <v>0.62139209110595062</v>
      </c>
      <c r="CE256" s="179">
        <v>0.1553643577674505</v>
      </c>
      <c r="CF256" s="179">
        <v>0.72765964695804597</v>
      </c>
      <c r="CG256" s="176">
        <v>1.670831</v>
      </c>
      <c r="CH256" s="168">
        <v>0.24</v>
      </c>
      <c r="CI256" s="169">
        <v>0.15</v>
      </c>
      <c r="CJ256" s="169">
        <v>4.7999999999999996E-3</v>
      </c>
      <c r="CK256" s="169">
        <v>1.8212006056571917E-3</v>
      </c>
      <c r="CL256" s="169">
        <v>6.6212006056571918E-3</v>
      </c>
      <c r="CM256" s="177">
        <v>601389268.78999996</v>
      </c>
      <c r="CN256" s="177">
        <v>602586044.84150791</v>
      </c>
      <c r="CO256" s="177">
        <v>-34991043.619999997</v>
      </c>
      <c r="CP256" s="127" t="s">
        <v>44</v>
      </c>
      <c r="CQ256" s="127" t="s">
        <v>44</v>
      </c>
      <c r="CR256" s="127" t="s">
        <v>44</v>
      </c>
      <c r="CS256" s="127" t="s">
        <v>44</v>
      </c>
      <c r="CT256" s="125" t="s">
        <v>44</v>
      </c>
      <c r="CU256" s="125" t="s">
        <v>44</v>
      </c>
      <c r="CV256" s="125" t="s">
        <v>5601</v>
      </c>
      <c r="CW256" s="125" t="s">
        <v>44</v>
      </c>
      <c r="CX256" s="153">
        <v>25569.625694432871</v>
      </c>
    </row>
    <row r="257" spans="1:102" ht="15" customHeight="1" x14ac:dyDescent="0.25">
      <c r="A257" s="8"/>
      <c r="B257" s="128">
        <v>12682783000110</v>
      </c>
      <c r="C257" s="151" t="s">
        <v>5602</v>
      </c>
      <c r="D257" s="125">
        <v>10</v>
      </c>
      <c r="E257" s="125"/>
      <c r="F257" s="121" t="s">
        <v>3274</v>
      </c>
      <c r="G257" s="125" t="s">
        <v>5591</v>
      </c>
      <c r="H257" s="125" t="s">
        <v>3315</v>
      </c>
      <c r="I257" s="125" t="s">
        <v>3316</v>
      </c>
      <c r="J257" s="125" t="s">
        <v>3317</v>
      </c>
      <c r="K257" s="125" t="s">
        <v>3285</v>
      </c>
      <c r="L257" s="125" t="s">
        <v>3272</v>
      </c>
      <c r="M257" s="125" t="s">
        <v>160</v>
      </c>
      <c r="N257" s="125" t="s">
        <v>3324</v>
      </c>
      <c r="O257" s="125" t="s">
        <v>5025</v>
      </c>
      <c r="P257" s="125" t="s">
        <v>3299</v>
      </c>
      <c r="Q257" s="126">
        <v>500</v>
      </c>
      <c r="R257" s="125" t="s">
        <v>4571</v>
      </c>
      <c r="S257" s="187" t="s">
        <v>44</v>
      </c>
      <c r="T257" s="170">
        <v>500</v>
      </c>
      <c r="U257" s="170">
        <v>1000</v>
      </c>
      <c r="V257" s="171" t="s">
        <v>3271</v>
      </c>
      <c r="W257" s="171" t="s">
        <v>132</v>
      </c>
      <c r="X257" s="171" t="s">
        <v>132</v>
      </c>
      <c r="Y257" s="171" t="s">
        <v>3288</v>
      </c>
      <c r="Z257" s="171">
        <v>1</v>
      </c>
      <c r="AA257" s="171" t="s">
        <v>44</v>
      </c>
      <c r="AB257" s="168" t="s">
        <v>44</v>
      </c>
      <c r="AC257" s="171" t="s">
        <v>5603</v>
      </c>
      <c r="AD257" s="168">
        <v>5.0000000000000001E-3</v>
      </c>
      <c r="AE257" s="168">
        <v>0.255</v>
      </c>
      <c r="AF257" s="168">
        <v>7.6E-3</v>
      </c>
      <c r="AG257" s="168" t="s">
        <v>44</v>
      </c>
      <c r="AH257" s="171" t="s">
        <v>44</v>
      </c>
      <c r="AI257" s="171" t="s">
        <v>44</v>
      </c>
      <c r="AJ257" s="171" t="s">
        <v>4619</v>
      </c>
      <c r="AK257" s="172">
        <v>40514</v>
      </c>
      <c r="AL257" s="186" t="s">
        <v>5604</v>
      </c>
      <c r="AM257" s="127">
        <v>1.21558675540787E-2</v>
      </c>
      <c r="AN257" s="127">
        <v>4.9263369673180998E-2</v>
      </c>
      <c r="AO257" s="127">
        <v>0.1087540398186857</v>
      </c>
      <c r="AP257" s="127">
        <v>9.5808875359326695E-2</v>
      </c>
      <c r="AQ257" s="127">
        <v>8.9617779872883205E-2</v>
      </c>
      <c r="AR257" s="127">
        <v>5.3636966458087097E-2</v>
      </c>
      <c r="AS257" s="127">
        <v>0.1132311196385735</v>
      </c>
      <c r="AT257" s="127">
        <v>8.6891641376118905E-2</v>
      </c>
      <c r="AU257" s="127" t="s">
        <v>44</v>
      </c>
      <c r="AV257" s="127" t="s">
        <v>44</v>
      </c>
      <c r="AW257" s="127">
        <v>0.10304236389548981</v>
      </c>
      <c r="AX257" s="127">
        <v>1.1142581823355531</v>
      </c>
      <c r="AY257" s="127">
        <v>1.0850400334881525</v>
      </c>
      <c r="AZ257" s="127">
        <v>0.73346219795724876</v>
      </c>
      <c r="BA257" s="127">
        <v>0.71649061209578635</v>
      </c>
      <c r="BB257" s="127">
        <v>0.66900062922555414</v>
      </c>
      <c r="BC257" s="127">
        <v>0.4932600749378877</v>
      </c>
      <c r="BD257" s="127">
        <v>0.86784170079287448</v>
      </c>
      <c r="BE257" s="127">
        <v>0.70226797444911038</v>
      </c>
      <c r="BF257" s="127" t="s">
        <v>44</v>
      </c>
      <c r="BG257" s="127" t="s">
        <v>44</v>
      </c>
      <c r="BH257" s="127">
        <v>1.0890510458084253</v>
      </c>
      <c r="BI257" s="127">
        <v>1.2464860958252E-3</v>
      </c>
      <c r="BJ257" s="127">
        <v>3.8610175453883001E-3</v>
      </c>
      <c r="BK257" s="127">
        <v>-3.9520868038289601E-2</v>
      </c>
      <c r="BL257" s="127">
        <v>-3.3439286898989562E-2</v>
      </c>
      <c r="BM257" s="127">
        <v>-3.9101909988422223E-2</v>
      </c>
      <c r="BN257" s="127">
        <v>-5.5102761696155203E-2</v>
      </c>
      <c r="BO257" s="127">
        <v>-1.7243273946251501E-2</v>
      </c>
      <c r="BP257" s="127">
        <v>-3.68383940769152E-2</v>
      </c>
      <c r="BQ257" s="127" t="s">
        <v>44</v>
      </c>
      <c r="BR257" s="127" t="s">
        <v>44</v>
      </c>
      <c r="BS257" s="127">
        <v>7.6974087707983863E-3</v>
      </c>
      <c r="BT257" s="127">
        <v>1.7913466007347001E-2</v>
      </c>
      <c r="BU257" s="127">
        <v>2.8794210209107201E-2</v>
      </c>
      <c r="BV257" s="174">
        <v>-1.947185517640883</v>
      </c>
      <c r="BW257" s="174">
        <v>0.163096381547543</v>
      </c>
      <c r="BX257" s="127">
        <v>-6.2119836584410004E-3</v>
      </c>
      <c r="BY257" s="127">
        <v>-5.5471198994068098E-2</v>
      </c>
      <c r="BZ257" s="174">
        <v>4.8902727444910803E-2</v>
      </c>
      <c r="CA257" s="179">
        <v>0.51974174927215988</v>
      </c>
      <c r="CB257" s="179">
        <v>-0.3257498980145892</v>
      </c>
      <c r="CC257" s="179">
        <v>0.77159681746119579</v>
      </c>
      <c r="CD257" s="179">
        <v>0.8544887949603045</v>
      </c>
      <c r="CE257" s="179">
        <v>3.8401043285950197E-2</v>
      </c>
      <c r="CF257" s="179">
        <v>0.62306163149021765</v>
      </c>
      <c r="CG257" s="176">
        <v>4.5091469000000002</v>
      </c>
      <c r="CH257" s="168">
        <v>0.27</v>
      </c>
      <c r="CI257" s="169" t="s">
        <v>44</v>
      </c>
      <c r="CJ257" s="169">
        <v>1.3500000000000001E-3</v>
      </c>
      <c r="CK257" s="169" t="s">
        <v>44</v>
      </c>
      <c r="CL257" s="169">
        <v>1.3500000000000001E-3</v>
      </c>
      <c r="CM257" s="177">
        <v>28959780.190000001</v>
      </c>
      <c r="CN257" s="177">
        <v>30414533.272460319</v>
      </c>
      <c r="CO257" s="177">
        <v>-6500859.46</v>
      </c>
      <c r="CP257" s="127" t="s">
        <v>44</v>
      </c>
      <c r="CQ257" s="127" t="s">
        <v>44</v>
      </c>
      <c r="CR257" s="127" t="s">
        <v>44</v>
      </c>
      <c r="CS257" s="127" t="s">
        <v>44</v>
      </c>
      <c r="CT257" s="125" t="s">
        <v>44</v>
      </c>
      <c r="CU257" s="125" t="s">
        <v>44</v>
      </c>
      <c r="CV257" s="125" t="s">
        <v>5605</v>
      </c>
      <c r="CW257" s="125" t="s">
        <v>44</v>
      </c>
      <c r="CX257" s="153">
        <v>25569.625694432871</v>
      </c>
    </row>
    <row r="258" spans="1:102" ht="15" customHeight="1" x14ac:dyDescent="0.25">
      <c r="A258" s="8"/>
      <c r="B258" s="128">
        <v>7400556000114</v>
      </c>
      <c r="C258" s="151" t="s">
        <v>5606</v>
      </c>
      <c r="D258" s="125">
        <v>10</v>
      </c>
      <c r="E258" s="125"/>
      <c r="F258" s="121" t="s">
        <v>3310</v>
      </c>
      <c r="G258" s="125" t="s">
        <v>5591</v>
      </c>
      <c r="H258" s="125" t="s">
        <v>3315</v>
      </c>
      <c r="I258" s="125" t="s">
        <v>3316</v>
      </c>
      <c r="J258" s="125" t="s">
        <v>357</v>
      </c>
      <c r="K258" s="125" t="s">
        <v>3285</v>
      </c>
      <c r="L258" s="125" t="s">
        <v>3272</v>
      </c>
      <c r="M258" s="125" t="s">
        <v>160</v>
      </c>
      <c r="N258" s="125" t="s">
        <v>4997</v>
      </c>
      <c r="O258" s="125" t="s">
        <v>5025</v>
      </c>
      <c r="P258" s="125" t="s">
        <v>3299</v>
      </c>
      <c r="Q258" s="126">
        <v>500</v>
      </c>
      <c r="R258" s="125" t="s">
        <v>4571</v>
      </c>
      <c r="S258" s="187" t="s">
        <v>44</v>
      </c>
      <c r="T258" s="170">
        <v>500</v>
      </c>
      <c r="U258" s="170">
        <v>1000</v>
      </c>
      <c r="V258" s="171" t="s">
        <v>3271</v>
      </c>
      <c r="W258" s="171" t="s">
        <v>132</v>
      </c>
      <c r="X258" s="171" t="s">
        <v>132</v>
      </c>
      <c r="Y258" s="171" t="s">
        <v>3288</v>
      </c>
      <c r="Z258" s="171">
        <v>1</v>
      </c>
      <c r="AA258" s="171" t="s">
        <v>44</v>
      </c>
      <c r="AB258" s="168" t="s">
        <v>44</v>
      </c>
      <c r="AC258" s="171" t="s">
        <v>5607</v>
      </c>
      <c r="AD258" s="168">
        <v>5.0000000000000001E-3</v>
      </c>
      <c r="AE258" s="168">
        <v>0.255</v>
      </c>
      <c r="AF258" s="168">
        <v>7.6E-3</v>
      </c>
      <c r="AG258" s="168" t="s">
        <v>44</v>
      </c>
      <c r="AH258" s="171" t="s">
        <v>44</v>
      </c>
      <c r="AI258" s="171" t="s">
        <v>44</v>
      </c>
      <c r="AJ258" s="171" t="s">
        <v>4710</v>
      </c>
      <c r="AK258" s="172">
        <v>38534</v>
      </c>
      <c r="AL258" s="186" t="s">
        <v>5608</v>
      </c>
      <c r="AM258" s="127">
        <v>2.0959601810715801E-2</v>
      </c>
      <c r="AN258" s="127">
        <v>4.2676700278945601E-2</v>
      </c>
      <c r="AO258" s="127">
        <v>0.11461296106928689</v>
      </c>
      <c r="AP258" s="127">
        <v>5.3640350933898198E-2</v>
      </c>
      <c r="AQ258" s="127">
        <v>5.92314675810015E-2</v>
      </c>
      <c r="AR258" s="127">
        <v>-9.3005194332697605E-2</v>
      </c>
      <c r="AS258" s="127">
        <v>0.1830440296543949</v>
      </c>
      <c r="AT258" s="127">
        <v>2.2195734187236301E-2</v>
      </c>
      <c r="AU258" s="127" t="s">
        <v>44</v>
      </c>
      <c r="AV258" s="127" t="s">
        <v>44</v>
      </c>
      <c r="AW258" s="127">
        <v>0.1112647384095295</v>
      </c>
      <c r="AX258" s="127">
        <v>1.9212456628197652</v>
      </c>
      <c r="AY258" s="127">
        <v>0.93996672592699215</v>
      </c>
      <c r="AZ258" s="127">
        <v>0.77297610719031151</v>
      </c>
      <c r="BA258" s="127">
        <v>0.3930692647570494</v>
      </c>
      <c r="BB258" s="127">
        <v>0.42925467310523491</v>
      </c>
      <c r="BC258" s="127" t="s">
        <v>44</v>
      </c>
      <c r="BD258" s="127">
        <v>1.4029115186911578</v>
      </c>
      <c r="BE258" s="127">
        <v>0.179388408852929</v>
      </c>
      <c r="BF258" s="127" t="s">
        <v>44</v>
      </c>
      <c r="BG258" s="127" t="s">
        <v>44</v>
      </c>
      <c r="BH258" s="127">
        <v>1.1374524836558828</v>
      </c>
      <c r="BI258" s="127">
        <v>1.0050220352462299E-2</v>
      </c>
      <c r="BJ258" s="127">
        <v>-2.7256518488468998E-3</v>
      </c>
      <c r="BK258" s="127">
        <v>-3.3661946787688399E-2</v>
      </c>
      <c r="BL258" s="127">
        <v>-7.2879509389214281E-2</v>
      </c>
      <c r="BM258" s="127">
        <v>-6.9205818776114758E-2</v>
      </c>
      <c r="BN258" s="127">
        <v>-0.2017449224869399</v>
      </c>
      <c r="BO258" s="127">
        <v>5.25696360695697E-2</v>
      </c>
      <c r="BP258" s="127">
        <v>-0.10153430126579779</v>
      </c>
      <c r="BQ258" s="127" t="s">
        <v>44</v>
      </c>
      <c r="BR258" s="127" t="s">
        <v>44</v>
      </c>
      <c r="BS258" s="127">
        <v>1.2247460327660109E-2</v>
      </c>
      <c r="BT258" s="127">
        <v>6.3950324523906699E-2</v>
      </c>
      <c r="BU258" s="127">
        <v>9.6758301520776996E-2</v>
      </c>
      <c r="BV258" s="174">
        <v>-0.4336401318010179</v>
      </c>
      <c r="BW258" s="174">
        <v>0.10513080063490431</v>
      </c>
      <c r="BX258" s="127">
        <v>-3.7695284049222899E-2</v>
      </c>
      <c r="BY258" s="127">
        <v>-0.2322028623198007</v>
      </c>
      <c r="BZ258" s="174">
        <v>0.15321599110502329</v>
      </c>
      <c r="CA258" s="179">
        <v>0.52548638655614544</v>
      </c>
      <c r="CB258" s="179">
        <v>-0.37628283043124061</v>
      </c>
      <c r="CC258" s="179">
        <v>0.77714380137384809</v>
      </c>
      <c r="CD258" s="179">
        <v>0.99425160168946036</v>
      </c>
      <c r="CE258" s="179">
        <v>7.0674300137339996E-3</v>
      </c>
      <c r="CF258" s="179">
        <v>0.6414781827392162</v>
      </c>
      <c r="CG258" s="176">
        <v>8.9271705000000008</v>
      </c>
      <c r="CH258" s="168">
        <v>0.27</v>
      </c>
      <c r="CI258" s="169" t="s">
        <v>44</v>
      </c>
      <c r="CJ258" s="169">
        <v>1.3500000000000001E-3</v>
      </c>
      <c r="CK258" s="169" t="s">
        <v>44</v>
      </c>
      <c r="CL258" s="169">
        <v>1.3500000000000001E-3</v>
      </c>
      <c r="CM258" s="177">
        <v>41763958.490000002</v>
      </c>
      <c r="CN258" s="177">
        <v>38900026.264682554</v>
      </c>
      <c r="CO258" s="177">
        <v>193076.48000000103</v>
      </c>
      <c r="CP258" s="127" t="s">
        <v>44</v>
      </c>
      <c r="CQ258" s="127" t="s">
        <v>44</v>
      </c>
      <c r="CR258" s="127" t="s">
        <v>44</v>
      </c>
      <c r="CS258" s="127" t="s">
        <v>44</v>
      </c>
      <c r="CT258" s="125" t="s">
        <v>44</v>
      </c>
      <c r="CU258" s="125" t="s">
        <v>44</v>
      </c>
      <c r="CV258" s="125" t="s">
        <v>5609</v>
      </c>
      <c r="CW258" s="125" t="s">
        <v>44</v>
      </c>
      <c r="CX258" s="153">
        <v>25569.625694432871</v>
      </c>
    </row>
    <row r="259" spans="1:102" ht="15" customHeight="1" x14ac:dyDescent="0.25">
      <c r="A259" s="8"/>
      <c r="B259" s="128">
        <v>44917374000141</v>
      </c>
      <c r="C259" s="151" t="s">
        <v>5610</v>
      </c>
      <c r="D259" s="125">
        <v>11</v>
      </c>
      <c r="E259" s="125"/>
      <c r="F259" s="121"/>
      <c r="G259" s="125" t="s">
        <v>5591</v>
      </c>
      <c r="H259" s="125" t="s">
        <v>3315</v>
      </c>
      <c r="I259" s="125" t="s">
        <v>3316</v>
      </c>
      <c r="J259" s="125" t="s">
        <v>357</v>
      </c>
      <c r="K259" s="125" t="s">
        <v>3285</v>
      </c>
      <c r="L259" s="125" t="s">
        <v>3272</v>
      </c>
      <c r="M259" s="125" t="s">
        <v>160</v>
      </c>
      <c r="N259" s="125" t="s">
        <v>3305</v>
      </c>
      <c r="O259" s="125" t="s">
        <v>3326</v>
      </c>
      <c r="P259" s="125" t="s">
        <v>3320</v>
      </c>
      <c r="Q259" s="126">
        <v>500</v>
      </c>
      <c r="R259" s="125" t="s">
        <v>4571</v>
      </c>
      <c r="S259" s="187" t="s">
        <v>44</v>
      </c>
      <c r="T259" s="170">
        <v>500</v>
      </c>
      <c r="U259" s="170">
        <v>500</v>
      </c>
      <c r="V259" s="171" t="s">
        <v>3271</v>
      </c>
      <c r="W259" s="171" t="s">
        <v>132</v>
      </c>
      <c r="X259" s="171" t="s">
        <v>132</v>
      </c>
      <c r="Y259" s="171" t="s">
        <v>3288</v>
      </c>
      <c r="Z259" s="171">
        <v>1</v>
      </c>
      <c r="AA259" s="171" t="s">
        <v>44</v>
      </c>
      <c r="AB259" s="168" t="s">
        <v>44</v>
      </c>
      <c r="AC259" s="171" t="s">
        <v>44</v>
      </c>
      <c r="AD259" s="168">
        <v>4.0000000000000001E-3</v>
      </c>
      <c r="AE259" s="168" t="s">
        <v>44</v>
      </c>
      <c r="AF259" s="168">
        <v>4.0000000000000001E-3</v>
      </c>
      <c r="AG259" s="168">
        <v>0.2</v>
      </c>
      <c r="AH259" s="171" t="s">
        <v>3322</v>
      </c>
      <c r="AI259" s="171" t="s">
        <v>4573</v>
      </c>
      <c r="AJ259" s="171" t="s">
        <v>130</v>
      </c>
      <c r="AK259" s="172">
        <v>44825</v>
      </c>
      <c r="AL259" s="186" t="s">
        <v>5611</v>
      </c>
      <c r="AM259" s="127" t="s">
        <v>44</v>
      </c>
      <c r="AN259" s="127" t="s">
        <v>44</v>
      </c>
      <c r="AO259" s="127" t="s">
        <v>44</v>
      </c>
      <c r="AP259" s="127" t="s">
        <v>44</v>
      </c>
      <c r="AQ259" s="127" t="s">
        <v>44</v>
      </c>
      <c r="AR259" s="127">
        <v>0.1184949687926528</v>
      </c>
      <c r="AS259" s="127">
        <v>0.1094810044986671</v>
      </c>
      <c r="AT259" s="127" t="s">
        <v>44</v>
      </c>
      <c r="AU259" s="127" t="s">
        <v>44</v>
      </c>
      <c r="AV259" s="127" t="s">
        <v>44</v>
      </c>
      <c r="AW259" s="127" t="s">
        <v>44</v>
      </c>
      <c r="AX259" s="127" t="s">
        <v>44</v>
      </c>
      <c r="AY259" s="127" t="s">
        <v>44</v>
      </c>
      <c r="AZ259" s="127" t="s">
        <v>44</v>
      </c>
      <c r="BA259" s="127" t="s">
        <v>44</v>
      </c>
      <c r="BB259" s="127" t="s">
        <v>44</v>
      </c>
      <c r="BC259" s="127">
        <v>1.0897118358119593</v>
      </c>
      <c r="BD259" s="127">
        <v>0.83909954659026953</v>
      </c>
      <c r="BE259" s="127" t="s">
        <v>44</v>
      </c>
      <c r="BF259" s="127" t="s">
        <v>44</v>
      </c>
      <c r="BG259" s="127" t="s">
        <v>44</v>
      </c>
      <c r="BH259" s="127" t="s">
        <v>44</v>
      </c>
      <c r="BI259" s="127" t="s">
        <v>44</v>
      </c>
      <c r="BJ259" s="127" t="s">
        <v>44</v>
      </c>
      <c r="BK259" s="127" t="s">
        <v>44</v>
      </c>
      <c r="BL259" s="127" t="s">
        <v>44</v>
      </c>
      <c r="BM259" s="127" t="s">
        <v>44</v>
      </c>
      <c r="BN259" s="127">
        <v>9.7552406384103993E-3</v>
      </c>
      <c r="BO259" s="127">
        <v>-2.0993389086157999E-2</v>
      </c>
      <c r="BP259" s="127" t="s">
        <v>44</v>
      </c>
      <c r="BQ259" s="127" t="s">
        <v>44</v>
      </c>
      <c r="BR259" s="127" t="s">
        <v>44</v>
      </c>
      <c r="BS259" s="127" t="s">
        <v>44</v>
      </c>
      <c r="BT259" s="127" t="s">
        <v>44</v>
      </c>
      <c r="BU259" s="127" t="s">
        <v>44</v>
      </c>
      <c r="BV259" s="174" t="s">
        <v>44</v>
      </c>
      <c r="BW259" s="174" t="s">
        <v>44</v>
      </c>
      <c r="BX259" s="127" t="s">
        <v>44</v>
      </c>
      <c r="BY259" s="127" t="s">
        <v>44</v>
      </c>
      <c r="BZ259" s="174" t="s">
        <v>44</v>
      </c>
      <c r="CA259" s="179" t="s">
        <v>44</v>
      </c>
      <c r="CB259" s="179" t="s">
        <v>44</v>
      </c>
      <c r="CC259" s="179" t="s">
        <v>44</v>
      </c>
      <c r="CD259" s="179" t="s">
        <v>44</v>
      </c>
      <c r="CE259" s="179" t="s">
        <v>44</v>
      </c>
      <c r="CF259" s="179" t="s">
        <v>44</v>
      </c>
      <c r="CG259" s="176" t="s">
        <v>44</v>
      </c>
      <c r="CH259" s="168">
        <v>0.24</v>
      </c>
      <c r="CI259" s="169" t="s">
        <v>44</v>
      </c>
      <c r="CJ259" s="169">
        <v>9.6000000000000002E-4</v>
      </c>
      <c r="CK259" s="169" t="s">
        <v>44</v>
      </c>
      <c r="CL259" s="169">
        <v>9.6000000000000002E-4</v>
      </c>
      <c r="CM259" s="177" t="s">
        <v>44</v>
      </c>
      <c r="CN259" s="177" t="s">
        <v>44</v>
      </c>
      <c r="CO259" s="177" t="s">
        <v>44</v>
      </c>
      <c r="CP259" s="127" t="s">
        <v>44</v>
      </c>
      <c r="CQ259" s="127" t="s">
        <v>44</v>
      </c>
      <c r="CR259" s="127" t="s">
        <v>44</v>
      </c>
      <c r="CS259" s="127" t="s">
        <v>44</v>
      </c>
      <c r="CT259" s="125" t="s">
        <v>44</v>
      </c>
      <c r="CU259" s="125" t="s">
        <v>44</v>
      </c>
      <c r="CV259" s="125" t="s">
        <v>5612</v>
      </c>
      <c r="CW259" s="125" t="s">
        <v>44</v>
      </c>
      <c r="CX259" s="153">
        <v>25569.625694432871</v>
      </c>
    </row>
    <row r="260" spans="1:102" ht="15" customHeight="1" x14ac:dyDescent="0.25">
      <c r="A260" s="8"/>
      <c r="B260" s="128">
        <v>19418031000195</v>
      </c>
      <c r="C260" s="151" t="s">
        <v>5613</v>
      </c>
      <c r="D260" s="125">
        <v>11</v>
      </c>
      <c r="E260" s="125"/>
      <c r="F260" s="121" t="s">
        <v>3310</v>
      </c>
      <c r="G260" s="125" t="s">
        <v>5591</v>
      </c>
      <c r="H260" s="125" t="s">
        <v>3315</v>
      </c>
      <c r="I260" s="125" t="s">
        <v>3316</v>
      </c>
      <c r="J260" s="125" t="s">
        <v>3319</v>
      </c>
      <c r="K260" s="125" t="s">
        <v>3285</v>
      </c>
      <c r="L260" s="125" t="s">
        <v>3272</v>
      </c>
      <c r="M260" s="125" t="s">
        <v>160</v>
      </c>
      <c r="N260" s="125" t="s">
        <v>5024</v>
      </c>
      <c r="O260" s="125" t="s">
        <v>5614</v>
      </c>
      <c r="P260" s="125" t="s">
        <v>3299</v>
      </c>
      <c r="Q260" s="126">
        <v>500</v>
      </c>
      <c r="R260" s="125" t="s">
        <v>4571</v>
      </c>
      <c r="S260" s="187" t="s">
        <v>44</v>
      </c>
      <c r="T260" s="170">
        <v>500</v>
      </c>
      <c r="U260" s="170">
        <v>500</v>
      </c>
      <c r="V260" s="171" t="s">
        <v>3271</v>
      </c>
      <c r="W260" s="171" t="s">
        <v>132</v>
      </c>
      <c r="X260" s="171" t="s">
        <v>132</v>
      </c>
      <c r="Y260" s="171" t="s">
        <v>3288</v>
      </c>
      <c r="Z260" s="171">
        <v>1</v>
      </c>
      <c r="AA260" s="171" t="s">
        <v>44</v>
      </c>
      <c r="AB260" s="168" t="s">
        <v>44</v>
      </c>
      <c r="AC260" s="171" t="s">
        <v>44</v>
      </c>
      <c r="AD260" s="168">
        <v>3.0000000000000001E-3</v>
      </c>
      <c r="AE260" s="168" t="s">
        <v>44</v>
      </c>
      <c r="AF260" s="168">
        <v>3.4999999999999996E-3</v>
      </c>
      <c r="AG260" s="168">
        <v>0.2</v>
      </c>
      <c r="AH260" s="171" t="s">
        <v>133</v>
      </c>
      <c r="AI260" s="171" t="s">
        <v>4607</v>
      </c>
      <c r="AJ260" s="171" t="s">
        <v>44</v>
      </c>
      <c r="AK260" s="172">
        <v>41740</v>
      </c>
      <c r="AL260" s="186" t="s">
        <v>5615</v>
      </c>
      <c r="AM260" s="127">
        <v>1.51305555545875E-2</v>
      </c>
      <c r="AN260" s="127">
        <v>3.1211463762628799E-2</v>
      </c>
      <c r="AO260" s="127">
        <v>0.12864688428219501</v>
      </c>
      <c r="AP260" s="127">
        <v>7.9514690193682694E-2</v>
      </c>
      <c r="AQ260" s="127">
        <v>9.6316107207438703E-2</v>
      </c>
      <c r="AR260" s="127">
        <v>-8.8807068487120902E-2</v>
      </c>
      <c r="AS260" s="127">
        <v>0.20886280479133121</v>
      </c>
      <c r="AT260" s="127">
        <v>4.4263629240518299E-2</v>
      </c>
      <c r="AU260" s="127" t="s">
        <v>44</v>
      </c>
      <c r="AV260" s="127" t="s">
        <v>44</v>
      </c>
      <c r="AW260" s="127">
        <v>0.10190051027451449</v>
      </c>
      <c r="AX260" s="127">
        <v>1.3869306534460319</v>
      </c>
      <c r="AY260" s="127">
        <v>0.68744155974075682</v>
      </c>
      <c r="AZ260" s="127">
        <v>0.86762410539675838</v>
      </c>
      <c r="BA260" s="127">
        <v>0.59001418198046729</v>
      </c>
      <c r="BB260" s="127">
        <v>0.72368638538547936</v>
      </c>
      <c r="BC260" s="127" t="s">
        <v>44</v>
      </c>
      <c r="BD260" s="127">
        <v>1.6007953672192661</v>
      </c>
      <c r="BE260" s="127">
        <v>0.35774360751169437</v>
      </c>
      <c r="BF260" s="127" t="s">
        <v>44</v>
      </c>
      <c r="BG260" s="127" t="s">
        <v>44</v>
      </c>
      <c r="BH260" s="127">
        <v>1.0414755378862119</v>
      </c>
      <c r="BI260" s="127">
        <v>4.2211740963340001E-3</v>
      </c>
      <c r="BJ260" s="127">
        <v>-1.4190888365163801E-2</v>
      </c>
      <c r="BK260" s="127">
        <v>-1.9628023574780301E-2</v>
      </c>
      <c r="BL260" s="127">
        <v>-4.8690798348644093E-2</v>
      </c>
      <c r="BM260" s="127">
        <v>-3.2455330280683703E-2</v>
      </c>
      <c r="BN260" s="127">
        <v>-0.19754679664136329</v>
      </c>
      <c r="BO260" s="127">
        <v>7.8388411206505998E-2</v>
      </c>
      <c r="BP260" s="127">
        <v>-7.94664062125158E-2</v>
      </c>
      <c r="BQ260" s="127" t="s">
        <v>44</v>
      </c>
      <c r="BR260" s="127" t="s">
        <v>44</v>
      </c>
      <c r="BS260" s="127">
        <v>3.6964028425414686E-3</v>
      </c>
      <c r="BT260" s="127">
        <v>5.7956829058304501E-2</v>
      </c>
      <c r="BU260" s="127">
        <v>8.0832301130951495E-2</v>
      </c>
      <c r="BV260" s="174">
        <v>-0.26874199910876978</v>
      </c>
      <c r="BW260" s="174">
        <v>6.9196972025308598E-2</v>
      </c>
      <c r="BX260" s="127">
        <v>-3.4406081998370697E-2</v>
      </c>
      <c r="BY260" s="127">
        <v>-0.1629516328935515</v>
      </c>
      <c r="BZ260" s="174">
        <v>0.1880848635537459</v>
      </c>
      <c r="CA260" s="179">
        <v>0.63939188178815665</v>
      </c>
      <c r="CB260" s="179">
        <v>-0.4114394275048418</v>
      </c>
      <c r="CC260" s="179">
        <v>0.99630473979955037</v>
      </c>
      <c r="CD260" s="179">
        <v>0.80140711476551951</v>
      </c>
      <c r="CE260" s="179">
        <v>8.1290610267867394E-2</v>
      </c>
      <c r="CF260" s="179">
        <v>0.78529471649470295</v>
      </c>
      <c r="CG260" s="176">
        <v>3.2041187999999998</v>
      </c>
      <c r="CH260" s="168">
        <v>0.27</v>
      </c>
      <c r="CI260" s="169">
        <v>0.2</v>
      </c>
      <c r="CJ260" s="169">
        <v>8.1000000000000006E-4</v>
      </c>
      <c r="CK260" s="169" t="s">
        <v>44</v>
      </c>
      <c r="CL260" s="169">
        <v>8.1000000000000006E-4</v>
      </c>
      <c r="CM260" s="177">
        <v>229923070.09</v>
      </c>
      <c r="CN260" s="177">
        <v>184508169.00158733</v>
      </c>
      <c r="CO260" s="177">
        <v>92689654.940000042</v>
      </c>
      <c r="CP260" s="127" t="s">
        <v>44</v>
      </c>
      <c r="CQ260" s="127" t="s">
        <v>44</v>
      </c>
      <c r="CR260" s="127" t="s">
        <v>44</v>
      </c>
      <c r="CS260" s="127" t="s">
        <v>44</v>
      </c>
      <c r="CT260" s="125" t="s">
        <v>44</v>
      </c>
      <c r="CU260" s="125" t="s">
        <v>44</v>
      </c>
      <c r="CV260" s="125" t="s">
        <v>5616</v>
      </c>
      <c r="CW260" s="125" t="s">
        <v>44</v>
      </c>
      <c r="CX260" s="153">
        <v>25569.625694432871</v>
      </c>
    </row>
    <row r="261" spans="1:102" ht="15" customHeight="1" x14ac:dyDescent="0.25">
      <c r="A261" s="8"/>
      <c r="B261" s="128">
        <v>37262531000162</v>
      </c>
      <c r="C261" s="151" t="s">
        <v>4101</v>
      </c>
      <c r="D261" s="125">
        <v>50</v>
      </c>
      <c r="E261" s="125"/>
      <c r="F261" s="121"/>
      <c r="G261" s="125" t="s">
        <v>4970</v>
      </c>
      <c r="H261" s="125" t="s">
        <v>3278</v>
      </c>
      <c r="I261" s="125" t="s">
        <v>3278</v>
      </c>
      <c r="J261" s="125" t="s">
        <v>357</v>
      </c>
      <c r="K261" s="125" t="s">
        <v>3298</v>
      </c>
      <c r="L261" s="125" t="s">
        <v>3273</v>
      </c>
      <c r="M261" s="125" t="s">
        <v>4629</v>
      </c>
      <c r="N261" s="125" t="s">
        <v>5331</v>
      </c>
      <c r="O261" s="125" t="s">
        <v>4630</v>
      </c>
      <c r="P261" s="125" t="s">
        <v>3824</v>
      </c>
      <c r="Q261" s="126">
        <v>10000</v>
      </c>
      <c r="R261" s="125" t="s">
        <v>4612</v>
      </c>
      <c r="S261" s="187" t="s">
        <v>44</v>
      </c>
      <c r="T261" s="170">
        <v>10000</v>
      </c>
      <c r="U261" s="170">
        <v>0.01</v>
      </c>
      <c r="V261" s="171" t="s">
        <v>3271</v>
      </c>
      <c r="W261" s="171" t="s">
        <v>132</v>
      </c>
      <c r="X261" s="171" t="s">
        <v>132</v>
      </c>
      <c r="Y261" s="171" t="s">
        <v>132</v>
      </c>
      <c r="Z261" s="171">
        <v>0</v>
      </c>
      <c r="AA261" s="171" t="s">
        <v>44</v>
      </c>
      <c r="AB261" s="168" t="s">
        <v>44</v>
      </c>
      <c r="AC261" s="171" t="s">
        <v>44</v>
      </c>
      <c r="AD261" s="168">
        <v>5.0000000000000001E-3</v>
      </c>
      <c r="AE261" s="168" t="s">
        <v>44</v>
      </c>
      <c r="AF261" s="168">
        <v>5.0000000000000001E-3</v>
      </c>
      <c r="AG261" s="168">
        <v>0.2</v>
      </c>
      <c r="AH261" s="171" t="s">
        <v>3253</v>
      </c>
      <c r="AI261" s="171" t="s">
        <v>3254</v>
      </c>
      <c r="AJ261" s="171" t="s">
        <v>130</v>
      </c>
      <c r="AK261" s="172">
        <v>44133</v>
      </c>
      <c r="AL261" s="186" t="s">
        <v>5529</v>
      </c>
      <c r="AM261" s="127" t="s">
        <v>44</v>
      </c>
      <c r="AN261" s="127" t="s">
        <v>44</v>
      </c>
      <c r="AO261" s="127" t="s">
        <v>44</v>
      </c>
      <c r="AP261" s="127" t="s">
        <v>44</v>
      </c>
      <c r="AQ261" s="127" t="s">
        <v>44</v>
      </c>
      <c r="AR261" s="127" t="s">
        <v>44</v>
      </c>
      <c r="AS261" s="127" t="s">
        <v>44</v>
      </c>
      <c r="AT261" s="127" t="s">
        <v>44</v>
      </c>
      <c r="AU261" s="127" t="s">
        <v>44</v>
      </c>
      <c r="AV261" s="127" t="s">
        <v>44</v>
      </c>
      <c r="AW261" s="127" t="s">
        <v>44</v>
      </c>
      <c r="AX261" s="127" t="s">
        <v>44</v>
      </c>
      <c r="AY261" s="127" t="s">
        <v>44</v>
      </c>
      <c r="AZ261" s="127" t="s">
        <v>44</v>
      </c>
      <c r="BA261" s="127" t="s">
        <v>44</v>
      </c>
      <c r="BB261" s="127" t="s">
        <v>44</v>
      </c>
      <c r="BC261" s="127" t="s">
        <v>44</v>
      </c>
      <c r="BD261" s="127" t="s">
        <v>44</v>
      </c>
      <c r="BE261" s="127" t="s">
        <v>44</v>
      </c>
      <c r="BF261" s="127" t="s">
        <v>44</v>
      </c>
      <c r="BG261" s="127" t="s">
        <v>44</v>
      </c>
      <c r="BH261" s="127" t="s">
        <v>44</v>
      </c>
      <c r="BI261" s="127" t="s">
        <v>44</v>
      </c>
      <c r="BJ261" s="127" t="s">
        <v>44</v>
      </c>
      <c r="BK261" s="127" t="s">
        <v>44</v>
      </c>
      <c r="BL261" s="127" t="s">
        <v>44</v>
      </c>
      <c r="BM261" s="127" t="s">
        <v>44</v>
      </c>
      <c r="BN261" s="127" t="s">
        <v>44</v>
      </c>
      <c r="BO261" s="127" t="s">
        <v>44</v>
      </c>
      <c r="BP261" s="127" t="s">
        <v>44</v>
      </c>
      <c r="BQ261" s="127" t="s">
        <v>44</v>
      </c>
      <c r="BR261" s="127" t="s">
        <v>44</v>
      </c>
      <c r="BS261" s="127" t="s">
        <v>44</v>
      </c>
      <c r="BT261" s="127" t="s">
        <v>44</v>
      </c>
      <c r="BU261" s="127" t="s">
        <v>44</v>
      </c>
      <c r="BV261" s="174" t="s">
        <v>44</v>
      </c>
      <c r="BW261" s="174" t="s">
        <v>44</v>
      </c>
      <c r="BX261" s="127" t="s">
        <v>44</v>
      </c>
      <c r="BY261" s="127" t="s">
        <v>44</v>
      </c>
      <c r="BZ261" s="174" t="s">
        <v>44</v>
      </c>
      <c r="CA261" s="179" t="s">
        <v>44</v>
      </c>
      <c r="CB261" s="179" t="s">
        <v>44</v>
      </c>
      <c r="CC261" s="179" t="s">
        <v>44</v>
      </c>
      <c r="CD261" s="179" t="s">
        <v>44</v>
      </c>
      <c r="CE261" s="179" t="s">
        <v>44</v>
      </c>
      <c r="CF261" s="179" t="s">
        <v>44</v>
      </c>
      <c r="CG261" s="176" t="s">
        <v>44</v>
      </c>
      <c r="CH261" s="168" t="s">
        <v>44</v>
      </c>
      <c r="CI261" s="169" t="s">
        <v>44</v>
      </c>
      <c r="CJ261" s="169" t="s">
        <v>44</v>
      </c>
      <c r="CK261" s="169" t="s">
        <v>44</v>
      </c>
      <c r="CL261" s="169" t="s">
        <v>44</v>
      </c>
      <c r="CM261" s="177" t="s">
        <v>44</v>
      </c>
      <c r="CN261" s="177" t="s">
        <v>44</v>
      </c>
      <c r="CO261" s="177" t="s">
        <v>44</v>
      </c>
      <c r="CP261" s="127" t="s">
        <v>44</v>
      </c>
      <c r="CQ261" s="127" t="s">
        <v>44</v>
      </c>
      <c r="CR261" s="127" t="s">
        <v>44</v>
      </c>
      <c r="CS261" s="127" t="s">
        <v>44</v>
      </c>
      <c r="CT261" s="125" t="s">
        <v>44</v>
      </c>
      <c r="CU261" s="125" t="s">
        <v>44</v>
      </c>
      <c r="CV261" s="125" t="s">
        <v>5530</v>
      </c>
      <c r="CW261" s="125" t="s">
        <v>44</v>
      </c>
      <c r="CX261" s="153">
        <v>25569.604861099539</v>
      </c>
    </row>
    <row r="262" spans="1:102" ht="15" customHeight="1" x14ac:dyDescent="0.25">
      <c r="A262" s="8"/>
      <c r="B262" s="128">
        <v>46437903000135</v>
      </c>
      <c r="C262" s="151" t="s">
        <v>4102</v>
      </c>
      <c r="D262" s="125">
        <v>16</v>
      </c>
      <c r="E262" s="125"/>
      <c r="F262" s="121"/>
      <c r="G262" s="125" t="s">
        <v>550</v>
      </c>
      <c r="H262" s="125" t="s">
        <v>3276</v>
      </c>
      <c r="I262" s="125" t="s">
        <v>3276</v>
      </c>
      <c r="J262" s="125" t="s">
        <v>357</v>
      </c>
      <c r="K262" s="125" t="s">
        <v>3298</v>
      </c>
      <c r="L262" s="125" t="s">
        <v>3272</v>
      </c>
      <c r="M262" s="125" t="s">
        <v>4629</v>
      </c>
      <c r="N262" s="125" t="s">
        <v>4778</v>
      </c>
      <c r="O262" s="125" t="s">
        <v>4630</v>
      </c>
      <c r="P262" s="125" t="s">
        <v>3824</v>
      </c>
      <c r="Q262" s="126">
        <v>10</v>
      </c>
      <c r="R262" s="125" t="s">
        <v>4612</v>
      </c>
      <c r="S262" s="187" t="s">
        <v>44</v>
      </c>
      <c r="T262" s="170">
        <v>0.01</v>
      </c>
      <c r="U262" s="170">
        <v>0.01</v>
      </c>
      <c r="V262" s="171" t="s">
        <v>3271</v>
      </c>
      <c r="W262" s="171" t="s">
        <v>132</v>
      </c>
      <c r="X262" s="171" t="s">
        <v>132</v>
      </c>
      <c r="Y262" s="171" t="s">
        <v>132</v>
      </c>
      <c r="Z262" s="171">
        <v>0</v>
      </c>
      <c r="AA262" s="171" t="s">
        <v>44</v>
      </c>
      <c r="AB262" s="168" t="s">
        <v>44</v>
      </c>
      <c r="AC262" s="171" t="s">
        <v>44</v>
      </c>
      <c r="AD262" s="168">
        <v>8.0000000000000004E-4</v>
      </c>
      <c r="AE262" s="168" t="s">
        <v>44</v>
      </c>
      <c r="AF262" s="168" t="s">
        <v>44</v>
      </c>
      <c r="AG262" s="168">
        <v>0.2</v>
      </c>
      <c r="AH262" s="171" t="s">
        <v>44</v>
      </c>
      <c r="AI262" s="171" t="s">
        <v>44</v>
      </c>
      <c r="AJ262" s="171" t="s">
        <v>5531</v>
      </c>
      <c r="AK262" s="172">
        <v>44859</v>
      </c>
      <c r="AL262" s="186" t="s">
        <v>5532</v>
      </c>
      <c r="AM262" s="127" t="s">
        <v>44</v>
      </c>
      <c r="AN262" s="127" t="s">
        <v>44</v>
      </c>
      <c r="AO262" s="127" t="s">
        <v>44</v>
      </c>
      <c r="AP262" s="127" t="s">
        <v>44</v>
      </c>
      <c r="AQ262" s="127" t="s">
        <v>44</v>
      </c>
      <c r="AR262" s="127" t="s">
        <v>44</v>
      </c>
      <c r="AS262" s="127" t="s">
        <v>44</v>
      </c>
      <c r="AT262" s="127" t="s">
        <v>44</v>
      </c>
      <c r="AU262" s="127" t="s">
        <v>44</v>
      </c>
      <c r="AV262" s="127" t="s">
        <v>44</v>
      </c>
      <c r="AW262" s="127" t="s">
        <v>44</v>
      </c>
      <c r="AX262" s="127" t="s">
        <v>44</v>
      </c>
      <c r="AY262" s="127" t="s">
        <v>44</v>
      </c>
      <c r="AZ262" s="127" t="s">
        <v>44</v>
      </c>
      <c r="BA262" s="127" t="s">
        <v>44</v>
      </c>
      <c r="BB262" s="127" t="s">
        <v>44</v>
      </c>
      <c r="BC262" s="127" t="s">
        <v>44</v>
      </c>
      <c r="BD262" s="127" t="s">
        <v>44</v>
      </c>
      <c r="BE262" s="127" t="s">
        <v>44</v>
      </c>
      <c r="BF262" s="127" t="s">
        <v>44</v>
      </c>
      <c r="BG262" s="127" t="s">
        <v>44</v>
      </c>
      <c r="BH262" s="127" t="s">
        <v>44</v>
      </c>
      <c r="BI262" s="127" t="s">
        <v>44</v>
      </c>
      <c r="BJ262" s="127" t="s">
        <v>44</v>
      </c>
      <c r="BK262" s="127" t="s">
        <v>44</v>
      </c>
      <c r="BL262" s="127" t="s">
        <v>44</v>
      </c>
      <c r="BM262" s="127" t="s">
        <v>44</v>
      </c>
      <c r="BN262" s="127" t="s">
        <v>44</v>
      </c>
      <c r="BO262" s="127" t="s">
        <v>44</v>
      </c>
      <c r="BP262" s="127" t="s">
        <v>44</v>
      </c>
      <c r="BQ262" s="127" t="s">
        <v>44</v>
      </c>
      <c r="BR262" s="127" t="s">
        <v>44</v>
      </c>
      <c r="BS262" s="127" t="s">
        <v>44</v>
      </c>
      <c r="BT262" s="127" t="s">
        <v>44</v>
      </c>
      <c r="BU262" s="127" t="s">
        <v>44</v>
      </c>
      <c r="BV262" s="174" t="s">
        <v>44</v>
      </c>
      <c r="BW262" s="174" t="s">
        <v>44</v>
      </c>
      <c r="BX262" s="127" t="s">
        <v>44</v>
      </c>
      <c r="BY262" s="127" t="s">
        <v>44</v>
      </c>
      <c r="BZ262" s="174" t="s">
        <v>44</v>
      </c>
      <c r="CA262" s="179" t="s">
        <v>44</v>
      </c>
      <c r="CB262" s="179" t="s">
        <v>44</v>
      </c>
      <c r="CC262" s="179" t="s">
        <v>44</v>
      </c>
      <c r="CD262" s="179" t="s">
        <v>44</v>
      </c>
      <c r="CE262" s="179" t="s">
        <v>44</v>
      </c>
      <c r="CF262" s="179" t="s">
        <v>44</v>
      </c>
      <c r="CG262" s="176" t="s">
        <v>44</v>
      </c>
      <c r="CH262" s="168">
        <v>0.1</v>
      </c>
      <c r="CI262" s="169">
        <v>0.05</v>
      </c>
      <c r="CJ262" s="169">
        <v>8.0000000000000007E-5</v>
      </c>
      <c r="CK262" s="169" t="s">
        <v>44</v>
      </c>
      <c r="CL262" s="169">
        <v>8.0000000000000007E-5</v>
      </c>
      <c r="CM262" s="177" t="s">
        <v>44</v>
      </c>
      <c r="CN262" s="177" t="s">
        <v>44</v>
      </c>
      <c r="CO262" s="177" t="s">
        <v>44</v>
      </c>
      <c r="CP262" s="127" t="s">
        <v>44</v>
      </c>
      <c r="CQ262" s="127" t="s">
        <v>44</v>
      </c>
      <c r="CR262" s="127" t="s">
        <v>44</v>
      </c>
      <c r="CS262" s="127" t="s">
        <v>44</v>
      </c>
      <c r="CT262" s="125" t="s">
        <v>44</v>
      </c>
      <c r="CU262" s="125" t="s">
        <v>44</v>
      </c>
      <c r="CV262" s="125" t="s">
        <v>5533</v>
      </c>
      <c r="CW262" s="125" t="s">
        <v>44</v>
      </c>
      <c r="CX262" s="153">
        <v>25569.604861099539</v>
      </c>
    </row>
    <row r="263" spans="1:102" ht="15" customHeight="1" x14ac:dyDescent="0.25">
      <c r="A263" s="8"/>
      <c r="B263" s="128">
        <v>17335646000122</v>
      </c>
      <c r="C263" s="151" t="s">
        <v>5617</v>
      </c>
      <c r="D263" s="125">
        <v>42</v>
      </c>
      <c r="E263" s="125"/>
      <c r="F263" s="121" t="s">
        <v>3266</v>
      </c>
      <c r="G263" s="125" t="s">
        <v>481</v>
      </c>
      <c r="H263" s="125" t="s">
        <v>3263</v>
      </c>
      <c r="I263" s="125" t="s">
        <v>3257</v>
      </c>
      <c r="J263" s="125" t="s">
        <v>3319</v>
      </c>
      <c r="K263" s="125" t="s">
        <v>3285</v>
      </c>
      <c r="L263" s="125" t="s">
        <v>3272</v>
      </c>
      <c r="M263" s="125" t="s">
        <v>112</v>
      </c>
      <c r="N263" s="125" t="s">
        <v>113</v>
      </c>
      <c r="O263" s="125" t="s">
        <v>3309</v>
      </c>
      <c r="P263" s="125" t="s">
        <v>3308</v>
      </c>
      <c r="Q263" s="126">
        <v>5000</v>
      </c>
      <c r="R263" s="125" t="s">
        <v>4571</v>
      </c>
      <c r="S263" s="187" t="s">
        <v>44</v>
      </c>
      <c r="T263" s="170">
        <v>1000</v>
      </c>
      <c r="U263" s="170">
        <v>1000</v>
      </c>
      <c r="V263" s="171" t="s">
        <v>3271</v>
      </c>
      <c r="W263" s="171" t="s">
        <v>3288</v>
      </c>
      <c r="X263" s="171" t="s">
        <v>3289</v>
      </c>
      <c r="Y263" s="171" t="s">
        <v>3292</v>
      </c>
      <c r="Z263" s="171">
        <v>32</v>
      </c>
      <c r="AA263" s="171" t="s">
        <v>44</v>
      </c>
      <c r="AB263" s="168" t="s">
        <v>44</v>
      </c>
      <c r="AC263" s="171" t="s">
        <v>5618</v>
      </c>
      <c r="AD263" s="168">
        <v>1.34E-2</v>
      </c>
      <c r="AE263" s="168">
        <v>0.6734</v>
      </c>
      <c r="AF263" s="168">
        <v>0.02</v>
      </c>
      <c r="AG263" s="168">
        <v>0.2</v>
      </c>
      <c r="AH263" s="171" t="s">
        <v>133</v>
      </c>
      <c r="AI263" s="171" t="s">
        <v>4607</v>
      </c>
      <c r="AJ263" s="171" t="s">
        <v>4766</v>
      </c>
      <c r="AK263" s="172">
        <v>41271</v>
      </c>
      <c r="AL263" s="186" t="s">
        <v>5619</v>
      </c>
      <c r="AM263" s="127">
        <v>-1.7102060073629199E-2</v>
      </c>
      <c r="AN263" s="127">
        <v>4.5141221045380299E-2</v>
      </c>
      <c r="AO263" s="127">
        <v>0.1100147008282632</v>
      </c>
      <c r="AP263" s="127">
        <v>6.8299514823135093E-2</v>
      </c>
      <c r="AQ263" s="127">
        <v>0.1293757920522178</v>
      </c>
      <c r="AR263" s="127">
        <v>-0.18793299836253169</v>
      </c>
      <c r="AS263" s="127">
        <v>0.26463774867979528</v>
      </c>
      <c r="AT263" s="127">
        <v>-0.17496910859194431</v>
      </c>
      <c r="AU263" s="127" t="s">
        <v>44</v>
      </c>
      <c r="AV263" s="127" t="s">
        <v>44</v>
      </c>
      <c r="AW263" s="127">
        <v>9.9918191137750398E-2</v>
      </c>
      <c r="AX263" s="127" t="s">
        <v>44</v>
      </c>
      <c r="AY263" s="127">
        <v>0.99424851202251963</v>
      </c>
      <c r="AZ263" s="127">
        <v>0.74196438506225493</v>
      </c>
      <c r="BA263" s="127">
        <v>0.50406220580966532</v>
      </c>
      <c r="BB263" s="127">
        <v>1.003515686589785</v>
      </c>
      <c r="BC263" s="127" t="s">
        <v>44</v>
      </c>
      <c r="BD263" s="127">
        <v>2.0282734520451835</v>
      </c>
      <c r="BE263" s="127" t="s">
        <v>44</v>
      </c>
      <c r="BF263" s="127" t="s">
        <v>44</v>
      </c>
      <c r="BG263" s="127" t="s">
        <v>44</v>
      </c>
      <c r="BH263" s="127">
        <v>1.033523914170698</v>
      </c>
      <c r="BI263" s="127">
        <v>-2.8011441531882699E-2</v>
      </c>
      <c r="BJ263" s="127">
        <v>-2.6113108241230002E-4</v>
      </c>
      <c r="BK263" s="127">
        <v>-3.82602070287121E-2</v>
      </c>
      <c r="BL263" s="127">
        <v>-5.917990233205439E-2</v>
      </c>
      <c r="BM263" s="127">
        <v>4.0149012128321004E-4</v>
      </c>
      <c r="BN263" s="127">
        <v>-0.29667272651677412</v>
      </c>
      <c r="BO263" s="127">
        <v>0.1341633550949701</v>
      </c>
      <c r="BP263" s="127">
        <v>-0.29869914404497849</v>
      </c>
      <c r="BQ263" s="127" t="s">
        <v>44</v>
      </c>
      <c r="BR263" s="127" t="s">
        <v>44</v>
      </c>
      <c r="BS263" s="127">
        <v>2.9552888922208531E-3</v>
      </c>
      <c r="BT263" s="127">
        <v>0.20683089103870611</v>
      </c>
      <c r="BU263" s="127">
        <v>0.22864236328127291</v>
      </c>
      <c r="BV263" s="174">
        <v>-6.0530731881432598E-2</v>
      </c>
      <c r="BW263" s="174">
        <v>0.1235897912455609</v>
      </c>
      <c r="BX263" s="127">
        <v>-0.12736956944163511</v>
      </c>
      <c r="BY263" s="127">
        <v>-0.5066626000994453</v>
      </c>
      <c r="BZ263" s="174">
        <v>0.85541513351953635</v>
      </c>
      <c r="CA263" s="179">
        <v>0.89929948963844197</v>
      </c>
      <c r="CB263" s="179">
        <v>-0.45003870236947618</v>
      </c>
      <c r="CC263" s="179">
        <v>0.64212903237368868</v>
      </c>
      <c r="CD263" s="179">
        <v>0.52941570437290419</v>
      </c>
      <c r="CE263" s="179">
        <v>0.11987300129785761</v>
      </c>
      <c r="CF263" s="179">
        <v>0.76114608745694479</v>
      </c>
      <c r="CG263" s="176">
        <v>3.5440697000000001</v>
      </c>
      <c r="CH263" s="168">
        <v>0.35820000000000002</v>
      </c>
      <c r="CI263" s="169">
        <v>0.18</v>
      </c>
      <c r="CJ263" s="169">
        <v>4.7998800000000003E-3</v>
      </c>
      <c r="CK263" s="169" t="s">
        <v>44</v>
      </c>
      <c r="CL263" s="169">
        <v>4.7998800000000003E-3</v>
      </c>
      <c r="CM263" s="177">
        <v>147585027.72999999</v>
      </c>
      <c r="CN263" s="177">
        <v>182412678.65198401</v>
      </c>
      <c r="CO263" s="177">
        <v>-58515591.030000001</v>
      </c>
      <c r="CP263" s="127" t="s">
        <v>44</v>
      </c>
      <c r="CQ263" s="127" t="s">
        <v>44</v>
      </c>
      <c r="CR263" s="127" t="s">
        <v>44</v>
      </c>
      <c r="CS263" s="127" t="s">
        <v>44</v>
      </c>
      <c r="CT263" s="125" t="s">
        <v>44</v>
      </c>
      <c r="CU263" s="125" t="s">
        <v>44</v>
      </c>
      <c r="CV263" s="125" t="s">
        <v>5620</v>
      </c>
      <c r="CW263" s="125" t="s">
        <v>44</v>
      </c>
      <c r="CX263" s="153">
        <v>25569.625694432871</v>
      </c>
    </row>
    <row r="264" spans="1:102" ht="15" customHeight="1" x14ac:dyDescent="0.25">
      <c r="A264" s="8"/>
      <c r="B264" s="128">
        <v>15174629000125</v>
      </c>
      <c r="C264" s="151" t="s">
        <v>5621</v>
      </c>
      <c r="D264" s="125">
        <v>10</v>
      </c>
      <c r="E264" s="125"/>
      <c r="F264" s="121" t="s">
        <v>3274</v>
      </c>
      <c r="G264" s="125" t="s">
        <v>5622</v>
      </c>
      <c r="H264" s="125" t="s">
        <v>3263</v>
      </c>
      <c r="I264" s="125" t="s">
        <v>3257</v>
      </c>
      <c r="J264" s="125" t="s">
        <v>3317</v>
      </c>
      <c r="K264" s="125" t="s">
        <v>3298</v>
      </c>
      <c r="L264" s="125" t="s">
        <v>3272</v>
      </c>
      <c r="M264" s="125" t="s">
        <v>160</v>
      </c>
      <c r="N264" s="125" t="s">
        <v>3324</v>
      </c>
      <c r="O264" s="125" t="s">
        <v>161</v>
      </c>
      <c r="P264" s="125" t="s">
        <v>3320</v>
      </c>
      <c r="Q264" s="126">
        <v>1000</v>
      </c>
      <c r="R264" s="125" t="s">
        <v>4571</v>
      </c>
      <c r="S264" s="187" t="s">
        <v>44</v>
      </c>
      <c r="T264" s="170">
        <v>1000</v>
      </c>
      <c r="U264" s="170">
        <v>1000</v>
      </c>
      <c r="V264" s="171" t="s">
        <v>3271</v>
      </c>
      <c r="W264" s="171" t="s">
        <v>132</v>
      </c>
      <c r="X264" s="171" t="s">
        <v>4652</v>
      </c>
      <c r="Y264" s="171" t="s">
        <v>3288</v>
      </c>
      <c r="Z264" s="171">
        <v>30</v>
      </c>
      <c r="AA264" s="171" t="s">
        <v>44</v>
      </c>
      <c r="AB264" s="168" t="s">
        <v>44</v>
      </c>
      <c r="AC264" s="171" t="s">
        <v>44</v>
      </c>
      <c r="AD264" s="168">
        <v>7.4999999999999997E-3</v>
      </c>
      <c r="AE264" s="168" t="s">
        <v>44</v>
      </c>
      <c r="AF264" s="168">
        <v>1.2E-2</v>
      </c>
      <c r="AG264" s="168" t="s">
        <v>44</v>
      </c>
      <c r="AH264" s="171" t="s">
        <v>44</v>
      </c>
      <c r="AI264" s="171" t="s">
        <v>44</v>
      </c>
      <c r="AJ264" s="171" t="s">
        <v>130</v>
      </c>
      <c r="AK264" s="172">
        <v>41023</v>
      </c>
      <c r="AL264" s="186" t="s">
        <v>5623</v>
      </c>
      <c r="AM264" s="127">
        <v>1.09188343003929E-2</v>
      </c>
      <c r="AN264" s="127">
        <v>4.1783360831628202E-2</v>
      </c>
      <c r="AO264" s="127">
        <v>0.1458282348709187</v>
      </c>
      <c r="AP264" s="127">
        <v>0.1336336069958976</v>
      </c>
      <c r="AQ264" s="127">
        <v>0.13963557767283241</v>
      </c>
      <c r="AR264" s="127">
        <v>0.12101242050712049</v>
      </c>
      <c r="AS264" s="127">
        <v>0.12762135773241229</v>
      </c>
      <c r="AT264" s="127">
        <v>0.1401388627068971</v>
      </c>
      <c r="AU264" s="127" t="s">
        <v>44</v>
      </c>
      <c r="AV264" s="127" t="s">
        <v>44</v>
      </c>
      <c r="AW264" s="127">
        <v>0.1127465404370056</v>
      </c>
      <c r="AX264" s="127">
        <v>1.0008664874517097</v>
      </c>
      <c r="AY264" s="127">
        <v>0.92029066498629597</v>
      </c>
      <c r="AZ264" s="127">
        <v>0.98349907599729125</v>
      </c>
      <c r="BA264" s="127">
        <v>1.0173927093594091</v>
      </c>
      <c r="BB264" s="127">
        <v>1.0937656511975411</v>
      </c>
      <c r="BC264" s="127">
        <v>1.11286300380915</v>
      </c>
      <c r="BD264" s="127">
        <v>0.97813336568176523</v>
      </c>
      <c r="BE264" s="127">
        <v>1.1326179790847264</v>
      </c>
      <c r="BF264" s="127" t="s">
        <v>44</v>
      </c>
      <c r="BG264" s="127" t="s">
        <v>44</v>
      </c>
      <c r="BH264" s="127">
        <v>1.3045133004517919</v>
      </c>
      <c r="BI264" s="127">
        <v>9.4528421394000003E-6</v>
      </c>
      <c r="BJ264" s="127">
        <v>-3.6189912961642999E-3</v>
      </c>
      <c r="BK264" s="127">
        <v>-2.4466729860566001E-3</v>
      </c>
      <c r="BL264" s="127">
        <v>2.0192852709821629E-3</v>
      </c>
      <c r="BM264" s="127">
        <v>1.0615378487038862E-2</v>
      </c>
      <c r="BN264" s="127">
        <v>1.2272692352878201E-2</v>
      </c>
      <c r="BO264" s="127">
        <v>-2.8530358524127999E-3</v>
      </c>
      <c r="BP264" s="127">
        <v>1.64088272538629E-2</v>
      </c>
      <c r="BQ264" s="127" t="s">
        <v>44</v>
      </c>
      <c r="BR264" s="127" t="s">
        <v>44</v>
      </c>
      <c r="BS264" s="127">
        <v>2.4224789380515421E-2</v>
      </c>
      <c r="BT264" s="127">
        <v>3.3474960249558999E-3</v>
      </c>
      <c r="BU264" s="127">
        <v>9.6464902578316004E-3</v>
      </c>
      <c r="BV264" s="174">
        <v>-0.63587753156277071</v>
      </c>
      <c r="BW264" s="174">
        <v>1.486686568473077</v>
      </c>
      <c r="BX264" s="127">
        <v>-3.4163604085313271E-4</v>
      </c>
      <c r="BY264" s="127">
        <v>-5.2293050780512197E-2</v>
      </c>
      <c r="BZ264" s="174">
        <v>3.9046561909700001E-4</v>
      </c>
      <c r="CA264" s="179">
        <v>9.6632440785657994E-3</v>
      </c>
      <c r="CB264" s="179">
        <v>5.2799349343586398E-2</v>
      </c>
      <c r="CC264" s="179">
        <v>6.3688016778950196E-2</v>
      </c>
      <c r="CD264" s="179">
        <v>-4.4143693152339201E-2</v>
      </c>
      <c r="CE264" s="179">
        <v>0.1565323453532593</v>
      </c>
      <c r="CF264" s="179">
        <v>7.2644028517760001E-2</v>
      </c>
      <c r="CG264" s="176">
        <v>4445.1920511999997</v>
      </c>
      <c r="CH264" s="168">
        <v>0.3</v>
      </c>
      <c r="CI264" s="169" t="s">
        <v>44</v>
      </c>
      <c r="CJ264" s="169">
        <v>2.2499999999999998E-3</v>
      </c>
      <c r="CK264" s="169" t="s">
        <v>44</v>
      </c>
      <c r="CL264" s="169">
        <v>2.2499999999999998E-3</v>
      </c>
      <c r="CM264" s="177">
        <v>191474381.69999999</v>
      </c>
      <c r="CN264" s="177">
        <v>189404972.02349207</v>
      </c>
      <c r="CO264" s="177">
        <v>20015202.409999982</v>
      </c>
      <c r="CP264" s="127" t="s">
        <v>44</v>
      </c>
      <c r="CQ264" s="127" t="s">
        <v>44</v>
      </c>
      <c r="CR264" s="127" t="s">
        <v>44</v>
      </c>
      <c r="CS264" s="127" t="s">
        <v>44</v>
      </c>
      <c r="CT264" s="125" t="s">
        <v>44</v>
      </c>
      <c r="CU264" s="125" t="s">
        <v>44</v>
      </c>
      <c r="CV264" s="125" t="s">
        <v>5624</v>
      </c>
      <c r="CW264" s="125" t="s">
        <v>44</v>
      </c>
      <c r="CX264" s="153">
        <v>25569.625694432871</v>
      </c>
    </row>
    <row r="265" spans="1:102" ht="15" customHeight="1" x14ac:dyDescent="0.25">
      <c r="A265" s="8"/>
      <c r="B265" s="128">
        <v>20879578000177</v>
      </c>
      <c r="C265" s="151" t="s">
        <v>5625</v>
      </c>
      <c r="D265" s="125">
        <v>2</v>
      </c>
      <c r="E265" s="125"/>
      <c r="F265" s="121" t="s">
        <v>3266</v>
      </c>
      <c r="G265" s="125" t="s">
        <v>5626</v>
      </c>
      <c r="H265" s="125" t="s">
        <v>5627</v>
      </c>
      <c r="I265" s="125" t="s">
        <v>5627</v>
      </c>
      <c r="J265" s="125" t="s">
        <v>3843</v>
      </c>
      <c r="K265" s="125" t="s">
        <v>3285</v>
      </c>
      <c r="L265" s="125" t="s">
        <v>3272</v>
      </c>
      <c r="M265" s="125" t="s">
        <v>160</v>
      </c>
      <c r="N265" s="125" t="s">
        <v>3328</v>
      </c>
      <c r="O265" s="125" t="s">
        <v>3326</v>
      </c>
      <c r="P265" s="125" t="s">
        <v>3299</v>
      </c>
      <c r="Q265" s="126">
        <v>500</v>
      </c>
      <c r="R265" s="125" t="s">
        <v>4571</v>
      </c>
      <c r="S265" s="187" t="s">
        <v>44</v>
      </c>
      <c r="T265" s="170">
        <v>100</v>
      </c>
      <c r="U265" s="170">
        <v>500</v>
      </c>
      <c r="V265" s="171" t="s">
        <v>3271</v>
      </c>
      <c r="W265" s="171" t="s">
        <v>132</v>
      </c>
      <c r="X265" s="171" t="s">
        <v>132</v>
      </c>
      <c r="Y265" s="171" t="s">
        <v>3288</v>
      </c>
      <c r="Z265" s="171">
        <v>1</v>
      </c>
      <c r="AA265" s="171" t="s">
        <v>44</v>
      </c>
      <c r="AB265" s="168" t="s">
        <v>44</v>
      </c>
      <c r="AC265" s="171" t="s">
        <v>44</v>
      </c>
      <c r="AD265" s="168">
        <v>5.0000000000000001E-3</v>
      </c>
      <c r="AE265" s="168" t="s">
        <v>44</v>
      </c>
      <c r="AF265" s="168">
        <v>6.9999999999999993E-3</v>
      </c>
      <c r="AG265" s="168" t="s">
        <v>44</v>
      </c>
      <c r="AH265" s="171" t="s">
        <v>44</v>
      </c>
      <c r="AI265" s="171" t="s">
        <v>44</v>
      </c>
      <c r="AJ265" s="171" t="s">
        <v>130</v>
      </c>
      <c r="AK265" s="172">
        <v>42034</v>
      </c>
      <c r="AL265" s="186" t="s">
        <v>5628</v>
      </c>
      <c r="AM265" s="127">
        <v>1.1140631299128401E-2</v>
      </c>
      <c r="AN265" s="127">
        <v>4.2655107953603701E-2</v>
      </c>
      <c r="AO265" s="127">
        <v>0.1445970906008138</v>
      </c>
      <c r="AP265" s="127">
        <v>0.13281840883523571</v>
      </c>
      <c r="AQ265" s="127">
        <v>0.1339279267878801</v>
      </c>
      <c r="AR265" s="127">
        <v>0.1149710637648437</v>
      </c>
      <c r="AS265" s="127">
        <v>0.11409337399126129</v>
      </c>
      <c r="AT265" s="127">
        <v>0.13738721513589211</v>
      </c>
      <c r="AU265" s="127" t="s">
        <v>44</v>
      </c>
      <c r="AV265" s="127" t="s">
        <v>44</v>
      </c>
      <c r="AW265" s="127">
        <v>9.9489265313310302E-2</v>
      </c>
      <c r="AX265" s="127">
        <v>1.0211973375172447</v>
      </c>
      <c r="AY265" s="127">
        <v>0.93949114868638661</v>
      </c>
      <c r="AZ265" s="127">
        <v>0.97519595655585123</v>
      </c>
      <c r="BA265" s="127">
        <v>1.0108000170533424</v>
      </c>
      <c r="BB265" s="127">
        <v>1.0433570156597909</v>
      </c>
      <c r="BC265" s="127">
        <v>1.0573050504757795</v>
      </c>
      <c r="BD265" s="127">
        <v>0.8744503105667697</v>
      </c>
      <c r="BE265" s="127">
        <v>1.1103788553268621</v>
      </c>
      <c r="BF265" s="127" t="s">
        <v>44</v>
      </c>
      <c r="BG265" s="127" t="s">
        <v>44</v>
      </c>
      <c r="BH265" s="127">
        <v>1.0142368874666334</v>
      </c>
      <c r="BI265" s="127">
        <v>2.3124984087490001E-4</v>
      </c>
      <c r="BJ265" s="127">
        <v>-2.7472441741889001E-3</v>
      </c>
      <c r="BK265" s="127">
        <v>-3.6778172561614999E-3</v>
      </c>
      <c r="BL265" s="127">
        <v>1.2543004274383485E-3</v>
      </c>
      <c r="BM265" s="127">
        <v>4.9322937970759373E-3</v>
      </c>
      <c r="BN265" s="127">
        <v>6.2313356106014003E-3</v>
      </c>
      <c r="BO265" s="127">
        <v>-1.6381019593563799E-2</v>
      </c>
      <c r="BP265" s="127">
        <v>1.3657179682857901E-2</v>
      </c>
      <c r="BQ265" s="127" t="s">
        <v>44</v>
      </c>
      <c r="BR265" s="127" t="s">
        <v>44</v>
      </c>
      <c r="BS265" s="127">
        <v>1.2717825390633486E-3</v>
      </c>
      <c r="BT265" s="127">
        <v>1.6968627998197E-3</v>
      </c>
      <c r="BU265" s="127">
        <v>8.2800877522201995E-3</v>
      </c>
      <c r="BV265" s="174">
        <v>-1.8907579044236127</v>
      </c>
      <c r="BW265" s="174">
        <v>0.1033734455511231</v>
      </c>
      <c r="BX265" s="127" t="s">
        <v>44</v>
      </c>
      <c r="BY265" s="127">
        <v>-5.1459795009261199E-2</v>
      </c>
      <c r="BZ265" s="174">
        <v>-5.6699311809909995E-4</v>
      </c>
      <c r="CA265" s="179">
        <v>-4.8677264302876997E-3</v>
      </c>
      <c r="CB265" s="179">
        <v>-0.1039716295692505</v>
      </c>
      <c r="CC265" s="179">
        <v>0.11538032296680339</v>
      </c>
      <c r="CD265" s="179">
        <v>0.1079674038433817</v>
      </c>
      <c r="CE265" s="179">
        <v>-2.6906256409164199E-2</v>
      </c>
      <c r="CF265" s="179">
        <v>6.4984155604716307E-2</v>
      </c>
      <c r="CG265" s="176">
        <v>2.8903260199999998</v>
      </c>
      <c r="CH265" s="168">
        <v>0.25</v>
      </c>
      <c r="CI265" s="169" t="s">
        <v>44</v>
      </c>
      <c r="CJ265" s="169">
        <v>1.25E-3</v>
      </c>
      <c r="CK265" s="169" t="s">
        <v>44</v>
      </c>
      <c r="CL265" s="169">
        <v>1.25E-3</v>
      </c>
      <c r="CM265" s="177">
        <v>1315548283.7</v>
      </c>
      <c r="CN265" s="177">
        <v>1442662633.2449214</v>
      </c>
      <c r="CO265" s="177">
        <v>-241982704.90000001</v>
      </c>
      <c r="CP265" s="127" t="s">
        <v>44</v>
      </c>
      <c r="CQ265" s="127" t="s">
        <v>44</v>
      </c>
      <c r="CR265" s="127" t="s">
        <v>44</v>
      </c>
      <c r="CS265" s="127" t="s">
        <v>44</v>
      </c>
      <c r="CT265" s="125" t="s">
        <v>44</v>
      </c>
      <c r="CU265" s="125" t="s">
        <v>44</v>
      </c>
      <c r="CV265" s="125" t="s">
        <v>5629</v>
      </c>
      <c r="CW265" s="125" t="s">
        <v>44</v>
      </c>
      <c r="CX265" s="153">
        <v>25569.625694432871</v>
      </c>
    </row>
    <row r="266" spans="1:102" ht="15" customHeight="1" x14ac:dyDescent="0.25">
      <c r="A266" s="8"/>
      <c r="B266" s="128">
        <v>27826059000190</v>
      </c>
      <c r="C266" s="151" t="s">
        <v>5630</v>
      </c>
      <c r="D266" s="125">
        <v>3</v>
      </c>
      <c r="E266" s="125"/>
      <c r="F266" s="121" t="s">
        <v>3310</v>
      </c>
      <c r="G266" s="125" t="s">
        <v>5626</v>
      </c>
      <c r="H266" s="125" t="s">
        <v>5627</v>
      </c>
      <c r="I266" s="125" t="s">
        <v>5627</v>
      </c>
      <c r="J266" s="125" t="s">
        <v>3318</v>
      </c>
      <c r="K266" s="125" t="s">
        <v>3298</v>
      </c>
      <c r="L266" s="125" t="s">
        <v>3272</v>
      </c>
      <c r="M266" s="125" t="s">
        <v>160</v>
      </c>
      <c r="N266" s="125" t="s">
        <v>3328</v>
      </c>
      <c r="O266" s="125" t="s">
        <v>161</v>
      </c>
      <c r="P266" s="125" t="s">
        <v>3299</v>
      </c>
      <c r="Q266" s="126">
        <v>500</v>
      </c>
      <c r="R266" s="125" t="s">
        <v>4612</v>
      </c>
      <c r="S266" s="187" t="s">
        <v>44</v>
      </c>
      <c r="T266" s="170">
        <v>100</v>
      </c>
      <c r="U266" s="170">
        <v>500</v>
      </c>
      <c r="V266" s="171" t="s">
        <v>3271</v>
      </c>
      <c r="W266" s="171" t="s">
        <v>132</v>
      </c>
      <c r="X266" s="171" t="s">
        <v>5315</v>
      </c>
      <c r="Y266" s="171" t="s">
        <v>3288</v>
      </c>
      <c r="Z266" s="171">
        <v>15</v>
      </c>
      <c r="AA266" s="171" t="s">
        <v>44</v>
      </c>
      <c r="AB266" s="168" t="s">
        <v>44</v>
      </c>
      <c r="AC266" s="171" t="s">
        <v>44</v>
      </c>
      <c r="AD266" s="168">
        <v>6.0000000000000001E-3</v>
      </c>
      <c r="AE266" s="168" t="s">
        <v>44</v>
      </c>
      <c r="AF266" s="168">
        <v>8.0000000000000002E-3</v>
      </c>
      <c r="AG266" s="168">
        <v>0.2</v>
      </c>
      <c r="AH266" s="171" t="s">
        <v>133</v>
      </c>
      <c r="AI266" s="171" t="s">
        <v>4607</v>
      </c>
      <c r="AJ266" s="171" t="s">
        <v>130</v>
      </c>
      <c r="AK266" s="172">
        <v>43039</v>
      </c>
      <c r="AL266" s="186" t="s">
        <v>5631</v>
      </c>
      <c r="AM266" s="127">
        <v>9.3183563424822993E-3</v>
      </c>
      <c r="AN266" s="127">
        <v>3.8858810722031102E-2</v>
      </c>
      <c r="AO266" s="127">
        <v>0.1395968083561982</v>
      </c>
      <c r="AP266" s="127">
        <v>0.1322759853237214</v>
      </c>
      <c r="AQ266" s="127">
        <v>0.13600399481014169</v>
      </c>
      <c r="AR266" s="127">
        <v>0.1162016145034192</v>
      </c>
      <c r="AS266" s="127">
        <v>0.10692361043857861</v>
      </c>
      <c r="AT266" s="127">
        <v>0.1401214280419058</v>
      </c>
      <c r="AU266" s="127" t="s">
        <v>44</v>
      </c>
      <c r="AV266" s="127" t="s">
        <v>44</v>
      </c>
      <c r="AW266" s="127">
        <v>8.7789013375696404E-2</v>
      </c>
      <c r="AX266" s="127">
        <v>0.85415991531147262</v>
      </c>
      <c r="AY266" s="127">
        <v>0.85587659891840817</v>
      </c>
      <c r="AZ266" s="127">
        <v>0.94147290579234122</v>
      </c>
      <c r="BA266" s="127">
        <v>1.006415942831874</v>
      </c>
      <c r="BB266" s="127">
        <v>1.0616338011544031</v>
      </c>
      <c r="BC266" s="127">
        <v>1.0686215284499565</v>
      </c>
      <c r="BD266" s="127">
        <v>0.81949881122892176</v>
      </c>
      <c r="BE266" s="127">
        <v>1.1324770701701898</v>
      </c>
      <c r="BF266" s="127" t="s">
        <v>44</v>
      </c>
      <c r="BG266" s="127" t="s">
        <v>44</v>
      </c>
      <c r="BH266" s="127">
        <v>0.97933828681761859</v>
      </c>
      <c r="BI266" s="127">
        <v>-1.5910251157711E-3</v>
      </c>
      <c r="BJ266" s="127">
        <v>-6.5435414057614999E-3</v>
      </c>
      <c r="BK266" s="127">
        <v>-8.6780995007771002E-3</v>
      </c>
      <c r="BL266" s="127">
        <v>7.4530708340181384E-4</v>
      </c>
      <c r="BM266" s="127">
        <v>6.9991471549890605E-3</v>
      </c>
      <c r="BN266" s="127">
        <v>7.4618863491768004E-3</v>
      </c>
      <c r="BO266" s="127">
        <v>-2.3550783146246399E-2</v>
      </c>
      <c r="BP266" s="127">
        <v>1.6391392588871598E-2</v>
      </c>
      <c r="BQ266" s="127" t="s">
        <v>44</v>
      </c>
      <c r="BR266" s="127" t="s">
        <v>44</v>
      </c>
      <c r="BS266" s="127">
        <v>-1.6997704159609217E-3</v>
      </c>
      <c r="BT266" s="127">
        <v>3.3289027131083999E-3</v>
      </c>
      <c r="BU266" s="127">
        <v>1.24991372762234E-2</v>
      </c>
      <c r="BV266" s="174">
        <v>-2.2784526508881888</v>
      </c>
      <c r="BW266" s="174">
        <v>-9.5094596590506106E-2</v>
      </c>
      <c r="BX266" s="127">
        <v>-9.9819501076880979E-4</v>
      </c>
      <c r="BY266" s="127">
        <v>-6.8793686300193099E-2</v>
      </c>
      <c r="BZ266" s="174">
        <v>4.549148894707E-4</v>
      </c>
      <c r="CA266" s="179">
        <v>-1.5361246418499001E-3</v>
      </c>
      <c r="CB266" s="179">
        <v>-0.12394668455793451</v>
      </c>
      <c r="CC266" s="179">
        <v>7.9780365013376195E-2</v>
      </c>
      <c r="CD266" s="179">
        <v>8.2585352270731494E-2</v>
      </c>
      <c r="CE266" s="179">
        <v>-8.50452961361194E-2</v>
      </c>
      <c r="CF266" s="179">
        <v>1.26775519245182E-2</v>
      </c>
      <c r="CG266" s="176">
        <v>2.03720379</v>
      </c>
      <c r="CH266" s="168">
        <v>0.21360000000000001</v>
      </c>
      <c r="CI266" s="169">
        <v>0.1</v>
      </c>
      <c r="CJ266" s="169">
        <v>1.2815999999999999E-3</v>
      </c>
      <c r="CK266" s="169" t="s">
        <v>44</v>
      </c>
      <c r="CL266" s="169">
        <v>1.2815999999999999E-3</v>
      </c>
      <c r="CM266" s="177">
        <v>263279551.56999999</v>
      </c>
      <c r="CN266" s="177">
        <v>264745576.5688096</v>
      </c>
      <c r="CO266" s="177">
        <v>-9489501.7500000037</v>
      </c>
      <c r="CP266" s="127" t="s">
        <v>44</v>
      </c>
      <c r="CQ266" s="127" t="s">
        <v>44</v>
      </c>
      <c r="CR266" s="127" t="s">
        <v>44</v>
      </c>
      <c r="CS266" s="127" t="s">
        <v>44</v>
      </c>
      <c r="CT266" s="125" t="s">
        <v>44</v>
      </c>
      <c r="CU266" s="125" t="s">
        <v>44</v>
      </c>
      <c r="CV266" s="125" t="s">
        <v>5632</v>
      </c>
      <c r="CW266" s="125" t="s">
        <v>44</v>
      </c>
      <c r="CX266" s="153">
        <v>25569.625694432871</v>
      </c>
    </row>
    <row r="267" spans="1:102" ht="15" customHeight="1" x14ac:dyDescent="0.25">
      <c r="A267" s="8"/>
      <c r="B267" s="128">
        <v>61560810000197</v>
      </c>
      <c r="C267" s="151" t="s">
        <v>5534</v>
      </c>
      <c r="D267" s="125">
        <v>14</v>
      </c>
      <c r="E267" s="125"/>
      <c r="F267" s="121"/>
      <c r="G267" s="125" t="s">
        <v>5304</v>
      </c>
      <c r="H267" s="125" t="s">
        <v>347</v>
      </c>
      <c r="I267" s="125" t="s">
        <v>3256</v>
      </c>
      <c r="J267" s="125" t="s">
        <v>3319</v>
      </c>
      <c r="K267" s="125" t="s">
        <v>44</v>
      </c>
      <c r="L267" s="125" t="s">
        <v>4876</v>
      </c>
      <c r="M267" s="125" t="s">
        <v>160</v>
      </c>
      <c r="N267" s="125" t="s">
        <v>3305</v>
      </c>
      <c r="O267" s="125" t="s">
        <v>4730</v>
      </c>
      <c r="P267" s="125" t="s">
        <v>5535</v>
      </c>
      <c r="Q267" s="126">
        <v>500</v>
      </c>
      <c r="R267" s="125" t="s">
        <v>4612</v>
      </c>
      <c r="S267" s="187" t="s">
        <v>44</v>
      </c>
      <c r="T267" s="170">
        <v>500</v>
      </c>
      <c r="U267" s="170">
        <v>500</v>
      </c>
      <c r="V267" s="171" t="s">
        <v>3271</v>
      </c>
      <c r="W267" s="171" t="s">
        <v>132</v>
      </c>
      <c r="X267" s="171" t="s">
        <v>5536</v>
      </c>
      <c r="Y267" s="171" t="s">
        <v>3292</v>
      </c>
      <c r="Z267" s="171">
        <v>14</v>
      </c>
      <c r="AA267" s="171" t="s">
        <v>44</v>
      </c>
      <c r="AB267" s="168" t="s">
        <v>44</v>
      </c>
      <c r="AC267" s="171" t="s">
        <v>44</v>
      </c>
      <c r="AD267" s="168">
        <v>4.0000000000000002E-4</v>
      </c>
      <c r="AE267" s="168" t="s">
        <v>44</v>
      </c>
      <c r="AF267" s="168">
        <v>2.5000000000000001E-2</v>
      </c>
      <c r="AG267" s="168" t="s">
        <v>44</v>
      </c>
      <c r="AH267" s="171" t="s">
        <v>44</v>
      </c>
      <c r="AI267" s="171" t="s">
        <v>44</v>
      </c>
      <c r="AJ267" s="171" t="s">
        <v>44</v>
      </c>
      <c r="AK267" s="172">
        <v>45918</v>
      </c>
      <c r="AL267" s="186" t="s">
        <v>5537</v>
      </c>
      <c r="AM267" s="127">
        <v>-1.5023755977224E-3</v>
      </c>
      <c r="AN267" s="127">
        <v>9.9883153790195998E-3</v>
      </c>
      <c r="AO267" s="127" t="s">
        <v>44</v>
      </c>
      <c r="AP267" s="127" t="s">
        <v>44</v>
      </c>
      <c r="AQ267" s="127" t="s">
        <v>44</v>
      </c>
      <c r="AR267" s="127" t="s">
        <v>44</v>
      </c>
      <c r="AS267" s="127" t="s">
        <v>44</v>
      </c>
      <c r="AT267" s="127" t="s">
        <v>44</v>
      </c>
      <c r="AU267" s="127" t="s">
        <v>44</v>
      </c>
      <c r="AV267" s="127" t="s">
        <v>44</v>
      </c>
      <c r="AW267" s="127">
        <v>7.46676936798715E-2</v>
      </c>
      <c r="AX267" s="127" t="s">
        <v>44</v>
      </c>
      <c r="AY267" s="127">
        <v>0.21999554892895989</v>
      </c>
      <c r="AZ267" s="127" t="s">
        <v>44</v>
      </c>
      <c r="BA267" s="127" t="s">
        <v>44</v>
      </c>
      <c r="BB267" s="127" t="s">
        <v>44</v>
      </c>
      <c r="BC267" s="127" t="s">
        <v>44</v>
      </c>
      <c r="BD267" s="127" t="s">
        <v>44</v>
      </c>
      <c r="BE267" s="127" t="s">
        <v>44</v>
      </c>
      <c r="BF267" s="127" t="s">
        <v>44</v>
      </c>
      <c r="BG267" s="127" t="s">
        <v>44</v>
      </c>
      <c r="BH267" s="127">
        <v>0.50946519631980569</v>
      </c>
      <c r="BI267" s="127">
        <v>-1.24117570559759E-2</v>
      </c>
      <c r="BJ267" s="127">
        <v>-3.5414036748772901E-2</v>
      </c>
      <c r="BK267" s="127" t="s">
        <v>44</v>
      </c>
      <c r="BL267" s="127" t="s">
        <v>44</v>
      </c>
      <c r="BM267" s="127" t="s">
        <v>44</v>
      </c>
      <c r="BN267" s="127" t="s">
        <v>44</v>
      </c>
      <c r="BO267" s="127" t="s">
        <v>44</v>
      </c>
      <c r="BP267" s="127" t="s">
        <v>44</v>
      </c>
      <c r="BQ267" s="127" t="s">
        <v>44</v>
      </c>
      <c r="BR267" s="127" t="s">
        <v>44</v>
      </c>
      <c r="BS267" s="127">
        <v>-6.2703372961123272E-2</v>
      </c>
      <c r="BT267" s="127" t="s">
        <v>44</v>
      </c>
      <c r="BU267" s="127">
        <v>4.8663573449231397E-2</v>
      </c>
      <c r="BV267" s="174" t="s">
        <v>44</v>
      </c>
      <c r="BW267" s="174">
        <v>-1.3425384174868931</v>
      </c>
      <c r="BX267" s="127" t="s">
        <v>44</v>
      </c>
      <c r="BY267" s="127">
        <v>-2.5419153542173899E-2</v>
      </c>
      <c r="BZ267" s="174">
        <v>0.15297838405763581</v>
      </c>
      <c r="CA267" s="179" t="s">
        <v>44</v>
      </c>
      <c r="CB267" s="179" t="s">
        <v>44</v>
      </c>
      <c r="CC267" s="179" t="s">
        <v>44</v>
      </c>
      <c r="CD267" s="179" t="s">
        <v>44</v>
      </c>
      <c r="CE267" s="179" t="s">
        <v>44</v>
      </c>
      <c r="CF267" s="179" t="s">
        <v>44</v>
      </c>
      <c r="CG267" s="176">
        <v>1.04469112</v>
      </c>
      <c r="CH267" s="168" t="s">
        <v>44</v>
      </c>
      <c r="CI267" s="169" t="s">
        <v>44</v>
      </c>
      <c r="CJ267" s="169" t="s">
        <v>44</v>
      </c>
      <c r="CK267" s="169" t="s">
        <v>44</v>
      </c>
      <c r="CL267" s="169" t="s">
        <v>44</v>
      </c>
      <c r="CM267" s="177">
        <v>9956132.4299999997</v>
      </c>
      <c r="CN267" s="177">
        <v>11034828.808333334</v>
      </c>
      <c r="CO267" s="177">
        <v>-2467752.7300000004</v>
      </c>
      <c r="CP267" s="127" t="s">
        <v>44</v>
      </c>
      <c r="CQ267" s="127" t="s">
        <v>44</v>
      </c>
      <c r="CR267" s="127" t="s">
        <v>44</v>
      </c>
      <c r="CS267" s="127" t="s">
        <v>44</v>
      </c>
      <c r="CT267" s="125" t="s">
        <v>44</v>
      </c>
      <c r="CU267" s="125" t="s">
        <v>44</v>
      </c>
      <c r="CV267" s="125" t="s">
        <v>5538</v>
      </c>
      <c r="CW267" s="125" t="s">
        <v>44</v>
      </c>
      <c r="CX267" s="153">
        <v>25569.625694432871</v>
      </c>
    </row>
    <row r="268" spans="1:102" ht="15" customHeight="1" x14ac:dyDescent="0.25">
      <c r="A268" s="8"/>
      <c r="B268" s="128">
        <v>35939779000190</v>
      </c>
      <c r="C268" s="151" t="s">
        <v>5539</v>
      </c>
      <c r="D268" s="125">
        <v>29</v>
      </c>
      <c r="E268" s="125"/>
      <c r="F268" s="121"/>
      <c r="G268" s="125" t="s">
        <v>465</v>
      </c>
      <c r="H268" s="125" t="s">
        <v>3264</v>
      </c>
      <c r="I268" s="125" t="s">
        <v>3265</v>
      </c>
      <c r="J268" s="125" t="s">
        <v>3318</v>
      </c>
      <c r="K268" s="125" t="s">
        <v>3285</v>
      </c>
      <c r="L268" s="125" t="s">
        <v>3273</v>
      </c>
      <c r="M268" s="125" t="s">
        <v>112</v>
      </c>
      <c r="N268" s="125" t="s">
        <v>4570</v>
      </c>
      <c r="O268" s="125" t="s">
        <v>447</v>
      </c>
      <c r="P268" s="125" t="s">
        <v>112</v>
      </c>
      <c r="Q268" s="126">
        <v>1000</v>
      </c>
      <c r="R268" s="125" t="s">
        <v>4571</v>
      </c>
      <c r="S268" s="187" t="s">
        <v>44</v>
      </c>
      <c r="T268" s="170">
        <v>500</v>
      </c>
      <c r="U268" s="170">
        <v>500</v>
      </c>
      <c r="V268" s="171" t="s">
        <v>3271</v>
      </c>
      <c r="W268" s="171" t="s">
        <v>3288</v>
      </c>
      <c r="X268" s="171" t="s">
        <v>5166</v>
      </c>
      <c r="Y268" s="171" t="s">
        <v>3296</v>
      </c>
      <c r="Z268" s="171">
        <v>9</v>
      </c>
      <c r="AA268" s="171" t="s">
        <v>44</v>
      </c>
      <c r="AB268" s="168" t="s">
        <v>44</v>
      </c>
      <c r="AC268" s="171" t="s">
        <v>5540</v>
      </c>
      <c r="AD268" s="168">
        <v>1.4999999999999999E-2</v>
      </c>
      <c r="AE268" s="168">
        <v>1.4999999999999999E-2</v>
      </c>
      <c r="AF268" s="168">
        <v>1.4999999999999999E-2</v>
      </c>
      <c r="AG268" s="168">
        <v>0.15</v>
      </c>
      <c r="AH268" s="171" t="s">
        <v>4836</v>
      </c>
      <c r="AI268" s="171" t="s">
        <v>3300</v>
      </c>
      <c r="AJ268" s="171" t="s">
        <v>5541</v>
      </c>
      <c r="AK268" s="172">
        <v>43971</v>
      </c>
      <c r="AL268" s="186" t="s">
        <v>5542</v>
      </c>
      <c r="AM268" s="127">
        <v>9.4667813443802304E-2</v>
      </c>
      <c r="AN268" s="127">
        <v>-4.3398208172836503E-2</v>
      </c>
      <c r="AO268" s="127">
        <v>0.1241015501659699</v>
      </c>
      <c r="AP268" s="127">
        <v>0.1407326169944271</v>
      </c>
      <c r="AQ268" s="127">
        <v>0.2136550032502311</v>
      </c>
      <c r="AR268" s="127">
        <v>0.26559472262551859</v>
      </c>
      <c r="AS268" s="127">
        <v>0.30601874546218338</v>
      </c>
      <c r="AT268" s="127">
        <v>-0.28010899103835257</v>
      </c>
      <c r="AU268" s="127" t="s">
        <v>44</v>
      </c>
      <c r="AV268" s="127" t="s">
        <v>44</v>
      </c>
      <c r="AW268" s="127">
        <v>0.141307182497137</v>
      </c>
      <c r="AX268" s="127">
        <v>8.6776517812732177</v>
      </c>
      <c r="AY268" s="127" t="s">
        <v>44</v>
      </c>
      <c r="AZ268" s="127">
        <v>0.83696932919814804</v>
      </c>
      <c r="BA268" s="127">
        <v>1.0750044864814623</v>
      </c>
      <c r="BB268" s="127">
        <v>1.7943694210665684</v>
      </c>
      <c r="BC268" s="127">
        <v>2.4424810244953394</v>
      </c>
      <c r="BD268" s="127">
        <v>2.3454314448545941</v>
      </c>
      <c r="BE268" s="127" t="s">
        <v>44</v>
      </c>
      <c r="BF268" s="127" t="s">
        <v>44</v>
      </c>
      <c r="BG268" s="127" t="s">
        <v>44</v>
      </c>
      <c r="BH268" s="127">
        <v>1.5238365667441478</v>
      </c>
      <c r="BI268" s="127">
        <v>8.3758431985548804E-2</v>
      </c>
      <c r="BJ268" s="127">
        <v>-8.8800560300629203E-2</v>
      </c>
      <c r="BK268" s="127">
        <v>-2.4173357691005402E-2</v>
      </c>
      <c r="BL268" s="127">
        <v>8.68245086760977E-3</v>
      </c>
      <c r="BM268" s="127">
        <v>8.45213828998157E-2</v>
      </c>
      <c r="BN268" s="127">
        <v>0.15685499447127621</v>
      </c>
      <c r="BO268" s="127">
        <v>0.1755443518773582</v>
      </c>
      <c r="BP268" s="127">
        <v>-0.40383902649138681</v>
      </c>
      <c r="BQ268" s="127" t="s">
        <v>44</v>
      </c>
      <c r="BR268" s="127" t="s">
        <v>44</v>
      </c>
      <c r="BS268" s="127">
        <v>4.4453741227636678E-2</v>
      </c>
      <c r="BT268" s="127">
        <v>0.1454692059967343</v>
      </c>
      <c r="BU268" s="127">
        <v>0.18430651093168099</v>
      </c>
      <c r="BV268" s="174">
        <v>-7.3905900468243801E-2</v>
      </c>
      <c r="BW268" s="174">
        <v>0.28163159416649108</v>
      </c>
      <c r="BX268" s="127">
        <v>-0.16567326682733299</v>
      </c>
      <c r="BY268" s="127">
        <v>-0.35912722718149248</v>
      </c>
      <c r="BZ268" s="174">
        <v>0.38542171765003319</v>
      </c>
      <c r="CA268" s="179">
        <v>0.23690788877919691</v>
      </c>
      <c r="CB268" s="179">
        <v>-0.1953857622597725</v>
      </c>
      <c r="CC268" s="179">
        <v>0.29378484293115281</v>
      </c>
      <c r="CD268" s="179">
        <v>0.24922325674562029</v>
      </c>
      <c r="CE268" s="179">
        <v>0.63283808274664732</v>
      </c>
      <c r="CF268" s="179">
        <v>0.42356518452870451</v>
      </c>
      <c r="CG268" s="176">
        <v>218.82016049999999</v>
      </c>
      <c r="CH268" s="168">
        <v>0.24</v>
      </c>
      <c r="CI268" s="169">
        <v>0.15</v>
      </c>
      <c r="CJ268" s="169">
        <v>3.5999999999999999E-3</v>
      </c>
      <c r="CK268" s="169" t="s">
        <v>44</v>
      </c>
      <c r="CL268" s="169">
        <v>3.5999999999999999E-3</v>
      </c>
      <c r="CM268" s="177">
        <v>16066781.550000001</v>
      </c>
      <c r="CN268" s="177">
        <v>16972364.525396824</v>
      </c>
      <c r="CO268" s="177">
        <v>4895102.5200000005</v>
      </c>
      <c r="CP268" s="127" t="s">
        <v>44</v>
      </c>
      <c r="CQ268" s="127" t="s">
        <v>44</v>
      </c>
      <c r="CR268" s="127" t="s">
        <v>44</v>
      </c>
      <c r="CS268" s="127" t="s">
        <v>44</v>
      </c>
      <c r="CT268" s="125" t="s">
        <v>44</v>
      </c>
      <c r="CU268" s="125" t="s">
        <v>44</v>
      </c>
      <c r="CV268" s="125" t="s">
        <v>5543</v>
      </c>
      <c r="CW268" s="125" t="s">
        <v>44</v>
      </c>
      <c r="CX268" s="153">
        <v>25569.625694432871</v>
      </c>
    </row>
    <row r="269" spans="1:102" ht="15" customHeight="1" x14ac:dyDescent="0.25">
      <c r="A269" s="8"/>
      <c r="B269" s="128">
        <v>35939847000110</v>
      </c>
      <c r="C269" s="151" t="s">
        <v>5544</v>
      </c>
      <c r="D269" s="125">
        <v>37</v>
      </c>
      <c r="E269" s="125"/>
      <c r="F269" s="121" t="s">
        <v>3310</v>
      </c>
      <c r="G269" s="125" t="s">
        <v>465</v>
      </c>
      <c r="H269" s="125" t="s">
        <v>3264</v>
      </c>
      <c r="I269" s="125" t="s">
        <v>3265</v>
      </c>
      <c r="J269" s="125" t="s">
        <v>3318</v>
      </c>
      <c r="K269" s="125" t="s">
        <v>3285</v>
      </c>
      <c r="L269" s="125" t="s">
        <v>3272</v>
      </c>
      <c r="M269" s="125" t="s">
        <v>112</v>
      </c>
      <c r="N269" s="125" t="s">
        <v>113</v>
      </c>
      <c r="O269" s="125" t="s">
        <v>353</v>
      </c>
      <c r="P269" s="125" t="s">
        <v>4926</v>
      </c>
      <c r="Q269" s="126">
        <v>1000</v>
      </c>
      <c r="R269" s="125" t="s">
        <v>4571</v>
      </c>
      <c r="S269" s="187" t="s">
        <v>44</v>
      </c>
      <c r="T269" s="170">
        <v>100</v>
      </c>
      <c r="U269" s="170">
        <v>0.01</v>
      </c>
      <c r="V269" s="171" t="s">
        <v>3271</v>
      </c>
      <c r="W269" s="171" t="s">
        <v>3288</v>
      </c>
      <c r="X269" s="171" t="s">
        <v>5467</v>
      </c>
      <c r="Y269" s="171" t="s">
        <v>3296</v>
      </c>
      <c r="Z269" s="171">
        <v>14</v>
      </c>
      <c r="AA269" s="171" t="s">
        <v>44</v>
      </c>
      <c r="AB269" s="168" t="s">
        <v>44</v>
      </c>
      <c r="AC269" s="171" t="s">
        <v>5545</v>
      </c>
      <c r="AD269" s="168">
        <v>1.4999999999999999E-2</v>
      </c>
      <c r="AE269" s="168">
        <v>3.5000000000000003E-2</v>
      </c>
      <c r="AF269" s="168">
        <v>1.55E-2</v>
      </c>
      <c r="AG269" s="168">
        <v>0.15</v>
      </c>
      <c r="AH269" s="171" t="s">
        <v>133</v>
      </c>
      <c r="AI269" s="171" t="s">
        <v>4607</v>
      </c>
      <c r="AJ269" s="171" t="s">
        <v>4898</v>
      </c>
      <c r="AK269" s="172">
        <v>43917</v>
      </c>
      <c r="AL269" s="186" t="s">
        <v>3421</v>
      </c>
      <c r="AM269" s="127">
        <v>4.37041596438918E-2</v>
      </c>
      <c r="AN269" s="127">
        <v>-0.15755112248930089</v>
      </c>
      <c r="AO269" s="127">
        <v>-9.2847120976221303E-2</v>
      </c>
      <c r="AP269" s="127">
        <v>5.3537343652368001E-2</v>
      </c>
      <c r="AQ269" s="127">
        <v>0.1403761782743842</v>
      </c>
      <c r="AR269" s="127">
        <v>0.55219025372861275</v>
      </c>
      <c r="AS269" s="127">
        <v>0.14660533257141711</v>
      </c>
      <c r="AT269" s="127">
        <v>-0.3509773908915938</v>
      </c>
      <c r="AU269" s="127" t="s">
        <v>44</v>
      </c>
      <c r="AV269" s="127" t="s">
        <v>44</v>
      </c>
      <c r="AW269" s="127">
        <v>0.1121323196816519</v>
      </c>
      <c r="AX269" s="127">
        <v>4.0061079366536854</v>
      </c>
      <c r="AY269" s="127" t="s">
        <v>44</v>
      </c>
      <c r="AZ269" s="127" t="s">
        <v>44</v>
      </c>
      <c r="BA269" s="127">
        <v>0.39229476341758351</v>
      </c>
      <c r="BB269" s="127">
        <v>1.1003436031711069</v>
      </c>
      <c r="BC269" s="127">
        <v>5.078091173313914</v>
      </c>
      <c r="BD269" s="127">
        <v>1.1236329868519743</v>
      </c>
      <c r="BE269" s="127" t="s">
        <v>44</v>
      </c>
      <c r="BF269" s="127" t="s">
        <v>44</v>
      </c>
      <c r="BG269" s="127" t="s">
        <v>44</v>
      </c>
      <c r="BH269" s="127">
        <v>1.148096558109867</v>
      </c>
      <c r="BI269" s="127">
        <v>3.27947781856383E-2</v>
      </c>
      <c r="BJ269" s="127">
        <v>-0.20295347461709351</v>
      </c>
      <c r="BK269" s="127">
        <v>-0.24112202883319669</v>
      </c>
      <c r="BL269" s="127">
        <v>-7.297573138928648E-2</v>
      </c>
      <c r="BM269" s="127">
        <v>1.1352967638696754E-2</v>
      </c>
      <c r="BN269" s="127">
        <v>0.44345052557437031</v>
      </c>
      <c r="BO269" s="127">
        <v>1.6130938986592E-2</v>
      </c>
      <c r="BP269" s="127">
        <v>-0.47470742634462798</v>
      </c>
      <c r="BQ269" s="127" t="s">
        <v>44</v>
      </c>
      <c r="BR269" s="127" t="s">
        <v>44</v>
      </c>
      <c r="BS269" s="127">
        <v>1.317729730716044E-2</v>
      </c>
      <c r="BT269" s="127">
        <v>0.15930323258197451</v>
      </c>
      <c r="BU269" s="127">
        <v>0.20539879483756529</v>
      </c>
      <c r="BV269" s="174">
        <v>-1.4004103671390411</v>
      </c>
      <c r="BW269" s="174">
        <v>0.15326943193844009</v>
      </c>
      <c r="BX269" s="127">
        <v>-0.2479320796001678</v>
      </c>
      <c r="BY269" s="127">
        <v>-0.4244497939157143</v>
      </c>
      <c r="BZ269" s="174">
        <v>1.057120726566E-3</v>
      </c>
      <c r="CA269" s="179">
        <v>-0.19684333875548271</v>
      </c>
      <c r="CB269" s="179">
        <v>0.24987223950535919</v>
      </c>
      <c r="CC269" s="179">
        <v>-0.1199402040189203</v>
      </c>
      <c r="CD269" s="179">
        <v>-0.1172373737504056</v>
      </c>
      <c r="CE269" s="179">
        <v>0.64119837759505549</v>
      </c>
      <c r="CF269" s="179">
        <v>-6.0618383061980197E-2</v>
      </c>
      <c r="CG269" s="176">
        <v>190.48875389</v>
      </c>
      <c r="CH269" s="168">
        <v>0.25</v>
      </c>
      <c r="CI269" s="169">
        <v>0.13</v>
      </c>
      <c r="CJ269" s="169">
        <v>3.7499999999999999E-3</v>
      </c>
      <c r="CK269" s="169" t="s">
        <v>44</v>
      </c>
      <c r="CL269" s="169">
        <v>3.7499999999999999E-3</v>
      </c>
      <c r="CM269" s="177">
        <v>51301109.990000002</v>
      </c>
      <c r="CN269" s="177">
        <v>60871618.952619053</v>
      </c>
      <c r="CO269" s="177">
        <v>-9503325.3000000045</v>
      </c>
      <c r="CP269" s="127" t="s">
        <v>44</v>
      </c>
      <c r="CQ269" s="127" t="s">
        <v>44</v>
      </c>
      <c r="CR269" s="127" t="s">
        <v>44</v>
      </c>
      <c r="CS269" s="127" t="s">
        <v>44</v>
      </c>
      <c r="CT269" s="125" t="s">
        <v>44</v>
      </c>
      <c r="CU269" s="125" t="s">
        <v>44</v>
      </c>
      <c r="CV269" s="125" t="s">
        <v>5546</v>
      </c>
      <c r="CW269" s="125" t="s">
        <v>44</v>
      </c>
      <c r="CX269" s="153">
        <v>25569.625694432871</v>
      </c>
    </row>
    <row r="270" spans="1:102" ht="15" customHeight="1" x14ac:dyDescent="0.25">
      <c r="A270" s="8"/>
      <c r="B270" s="128">
        <v>12082452000149</v>
      </c>
      <c r="C270" s="151" t="s">
        <v>5547</v>
      </c>
      <c r="D270" s="125">
        <v>28</v>
      </c>
      <c r="E270" s="125" t="s">
        <v>131</v>
      </c>
      <c r="F270" s="121" t="s">
        <v>3267</v>
      </c>
      <c r="G270" s="125" t="s">
        <v>465</v>
      </c>
      <c r="H270" s="125" t="s">
        <v>3264</v>
      </c>
      <c r="I270" s="125" t="s">
        <v>3265</v>
      </c>
      <c r="J270" s="125" t="s">
        <v>3318</v>
      </c>
      <c r="K270" s="125" t="s">
        <v>3285</v>
      </c>
      <c r="L270" s="125" t="s">
        <v>3272</v>
      </c>
      <c r="M270" s="125" t="s">
        <v>112</v>
      </c>
      <c r="N270" s="125" t="s">
        <v>113</v>
      </c>
      <c r="O270" s="125" t="s">
        <v>3309</v>
      </c>
      <c r="P270" s="125" t="s">
        <v>3308</v>
      </c>
      <c r="Q270" s="126">
        <v>1000</v>
      </c>
      <c r="R270" s="125" t="s">
        <v>4571</v>
      </c>
      <c r="S270" s="187" t="s">
        <v>44</v>
      </c>
      <c r="T270" s="170">
        <v>100</v>
      </c>
      <c r="U270" s="170">
        <v>0.01</v>
      </c>
      <c r="V270" s="171" t="s">
        <v>3271</v>
      </c>
      <c r="W270" s="171" t="s">
        <v>3288</v>
      </c>
      <c r="X270" s="171" t="s">
        <v>3289</v>
      </c>
      <c r="Y270" s="171" t="s">
        <v>3292</v>
      </c>
      <c r="Z270" s="171">
        <v>32</v>
      </c>
      <c r="AA270" s="171" t="s">
        <v>44</v>
      </c>
      <c r="AB270" s="168" t="s">
        <v>44</v>
      </c>
      <c r="AC270" s="171" t="s">
        <v>5548</v>
      </c>
      <c r="AD270" s="168">
        <v>0.02</v>
      </c>
      <c r="AE270" s="168">
        <v>2.4E-2</v>
      </c>
      <c r="AF270" s="168">
        <v>2.5000000000000001E-2</v>
      </c>
      <c r="AG270" s="168">
        <v>0.2</v>
      </c>
      <c r="AH270" s="171" t="s">
        <v>44</v>
      </c>
      <c r="AI270" s="171" t="s">
        <v>44</v>
      </c>
      <c r="AJ270" s="171" t="s">
        <v>4766</v>
      </c>
      <c r="AK270" s="172">
        <v>40375</v>
      </c>
      <c r="AL270" s="186" t="s">
        <v>5549</v>
      </c>
      <c r="AM270" s="127">
        <v>6.2123468306875602E-2</v>
      </c>
      <c r="AN270" s="127">
        <v>-1.70804729678549E-2</v>
      </c>
      <c r="AO270" s="127">
        <v>0.1223906831780026</v>
      </c>
      <c r="AP270" s="127">
        <v>0.1354509167078061</v>
      </c>
      <c r="AQ270" s="127">
        <v>0.1876454567366809</v>
      </c>
      <c r="AR270" s="127">
        <v>4.6240887586129098E-2</v>
      </c>
      <c r="AS270" s="127">
        <v>0.2831660021865261</v>
      </c>
      <c r="AT270" s="127">
        <v>-0.2506570168034411</v>
      </c>
      <c r="AU270" s="127" t="s">
        <v>44</v>
      </c>
      <c r="AV270" s="127" t="s">
        <v>44</v>
      </c>
      <c r="AW270" s="127">
        <v>0.1169384354005638</v>
      </c>
      <c r="AX270" s="127">
        <v>5.6944995960221165</v>
      </c>
      <c r="AY270" s="127" t="s">
        <v>44</v>
      </c>
      <c r="AZ270" s="127">
        <v>0.82543084967592451</v>
      </c>
      <c r="BA270" s="127">
        <v>1.0321067756438689</v>
      </c>
      <c r="BB270" s="127">
        <v>1.538112725372826</v>
      </c>
      <c r="BC270" s="127">
        <v>0.42524372987707387</v>
      </c>
      <c r="BD270" s="127">
        <v>2.1702802703768209</v>
      </c>
      <c r="BE270" s="127" t="s">
        <v>44</v>
      </c>
      <c r="BF270" s="127" t="s">
        <v>44</v>
      </c>
      <c r="BG270" s="127" t="s">
        <v>44</v>
      </c>
      <c r="BH270" s="127">
        <v>1.3874486314209276</v>
      </c>
      <c r="BI270" s="127">
        <v>5.1214086848622102E-2</v>
      </c>
      <c r="BJ270" s="127">
        <v>-6.24828250956476E-2</v>
      </c>
      <c r="BK270" s="127">
        <v>-2.5884224678972698E-2</v>
      </c>
      <c r="BL270" s="127">
        <v>3.7247771326267554E-3</v>
      </c>
      <c r="BM270" s="127">
        <v>5.8510172036372099E-2</v>
      </c>
      <c r="BN270" s="127">
        <v>-6.2498840568113202E-2</v>
      </c>
      <c r="BO270" s="127">
        <v>0.15269160860170089</v>
      </c>
      <c r="BP270" s="127">
        <v>-0.37438705225647528</v>
      </c>
      <c r="BQ270" s="127" t="s">
        <v>44</v>
      </c>
      <c r="BR270" s="127" t="s">
        <v>44</v>
      </c>
      <c r="BS270" s="127">
        <v>3.0117007621037528E-2</v>
      </c>
      <c r="BT270" s="127">
        <v>0.13554784037998791</v>
      </c>
      <c r="BU270" s="127">
        <v>0.1397421621833517</v>
      </c>
      <c r="BV270" s="174">
        <v>-0.10081589677632639</v>
      </c>
      <c r="BW270" s="174">
        <v>0.18921039280653609</v>
      </c>
      <c r="BX270" s="127">
        <v>-0.12114949556700159</v>
      </c>
      <c r="BY270" s="127">
        <v>-0.33877919524679589</v>
      </c>
      <c r="BZ270" s="174">
        <v>0.42071109293815839</v>
      </c>
      <c r="CA270" s="179">
        <v>0.6317734112412422</v>
      </c>
      <c r="CB270" s="179">
        <v>-0.3522348264023602</v>
      </c>
      <c r="CC270" s="179">
        <v>0.53226274243193739</v>
      </c>
      <c r="CD270" s="179">
        <v>0.45651613894083681</v>
      </c>
      <c r="CE270" s="179">
        <v>0.47077756222170941</v>
      </c>
      <c r="CF270" s="179">
        <v>0.67585430215690245</v>
      </c>
      <c r="CG270" s="176">
        <v>5.6976805500000003</v>
      </c>
      <c r="CH270" s="168">
        <v>0.24</v>
      </c>
      <c r="CI270" s="169">
        <v>0.15</v>
      </c>
      <c r="CJ270" s="169">
        <v>4.7999999999999996E-3</v>
      </c>
      <c r="CK270" s="169" t="s">
        <v>44</v>
      </c>
      <c r="CL270" s="169">
        <v>4.7999999999999996E-3</v>
      </c>
      <c r="CM270" s="177">
        <v>525188284.16000003</v>
      </c>
      <c r="CN270" s="177">
        <v>532683111.43920642</v>
      </c>
      <c r="CO270" s="177">
        <v>-12298347.210000005</v>
      </c>
      <c r="CP270" s="127" t="s">
        <v>44</v>
      </c>
      <c r="CQ270" s="127" t="s">
        <v>44</v>
      </c>
      <c r="CR270" s="127" t="s">
        <v>44</v>
      </c>
      <c r="CS270" s="127" t="s">
        <v>44</v>
      </c>
      <c r="CT270" s="125" t="s">
        <v>44</v>
      </c>
      <c r="CU270" s="125" t="s">
        <v>44</v>
      </c>
      <c r="CV270" s="125" t="s">
        <v>5550</v>
      </c>
      <c r="CW270" s="125" t="s">
        <v>44</v>
      </c>
      <c r="CX270" s="153">
        <v>25569.625694432871</v>
      </c>
    </row>
    <row r="271" spans="1:102" ht="15" customHeight="1" x14ac:dyDescent="0.25">
      <c r="A271" s="8"/>
      <c r="B271" s="128">
        <v>40796008000120</v>
      </c>
      <c r="C271" s="151" t="s">
        <v>5551</v>
      </c>
      <c r="D271" s="125">
        <v>13</v>
      </c>
      <c r="E271" s="125"/>
      <c r="F271" s="121"/>
      <c r="G271" s="125" t="s">
        <v>465</v>
      </c>
      <c r="H271" s="125" t="s">
        <v>3264</v>
      </c>
      <c r="I271" s="125" t="s">
        <v>3265</v>
      </c>
      <c r="J271" s="125" t="s">
        <v>357</v>
      </c>
      <c r="K271" s="125" t="s">
        <v>3285</v>
      </c>
      <c r="L271" s="125" t="s">
        <v>3273</v>
      </c>
      <c r="M271" s="125" t="s">
        <v>110</v>
      </c>
      <c r="N271" s="125" t="s">
        <v>111</v>
      </c>
      <c r="O271" s="125" t="s">
        <v>320</v>
      </c>
      <c r="P271" s="125" t="s">
        <v>3295</v>
      </c>
      <c r="Q271" s="126">
        <v>500</v>
      </c>
      <c r="R271" s="125" t="s">
        <v>4571</v>
      </c>
      <c r="S271" s="187" t="s">
        <v>44</v>
      </c>
      <c r="T271" s="170">
        <v>100</v>
      </c>
      <c r="U271" s="170">
        <v>500</v>
      </c>
      <c r="V271" s="171" t="s">
        <v>3271</v>
      </c>
      <c r="W271" s="171" t="s">
        <v>3288</v>
      </c>
      <c r="X271" s="171" t="s">
        <v>3289</v>
      </c>
      <c r="Y271" s="171" t="s">
        <v>3292</v>
      </c>
      <c r="Z271" s="171">
        <v>32</v>
      </c>
      <c r="AA271" s="171" t="s">
        <v>44</v>
      </c>
      <c r="AB271" s="168" t="s">
        <v>44</v>
      </c>
      <c r="AC271" s="171" t="s">
        <v>5552</v>
      </c>
      <c r="AD271" s="168">
        <v>0.02</v>
      </c>
      <c r="AE271" s="168">
        <v>0.12000000000000001</v>
      </c>
      <c r="AF271" s="168">
        <v>0.02</v>
      </c>
      <c r="AG271" s="168">
        <v>0.2</v>
      </c>
      <c r="AH271" s="171" t="s">
        <v>4836</v>
      </c>
      <c r="AI271" s="171" t="s">
        <v>3300</v>
      </c>
      <c r="AJ271" s="171" t="s">
        <v>130</v>
      </c>
      <c r="AK271" s="172">
        <v>44839</v>
      </c>
      <c r="AL271" s="186" t="s">
        <v>5553</v>
      </c>
      <c r="AM271" s="127">
        <v>3.9977499290628903E-2</v>
      </c>
      <c r="AN271" s="127">
        <v>-3.3593283592403697E-2</v>
      </c>
      <c r="AO271" s="127">
        <v>8.1652266958801303E-2</v>
      </c>
      <c r="AP271" s="127">
        <v>0.1031249277553276</v>
      </c>
      <c r="AQ271" s="127">
        <v>0.12746479771816219</v>
      </c>
      <c r="AR271" s="127">
        <v>2.90695138033845E-2</v>
      </c>
      <c r="AS271" s="127">
        <v>0.1787074259114072</v>
      </c>
      <c r="AT271" s="127" t="s">
        <v>44</v>
      </c>
      <c r="AU271" s="127" t="s">
        <v>44</v>
      </c>
      <c r="AV271" s="127" t="s">
        <v>44</v>
      </c>
      <c r="AW271" s="127">
        <v>0.1091362573058309</v>
      </c>
      <c r="AX271" s="127">
        <v>3.6645065023722343</v>
      </c>
      <c r="AY271" s="127" t="s">
        <v>44</v>
      </c>
      <c r="AZ271" s="127">
        <v>0.55068162333685189</v>
      </c>
      <c r="BA271" s="127">
        <v>0.7738945980589349</v>
      </c>
      <c r="BB271" s="127">
        <v>0.98688563021528641</v>
      </c>
      <c r="BC271" s="127">
        <v>0.26733112448240381</v>
      </c>
      <c r="BD271" s="127">
        <v>1.369674316939625</v>
      </c>
      <c r="BE271" s="127" t="s">
        <v>44</v>
      </c>
      <c r="BF271" s="127" t="s">
        <v>44</v>
      </c>
      <c r="BG271" s="127" t="s">
        <v>44</v>
      </c>
      <c r="BH271" s="127">
        <v>0.81720067604685898</v>
      </c>
      <c r="BI271" s="127">
        <v>2.9068117832375499E-2</v>
      </c>
      <c r="BJ271" s="127">
        <v>-7.8995635720196397E-2</v>
      </c>
      <c r="BK271" s="127">
        <v>-6.6622640898174004E-2</v>
      </c>
      <c r="BL271" s="127">
        <v>-2.6586754974027516E-2</v>
      </c>
      <c r="BM271" s="127">
        <v>-1.5000851167703555E-3</v>
      </c>
      <c r="BN271" s="127">
        <v>-7.9670214350857804E-2</v>
      </c>
      <c r="BO271" s="127">
        <v>4.8233032326582E-2</v>
      </c>
      <c r="BP271" s="127" t="s">
        <v>44</v>
      </c>
      <c r="BQ271" s="127" t="s">
        <v>44</v>
      </c>
      <c r="BR271" s="127" t="s">
        <v>44</v>
      </c>
      <c r="BS271" s="127">
        <v>-2.153647699447403E-2</v>
      </c>
      <c r="BT271" s="127">
        <v>9.9876623102900602E-2</v>
      </c>
      <c r="BU271" s="127">
        <v>8.1246166279479004E-2</v>
      </c>
      <c r="BV271" s="174">
        <v>-0.54893223099420996</v>
      </c>
      <c r="BW271" s="174">
        <v>-0.1903420674349435</v>
      </c>
      <c r="BX271" s="127">
        <v>-0.1012818171547179</v>
      </c>
      <c r="BY271" s="127">
        <v>-0.1012818171547179</v>
      </c>
      <c r="BZ271" s="174">
        <v>0.30722717752503181</v>
      </c>
      <c r="CA271" s="179">
        <v>0.49666465589015041</v>
      </c>
      <c r="CB271" s="179">
        <v>-0.2926251066005004</v>
      </c>
      <c r="CC271" s="179">
        <v>0.49506811295140279</v>
      </c>
      <c r="CD271" s="179">
        <v>0.45857095691374161</v>
      </c>
      <c r="CE271" s="179">
        <v>0.45430878565655958</v>
      </c>
      <c r="CF271" s="179">
        <v>0.60304088621532437</v>
      </c>
      <c r="CG271" s="176">
        <v>1444.0734949499999</v>
      </c>
      <c r="CH271" s="168">
        <v>0.12</v>
      </c>
      <c r="CI271" s="169">
        <v>0.1</v>
      </c>
      <c r="CJ271" s="169">
        <v>2.3999999999999998E-3</v>
      </c>
      <c r="CK271" s="169" t="s">
        <v>44</v>
      </c>
      <c r="CL271" s="169">
        <v>2.3999999999999998E-3</v>
      </c>
      <c r="CM271" s="177">
        <v>55125314.549999997</v>
      </c>
      <c r="CN271" s="177">
        <v>57610588.951428562</v>
      </c>
      <c r="CO271" s="177">
        <v>-2745130.8</v>
      </c>
      <c r="CP271" s="127" t="s">
        <v>44</v>
      </c>
      <c r="CQ271" s="127" t="s">
        <v>44</v>
      </c>
      <c r="CR271" s="127" t="s">
        <v>44</v>
      </c>
      <c r="CS271" s="127" t="s">
        <v>44</v>
      </c>
      <c r="CT271" s="125" t="s">
        <v>44</v>
      </c>
      <c r="CU271" s="125" t="s">
        <v>44</v>
      </c>
      <c r="CV271" s="125" t="s">
        <v>5554</v>
      </c>
      <c r="CW271" s="125" t="s">
        <v>44</v>
      </c>
      <c r="CX271" s="153">
        <v>25569.625694432871</v>
      </c>
    </row>
    <row r="272" spans="1:102" ht="15" customHeight="1" x14ac:dyDescent="0.25">
      <c r="A272" s="8"/>
      <c r="B272" s="128">
        <v>26978438000132</v>
      </c>
      <c r="C272" s="151" t="s">
        <v>5633</v>
      </c>
      <c r="D272" s="125">
        <v>10</v>
      </c>
      <c r="E272" s="125"/>
      <c r="F272" s="121" t="s">
        <v>3310</v>
      </c>
      <c r="G272" s="125" t="s">
        <v>5634</v>
      </c>
      <c r="H272" s="125" t="s">
        <v>3264</v>
      </c>
      <c r="I272" s="125" t="s">
        <v>3265</v>
      </c>
      <c r="J272" s="125" t="s">
        <v>3318</v>
      </c>
      <c r="K272" s="125" t="s">
        <v>3285</v>
      </c>
      <c r="L272" s="125" t="s">
        <v>3272</v>
      </c>
      <c r="M272" s="125" t="s">
        <v>160</v>
      </c>
      <c r="N272" s="125" t="s">
        <v>3324</v>
      </c>
      <c r="O272" s="125" t="s">
        <v>3326</v>
      </c>
      <c r="P272" s="125" t="s">
        <v>3299</v>
      </c>
      <c r="Q272" s="126">
        <v>100</v>
      </c>
      <c r="R272" s="125" t="s">
        <v>4571</v>
      </c>
      <c r="S272" s="187" t="s">
        <v>44</v>
      </c>
      <c r="T272" s="170">
        <v>1</v>
      </c>
      <c r="U272" s="170">
        <v>100</v>
      </c>
      <c r="V272" s="171" t="s">
        <v>3271</v>
      </c>
      <c r="W272" s="171" t="s">
        <v>132</v>
      </c>
      <c r="X272" s="171" t="s">
        <v>132</v>
      </c>
      <c r="Y272" s="171" t="s">
        <v>3288</v>
      </c>
      <c r="Z272" s="171">
        <v>1</v>
      </c>
      <c r="AA272" s="171" t="s">
        <v>44</v>
      </c>
      <c r="AB272" s="168" t="s">
        <v>44</v>
      </c>
      <c r="AC272" s="171" t="s">
        <v>44</v>
      </c>
      <c r="AD272" s="168">
        <v>4.0000000000000001E-3</v>
      </c>
      <c r="AE272" s="168" t="s">
        <v>44</v>
      </c>
      <c r="AF272" s="168">
        <v>5.0000000000000001E-3</v>
      </c>
      <c r="AG272" s="168">
        <v>0.1</v>
      </c>
      <c r="AH272" s="171" t="s">
        <v>133</v>
      </c>
      <c r="AI272" s="171" t="s">
        <v>4607</v>
      </c>
      <c r="AJ272" s="171" t="s">
        <v>130</v>
      </c>
      <c r="AK272" s="172">
        <v>43047</v>
      </c>
      <c r="AL272" s="186" t="s">
        <v>5635</v>
      </c>
      <c r="AM272" s="127">
        <v>1.19903770548119E-2</v>
      </c>
      <c r="AN272" s="127">
        <v>3.9159464992796801E-2</v>
      </c>
      <c r="AO272" s="127">
        <v>0.1407887955050624</v>
      </c>
      <c r="AP272" s="127">
        <v>0.13336862859409729</v>
      </c>
      <c r="AQ272" s="127">
        <v>0.1356286179285846</v>
      </c>
      <c r="AR272" s="127">
        <v>0.1201283499881407</v>
      </c>
      <c r="AS272" s="127">
        <v>0.1257131314983857</v>
      </c>
      <c r="AT272" s="127">
        <v>0.1383800564218762</v>
      </c>
      <c r="AU272" s="127" t="s">
        <v>44</v>
      </c>
      <c r="AV272" s="127" t="s">
        <v>44</v>
      </c>
      <c r="AW272" s="127">
        <v>9.0624315224429694E-2</v>
      </c>
      <c r="AX272" s="127">
        <v>1.0990886239238311</v>
      </c>
      <c r="AY272" s="127">
        <v>0.86249859660521333</v>
      </c>
      <c r="AZ272" s="127">
        <v>0.94951194062360156</v>
      </c>
      <c r="BA272" s="127">
        <v>1.015249248726239</v>
      </c>
      <c r="BB272" s="127">
        <v>1.0583241961383001</v>
      </c>
      <c r="BC272" s="127">
        <v>1.1047328518031982</v>
      </c>
      <c r="BD272" s="127">
        <v>0.96350807269056959</v>
      </c>
      <c r="BE272" s="127">
        <v>1.118403109763942</v>
      </c>
      <c r="BF272" s="127" t="s">
        <v>44</v>
      </c>
      <c r="BG272" s="127" t="s">
        <v>44</v>
      </c>
      <c r="BH272" s="127">
        <v>1.0215761561612893</v>
      </c>
      <c r="BI272" s="127">
        <v>1.0809955965584001E-3</v>
      </c>
      <c r="BJ272" s="127">
        <v>-6.2428871349957003E-3</v>
      </c>
      <c r="BK272" s="127">
        <v>-7.4861123519129004E-3</v>
      </c>
      <c r="BL272" s="127">
        <v>1.7706248787052736E-3</v>
      </c>
      <c r="BM272" s="127">
        <v>6.6254126803289015E-3</v>
      </c>
      <c r="BN272" s="127">
        <v>1.1388621833898299E-2</v>
      </c>
      <c r="BO272" s="127">
        <v>-4.7612620864394004E-3</v>
      </c>
      <c r="BP272" s="127">
        <v>1.4650020968841999E-2</v>
      </c>
      <c r="BQ272" s="127" t="s">
        <v>44</v>
      </c>
      <c r="BR272" s="127" t="s">
        <v>44</v>
      </c>
      <c r="BS272" s="127">
        <v>1.758068286786596E-3</v>
      </c>
      <c r="BT272" s="127">
        <v>4.3518241849565004E-3</v>
      </c>
      <c r="BU272" s="127">
        <v>8.8283342343747993E-3</v>
      </c>
      <c r="BV272" s="174">
        <v>-1.5016380909373412</v>
      </c>
      <c r="BW272" s="174">
        <v>0.15211765316752959</v>
      </c>
      <c r="BX272" s="127">
        <v>-1.1950150630421999E-3</v>
      </c>
      <c r="BY272" s="127">
        <v>-5.31723000149599E-2</v>
      </c>
      <c r="BZ272" s="174">
        <v>1.3533122055209E-3</v>
      </c>
      <c r="CA272" s="179">
        <v>-5.7345974561529497E-2</v>
      </c>
      <c r="CB272" s="179">
        <v>-6.1536492015616097E-2</v>
      </c>
      <c r="CC272" s="179">
        <v>-1.20982148252554E-2</v>
      </c>
      <c r="CD272" s="179">
        <v>2.3190466288120298E-2</v>
      </c>
      <c r="CE272" s="179">
        <v>-1.6264313248549399E-2</v>
      </c>
      <c r="CF272" s="179">
        <v>-6.6635408525525602E-2</v>
      </c>
      <c r="CG272" s="176">
        <v>2.0789637700000001</v>
      </c>
      <c r="CH272" s="168">
        <v>0.3</v>
      </c>
      <c r="CI272" s="169">
        <v>0.15</v>
      </c>
      <c r="CJ272" s="169">
        <v>1.1999999999999999E-3</v>
      </c>
      <c r="CK272" s="169" t="s">
        <v>44</v>
      </c>
      <c r="CL272" s="169">
        <v>1.1999999999999999E-3</v>
      </c>
      <c r="CM272" s="177">
        <v>1396112809.1400001</v>
      </c>
      <c r="CN272" s="177">
        <v>1526583637.1507936</v>
      </c>
      <c r="CO272" s="177">
        <v>-320925336.16000003</v>
      </c>
      <c r="CP272" s="127" t="s">
        <v>44</v>
      </c>
      <c r="CQ272" s="127" t="s">
        <v>44</v>
      </c>
      <c r="CR272" s="127" t="s">
        <v>44</v>
      </c>
      <c r="CS272" s="127" t="s">
        <v>44</v>
      </c>
      <c r="CT272" s="125" t="s">
        <v>44</v>
      </c>
      <c r="CU272" s="125" t="s">
        <v>44</v>
      </c>
      <c r="CV272" s="125" t="s">
        <v>5636</v>
      </c>
      <c r="CW272" s="125" t="s">
        <v>44</v>
      </c>
      <c r="CX272" s="153">
        <v>25569.625694432871</v>
      </c>
    </row>
    <row r="273" spans="1:102" ht="15" customHeight="1" x14ac:dyDescent="0.25">
      <c r="A273" s="8"/>
      <c r="B273" s="128">
        <v>28259415000101</v>
      </c>
      <c r="C273" s="151" t="s">
        <v>5637</v>
      </c>
      <c r="D273" s="125">
        <v>11</v>
      </c>
      <c r="E273" s="125"/>
      <c r="F273" s="121" t="s">
        <v>3310</v>
      </c>
      <c r="G273" s="125" t="s">
        <v>5634</v>
      </c>
      <c r="H273" s="125" t="s">
        <v>3264</v>
      </c>
      <c r="I273" s="125" t="s">
        <v>3265</v>
      </c>
      <c r="J273" s="125" t="s">
        <v>3318</v>
      </c>
      <c r="K273" s="125" t="s">
        <v>3285</v>
      </c>
      <c r="L273" s="125" t="s">
        <v>3272</v>
      </c>
      <c r="M273" s="125" t="s">
        <v>160</v>
      </c>
      <c r="N273" s="125" t="s">
        <v>3305</v>
      </c>
      <c r="O273" s="125" t="s">
        <v>315</v>
      </c>
      <c r="P273" s="125" t="s">
        <v>3331</v>
      </c>
      <c r="Q273" s="126">
        <v>100</v>
      </c>
      <c r="R273" s="125" t="s">
        <v>4571</v>
      </c>
      <c r="S273" s="187" t="s">
        <v>44</v>
      </c>
      <c r="T273" s="170">
        <v>1</v>
      </c>
      <c r="U273" s="170">
        <v>100</v>
      </c>
      <c r="V273" s="171" t="s">
        <v>3271</v>
      </c>
      <c r="W273" s="171" t="s">
        <v>132</v>
      </c>
      <c r="X273" s="171" t="s">
        <v>3289</v>
      </c>
      <c r="Y273" s="171" t="s">
        <v>3288</v>
      </c>
      <c r="Z273" s="171">
        <v>31</v>
      </c>
      <c r="AA273" s="171" t="s">
        <v>44</v>
      </c>
      <c r="AB273" s="168" t="s">
        <v>44</v>
      </c>
      <c r="AC273" s="171" t="s">
        <v>44</v>
      </c>
      <c r="AD273" s="168">
        <v>6.9999999999999993E-3</v>
      </c>
      <c r="AE273" s="168" t="s">
        <v>44</v>
      </c>
      <c r="AF273" s="168">
        <v>8.0000000000000002E-3</v>
      </c>
      <c r="AG273" s="168">
        <v>0.2</v>
      </c>
      <c r="AH273" s="171" t="s">
        <v>133</v>
      </c>
      <c r="AI273" s="171" t="s">
        <v>4607</v>
      </c>
      <c r="AJ273" s="171" t="s">
        <v>130</v>
      </c>
      <c r="AK273" s="172">
        <v>43047</v>
      </c>
      <c r="AL273" s="186" t="s">
        <v>5638</v>
      </c>
      <c r="AM273" s="127">
        <v>1.09778173532955E-2</v>
      </c>
      <c r="AN273" s="127">
        <v>4.5891700347860498E-2</v>
      </c>
      <c r="AO273" s="127">
        <v>0.1353381563630138</v>
      </c>
      <c r="AP273" s="127">
        <v>0.1213023671903366</v>
      </c>
      <c r="AQ273" s="127">
        <v>0.13719518517816359</v>
      </c>
      <c r="AR273" s="127">
        <v>0.10421768587264089</v>
      </c>
      <c r="AS273" s="127">
        <v>0.1411109906757852</v>
      </c>
      <c r="AT273" s="127">
        <v>0.1021236542859129</v>
      </c>
      <c r="AU273" s="127" t="s">
        <v>44</v>
      </c>
      <c r="AV273" s="127" t="s">
        <v>44</v>
      </c>
      <c r="AW273" s="127">
        <v>9.1123310876852506E-2</v>
      </c>
      <c r="AX273" s="127">
        <v>1.0062731233025357</v>
      </c>
      <c r="AY273" s="127">
        <v>1.0107780367565649</v>
      </c>
      <c r="AZ273" s="127">
        <v>0.91275157961021802</v>
      </c>
      <c r="BA273" s="127">
        <v>0.91817389211157285</v>
      </c>
      <c r="BB273" s="127">
        <v>1.0721507229443676</v>
      </c>
      <c r="BC273" s="127">
        <v>0.95841407406143997</v>
      </c>
      <c r="BD273" s="127">
        <v>1.0815224872767464</v>
      </c>
      <c r="BE273" s="127">
        <v>0.82537480824271947</v>
      </c>
      <c r="BF273" s="127" t="s">
        <v>44</v>
      </c>
      <c r="BG273" s="127" t="s">
        <v>44</v>
      </c>
      <c r="BH273" s="127">
        <v>1.0291870215283887</v>
      </c>
      <c r="BI273" s="127">
        <v>6.8435895042000006E-5</v>
      </c>
      <c r="BJ273" s="127">
        <v>4.8934822006780005E-4</v>
      </c>
      <c r="BK273" s="127">
        <v>-1.29367514939615E-2</v>
      </c>
      <c r="BL273" s="127">
        <v>-9.5487515910213094E-3</v>
      </c>
      <c r="BM273" s="127">
        <v>8.1851947640509959E-3</v>
      </c>
      <c r="BN273" s="127">
        <v>-4.5220422816013997E-3</v>
      </c>
      <c r="BO273" s="127">
        <v>1.0636597090959999E-2</v>
      </c>
      <c r="BP273" s="127">
        <v>-2.16063811671212E-2</v>
      </c>
      <c r="BQ273" s="127" t="s">
        <v>44</v>
      </c>
      <c r="BR273" s="127" t="s">
        <v>44</v>
      </c>
      <c r="BS273" s="127">
        <v>2.3740011667934269E-3</v>
      </c>
      <c r="BT273" s="127">
        <v>2.0264992218760901E-2</v>
      </c>
      <c r="BU273" s="127">
        <v>1.38039199222833E-2</v>
      </c>
      <c r="BV273" s="174">
        <v>-0.54931350913391297</v>
      </c>
      <c r="BW273" s="174">
        <v>0.13449331120387589</v>
      </c>
      <c r="BX273" s="127">
        <v>-6.2401611904782999E-3</v>
      </c>
      <c r="BY273" s="127">
        <v>-3.6106464165509299E-2</v>
      </c>
      <c r="BZ273" s="174">
        <v>1.00496921877274E-2</v>
      </c>
      <c r="CA273" s="179">
        <v>0.48732253019308508</v>
      </c>
      <c r="CB273" s="179">
        <v>-0.36867306118487519</v>
      </c>
      <c r="CC273" s="179">
        <v>0.67900293447137905</v>
      </c>
      <c r="CD273" s="179">
        <v>0.75873751140414547</v>
      </c>
      <c r="CE273" s="179">
        <v>2.4345131316651301E-2</v>
      </c>
      <c r="CF273" s="179">
        <v>0.59221228772978129</v>
      </c>
      <c r="CG273" s="176">
        <v>2.0870021799999998</v>
      </c>
      <c r="CH273" s="168">
        <v>0.3</v>
      </c>
      <c r="CI273" s="169">
        <v>0.15</v>
      </c>
      <c r="CJ273" s="169">
        <v>2.0999999999999994E-3</v>
      </c>
      <c r="CK273" s="169" t="s">
        <v>44</v>
      </c>
      <c r="CL273" s="169">
        <v>2.0999999999999994E-3</v>
      </c>
      <c r="CM273" s="177">
        <v>101781318.04000001</v>
      </c>
      <c r="CN273" s="177">
        <v>104540603.67785721</v>
      </c>
      <c r="CO273" s="177">
        <v>-11492298.800000006</v>
      </c>
      <c r="CP273" s="127" t="s">
        <v>44</v>
      </c>
      <c r="CQ273" s="127" t="s">
        <v>44</v>
      </c>
      <c r="CR273" s="127" t="s">
        <v>44</v>
      </c>
      <c r="CS273" s="127" t="s">
        <v>44</v>
      </c>
      <c r="CT273" s="125" t="s">
        <v>44</v>
      </c>
      <c r="CU273" s="125" t="s">
        <v>44</v>
      </c>
      <c r="CV273" s="125" t="s">
        <v>5639</v>
      </c>
      <c r="CW273" s="125" t="s">
        <v>44</v>
      </c>
      <c r="CX273" s="153">
        <v>25569.625694432871</v>
      </c>
    </row>
    <row r="274" spans="1:102" ht="15" customHeight="1" x14ac:dyDescent="0.25">
      <c r="A274" s="8"/>
      <c r="B274" s="128">
        <v>32756812000158</v>
      </c>
      <c r="C274" s="151" t="s">
        <v>5640</v>
      </c>
      <c r="D274" s="125">
        <v>11</v>
      </c>
      <c r="E274" s="125"/>
      <c r="F274" s="121" t="s">
        <v>3267</v>
      </c>
      <c r="G274" s="125" t="s">
        <v>5634</v>
      </c>
      <c r="H274" s="125" t="s">
        <v>3264</v>
      </c>
      <c r="I274" s="125" t="s">
        <v>3265</v>
      </c>
      <c r="J274" s="125" t="s">
        <v>3318</v>
      </c>
      <c r="K274" s="125" t="s">
        <v>3285</v>
      </c>
      <c r="L274" s="125" t="s">
        <v>3273</v>
      </c>
      <c r="M274" s="125" t="s">
        <v>160</v>
      </c>
      <c r="N274" s="125" t="s">
        <v>3305</v>
      </c>
      <c r="O274" s="125" t="s">
        <v>161</v>
      </c>
      <c r="P274" s="125" t="s">
        <v>3299</v>
      </c>
      <c r="Q274" s="126">
        <v>100</v>
      </c>
      <c r="R274" s="125" t="s">
        <v>4571</v>
      </c>
      <c r="S274" s="187" t="s">
        <v>44</v>
      </c>
      <c r="T274" s="170">
        <v>1</v>
      </c>
      <c r="U274" s="170">
        <v>100</v>
      </c>
      <c r="V274" s="171" t="s">
        <v>3271</v>
      </c>
      <c r="W274" s="171" t="s">
        <v>132</v>
      </c>
      <c r="X274" s="171" t="s">
        <v>3289</v>
      </c>
      <c r="Y274" s="171" t="s">
        <v>3288</v>
      </c>
      <c r="Z274" s="171">
        <v>31</v>
      </c>
      <c r="AA274" s="171" t="s">
        <v>44</v>
      </c>
      <c r="AB274" s="168" t="s">
        <v>44</v>
      </c>
      <c r="AC274" s="171" t="s">
        <v>5641</v>
      </c>
      <c r="AD274" s="168">
        <v>6.0000000000000001E-3</v>
      </c>
      <c r="AE274" s="168">
        <v>6.0000000000000001E-3</v>
      </c>
      <c r="AF274" s="168">
        <v>8.0000000000000002E-3</v>
      </c>
      <c r="AG274" s="168">
        <v>0.2</v>
      </c>
      <c r="AH274" s="171" t="s">
        <v>133</v>
      </c>
      <c r="AI274" s="171" t="s">
        <v>4607</v>
      </c>
      <c r="AJ274" s="171" t="s">
        <v>130</v>
      </c>
      <c r="AK274" s="172">
        <v>43591</v>
      </c>
      <c r="AL274" s="186" t="s">
        <v>5642</v>
      </c>
      <c r="AM274" s="127">
        <v>1.25735421426735E-2</v>
      </c>
      <c r="AN274" s="127">
        <v>3.9288728912544001E-2</v>
      </c>
      <c r="AO274" s="127">
        <v>0.1422688306954018</v>
      </c>
      <c r="AP274" s="127">
        <v>0.1362434403238959</v>
      </c>
      <c r="AQ274" s="127">
        <v>0.1387332693454377</v>
      </c>
      <c r="AR274" s="127">
        <v>0.12705486894757609</v>
      </c>
      <c r="AS274" s="127">
        <v>0.1260892992507591</v>
      </c>
      <c r="AT274" s="127">
        <v>0.14803569296067051</v>
      </c>
      <c r="AU274" s="127" t="s">
        <v>44</v>
      </c>
      <c r="AV274" s="127" t="s">
        <v>44</v>
      </c>
      <c r="AW274" s="127">
        <v>0.1053598049020521</v>
      </c>
      <c r="AX274" s="127">
        <v>1.1525439999314611</v>
      </c>
      <c r="AY274" s="127">
        <v>0.86534567200305568</v>
      </c>
      <c r="AZ274" s="127">
        <v>0.95949363753867956</v>
      </c>
      <c r="BA274" s="127">
        <v>1.0385309186277465</v>
      </c>
      <c r="BB274" s="127">
        <v>1.0857629701949458</v>
      </c>
      <c r="BC274" s="127">
        <v>1.1684309966947364</v>
      </c>
      <c r="BD274" s="127">
        <v>0.9663911499139094</v>
      </c>
      <c r="BE274" s="127">
        <v>1.1964410453665664</v>
      </c>
      <c r="BF274" s="127" t="s">
        <v>44</v>
      </c>
      <c r="BG274" s="127" t="s">
        <v>44</v>
      </c>
      <c r="BH274" s="127">
        <v>1.1554106484655142</v>
      </c>
      <c r="BI274" s="127">
        <v>1.6641606844201001E-3</v>
      </c>
      <c r="BJ274" s="127">
        <v>-6.1136232152484999E-3</v>
      </c>
      <c r="BK274" s="127">
        <v>-6.0060771615734997E-3</v>
      </c>
      <c r="BL274" s="127">
        <v>4.4685899659648864E-3</v>
      </c>
      <c r="BM274" s="127">
        <v>9.7167936166027147E-3</v>
      </c>
      <c r="BN274" s="127">
        <v>1.8315140793333701E-2</v>
      </c>
      <c r="BO274" s="127">
        <v>-4.3850943340658999E-3</v>
      </c>
      <c r="BP274" s="127">
        <v>2.4305657507636299E-2</v>
      </c>
      <c r="BQ274" s="127" t="s">
        <v>44</v>
      </c>
      <c r="BR274" s="127" t="s">
        <v>44</v>
      </c>
      <c r="BS274" s="127">
        <v>1.2987324979176318E-2</v>
      </c>
      <c r="BT274" s="127">
        <v>4.8961611352958002E-3</v>
      </c>
      <c r="BU274" s="127">
        <v>6.7005578837043001E-3</v>
      </c>
      <c r="BV274" s="174">
        <v>-1.0692328422313186</v>
      </c>
      <c r="BW274" s="174">
        <v>1.5020028620499644</v>
      </c>
      <c r="BX274" s="127">
        <v>-2.4993917445121001E-3</v>
      </c>
      <c r="BY274" s="127">
        <v>-2.62344393378184E-2</v>
      </c>
      <c r="BZ274" s="174">
        <v>6.086022247445E-4</v>
      </c>
      <c r="CA274" s="179">
        <v>2.23829598240959E-2</v>
      </c>
      <c r="CB274" s="179">
        <v>-0.1192492245763578</v>
      </c>
      <c r="CC274" s="179">
        <v>5.3941114061920099E-2</v>
      </c>
      <c r="CD274" s="179">
        <v>7.7554843379237598E-2</v>
      </c>
      <c r="CE274" s="179">
        <v>-6.5882411938894894E-2</v>
      </c>
      <c r="CF274" s="179">
        <v>6.4098966585514998E-3</v>
      </c>
      <c r="CG274" s="176">
        <v>2.0097618900000001</v>
      </c>
      <c r="CH274" s="168">
        <v>0.27</v>
      </c>
      <c r="CI274" s="169">
        <v>0.15</v>
      </c>
      <c r="CJ274" s="169">
        <v>1.6200000000000001E-3</v>
      </c>
      <c r="CK274" s="169" t="s">
        <v>44</v>
      </c>
      <c r="CL274" s="169">
        <v>1.6200000000000001E-3</v>
      </c>
      <c r="CM274" s="177">
        <v>196563309.61000001</v>
      </c>
      <c r="CN274" s="177">
        <v>220167935.69507933</v>
      </c>
      <c r="CO274" s="177">
        <v>-50492363.309999987</v>
      </c>
      <c r="CP274" s="127" t="s">
        <v>44</v>
      </c>
      <c r="CQ274" s="127" t="s">
        <v>44</v>
      </c>
      <c r="CR274" s="127" t="s">
        <v>44</v>
      </c>
      <c r="CS274" s="127" t="s">
        <v>44</v>
      </c>
      <c r="CT274" s="125" t="s">
        <v>44</v>
      </c>
      <c r="CU274" s="125" t="s">
        <v>44</v>
      </c>
      <c r="CV274" s="125" t="s">
        <v>5643</v>
      </c>
      <c r="CW274" s="125" t="s">
        <v>44</v>
      </c>
      <c r="CX274" s="153">
        <v>25569.625694432871</v>
      </c>
    </row>
    <row r="275" spans="1:102" ht="15" customHeight="1" x14ac:dyDescent="0.25">
      <c r="A275" s="8"/>
      <c r="B275" s="128">
        <v>61885788000155</v>
      </c>
      <c r="C275" s="151" t="s">
        <v>3874</v>
      </c>
      <c r="D275" s="125">
        <v>40</v>
      </c>
      <c r="E275" s="125"/>
      <c r="F275" s="121"/>
      <c r="G275" s="125" t="s">
        <v>3875</v>
      </c>
      <c r="H275" s="125" t="s">
        <v>153</v>
      </c>
      <c r="I275" s="125" t="s">
        <v>2325</v>
      </c>
      <c r="J275" s="125" t="s">
        <v>3317</v>
      </c>
      <c r="K275" s="125" t="s">
        <v>3298</v>
      </c>
      <c r="L275" s="125" t="s">
        <v>4605</v>
      </c>
      <c r="M275" s="125" t="s">
        <v>4903</v>
      </c>
      <c r="N275" s="125" t="s">
        <v>44</v>
      </c>
      <c r="O275" s="125" t="s">
        <v>262</v>
      </c>
      <c r="P275" s="125" t="s">
        <v>3821</v>
      </c>
      <c r="Q275" s="126">
        <v>1000</v>
      </c>
      <c r="R275" s="125" t="s">
        <v>4612</v>
      </c>
      <c r="S275" s="187" t="s">
        <v>44</v>
      </c>
      <c r="T275" s="170">
        <v>0.01</v>
      </c>
      <c r="U275" s="170">
        <v>0.01</v>
      </c>
      <c r="V275" s="171" t="s">
        <v>3271</v>
      </c>
      <c r="W275" s="171" t="s">
        <v>132</v>
      </c>
      <c r="X275" s="171" t="s">
        <v>132</v>
      </c>
      <c r="Y275" s="171" t="s">
        <v>132</v>
      </c>
      <c r="Z275" s="171">
        <v>0</v>
      </c>
      <c r="AA275" s="171" t="s">
        <v>44</v>
      </c>
      <c r="AB275" s="168" t="s">
        <v>44</v>
      </c>
      <c r="AC275" s="171" t="s">
        <v>44</v>
      </c>
      <c r="AD275" s="168">
        <v>1.8000000000000002E-2</v>
      </c>
      <c r="AE275" s="168" t="s">
        <v>44</v>
      </c>
      <c r="AF275" s="168">
        <v>0.02</v>
      </c>
      <c r="AG275" s="168">
        <v>0.2</v>
      </c>
      <c r="AH275" s="171" t="s">
        <v>5201</v>
      </c>
      <c r="AI275" s="171" t="s">
        <v>4746</v>
      </c>
      <c r="AJ275" s="171" t="s">
        <v>44</v>
      </c>
      <c r="AK275" s="172">
        <v>45903</v>
      </c>
      <c r="AL275" s="186" t="s">
        <v>5644</v>
      </c>
      <c r="AM275" s="127" t="s">
        <v>44</v>
      </c>
      <c r="AN275" s="127" t="s">
        <v>44</v>
      </c>
      <c r="AO275" s="127" t="s">
        <v>44</v>
      </c>
      <c r="AP275" s="127" t="s">
        <v>44</v>
      </c>
      <c r="AQ275" s="127" t="s">
        <v>44</v>
      </c>
      <c r="AR275" s="127" t="s">
        <v>44</v>
      </c>
      <c r="AS275" s="127" t="s">
        <v>44</v>
      </c>
      <c r="AT275" s="127" t="s">
        <v>44</v>
      </c>
      <c r="AU275" s="127" t="s">
        <v>44</v>
      </c>
      <c r="AV275" s="127" t="s">
        <v>44</v>
      </c>
      <c r="AW275" s="127" t="s">
        <v>44</v>
      </c>
      <c r="AX275" s="127" t="s">
        <v>44</v>
      </c>
      <c r="AY275" s="127" t="s">
        <v>44</v>
      </c>
      <c r="AZ275" s="127" t="s">
        <v>44</v>
      </c>
      <c r="BA275" s="127" t="s">
        <v>44</v>
      </c>
      <c r="BB275" s="127" t="s">
        <v>44</v>
      </c>
      <c r="BC275" s="127" t="s">
        <v>44</v>
      </c>
      <c r="BD275" s="127" t="s">
        <v>44</v>
      </c>
      <c r="BE275" s="127" t="s">
        <v>44</v>
      </c>
      <c r="BF275" s="127" t="s">
        <v>44</v>
      </c>
      <c r="BG275" s="127" t="s">
        <v>44</v>
      </c>
      <c r="BH275" s="127" t="s">
        <v>44</v>
      </c>
      <c r="BI275" s="127" t="s">
        <v>44</v>
      </c>
      <c r="BJ275" s="127" t="s">
        <v>44</v>
      </c>
      <c r="BK275" s="127" t="s">
        <v>44</v>
      </c>
      <c r="BL275" s="127" t="s">
        <v>44</v>
      </c>
      <c r="BM275" s="127" t="s">
        <v>44</v>
      </c>
      <c r="BN275" s="127" t="s">
        <v>44</v>
      </c>
      <c r="BO275" s="127" t="s">
        <v>44</v>
      </c>
      <c r="BP275" s="127" t="s">
        <v>44</v>
      </c>
      <c r="BQ275" s="127" t="s">
        <v>44</v>
      </c>
      <c r="BR275" s="127" t="s">
        <v>44</v>
      </c>
      <c r="BS275" s="127" t="s">
        <v>44</v>
      </c>
      <c r="BT275" s="127" t="s">
        <v>44</v>
      </c>
      <c r="BU275" s="127" t="s">
        <v>44</v>
      </c>
      <c r="BV275" s="174" t="s">
        <v>44</v>
      </c>
      <c r="BW275" s="174" t="s">
        <v>44</v>
      </c>
      <c r="BX275" s="127" t="s">
        <v>44</v>
      </c>
      <c r="BY275" s="127" t="s">
        <v>44</v>
      </c>
      <c r="BZ275" s="174" t="s">
        <v>44</v>
      </c>
      <c r="CA275" s="179" t="s">
        <v>44</v>
      </c>
      <c r="CB275" s="179" t="s">
        <v>44</v>
      </c>
      <c r="CC275" s="179" t="s">
        <v>44</v>
      </c>
      <c r="CD275" s="179" t="s">
        <v>44</v>
      </c>
      <c r="CE275" s="179" t="s">
        <v>44</v>
      </c>
      <c r="CF275" s="179" t="s">
        <v>44</v>
      </c>
      <c r="CG275" s="176">
        <v>107.1018593</v>
      </c>
      <c r="CH275" s="168">
        <v>0.15</v>
      </c>
      <c r="CI275" s="169">
        <v>0.1</v>
      </c>
      <c r="CJ275" s="169">
        <v>2.7000000000000001E-3</v>
      </c>
      <c r="CK275" s="169" t="s">
        <v>44</v>
      </c>
      <c r="CL275" s="169">
        <v>2.7000000000000001E-3</v>
      </c>
      <c r="CM275" s="177">
        <v>195192496.00999999</v>
      </c>
      <c r="CN275" s="177" t="s">
        <v>44</v>
      </c>
      <c r="CO275" s="177" t="s">
        <v>44</v>
      </c>
      <c r="CP275" s="127" t="s">
        <v>44</v>
      </c>
      <c r="CQ275" s="127" t="s">
        <v>44</v>
      </c>
      <c r="CR275" s="127" t="s">
        <v>44</v>
      </c>
      <c r="CS275" s="127" t="s">
        <v>44</v>
      </c>
      <c r="CT275" s="125" t="s">
        <v>44</v>
      </c>
      <c r="CU275" s="125" t="s">
        <v>44</v>
      </c>
      <c r="CV275" s="125" t="s">
        <v>44</v>
      </c>
      <c r="CW275" s="125" t="s">
        <v>44</v>
      </c>
      <c r="CX275" s="153">
        <v>25569.625694432871</v>
      </c>
    </row>
    <row r="276" spans="1:102" ht="15" customHeight="1" x14ac:dyDescent="0.25">
      <c r="A276" s="8"/>
      <c r="B276" s="128">
        <v>45512169000169</v>
      </c>
      <c r="C276" s="151" t="s">
        <v>5645</v>
      </c>
      <c r="D276" s="125">
        <v>11</v>
      </c>
      <c r="E276" s="125"/>
      <c r="F276" s="121"/>
      <c r="G276" s="125" t="s">
        <v>3875</v>
      </c>
      <c r="H276" s="125" t="s">
        <v>153</v>
      </c>
      <c r="I276" s="125" t="s">
        <v>2325</v>
      </c>
      <c r="J276" s="125" t="s">
        <v>3317</v>
      </c>
      <c r="K276" s="125" t="s">
        <v>3285</v>
      </c>
      <c r="L276" s="125" t="s">
        <v>3272</v>
      </c>
      <c r="M276" s="125" t="s">
        <v>160</v>
      </c>
      <c r="N276" s="125" t="s">
        <v>3305</v>
      </c>
      <c r="O276" s="125" t="s">
        <v>311</v>
      </c>
      <c r="P276" s="125" t="s">
        <v>4722</v>
      </c>
      <c r="Q276" s="126">
        <v>500</v>
      </c>
      <c r="R276" s="125" t="s">
        <v>4571</v>
      </c>
      <c r="S276" s="187" t="s">
        <v>44</v>
      </c>
      <c r="T276" s="170">
        <v>500</v>
      </c>
      <c r="U276" s="170">
        <v>500</v>
      </c>
      <c r="V276" s="171" t="s">
        <v>3271</v>
      </c>
      <c r="W276" s="171" t="s">
        <v>132</v>
      </c>
      <c r="X276" s="171" t="s">
        <v>5646</v>
      </c>
      <c r="Y276" s="171" t="s">
        <v>3288</v>
      </c>
      <c r="Z276" s="171">
        <v>22</v>
      </c>
      <c r="AA276" s="171" t="s">
        <v>44</v>
      </c>
      <c r="AB276" s="168" t="s">
        <v>44</v>
      </c>
      <c r="AC276" s="171" t="s">
        <v>5647</v>
      </c>
      <c r="AD276" s="168">
        <v>8.5000000000000006E-3</v>
      </c>
      <c r="AE276" s="168">
        <v>8.5000000000000006E-3</v>
      </c>
      <c r="AF276" s="168">
        <v>9.4999999999999998E-3</v>
      </c>
      <c r="AG276" s="168" t="s">
        <v>44</v>
      </c>
      <c r="AH276" s="171" t="s">
        <v>44</v>
      </c>
      <c r="AI276" s="171" t="s">
        <v>44</v>
      </c>
      <c r="AJ276" s="171" t="s">
        <v>613</v>
      </c>
      <c r="AK276" s="172">
        <v>44831</v>
      </c>
      <c r="AL276" s="186" t="s">
        <v>5648</v>
      </c>
      <c r="AM276" s="127">
        <v>-9.7009672052120004E-4</v>
      </c>
      <c r="AN276" s="127">
        <v>2.5008883021588602E-2</v>
      </c>
      <c r="AO276" s="127">
        <v>0.10091927414805001</v>
      </c>
      <c r="AP276" s="127">
        <v>7.0594314418053403E-2</v>
      </c>
      <c r="AQ276" s="127">
        <v>9.5041985523563799E-2</v>
      </c>
      <c r="AR276" s="127">
        <v>-5.0806417859468999E-3</v>
      </c>
      <c r="AS276" s="127">
        <v>0.16782447857731991</v>
      </c>
      <c r="AT276" s="127" t="s">
        <v>44</v>
      </c>
      <c r="AU276" s="127" t="s">
        <v>44</v>
      </c>
      <c r="AV276" s="127" t="s">
        <v>44</v>
      </c>
      <c r="AW276" s="127">
        <v>8.7869251989024899E-2</v>
      </c>
      <c r="AX276" s="127" t="s">
        <v>44</v>
      </c>
      <c r="AY276" s="127">
        <v>0.55082791638628992</v>
      </c>
      <c r="AZ276" s="127">
        <v>0.68062274060150363</v>
      </c>
      <c r="BA276" s="127">
        <v>0.52157627572205145</v>
      </c>
      <c r="BB276" s="127">
        <v>0.71323268352482216</v>
      </c>
      <c r="BC276" s="127" t="s">
        <v>44</v>
      </c>
      <c r="BD276" s="127">
        <v>1.2862637178552008</v>
      </c>
      <c r="BE276" s="127" t="s">
        <v>44</v>
      </c>
      <c r="BF276" s="127" t="s">
        <v>44</v>
      </c>
      <c r="BG276" s="127" t="s">
        <v>44</v>
      </c>
      <c r="BH276" s="127">
        <v>0.64023611969349936</v>
      </c>
      <c r="BI276" s="127">
        <v>-1.1879478178774701E-2</v>
      </c>
      <c r="BJ276" s="127">
        <v>-2.0393469106203901E-2</v>
      </c>
      <c r="BK276" s="127">
        <v>-4.7355633708925302E-2</v>
      </c>
      <c r="BL276" s="127">
        <v>-5.7034231991735407E-2</v>
      </c>
      <c r="BM276" s="127">
        <v>-3.3719892735415535E-2</v>
      </c>
      <c r="BN276" s="127">
        <v>-0.11382036994018919</v>
      </c>
      <c r="BO276" s="127">
        <v>3.73500849924948E-2</v>
      </c>
      <c r="BP276" s="127" t="s">
        <v>44</v>
      </c>
      <c r="BQ276" s="127" t="s">
        <v>44</v>
      </c>
      <c r="BR276" s="127" t="s">
        <v>44</v>
      </c>
      <c r="BS276" s="127">
        <v>-4.3417044132157745E-2</v>
      </c>
      <c r="BT276" s="127">
        <v>4.8726607591037502E-2</v>
      </c>
      <c r="BU276" s="127">
        <v>5.3722021388588399E-2</v>
      </c>
      <c r="BV276" s="174">
        <v>-0.84045950242089917</v>
      </c>
      <c r="BW276" s="174">
        <v>-0.68360755305077969</v>
      </c>
      <c r="BX276" s="127">
        <v>-2.93080854218409E-2</v>
      </c>
      <c r="BY276" s="127">
        <v>-7.4630009344758594E-2</v>
      </c>
      <c r="BZ276" s="174">
        <v>0.16659502259491421</v>
      </c>
      <c r="CA276" s="179">
        <v>0.55742149060567758</v>
      </c>
      <c r="CB276" s="179">
        <v>-0.40458745252600248</v>
      </c>
      <c r="CC276" s="179">
        <v>0.79822496679538169</v>
      </c>
      <c r="CD276" s="179">
        <v>0.92492673487988175</v>
      </c>
      <c r="CE276" s="179">
        <v>1.1486270706390101E-2</v>
      </c>
      <c r="CF276" s="179">
        <v>0.67495935663980999</v>
      </c>
      <c r="CG276" s="176">
        <v>1.3509245000000001</v>
      </c>
      <c r="CH276" s="168">
        <v>0.21</v>
      </c>
      <c r="CI276" s="169">
        <v>7.4999999999999997E-2</v>
      </c>
      <c r="CJ276" s="169">
        <v>1.7850000000000001E-3</v>
      </c>
      <c r="CK276" s="169" t="s">
        <v>44</v>
      </c>
      <c r="CL276" s="169">
        <v>1.7850000000000001E-3</v>
      </c>
      <c r="CM276" s="177">
        <v>119479686.90000001</v>
      </c>
      <c r="CN276" s="177">
        <v>89777831.518412754</v>
      </c>
      <c r="CO276" s="177">
        <v>41755830.920000017</v>
      </c>
      <c r="CP276" s="127" t="s">
        <v>44</v>
      </c>
      <c r="CQ276" s="127" t="s">
        <v>44</v>
      </c>
      <c r="CR276" s="127" t="s">
        <v>44</v>
      </c>
      <c r="CS276" s="127" t="s">
        <v>44</v>
      </c>
      <c r="CT276" s="125" t="s">
        <v>44</v>
      </c>
      <c r="CU276" s="125" t="s">
        <v>44</v>
      </c>
      <c r="CV276" s="125" t="s">
        <v>5649</v>
      </c>
      <c r="CW276" s="125" t="s">
        <v>44</v>
      </c>
      <c r="CX276" s="153">
        <v>25569.625694432871</v>
      </c>
    </row>
    <row r="277" spans="1:102" ht="15" customHeight="1" x14ac:dyDescent="0.25">
      <c r="A277" s="8"/>
      <c r="B277" s="128">
        <v>41055241000115</v>
      </c>
      <c r="C277" s="151" t="s">
        <v>5650</v>
      </c>
      <c r="D277" s="125">
        <v>13</v>
      </c>
      <c r="E277" s="125"/>
      <c r="F277" s="121"/>
      <c r="G277" s="125" t="s">
        <v>3875</v>
      </c>
      <c r="H277" s="125" t="s">
        <v>153</v>
      </c>
      <c r="I277" s="125" t="s">
        <v>2325</v>
      </c>
      <c r="J277" s="125" t="s">
        <v>3318</v>
      </c>
      <c r="K277" s="125" t="s">
        <v>3298</v>
      </c>
      <c r="L277" s="125" t="s">
        <v>3272</v>
      </c>
      <c r="M277" s="125" t="s">
        <v>110</v>
      </c>
      <c r="N277" s="125" t="s">
        <v>111</v>
      </c>
      <c r="O277" s="125" t="s">
        <v>154</v>
      </c>
      <c r="P277" s="125" t="s">
        <v>4661</v>
      </c>
      <c r="Q277" s="126">
        <v>500</v>
      </c>
      <c r="R277" s="125" t="s">
        <v>4612</v>
      </c>
      <c r="S277" s="187" t="s">
        <v>44</v>
      </c>
      <c r="T277" s="170">
        <v>100</v>
      </c>
      <c r="U277" s="170">
        <v>500</v>
      </c>
      <c r="V277" s="171" t="s">
        <v>3271</v>
      </c>
      <c r="W277" s="171" t="s">
        <v>132</v>
      </c>
      <c r="X277" s="171" t="s">
        <v>3290</v>
      </c>
      <c r="Y277" s="171" t="s">
        <v>3288</v>
      </c>
      <c r="Z277" s="171">
        <v>61</v>
      </c>
      <c r="AA277" s="171" t="s">
        <v>44</v>
      </c>
      <c r="AB277" s="168" t="s">
        <v>44</v>
      </c>
      <c r="AC277" s="171" t="s">
        <v>5651</v>
      </c>
      <c r="AD277" s="168">
        <v>0.02</v>
      </c>
      <c r="AE277" s="168">
        <v>0.02</v>
      </c>
      <c r="AF277" s="168">
        <v>0.02</v>
      </c>
      <c r="AG277" s="168">
        <v>0.2</v>
      </c>
      <c r="AH277" s="171" t="s">
        <v>3253</v>
      </c>
      <c r="AI277" s="171" t="s">
        <v>3254</v>
      </c>
      <c r="AJ277" s="171" t="s">
        <v>130</v>
      </c>
      <c r="AK277" s="172">
        <v>44293</v>
      </c>
      <c r="AL277" s="186" t="s">
        <v>5652</v>
      </c>
      <c r="AM277" s="127">
        <v>1.8001318020763199E-2</v>
      </c>
      <c r="AN277" s="127">
        <v>6.5108238871858003E-3</v>
      </c>
      <c r="AO277" s="127">
        <v>0.14522408876493889</v>
      </c>
      <c r="AP277" s="127">
        <v>0.1672279119889426</v>
      </c>
      <c r="AQ277" s="127">
        <v>0.10858377191998531</v>
      </c>
      <c r="AR277" s="127">
        <v>6.3835192759452694E-2</v>
      </c>
      <c r="AS277" s="127">
        <v>5.3500681832506301E-2</v>
      </c>
      <c r="AT277" s="127">
        <v>0.1002078725397683</v>
      </c>
      <c r="AU277" s="127" t="s">
        <v>44</v>
      </c>
      <c r="AV277" s="127" t="s">
        <v>44</v>
      </c>
      <c r="AW277" s="127">
        <v>9.5004596413735598E-2</v>
      </c>
      <c r="AX277" s="127">
        <v>1.6500768709617653</v>
      </c>
      <c r="AY277" s="127">
        <v>0.14340278822691829</v>
      </c>
      <c r="AZ277" s="127">
        <v>0.97942457603831923</v>
      </c>
      <c r="BA277" s="127">
        <v>1.2932022140764159</v>
      </c>
      <c r="BB277" s="127">
        <v>0.82558694673510802</v>
      </c>
      <c r="BC277" s="127">
        <v>0.587045726920573</v>
      </c>
      <c r="BD277" s="127">
        <v>0.41004736916231771</v>
      </c>
      <c r="BE277" s="127">
        <v>0.80989124566933124</v>
      </c>
      <c r="BF277" s="127" t="s">
        <v>44</v>
      </c>
      <c r="BG277" s="127" t="s">
        <v>44</v>
      </c>
      <c r="BH277" s="127">
        <v>0.77686426961085431</v>
      </c>
      <c r="BI277" s="127">
        <v>7.0919365625097004E-3</v>
      </c>
      <c r="BJ277" s="127">
        <v>-3.88915282406068E-2</v>
      </c>
      <c r="BK277" s="127">
        <v>-3.0508190920364E-3</v>
      </c>
      <c r="BL277" s="127">
        <v>3.3573392643325928E-2</v>
      </c>
      <c r="BM277" s="127">
        <v>-2.0272983104039577E-2</v>
      </c>
      <c r="BN277" s="127">
        <v>-4.4904535394789599E-2</v>
      </c>
      <c r="BO277" s="127">
        <v>-7.6973711752318805E-2</v>
      </c>
      <c r="BP277" s="127">
        <v>-2.3522162913265799E-2</v>
      </c>
      <c r="BQ277" s="127" t="s">
        <v>44</v>
      </c>
      <c r="BR277" s="127" t="s">
        <v>44</v>
      </c>
      <c r="BS277" s="127">
        <v>-2.4314344550189548E-2</v>
      </c>
      <c r="BT277" s="127">
        <v>5.4182122343658601E-2</v>
      </c>
      <c r="BU277" s="127">
        <v>4.6325014103240497E-2</v>
      </c>
      <c r="BV277" s="174">
        <v>-2.21477556522152E-2</v>
      </c>
      <c r="BW277" s="174">
        <v>-0.40624886651810971</v>
      </c>
      <c r="BX277" s="127">
        <v>-5.5526453537796297E-2</v>
      </c>
      <c r="BY277" s="127">
        <v>-5.5526453537796297E-2</v>
      </c>
      <c r="BZ277" s="174">
        <v>5.5537340813089101E-2</v>
      </c>
      <c r="CA277" s="179">
        <v>0.5963975468373014</v>
      </c>
      <c r="CB277" s="179">
        <v>-0.4990907668875802</v>
      </c>
      <c r="CC277" s="179">
        <v>0.80723178045551536</v>
      </c>
      <c r="CD277" s="179">
        <v>0.59461145640830204</v>
      </c>
      <c r="CE277" s="179">
        <v>0.14462655092831059</v>
      </c>
      <c r="CF277" s="179">
        <v>0.86447902331242121</v>
      </c>
      <c r="CG277" s="176">
        <v>15.810902499999999</v>
      </c>
      <c r="CH277" s="168">
        <v>0.2</v>
      </c>
      <c r="CI277" s="169">
        <v>0.08</v>
      </c>
      <c r="CJ277" s="169">
        <v>4.0000000000000001E-3</v>
      </c>
      <c r="CK277" s="169" t="s">
        <v>44</v>
      </c>
      <c r="CL277" s="169">
        <v>4.0000000000000001E-3</v>
      </c>
      <c r="CM277" s="177">
        <v>6918699.0199999996</v>
      </c>
      <c r="CN277" s="177">
        <v>7183474.3878571391</v>
      </c>
      <c r="CO277" s="177">
        <v>-533995.17999999993</v>
      </c>
      <c r="CP277" s="127" t="s">
        <v>44</v>
      </c>
      <c r="CQ277" s="127" t="s">
        <v>44</v>
      </c>
      <c r="CR277" s="127" t="s">
        <v>44</v>
      </c>
      <c r="CS277" s="127" t="s">
        <v>44</v>
      </c>
      <c r="CT277" s="125" t="s">
        <v>44</v>
      </c>
      <c r="CU277" s="125" t="s">
        <v>44</v>
      </c>
      <c r="CV277" s="125" t="s">
        <v>5653</v>
      </c>
      <c r="CW277" s="125" t="s">
        <v>44</v>
      </c>
      <c r="CX277" s="153">
        <v>25569.625694432871</v>
      </c>
    </row>
    <row r="278" spans="1:102" ht="15" customHeight="1" x14ac:dyDescent="0.25">
      <c r="A278" s="8"/>
      <c r="B278" s="128">
        <v>52285727000166</v>
      </c>
      <c r="C278" s="151" t="s">
        <v>5654</v>
      </c>
      <c r="D278" s="125">
        <v>13</v>
      </c>
      <c r="E278" s="125"/>
      <c r="F278" s="121"/>
      <c r="G278" s="125" t="s">
        <v>3875</v>
      </c>
      <c r="H278" s="125" t="s">
        <v>153</v>
      </c>
      <c r="I278" s="125" t="s">
        <v>2325</v>
      </c>
      <c r="J278" s="125" t="s">
        <v>3319</v>
      </c>
      <c r="K278" s="125" t="s">
        <v>3285</v>
      </c>
      <c r="L278" s="125" t="s">
        <v>3272</v>
      </c>
      <c r="M278" s="125" t="s">
        <v>110</v>
      </c>
      <c r="N278" s="125" t="s">
        <v>111</v>
      </c>
      <c r="O278" s="125" t="s">
        <v>163</v>
      </c>
      <c r="P278" s="125" t="s">
        <v>3320</v>
      </c>
      <c r="Q278" s="126">
        <v>500</v>
      </c>
      <c r="R278" s="125" t="s">
        <v>4612</v>
      </c>
      <c r="S278" s="187" t="s">
        <v>44</v>
      </c>
      <c r="T278" s="170">
        <v>1000</v>
      </c>
      <c r="U278" s="170">
        <v>500</v>
      </c>
      <c r="V278" s="171" t="s">
        <v>3271</v>
      </c>
      <c r="W278" s="171" t="s">
        <v>132</v>
      </c>
      <c r="X278" s="171" t="s">
        <v>5646</v>
      </c>
      <c r="Y278" s="171" t="s">
        <v>3288</v>
      </c>
      <c r="Z278" s="171">
        <v>22</v>
      </c>
      <c r="AA278" s="171" t="s">
        <v>44</v>
      </c>
      <c r="AB278" s="168" t="s">
        <v>44</v>
      </c>
      <c r="AC278" s="171" t="s">
        <v>5655</v>
      </c>
      <c r="AD278" s="168">
        <v>0.02</v>
      </c>
      <c r="AE278" s="168">
        <v>0.02</v>
      </c>
      <c r="AF278" s="168">
        <v>0.02</v>
      </c>
      <c r="AG278" s="168">
        <v>0.2</v>
      </c>
      <c r="AH278" s="171" t="s">
        <v>3253</v>
      </c>
      <c r="AI278" s="171" t="s">
        <v>3254</v>
      </c>
      <c r="AJ278" s="171" t="s">
        <v>130</v>
      </c>
      <c r="AK278" s="172">
        <v>45198</v>
      </c>
      <c r="AL278" s="186" t="s">
        <v>5656</v>
      </c>
      <c r="AM278" s="127">
        <v>1.7925573148018702E-2</v>
      </c>
      <c r="AN278" s="127">
        <v>6.4823102759001003E-3</v>
      </c>
      <c r="AO278" s="127">
        <v>0.1370477457978509</v>
      </c>
      <c r="AP278" s="127">
        <v>0.1570771307363068</v>
      </c>
      <c r="AQ278" s="127" t="s">
        <v>44</v>
      </c>
      <c r="AR278" s="127">
        <v>0.1119138659250129</v>
      </c>
      <c r="AS278" s="127" t="s">
        <v>44</v>
      </c>
      <c r="AT278" s="127" t="s">
        <v>44</v>
      </c>
      <c r="AU278" s="127" t="s">
        <v>44</v>
      </c>
      <c r="AV278" s="127" t="s">
        <v>44</v>
      </c>
      <c r="AW278" s="127">
        <v>0.14689029596513739</v>
      </c>
      <c r="AX278" s="127">
        <v>1.6431337758803191</v>
      </c>
      <c r="AY278" s="127">
        <v>0.14277476765200661</v>
      </c>
      <c r="AZ278" s="127">
        <v>0.92428144302099957</v>
      </c>
      <c r="BA278" s="127">
        <v>1.2090150887470421</v>
      </c>
      <c r="BB278" s="127" t="s">
        <v>44</v>
      </c>
      <c r="BC278" s="127">
        <v>1.0291902308811018</v>
      </c>
      <c r="BD278" s="127" t="s">
        <v>44</v>
      </c>
      <c r="BE278" s="127" t="s">
        <v>44</v>
      </c>
      <c r="BF278" s="127" t="s">
        <v>44</v>
      </c>
      <c r="BG278" s="127" t="s">
        <v>44</v>
      </c>
      <c r="BH278" s="127">
        <v>1.1631463128887738</v>
      </c>
      <c r="BI278" s="127">
        <v>7.0161916897653002E-3</v>
      </c>
      <c r="BJ278" s="127">
        <v>-3.8920041851892399E-2</v>
      </c>
      <c r="BK278" s="127">
        <v>-1.12271620591244E-2</v>
      </c>
      <c r="BL278" s="127">
        <v>2.4033143555562297E-2</v>
      </c>
      <c r="BM278" s="127" t="s">
        <v>44</v>
      </c>
      <c r="BN278" s="127">
        <v>3.1741377707705E-3</v>
      </c>
      <c r="BO278" s="127" t="s">
        <v>44</v>
      </c>
      <c r="BP278" s="127" t="s">
        <v>44</v>
      </c>
      <c r="BQ278" s="127" t="s">
        <v>44</v>
      </c>
      <c r="BR278" s="127" t="s">
        <v>44</v>
      </c>
      <c r="BS278" s="127">
        <v>1.8293084348855349E-2</v>
      </c>
      <c r="BT278" s="127">
        <v>5.0594241230868101E-2</v>
      </c>
      <c r="BU278" s="127">
        <v>3.9090370381832697E-2</v>
      </c>
      <c r="BV278" s="174">
        <v>-0.1691150215741718</v>
      </c>
      <c r="BW278" s="174">
        <v>0.44315052825995199</v>
      </c>
      <c r="BX278" s="127">
        <v>-5.3123848047194298E-2</v>
      </c>
      <c r="BY278" s="127">
        <v>-5.3123848047194298E-2</v>
      </c>
      <c r="BZ278" s="174">
        <v>0.12797871976999101</v>
      </c>
      <c r="CA278" s="179">
        <v>0.57808666807851117</v>
      </c>
      <c r="CB278" s="179">
        <v>-0.48344302603939021</v>
      </c>
      <c r="CC278" s="179">
        <v>0.8051194274129122</v>
      </c>
      <c r="CD278" s="179">
        <v>0.58758761247713265</v>
      </c>
      <c r="CE278" s="179">
        <v>0.14269846162127661</v>
      </c>
      <c r="CF278" s="179">
        <v>0.85617810503725178</v>
      </c>
      <c r="CG278" s="176">
        <v>1.4217396</v>
      </c>
      <c r="CH278" s="168">
        <v>0.21</v>
      </c>
      <c r="CI278" s="169">
        <v>7.4999999999999997E-2</v>
      </c>
      <c r="CJ278" s="169">
        <v>4.1999999999999997E-3</v>
      </c>
      <c r="CK278" s="169" t="s">
        <v>44</v>
      </c>
      <c r="CL278" s="169">
        <v>4.1999999999999997E-3</v>
      </c>
      <c r="CM278" s="177">
        <v>1464956709.6199999</v>
      </c>
      <c r="CN278" s="177">
        <v>1352733693.7457144</v>
      </c>
      <c r="CO278" s="177">
        <v>97424293.129999995</v>
      </c>
      <c r="CP278" s="127" t="s">
        <v>44</v>
      </c>
      <c r="CQ278" s="127" t="s">
        <v>44</v>
      </c>
      <c r="CR278" s="127" t="s">
        <v>44</v>
      </c>
      <c r="CS278" s="127" t="s">
        <v>44</v>
      </c>
      <c r="CT278" s="125" t="s">
        <v>44</v>
      </c>
      <c r="CU278" s="125" t="s">
        <v>44</v>
      </c>
      <c r="CV278" s="125" t="s">
        <v>5657</v>
      </c>
      <c r="CW278" s="125" t="s">
        <v>44</v>
      </c>
      <c r="CX278" s="153">
        <v>25569.625694432871</v>
      </c>
    </row>
    <row r="279" spans="1:102" ht="15" customHeight="1" x14ac:dyDescent="0.25">
      <c r="A279" s="8"/>
      <c r="B279" s="128">
        <v>52342951000142</v>
      </c>
      <c r="C279" s="151" t="s">
        <v>5658</v>
      </c>
      <c r="D279" s="125">
        <v>10</v>
      </c>
      <c r="E279" s="125"/>
      <c r="F279" s="121"/>
      <c r="G279" s="125" t="s">
        <v>3875</v>
      </c>
      <c r="H279" s="125" t="s">
        <v>153</v>
      </c>
      <c r="I279" s="125" t="s">
        <v>2325</v>
      </c>
      <c r="J279" s="125" t="s">
        <v>3318</v>
      </c>
      <c r="K279" s="125" t="s">
        <v>3285</v>
      </c>
      <c r="L279" s="125" t="s">
        <v>3272</v>
      </c>
      <c r="M279" s="125" t="s">
        <v>160</v>
      </c>
      <c r="N279" s="125" t="s">
        <v>3324</v>
      </c>
      <c r="O279" s="125" t="s">
        <v>4761</v>
      </c>
      <c r="P279" s="125" t="s">
        <v>3320</v>
      </c>
      <c r="Q279" s="126">
        <v>1000</v>
      </c>
      <c r="R279" s="125" t="s">
        <v>4612</v>
      </c>
      <c r="S279" s="187" t="s">
        <v>44</v>
      </c>
      <c r="T279" s="170">
        <v>500</v>
      </c>
      <c r="U279" s="170">
        <v>1000</v>
      </c>
      <c r="V279" s="171" t="s">
        <v>3271</v>
      </c>
      <c r="W279" s="171" t="s">
        <v>132</v>
      </c>
      <c r="X279" s="171" t="s">
        <v>132</v>
      </c>
      <c r="Y279" s="171" t="s">
        <v>3288</v>
      </c>
      <c r="Z279" s="171">
        <v>1</v>
      </c>
      <c r="AA279" s="171" t="s">
        <v>44</v>
      </c>
      <c r="AB279" s="168" t="s">
        <v>44</v>
      </c>
      <c r="AC279" s="171" t="s">
        <v>5659</v>
      </c>
      <c r="AD279" s="168">
        <v>9.0000000000000011E-3</v>
      </c>
      <c r="AE279" s="168">
        <v>9.0000000000000011E-3</v>
      </c>
      <c r="AF279" s="168">
        <v>9.0000000000000011E-3</v>
      </c>
      <c r="AG279" s="168">
        <v>0.2</v>
      </c>
      <c r="AH279" s="171" t="s">
        <v>3253</v>
      </c>
      <c r="AI279" s="171" t="s">
        <v>3254</v>
      </c>
      <c r="AJ279" s="171" t="s">
        <v>130</v>
      </c>
      <c r="AK279" s="172">
        <v>45198</v>
      </c>
      <c r="AL279" s="186" t="s">
        <v>5660</v>
      </c>
      <c r="AM279" s="127">
        <v>1.1456278352486001E-2</v>
      </c>
      <c r="AN279" s="127">
        <v>2.5340436718495198E-2</v>
      </c>
      <c r="AO279" s="127">
        <v>0.13716338073428441</v>
      </c>
      <c r="AP279" s="127">
        <v>0.14336734247987271</v>
      </c>
      <c r="AQ279" s="127" t="s">
        <v>44</v>
      </c>
      <c r="AR279" s="127">
        <v>0.11019862442559809</v>
      </c>
      <c r="AS279" s="127" t="s">
        <v>44</v>
      </c>
      <c r="AT279" s="127" t="s">
        <v>44</v>
      </c>
      <c r="AU279" s="127" t="s">
        <v>44</v>
      </c>
      <c r="AV279" s="127" t="s">
        <v>44</v>
      </c>
      <c r="AW279" s="127">
        <v>0.13550742682541281</v>
      </c>
      <c r="AX279" s="127">
        <v>1.0501308801351741</v>
      </c>
      <c r="AY279" s="127">
        <v>0.55813048291353529</v>
      </c>
      <c r="AZ279" s="127">
        <v>0.92506131156453664</v>
      </c>
      <c r="BA279" s="127">
        <v>1.0964780225167767</v>
      </c>
      <c r="BB279" s="127" t="s">
        <v>44</v>
      </c>
      <c r="BC279" s="127">
        <v>1.0134164053572616</v>
      </c>
      <c r="BD279" s="127" t="s">
        <v>44</v>
      </c>
      <c r="BE279" s="127" t="s">
        <v>44</v>
      </c>
      <c r="BF279" s="127" t="s">
        <v>44</v>
      </c>
      <c r="BG279" s="127" t="s">
        <v>44</v>
      </c>
      <c r="BH279" s="127">
        <v>1.064004088438973</v>
      </c>
      <c r="BI279" s="127">
        <v>5.4689689423249995E-4</v>
      </c>
      <c r="BJ279" s="127">
        <v>-2.0061915409297301E-2</v>
      </c>
      <c r="BK279" s="127">
        <v>-1.11115271226909E-2</v>
      </c>
      <c r="BL279" s="127">
        <v>1.1156066785780849E-2</v>
      </c>
      <c r="BM279" s="127" t="s">
        <v>44</v>
      </c>
      <c r="BN279" s="127">
        <v>1.4588962713557E-3</v>
      </c>
      <c r="BO279" s="127" t="s">
        <v>44</v>
      </c>
      <c r="BP279" s="127" t="s">
        <v>44</v>
      </c>
      <c r="BQ279" s="127" t="s">
        <v>44</v>
      </c>
      <c r="BR279" s="127" t="s">
        <v>44</v>
      </c>
      <c r="BS279" s="127">
        <v>7.2304677531669359E-3</v>
      </c>
      <c r="BT279" s="127">
        <v>2.36977923333716E-2</v>
      </c>
      <c r="BU279" s="127">
        <v>1.8389655259797699E-2</v>
      </c>
      <c r="BV279" s="174">
        <v>-0.39874535483898838</v>
      </c>
      <c r="BW279" s="174">
        <v>0.36701124451925071</v>
      </c>
      <c r="BX279" s="127">
        <v>-2.21831866769511E-2</v>
      </c>
      <c r="BY279" s="127">
        <v>-2.21831866769511E-2</v>
      </c>
      <c r="BZ279" s="174">
        <v>5.2499358703594901E-2</v>
      </c>
      <c r="CA279" s="179">
        <v>0.55331311387509308</v>
      </c>
      <c r="CB279" s="179">
        <v>-0.456547714990647</v>
      </c>
      <c r="CC279" s="179">
        <v>0.81860803114569081</v>
      </c>
      <c r="CD279" s="179">
        <v>0.5863255014340002</v>
      </c>
      <c r="CE279" s="179">
        <v>6.8874416449538803E-2</v>
      </c>
      <c r="CF279" s="179">
        <v>0.82536466930586616</v>
      </c>
      <c r="CG279" s="176">
        <v>1.3857921</v>
      </c>
      <c r="CH279" s="168">
        <v>0.21</v>
      </c>
      <c r="CI279" s="169">
        <v>7.4999999999999997E-2</v>
      </c>
      <c r="CJ279" s="169">
        <v>1.8900000000000002E-3</v>
      </c>
      <c r="CK279" s="169" t="s">
        <v>44</v>
      </c>
      <c r="CL279" s="169">
        <v>1.8900000000000002E-3</v>
      </c>
      <c r="CM279" s="177">
        <v>1161274204.95</v>
      </c>
      <c r="CN279" s="177">
        <v>1480236499.8735712</v>
      </c>
      <c r="CO279" s="177">
        <v>-647227285.56000006</v>
      </c>
      <c r="CP279" s="127" t="s">
        <v>44</v>
      </c>
      <c r="CQ279" s="127" t="s">
        <v>44</v>
      </c>
      <c r="CR279" s="127" t="s">
        <v>44</v>
      </c>
      <c r="CS279" s="127" t="s">
        <v>44</v>
      </c>
      <c r="CT279" s="125" t="s">
        <v>44</v>
      </c>
      <c r="CU279" s="125" t="s">
        <v>44</v>
      </c>
      <c r="CV279" s="125" t="s">
        <v>5661</v>
      </c>
      <c r="CW279" s="125" t="s">
        <v>44</v>
      </c>
      <c r="CX279" s="153">
        <v>25569.625694432871</v>
      </c>
    </row>
    <row r="280" spans="1:102" ht="15" customHeight="1" x14ac:dyDescent="0.25">
      <c r="A280" s="8"/>
      <c r="B280" s="128">
        <v>32892819000105</v>
      </c>
      <c r="C280" s="151" t="s">
        <v>5662</v>
      </c>
      <c r="D280" s="125">
        <v>10</v>
      </c>
      <c r="E280" s="125"/>
      <c r="F280" s="121"/>
      <c r="G280" s="125" t="s">
        <v>3875</v>
      </c>
      <c r="H280" s="125" t="s">
        <v>153</v>
      </c>
      <c r="I280" s="125" t="s">
        <v>2325</v>
      </c>
      <c r="J280" s="125" t="s">
        <v>3317</v>
      </c>
      <c r="K280" s="125" t="s">
        <v>3285</v>
      </c>
      <c r="L280" s="125" t="s">
        <v>3272</v>
      </c>
      <c r="M280" s="125" t="s">
        <v>160</v>
      </c>
      <c r="N280" s="125" t="s">
        <v>3324</v>
      </c>
      <c r="O280" s="125" t="s">
        <v>4761</v>
      </c>
      <c r="P280" s="125" t="s">
        <v>3320</v>
      </c>
      <c r="Q280" s="126">
        <v>100</v>
      </c>
      <c r="R280" s="125" t="s">
        <v>4571</v>
      </c>
      <c r="S280" s="187" t="s">
        <v>44</v>
      </c>
      <c r="T280" s="170">
        <v>1</v>
      </c>
      <c r="U280" s="170">
        <v>100</v>
      </c>
      <c r="V280" s="171" t="s">
        <v>3271</v>
      </c>
      <c r="W280" s="171" t="s">
        <v>132</v>
      </c>
      <c r="X280" s="171" t="s">
        <v>132</v>
      </c>
      <c r="Y280" s="171" t="s">
        <v>3288</v>
      </c>
      <c r="Z280" s="171">
        <v>1</v>
      </c>
      <c r="AA280" s="171" t="s">
        <v>44</v>
      </c>
      <c r="AB280" s="168" t="s">
        <v>44</v>
      </c>
      <c r="AC280" s="171" t="s">
        <v>5663</v>
      </c>
      <c r="AD280" s="168">
        <v>9.0000000000000011E-3</v>
      </c>
      <c r="AE280" s="168">
        <v>9.0000000000000011E-3</v>
      </c>
      <c r="AF280" s="168">
        <v>9.0000000000000011E-3</v>
      </c>
      <c r="AG280" s="168">
        <v>0.2</v>
      </c>
      <c r="AH280" s="171" t="s">
        <v>3253</v>
      </c>
      <c r="AI280" s="171" t="s">
        <v>3254</v>
      </c>
      <c r="AJ280" s="171" t="s">
        <v>130</v>
      </c>
      <c r="AK280" s="172">
        <v>44544</v>
      </c>
      <c r="AL280" s="186" t="s">
        <v>5664</v>
      </c>
      <c r="AM280" s="127">
        <v>1.1063122345145599E-2</v>
      </c>
      <c r="AN280" s="127">
        <v>4.0049236909403402E-2</v>
      </c>
      <c r="AO280" s="127">
        <v>0.14194985248822939</v>
      </c>
      <c r="AP280" s="127">
        <v>0.12811779011685551</v>
      </c>
      <c r="AQ280" s="127">
        <v>0.12052913661548451</v>
      </c>
      <c r="AR280" s="127">
        <v>0.1086545960537612</v>
      </c>
      <c r="AS280" s="127">
        <v>0.1238496694199706</v>
      </c>
      <c r="AT280" s="127">
        <v>0.15742604017930989</v>
      </c>
      <c r="AU280" s="127" t="s">
        <v>44</v>
      </c>
      <c r="AV280" s="127" t="s">
        <v>44</v>
      </c>
      <c r="AW280" s="127">
        <v>0.13013525651980551</v>
      </c>
      <c r="AX280" s="127">
        <v>1.0140925392956921</v>
      </c>
      <c r="AY280" s="127">
        <v>0.88209608164524245</v>
      </c>
      <c r="AZ280" s="127">
        <v>0.95734237532052924</v>
      </c>
      <c r="BA280" s="127">
        <v>0.97287756422487082</v>
      </c>
      <c r="BB280" s="127">
        <v>0.9270014701936844</v>
      </c>
      <c r="BC280" s="127">
        <v>0.99921710213988801</v>
      </c>
      <c r="BD280" s="127">
        <v>0.94922586736877557</v>
      </c>
      <c r="BE280" s="127">
        <v>1.2723348829805048</v>
      </c>
      <c r="BF280" s="127" t="s">
        <v>44</v>
      </c>
      <c r="BG280" s="127" t="s">
        <v>44</v>
      </c>
      <c r="BH280" s="127">
        <v>1.0204507705479595</v>
      </c>
      <c r="BI280" s="127">
        <v>1.5374088689209999E-4</v>
      </c>
      <c r="BJ280" s="127">
        <v>-5.3531152183892003E-3</v>
      </c>
      <c r="BK280" s="127">
        <v>-6.3250553687458997E-3</v>
      </c>
      <c r="BL280" s="127">
        <v>-3.1561137114637372E-3</v>
      </c>
      <c r="BM280" s="127">
        <v>-8.3992293061061485E-3</v>
      </c>
      <c r="BN280" s="127">
        <v>-8.51321004811E-5</v>
      </c>
      <c r="BO280" s="127">
        <v>-6.6247241648544003E-3</v>
      </c>
      <c r="BP280" s="127">
        <v>3.3696004726275701E-2</v>
      </c>
      <c r="BQ280" s="127" t="s">
        <v>44</v>
      </c>
      <c r="BR280" s="127" t="s">
        <v>44</v>
      </c>
      <c r="BS280" s="127">
        <v>2.3130528345356449E-3</v>
      </c>
      <c r="BT280" s="127">
        <v>1.3800365300202099E-2</v>
      </c>
      <c r="BU280" s="127">
        <v>1.2066409406975899E-2</v>
      </c>
      <c r="BV280" s="174">
        <v>-0.39359220101032738</v>
      </c>
      <c r="BW280" s="174">
        <v>0.16418706195588639</v>
      </c>
      <c r="BX280" s="127">
        <v>-6.0804631321033E-3</v>
      </c>
      <c r="BY280" s="127">
        <v>-7.2289263264327004E-3</v>
      </c>
      <c r="BZ280" s="174">
        <v>1.06948761342451E-2</v>
      </c>
      <c r="CA280" s="179">
        <v>0.34732725814583221</v>
      </c>
      <c r="CB280" s="179">
        <v>-0.20101652667777539</v>
      </c>
      <c r="CC280" s="179">
        <v>0.56686775895085828</v>
      </c>
      <c r="CD280" s="179">
        <v>0.31201310278424538</v>
      </c>
      <c r="CE280" s="179">
        <v>0.10077717117838041</v>
      </c>
      <c r="CF280" s="179">
        <v>0.5892510567923207</v>
      </c>
      <c r="CG280" s="176">
        <v>17.049344300000001</v>
      </c>
      <c r="CH280" s="168">
        <v>0.21</v>
      </c>
      <c r="CI280" s="169">
        <v>7.4999999999999997E-2</v>
      </c>
      <c r="CJ280" s="169">
        <v>1.8900000000000002E-3</v>
      </c>
      <c r="CK280" s="169" t="s">
        <v>44</v>
      </c>
      <c r="CL280" s="169">
        <v>1.8900000000000002E-3</v>
      </c>
      <c r="CM280" s="177">
        <v>46255891.649999999</v>
      </c>
      <c r="CN280" s="177">
        <v>30445826.135079361</v>
      </c>
      <c r="CO280" s="177">
        <v>21720361.629999999</v>
      </c>
      <c r="CP280" s="127" t="s">
        <v>44</v>
      </c>
      <c r="CQ280" s="127" t="s">
        <v>44</v>
      </c>
      <c r="CR280" s="127" t="s">
        <v>44</v>
      </c>
      <c r="CS280" s="127" t="s">
        <v>44</v>
      </c>
      <c r="CT280" s="125" t="s">
        <v>44</v>
      </c>
      <c r="CU280" s="125" t="s">
        <v>44</v>
      </c>
      <c r="CV280" s="125" t="s">
        <v>5665</v>
      </c>
      <c r="CW280" s="125" t="s">
        <v>44</v>
      </c>
      <c r="CX280" s="153">
        <v>25569.625694432871</v>
      </c>
    </row>
    <row r="281" spans="1:102" ht="15" customHeight="1" x14ac:dyDescent="0.25">
      <c r="A281" s="8"/>
      <c r="B281" s="128">
        <v>35727276000150</v>
      </c>
      <c r="C281" s="151" t="s">
        <v>5666</v>
      </c>
      <c r="D281" s="125">
        <v>13</v>
      </c>
      <c r="E281" s="125"/>
      <c r="F281" s="121"/>
      <c r="G281" s="125" t="s">
        <v>3875</v>
      </c>
      <c r="H281" s="125" t="s">
        <v>153</v>
      </c>
      <c r="I281" s="125" t="s">
        <v>2325</v>
      </c>
      <c r="J281" s="125" t="s">
        <v>3319</v>
      </c>
      <c r="K281" s="125" t="s">
        <v>3285</v>
      </c>
      <c r="L281" s="125" t="s">
        <v>3272</v>
      </c>
      <c r="M281" s="125" t="s">
        <v>110</v>
      </c>
      <c r="N281" s="125" t="s">
        <v>111</v>
      </c>
      <c r="O281" s="125" t="s">
        <v>163</v>
      </c>
      <c r="P281" s="125" t="s">
        <v>3320</v>
      </c>
      <c r="Q281" s="126">
        <v>100</v>
      </c>
      <c r="R281" s="125" t="s">
        <v>4571</v>
      </c>
      <c r="S281" s="187" t="s">
        <v>44</v>
      </c>
      <c r="T281" s="170">
        <v>1</v>
      </c>
      <c r="U281" s="170">
        <v>100</v>
      </c>
      <c r="V281" s="171" t="s">
        <v>3271</v>
      </c>
      <c r="W281" s="171" t="s">
        <v>132</v>
      </c>
      <c r="X281" s="171" t="s">
        <v>5646</v>
      </c>
      <c r="Y281" s="171" t="s">
        <v>3288</v>
      </c>
      <c r="Z281" s="171">
        <v>22</v>
      </c>
      <c r="AA281" s="171" t="s">
        <v>44</v>
      </c>
      <c r="AB281" s="168" t="s">
        <v>44</v>
      </c>
      <c r="AC281" s="171" t="s">
        <v>5667</v>
      </c>
      <c r="AD281" s="168">
        <v>0.02</v>
      </c>
      <c r="AE281" s="168">
        <v>0.02</v>
      </c>
      <c r="AF281" s="168">
        <v>0.02</v>
      </c>
      <c r="AG281" s="168">
        <v>0.2</v>
      </c>
      <c r="AH281" s="171" t="s">
        <v>3253</v>
      </c>
      <c r="AI281" s="171" t="s">
        <v>3254</v>
      </c>
      <c r="AJ281" s="171" t="s">
        <v>130</v>
      </c>
      <c r="AK281" s="172">
        <v>44316</v>
      </c>
      <c r="AL281" s="186" t="s">
        <v>5668</v>
      </c>
      <c r="AM281" s="127">
        <v>1.9825969766753101E-2</v>
      </c>
      <c r="AN281" s="127">
        <v>4.26478375066945E-2</v>
      </c>
      <c r="AO281" s="127">
        <v>0.1616932118528884</v>
      </c>
      <c r="AP281" s="127">
        <v>0.1464169105429082</v>
      </c>
      <c r="AQ281" s="127">
        <v>0.12577574061101399</v>
      </c>
      <c r="AR281" s="127">
        <v>9.9118476990974896E-2</v>
      </c>
      <c r="AS281" s="127">
        <v>0.1253357363743712</v>
      </c>
      <c r="AT281" s="127">
        <v>0.19564694150056991</v>
      </c>
      <c r="AU281" s="127" t="s">
        <v>44</v>
      </c>
      <c r="AV281" s="127" t="s">
        <v>44</v>
      </c>
      <c r="AW281" s="127">
        <v>0.1468505327628826</v>
      </c>
      <c r="AX281" s="127">
        <v>1.817332159721464</v>
      </c>
      <c r="AY281" s="127">
        <v>0.93933101498034599</v>
      </c>
      <c r="AZ281" s="127">
        <v>1.0904961209543034</v>
      </c>
      <c r="BA281" s="127">
        <v>1.1213944619764511</v>
      </c>
      <c r="BB281" s="127">
        <v>0.97223379664458864</v>
      </c>
      <c r="BC281" s="127">
        <v>0.91152036770204081</v>
      </c>
      <c r="BD281" s="127">
        <v>0.96061558847473683</v>
      </c>
      <c r="BE281" s="127">
        <v>1.581240486873005</v>
      </c>
      <c r="BF281" s="127" t="s">
        <v>44</v>
      </c>
      <c r="BG281" s="127" t="s">
        <v>44</v>
      </c>
      <c r="BH281" s="127">
        <v>1.3148071549724585</v>
      </c>
      <c r="BI281" s="127">
        <v>8.9165883084996005E-3</v>
      </c>
      <c r="BJ281" s="127">
        <v>-2.7545146210981E-3</v>
      </c>
      <c r="BK281" s="127">
        <v>1.3418303995913001E-2</v>
      </c>
      <c r="BL281" s="127">
        <v>1.4019595079266534E-2</v>
      </c>
      <c r="BM281" s="127">
        <v>-3.1805869370785667E-3</v>
      </c>
      <c r="BN281" s="127">
        <v>-9.6212511632672998E-3</v>
      </c>
      <c r="BO281" s="127">
        <v>-5.1386572104538996E-3</v>
      </c>
      <c r="BP281" s="127">
        <v>7.19169060475357E-2</v>
      </c>
      <c r="BQ281" s="127" t="s">
        <v>44</v>
      </c>
      <c r="BR281" s="127" t="s">
        <v>44</v>
      </c>
      <c r="BS281" s="127">
        <v>3.1628197773789335E-2</v>
      </c>
      <c r="BT281" s="127">
        <v>3.9307921196483603E-2</v>
      </c>
      <c r="BU281" s="127">
        <v>3.4315899494421299E-2</v>
      </c>
      <c r="BV281" s="174">
        <v>0.31529025244593928</v>
      </c>
      <c r="BW281" s="174">
        <v>0.75481966217712215</v>
      </c>
      <c r="BX281" s="127">
        <v>-2.1281098664657602E-2</v>
      </c>
      <c r="BY281" s="127">
        <v>-2.15255966382829E-2</v>
      </c>
      <c r="BZ281" s="174">
        <v>5.49374260492759E-2</v>
      </c>
      <c r="CA281" s="179">
        <v>0.50120446714935163</v>
      </c>
      <c r="CB281" s="179">
        <v>-0.29476884581282498</v>
      </c>
      <c r="CC281" s="179">
        <v>0.65782179921099793</v>
      </c>
      <c r="CD281" s="179">
        <v>0.41739805139537117</v>
      </c>
      <c r="CE281" s="179">
        <v>0.14331358049296619</v>
      </c>
      <c r="CF281" s="179">
        <v>0.72988846633043136</v>
      </c>
      <c r="CG281" s="176">
        <v>19.7965518</v>
      </c>
      <c r="CH281" s="168">
        <v>0.21</v>
      </c>
      <c r="CI281" s="169">
        <v>7.4999999999999997E-2</v>
      </c>
      <c r="CJ281" s="169">
        <v>4.1999999999999997E-3</v>
      </c>
      <c r="CK281" s="169">
        <v>1.7528429695841565E-4</v>
      </c>
      <c r="CL281" s="169">
        <v>4.3752842969584154E-3</v>
      </c>
      <c r="CM281" s="177">
        <v>60591280.850000001</v>
      </c>
      <c r="CN281" s="177">
        <v>51508296.805714287</v>
      </c>
      <c r="CO281" s="177">
        <v>13997874.609999999</v>
      </c>
      <c r="CP281" s="127" t="s">
        <v>44</v>
      </c>
      <c r="CQ281" s="127" t="s">
        <v>44</v>
      </c>
      <c r="CR281" s="127" t="s">
        <v>44</v>
      </c>
      <c r="CS281" s="127" t="s">
        <v>44</v>
      </c>
      <c r="CT281" s="125" t="s">
        <v>44</v>
      </c>
      <c r="CU281" s="125" t="s">
        <v>44</v>
      </c>
      <c r="CV281" s="125" t="s">
        <v>5669</v>
      </c>
      <c r="CW281" s="125" t="s">
        <v>44</v>
      </c>
      <c r="CX281" s="153">
        <v>25569.625694432871</v>
      </c>
    </row>
    <row r="282" spans="1:102" ht="15" customHeight="1" x14ac:dyDescent="0.25">
      <c r="A282" s="8"/>
      <c r="B282" s="128">
        <v>55347224000166</v>
      </c>
      <c r="C282" s="151" t="s">
        <v>5670</v>
      </c>
      <c r="D282" s="125">
        <v>13</v>
      </c>
      <c r="E282" s="125"/>
      <c r="F282" s="121"/>
      <c r="G282" s="125" t="s">
        <v>3875</v>
      </c>
      <c r="H282" s="125" t="s">
        <v>153</v>
      </c>
      <c r="I282" s="125" t="s">
        <v>2325</v>
      </c>
      <c r="J282" s="125" t="s">
        <v>3317</v>
      </c>
      <c r="K282" s="125" t="s">
        <v>3285</v>
      </c>
      <c r="L282" s="125" t="s">
        <v>3272</v>
      </c>
      <c r="M282" s="125" t="s">
        <v>110</v>
      </c>
      <c r="N282" s="125" t="s">
        <v>111</v>
      </c>
      <c r="O282" s="125" t="s">
        <v>4755</v>
      </c>
      <c r="P282" s="125" t="s">
        <v>3320</v>
      </c>
      <c r="Q282" s="126">
        <v>500</v>
      </c>
      <c r="R282" s="125" t="s">
        <v>4571</v>
      </c>
      <c r="S282" s="187" t="s">
        <v>44</v>
      </c>
      <c r="T282" s="170">
        <v>500</v>
      </c>
      <c r="U282" s="170">
        <v>500</v>
      </c>
      <c r="V282" s="171" t="s">
        <v>3271</v>
      </c>
      <c r="W282" s="171" t="s">
        <v>132</v>
      </c>
      <c r="X282" s="171" t="s">
        <v>5671</v>
      </c>
      <c r="Y282" s="171" t="s">
        <v>3288</v>
      </c>
      <c r="Z282" s="171">
        <v>10</v>
      </c>
      <c r="AA282" s="171" t="s">
        <v>44</v>
      </c>
      <c r="AB282" s="168" t="s">
        <v>44</v>
      </c>
      <c r="AC282" s="171" t="s">
        <v>5672</v>
      </c>
      <c r="AD282" s="168">
        <v>8.5000000000000006E-3</v>
      </c>
      <c r="AE282" s="168">
        <v>8.5000000000000006E-3</v>
      </c>
      <c r="AF282" s="168">
        <v>9.0000000000000011E-3</v>
      </c>
      <c r="AG282" s="168">
        <v>0.2</v>
      </c>
      <c r="AH282" s="171" t="s">
        <v>3253</v>
      </c>
      <c r="AI282" s="171" t="s">
        <v>3254</v>
      </c>
      <c r="AJ282" s="171" t="s">
        <v>130</v>
      </c>
      <c r="AK282" s="172">
        <v>45463</v>
      </c>
      <c r="AL282" s="186" t="s">
        <v>5673</v>
      </c>
      <c r="AM282" s="127">
        <v>1.1249147127011701E-2</v>
      </c>
      <c r="AN282" s="127">
        <v>3.4831718596257201E-2</v>
      </c>
      <c r="AO282" s="127">
        <v>0.13284061215525231</v>
      </c>
      <c r="AP282" s="127" t="s">
        <v>44</v>
      </c>
      <c r="AQ282" s="127" t="s">
        <v>44</v>
      </c>
      <c r="AR282" s="127" t="s">
        <v>44</v>
      </c>
      <c r="AS282" s="127" t="s">
        <v>44</v>
      </c>
      <c r="AT282" s="127" t="s">
        <v>44</v>
      </c>
      <c r="AU282" s="127" t="s">
        <v>44</v>
      </c>
      <c r="AV282" s="127" t="s">
        <v>44</v>
      </c>
      <c r="AW282" s="127">
        <v>0.12938270584717121</v>
      </c>
      <c r="AX282" s="127">
        <v>1.0311443568142182</v>
      </c>
      <c r="AY282" s="127">
        <v>0.76717872453430214</v>
      </c>
      <c r="AZ282" s="127">
        <v>0.89590756841602059</v>
      </c>
      <c r="BA282" s="127" t="s">
        <v>44</v>
      </c>
      <c r="BB282" s="127" t="s">
        <v>44</v>
      </c>
      <c r="BC282" s="127" t="s">
        <v>44</v>
      </c>
      <c r="BD282" s="127" t="s">
        <v>44</v>
      </c>
      <c r="BE282" s="127" t="s">
        <v>44</v>
      </c>
      <c r="BF282" s="127" t="s">
        <v>44</v>
      </c>
      <c r="BG282" s="127" t="s">
        <v>44</v>
      </c>
      <c r="BH282" s="127">
        <v>0.96881982708661718</v>
      </c>
      <c r="BI282" s="127">
        <v>3.3976566875819998E-4</v>
      </c>
      <c r="BJ282" s="127">
        <v>-1.05706335315354E-2</v>
      </c>
      <c r="BK282" s="127">
        <v>-1.5434295701723E-2</v>
      </c>
      <c r="BL282" s="127" t="s">
        <v>44</v>
      </c>
      <c r="BM282" s="127" t="s">
        <v>44</v>
      </c>
      <c r="BN282" s="127" t="s">
        <v>44</v>
      </c>
      <c r="BO282" s="127" t="s">
        <v>44</v>
      </c>
      <c r="BP282" s="127" t="s">
        <v>44</v>
      </c>
      <c r="BQ282" s="127" t="s">
        <v>44</v>
      </c>
      <c r="BR282" s="127" t="s">
        <v>44</v>
      </c>
      <c r="BS282" s="127">
        <v>-3.6734345617824848E-3</v>
      </c>
      <c r="BT282" s="127">
        <v>5.4186468210899999E-3</v>
      </c>
      <c r="BU282" s="127">
        <v>4.3512582063454002E-3</v>
      </c>
      <c r="BV282" s="174">
        <v>-2.4959873780142394</v>
      </c>
      <c r="BW282" s="174">
        <v>-0.80046517027917619</v>
      </c>
      <c r="BX282" s="127">
        <v>-4.4119872886696004E-3</v>
      </c>
      <c r="BY282" s="127">
        <v>-4.4119872886696004E-3</v>
      </c>
      <c r="BZ282" s="174">
        <v>6.1619399353189999E-4</v>
      </c>
      <c r="CA282" s="179">
        <v>-4.3653659333401998E-3</v>
      </c>
      <c r="CB282" s="179">
        <v>2.8523313358673901E-2</v>
      </c>
      <c r="CC282" s="179">
        <v>9.72737744681339E-2</v>
      </c>
      <c r="CD282" s="179">
        <v>8.1073064681647794E-2</v>
      </c>
      <c r="CE282" s="179">
        <v>9.9960033504559002E-3</v>
      </c>
      <c r="CF282" s="179">
        <v>1.67258544009956E-2</v>
      </c>
      <c r="CG282" s="176">
        <v>1.2559498</v>
      </c>
      <c r="CH282" s="168">
        <v>0.24</v>
      </c>
      <c r="CI282" s="169">
        <v>7.4999999999999997E-2</v>
      </c>
      <c r="CJ282" s="169">
        <v>2.0400000000000001E-3</v>
      </c>
      <c r="CK282" s="169" t="s">
        <v>44</v>
      </c>
      <c r="CL282" s="169">
        <v>2.0400000000000001E-3</v>
      </c>
      <c r="CM282" s="177">
        <v>240699400.19999999</v>
      </c>
      <c r="CN282" s="177">
        <v>297596748.53380948</v>
      </c>
      <c r="CO282" s="177">
        <v>-139092677.38</v>
      </c>
      <c r="CP282" s="127" t="s">
        <v>44</v>
      </c>
      <c r="CQ282" s="127" t="s">
        <v>44</v>
      </c>
      <c r="CR282" s="127" t="s">
        <v>44</v>
      </c>
      <c r="CS282" s="127" t="s">
        <v>44</v>
      </c>
      <c r="CT282" s="125" t="s">
        <v>44</v>
      </c>
      <c r="CU282" s="125" t="s">
        <v>44</v>
      </c>
      <c r="CV282" s="125" t="s">
        <v>5674</v>
      </c>
      <c r="CW282" s="125" t="s">
        <v>44</v>
      </c>
      <c r="CX282" s="153">
        <v>25569.625694432871</v>
      </c>
    </row>
    <row r="283" spans="1:102" ht="15" customHeight="1" x14ac:dyDescent="0.25">
      <c r="A283" s="8"/>
      <c r="B283" s="128">
        <v>58356902000145</v>
      </c>
      <c r="C283" s="151" t="s">
        <v>4104</v>
      </c>
      <c r="D283" s="125">
        <v>25</v>
      </c>
      <c r="E283" s="125"/>
      <c r="F283" s="121"/>
      <c r="G283" s="125" t="s">
        <v>5675</v>
      </c>
      <c r="H283" s="125" t="s">
        <v>347</v>
      </c>
      <c r="I283" s="125" t="s">
        <v>3278</v>
      </c>
      <c r="J283" s="125" t="s">
        <v>357</v>
      </c>
      <c r="K283" s="125" t="s">
        <v>3298</v>
      </c>
      <c r="L283" s="125" t="s">
        <v>3272</v>
      </c>
      <c r="M283" s="125" t="s">
        <v>160</v>
      </c>
      <c r="N283" s="125" t="s">
        <v>44</v>
      </c>
      <c r="O283" s="125" t="s">
        <v>4630</v>
      </c>
      <c r="P283" s="125" t="s">
        <v>4722</v>
      </c>
      <c r="Q283" s="126">
        <v>10</v>
      </c>
      <c r="R283" s="125" t="s">
        <v>4612</v>
      </c>
      <c r="S283" s="187" t="s">
        <v>44</v>
      </c>
      <c r="T283" s="170">
        <v>500</v>
      </c>
      <c r="U283" s="170">
        <v>500</v>
      </c>
      <c r="V283" s="171" t="s">
        <v>3271</v>
      </c>
      <c r="W283" s="171" t="s">
        <v>132</v>
      </c>
      <c r="X283" s="171" t="s">
        <v>132</v>
      </c>
      <c r="Y283" s="171" t="s">
        <v>132</v>
      </c>
      <c r="Z283" s="171">
        <v>0</v>
      </c>
      <c r="AA283" s="171" t="s">
        <v>44</v>
      </c>
      <c r="AB283" s="168" t="s">
        <v>44</v>
      </c>
      <c r="AC283" s="171" t="s">
        <v>5676</v>
      </c>
      <c r="AD283" s="168">
        <v>1.1699999999999999E-2</v>
      </c>
      <c r="AE283" s="168">
        <v>4.1700000000000001E-2</v>
      </c>
      <c r="AF283" s="168">
        <v>1.2E-2</v>
      </c>
      <c r="AG283" s="168">
        <v>0.2</v>
      </c>
      <c r="AH283" s="171" t="s">
        <v>5201</v>
      </c>
      <c r="AI283" s="171" t="s">
        <v>4746</v>
      </c>
      <c r="AJ283" s="171" t="s">
        <v>130</v>
      </c>
      <c r="AK283" s="172">
        <v>45663</v>
      </c>
      <c r="AL283" s="186" t="s">
        <v>5677</v>
      </c>
      <c r="AM283" s="127">
        <v>-1.8013170500266799E-2</v>
      </c>
      <c r="AN283" s="127">
        <v>-2.38885935855901E-2</v>
      </c>
      <c r="AO283" s="127">
        <v>-9.1800591522725999E-3</v>
      </c>
      <c r="AP283" s="127" t="s">
        <v>44</v>
      </c>
      <c r="AQ283" s="127" t="s">
        <v>44</v>
      </c>
      <c r="AR283" s="127" t="s">
        <v>44</v>
      </c>
      <c r="AS283" s="127" t="s">
        <v>44</v>
      </c>
      <c r="AT283" s="127" t="s">
        <v>44</v>
      </c>
      <c r="AU283" s="127" t="s">
        <v>44</v>
      </c>
      <c r="AV283" s="127" t="s">
        <v>44</v>
      </c>
      <c r="AW283" s="127">
        <v>8.9727776032959006E-3</v>
      </c>
      <c r="AX283" s="127" t="s">
        <v>44</v>
      </c>
      <c r="AY283" s="127" t="s">
        <v>44</v>
      </c>
      <c r="AZ283" s="127" t="s">
        <v>44</v>
      </c>
      <c r="BA283" s="127" t="s">
        <v>44</v>
      </c>
      <c r="BB283" s="127" t="s">
        <v>44</v>
      </c>
      <c r="BC283" s="127" t="s">
        <v>44</v>
      </c>
      <c r="BD283" s="127" t="s">
        <v>44</v>
      </c>
      <c r="BE283" s="127" t="s">
        <v>44</v>
      </c>
      <c r="BF283" s="127" t="s">
        <v>44</v>
      </c>
      <c r="BG283" s="127" t="s">
        <v>44</v>
      </c>
      <c r="BH283" s="127">
        <v>6.0838358892557502E-2</v>
      </c>
      <c r="BI283" s="127">
        <v>-2.8922551958520299E-2</v>
      </c>
      <c r="BJ283" s="127">
        <v>-6.9290945713382707E-2</v>
      </c>
      <c r="BK283" s="127">
        <v>-0.15745496700924799</v>
      </c>
      <c r="BL283" s="127" t="s">
        <v>44</v>
      </c>
      <c r="BM283" s="127" t="s">
        <v>44</v>
      </c>
      <c r="BN283" s="127" t="s">
        <v>44</v>
      </c>
      <c r="BO283" s="127" t="s">
        <v>44</v>
      </c>
      <c r="BP283" s="127" t="s">
        <v>44</v>
      </c>
      <c r="BQ283" s="127" t="s">
        <v>44</v>
      </c>
      <c r="BR283" s="127" t="s">
        <v>44</v>
      </c>
      <c r="BS283" s="127">
        <v>-0.12070980307997159</v>
      </c>
      <c r="BT283" s="127">
        <v>3.9612887294969798E-2</v>
      </c>
      <c r="BU283" s="127">
        <v>3.70119278335687E-2</v>
      </c>
      <c r="BV283" s="174">
        <v>-3.7042477352911769</v>
      </c>
      <c r="BW283" s="174">
        <v>-3.3890511554729548</v>
      </c>
      <c r="BX283" s="127">
        <v>-4.2816831652734699E-2</v>
      </c>
      <c r="BY283" s="127">
        <v>-4.2816831652734699E-2</v>
      </c>
      <c r="BZ283" s="174">
        <v>-2.33677947129531E-2</v>
      </c>
      <c r="CA283" s="179">
        <v>-0.16539824047545529</v>
      </c>
      <c r="CB283" s="179">
        <v>1.3081361226637099E-2</v>
      </c>
      <c r="CC283" s="179">
        <v>-0.28187525075376152</v>
      </c>
      <c r="CD283" s="179">
        <v>-0.22383035278214669</v>
      </c>
      <c r="CE283" s="179">
        <v>-0.1071544537527493</v>
      </c>
      <c r="CF283" s="179">
        <v>-0.2124478290364179</v>
      </c>
      <c r="CG283" s="176">
        <v>10.11766349</v>
      </c>
      <c r="CH283" s="168">
        <v>0.15</v>
      </c>
      <c r="CI283" s="169">
        <v>0.1</v>
      </c>
      <c r="CJ283" s="169">
        <v>1.7549999999999998E-3</v>
      </c>
      <c r="CK283" s="169" t="s">
        <v>44</v>
      </c>
      <c r="CL283" s="169">
        <v>1.7549999999999998E-3</v>
      </c>
      <c r="CM283" s="177">
        <v>73219325.079999998</v>
      </c>
      <c r="CN283" s="177">
        <v>75410924.884841278</v>
      </c>
      <c r="CO283" s="177">
        <v>-5065727.62</v>
      </c>
      <c r="CP283" s="127" t="s">
        <v>44</v>
      </c>
      <c r="CQ283" s="127" t="s">
        <v>44</v>
      </c>
      <c r="CR283" s="127" t="s">
        <v>44</v>
      </c>
      <c r="CS283" s="127" t="s">
        <v>44</v>
      </c>
      <c r="CT283" s="125" t="s">
        <v>44</v>
      </c>
      <c r="CU283" s="125" t="s">
        <v>44</v>
      </c>
      <c r="CV283" s="125" t="s">
        <v>5678</v>
      </c>
      <c r="CW283" s="125" t="s">
        <v>44</v>
      </c>
      <c r="CX283" s="153">
        <v>25569.625694432871</v>
      </c>
    </row>
    <row r="284" spans="1:102" ht="15" customHeight="1" x14ac:dyDescent="0.25">
      <c r="A284" s="8"/>
      <c r="B284" s="128">
        <v>23956069000199</v>
      </c>
      <c r="C284" s="151" t="s">
        <v>5679</v>
      </c>
      <c r="D284" s="125">
        <v>11</v>
      </c>
      <c r="E284" s="125"/>
      <c r="F284" s="121"/>
      <c r="G284" s="125" t="s">
        <v>5675</v>
      </c>
      <c r="H284" s="125" t="s">
        <v>3264</v>
      </c>
      <c r="I284" s="125" t="s">
        <v>3265</v>
      </c>
      <c r="J284" s="125" t="s">
        <v>357</v>
      </c>
      <c r="K284" s="125" t="s">
        <v>3285</v>
      </c>
      <c r="L284" s="125" t="s">
        <v>3272</v>
      </c>
      <c r="M284" s="125" t="s">
        <v>160</v>
      </c>
      <c r="N284" s="125" t="s">
        <v>3305</v>
      </c>
      <c r="O284" s="125" t="s">
        <v>161</v>
      </c>
      <c r="P284" s="125" t="s">
        <v>3299</v>
      </c>
      <c r="Q284" s="126">
        <v>1000</v>
      </c>
      <c r="R284" s="125" t="s">
        <v>4571</v>
      </c>
      <c r="S284" s="187" t="s">
        <v>44</v>
      </c>
      <c r="T284" s="170">
        <v>1000</v>
      </c>
      <c r="U284" s="170">
        <v>1000</v>
      </c>
      <c r="V284" s="171" t="s">
        <v>3271</v>
      </c>
      <c r="W284" s="171" t="s">
        <v>132</v>
      </c>
      <c r="X284" s="171" t="s">
        <v>5193</v>
      </c>
      <c r="Y284" s="171" t="s">
        <v>3288</v>
      </c>
      <c r="Z284" s="171">
        <v>46</v>
      </c>
      <c r="AA284" s="171" t="s">
        <v>44</v>
      </c>
      <c r="AB284" s="168" t="s">
        <v>44</v>
      </c>
      <c r="AC284" s="171" t="s">
        <v>5680</v>
      </c>
      <c r="AD284" s="168">
        <v>6.0000000000000001E-3</v>
      </c>
      <c r="AE284" s="168">
        <v>0.156</v>
      </c>
      <c r="AF284" s="168">
        <v>1.95E-2</v>
      </c>
      <c r="AG284" s="168">
        <v>0.2</v>
      </c>
      <c r="AH284" s="171" t="s">
        <v>5681</v>
      </c>
      <c r="AI284" s="171" t="s">
        <v>5682</v>
      </c>
      <c r="AJ284" s="171" t="s">
        <v>130</v>
      </c>
      <c r="AK284" s="172">
        <v>42535</v>
      </c>
      <c r="AL284" s="186" t="s">
        <v>5683</v>
      </c>
      <c r="AM284" s="127">
        <v>1.12451702061522E-2</v>
      </c>
      <c r="AN284" s="127">
        <v>4.2901426861700002E-2</v>
      </c>
      <c r="AO284" s="127">
        <v>0.13963895297024079</v>
      </c>
      <c r="AP284" s="127">
        <v>0.134266632248603</v>
      </c>
      <c r="AQ284" s="127">
        <v>0.14267022372702229</v>
      </c>
      <c r="AR284" s="127">
        <v>0.13440499232958111</v>
      </c>
      <c r="AS284" s="127">
        <v>0.12814078977618901</v>
      </c>
      <c r="AT284" s="127">
        <v>0.14277122396663919</v>
      </c>
      <c r="AU284" s="127" t="s">
        <v>44</v>
      </c>
      <c r="AV284" s="127" t="s">
        <v>44</v>
      </c>
      <c r="AW284" s="127">
        <v>0.1034124431293153</v>
      </c>
      <c r="AX284" s="127">
        <v>1.0307798154445049</v>
      </c>
      <c r="AY284" s="127">
        <v>0.94491639421998885</v>
      </c>
      <c r="AZ284" s="127">
        <v>0.94175713873945077</v>
      </c>
      <c r="BA284" s="127">
        <v>1.0225153992852385</v>
      </c>
      <c r="BB284" s="127">
        <v>1.1207734020644491</v>
      </c>
      <c r="BC284" s="127">
        <v>1.2360247226196277</v>
      </c>
      <c r="BD284" s="127">
        <v>0.98211446901940203</v>
      </c>
      <c r="BE284" s="127">
        <v>1.1538930175190385</v>
      </c>
      <c r="BF284" s="127" t="s">
        <v>44</v>
      </c>
      <c r="BG284" s="127" t="s">
        <v>44</v>
      </c>
      <c r="BH284" s="127">
        <v>1.1604963551883525</v>
      </c>
      <c r="BI284" s="127">
        <v>3.3578874789870001E-4</v>
      </c>
      <c r="BJ284" s="127">
        <v>-2.5009252660924998E-3</v>
      </c>
      <c r="BK284" s="127">
        <v>-8.6359548867344996E-3</v>
      </c>
      <c r="BL284" s="127">
        <v>2.6133417993647878E-3</v>
      </c>
      <c r="BM284" s="127">
        <v>1.3637939945294164E-2</v>
      </c>
      <c r="BN284" s="127">
        <v>2.5665264175338699E-2</v>
      </c>
      <c r="BO284" s="127">
        <v>-2.3336038086361E-3</v>
      </c>
      <c r="BP284" s="127">
        <v>1.9041188513604999E-2</v>
      </c>
      <c r="BQ284" s="127" t="s">
        <v>44</v>
      </c>
      <c r="BR284" s="127" t="s">
        <v>44</v>
      </c>
      <c r="BS284" s="127">
        <v>1.3131738797506509E-2</v>
      </c>
      <c r="BT284" s="127">
        <v>7.046991402153E-3</v>
      </c>
      <c r="BU284" s="127">
        <v>9.0415132270589005E-3</v>
      </c>
      <c r="BV284" s="174">
        <v>-1.0683297477337044</v>
      </c>
      <c r="BW284" s="174">
        <v>1.0127903581098845</v>
      </c>
      <c r="BX284" s="127">
        <v>-4.1982158015927001E-3</v>
      </c>
      <c r="BY284" s="127">
        <v>-7.1763402678109198E-2</v>
      </c>
      <c r="BZ284" s="174">
        <v>9.4206705886130005E-4</v>
      </c>
      <c r="CA284" s="179">
        <v>-6.9409585679015201E-2</v>
      </c>
      <c r="CB284" s="179">
        <v>-3.3504636875427402E-2</v>
      </c>
      <c r="CC284" s="179">
        <v>-8.7622064325666993E-3</v>
      </c>
      <c r="CD284" s="179">
        <v>-7.9932847060634991E-3</v>
      </c>
      <c r="CE284" s="179">
        <v>-1.39888801034816E-2</v>
      </c>
      <c r="CF284" s="179">
        <v>-5.8430012463541098E-2</v>
      </c>
      <c r="CG284" s="176">
        <v>263.28455739999998</v>
      </c>
      <c r="CH284" s="168">
        <v>0.1</v>
      </c>
      <c r="CI284" s="169" t="s">
        <v>44</v>
      </c>
      <c r="CJ284" s="169">
        <v>5.9999999999999995E-4</v>
      </c>
      <c r="CK284" s="169" t="s">
        <v>44</v>
      </c>
      <c r="CL284" s="169">
        <v>5.9999999999999995E-4</v>
      </c>
      <c r="CM284" s="177">
        <v>143863390.94999999</v>
      </c>
      <c r="CN284" s="177">
        <v>135598463.65500012</v>
      </c>
      <c r="CO284" s="177">
        <v>197682.44000000152</v>
      </c>
      <c r="CP284" s="127" t="s">
        <v>44</v>
      </c>
      <c r="CQ284" s="127" t="s">
        <v>44</v>
      </c>
      <c r="CR284" s="127" t="s">
        <v>44</v>
      </c>
      <c r="CS284" s="127" t="s">
        <v>44</v>
      </c>
      <c r="CT284" s="125" t="s">
        <v>44</v>
      </c>
      <c r="CU284" s="125" t="s">
        <v>44</v>
      </c>
      <c r="CV284" s="125" t="s">
        <v>5684</v>
      </c>
      <c r="CW284" s="125" t="s">
        <v>44</v>
      </c>
      <c r="CX284" s="153">
        <v>25569.625694432871</v>
      </c>
    </row>
    <row r="285" spans="1:102" ht="15" customHeight="1" x14ac:dyDescent="0.25">
      <c r="A285" s="8"/>
      <c r="B285" s="128">
        <v>28767162000179</v>
      </c>
      <c r="C285" s="151" t="s">
        <v>5685</v>
      </c>
      <c r="D285" s="125">
        <v>13</v>
      </c>
      <c r="E285" s="125"/>
      <c r="F285" s="121" t="s">
        <v>3267</v>
      </c>
      <c r="G285" s="125" t="s">
        <v>5675</v>
      </c>
      <c r="H285" s="125" t="s">
        <v>3264</v>
      </c>
      <c r="I285" s="125" t="s">
        <v>3265</v>
      </c>
      <c r="J285" s="125" t="s">
        <v>3318</v>
      </c>
      <c r="K285" s="125" t="s">
        <v>3285</v>
      </c>
      <c r="L285" s="125" t="s">
        <v>3272</v>
      </c>
      <c r="M285" s="125" t="s">
        <v>110</v>
      </c>
      <c r="N285" s="125" t="s">
        <v>4789</v>
      </c>
      <c r="O285" s="125" t="s">
        <v>4755</v>
      </c>
      <c r="P285" s="125" t="s">
        <v>3299</v>
      </c>
      <c r="Q285" s="126">
        <v>1000</v>
      </c>
      <c r="R285" s="125" t="s">
        <v>4571</v>
      </c>
      <c r="S285" s="187" t="s">
        <v>44</v>
      </c>
      <c r="T285" s="170">
        <v>1000</v>
      </c>
      <c r="U285" s="170">
        <v>1000</v>
      </c>
      <c r="V285" s="171" t="s">
        <v>3271</v>
      </c>
      <c r="W285" s="171" t="s">
        <v>132</v>
      </c>
      <c r="X285" s="171" t="s">
        <v>5193</v>
      </c>
      <c r="Y285" s="171" t="s">
        <v>3288</v>
      </c>
      <c r="Z285" s="171">
        <v>46</v>
      </c>
      <c r="AA285" s="171" t="s">
        <v>44</v>
      </c>
      <c r="AB285" s="168" t="s">
        <v>44</v>
      </c>
      <c r="AC285" s="171" t="s">
        <v>44</v>
      </c>
      <c r="AD285" s="168">
        <v>1.1000000000000001E-2</v>
      </c>
      <c r="AE285" s="168" t="s">
        <v>44</v>
      </c>
      <c r="AF285" s="168">
        <v>1.8000000000000002E-2</v>
      </c>
      <c r="AG285" s="168">
        <v>0.2</v>
      </c>
      <c r="AH285" s="171" t="s">
        <v>5172</v>
      </c>
      <c r="AI285" s="171" t="s">
        <v>44</v>
      </c>
      <c r="AJ285" s="171" t="s">
        <v>130</v>
      </c>
      <c r="AK285" s="172">
        <v>43089</v>
      </c>
      <c r="AL285" s="186" t="s">
        <v>5686</v>
      </c>
      <c r="AM285" s="127">
        <v>9.4332725783533994E-3</v>
      </c>
      <c r="AN285" s="127">
        <v>3.9466894324892997E-2</v>
      </c>
      <c r="AO285" s="127">
        <v>0.14933421122187071</v>
      </c>
      <c r="AP285" s="127">
        <v>0.1386408153922917</v>
      </c>
      <c r="AQ285" s="127">
        <v>0.14604571766119001</v>
      </c>
      <c r="AR285" s="127">
        <v>0.13750995350509179</v>
      </c>
      <c r="AS285" s="127">
        <v>0.1273929216579916</v>
      </c>
      <c r="AT285" s="127">
        <v>0.14038075049751539</v>
      </c>
      <c r="AU285" s="127" t="s">
        <v>44</v>
      </c>
      <c r="AV285" s="127" t="s">
        <v>44</v>
      </c>
      <c r="AW285" s="127">
        <v>9.5805163639679503E-2</v>
      </c>
      <c r="AX285" s="127">
        <v>0.86469362304832886</v>
      </c>
      <c r="AY285" s="127">
        <v>0.86926981698672223</v>
      </c>
      <c r="AZ285" s="127">
        <v>1.0071441849481175</v>
      </c>
      <c r="BA285" s="127">
        <v>1.0579911668911164</v>
      </c>
      <c r="BB285" s="127">
        <v>1.1509836219270559</v>
      </c>
      <c r="BC285" s="127">
        <v>1.2645787867893159</v>
      </c>
      <c r="BD285" s="127">
        <v>0.97638255413825603</v>
      </c>
      <c r="BE285" s="127">
        <v>1.1345729432915386</v>
      </c>
      <c r="BF285" s="127" t="s">
        <v>44</v>
      </c>
      <c r="BG285" s="127" t="s">
        <v>44</v>
      </c>
      <c r="BH285" s="127">
        <v>1.0975191361067911</v>
      </c>
      <c r="BI285" s="127">
        <v>-1.4761088798999999E-3</v>
      </c>
      <c r="BJ285" s="127">
        <v>-5.9354578028996E-3</v>
      </c>
      <c r="BK285" s="127">
        <v>1.0593033648952999E-3</v>
      </c>
      <c r="BL285" s="127">
        <v>6.7188097780850331E-3</v>
      </c>
      <c r="BM285" s="127">
        <v>1.7000780742880472E-2</v>
      </c>
      <c r="BN285" s="127">
        <v>2.8770225350849499E-2</v>
      </c>
      <c r="BO285" s="127">
        <v>-3.0814719268334998E-3</v>
      </c>
      <c r="BP285" s="127">
        <v>1.66507150444812E-2</v>
      </c>
      <c r="BQ285" s="127" t="s">
        <v>44</v>
      </c>
      <c r="BR285" s="127" t="s">
        <v>44</v>
      </c>
      <c r="BS285" s="127">
        <v>7.8292521108438429E-3</v>
      </c>
      <c r="BT285" s="127">
        <v>7.1586372864109998E-3</v>
      </c>
      <c r="BU285" s="127">
        <v>1.16088680022201E-2</v>
      </c>
      <c r="BV285" s="174">
        <v>0.1324434070300235</v>
      </c>
      <c r="BW285" s="174">
        <v>0.50791241610726112</v>
      </c>
      <c r="BX285" s="127">
        <v>-2.6093599818228998E-3</v>
      </c>
      <c r="BY285" s="127">
        <v>-0.1078422657956319</v>
      </c>
      <c r="BZ285" s="174">
        <v>7.3405310779773997E-3</v>
      </c>
      <c r="CA285" s="179">
        <v>-3.1351407839486901E-2</v>
      </c>
      <c r="CB285" s="179">
        <v>-3.9870956548285201E-2</v>
      </c>
      <c r="CC285" s="179">
        <v>-6.7813244735741999E-3</v>
      </c>
      <c r="CD285" s="179">
        <v>-4.4745481816518301E-2</v>
      </c>
      <c r="CE285" s="179">
        <v>9.2063094705207293E-2</v>
      </c>
      <c r="CF285" s="179">
        <v>8.7486989283579999E-4</v>
      </c>
      <c r="CG285" s="176">
        <v>214.11060182</v>
      </c>
      <c r="CH285" s="168">
        <v>0.17</v>
      </c>
      <c r="CI285" s="169">
        <v>0.12</v>
      </c>
      <c r="CJ285" s="169">
        <v>1.8700000000000004E-3</v>
      </c>
      <c r="CK285" s="169">
        <v>2.214041305225756E-5</v>
      </c>
      <c r="CL285" s="169">
        <v>1.8921404130522578E-3</v>
      </c>
      <c r="CM285" s="177">
        <v>528988403.88</v>
      </c>
      <c r="CN285" s="177">
        <v>491229067.54301554</v>
      </c>
      <c r="CO285" s="177">
        <v>28151130.889999986</v>
      </c>
      <c r="CP285" s="127" t="s">
        <v>44</v>
      </c>
      <c r="CQ285" s="127" t="s">
        <v>44</v>
      </c>
      <c r="CR285" s="127" t="s">
        <v>44</v>
      </c>
      <c r="CS285" s="127" t="s">
        <v>44</v>
      </c>
      <c r="CT285" s="125" t="s">
        <v>44</v>
      </c>
      <c r="CU285" s="125" t="s">
        <v>44</v>
      </c>
      <c r="CV285" s="125" t="s">
        <v>5687</v>
      </c>
      <c r="CW285" s="125" t="s">
        <v>44</v>
      </c>
      <c r="CX285" s="153">
        <v>25569.625694432871</v>
      </c>
    </row>
    <row r="286" spans="1:102" ht="15" customHeight="1" x14ac:dyDescent="0.25">
      <c r="A286" s="8"/>
      <c r="B286" s="128">
        <v>45683300000150</v>
      </c>
      <c r="C286" s="151" t="s">
        <v>5688</v>
      </c>
      <c r="D286" s="125">
        <v>15</v>
      </c>
      <c r="E286" s="125"/>
      <c r="F286" s="121"/>
      <c r="G286" s="125" t="s">
        <v>5675</v>
      </c>
      <c r="H286" s="125" t="s">
        <v>3264</v>
      </c>
      <c r="I286" s="125" t="s">
        <v>3265</v>
      </c>
      <c r="J286" s="125" t="s">
        <v>357</v>
      </c>
      <c r="K286" s="125" t="s">
        <v>3285</v>
      </c>
      <c r="L286" s="125" t="s">
        <v>3273</v>
      </c>
      <c r="M286" s="125" t="s">
        <v>110</v>
      </c>
      <c r="N286" s="125" t="s">
        <v>4789</v>
      </c>
      <c r="O286" s="125" t="s">
        <v>262</v>
      </c>
      <c r="P286" s="125" t="s">
        <v>3320</v>
      </c>
      <c r="Q286" s="126">
        <v>10000</v>
      </c>
      <c r="R286" s="125" t="s">
        <v>4571</v>
      </c>
      <c r="S286" s="187" t="s">
        <v>44</v>
      </c>
      <c r="T286" s="170">
        <v>1000</v>
      </c>
      <c r="U286" s="170">
        <v>5000</v>
      </c>
      <c r="V286" s="171" t="s">
        <v>3271</v>
      </c>
      <c r="W286" s="171" t="s">
        <v>132</v>
      </c>
      <c r="X286" s="171" t="s">
        <v>5689</v>
      </c>
      <c r="Y286" s="171" t="s">
        <v>3288</v>
      </c>
      <c r="Z286" s="171">
        <v>366</v>
      </c>
      <c r="AA286" s="171" t="s">
        <v>44</v>
      </c>
      <c r="AB286" s="168" t="s">
        <v>44</v>
      </c>
      <c r="AC286" s="171" t="s">
        <v>5690</v>
      </c>
      <c r="AD286" s="168">
        <v>1.8500000000000003E-2</v>
      </c>
      <c r="AE286" s="168">
        <v>0.16849999999999998</v>
      </c>
      <c r="AF286" s="168">
        <v>2.5000000000000001E-2</v>
      </c>
      <c r="AG286" s="168">
        <v>0.2</v>
      </c>
      <c r="AH286" s="171" t="s">
        <v>4887</v>
      </c>
      <c r="AI286" s="171" t="s">
        <v>4888</v>
      </c>
      <c r="AJ286" s="171" t="s">
        <v>130</v>
      </c>
      <c r="AK286" s="172">
        <v>44697</v>
      </c>
      <c r="AL286" s="186" t="s">
        <v>5691</v>
      </c>
      <c r="AM286" s="127">
        <v>7.7605632254265002E-3</v>
      </c>
      <c r="AN286" s="127">
        <v>1.18550652572375E-2</v>
      </c>
      <c r="AO286" s="127">
        <v>0.13073716956211509</v>
      </c>
      <c r="AP286" s="127">
        <v>0.14011629631815939</v>
      </c>
      <c r="AQ286" s="127">
        <v>0.15393371373147269</v>
      </c>
      <c r="AR286" s="127">
        <v>0.17370017655010361</v>
      </c>
      <c r="AS286" s="127">
        <v>0.1718437870857554</v>
      </c>
      <c r="AT286" s="127" t="s">
        <v>44</v>
      </c>
      <c r="AU286" s="127" t="s">
        <v>44</v>
      </c>
      <c r="AV286" s="127" t="s">
        <v>44</v>
      </c>
      <c r="AW286" s="127">
        <v>0.1576824408616497</v>
      </c>
      <c r="AX286" s="127">
        <v>0.71136601604074068</v>
      </c>
      <c r="AY286" s="127">
        <v>0.26111125749321229</v>
      </c>
      <c r="AZ286" s="127">
        <v>0.88172146893676029</v>
      </c>
      <c r="BA286" s="127">
        <v>1.0699885001716589</v>
      </c>
      <c r="BB286" s="127">
        <v>1.2222769260340414</v>
      </c>
      <c r="BC286" s="127">
        <v>1.5973938826085512</v>
      </c>
      <c r="BD286" s="127">
        <v>1.3170690613253155</v>
      </c>
      <c r="BE286" s="127" t="s">
        <v>44</v>
      </c>
      <c r="BF286" s="127" t="s">
        <v>44</v>
      </c>
      <c r="BG286" s="127" t="s">
        <v>44</v>
      </c>
      <c r="BH286" s="127">
        <v>1.2576511965990345</v>
      </c>
      <c r="BI286" s="127">
        <v>-3.1488182328269E-3</v>
      </c>
      <c r="BJ286" s="127">
        <v>-3.3547286870554999E-2</v>
      </c>
      <c r="BK286" s="127">
        <v>-1.7537738294860199E-2</v>
      </c>
      <c r="BL286" s="127">
        <v>8.1038679107476863E-3</v>
      </c>
      <c r="BM286" s="127">
        <v>2.4862409657772977E-2</v>
      </c>
      <c r="BN286" s="127">
        <v>6.4960448395861195E-2</v>
      </c>
      <c r="BO286" s="127">
        <v>4.1369393500930197E-2</v>
      </c>
      <c r="BP286" s="127" t="s">
        <v>44</v>
      </c>
      <c r="BQ286" s="127" t="s">
        <v>44</v>
      </c>
      <c r="BR286" s="127" t="s">
        <v>44</v>
      </c>
      <c r="BS286" s="127">
        <v>2.8704941715051335E-2</v>
      </c>
      <c r="BT286" s="127">
        <v>3.7089082937703501E-2</v>
      </c>
      <c r="BU286" s="127">
        <v>2.4883841003421302E-2</v>
      </c>
      <c r="BV286" s="174">
        <v>-0.3966935816360625</v>
      </c>
      <c r="BW286" s="174">
        <v>0.97244179707502643</v>
      </c>
      <c r="BX286" s="127">
        <v>-3.19719343081242E-2</v>
      </c>
      <c r="BY286" s="127">
        <v>-3.19719343081242E-2</v>
      </c>
      <c r="BZ286" s="174">
        <v>2.8975479512925E-3</v>
      </c>
      <c r="CA286" s="179">
        <v>-2.2758448763932199E-2</v>
      </c>
      <c r="CB286" s="179">
        <v>-1.4226183542280901E-2</v>
      </c>
      <c r="CC286" s="179">
        <v>-9.7931102314764595E-2</v>
      </c>
      <c r="CD286" s="179">
        <v>-0.1239468561698807</v>
      </c>
      <c r="CE286" s="179">
        <v>-6.7567674425423399E-2</v>
      </c>
      <c r="CF286" s="179">
        <v>-5.8002964229622998E-2</v>
      </c>
      <c r="CG286" s="176">
        <v>178.16608531</v>
      </c>
      <c r="CH286" s="168">
        <v>0.15</v>
      </c>
      <c r="CI286" s="169">
        <v>0.125</v>
      </c>
      <c r="CJ286" s="169">
        <v>2.7750000000000001E-3</v>
      </c>
      <c r="CK286" s="169" t="s">
        <v>44</v>
      </c>
      <c r="CL286" s="169">
        <v>2.7750000000000001E-3</v>
      </c>
      <c r="CM286" s="177">
        <v>542982108.15999997</v>
      </c>
      <c r="CN286" s="177">
        <v>549285769.63563478</v>
      </c>
      <c r="CO286" s="177">
        <v>-38068634.850000016</v>
      </c>
      <c r="CP286" s="127" t="s">
        <v>44</v>
      </c>
      <c r="CQ286" s="127" t="s">
        <v>44</v>
      </c>
      <c r="CR286" s="127" t="s">
        <v>44</v>
      </c>
      <c r="CS286" s="127" t="s">
        <v>44</v>
      </c>
      <c r="CT286" s="125" t="s">
        <v>44</v>
      </c>
      <c r="CU286" s="125" t="s">
        <v>44</v>
      </c>
      <c r="CV286" s="125" t="s">
        <v>5692</v>
      </c>
      <c r="CW286" s="125" t="s">
        <v>44</v>
      </c>
      <c r="CX286" s="153">
        <v>25569.625694432871</v>
      </c>
    </row>
    <row r="287" spans="1:102" ht="15" customHeight="1" x14ac:dyDescent="0.25">
      <c r="A287" s="8"/>
      <c r="B287" s="128">
        <v>63179605000101</v>
      </c>
      <c r="C287" s="151" t="s">
        <v>5693</v>
      </c>
      <c r="D287" s="125">
        <v>11</v>
      </c>
      <c r="E287" s="125"/>
      <c r="F287" s="121"/>
      <c r="G287" s="125" t="s">
        <v>5675</v>
      </c>
      <c r="H287" s="125" t="s">
        <v>3264</v>
      </c>
      <c r="I287" s="125" t="s">
        <v>3265</v>
      </c>
      <c r="J287" s="125" t="s">
        <v>357</v>
      </c>
      <c r="K287" s="125" t="s">
        <v>3285</v>
      </c>
      <c r="L287" s="125" t="s">
        <v>3272</v>
      </c>
      <c r="M287" s="125" t="s">
        <v>160</v>
      </c>
      <c r="N287" s="125" t="s">
        <v>3305</v>
      </c>
      <c r="O287" s="125" t="s">
        <v>315</v>
      </c>
      <c r="P287" s="125" t="s">
        <v>4722</v>
      </c>
      <c r="Q287" s="126">
        <v>1000</v>
      </c>
      <c r="R287" s="125" t="s">
        <v>4571</v>
      </c>
      <c r="S287" s="187" t="s">
        <v>44</v>
      </c>
      <c r="T287" s="170">
        <v>1000</v>
      </c>
      <c r="U287" s="170">
        <v>1000</v>
      </c>
      <c r="V287" s="171" t="s">
        <v>3271</v>
      </c>
      <c r="W287" s="171" t="s">
        <v>132</v>
      </c>
      <c r="X287" s="171" t="s">
        <v>5255</v>
      </c>
      <c r="Y287" s="171" t="s">
        <v>3288</v>
      </c>
      <c r="Z287" s="171">
        <v>32</v>
      </c>
      <c r="AA287" s="171" t="s">
        <v>44</v>
      </c>
      <c r="AB287" s="168" t="s">
        <v>44</v>
      </c>
      <c r="AC287" s="171" t="s">
        <v>5694</v>
      </c>
      <c r="AD287" s="168">
        <v>4.3E-3</v>
      </c>
      <c r="AE287" s="168">
        <v>0.63429999999999997</v>
      </c>
      <c r="AF287" s="168">
        <v>1.43E-2</v>
      </c>
      <c r="AG287" s="168" t="s">
        <v>44</v>
      </c>
      <c r="AH287" s="171" t="s">
        <v>44</v>
      </c>
      <c r="AI287" s="171" t="s">
        <v>44</v>
      </c>
      <c r="AJ287" s="171" t="s">
        <v>44</v>
      </c>
      <c r="AK287" s="172">
        <v>45968</v>
      </c>
      <c r="AL287" s="186" t="s">
        <v>5695</v>
      </c>
      <c r="AM287" s="127" t="s">
        <v>44</v>
      </c>
      <c r="AN287" s="127" t="s">
        <v>44</v>
      </c>
      <c r="AO287" s="127" t="s">
        <v>44</v>
      </c>
      <c r="AP287" s="127" t="s">
        <v>44</v>
      </c>
      <c r="AQ287" s="127" t="s">
        <v>44</v>
      </c>
      <c r="AR287" s="127" t="s">
        <v>44</v>
      </c>
      <c r="AS287" s="127" t="s">
        <v>44</v>
      </c>
      <c r="AT287" s="127" t="s">
        <v>44</v>
      </c>
      <c r="AU287" s="127" t="s">
        <v>44</v>
      </c>
      <c r="AV287" s="127" t="s">
        <v>44</v>
      </c>
      <c r="AW287" s="127" t="s">
        <v>44</v>
      </c>
      <c r="AX287" s="127" t="s">
        <v>44</v>
      </c>
      <c r="AY287" s="127" t="s">
        <v>44</v>
      </c>
      <c r="AZ287" s="127" t="s">
        <v>44</v>
      </c>
      <c r="BA287" s="127" t="s">
        <v>44</v>
      </c>
      <c r="BB287" s="127" t="s">
        <v>44</v>
      </c>
      <c r="BC287" s="127" t="s">
        <v>44</v>
      </c>
      <c r="BD287" s="127" t="s">
        <v>44</v>
      </c>
      <c r="BE287" s="127" t="s">
        <v>44</v>
      </c>
      <c r="BF287" s="127" t="s">
        <v>44</v>
      </c>
      <c r="BG287" s="127" t="s">
        <v>44</v>
      </c>
      <c r="BH287" s="127" t="s">
        <v>44</v>
      </c>
      <c r="BI287" s="127" t="s">
        <v>44</v>
      </c>
      <c r="BJ287" s="127" t="s">
        <v>44</v>
      </c>
      <c r="BK287" s="127" t="s">
        <v>44</v>
      </c>
      <c r="BL287" s="127" t="s">
        <v>44</v>
      </c>
      <c r="BM287" s="127" t="s">
        <v>44</v>
      </c>
      <c r="BN287" s="127" t="s">
        <v>44</v>
      </c>
      <c r="BO287" s="127" t="s">
        <v>44</v>
      </c>
      <c r="BP287" s="127" t="s">
        <v>44</v>
      </c>
      <c r="BQ287" s="127" t="s">
        <v>44</v>
      </c>
      <c r="BR287" s="127" t="s">
        <v>44</v>
      </c>
      <c r="BS287" s="127" t="s">
        <v>44</v>
      </c>
      <c r="BT287" s="127" t="s">
        <v>44</v>
      </c>
      <c r="BU287" s="127">
        <v>1.3921437791750899E-2</v>
      </c>
      <c r="BV287" s="174" t="s">
        <v>44</v>
      </c>
      <c r="BW287" s="174">
        <v>-3.1312031087661945</v>
      </c>
      <c r="BX287" s="127" t="s">
        <v>44</v>
      </c>
      <c r="BY287" s="127">
        <v>-1.1121572636624199E-2</v>
      </c>
      <c r="BZ287" s="174">
        <v>-2.3333668464847999E-2</v>
      </c>
      <c r="CA287" s="179" t="s">
        <v>44</v>
      </c>
      <c r="CB287" s="179" t="s">
        <v>44</v>
      </c>
      <c r="CC287" s="179" t="s">
        <v>44</v>
      </c>
      <c r="CD287" s="179" t="s">
        <v>44</v>
      </c>
      <c r="CE287" s="179" t="s">
        <v>44</v>
      </c>
      <c r="CF287" s="179" t="s">
        <v>44</v>
      </c>
      <c r="CG287" s="176">
        <v>104.49507201999999</v>
      </c>
      <c r="CH287" s="168">
        <v>0.56399999999999995</v>
      </c>
      <c r="CI287" s="169" t="s">
        <v>44</v>
      </c>
      <c r="CJ287" s="169">
        <v>2.4251999999999998E-3</v>
      </c>
      <c r="CK287" s="169" t="s">
        <v>44</v>
      </c>
      <c r="CL287" s="169">
        <v>2.4251999999999998E-3</v>
      </c>
      <c r="CM287" s="177">
        <v>18928116.559999999</v>
      </c>
      <c r="CN287" s="177" t="s">
        <v>44</v>
      </c>
      <c r="CO287" s="177">
        <v>18625894.73</v>
      </c>
      <c r="CP287" s="127" t="s">
        <v>44</v>
      </c>
      <c r="CQ287" s="127" t="s">
        <v>44</v>
      </c>
      <c r="CR287" s="127" t="s">
        <v>44</v>
      </c>
      <c r="CS287" s="127" t="s">
        <v>44</v>
      </c>
      <c r="CT287" s="125" t="s">
        <v>44</v>
      </c>
      <c r="CU287" s="125" t="s">
        <v>44</v>
      </c>
      <c r="CV287" s="125" t="s">
        <v>44</v>
      </c>
      <c r="CW287" s="125" t="s">
        <v>44</v>
      </c>
      <c r="CX287" s="153">
        <v>25569.625694432871</v>
      </c>
    </row>
    <row r="288" spans="1:102" ht="15" customHeight="1" x14ac:dyDescent="0.25">
      <c r="A288" s="8"/>
      <c r="B288" s="128">
        <v>54237051000160</v>
      </c>
      <c r="C288" s="151" t="s">
        <v>5696</v>
      </c>
      <c r="D288" s="125">
        <v>11</v>
      </c>
      <c r="E288" s="125"/>
      <c r="F288" s="121"/>
      <c r="G288" s="125" t="s">
        <v>5675</v>
      </c>
      <c r="H288" s="125" t="s">
        <v>3264</v>
      </c>
      <c r="I288" s="125" t="s">
        <v>3265</v>
      </c>
      <c r="J288" s="125" t="s">
        <v>357</v>
      </c>
      <c r="K288" s="125" t="s">
        <v>3285</v>
      </c>
      <c r="L288" s="125" t="s">
        <v>3273</v>
      </c>
      <c r="M288" s="125" t="s">
        <v>160</v>
      </c>
      <c r="N288" s="125" t="s">
        <v>3305</v>
      </c>
      <c r="O288" s="125" t="s">
        <v>311</v>
      </c>
      <c r="P288" s="125" t="s">
        <v>4722</v>
      </c>
      <c r="Q288" s="126">
        <v>1000</v>
      </c>
      <c r="R288" s="125" t="s">
        <v>4571</v>
      </c>
      <c r="S288" s="187" t="s">
        <v>44</v>
      </c>
      <c r="T288" s="170">
        <v>1000</v>
      </c>
      <c r="U288" s="170">
        <v>1000</v>
      </c>
      <c r="V288" s="171" t="s">
        <v>3271</v>
      </c>
      <c r="W288" s="171" t="s">
        <v>132</v>
      </c>
      <c r="X288" s="171" t="s">
        <v>3290</v>
      </c>
      <c r="Y288" s="171" t="s">
        <v>3288</v>
      </c>
      <c r="Z288" s="171">
        <v>61</v>
      </c>
      <c r="AA288" s="171" t="s">
        <v>44</v>
      </c>
      <c r="AB288" s="168" t="s">
        <v>44</v>
      </c>
      <c r="AC288" s="171" t="s">
        <v>44</v>
      </c>
      <c r="AD288" s="168">
        <v>0.01</v>
      </c>
      <c r="AE288" s="168" t="s">
        <v>44</v>
      </c>
      <c r="AF288" s="168">
        <v>1.3000000000000001E-2</v>
      </c>
      <c r="AG288" s="168">
        <v>0.2</v>
      </c>
      <c r="AH288" s="171" t="s">
        <v>4746</v>
      </c>
      <c r="AI288" s="171" t="s">
        <v>44</v>
      </c>
      <c r="AJ288" s="171" t="s">
        <v>5697</v>
      </c>
      <c r="AK288" s="172">
        <v>45418</v>
      </c>
      <c r="AL288" s="186" t="s">
        <v>5698</v>
      </c>
      <c r="AM288" s="127">
        <v>-1.6499833738929E-3</v>
      </c>
      <c r="AN288" s="127">
        <v>2.36880338345653E-2</v>
      </c>
      <c r="AO288" s="127">
        <v>0.1279090283996549</v>
      </c>
      <c r="AP288" s="127" t="s">
        <v>44</v>
      </c>
      <c r="AQ288" s="127" t="s">
        <v>44</v>
      </c>
      <c r="AR288" s="127" t="s">
        <v>44</v>
      </c>
      <c r="AS288" s="127" t="s">
        <v>44</v>
      </c>
      <c r="AT288" s="127" t="s">
        <v>44</v>
      </c>
      <c r="AU288" s="127" t="s">
        <v>44</v>
      </c>
      <c r="AV288" s="127" t="s">
        <v>44</v>
      </c>
      <c r="AW288" s="127">
        <v>0.1240070779190105</v>
      </c>
      <c r="AX288" s="127" t="s">
        <v>44</v>
      </c>
      <c r="AY288" s="127">
        <v>0.52173582918989092</v>
      </c>
      <c r="AZ288" s="127">
        <v>0.86264783602519435</v>
      </c>
      <c r="BA288" s="127" t="s">
        <v>44</v>
      </c>
      <c r="BB288" s="127" t="s">
        <v>44</v>
      </c>
      <c r="BC288" s="127" t="s">
        <v>44</v>
      </c>
      <c r="BD288" s="127" t="s">
        <v>44</v>
      </c>
      <c r="BE288" s="127" t="s">
        <v>44</v>
      </c>
      <c r="BF288" s="127" t="s">
        <v>44</v>
      </c>
      <c r="BG288" s="127" t="s">
        <v>44</v>
      </c>
      <c r="BH288" s="127">
        <v>0.9383667214127398</v>
      </c>
      <c r="BI288" s="127">
        <v>-1.25593648321464E-2</v>
      </c>
      <c r="BJ288" s="127">
        <v>-2.17143182932273E-2</v>
      </c>
      <c r="BK288" s="127">
        <v>-2.03658794573204E-2</v>
      </c>
      <c r="BL288" s="127" t="s">
        <v>44</v>
      </c>
      <c r="BM288" s="127" t="s">
        <v>44</v>
      </c>
      <c r="BN288" s="127" t="s">
        <v>44</v>
      </c>
      <c r="BO288" s="127" t="s">
        <v>44</v>
      </c>
      <c r="BP288" s="127" t="s">
        <v>44</v>
      </c>
      <c r="BQ288" s="127" t="s">
        <v>44</v>
      </c>
      <c r="BR288" s="127" t="s">
        <v>44</v>
      </c>
      <c r="BS288" s="127">
        <v>-7.1942312442023759E-3</v>
      </c>
      <c r="BT288" s="127">
        <v>2.24020335983122E-2</v>
      </c>
      <c r="BU288" s="127">
        <v>2.1766016256317699E-2</v>
      </c>
      <c r="BV288" s="174">
        <v>-0.78807880584417889</v>
      </c>
      <c r="BW288" s="174">
        <v>-0.3020332830101366</v>
      </c>
      <c r="BX288" s="127">
        <v>-1.0425882654594E-2</v>
      </c>
      <c r="BY288" s="127">
        <v>-1.30743833521568E-2</v>
      </c>
      <c r="BZ288" s="174">
        <v>6.4663913779307303E-2</v>
      </c>
      <c r="CA288" s="179">
        <v>0.5163825572962023</v>
      </c>
      <c r="CB288" s="179">
        <v>-0.37571748430680352</v>
      </c>
      <c r="CC288" s="179">
        <v>0.76706583636338255</v>
      </c>
      <c r="CD288" s="179">
        <v>0.86004950659628088</v>
      </c>
      <c r="CE288" s="179">
        <v>1.8846681366593902E-2</v>
      </c>
      <c r="CF288" s="179">
        <v>0.6510253884554873</v>
      </c>
      <c r="CG288" s="176">
        <v>1.2610497899999999</v>
      </c>
      <c r="CH288" s="168">
        <v>0.24</v>
      </c>
      <c r="CI288" s="169" t="s">
        <v>44</v>
      </c>
      <c r="CJ288" s="169">
        <v>2.3999999999999998E-3</v>
      </c>
      <c r="CK288" s="169" t="s">
        <v>44</v>
      </c>
      <c r="CL288" s="169">
        <v>2.3999999999999998E-3</v>
      </c>
      <c r="CM288" s="177">
        <v>319019811.60000002</v>
      </c>
      <c r="CN288" s="177">
        <v>264760750.18476203</v>
      </c>
      <c r="CO288" s="177">
        <v>109277339.00999996</v>
      </c>
      <c r="CP288" s="127" t="s">
        <v>44</v>
      </c>
      <c r="CQ288" s="127" t="s">
        <v>44</v>
      </c>
      <c r="CR288" s="127" t="s">
        <v>44</v>
      </c>
      <c r="CS288" s="127" t="s">
        <v>44</v>
      </c>
      <c r="CT288" s="125" t="s">
        <v>44</v>
      </c>
      <c r="CU288" s="125" t="s">
        <v>44</v>
      </c>
      <c r="CV288" s="125" t="s">
        <v>5699</v>
      </c>
      <c r="CW288" s="125" t="s">
        <v>44</v>
      </c>
      <c r="CX288" s="153">
        <v>25569.625694432871</v>
      </c>
    </row>
    <row r="289" spans="1:102" ht="15" customHeight="1" x14ac:dyDescent="0.25">
      <c r="A289" s="8"/>
      <c r="B289" s="128">
        <v>41594333000173</v>
      </c>
      <c r="C289" s="151" t="s">
        <v>5700</v>
      </c>
      <c r="D289" s="125">
        <v>11</v>
      </c>
      <c r="E289" s="125"/>
      <c r="F289" s="121"/>
      <c r="G289" s="125" t="s">
        <v>5675</v>
      </c>
      <c r="H289" s="125" t="s">
        <v>3264</v>
      </c>
      <c r="I289" s="125" t="s">
        <v>3265</v>
      </c>
      <c r="J289" s="125" t="s">
        <v>357</v>
      </c>
      <c r="K289" s="125" t="s">
        <v>3285</v>
      </c>
      <c r="L289" s="125" t="s">
        <v>3272</v>
      </c>
      <c r="M289" s="125" t="s">
        <v>160</v>
      </c>
      <c r="N289" s="125" t="s">
        <v>3305</v>
      </c>
      <c r="O289" s="125" t="s">
        <v>311</v>
      </c>
      <c r="P289" s="125" t="s">
        <v>5701</v>
      </c>
      <c r="Q289" s="126">
        <v>1000</v>
      </c>
      <c r="R289" s="125" t="s">
        <v>4571</v>
      </c>
      <c r="S289" s="187" t="s">
        <v>44</v>
      </c>
      <c r="T289" s="170">
        <v>1000</v>
      </c>
      <c r="U289" s="170">
        <v>1000</v>
      </c>
      <c r="V289" s="171" t="s">
        <v>3271</v>
      </c>
      <c r="W289" s="171" t="s">
        <v>132</v>
      </c>
      <c r="X289" s="171" t="s">
        <v>3289</v>
      </c>
      <c r="Y289" s="171" t="s">
        <v>3288</v>
      </c>
      <c r="Z289" s="171">
        <v>31</v>
      </c>
      <c r="AA289" s="171" t="s">
        <v>44</v>
      </c>
      <c r="AB289" s="168" t="s">
        <v>44</v>
      </c>
      <c r="AC289" s="171" t="s">
        <v>5702</v>
      </c>
      <c r="AD289" s="168">
        <v>8.5000000000000006E-3</v>
      </c>
      <c r="AE289" s="168">
        <v>0.1585</v>
      </c>
      <c r="AF289" s="168">
        <v>1.3000000000000001E-2</v>
      </c>
      <c r="AG289" s="168">
        <v>0.2</v>
      </c>
      <c r="AH289" s="171" t="s">
        <v>44</v>
      </c>
      <c r="AI289" s="171" t="s">
        <v>44</v>
      </c>
      <c r="AJ289" s="171" t="s">
        <v>5697</v>
      </c>
      <c r="AK289" s="172">
        <v>44397</v>
      </c>
      <c r="AL289" s="186" t="s">
        <v>5703</v>
      </c>
      <c r="AM289" s="127">
        <v>-3.2597129198699999E-4</v>
      </c>
      <c r="AN289" s="127">
        <v>2.4444454472024101E-2</v>
      </c>
      <c r="AO289" s="127">
        <v>0.13157370201227711</v>
      </c>
      <c r="AP289" s="127">
        <v>0.1070188010912405</v>
      </c>
      <c r="AQ289" s="127">
        <v>0.13168258371043201</v>
      </c>
      <c r="AR289" s="127">
        <v>8.6959365790051799E-2</v>
      </c>
      <c r="AS289" s="127">
        <v>0.16823674745168829</v>
      </c>
      <c r="AT289" s="127">
        <v>0.11669322485297901</v>
      </c>
      <c r="AU289" s="127" t="s">
        <v>44</v>
      </c>
      <c r="AV289" s="127" t="s">
        <v>44</v>
      </c>
      <c r="AW289" s="127">
        <v>0.123198357001971</v>
      </c>
      <c r="AX289" s="127" t="s">
        <v>44</v>
      </c>
      <c r="AY289" s="127">
        <v>0.53839621355345357</v>
      </c>
      <c r="AZ289" s="127">
        <v>0.88736323572152831</v>
      </c>
      <c r="BA289" s="127">
        <v>0.80460287329693569</v>
      </c>
      <c r="BB289" s="127">
        <v>1.0236651981556657</v>
      </c>
      <c r="BC289" s="127">
        <v>0.79970188693780708</v>
      </c>
      <c r="BD289" s="127">
        <v>1.2894234863204237</v>
      </c>
      <c r="BE289" s="127">
        <v>0.94312770885185615</v>
      </c>
      <c r="BF289" s="127" t="s">
        <v>44</v>
      </c>
      <c r="BG289" s="127" t="s">
        <v>44</v>
      </c>
      <c r="BH289" s="127">
        <v>1.0104520000540045</v>
      </c>
      <c r="BI289" s="127">
        <v>-1.12353527502405E-2</v>
      </c>
      <c r="BJ289" s="127">
        <v>-2.0957897655768401E-2</v>
      </c>
      <c r="BK289" s="127">
        <v>-1.67012058446982E-2</v>
      </c>
      <c r="BL289" s="127">
        <v>-2.2938425910583482E-2</v>
      </c>
      <c r="BM289" s="127">
        <v>2.6972782447585164E-3</v>
      </c>
      <c r="BN289" s="127">
        <v>-2.1780362364190502E-2</v>
      </c>
      <c r="BO289" s="127">
        <v>3.7762353866863198E-2</v>
      </c>
      <c r="BP289" s="127">
        <v>-7.0368106000551003E-3</v>
      </c>
      <c r="BQ289" s="127" t="s">
        <v>44</v>
      </c>
      <c r="BR289" s="127" t="s">
        <v>44</v>
      </c>
      <c r="BS289" s="127">
        <v>1.1358610051355189E-3</v>
      </c>
      <c r="BT289" s="127">
        <v>2.6505654215481601E-2</v>
      </c>
      <c r="BU289" s="127">
        <v>2.8031661937899899E-2</v>
      </c>
      <c r="BV289" s="174">
        <v>-0.53985901499852085</v>
      </c>
      <c r="BW289" s="174">
        <v>4.6984905261805203E-2</v>
      </c>
      <c r="BX289" s="127">
        <v>-1.05796267160055E-2</v>
      </c>
      <c r="BY289" s="127">
        <v>-2.2150789372565802E-2</v>
      </c>
      <c r="BZ289" s="174">
        <v>6.0312598604020003E-2</v>
      </c>
      <c r="CA289" s="179">
        <v>0.3789783135885475</v>
      </c>
      <c r="CB289" s="179">
        <v>-0.32804212512892628</v>
      </c>
      <c r="CC289" s="179">
        <v>0.58913469036823296</v>
      </c>
      <c r="CD289" s="179">
        <v>0.61680691981237556</v>
      </c>
      <c r="CE289" s="179">
        <v>2.9756731660724699E-2</v>
      </c>
      <c r="CF289" s="179">
        <v>0.48433696711844643</v>
      </c>
      <c r="CG289" s="176">
        <v>173.88769665999999</v>
      </c>
      <c r="CH289" s="168">
        <v>0.28000000000000003</v>
      </c>
      <c r="CI289" s="169" t="s">
        <v>44</v>
      </c>
      <c r="CJ289" s="169">
        <v>2.3800000000000002E-3</v>
      </c>
      <c r="CK289" s="169" t="s">
        <v>44</v>
      </c>
      <c r="CL289" s="169">
        <v>2.3800000000000002E-3</v>
      </c>
      <c r="CM289" s="177">
        <v>268214336.80000001</v>
      </c>
      <c r="CN289" s="177">
        <v>228195394.79579368</v>
      </c>
      <c r="CO289" s="177">
        <v>53922864.530000001</v>
      </c>
      <c r="CP289" s="127" t="s">
        <v>44</v>
      </c>
      <c r="CQ289" s="127" t="s">
        <v>44</v>
      </c>
      <c r="CR289" s="127" t="s">
        <v>44</v>
      </c>
      <c r="CS289" s="127" t="s">
        <v>44</v>
      </c>
      <c r="CT289" s="125" t="s">
        <v>44</v>
      </c>
      <c r="CU289" s="125" t="s">
        <v>44</v>
      </c>
      <c r="CV289" s="125" t="s">
        <v>5704</v>
      </c>
      <c r="CW289" s="125" t="s">
        <v>44</v>
      </c>
      <c r="CX289" s="153">
        <v>25569.625694432871</v>
      </c>
    </row>
    <row r="290" spans="1:102" ht="15" customHeight="1" x14ac:dyDescent="0.25">
      <c r="A290" s="8"/>
      <c r="B290" s="128">
        <v>9143318000104</v>
      </c>
      <c r="C290" s="151" t="s">
        <v>5705</v>
      </c>
      <c r="D290" s="125">
        <v>23</v>
      </c>
      <c r="E290" s="125"/>
      <c r="F290" s="121" t="s">
        <v>3266</v>
      </c>
      <c r="G290" s="125" t="s">
        <v>5706</v>
      </c>
      <c r="H290" s="125" t="s">
        <v>3264</v>
      </c>
      <c r="I290" s="125" t="s">
        <v>3265</v>
      </c>
      <c r="J290" s="125" t="s">
        <v>357</v>
      </c>
      <c r="K290" s="125" t="s">
        <v>3285</v>
      </c>
      <c r="L290" s="125" t="s">
        <v>3272</v>
      </c>
      <c r="M290" s="125" t="s">
        <v>110</v>
      </c>
      <c r="N290" s="125" t="s">
        <v>4789</v>
      </c>
      <c r="O290" s="125" t="s">
        <v>4606</v>
      </c>
      <c r="P290" s="125" t="s">
        <v>3308</v>
      </c>
      <c r="Q290" s="126">
        <v>1000</v>
      </c>
      <c r="R290" s="125" t="s">
        <v>4571</v>
      </c>
      <c r="S290" s="187" t="s">
        <v>44</v>
      </c>
      <c r="T290" s="170">
        <v>1000</v>
      </c>
      <c r="U290" s="170">
        <v>1000</v>
      </c>
      <c r="V290" s="171" t="s">
        <v>3271</v>
      </c>
      <c r="W290" s="171" t="s">
        <v>3288</v>
      </c>
      <c r="X290" s="171" t="s">
        <v>3289</v>
      </c>
      <c r="Y290" s="171" t="s">
        <v>3292</v>
      </c>
      <c r="Z290" s="171">
        <v>32</v>
      </c>
      <c r="AA290" s="171" t="s">
        <v>44</v>
      </c>
      <c r="AB290" s="168" t="s">
        <v>44</v>
      </c>
      <c r="AC290" s="171" t="s">
        <v>5707</v>
      </c>
      <c r="AD290" s="168">
        <v>1.8500000000000003E-2</v>
      </c>
      <c r="AE290" s="168">
        <v>0.16849999999999998</v>
      </c>
      <c r="AF290" s="168">
        <v>2.5000000000000001E-2</v>
      </c>
      <c r="AG290" s="168">
        <v>0.2</v>
      </c>
      <c r="AH290" s="171" t="s">
        <v>44</v>
      </c>
      <c r="AI290" s="171" t="s">
        <v>44</v>
      </c>
      <c r="AJ290" s="171" t="s">
        <v>44</v>
      </c>
      <c r="AK290" s="172">
        <v>39598</v>
      </c>
      <c r="AL290" s="186" t="s">
        <v>5708</v>
      </c>
      <c r="AM290" s="127">
        <v>1.18576543864648E-2</v>
      </c>
      <c r="AN290" s="127">
        <v>7.2674801281679094E-2</v>
      </c>
      <c r="AO290" s="127">
        <v>0.2076172278712653</v>
      </c>
      <c r="AP290" s="127">
        <v>0.1084834269608068</v>
      </c>
      <c r="AQ290" s="127">
        <v>0.13746849212734191</v>
      </c>
      <c r="AR290" s="127">
        <v>-0.1884393547216075</v>
      </c>
      <c r="AS290" s="127">
        <v>0.2320496815335546</v>
      </c>
      <c r="AT290" s="127">
        <v>-1.47552389495128E-2</v>
      </c>
      <c r="AU290" s="127" t="s">
        <v>44</v>
      </c>
      <c r="AV290" s="127" t="s">
        <v>44</v>
      </c>
      <c r="AW290" s="127">
        <v>0.144639174803983</v>
      </c>
      <c r="AX290" s="127">
        <v>1.0869227033484925</v>
      </c>
      <c r="AY290" s="127">
        <v>1.6006836182654931</v>
      </c>
      <c r="AZ290" s="127">
        <v>1.400218222165621</v>
      </c>
      <c r="BA290" s="127">
        <v>0.81618136473421343</v>
      </c>
      <c r="BB290" s="127">
        <v>1.0745668374450696</v>
      </c>
      <c r="BC290" s="127" t="s">
        <v>44</v>
      </c>
      <c r="BD290" s="127">
        <v>1.7785074538989329</v>
      </c>
      <c r="BE290" s="127" t="s">
        <v>44</v>
      </c>
      <c r="BF290" s="127" t="s">
        <v>44</v>
      </c>
      <c r="BG290" s="127" t="s">
        <v>44</v>
      </c>
      <c r="BH290" s="127">
        <v>2.2935286463773621</v>
      </c>
      <c r="BI290" s="127">
        <v>9.4827292821130003E-4</v>
      </c>
      <c r="BJ290" s="127">
        <v>2.7272449153886401E-2</v>
      </c>
      <c r="BK290" s="127">
        <v>5.93423200142899E-2</v>
      </c>
      <c r="BL290" s="127">
        <v>-2.1565950895931163E-2</v>
      </c>
      <c r="BM290" s="127">
        <v>8.4573365612161666E-3</v>
      </c>
      <c r="BN290" s="127">
        <v>-0.29717908287584988</v>
      </c>
      <c r="BO290" s="127">
        <v>0.1015752879487295</v>
      </c>
      <c r="BP290" s="127">
        <v>-0.13848527440254699</v>
      </c>
      <c r="BQ290" s="127" t="s">
        <v>44</v>
      </c>
      <c r="BR290" s="127" t="s">
        <v>44</v>
      </c>
      <c r="BS290" s="127">
        <v>7.6735864681654053E-2</v>
      </c>
      <c r="BT290" s="127">
        <v>0.14120959246081111</v>
      </c>
      <c r="BU290" s="127">
        <v>0.18902974224238289</v>
      </c>
      <c r="BV290" s="174">
        <v>0.42757142587553237</v>
      </c>
      <c r="BW290" s="174">
        <v>0.30850762230512802</v>
      </c>
      <c r="BX290" s="127">
        <v>-6.5682570676398697E-2</v>
      </c>
      <c r="BY290" s="127">
        <v>-0.423569853540954</v>
      </c>
      <c r="BZ290" s="174">
        <v>0.65297761107810204</v>
      </c>
      <c r="CA290" s="179">
        <v>0.88073588148027104</v>
      </c>
      <c r="CB290" s="179">
        <v>-0.4897260294645851</v>
      </c>
      <c r="CC290" s="179">
        <v>0.60350145907007269</v>
      </c>
      <c r="CD290" s="179">
        <v>0.52106610906759954</v>
      </c>
      <c r="CE290" s="179">
        <v>8.0606183544816606E-2</v>
      </c>
      <c r="CF290" s="179">
        <v>0.74424833640741928</v>
      </c>
      <c r="CG290" s="176">
        <v>1117.1700680599999</v>
      </c>
      <c r="CH290" s="168">
        <v>0.13</v>
      </c>
      <c r="CI290" s="169" t="s">
        <v>44</v>
      </c>
      <c r="CJ290" s="169">
        <v>2.4050000000000005E-3</v>
      </c>
      <c r="CK290" s="169" t="s">
        <v>44</v>
      </c>
      <c r="CL290" s="169">
        <v>2.4050000000000005E-3</v>
      </c>
      <c r="CM290" s="177">
        <v>82155369.200000003</v>
      </c>
      <c r="CN290" s="177">
        <v>91220110.570396885</v>
      </c>
      <c r="CO290" s="177">
        <v>-60063863.719999984</v>
      </c>
      <c r="CP290" s="127" t="s">
        <v>44</v>
      </c>
      <c r="CQ290" s="127" t="s">
        <v>44</v>
      </c>
      <c r="CR290" s="127" t="s">
        <v>44</v>
      </c>
      <c r="CS290" s="127" t="s">
        <v>44</v>
      </c>
      <c r="CT290" s="125" t="s">
        <v>44</v>
      </c>
      <c r="CU290" s="125" t="s">
        <v>44</v>
      </c>
      <c r="CV290" s="125" t="s">
        <v>5709</v>
      </c>
      <c r="CW290" s="125" t="s">
        <v>44</v>
      </c>
      <c r="CX290" s="153">
        <v>25569.625694432871</v>
      </c>
    </row>
    <row r="291" spans="1:102" ht="15" customHeight="1" x14ac:dyDescent="0.25">
      <c r="A291" s="8"/>
      <c r="B291" s="128">
        <v>11228311000129</v>
      </c>
      <c r="C291" s="151" t="s">
        <v>5710</v>
      </c>
      <c r="D291" s="125">
        <v>29</v>
      </c>
      <c r="E291" s="125"/>
      <c r="F291" s="121" t="s">
        <v>3267</v>
      </c>
      <c r="G291" s="125" t="s">
        <v>5706</v>
      </c>
      <c r="H291" s="125" t="s">
        <v>3264</v>
      </c>
      <c r="I291" s="125" t="s">
        <v>3265</v>
      </c>
      <c r="J291" s="125" t="s">
        <v>3318</v>
      </c>
      <c r="K291" s="125" t="s">
        <v>3285</v>
      </c>
      <c r="L291" s="125" t="s">
        <v>3272</v>
      </c>
      <c r="M291" s="125" t="s">
        <v>112</v>
      </c>
      <c r="N291" s="125" t="s">
        <v>113</v>
      </c>
      <c r="O291" s="125" t="s">
        <v>3309</v>
      </c>
      <c r="P291" s="125" t="s">
        <v>3308</v>
      </c>
      <c r="Q291" s="126">
        <v>10000</v>
      </c>
      <c r="R291" s="125" t="s">
        <v>4571</v>
      </c>
      <c r="S291" s="187" t="s">
        <v>44</v>
      </c>
      <c r="T291" s="170">
        <v>1000</v>
      </c>
      <c r="U291" s="170">
        <v>5000</v>
      </c>
      <c r="V291" s="171" t="s">
        <v>3271</v>
      </c>
      <c r="W291" s="171" t="s">
        <v>3288</v>
      </c>
      <c r="X291" s="171" t="s">
        <v>3289</v>
      </c>
      <c r="Y291" s="171" t="s">
        <v>3292</v>
      </c>
      <c r="Z291" s="171">
        <v>32</v>
      </c>
      <c r="AA291" s="171" t="s">
        <v>44</v>
      </c>
      <c r="AB291" s="168" t="s">
        <v>44</v>
      </c>
      <c r="AC291" s="171" t="s">
        <v>5711</v>
      </c>
      <c r="AD291" s="168">
        <v>2.6000000000000002E-2</v>
      </c>
      <c r="AE291" s="168">
        <v>0.17599999999999999</v>
      </c>
      <c r="AF291" s="168">
        <v>3.2500000000000001E-2</v>
      </c>
      <c r="AG291" s="168" t="s">
        <v>44</v>
      </c>
      <c r="AH291" s="171" t="s">
        <v>44</v>
      </c>
      <c r="AI291" s="171" t="s">
        <v>44</v>
      </c>
      <c r="AJ291" s="171" t="s">
        <v>44</v>
      </c>
      <c r="AK291" s="172">
        <v>40147</v>
      </c>
      <c r="AL291" s="186" t="s">
        <v>5712</v>
      </c>
      <c r="AM291" s="127">
        <v>5.8561770828945998E-3</v>
      </c>
      <c r="AN291" s="127">
        <v>7.0019325161115795E-2</v>
      </c>
      <c r="AO291" s="127">
        <v>0.23697146965266611</v>
      </c>
      <c r="AP291" s="127">
        <v>0.12314132326918439</v>
      </c>
      <c r="AQ291" s="127">
        <v>0.14689709991945721</v>
      </c>
      <c r="AR291" s="127">
        <v>-0.2331454975722744</v>
      </c>
      <c r="AS291" s="127">
        <v>0.21306323524091689</v>
      </c>
      <c r="AT291" s="127">
        <v>-5.6764686025072897E-2</v>
      </c>
      <c r="AU291" s="127" t="s">
        <v>44</v>
      </c>
      <c r="AV291" s="127" t="s">
        <v>44</v>
      </c>
      <c r="AW291" s="127">
        <v>0.1024857071164309</v>
      </c>
      <c r="AX291" s="127">
        <v>0.53680193559133149</v>
      </c>
      <c r="AY291" s="127">
        <v>1.5421959850017144</v>
      </c>
      <c r="AZ291" s="127">
        <v>1.5981899640176922</v>
      </c>
      <c r="BA291" s="127">
        <v>0.93290153204391479</v>
      </c>
      <c r="BB291" s="127">
        <v>1.1586315450589391</v>
      </c>
      <c r="BC291" s="127" t="s">
        <v>44</v>
      </c>
      <c r="BD291" s="127">
        <v>1.6329888906699417</v>
      </c>
      <c r="BE291" s="127" t="s">
        <v>44</v>
      </c>
      <c r="BF291" s="127" t="s">
        <v>44</v>
      </c>
      <c r="BG291" s="127" t="s">
        <v>44</v>
      </c>
      <c r="BH291" s="127">
        <v>1.084050035435524</v>
      </c>
      <c r="BI291" s="127">
        <v>-5.0532043753588E-3</v>
      </c>
      <c r="BJ291" s="127">
        <v>2.4616973033323199E-2</v>
      </c>
      <c r="BK291" s="127">
        <v>8.8696561795690701E-2</v>
      </c>
      <c r="BL291" s="127">
        <v>-7.8241087394105291E-3</v>
      </c>
      <c r="BM291" s="127">
        <v>1.784910198219869E-2</v>
      </c>
      <c r="BN291" s="127">
        <v>-0.34188522572651681</v>
      </c>
      <c r="BO291" s="127">
        <v>8.2588841656091802E-2</v>
      </c>
      <c r="BP291" s="127">
        <v>-0.180494721478107</v>
      </c>
      <c r="BQ291" s="127" t="s">
        <v>44</v>
      </c>
      <c r="BR291" s="127" t="s">
        <v>44</v>
      </c>
      <c r="BS291" s="127">
        <v>7.2597284732816014E-3</v>
      </c>
      <c r="BT291" s="127">
        <v>0.19010461804943121</v>
      </c>
      <c r="BU291" s="127">
        <v>0.2094686058161512</v>
      </c>
      <c r="BV291" s="174">
        <v>0.4866515862235779</v>
      </c>
      <c r="BW291" s="174">
        <v>0.12401197527288001</v>
      </c>
      <c r="BX291" s="127">
        <v>-9.0139498951996605E-2</v>
      </c>
      <c r="BY291" s="127">
        <v>-0.43643565296530229</v>
      </c>
      <c r="BZ291" s="174">
        <v>0.84121172123113241</v>
      </c>
      <c r="CA291" s="179">
        <v>0.91155648013741242</v>
      </c>
      <c r="CB291" s="179">
        <v>-0.47082262486025439</v>
      </c>
      <c r="CC291" s="179">
        <v>0.60712788727544875</v>
      </c>
      <c r="CD291" s="179">
        <v>0.51991162697765125</v>
      </c>
      <c r="CE291" s="179">
        <v>7.2284233117253294E-2</v>
      </c>
      <c r="CF291" s="179">
        <v>0.74441513286253647</v>
      </c>
      <c r="CG291" s="176">
        <v>493.28815698</v>
      </c>
      <c r="CH291" s="168">
        <v>0.19</v>
      </c>
      <c r="CI291" s="169" t="s">
        <v>44</v>
      </c>
      <c r="CJ291" s="169">
        <v>4.9400000000000008E-3</v>
      </c>
      <c r="CK291" s="169" t="s">
        <v>44</v>
      </c>
      <c r="CL291" s="169">
        <v>4.9400000000000008E-3</v>
      </c>
      <c r="CM291" s="177">
        <v>16022612.130000001</v>
      </c>
      <c r="CN291" s="177">
        <v>15841656.03404762</v>
      </c>
      <c r="CO291" s="177">
        <v>-487219.68000000017</v>
      </c>
      <c r="CP291" s="127" t="s">
        <v>44</v>
      </c>
      <c r="CQ291" s="127" t="s">
        <v>44</v>
      </c>
      <c r="CR291" s="127" t="s">
        <v>44</v>
      </c>
      <c r="CS291" s="127" t="s">
        <v>44</v>
      </c>
      <c r="CT291" s="125" t="s">
        <v>44</v>
      </c>
      <c r="CU291" s="125" t="s">
        <v>44</v>
      </c>
      <c r="CV291" s="125" t="s">
        <v>5713</v>
      </c>
      <c r="CW291" s="125" t="s">
        <v>44</v>
      </c>
      <c r="CX291" s="153">
        <v>25569.625694432871</v>
      </c>
    </row>
    <row r="292" spans="1:102" ht="15" customHeight="1" x14ac:dyDescent="0.25">
      <c r="A292" s="8"/>
      <c r="B292" s="128">
        <v>28648924000118</v>
      </c>
      <c r="C292" s="151" t="s">
        <v>5714</v>
      </c>
      <c r="D292" s="125">
        <v>13</v>
      </c>
      <c r="E292" s="125"/>
      <c r="F292" s="121" t="s">
        <v>3266</v>
      </c>
      <c r="G292" s="125" t="s">
        <v>487</v>
      </c>
      <c r="H292" s="125" t="s">
        <v>3264</v>
      </c>
      <c r="I292" s="125" t="s">
        <v>3265</v>
      </c>
      <c r="J292" s="125" t="s">
        <v>3318</v>
      </c>
      <c r="K292" s="125" t="s">
        <v>3285</v>
      </c>
      <c r="L292" s="125" t="s">
        <v>3272</v>
      </c>
      <c r="M292" s="125" t="s">
        <v>110</v>
      </c>
      <c r="N292" s="125" t="s">
        <v>111</v>
      </c>
      <c r="O292" s="125" t="s">
        <v>365</v>
      </c>
      <c r="P292" s="125" t="s">
        <v>3299</v>
      </c>
      <c r="Q292" s="126">
        <v>1000</v>
      </c>
      <c r="R292" s="125" t="s">
        <v>4571</v>
      </c>
      <c r="S292" s="187" t="s">
        <v>44</v>
      </c>
      <c r="T292" s="170">
        <v>1000</v>
      </c>
      <c r="U292" s="170">
        <v>1000</v>
      </c>
      <c r="V292" s="171" t="s">
        <v>3271</v>
      </c>
      <c r="W292" s="171" t="s">
        <v>132</v>
      </c>
      <c r="X292" s="171" t="s">
        <v>3303</v>
      </c>
      <c r="Y292" s="171" t="s">
        <v>3288</v>
      </c>
      <c r="Z292" s="171">
        <v>16</v>
      </c>
      <c r="AA292" s="171" t="s">
        <v>44</v>
      </c>
      <c r="AB292" s="168" t="s">
        <v>44</v>
      </c>
      <c r="AC292" s="171" t="s">
        <v>5715</v>
      </c>
      <c r="AD292" s="168">
        <v>1.8500000000000003E-2</v>
      </c>
      <c r="AE292" s="168">
        <v>0.16849999999999998</v>
      </c>
      <c r="AF292" s="168">
        <v>2.2000000000000002E-2</v>
      </c>
      <c r="AG292" s="168">
        <v>0.2</v>
      </c>
      <c r="AH292" s="171" t="s">
        <v>44</v>
      </c>
      <c r="AI292" s="171" t="s">
        <v>44</v>
      </c>
      <c r="AJ292" s="171" t="s">
        <v>130</v>
      </c>
      <c r="AK292" s="172">
        <v>43089</v>
      </c>
      <c r="AL292" s="186" t="s">
        <v>5716</v>
      </c>
      <c r="AM292" s="127">
        <v>1.1490004356664099E-2</v>
      </c>
      <c r="AN292" s="127">
        <v>3.9784302687685999E-2</v>
      </c>
      <c r="AO292" s="127">
        <v>0.1231378030173409</v>
      </c>
      <c r="AP292" s="127">
        <v>0.13479516591141499</v>
      </c>
      <c r="AQ292" s="127">
        <v>0.1215594932893093</v>
      </c>
      <c r="AR292" s="127">
        <v>0.13233458746766291</v>
      </c>
      <c r="AS292" s="127">
        <v>0.10283742180570769</v>
      </c>
      <c r="AT292" s="127">
        <v>0.14359870770708899</v>
      </c>
      <c r="AU292" s="127" t="s">
        <v>44</v>
      </c>
      <c r="AV292" s="127" t="s">
        <v>44</v>
      </c>
      <c r="AW292" s="127">
        <v>9.0554185210159399E-2</v>
      </c>
      <c r="AX292" s="127">
        <v>1.053222348181013</v>
      </c>
      <c r="AY292" s="127">
        <v>0.87626082841933783</v>
      </c>
      <c r="AZ292" s="127">
        <v>0.83046959729773351</v>
      </c>
      <c r="BA292" s="127">
        <v>1.0267946926877369</v>
      </c>
      <c r="BB292" s="127">
        <v>0.93585111055065962</v>
      </c>
      <c r="BC292" s="127">
        <v>1.216984718592935</v>
      </c>
      <c r="BD292" s="127">
        <v>0.78818087580418761</v>
      </c>
      <c r="BE292" s="127">
        <v>1.1605808337588062</v>
      </c>
      <c r="BF292" s="127" t="s">
        <v>44</v>
      </c>
      <c r="BG292" s="127" t="s">
        <v>44</v>
      </c>
      <c r="BH292" s="127">
        <v>1.0168289050659509</v>
      </c>
      <c r="BI292" s="127">
        <v>5.8062289841059997E-4</v>
      </c>
      <c r="BJ292" s="127">
        <v>-5.6180494401064998E-3</v>
      </c>
      <c r="BK292" s="127">
        <v>-2.5137104839634401E-2</v>
      </c>
      <c r="BL292" s="127">
        <v>3.1093548378122726E-3</v>
      </c>
      <c r="BM292" s="127">
        <v>-7.3745302612020502E-3</v>
      </c>
      <c r="BN292" s="127">
        <v>2.3594859313420501E-2</v>
      </c>
      <c r="BO292" s="127">
        <v>-2.7636971779117302E-2</v>
      </c>
      <c r="BP292" s="127">
        <v>1.9868672254054798E-2</v>
      </c>
      <c r="BQ292" s="127" t="s">
        <v>44</v>
      </c>
      <c r="BR292" s="127" t="s">
        <v>44</v>
      </c>
      <c r="BS292" s="127">
        <v>1.3761522996043052E-3</v>
      </c>
      <c r="BT292" s="127">
        <v>1.3405502059474401E-2</v>
      </c>
      <c r="BU292" s="127">
        <v>1.6001045706637101E-2</v>
      </c>
      <c r="BV292" s="174">
        <v>-1.6453021020826268</v>
      </c>
      <c r="BW292" s="174">
        <v>7.1965523194286604E-2</v>
      </c>
      <c r="BX292" s="127">
        <v>-3.0082469166285001E-3</v>
      </c>
      <c r="BY292" s="127">
        <v>-9.7551104719039005E-3</v>
      </c>
      <c r="BZ292" s="174">
        <v>6.1099545976149002E-3</v>
      </c>
      <c r="CA292" s="179">
        <v>0.18607476254735689</v>
      </c>
      <c r="CB292" s="179">
        <v>-0.17397767808846809</v>
      </c>
      <c r="CC292" s="179">
        <v>3.2575995722082397E-2</v>
      </c>
      <c r="CD292" s="179">
        <v>5.74804239317891E-2</v>
      </c>
      <c r="CE292" s="179">
        <v>-0.28005316656557988</v>
      </c>
      <c r="CF292" s="179">
        <v>0.17291442545161961</v>
      </c>
      <c r="CG292" s="176">
        <v>205.72112548000001</v>
      </c>
      <c r="CH292" s="168">
        <v>0.13</v>
      </c>
      <c r="CI292" s="169" t="s">
        <v>44</v>
      </c>
      <c r="CJ292" s="169">
        <v>2.4050000000000005E-3</v>
      </c>
      <c r="CK292" s="169" t="s">
        <v>44</v>
      </c>
      <c r="CL292" s="169">
        <v>2.4050000000000005E-3</v>
      </c>
      <c r="CM292" s="177">
        <v>31515548.539999999</v>
      </c>
      <c r="CN292" s="177">
        <v>35498484.634999983</v>
      </c>
      <c r="CO292" s="177">
        <v>-10672938.609999998</v>
      </c>
      <c r="CP292" s="127" t="s">
        <v>44</v>
      </c>
      <c r="CQ292" s="127" t="s">
        <v>44</v>
      </c>
      <c r="CR292" s="127" t="s">
        <v>44</v>
      </c>
      <c r="CS292" s="127" t="s">
        <v>44</v>
      </c>
      <c r="CT292" s="125" t="s">
        <v>44</v>
      </c>
      <c r="CU292" s="125" t="s">
        <v>44</v>
      </c>
      <c r="CV292" s="125" t="s">
        <v>5717</v>
      </c>
      <c r="CW292" s="125" t="s">
        <v>44</v>
      </c>
      <c r="CX292" s="153">
        <v>25569.625694432871</v>
      </c>
    </row>
    <row r="293" spans="1:102" ht="15" customHeight="1" x14ac:dyDescent="0.25">
      <c r="A293" s="8"/>
      <c r="B293" s="128">
        <v>30190210000150</v>
      </c>
      <c r="C293" s="151" t="s">
        <v>5718</v>
      </c>
      <c r="D293" s="125">
        <v>13</v>
      </c>
      <c r="E293" s="125" t="s">
        <v>131</v>
      </c>
      <c r="F293" s="121" t="s">
        <v>3266</v>
      </c>
      <c r="G293" s="125" t="s">
        <v>487</v>
      </c>
      <c r="H293" s="125" t="s">
        <v>3264</v>
      </c>
      <c r="I293" s="125" t="s">
        <v>3265</v>
      </c>
      <c r="J293" s="125" t="s">
        <v>3318</v>
      </c>
      <c r="K293" s="125" t="s">
        <v>3285</v>
      </c>
      <c r="L293" s="125" t="s">
        <v>3272</v>
      </c>
      <c r="M293" s="125" t="s">
        <v>110</v>
      </c>
      <c r="N293" s="125" t="s">
        <v>111</v>
      </c>
      <c r="O293" s="125" t="s">
        <v>163</v>
      </c>
      <c r="P293" s="125" t="s">
        <v>3299</v>
      </c>
      <c r="Q293" s="126">
        <v>1000</v>
      </c>
      <c r="R293" s="125" t="s">
        <v>4571</v>
      </c>
      <c r="S293" s="187" t="s">
        <v>44</v>
      </c>
      <c r="T293" s="170">
        <v>1000</v>
      </c>
      <c r="U293" s="170">
        <v>1000</v>
      </c>
      <c r="V293" s="171" t="s">
        <v>3271</v>
      </c>
      <c r="W293" s="171" t="s">
        <v>132</v>
      </c>
      <c r="X293" s="171" t="s">
        <v>3289</v>
      </c>
      <c r="Y293" s="171" t="s">
        <v>3288</v>
      </c>
      <c r="Z293" s="171">
        <v>31</v>
      </c>
      <c r="AA293" s="171" t="s">
        <v>131</v>
      </c>
      <c r="AB293" s="168">
        <v>0.05</v>
      </c>
      <c r="AC293" s="171" t="s">
        <v>5719</v>
      </c>
      <c r="AD293" s="168">
        <v>1.8500000000000003E-2</v>
      </c>
      <c r="AE293" s="168">
        <v>0.16849999999999998</v>
      </c>
      <c r="AF293" s="168">
        <v>2.5000000000000001E-2</v>
      </c>
      <c r="AG293" s="168">
        <v>0.2</v>
      </c>
      <c r="AH293" s="171" t="s">
        <v>44</v>
      </c>
      <c r="AI293" s="171" t="s">
        <v>44</v>
      </c>
      <c r="AJ293" s="171" t="s">
        <v>130</v>
      </c>
      <c r="AK293" s="172">
        <v>43507</v>
      </c>
      <c r="AL293" s="186" t="s">
        <v>5720</v>
      </c>
      <c r="AM293" s="127">
        <v>1.3151284401212699E-2</v>
      </c>
      <c r="AN293" s="127">
        <v>4.1033325149932402E-2</v>
      </c>
      <c r="AO293" s="127">
        <v>0.122969953369781</v>
      </c>
      <c r="AP293" s="127">
        <v>0.15262368132514981</v>
      </c>
      <c r="AQ293" s="127">
        <v>0.13039238458183439</v>
      </c>
      <c r="AR293" s="127">
        <v>0.15863431426792379</v>
      </c>
      <c r="AS293" s="127">
        <v>9.5655225221611795E-2</v>
      </c>
      <c r="AT293" s="127">
        <v>0.17134268204658221</v>
      </c>
      <c r="AU293" s="127" t="s">
        <v>44</v>
      </c>
      <c r="AV293" s="127" t="s">
        <v>44</v>
      </c>
      <c r="AW293" s="127">
        <v>0.102740793722402</v>
      </c>
      <c r="AX293" s="127">
        <v>1.2055022964902486</v>
      </c>
      <c r="AY293" s="127">
        <v>0.90377091112894636</v>
      </c>
      <c r="AZ293" s="127">
        <v>0.82933758076178798</v>
      </c>
      <c r="BA293" s="127">
        <v>1.1723117698352401</v>
      </c>
      <c r="BB293" s="127">
        <v>1.0123853506269855</v>
      </c>
      <c r="BC293" s="127">
        <v>1.458844131400699</v>
      </c>
      <c r="BD293" s="127">
        <v>0.73313408549719483</v>
      </c>
      <c r="BE293" s="127">
        <v>1.3848107407325605</v>
      </c>
      <c r="BF293" s="127" t="s">
        <v>44</v>
      </c>
      <c r="BG293" s="127" t="s">
        <v>44</v>
      </c>
      <c r="BH293" s="127">
        <v>1.1336641782960752</v>
      </c>
      <c r="BI293" s="127">
        <v>2.2419029429591999E-3</v>
      </c>
      <c r="BJ293" s="127">
        <v>-4.3690269778601997E-3</v>
      </c>
      <c r="BK293" s="127">
        <v>-2.53049544871943E-2</v>
      </c>
      <c r="BL293" s="127">
        <v>1.9849160670335708E-2</v>
      </c>
      <c r="BM293" s="127">
        <v>1.4131841672955225E-3</v>
      </c>
      <c r="BN293" s="127">
        <v>4.9894586113681402E-2</v>
      </c>
      <c r="BO293" s="127">
        <v>-3.4819168363213297E-2</v>
      </c>
      <c r="BP293" s="127">
        <v>4.7612646593547997E-2</v>
      </c>
      <c r="BQ293" s="127" t="s">
        <v>44</v>
      </c>
      <c r="BR293" s="127" t="s">
        <v>44</v>
      </c>
      <c r="BS293" s="127">
        <v>1.1107011117863941E-2</v>
      </c>
      <c r="BT293" s="127">
        <v>2.2018348465739999E-2</v>
      </c>
      <c r="BU293" s="127">
        <v>2.6021761058352001E-2</v>
      </c>
      <c r="BV293" s="174">
        <v>-1.0016108831980866</v>
      </c>
      <c r="BW293" s="174">
        <v>0.34107743504951721</v>
      </c>
      <c r="BX293" s="127">
        <v>-6.7815689963103996E-3</v>
      </c>
      <c r="BY293" s="127">
        <v>-2.1039342845481101E-2</v>
      </c>
      <c r="BZ293" s="174">
        <v>5.0125136173457003E-3</v>
      </c>
      <c r="CA293" s="179">
        <v>0.19031498618925929</v>
      </c>
      <c r="CB293" s="179">
        <v>-0.1779123874990407</v>
      </c>
      <c r="CC293" s="179">
        <v>3.8047233829411997E-2</v>
      </c>
      <c r="CD293" s="179">
        <v>6.2466109968251297E-2</v>
      </c>
      <c r="CE293" s="179">
        <v>-0.2809908312610998</v>
      </c>
      <c r="CF293" s="179">
        <v>0.17801758462595041</v>
      </c>
      <c r="CG293" s="176">
        <v>202.0246041</v>
      </c>
      <c r="CH293" s="168">
        <v>0.18</v>
      </c>
      <c r="CI293" s="169" t="s">
        <v>44</v>
      </c>
      <c r="CJ293" s="169">
        <v>3.3300000000000009E-3</v>
      </c>
      <c r="CK293" s="169" t="s">
        <v>44</v>
      </c>
      <c r="CL293" s="169">
        <v>3.3300000000000009E-3</v>
      </c>
      <c r="CM293" s="177">
        <v>316305934.57999998</v>
      </c>
      <c r="CN293" s="177">
        <v>323667511.40412688</v>
      </c>
      <c r="CO293" s="177">
        <v>-63427291.149999991</v>
      </c>
      <c r="CP293" s="127" t="s">
        <v>44</v>
      </c>
      <c r="CQ293" s="127" t="s">
        <v>44</v>
      </c>
      <c r="CR293" s="127" t="s">
        <v>44</v>
      </c>
      <c r="CS293" s="127" t="s">
        <v>44</v>
      </c>
      <c r="CT293" s="125" t="s">
        <v>44</v>
      </c>
      <c r="CU293" s="125" t="s">
        <v>44</v>
      </c>
      <c r="CV293" s="125" t="s">
        <v>5721</v>
      </c>
      <c r="CW293" s="125" t="s">
        <v>44</v>
      </c>
      <c r="CX293" s="153">
        <v>25569.625694432871</v>
      </c>
    </row>
    <row r="294" spans="1:102" ht="15" customHeight="1" x14ac:dyDescent="0.25">
      <c r="A294" s="8"/>
      <c r="B294" s="128">
        <v>52915104000120</v>
      </c>
      <c r="C294" s="151" t="s">
        <v>4105</v>
      </c>
      <c r="D294" s="125">
        <v>11</v>
      </c>
      <c r="E294" s="125"/>
      <c r="F294" s="121"/>
      <c r="G294" s="125" t="s">
        <v>5675</v>
      </c>
      <c r="H294" s="125" t="s">
        <v>347</v>
      </c>
      <c r="I294" s="125" t="s">
        <v>3278</v>
      </c>
      <c r="J294" s="125" t="s">
        <v>3318</v>
      </c>
      <c r="K294" s="125" t="s">
        <v>3298</v>
      </c>
      <c r="L294" s="125" t="s">
        <v>3272</v>
      </c>
      <c r="M294" s="125" t="s">
        <v>160</v>
      </c>
      <c r="N294" s="125" t="s">
        <v>3305</v>
      </c>
      <c r="O294" s="125" t="s">
        <v>4630</v>
      </c>
      <c r="P294" s="125" t="s">
        <v>4722</v>
      </c>
      <c r="Q294" s="126">
        <v>10</v>
      </c>
      <c r="R294" s="125" t="s">
        <v>4612</v>
      </c>
      <c r="S294" s="187" t="s">
        <v>44</v>
      </c>
      <c r="T294" s="170">
        <v>500</v>
      </c>
      <c r="U294" s="170">
        <v>1000</v>
      </c>
      <c r="V294" s="171" t="s">
        <v>3271</v>
      </c>
      <c r="W294" s="171" t="s">
        <v>132</v>
      </c>
      <c r="X294" s="171" t="s">
        <v>132</v>
      </c>
      <c r="Y294" s="171" t="s">
        <v>132</v>
      </c>
      <c r="Z294" s="171">
        <v>0</v>
      </c>
      <c r="AA294" s="171" t="s">
        <v>44</v>
      </c>
      <c r="AB294" s="168" t="s">
        <v>44</v>
      </c>
      <c r="AC294" s="171" t="s">
        <v>5722</v>
      </c>
      <c r="AD294" s="168">
        <v>1.03E-2</v>
      </c>
      <c r="AE294" s="168">
        <v>4.0300000000000002E-2</v>
      </c>
      <c r="AF294" s="168">
        <v>1.2E-2</v>
      </c>
      <c r="AG294" s="168">
        <v>0.2</v>
      </c>
      <c r="AH294" s="171" t="s">
        <v>3253</v>
      </c>
      <c r="AI294" s="171" t="s">
        <v>3254</v>
      </c>
      <c r="AJ294" s="171" t="s">
        <v>5697</v>
      </c>
      <c r="AK294" s="172">
        <v>45327</v>
      </c>
      <c r="AL294" s="186" t="s">
        <v>5723</v>
      </c>
      <c r="AM294" s="127">
        <v>-1.7418971901761698E-2</v>
      </c>
      <c r="AN294" s="127">
        <v>-2.7130855284623102E-2</v>
      </c>
      <c r="AO294" s="127">
        <v>-1.16393198747698E-2</v>
      </c>
      <c r="AP294" s="127">
        <v>-2.4600263203761699E-2</v>
      </c>
      <c r="AQ294" s="127" t="s">
        <v>44</v>
      </c>
      <c r="AR294" s="127" t="s">
        <v>44</v>
      </c>
      <c r="AS294" s="127" t="s">
        <v>44</v>
      </c>
      <c r="AT294" s="127" t="s">
        <v>44</v>
      </c>
      <c r="AU294" s="127" t="s">
        <v>44</v>
      </c>
      <c r="AV294" s="127" t="s">
        <v>44</v>
      </c>
      <c r="AW294" s="127">
        <v>-1.95299872214772E-2</v>
      </c>
      <c r="AX294" s="127" t="s">
        <v>44</v>
      </c>
      <c r="AY294" s="127" t="s">
        <v>44</v>
      </c>
      <c r="AZ294" s="127" t="s">
        <v>44</v>
      </c>
      <c r="BA294" s="127" t="s">
        <v>44</v>
      </c>
      <c r="BB294" s="127" t="s">
        <v>44</v>
      </c>
      <c r="BC294" s="127" t="s">
        <v>44</v>
      </c>
      <c r="BD294" s="127" t="s">
        <v>44</v>
      </c>
      <c r="BE294" s="127" t="s">
        <v>44</v>
      </c>
      <c r="BF294" s="127" t="s">
        <v>44</v>
      </c>
      <c r="BG294" s="127" t="s">
        <v>44</v>
      </c>
      <c r="BH294" s="127" t="s">
        <v>44</v>
      </c>
      <c r="BI294" s="127">
        <v>-2.8328353360015199E-2</v>
      </c>
      <c r="BJ294" s="127">
        <v>-7.2533207412415701E-2</v>
      </c>
      <c r="BK294" s="127">
        <v>-0.15991422773174521</v>
      </c>
      <c r="BL294" s="127">
        <v>-0.14578773476062423</v>
      </c>
      <c r="BM294" s="127" t="s">
        <v>44</v>
      </c>
      <c r="BN294" s="127" t="s">
        <v>44</v>
      </c>
      <c r="BO294" s="127" t="s">
        <v>44</v>
      </c>
      <c r="BP294" s="127" t="s">
        <v>44</v>
      </c>
      <c r="BQ294" s="127" t="s">
        <v>44</v>
      </c>
      <c r="BR294" s="127" t="s">
        <v>44</v>
      </c>
      <c r="BS294" s="127">
        <v>-0.14085725870946086</v>
      </c>
      <c r="BT294" s="127">
        <v>4.4539149658855699E-2</v>
      </c>
      <c r="BU294" s="127">
        <v>4.9113375806537601E-2</v>
      </c>
      <c r="BV294" s="174">
        <v>-3.3456830712117123</v>
      </c>
      <c r="BW294" s="174">
        <v>-2.8516203524895078</v>
      </c>
      <c r="BX294" s="127">
        <v>-4.7879746241394502E-2</v>
      </c>
      <c r="BY294" s="127">
        <v>-6.3225420908201199E-2</v>
      </c>
      <c r="BZ294" s="174">
        <v>6.8404506227780298E-2</v>
      </c>
      <c r="CA294" s="179">
        <v>0.1797959424487777</v>
      </c>
      <c r="CB294" s="179">
        <v>-0.21000169550985989</v>
      </c>
      <c r="CC294" s="179">
        <v>0.24411955117411899</v>
      </c>
      <c r="CD294" s="179">
        <v>0.3183358775156141</v>
      </c>
      <c r="CE294" s="179">
        <v>-5.26607987894461E-2</v>
      </c>
      <c r="CF294" s="179">
        <v>0.22647487140689801</v>
      </c>
      <c r="CG294" s="176">
        <v>9.5704234699999997</v>
      </c>
      <c r="CH294" s="168">
        <v>0.1</v>
      </c>
      <c r="CI294" s="169">
        <v>0.05</v>
      </c>
      <c r="CJ294" s="169">
        <v>1.0300000000000001E-3</v>
      </c>
      <c r="CK294" s="169" t="s">
        <v>44</v>
      </c>
      <c r="CL294" s="169">
        <v>1.0300000000000001E-3</v>
      </c>
      <c r="CM294" s="177">
        <v>358890880.49000001</v>
      </c>
      <c r="CN294" s="177">
        <v>370323805.1219843</v>
      </c>
      <c r="CO294" s="177">
        <v>-37499920.43</v>
      </c>
      <c r="CP294" s="127" t="s">
        <v>44</v>
      </c>
      <c r="CQ294" s="127" t="s">
        <v>44</v>
      </c>
      <c r="CR294" s="127" t="s">
        <v>44</v>
      </c>
      <c r="CS294" s="127" t="s">
        <v>44</v>
      </c>
      <c r="CT294" s="125" t="s">
        <v>44</v>
      </c>
      <c r="CU294" s="125" t="s">
        <v>44</v>
      </c>
      <c r="CV294" s="125" t="s">
        <v>5724</v>
      </c>
      <c r="CW294" s="125" t="s">
        <v>44</v>
      </c>
      <c r="CX294" s="153">
        <v>25569.625694432871</v>
      </c>
    </row>
    <row r="295" spans="1:102" ht="15" customHeight="1" x14ac:dyDescent="0.25">
      <c r="A295" s="8"/>
      <c r="B295" s="128">
        <v>43741205000130</v>
      </c>
      <c r="C295" s="151" t="s">
        <v>4107</v>
      </c>
      <c r="D295" s="125">
        <v>16</v>
      </c>
      <c r="E295" s="125"/>
      <c r="F295" s="121"/>
      <c r="G295" s="125" t="s">
        <v>5675</v>
      </c>
      <c r="H295" s="125" t="s">
        <v>347</v>
      </c>
      <c r="I295" s="125" t="s">
        <v>3278</v>
      </c>
      <c r="J295" s="125" t="s">
        <v>3317</v>
      </c>
      <c r="K295" s="125" t="s">
        <v>3298</v>
      </c>
      <c r="L295" s="125" t="s">
        <v>3272</v>
      </c>
      <c r="M295" s="125" t="s">
        <v>4629</v>
      </c>
      <c r="N295" s="125" t="s">
        <v>4674</v>
      </c>
      <c r="O295" s="125" t="s">
        <v>4630</v>
      </c>
      <c r="P295" s="125" t="s">
        <v>5725</v>
      </c>
      <c r="Q295" s="126">
        <v>10</v>
      </c>
      <c r="R295" s="125" t="s">
        <v>4612</v>
      </c>
      <c r="S295" s="187" t="s">
        <v>44</v>
      </c>
      <c r="T295" s="170">
        <v>0.01</v>
      </c>
      <c r="U295" s="170">
        <v>0.01</v>
      </c>
      <c r="V295" s="171" t="s">
        <v>3271</v>
      </c>
      <c r="W295" s="171" t="s">
        <v>132</v>
      </c>
      <c r="X295" s="171" t="s">
        <v>132</v>
      </c>
      <c r="Y295" s="171" t="s">
        <v>132</v>
      </c>
      <c r="Z295" s="171">
        <v>0</v>
      </c>
      <c r="AA295" s="171" t="s">
        <v>44</v>
      </c>
      <c r="AB295" s="168" t="s">
        <v>44</v>
      </c>
      <c r="AC295" s="171" t="s">
        <v>44</v>
      </c>
      <c r="AD295" s="168">
        <v>1.2800000000000001E-2</v>
      </c>
      <c r="AE295" s="168" t="s">
        <v>44</v>
      </c>
      <c r="AF295" s="168">
        <v>1.2800000000000001E-2</v>
      </c>
      <c r="AG295" s="168">
        <v>0.2</v>
      </c>
      <c r="AH295" s="171" t="s">
        <v>44</v>
      </c>
      <c r="AI295" s="171" t="s">
        <v>44</v>
      </c>
      <c r="AJ295" s="171" t="s">
        <v>130</v>
      </c>
      <c r="AK295" s="172">
        <v>44923</v>
      </c>
      <c r="AL295" s="186" t="s">
        <v>5726</v>
      </c>
      <c r="AM295" s="127" t="s">
        <v>44</v>
      </c>
      <c r="AN295" s="127" t="s">
        <v>44</v>
      </c>
      <c r="AO295" s="127" t="s">
        <v>44</v>
      </c>
      <c r="AP295" s="127" t="s">
        <v>44</v>
      </c>
      <c r="AQ295" s="127" t="s">
        <v>44</v>
      </c>
      <c r="AR295" s="127" t="s">
        <v>44</v>
      </c>
      <c r="AS295" s="127" t="s">
        <v>44</v>
      </c>
      <c r="AT295" s="127" t="s">
        <v>44</v>
      </c>
      <c r="AU295" s="127" t="s">
        <v>44</v>
      </c>
      <c r="AV295" s="127" t="s">
        <v>44</v>
      </c>
      <c r="AW295" s="127" t="s">
        <v>44</v>
      </c>
      <c r="AX295" s="127" t="s">
        <v>44</v>
      </c>
      <c r="AY295" s="127" t="s">
        <v>44</v>
      </c>
      <c r="AZ295" s="127" t="s">
        <v>44</v>
      </c>
      <c r="BA295" s="127" t="s">
        <v>44</v>
      </c>
      <c r="BB295" s="127" t="s">
        <v>44</v>
      </c>
      <c r="BC295" s="127" t="s">
        <v>44</v>
      </c>
      <c r="BD295" s="127" t="s">
        <v>44</v>
      </c>
      <c r="BE295" s="127" t="s">
        <v>44</v>
      </c>
      <c r="BF295" s="127" t="s">
        <v>44</v>
      </c>
      <c r="BG295" s="127" t="s">
        <v>44</v>
      </c>
      <c r="BH295" s="127" t="s">
        <v>44</v>
      </c>
      <c r="BI295" s="127" t="s">
        <v>44</v>
      </c>
      <c r="BJ295" s="127" t="s">
        <v>44</v>
      </c>
      <c r="BK295" s="127" t="s">
        <v>44</v>
      </c>
      <c r="BL295" s="127" t="s">
        <v>44</v>
      </c>
      <c r="BM295" s="127" t="s">
        <v>44</v>
      </c>
      <c r="BN295" s="127" t="s">
        <v>44</v>
      </c>
      <c r="BO295" s="127" t="s">
        <v>44</v>
      </c>
      <c r="BP295" s="127" t="s">
        <v>44</v>
      </c>
      <c r="BQ295" s="127" t="s">
        <v>44</v>
      </c>
      <c r="BR295" s="127" t="s">
        <v>44</v>
      </c>
      <c r="BS295" s="127" t="s">
        <v>44</v>
      </c>
      <c r="BT295" s="127" t="s">
        <v>44</v>
      </c>
      <c r="BU295" s="127" t="s">
        <v>44</v>
      </c>
      <c r="BV295" s="174" t="s">
        <v>44</v>
      </c>
      <c r="BW295" s="174" t="s">
        <v>44</v>
      </c>
      <c r="BX295" s="127" t="s">
        <v>44</v>
      </c>
      <c r="BY295" s="127" t="s">
        <v>44</v>
      </c>
      <c r="BZ295" s="174" t="s">
        <v>44</v>
      </c>
      <c r="CA295" s="179" t="s">
        <v>44</v>
      </c>
      <c r="CB295" s="179" t="s">
        <v>44</v>
      </c>
      <c r="CC295" s="179" t="s">
        <v>44</v>
      </c>
      <c r="CD295" s="179" t="s">
        <v>44</v>
      </c>
      <c r="CE295" s="179" t="s">
        <v>44</v>
      </c>
      <c r="CF295" s="179" t="s">
        <v>44</v>
      </c>
      <c r="CG295" s="176" t="s">
        <v>44</v>
      </c>
      <c r="CH295" s="168">
        <v>0.1</v>
      </c>
      <c r="CI295" s="169">
        <v>0.05</v>
      </c>
      <c r="CJ295" s="169">
        <v>1.2800000000000001E-3</v>
      </c>
      <c r="CK295" s="169" t="s">
        <v>44</v>
      </c>
      <c r="CL295" s="169">
        <v>1.2800000000000001E-3</v>
      </c>
      <c r="CM295" s="177" t="s">
        <v>44</v>
      </c>
      <c r="CN295" s="177" t="s">
        <v>44</v>
      </c>
      <c r="CO295" s="177" t="s">
        <v>44</v>
      </c>
      <c r="CP295" s="127" t="s">
        <v>44</v>
      </c>
      <c r="CQ295" s="127" t="s">
        <v>44</v>
      </c>
      <c r="CR295" s="127" t="s">
        <v>44</v>
      </c>
      <c r="CS295" s="127" t="s">
        <v>44</v>
      </c>
      <c r="CT295" s="125" t="s">
        <v>44</v>
      </c>
      <c r="CU295" s="125" t="s">
        <v>44</v>
      </c>
      <c r="CV295" s="125" t="s">
        <v>5727</v>
      </c>
      <c r="CW295" s="125" t="s">
        <v>44</v>
      </c>
      <c r="CX295" s="153">
        <v>25569.625694432871</v>
      </c>
    </row>
    <row r="296" spans="1:102" ht="15" customHeight="1" x14ac:dyDescent="0.25">
      <c r="A296" s="8"/>
      <c r="B296" s="128">
        <v>58893662000118</v>
      </c>
      <c r="C296" s="151" t="s">
        <v>5752</v>
      </c>
      <c r="D296" s="125">
        <v>13</v>
      </c>
      <c r="E296" s="125"/>
      <c r="F296" s="121"/>
      <c r="G296" s="125" t="s">
        <v>5753</v>
      </c>
      <c r="H296" s="125" t="s">
        <v>3276</v>
      </c>
      <c r="I296" s="125" t="s">
        <v>3276</v>
      </c>
      <c r="J296" s="125" t="s">
        <v>3843</v>
      </c>
      <c r="K296" s="125" t="s">
        <v>3285</v>
      </c>
      <c r="L296" s="125" t="s">
        <v>4605</v>
      </c>
      <c r="M296" s="125" t="s">
        <v>4903</v>
      </c>
      <c r="N296" s="125" t="s">
        <v>44</v>
      </c>
      <c r="O296" s="125" t="s">
        <v>262</v>
      </c>
      <c r="P296" s="125" t="s">
        <v>3821</v>
      </c>
      <c r="Q296" s="126">
        <v>501.9</v>
      </c>
      <c r="R296" s="125" t="s">
        <v>4571</v>
      </c>
      <c r="S296" s="187" t="s">
        <v>44</v>
      </c>
      <c r="T296" s="170">
        <v>500</v>
      </c>
      <c r="U296" s="170">
        <v>500</v>
      </c>
      <c r="V296" s="171" t="s">
        <v>3271</v>
      </c>
      <c r="W296" s="171" t="s">
        <v>132</v>
      </c>
      <c r="X296" s="171" t="s">
        <v>4905</v>
      </c>
      <c r="Y296" s="171" t="s">
        <v>3288</v>
      </c>
      <c r="Z296" s="171">
        <v>91</v>
      </c>
      <c r="AA296" s="171" t="s">
        <v>44</v>
      </c>
      <c r="AB296" s="168" t="s">
        <v>44</v>
      </c>
      <c r="AC296" s="171" t="s">
        <v>44</v>
      </c>
      <c r="AD296" s="168">
        <v>1.55E-2</v>
      </c>
      <c r="AE296" s="168" t="s">
        <v>44</v>
      </c>
      <c r="AF296" s="168">
        <v>1.55E-2</v>
      </c>
      <c r="AG296" s="168">
        <v>0.1</v>
      </c>
      <c r="AH296" s="171" t="s">
        <v>4669</v>
      </c>
      <c r="AI296" s="171" t="s">
        <v>4607</v>
      </c>
      <c r="AJ296" s="171" t="s">
        <v>130</v>
      </c>
      <c r="AK296" s="172">
        <v>45699</v>
      </c>
      <c r="AL296" s="186" t="s">
        <v>5754</v>
      </c>
      <c r="AM296" s="127">
        <v>1.32039747799728E-2</v>
      </c>
      <c r="AN296" s="127">
        <v>5.7190951401125199E-2</v>
      </c>
      <c r="AO296" s="127">
        <v>0.1734731011584538</v>
      </c>
      <c r="AP296" s="127" t="s">
        <v>44</v>
      </c>
      <c r="AQ296" s="127" t="s">
        <v>44</v>
      </c>
      <c r="AR296" s="127" t="s">
        <v>44</v>
      </c>
      <c r="AS296" s="127" t="s">
        <v>44</v>
      </c>
      <c r="AT296" s="127" t="s">
        <v>44</v>
      </c>
      <c r="AU296" s="127" t="s">
        <v>44</v>
      </c>
      <c r="AV296" s="127" t="s">
        <v>44</v>
      </c>
      <c r="AW296" s="127">
        <v>0.18472940301277899</v>
      </c>
      <c r="AX296" s="127">
        <v>1.2103321192406702</v>
      </c>
      <c r="AY296" s="127">
        <v>1.2596473248820157</v>
      </c>
      <c r="AZ296" s="127">
        <v>1.1699423973055805</v>
      </c>
      <c r="BA296" s="127" t="s">
        <v>44</v>
      </c>
      <c r="BB296" s="127" t="s">
        <v>44</v>
      </c>
      <c r="BC296" s="127" t="s">
        <v>44</v>
      </c>
      <c r="BD296" s="127" t="s">
        <v>44</v>
      </c>
      <c r="BE296" s="127" t="s">
        <v>44</v>
      </c>
      <c r="BF296" s="127" t="s">
        <v>44</v>
      </c>
      <c r="BG296" s="127" t="s">
        <v>44</v>
      </c>
      <c r="BH296" s="127">
        <v>1.2673662635093486</v>
      </c>
      <c r="BI296" s="127">
        <v>2.2945933217192998E-3</v>
      </c>
      <c r="BJ296" s="127">
        <v>1.17885992733326E-2</v>
      </c>
      <c r="BK296" s="127">
        <v>2.5198193301478398E-2</v>
      </c>
      <c r="BL296" s="127" t="s">
        <v>44</v>
      </c>
      <c r="BM296" s="127" t="s">
        <v>44</v>
      </c>
      <c r="BN296" s="127" t="s">
        <v>44</v>
      </c>
      <c r="BO296" s="127" t="s">
        <v>44</v>
      </c>
      <c r="BP296" s="127" t="s">
        <v>44</v>
      </c>
      <c r="BQ296" s="127" t="s">
        <v>44</v>
      </c>
      <c r="BR296" s="127" t="s">
        <v>44</v>
      </c>
      <c r="BS296" s="127">
        <v>3.4013193057819135E-2</v>
      </c>
      <c r="BT296" s="127">
        <v>4.1548027357642004E-3</v>
      </c>
      <c r="BU296" s="127">
        <v>1.0758631431116701E-2</v>
      </c>
      <c r="BV296" s="174">
        <v>5.2297336492925037</v>
      </c>
      <c r="BW296" s="174">
        <v>3.0735145558473609</v>
      </c>
      <c r="BX296" s="127">
        <v>-2.2552670032660596E-4</v>
      </c>
      <c r="BY296" s="127">
        <v>-2.2552670032660596E-4</v>
      </c>
      <c r="BZ296" s="174">
        <v>-5.7125708404858998E-3</v>
      </c>
      <c r="CA296" s="179">
        <v>-8.3861706860991897E-2</v>
      </c>
      <c r="CB296" s="179">
        <v>4.6489631992215702E-2</v>
      </c>
      <c r="CC296" s="179">
        <v>-7.4467901652639903E-2</v>
      </c>
      <c r="CD296" s="179">
        <v>1.28572378002923E-2</v>
      </c>
      <c r="CE296" s="179">
        <v>-8.1541412605142097E-2</v>
      </c>
      <c r="CF296" s="179">
        <v>-8.5305703733362895E-2</v>
      </c>
      <c r="CG296" s="176">
        <v>122.69035519000001</v>
      </c>
      <c r="CH296" s="168">
        <v>0.23200000000000001</v>
      </c>
      <c r="CI296" s="169">
        <v>0.1</v>
      </c>
      <c r="CJ296" s="169">
        <v>3.5959999999999998E-3</v>
      </c>
      <c r="CK296" s="169">
        <v>2.1944390780519684E-4</v>
      </c>
      <c r="CL296" s="169">
        <v>3.8154439078051964E-3</v>
      </c>
      <c r="CM296" s="177">
        <v>1169974500.3499999</v>
      </c>
      <c r="CN296" s="177">
        <v>789649701.99674594</v>
      </c>
      <c r="CO296" s="177">
        <v>507118207.6400001</v>
      </c>
      <c r="CP296" s="127" t="s">
        <v>44</v>
      </c>
      <c r="CQ296" s="127" t="s">
        <v>44</v>
      </c>
      <c r="CR296" s="127" t="s">
        <v>44</v>
      </c>
      <c r="CS296" s="127" t="s">
        <v>44</v>
      </c>
      <c r="CT296" s="125" t="s">
        <v>44</v>
      </c>
      <c r="CU296" s="125" t="s">
        <v>44</v>
      </c>
      <c r="CV296" s="125" t="s">
        <v>5755</v>
      </c>
      <c r="CW296" s="125" t="s">
        <v>44</v>
      </c>
      <c r="CX296" s="153">
        <v>25569.625694432871</v>
      </c>
    </row>
    <row r="297" spans="1:102" ht="15" customHeight="1" x14ac:dyDescent="0.25">
      <c r="A297" s="8"/>
      <c r="B297" s="128">
        <v>43121036000136</v>
      </c>
      <c r="C297" s="151" t="s">
        <v>5756</v>
      </c>
      <c r="D297" s="125">
        <v>13</v>
      </c>
      <c r="E297" s="125" t="s">
        <v>131</v>
      </c>
      <c r="F297" s="121"/>
      <c r="G297" s="125" t="s">
        <v>5753</v>
      </c>
      <c r="H297" s="125" t="s">
        <v>347</v>
      </c>
      <c r="I297" s="125" t="s">
        <v>3278</v>
      </c>
      <c r="J297" s="125" t="s">
        <v>357</v>
      </c>
      <c r="K297" s="125" t="s">
        <v>3285</v>
      </c>
      <c r="L297" s="125" t="s">
        <v>3273</v>
      </c>
      <c r="M297" s="125" t="s">
        <v>4903</v>
      </c>
      <c r="N297" s="125" t="s">
        <v>4789</v>
      </c>
      <c r="O297" s="125" t="s">
        <v>262</v>
      </c>
      <c r="P297" s="125" t="s">
        <v>3821</v>
      </c>
      <c r="Q297" s="126">
        <v>10038</v>
      </c>
      <c r="R297" s="125" t="s">
        <v>4571</v>
      </c>
      <c r="S297" s="187" t="s">
        <v>44</v>
      </c>
      <c r="T297" s="170">
        <v>5000</v>
      </c>
      <c r="U297" s="170">
        <v>10000</v>
      </c>
      <c r="V297" s="171" t="s">
        <v>3271</v>
      </c>
      <c r="W297" s="171" t="s">
        <v>132</v>
      </c>
      <c r="X297" s="171" t="s">
        <v>5757</v>
      </c>
      <c r="Y297" s="171" t="s">
        <v>3292</v>
      </c>
      <c r="Z297" s="171">
        <v>362</v>
      </c>
      <c r="AA297" s="171" t="s">
        <v>44</v>
      </c>
      <c r="AB297" s="168" t="s">
        <v>44</v>
      </c>
      <c r="AC297" s="171" t="s">
        <v>5758</v>
      </c>
      <c r="AD297" s="168">
        <v>0.02</v>
      </c>
      <c r="AE297" s="168">
        <v>0.06</v>
      </c>
      <c r="AF297" s="168" t="s">
        <v>44</v>
      </c>
      <c r="AG297" s="168">
        <v>0.2</v>
      </c>
      <c r="AH297" s="171" t="s">
        <v>5759</v>
      </c>
      <c r="AI297" s="171" t="s">
        <v>5760</v>
      </c>
      <c r="AJ297" s="171" t="s">
        <v>130</v>
      </c>
      <c r="AK297" s="172">
        <v>44592</v>
      </c>
      <c r="AL297" s="186" t="s">
        <v>5761</v>
      </c>
      <c r="AM297" s="127">
        <v>1.30684053950329E-2</v>
      </c>
      <c r="AN297" s="127">
        <v>5.9491670740635598E-2</v>
      </c>
      <c r="AO297" s="127">
        <v>0.18033106526127241</v>
      </c>
      <c r="AP297" s="127">
        <v>0.16319455887626241</v>
      </c>
      <c r="AQ297" s="127">
        <v>0.1629912680698726</v>
      </c>
      <c r="AR297" s="127">
        <v>0.1349051809486643</v>
      </c>
      <c r="AS297" s="127">
        <v>0.16773633830487841</v>
      </c>
      <c r="AT297" s="127" t="s">
        <v>44</v>
      </c>
      <c r="AU297" s="127" t="s">
        <v>44</v>
      </c>
      <c r="AV297" s="127" t="s">
        <v>44</v>
      </c>
      <c r="AW297" s="127">
        <v>0.1627189743640145</v>
      </c>
      <c r="AX297" s="127">
        <v>1.1979052565941819</v>
      </c>
      <c r="AY297" s="127">
        <v>1.3103213369471749</v>
      </c>
      <c r="AZ297" s="127">
        <v>1.2161940807625933</v>
      </c>
      <c r="BA297" s="127">
        <v>1.2596629142801532</v>
      </c>
      <c r="BB297" s="127">
        <v>1.3053517739957905</v>
      </c>
      <c r="BC297" s="127">
        <v>1.2406245926723989</v>
      </c>
      <c r="BD297" s="127">
        <v>1.2855881809163436</v>
      </c>
      <c r="BE297" s="127" t="s">
        <v>44</v>
      </c>
      <c r="BF297" s="127" t="s">
        <v>44</v>
      </c>
      <c r="BG297" s="127" t="s">
        <v>44</v>
      </c>
      <c r="BH297" s="127">
        <v>1.3280771226636208</v>
      </c>
      <c r="BI297" s="127">
        <v>2.1590239367794001E-3</v>
      </c>
      <c r="BJ297" s="127">
        <v>1.4089318612843E-2</v>
      </c>
      <c r="BK297" s="127">
        <v>3.2056157404297E-2</v>
      </c>
      <c r="BL297" s="127">
        <v>2.9782023534985491E-2</v>
      </c>
      <c r="BM297" s="127">
        <v>3.3895126292111666E-2</v>
      </c>
      <c r="BN297" s="127">
        <v>2.6165452794421899E-2</v>
      </c>
      <c r="BO297" s="127">
        <v>3.7261944720053203E-2</v>
      </c>
      <c r="BP297" s="127" t="s">
        <v>44</v>
      </c>
      <c r="BQ297" s="127" t="s">
        <v>44</v>
      </c>
      <c r="BR297" s="127" t="s">
        <v>44</v>
      </c>
      <c r="BS297" s="127">
        <v>3.5809305523779811E-2</v>
      </c>
      <c r="BT297" s="127">
        <v>5.5515551397624001E-3</v>
      </c>
      <c r="BU297" s="127">
        <v>6.5474429952503002E-3</v>
      </c>
      <c r="BV297" s="174">
        <v>4.9654853967795942</v>
      </c>
      <c r="BW297" s="174">
        <v>4.477941010983586</v>
      </c>
      <c r="BX297" s="127">
        <v>-1.2134507615568781E-4</v>
      </c>
      <c r="BY297" s="127">
        <v>-1.2582069438884999E-3</v>
      </c>
      <c r="BZ297" s="174">
        <v>-5.2862412243829995E-4</v>
      </c>
      <c r="CA297" s="179">
        <v>-0.13802201568193229</v>
      </c>
      <c r="CB297" s="179">
        <v>4.3893911023997499E-2</v>
      </c>
      <c r="CC297" s="179">
        <v>-0.12865926114803569</v>
      </c>
      <c r="CD297" s="179">
        <v>6.0351616514295298E-2</v>
      </c>
      <c r="CE297" s="179">
        <v>-0.18518167270257641</v>
      </c>
      <c r="CF297" s="179">
        <v>-0.14990521139397869</v>
      </c>
      <c r="CG297" s="176">
        <v>189.10752299999999</v>
      </c>
      <c r="CH297" s="168">
        <v>0.25</v>
      </c>
      <c r="CI297" s="169">
        <v>0.1</v>
      </c>
      <c r="CJ297" s="169">
        <v>5.0000000000000001E-3</v>
      </c>
      <c r="CK297" s="169">
        <v>5.5833593828369388E-4</v>
      </c>
      <c r="CL297" s="169">
        <v>5.558335938283694E-3</v>
      </c>
      <c r="CM297" s="177">
        <v>1193179696.03</v>
      </c>
      <c r="CN297" s="177">
        <v>1166195990.0619848</v>
      </c>
      <c r="CO297" s="177">
        <v>-18164520.710000005</v>
      </c>
      <c r="CP297" s="127" t="s">
        <v>44</v>
      </c>
      <c r="CQ297" s="127" t="s">
        <v>44</v>
      </c>
      <c r="CR297" s="127" t="s">
        <v>44</v>
      </c>
      <c r="CS297" s="127" t="s">
        <v>44</v>
      </c>
      <c r="CT297" s="125" t="s">
        <v>44</v>
      </c>
      <c r="CU297" s="125" t="s">
        <v>44</v>
      </c>
      <c r="CV297" s="125" t="s">
        <v>5762</v>
      </c>
      <c r="CW297" s="125" t="s">
        <v>44</v>
      </c>
      <c r="CX297" s="153">
        <v>25569.625694432871</v>
      </c>
    </row>
    <row r="298" spans="1:102" ht="15" customHeight="1" x14ac:dyDescent="0.25">
      <c r="A298" s="8"/>
      <c r="B298" s="128">
        <v>44951924000149</v>
      </c>
      <c r="C298" s="151" t="s">
        <v>3952</v>
      </c>
      <c r="D298" s="125">
        <v>50</v>
      </c>
      <c r="E298" s="125"/>
      <c r="F298" s="121"/>
      <c r="G298" s="125" t="s">
        <v>3953</v>
      </c>
      <c r="H298" s="125" t="s">
        <v>347</v>
      </c>
      <c r="I298" s="125" t="s">
        <v>3278</v>
      </c>
      <c r="J298" s="125" t="s">
        <v>357</v>
      </c>
      <c r="K298" s="125" t="s">
        <v>3298</v>
      </c>
      <c r="L298" s="125" t="s">
        <v>3273</v>
      </c>
      <c r="M298" s="125" t="s">
        <v>110</v>
      </c>
      <c r="N298" s="125" t="s">
        <v>4789</v>
      </c>
      <c r="O298" s="125" t="s">
        <v>4647</v>
      </c>
      <c r="P298" s="125" t="s">
        <v>5763</v>
      </c>
      <c r="Q298" s="126">
        <v>10000</v>
      </c>
      <c r="R298" s="125" t="s">
        <v>4612</v>
      </c>
      <c r="S298" s="187" t="s">
        <v>44</v>
      </c>
      <c r="T298" s="170">
        <v>1000</v>
      </c>
      <c r="U298" s="170">
        <v>1000</v>
      </c>
      <c r="V298" s="171" t="s">
        <v>3271</v>
      </c>
      <c r="W298" s="171" t="s">
        <v>132</v>
      </c>
      <c r="X298" s="171" t="s">
        <v>132</v>
      </c>
      <c r="Y298" s="171" t="s">
        <v>132</v>
      </c>
      <c r="Z298" s="171">
        <v>0</v>
      </c>
      <c r="AA298" s="171" t="s">
        <v>44</v>
      </c>
      <c r="AB298" s="168" t="s">
        <v>44</v>
      </c>
      <c r="AC298" s="171" t="s">
        <v>5764</v>
      </c>
      <c r="AD298" s="168">
        <v>2.0400000000000001E-2</v>
      </c>
      <c r="AE298" s="168">
        <v>0.15540000000000001</v>
      </c>
      <c r="AF298" s="168" t="s">
        <v>44</v>
      </c>
      <c r="AG298" s="168">
        <v>0.2</v>
      </c>
      <c r="AH298" s="171" t="s">
        <v>133</v>
      </c>
      <c r="AI298" s="171" t="s">
        <v>4607</v>
      </c>
      <c r="AJ298" s="171" t="s">
        <v>130</v>
      </c>
      <c r="AK298" s="172">
        <v>44900</v>
      </c>
      <c r="AL298" s="186" t="s">
        <v>5765</v>
      </c>
      <c r="AM298" s="127" t="s">
        <v>44</v>
      </c>
      <c r="AN298" s="127" t="s">
        <v>44</v>
      </c>
      <c r="AO298" s="127" t="s">
        <v>44</v>
      </c>
      <c r="AP298" s="127" t="s">
        <v>44</v>
      </c>
      <c r="AQ298" s="127" t="s">
        <v>44</v>
      </c>
      <c r="AR298" s="127" t="s">
        <v>44</v>
      </c>
      <c r="AS298" s="127" t="s">
        <v>44</v>
      </c>
      <c r="AT298" s="127" t="s">
        <v>44</v>
      </c>
      <c r="AU298" s="127" t="s">
        <v>44</v>
      </c>
      <c r="AV298" s="127" t="s">
        <v>44</v>
      </c>
      <c r="AW298" s="127" t="s">
        <v>44</v>
      </c>
      <c r="AX298" s="127" t="s">
        <v>44</v>
      </c>
      <c r="AY298" s="127" t="s">
        <v>44</v>
      </c>
      <c r="AZ298" s="127" t="s">
        <v>44</v>
      </c>
      <c r="BA298" s="127" t="s">
        <v>44</v>
      </c>
      <c r="BB298" s="127" t="s">
        <v>44</v>
      </c>
      <c r="BC298" s="127" t="s">
        <v>44</v>
      </c>
      <c r="BD298" s="127" t="s">
        <v>44</v>
      </c>
      <c r="BE298" s="127" t="s">
        <v>44</v>
      </c>
      <c r="BF298" s="127" t="s">
        <v>44</v>
      </c>
      <c r="BG298" s="127" t="s">
        <v>44</v>
      </c>
      <c r="BH298" s="127" t="s">
        <v>44</v>
      </c>
      <c r="BI298" s="127" t="s">
        <v>44</v>
      </c>
      <c r="BJ298" s="127" t="s">
        <v>44</v>
      </c>
      <c r="BK298" s="127" t="s">
        <v>44</v>
      </c>
      <c r="BL298" s="127" t="s">
        <v>44</v>
      </c>
      <c r="BM298" s="127" t="s">
        <v>44</v>
      </c>
      <c r="BN298" s="127" t="s">
        <v>44</v>
      </c>
      <c r="BO298" s="127" t="s">
        <v>44</v>
      </c>
      <c r="BP298" s="127" t="s">
        <v>44</v>
      </c>
      <c r="BQ298" s="127" t="s">
        <v>44</v>
      </c>
      <c r="BR298" s="127" t="s">
        <v>44</v>
      </c>
      <c r="BS298" s="127" t="s">
        <v>44</v>
      </c>
      <c r="BT298" s="127">
        <v>3.4363387980412302E-2</v>
      </c>
      <c r="BU298" s="127">
        <v>4.7704076020072698E-2</v>
      </c>
      <c r="BV298" s="174">
        <v>0.96354706017990321</v>
      </c>
      <c r="BW298" s="174">
        <v>-0.18755714984959121</v>
      </c>
      <c r="BX298" s="127">
        <v>-3.8160560122774E-3</v>
      </c>
      <c r="BY298" s="127">
        <v>-3.7079837370572799E-2</v>
      </c>
      <c r="BZ298" s="174">
        <v>2.0045980681280402E-2</v>
      </c>
      <c r="CA298" s="179">
        <v>0.20787202385704259</v>
      </c>
      <c r="CB298" s="179">
        <v>-0.1362554579692703</v>
      </c>
      <c r="CC298" s="179">
        <v>0.148093174788408</v>
      </c>
      <c r="CD298" s="179">
        <v>0.1246939445222703</v>
      </c>
      <c r="CE298" s="179">
        <v>2.1377260796955001E-2</v>
      </c>
      <c r="CF298" s="179">
        <v>0.1863618091841707</v>
      </c>
      <c r="CG298" s="176">
        <v>1461.6668864999999</v>
      </c>
      <c r="CH298" s="168">
        <v>0.1</v>
      </c>
      <c r="CI298" s="169">
        <v>0.05</v>
      </c>
      <c r="CJ298" s="169">
        <v>2.0400000000000001E-3</v>
      </c>
      <c r="CK298" s="169">
        <v>3.3044186199536756E-4</v>
      </c>
      <c r="CL298" s="169">
        <v>2.3704418619953675E-3</v>
      </c>
      <c r="CM298" s="177">
        <v>758175046.65999997</v>
      </c>
      <c r="CN298" s="177">
        <v>713947694.70960307</v>
      </c>
      <c r="CO298" s="177">
        <v>145709790.11000001</v>
      </c>
      <c r="CP298" s="127" t="s">
        <v>44</v>
      </c>
      <c r="CQ298" s="127" t="s">
        <v>44</v>
      </c>
      <c r="CR298" s="127" t="s">
        <v>44</v>
      </c>
      <c r="CS298" s="127" t="s">
        <v>44</v>
      </c>
      <c r="CT298" s="125" t="s">
        <v>44</v>
      </c>
      <c r="CU298" s="125" t="s">
        <v>44</v>
      </c>
      <c r="CV298" s="125" t="s">
        <v>5766</v>
      </c>
      <c r="CW298" s="125" t="s">
        <v>44</v>
      </c>
      <c r="CX298" s="153">
        <v>25569.604861099539</v>
      </c>
    </row>
    <row r="299" spans="1:102" ht="15" customHeight="1" x14ac:dyDescent="0.25">
      <c r="A299" s="8"/>
      <c r="B299" s="128">
        <v>48658548000150</v>
      </c>
      <c r="C299" s="151" t="s">
        <v>3954</v>
      </c>
      <c r="D299" s="125">
        <v>50</v>
      </c>
      <c r="E299" s="125"/>
      <c r="F299" s="121"/>
      <c r="G299" s="125" t="s">
        <v>3953</v>
      </c>
      <c r="H299" s="125" t="s">
        <v>347</v>
      </c>
      <c r="I299" s="125" t="s">
        <v>3278</v>
      </c>
      <c r="J299" s="125" t="s">
        <v>357</v>
      </c>
      <c r="K299" s="125" t="s">
        <v>3298</v>
      </c>
      <c r="L299" s="125" t="s">
        <v>3273</v>
      </c>
      <c r="M299" s="125" t="s">
        <v>110</v>
      </c>
      <c r="N299" s="125" t="s">
        <v>111</v>
      </c>
      <c r="O299" s="125" t="s">
        <v>4647</v>
      </c>
      <c r="P299" s="125" t="s">
        <v>5763</v>
      </c>
      <c r="Q299" s="126">
        <v>10000</v>
      </c>
      <c r="R299" s="125" t="s">
        <v>4612</v>
      </c>
      <c r="S299" s="187" t="s">
        <v>44</v>
      </c>
      <c r="T299" s="170">
        <v>0.01</v>
      </c>
      <c r="U299" s="170">
        <v>0.01</v>
      </c>
      <c r="V299" s="171" t="s">
        <v>3271</v>
      </c>
      <c r="W299" s="171" t="s">
        <v>132</v>
      </c>
      <c r="X299" s="171" t="s">
        <v>132</v>
      </c>
      <c r="Y299" s="171" t="s">
        <v>132</v>
      </c>
      <c r="Z299" s="171">
        <v>0</v>
      </c>
      <c r="AA299" s="171" t="s">
        <v>44</v>
      </c>
      <c r="AB299" s="168" t="s">
        <v>44</v>
      </c>
      <c r="AC299" s="171" t="s">
        <v>5767</v>
      </c>
      <c r="AD299" s="168">
        <v>2.0400000000000001E-2</v>
      </c>
      <c r="AE299" s="168">
        <v>0.15540000000000001</v>
      </c>
      <c r="AF299" s="168" t="s">
        <v>44</v>
      </c>
      <c r="AG299" s="168">
        <v>0.2</v>
      </c>
      <c r="AH299" s="171" t="s">
        <v>133</v>
      </c>
      <c r="AI299" s="171" t="s">
        <v>4607</v>
      </c>
      <c r="AJ299" s="171" t="s">
        <v>130</v>
      </c>
      <c r="AK299" s="172">
        <v>44929</v>
      </c>
      <c r="AL299" s="186" t="s">
        <v>5768</v>
      </c>
      <c r="AM299" s="127" t="s">
        <v>44</v>
      </c>
      <c r="AN299" s="127" t="s">
        <v>44</v>
      </c>
      <c r="AO299" s="127" t="s">
        <v>44</v>
      </c>
      <c r="AP299" s="127" t="s">
        <v>44</v>
      </c>
      <c r="AQ299" s="127" t="s">
        <v>44</v>
      </c>
      <c r="AR299" s="127" t="s">
        <v>44</v>
      </c>
      <c r="AS299" s="127" t="s">
        <v>44</v>
      </c>
      <c r="AT299" s="127" t="s">
        <v>44</v>
      </c>
      <c r="AU299" s="127" t="s">
        <v>44</v>
      </c>
      <c r="AV299" s="127" t="s">
        <v>44</v>
      </c>
      <c r="AW299" s="127" t="s">
        <v>44</v>
      </c>
      <c r="AX299" s="127" t="s">
        <v>44</v>
      </c>
      <c r="AY299" s="127" t="s">
        <v>44</v>
      </c>
      <c r="AZ299" s="127" t="s">
        <v>44</v>
      </c>
      <c r="BA299" s="127" t="s">
        <v>44</v>
      </c>
      <c r="BB299" s="127" t="s">
        <v>44</v>
      </c>
      <c r="BC299" s="127" t="s">
        <v>44</v>
      </c>
      <c r="BD299" s="127" t="s">
        <v>44</v>
      </c>
      <c r="BE299" s="127" t="s">
        <v>44</v>
      </c>
      <c r="BF299" s="127" t="s">
        <v>44</v>
      </c>
      <c r="BG299" s="127" t="s">
        <v>44</v>
      </c>
      <c r="BH299" s="127" t="s">
        <v>44</v>
      </c>
      <c r="BI299" s="127" t="s">
        <v>44</v>
      </c>
      <c r="BJ299" s="127" t="s">
        <v>44</v>
      </c>
      <c r="BK299" s="127" t="s">
        <v>44</v>
      </c>
      <c r="BL299" s="127" t="s">
        <v>44</v>
      </c>
      <c r="BM299" s="127" t="s">
        <v>44</v>
      </c>
      <c r="BN299" s="127" t="s">
        <v>44</v>
      </c>
      <c r="BO299" s="127" t="s">
        <v>44</v>
      </c>
      <c r="BP299" s="127" t="s">
        <v>44</v>
      </c>
      <c r="BQ299" s="127" t="s">
        <v>44</v>
      </c>
      <c r="BR299" s="127" t="s">
        <v>44</v>
      </c>
      <c r="BS299" s="127" t="s">
        <v>44</v>
      </c>
      <c r="BT299" s="127">
        <v>3.4395998156034398E-2</v>
      </c>
      <c r="BU299" s="127">
        <v>4.9714909974326899E-2</v>
      </c>
      <c r="BV299" s="174">
        <v>0.94734059608632082</v>
      </c>
      <c r="BW299" s="174">
        <v>-0.18537474902748249</v>
      </c>
      <c r="BX299" s="127">
        <v>-3.7909627382075001E-3</v>
      </c>
      <c r="BY299" s="127">
        <v>-3.9949670020977303E-2</v>
      </c>
      <c r="BZ299" s="174">
        <v>1.9817464514423899E-2</v>
      </c>
      <c r="CA299" s="179">
        <v>0.20822565450740141</v>
      </c>
      <c r="CB299" s="179">
        <v>-0.13890427792225199</v>
      </c>
      <c r="CC299" s="179">
        <v>0.1461948831694253</v>
      </c>
      <c r="CD299" s="179">
        <v>0.1236414287048048</v>
      </c>
      <c r="CE299" s="179">
        <v>1.83896890800277E-2</v>
      </c>
      <c r="CF299" s="179">
        <v>0.18547476434648419</v>
      </c>
      <c r="CG299" s="176">
        <v>1445.6326578000001</v>
      </c>
      <c r="CH299" s="168">
        <v>0.1</v>
      </c>
      <c r="CI299" s="169">
        <v>0.05</v>
      </c>
      <c r="CJ299" s="169">
        <v>2.0400000000000001E-3</v>
      </c>
      <c r="CK299" s="169">
        <v>3.2500169578359995E-4</v>
      </c>
      <c r="CL299" s="169">
        <v>2.3650016957836003E-3</v>
      </c>
      <c r="CM299" s="177">
        <v>159896010.90000001</v>
      </c>
      <c r="CN299" s="177">
        <v>150349539.74738088</v>
      </c>
      <c r="CO299" s="177">
        <v>31031250.049999997</v>
      </c>
      <c r="CP299" s="127" t="s">
        <v>44</v>
      </c>
      <c r="CQ299" s="127" t="s">
        <v>44</v>
      </c>
      <c r="CR299" s="127" t="s">
        <v>44</v>
      </c>
      <c r="CS299" s="127" t="s">
        <v>44</v>
      </c>
      <c r="CT299" s="125" t="s">
        <v>44</v>
      </c>
      <c r="CU299" s="125" t="s">
        <v>44</v>
      </c>
      <c r="CV299" s="125" t="s">
        <v>5769</v>
      </c>
      <c r="CW299" s="125" t="s">
        <v>44</v>
      </c>
      <c r="CX299" s="153">
        <v>25569.625694432871</v>
      </c>
    </row>
    <row r="300" spans="1:102" ht="15" customHeight="1" x14ac:dyDescent="0.25">
      <c r="A300" s="8"/>
      <c r="B300" s="128">
        <v>48658548000150</v>
      </c>
      <c r="C300" s="151" t="s">
        <v>3955</v>
      </c>
      <c r="D300" s="125">
        <v>50</v>
      </c>
      <c r="E300" s="125"/>
      <c r="F300" s="121"/>
      <c r="G300" s="125" t="s">
        <v>3953</v>
      </c>
      <c r="H300" s="125" t="s">
        <v>347</v>
      </c>
      <c r="I300" s="125" t="s">
        <v>3278</v>
      </c>
      <c r="J300" s="125" t="s">
        <v>357</v>
      </c>
      <c r="K300" s="125" t="s">
        <v>3298</v>
      </c>
      <c r="L300" s="125" t="s">
        <v>3273</v>
      </c>
      <c r="M300" s="125" t="s">
        <v>110</v>
      </c>
      <c r="N300" s="125" t="s">
        <v>111</v>
      </c>
      <c r="O300" s="125" t="s">
        <v>4647</v>
      </c>
      <c r="P300" s="125" t="s">
        <v>5763</v>
      </c>
      <c r="Q300" s="126">
        <v>10000</v>
      </c>
      <c r="R300" s="125" t="s">
        <v>4612</v>
      </c>
      <c r="S300" s="187" t="s">
        <v>44</v>
      </c>
      <c r="T300" s="170">
        <v>1000</v>
      </c>
      <c r="U300" s="170">
        <v>1000</v>
      </c>
      <c r="V300" s="171" t="s">
        <v>3271</v>
      </c>
      <c r="W300" s="171" t="s">
        <v>132</v>
      </c>
      <c r="X300" s="171" t="s">
        <v>132</v>
      </c>
      <c r="Y300" s="171" t="s">
        <v>132</v>
      </c>
      <c r="Z300" s="171">
        <v>0</v>
      </c>
      <c r="AA300" s="171" t="s">
        <v>44</v>
      </c>
      <c r="AB300" s="168" t="s">
        <v>44</v>
      </c>
      <c r="AC300" s="171" t="s">
        <v>5767</v>
      </c>
      <c r="AD300" s="168">
        <v>2.0400000000000001E-2</v>
      </c>
      <c r="AE300" s="168">
        <v>0.15540000000000001</v>
      </c>
      <c r="AF300" s="168" t="s">
        <v>44</v>
      </c>
      <c r="AG300" s="168">
        <v>0.2</v>
      </c>
      <c r="AH300" s="171" t="s">
        <v>133</v>
      </c>
      <c r="AI300" s="171" t="s">
        <v>4607</v>
      </c>
      <c r="AJ300" s="171" t="s">
        <v>130</v>
      </c>
      <c r="AK300" s="172">
        <v>44929</v>
      </c>
      <c r="AL300" s="186" t="s">
        <v>5770</v>
      </c>
      <c r="AM300" s="127" t="s">
        <v>44</v>
      </c>
      <c r="AN300" s="127" t="s">
        <v>44</v>
      </c>
      <c r="AO300" s="127" t="s">
        <v>44</v>
      </c>
      <c r="AP300" s="127" t="s">
        <v>44</v>
      </c>
      <c r="AQ300" s="127" t="s">
        <v>44</v>
      </c>
      <c r="AR300" s="127" t="s">
        <v>44</v>
      </c>
      <c r="AS300" s="127" t="s">
        <v>44</v>
      </c>
      <c r="AT300" s="127" t="s">
        <v>44</v>
      </c>
      <c r="AU300" s="127" t="s">
        <v>44</v>
      </c>
      <c r="AV300" s="127" t="s">
        <v>44</v>
      </c>
      <c r="AW300" s="127" t="s">
        <v>44</v>
      </c>
      <c r="AX300" s="127" t="s">
        <v>44</v>
      </c>
      <c r="AY300" s="127" t="s">
        <v>44</v>
      </c>
      <c r="AZ300" s="127" t="s">
        <v>44</v>
      </c>
      <c r="BA300" s="127" t="s">
        <v>44</v>
      </c>
      <c r="BB300" s="127" t="s">
        <v>44</v>
      </c>
      <c r="BC300" s="127" t="s">
        <v>44</v>
      </c>
      <c r="BD300" s="127" t="s">
        <v>44</v>
      </c>
      <c r="BE300" s="127" t="s">
        <v>44</v>
      </c>
      <c r="BF300" s="127" t="s">
        <v>44</v>
      </c>
      <c r="BG300" s="127" t="s">
        <v>44</v>
      </c>
      <c r="BH300" s="127" t="s">
        <v>44</v>
      </c>
      <c r="BI300" s="127" t="s">
        <v>44</v>
      </c>
      <c r="BJ300" s="127" t="s">
        <v>44</v>
      </c>
      <c r="BK300" s="127" t="s">
        <v>44</v>
      </c>
      <c r="BL300" s="127" t="s">
        <v>44</v>
      </c>
      <c r="BM300" s="127" t="s">
        <v>44</v>
      </c>
      <c r="BN300" s="127" t="s">
        <v>44</v>
      </c>
      <c r="BO300" s="127" t="s">
        <v>44</v>
      </c>
      <c r="BP300" s="127" t="s">
        <v>44</v>
      </c>
      <c r="BQ300" s="127" t="s">
        <v>44</v>
      </c>
      <c r="BR300" s="127" t="s">
        <v>44</v>
      </c>
      <c r="BS300" s="127" t="s">
        <v>44</v>
      </c>
      <c r="BT300" s="127">
        <v>3.4395998156034398E-2</v>
      </c>
      <c r="BU300" s="127">
        <v>4.9714909974326899E-2</v>
      </c>
      <c r="BV300" s="174">
        <v>0.94734059608632082</v>
      </c>
      <c r="BW300" s="174">
        <v>-0.18537474902748249</v>
      </c>
      <c r="BX300" s="127">
        <v>-3.7909627382075001E-3</v>
      </c>
      <c r="BY300" s="127">
        <v>-3.9949670020977303E-2</v>
      </c>
      <c r="BZ300" s="174">
        <v>1.9817464514423899E-2</v>
      </c>
      <c r="CA300" s="179">
        <v>0.20822565450740141</v>
      </c>
      <c r="CB300" s="179">
        <v>-0.13890427792225199</v>
      </c>
      <c r="CC300" s="179">
        <v>0.1461948831694253</v>
      </c>
      <c r="CD300" s="179">
        <v>0.1236414287048048</v>
      </c>
      <c r="CE300" s="179">
        <v>1.83896890800277E-2</v>
      </c>
      <c r="CF300" s="179">
        <v>0.18547476434648419</v>
      </c>
      <c r="CG300" s="176">
        <v>1445.6326578000001</v>
      </c>
      <c r="CH300" s="168">
        <v>0.1</v>
      </c>
      <c r="CI300" s="169">
        <v>0.05</v>
      </c>
      <c r="CJ300" s="169">
        <v>2.0400000000000001E-3</v>
      </c>
      <c r="CK300" s="169">
        <v>3.2500169578359995E-4</v>
      </c>
      <c r="CL300" s="169">
        <v>2.3650016957836003E-3</v>
      </c>
      <c r="CM300" s="177">
        <v>159896010.90000001</v>
      </c>
      <c r="CN300" s="177">
        <v>150349539.74738088</v>
      </c>
      <c r="CO300" s="177">
        <v>31031250.049999997</v>
      </c>
      <c r="CP300" s="127" t="s">
        <v>44</v>
      </c>
      <c r="CQ300" s="127" t="s">
        <v>44</v>
      </c>
      <c r="CR300" s="127" t="s">
        <v>44</v>
      </c>
      <c r="CS300" s="127" t="s">
        <v>44</v>
      </c>
      <c r="CT300" s="125" t="s">
        <v>44</v>
      </c>
      <c r="CU300" s="125" t="s">
        <v>44</v>
      </c>
      <c r="CV300" s="125" t="s">
        <v>5769</v>
      </c>
      <c r="CW300" s="125" t="s">
        <v>44</v>
      </c>
      <c r="CX300" s="153">
        <v>25569.604861099539</v>
      </c>
    </row>
    <row r="301" spans="1:102" ht="15" customHeight="1" x14ac:dyDescent="0.25">
      <c r="A301" s="8"/>
      <c r="B301" s="128">
        <v>52204330000100</v>
      </c>
      <c r="C301" s="151" t="s">
        <v>3956</v>
      </c>
      <c r="D301" s="125">
        <v>50</v>
      </c>
      <c r="E301" s="125"/>
      <c r="F301" s="121"/>
      <c r="G301" s="125" t="s">
        <v>3953</v>
      </c>
      <c r="H301" s="125" t="s">
        <v>347</v>
      </c>
      <c r="I301" s="125" t="s">
        <v>3278</v>
      </c>
      <c r="J301" s="125" t="s">
        <v>357</v>
      </c>
      <c r="K301" s="125" t="s">
        <v>3285</v>
      </c>
      <c r="L301" s="125" t="s">
        <v>3273</v>
      </c>
      <c r="M301" s="125" t="s">
        <v>110</v>
      </c>
      <c r="N301" s="125" t="s">
        <v>111</v>
      </c>
      <c r="O301" s="125" t="s">
        <v>4647</v>
      </c>
      <c r="P301" s="125" t="s">
        <v>5763</v>
      </c>
      <c r="Q301" s="126">
        <v>10000</v>
      </c>
      <c r="R301" s="125" t="s">
        <v>4612</v>
      </c>
      <c r="S301" s="187" t="s">
        <v>44</v>
      </c>
      <c r="T301" s="170">
        <v>1000</v>
      </c>
      <c r="U301" s="170">
        <v>1000</v>
      </c>
      <c r="V301" s="171" t="s">
        <v>3271</v>
      </c>
      <c r="W301" s="171" t="s">
        <v>132</v>
      </c>
      <c r="X301" s="171" t="s">
        <v>44</v>
      </c>
      <c r="Y301" s="171" t="s">
        <v>44</v>
      </c>
      <c r="Z301" s="171" t="s">
        <v>44</v>
      </c>
      <c r="AA301" s="171" t="s">
        <v>44</v>
      </c>
      <c r="AB301" s="168" t="s">
        <v>44</v>
      </c>
      <c r="AC301" s="171" t="s">
        <v>5771</v>
      </c>
      <c r="AD301" s="168">
        <v>2.0400000000000001E-2</v>
      </c>
      <c r="AE301" s="168">
        <v>0.15540000000000001</v>
      </c>
      <c r="AF301" s="168" t="s">
        <v>44</v>
      </c>
      <c r="AG301" s="168">
        <v>0.2</v>
      </c>
      <c r="AH301" s="171" t="s">
        <v>3253</v>
      </c>
      <c r="AI301" s="171" t="s">
        <v>3254</v>
      </c>
      <c r="AJ301" s="171" t="s">
        <v>130</v>
      </c>
      <c r="AK301" s="172">
        <v>45295</v>
      </c>
      <c r="AL301" s="186" t="s">
        <v>5772</v>
      </c>
      <c r="AM301" s="127" t="s">
        <v>44</v>
      </c>
      <c r="AN301" s="127" t="s">
        <v>44</v>
      </c>
      <c r="AO301" s="127" t="s">
        <v>44</v>
      </c>
      <c r="AP301" s="127" t="s">
        <v>44</v>
      </c>
      <c r="AQ301" s="127" t="s">
        <v>44</v>
      </c>
      <c r="AR301" s="127" t="s">
        <v>44</v>
      </c>
      <c r="AS301" s="127" t="s">
        <v>44</v>
      </c>
      <c r="AT301" s="127" t="s">
        <v>44</v>
      </c>
      <c r="AU301" s="127" t="s">
        <v>44</v>
      </c>
      <c r="AV301" s="127" t="s">
        <v>44</v>
      </c>
      <c r="AW301" s="127" t="s">
        <v>44</v>
      </c>
      <c r="AX301" s="127" t="s">
        <v>44</v>
      </c>
      <c r="AY301" s="127" t="s">
        <v>44</v>
      </c>
      <c r="AZ301" s="127" t="s">
        <v>44</v>
      </c>
      <c r="BA301" s="127" t="s">
        <v>44</v>
      </c>
      <c r="BB301" s="127" t="s">
        <v>44</v>
      </c>
      <c r="BC301" s="127" t="s">
        <v>44</v>
      </c>
      <c r="BD301" s="127" t="s">
        <v>44</v>
      </c>
      <c r="BE301" s="127" t="s">
        <v>44</v>
      </c>
      <c r="BF301" s="127" t="s">
        <v>44</v>
      </c>
      <c r="BG301" s="127" t="s">
        <v>44</v>
      </c>
      <c r="BH301" s="127" t="s">
        <v>44</v>
      </c>
      <c r="BI301" s="127" t="s">
        <v>44</v>
      </c>
      <c r="BJ301" s="127" t="s">
        <v>44</v>
      </c>
      <c r="BK301" s="127" t="s">
        <v>44</v>
      </c>
      <c r="BL301" s="127" t="s">
        <v>44</v>
      </c>
      <c r="BM301" s="127" t="s">
        <v>44</v>
      </c>
      <c r="BN301" s="127" t="s">
        <v>44</v>
      </c>
      <c r="BO301" s="127" t="s">
        <v>44</v>
      </c>
      <c r="BP301" s="127" t="s">
        <v>44</v>
      </c>
      <c r="BQ301" s="127" t="s">
        <v>44</v>
      </c>
      <c r="BR301" s="127" t="s">
        <v>44</v>
      </c>
      <c r="BS301" s="127" t="s">
        <v>44</v>
      </c>
      <c r="BT301" s="127">
        <v>3.4337111564051101E-2</v>
      </c>
      <c r="BU301" s="127">
        <v>5.8233294447984502E-2</v>
      </c>
      <c r="BV301" s="174">
        <v>0.88898355619619251</v>
      </c>
      <c r="BW301" s="174">
        <v>-0.3983893310492333</v>
      </c>
      <c r="BX301" s="127">
        <v>-4.1949222733452998E-3</v>
      </c>
      <c r="BY301" s="127">
        <v>-7.9336991412596203E-2</v>
      </c>
      <c r="BZ301" s="174">
        <v>2.63844401226258E-2</v>
      </c>
      <c r="CA301" s="179">
        <v>0.2071360248594272</v>
      </c>
      <c r="CB301" s="179">
        <v>-0.13601355280623861</v>
      </c>
      <c r="CC301" s="179">
        <v>0.1471249476124574</v>
      </c>
      <c r="CD301" s="179">
        <v>0.12411022102672049</v>
      </c>
      <c r="CE301" s="179">
        <v>2.1373044181852499E-2</v>
      </c>
      <c r="CF301" s="179">
        <v>0.18538889124140839</v>
      </c>
      <c r="CG301" s="176">
        <v>1249.1034426199999</v>
      </c>
      <c r="CH301" s="168">
        <v>0.1</v>
      </c>
      <c r="CI301" s="169">
        <v>0.05</v>
      </c>
      <c r="CJ301" s="169">
        <v>2.0400000000000001E-3</v>
      </c>
      <c r="CK301" s="169">
        <v>3.0379312026281415E-4</v>
      </c>
      <c r="CL301" s="169">
        <v>2.3437931202628143E-3</v>
      </c>
      <c r="CM301" s="177">
        <v>108119935.88</v>
      </c>
      <c r="CN301" s="177">
        <v>101763045.94515872</v>
      </c>
      <c r="CO301" s="177">
        <v>22699750.02</v>
      </c>
      <c r="CP301" s="127" t="s">
        <v>44</v>
      </c>
      <c r="CQ301" s="127" t="s">
        <v>44</v>
      </c>
      <c r="CR301" s="127" t="s">
        <v>44</v>
      </c>
      <c r="CS301" s="127" t="s">
        <v>44</v>
      </c>
      <c r="CT301" s="125" t="s">
        <v>44</v>
      </c>
      <c r="CU301" s="125" t="s">
        <v>44</v>
      </c>
      <c r="CV301" s="125" t="s">
        <v>5773</v>
      </c>
      <c r="CW301" s="125" t="s">
        <v>44</v>
      </c>
      <c r="CX301" s="153">
        <v>25569.625694432871</v>
      </c>
    </row>
    <row r="302" spans="1:102" ht="15" customHeight="1" x14ac:dyDescent="0.25">
      <c r="A302" s="8"/>
      <c r="B302" s="128">
        <v>52204330000100</v>
      </c>
      <c r="C302" s="151" t="s">
        <v>3957</v>
      </c>
      <c r="D302" s="125">
        <v>50</v>
      </c>
      <c r="E302" s="125"/>
      <c r="F302" s="121"/>
      <c r="G302" s="125" t="s">
        <v>3953</v>
      </c>
      <c r="H302" s="125" t="s">
        <v>347</v>
      </c>
      <c r="I302" s="125" t="s">
        <v>3278</v>
      </c>
      <c r="J302" s="125" t="s">
        <v>357</v>
      </c>
      <c r="K302" s="125" t="s">
        <v>3298</v>
      </c>
      <c r="L302" s="125" t="s">
        <v>3273</v>
      </c>
      <c r="M302" s="125" t="s">
        <v>110</v>
      </c>
      <c r="N302" s="125" t="s">
        <v>111</v>
      </c>
      <c r="O302" s="125" t="s">
        <v>4647</v>
      </c>
      <c r="P302" s="125" t="s">
        <v>5763</v>
      </c>
      <c r="Q302" s="126">
        <v>250950</v>
      </c>
      <c r="R302" s="125" t="s">
        <v>4612</v>
      </c>
      <c r="S302" s="187" t="s">
        <v>44</v>
      </c>
      <c r="T302" s="170">
        <v>1000</v>
      </c>
      <c r="U302" s="170">
        <v>1000</v>
      </c>
      <c r="V302" s="171" t="s">
        <v>3271</v>
      </c>
      <c r="W302" s="171" t="s">
        <v>132</v>
      </c>
      <c r="X302" s="171" t="s">
        <v>44</v>
      </c>
      <c r="Y302" s="171" t="s">
        <v>44</v>
      </c>
      <c r="Z302" s="171" t="s">
        <v>44</v>
      </c>
      <c r="AA302" s="171" t="s">
        <v>44</v>
      </c>
      <c r="AB302" s="168" t="s">
        <v>44</v>
      </c>
      <c r="AC302" s="171" t="s">
        <v>5771</v>
      </c>
      <c r="AD302" s="168">
        <v>2.0400000000000001E-2</v>
      </c>
      <c r="AE302" s="168">
        <v>0.15540000000000001</v>
      </c>
      <c r="AF302" s="168" t="s">
        <v>44</v>
      </c>
      <c r="AG302" s="168">
        <v>0.2</v>
      </c>
      <c r="AH302" s="171" t="s">
        <v>3253</v>
      </c>
      <c r="AI302" s="171" t="s">
        <v>3254</v>
      </c>
      <c r="AJ302" s="171" t="s">
        <v>130</v>
      </c>
      <c r="AK302" s="172">
        <v>45295</v>
      </c>
      <c r="AL302" s="186" t="s">
        <v>5774</v>
      </c>
      <c r="AM302" s="127" t="s">
        <v>44</v>
      </c>
      <c r="AN302" s="127" t="s">
        <v>44</v>
      </c>
      <c r="AO302" s="127" t="s">
        <v>44</v>
      </c>
      <c r="AP302" s="127" t="s">
        <v>44</v>
      </c>
      <c r="AQ302" s="127" t="s">
        <v>44</v>
      </c>
      <c r="AR302" s="127" t="s">
        <v>44</v>
      </c>
      <c r="AS302" s="127" t="s">
        <v>44</v>
      </c>
      <c r="AT302" s="127" t="s">
        <v>44</v>
      </c>
      <c r="AU302" s="127" t="s">
        <v>44</v>
      </c>
      <c r="AV302" s="127" t="s">
        <v>44</v>
      </c>
      <c r="AW302" s="127" t="s">
        <v>44</v>
      </c>
      <c r="AX302" s="127" t="s">
        <v>44</v>
      </c>
      <c r="AY302" s="127" t="s">
        <v>44</v>
      </c>
      <c r="AZ302" s="127" t="s">
        <v>44</v>
      </c>
      <c r="BA302" s="127" t="s">
        <v>44</v>
      </c>
      <c r="BB302" s="127" t="s">
        <v>44</v>
      </c>
      <c r="BC302" s="127" t="s">
        <v>44</v>
      </c>
      <c r="BD302" s="127" t="s">
        <v>44</v>
      </c>
      <c r="BE302" s="127" t="s">
        <v>44</v>
      </c>
      <c r="BF302" s="127" t="s">
        <v>44</v>
      </c>
      <c r="BG302" s="127" t="s">
        <v>44</v>
      </c>
      <c r="BH302" s="127" t="s">
        <v>44</v>
      </c>
      <c r="BI302" s="127" t="s">
        <v>44</v>
      </c>
      <c r="BJ302" s="127" t="s">
        <v>44</v>
      </c>
      <c r="BK302" s="127" t="s">
        <v>44</v>
      </c>
      <c r="BL302" s="127" t="s">
        <v>44</v>
      </c>
      <c r="BM302" s="127" t="s">
        <v>44</v>
      </c>
      <c r="BN302" s="127" t="s">
        <v>44</v>
      </c>
      <c r="BO302" s="127" t="s">
        <v>44</v>
      </c>
      <c r="BP302" s="127" t="s">
        <v>44</v>
      </c>
      <c r="BQ302" s="127" t="s">
        <v>44</v>
      </c>
      <c r="BR302" s="127" t="s">
        <v>44</v>
      </c>
      <c r="BS302" s="127" t="s">
        <v>44</v>
      </c>
      <c r="BT302" s="127">
        <v>3.4337111564051101E-2</v>
      </c>
      <c r="BU302" s="127">
        <v>5.8233294447984502E-2</v>
      </c>
      <c r="BV302" s="174">
        <v>0.88898355619619251</v>
      </c>
      <c r="BW302" s="174">
        <v>-0.3983893310492333</v>
      </c>
      <c r="BX302" s="127">
        <v>-4.1949222733452998E-3</v>
      </c>
      <c r="BY302" s="127">
        <v>-7.9336991412596203E-2</v>
      </c>
      <c r="BZ302" s="174">
        <v>2.63844401226258E-2</v>
      </c>
      <c r="CA302" s="179">
        <v>0.2071360248594272</v>
      </c>
      <c r="CB302" s="179">
        <v>-0.13601355280623861</v>
      </c>
      <c r="CC302" s="179">
        <v>0.1471249476124574</v>
      </c>
      <c r="CD302" s="179">
        <v>0.12411022102672049</v>
      </c>
      <c r="CE302" s="179">
        <v>2.1373044181852499E-2</v>
      </c>
      <c r="CF302" s="179">
        <v>0.18538889124140839</v>
      </c>
      <c r="CG302" s="176">
        <v>1249.1034426199999</v>
      </c>
      <c r="CH302" s="168">
        <v>0.1</v>
      </c>
      <c r="CI302" s="169">
        <v>0.05</v>
      </c>
      <c r="CJ302" s="169">
        <v>2.0400000000000001E-3</v>
      </c>
      <c r="CK302" s="169">
        <v>3.0379312026281415E-4</v>
      </c>
      <c r="CL302" s="169">
        <v>2.3437931202628143E-3</v>
      </c>
      <c r="CM302" s="177">
        <v>108119935.88</v>
      </c>
      <c r="CN302" s="177">
        <v>101763045.94515872</v>
      </c>
      <c r="CO302" s="177">
        <v>22699750.02</v>
      </c>
      <c r="CP302" s="127" t="s">
        <v>44</v>
      </c>
      <c r="CQ302" s="127" t="s">
        <v>44</v>
      </c>
      <c r="CR302" s="127" t="s">
        <v>44</v>
      </c>
      <c r="CS302" s="127" t="s">
        <v>44</v>
      </c>
      <c r="CT302" s="125" t="s">
        <v>44</v>
      </c>
      <c r="CU302" s="125" t="s">
        <v>44</v>
      </c>
      <c r="CV302" s="125" t="s">
        <v>5773</v>
      </c>
      <c r="CW302" s="125" t="s">
        <v>44</v>
      </c>
      <c r="CX302" s="153">
        <v>25569.604861099539</v>
      </c>
    </row>
    <row r="303" spans="1:102" ht="15" customHeight="1" x14ac:dyDescent="0.25">
      <c r="A303" s="8"/>
      <c r="B303" s="128">
        <v>44951896000160</v>
      </c>
      <c r="C303" s="151" t="s">
        <v>3958</v>
      </c>
      <c r="D303" s="125">
        <v>50</v>
      </c>
      <c r="E303" s="125"/>
      <c r="F303" s="121"/>
      <c r="G303" s="125" t="s">
        <v>3953</v>
      </c>
      <c r="H303" s="125" t="s">
        <v>347</v>
      </c>
      <c r="I303" s="125" t="s">
        <v>3278</v>
      </c>
      <c r="J303" s="125" t="s">
        <v>357</v>
      </c>
      <c r="K303" s="125" t="s">
        <v>3298</v>
      </c>
      <c r="L303" s="125" t="s">
        <v>5015</v>
      </c>
      <c r="M303" s="125" t="s">
        <v>110</v>
      </c>
      <c r="N303" s="125" t="s">
        <v>4646</v>
      </c>
      <c r="O303" s="125" t="s">
        <v>4647</v>
      </c>
      <c r="P303" s="125" t="s">
        <v>5763</v>
      </c>
      <c r="Q303" s="126">
        <v>250635</v>
      </c>
      <c r="R303" s="125" t="s">
        <v>4612</v>
      </c>
      <c r="S303" s="187" t="s">
        <v>44</v>
      </c>
      <c r="T303" s="170">
        <v>1155</v>
      </c>
      <c r="U303" s="170">
        <v>1155</v>
      </c>
      <c r="V303" s="171" t="s">
        <v>3271</v>
      </c>
      <c r="W303" s="171" t="s">
        <v>132</v>
      </c>
      <c r="X303" s="171" t="s">
        <v>44</v>
      </c>
      <c r="Y303" s="171" t="s">
        <v>44</v>
      </c>
      <c r="Z303" s="171" t="s">
        <v>44</v>
      </c>
      <c r="AA303" s="171" t="s">
        <v>44</v>
      </c>
      <c r="AB303" s="168" t="s">
        <v>44</v>
      </c>
      <c r="AC303" s="171" t="s">
        <v>5775</v>
      </c>
      <c r="AD303" s="168">
        <v>2.0400000000000001E-2</v>
      </c>
      <c r="AE303" s="168">
        <v>0.15540000000000001</v>
      </c>
      <c r="AF303" s="168" t="s">
        <v>44</v>
      </c>
      <c r="AG303" s="168">
        <v>0.2</v>
      </c>
      <c r="AH303" s="171" t="s">
        <v>133</v>
      </c>
      <c r="AI303" s="171" t="s">
        <v>4607</v>
      </c>
      <c r="AJ303" s="171" t="s">
        <v>130</v>
      </c>
      <c r="AK303" s="172">
        <v>44935</v>
      </c>
      <c r="AL303" s="186" t="s">
        <v>5776</v>
      </c>
      <c r="AM303" s="127" t="s">
        <v>44</v>
      </c>
      <c r="AN303" s="127" t="s">
        <v>44</v>
      </c>
      <c r="AO303" s="127" t="s">
        <v>44</v>
      </c>
      <c r="AP303" s="127" t="s">
        <v>44</v>
      </c>
      <c r="AQ303" s="127" t="s">
        <v>44</v>
      </c>
      <c r="AR303" s="127" t="s">
        <v>44</v>
      </c>
      <c r="AS303" s="127" t="s">
        <v>44</v>
      </c>
      <c r="AT303" s="127" t="s">
        <v>44</v>
      </c>
      <c r="AU303" s="127" t="s">
        <v>44</v>
      </c>
      <c r="AV303" s="127" t="s">
        <v>44</v>
      </c>
      <c r="AW303" s="127" t="s">
        <v>44</v>
      </c>
      <c r="AX303" s="127" t="s">
        <v>44</v>
      </c>
      <c r="AY303" s="127" t="s">
        <v>44</v>
      </c>
      <c r="AZ303" s="127" t="s">
        <v>44</v>
      </c>
      <c r="BA303" s="127" t="s">
        <v>44</v>
      </c>
      <c r="BB303" s="127" t="s">
        <v>44</v>
      </c>
      <c r="BC303" s="127" t="s">
        <v>44</v>
      </c>
      <c r="BD303" s="127" t="s">
        <v>44</v>
      </c>
      <c r="BE303" s="127" t="s">
        <v>44</v>
      </c>
      <c r="BF303" s="127" t="s">
        <v>44</v>
      </c>
      <c r="BG303" s="127" t="s">
        <v>44</v>
      </c>
      <c r="BH303" s="127" t="s">
        <v>44</v>
      </c>
      <c r="BI303" s="127" t="s">
        <v>44</v>
      </c>
      <c r="BJ303" s="127" t="s">
        <v>44</v>
      </c>
      <c r="BK303" s="127" t="s">
        <v>44</v>
      </c>
      <c r="BL303" s="127" t="s">
        <v>44</v>
      </c>
      <c r="BM303" s="127" t="s">
        <v>44</v>
      </c>
      <c r="BN303" s="127" t="s">
        <v>44</v>
      </c>
      <c r="BO303" s="127" t="s">
        <v>44</v>
      </c>
      <c r="BP303" s="127" t="s">
        <v>44</v>
      </c>
      <c r="BQ303" s="127" t="s">
        <v>44</v>
      </c>
      <c r="BR303" s="127" t="s">
        <v>44</v>
      </c>
      <c r="BS303" s="127" t="s">
        <v>44</v>
      </c>
      <c r="BT303" s="127">
        <v>3.6387450891761298E-2</v>
      </c>
      <c r="BU303" s="127">
        <v>4.2210109293435397E-2</v>
      </c>
      <c r="BV303" s="174">
        <v>1.1363369972900768</v>
      </c>
      <c r="BW303" s="174">
        <v>0.88557770069284347</v>
      </c>
      <c r="BX303" s="127">
        <v>-2.8877343988299E-3</v>
      </c>
      <c r="BY303" s="127">
        <v>-2.4871763177457401E-2</v>
      </c>
      <c r="BZ303" s="174">
        <v>1.42403225025927E-2</v>
      </c>
      <c r="CA303" s="179">
        <v>0.1661367187484073</v>
      </c>
      <c r="CB303" s="179">
        <v>-0.1110498064837888</v>
      </c>
      <c r="CC303" s="179">
        <v>6.6296172001484896E-2</v>
      </c>
      <c r="CD303" s="179">
        <v>7.46368130505949E-2</v>
      </c>
      <c r="CE303" s="179">
        <v>-1.5228639732855801E-2</v>
      </c>
      <c r="CF303" s="179">
        <v>9.4903064385594899E-2</v>
      </c>
      <c r="CG303" s="176">
        <v>1683.7087304700001</v>
      </c>
      <c r="CH303" s="168">
        <v>0.1</v>
      </c>
      <c r="CI303" s="169">
        <v>0.05</v>
      </c>
      <c r="CJ303" s="169">
        <v>2.0400000000000001E-3</v>
      </c>
      <c r="CK303" s="169">
        <v>4.1512067985598921E-4</v>
      </c>
      <c r="CL303" s="169">
        <v>2.4551206798559895E-3</v>
      </c>
      <c r="CM303" s="177">
        <v>186323216.81999999</v>
      </c>
      <c r="CN303" s="177">
        <v>175197764.2330952</v>
      </c>
      <c r="CO303" s="177">
        <v>34658891.289999999</v>
      </c>
      <c r="CP303" s="127" t="s">
        <v>44</v>
      </c>
      <c r="CQ303" s="127" t="s">
        <v>44</v>
      </c>
      <c r="CR303" s="127" t="s">
        <v>44</v>
      </c>
      <c r="CS303" s="127" t="s">
        <v>44</v>
      </c>
      <c r="CT303" s="125" t="s">
        <v>44</v>
      </c>
      <c r="CU303" s="125" t="s">
        <v>44</v>
      </c>
      <c r="CV303" s="125" t="s">
        <v>5777</v>
      </c>
      <c r="CW303" s="125" t="s">
        <v>44</v>
      </c>
      <c r="CX303" s="153">
        <v>25569.604861099539</v>
      </c>
    </row>
    <row r="304" spans="1:102" ht="15" customHeight="1" x14ac:dyDescent="0.25">
      <c r="A304" s="8"/>
      <c r="B304" s="128">
        <v>60261869000111</v>
      </c>
      <c r="C304" s="151" t="s">
        <v>3877</v>
      </c>
      <c r="D304" s="125">
        <v>13</v>
      </c>
      <c r="E304" s="125"/>
      <c r="F304" s="121"/>
      <c r="G304" s="125" t="s">
        <v>5753</v>
      </c>
      <c r="H304" s="125" t="s">
        <v>347</v>
      </c>
      <c r="I304" s="125" t="s">
        <v>3278</v>
      </c>
      <c r="J304" s="125" t="s">
        <v>357</v>
      </c>
      <c r="K304" s="125" t="s">
        <v>3298</v>
      </c>
      <c r="L304" s="125" t="s">
        <v>4605</v>
      </c>
      <c r="M304" s="125" t="s">
        <v>4903</v>
      </c>
      <c r="N304" s="125" t="s">
        <v>44</v>
      </c>
      <c r="O304" s="125" t="s">
        <v>4630</v>
      </c>
      <c r="P304" s="125" t="s">
        <v>3821</v>
      </c>
      <c r="Q304" s="126">
        <v>100</v>
      </c>
      <c r="R304" s="125" t="s">
        <v>4612</v>
      </c>
      <c r="S304" s="187" t="s">
        <v>44</v>
      </c>
      <c r="T304" s="170">
        <v>0.01</v>
      </c>
      <c r="U304" s="170">
        <v>0.01</v>
      </c>
      <c r="V304" s="171" t="s">
        <v>3271</v>
      </c>
      <c r="W304" s="171" t="s">
        <v>132</v>
      </c>
      <c r="X304" s="171" t="s">
        <v>132</v>
      </c>
      <c r="Y304" s="171" t="s">
        <v>132</v>
      </c>
      <c r="Z304" s="171">
        <v>0</v>
      </c>
      <c r="AA304" s="171" t="s">
        <v>44</v>
      </c>
      <c r="AB304" s="168" t="s">
        <v>44</v>
      </c>
      <c r="AC304" s="171" t="s">
        <v>44</v>
      </c>
      <c r="AD304" s="168">
        <v>1.2500000000000001E-2</v>
      </c>
      <c r="AE304" s="168" t="s">
        <v>44</v>
      </c>
      <c r="AF304" s="168">
        <v>1.2500000000000001E-2</v>
      </c>
      <c r="AG304" s="168">
        <v>0.1</v>
      </c>
      <c r="AH304" s="171" t="s">
        <v>3322</v>
      </c>
      <c r="AI304" s="171" t="s">
        <v>4573</v>
      </c>
      <c r="AJ304" s="171" t="s">
        <v>130</v>
      </c>
      <c r="AK304" s="172">
        <v>45841</v>
      </c>
      <c r="AL304" s="186" t="s">
        <v>5779</v>
      </c>
      <c r="AM304" s="127">
        <v>1.6076478734304601E-2</v>
      </c>
      <c r="AN304" s="127">
        <v>9.7096801063102298E-2</v>
      </c>
      <c r="AO304" s="127" t="s">
        <v>44</v>
      </c>
      <c r="AP304" s="127" t="s">
        <v>44</v>
      </c>
      <c r="AQ304" s="127" t="s">
        <v>44</v>
      </c>
      <c r="AR304" s="127" t="s">
        <v>44</v>
      </c>
      <c r="AS304" s="127" t="s">
        <v>44</v>
      </c>
      <c r="AT304" s="127" t="s">
        <v>44</v>
      </c>
      <c r="AU304" s="127" t="s">
        <v>44</v>
      </c>
      <c r="AV304" s="127" t="s">
        <v>44</v>
      </c>
      <c r="AW304" s="127">
        <v>0.32603279627372389</v>
      </c>
      <c r="AX304" s="127">
        <v>1.4736379689191244</v>
      </c>
      <c r="AY304" s="127">
        <v>2.1385852607329001</v>
      </c>
      <c r="AZ304" s="127" t="s">
        <v>44</v>
      </c>
      <c r="BA304" s="127" t="s">
        <v>44</v>
      </c>
      <c r="BB304" s="127" t="s">
        <v>44</v>
      </c>
      <c r="BC304" s="127" t="s">
        <v>44</v>
      </c>
      <c r="BD304" s="127" t="s">
        <v>44</v>
      </c>
      <c r="BE304" s="127" t="s">
        <v>44</v>
      </c>
      <c r="BF304" s="127" t="s">
        <v>44</v>
      </c>
      <c r="BG304" s="127" t="s">
        <v>44</v>
      </c>
      <c r="BH304" s="127">
        <v>2.1204884672487418</v>
      </c>
      <c r="BI304" s="127">
        <v>5.1670972760511002E-3</v>
      </c>
      <c r="BJ304" s="127">
        <v>5.1694448935309702E-2</v>
      </c>
      <c r="BK304" s="127" t="s">
        <v>44</v>
      </c>
      <c r="BL304" s="127" t="s">
        <v>44</v>
      </c>
      <c r="BM304" s="127" t="s">
        <v>44</v>
      </c>
      <c r="BN304" s="127" t="s">
        <v>44</v>
      </c>
      <c r="BO304" s="127" t="s">
        <v>44</v>
      </c>
      <c r="BP304" s="127" t="s">
        <v>44</v>
      </c>
      <c r="BQ304" s="127" t="s">
        <v>44</v>
      </c>
      <c r="BR304" s="127" t="s">
        <v>44</v>
      </c>
      <c r="BS304" s="127">
        <v>0.14932058577066676</v>
      </c>
      <c r="BT304" s="127" t="s">
        <v>44</v>
      </c>
      <c r="BU304" s="127">
        <v>3.2561340705897897E-2</v>
      </c>
      <c r="BV304" s="174" t="s">
        <v>44</v>
      </c>
      <c r="BW304" s="174">
        <v>4.4344624762115066</v>
      </c>
      <c r="BX304" s="127" t="s">
        <v>44</v>
      </c>
      <c r="BY304" s="127">
        <v>-5.0468176837139998E-3</v>
      </c>
      <c r="BZ304" s="174">
        <v>-6.1577561587659001E-3</v>
      </c>
      <c r="CA304" s="179" t="s">
        <v>44</v>
      </c>
      <c r="CB304" s="179" t="s">
        <v>44</v>
      </c>
      <c r="CC304" s="179" t="s">
        <v>44</v>
      </c>
      <c r="CD304" s="179" t="s">
        <v>44</v>
      </c>
      <c r="CE304" s="179" t="s">
        <v>44</v>
      </c>
      <c r="CF304" s="179" t="s">
        <v>44</v>
      </c>
      <c r="CG304" s="176">
        <v>122.85472054</v>
      </c>
      <c r="CH304" s="168">
        <v>0.15</v>
      </c>
      <c r="CI304" s="169">
        <v>0.1</v>
      </c>
      <c r="CJ304" s="169">
        <v>1.8749999999999999E-3</v>
      </c>
      <c r="CK304" s="169" t="s">
        <v>44</v>
      </c>
      <c r="CL304" s="169">
        <v>1.8749999999999999E-3</v>
      </c>
      <c r="CM304" s="177">
        <v>25151529.899999999</v>
      </c>
      <c r="CN304" s="177">
        <v>23430952.22079365</v>
      </c>
      <c r="CO304" s="177" t="s">
        <v>44</v>
      </c>
      <c r="CP304" s="127" t="s">
        <v>44</v>
      </c>
      <c r="CQ304" s="127" t="s">
        <v>44</v>
      </c>
      <c r="CR304" s="127" t="s">
        <v>44</v>
      </c>
      <c r="CS304" s="127" t="s">
        <v>44</v>
      </c>
      <c r="CT304" s="125" t="s">
        <v>44</v>
      </c>
      <c r="CU304" s="125" t="s">
        <v>44</v>
      </c>
      <c r="CV304" s="125" t="s">
        <v>5780</v>
      </c>
      <c r="CW304" s="125" t="s">
        <v>44</v>
      </c>
      <c r="CX304" s="153">
        <v>25569.625694432871</v>
      </c>
    </row>
    <row r="305" spans="1:102" ht="15" customHeight="1" x14ac:dyDescent="0.25">
      <c r="A305" s="8"/>
      <c r="B305" s="128">
        <v>60103810000103</v>
      </c>
      <c r="C305" s="151" t="s">
        <v>3876</v>
      </c>
      <c r="D305" s="125">
        <v>13</v>
      </c>
      <c r="E305" s="125"/>
      <c r="F305" s="121"/>
      <c r="G305" s="125" t="s">
        <v>5753</v>
      </c>
      <c r="H305" s="125" t="s">
        <v>347</v>
      </c>
      <c r="I305" s="125" t="s">
        <v>3278</v>
      </c>
      <c r="J305" s="125" t="s">
        <v>357</v>
      </c>
      <c r="K305" s="125" t="s">
        <v>3298</v>
      </c>
      <c r="L305" s="125" t="s">
        <v>4605</v>
      </c>
      <c r="M305" s="125" t="s">
        <v>4903</v>
      </c>
      <c r="N305" s="125" t="s">
        <v>44</v>
      </c>
      <c r="O305" s="125" t="s">
        <v>4630</v>
      </c>
      <c r="P305" s="125" t="s">
        <v>3821</v>
      </c>
      <c r="Q305" s="126">
        <v>100</v>
      </c>
      <c r="R305" s="125" t="s">
        <v>4612</v>
      </c>
      <c r="S305" s="187" t="s">
        <v>44</v>
      </c>
      <c r="T305" s="170">
        <v>1000</v>
      </c>
      <c r="U305" s="170">
        <v>1000</v>
      </c>
      <c r="V305" s="171" t="s">
        <v>3271</v>
      </c>
      <c r="W305" s="171" t="s">
        <v>132</v>
      </c>
      <c r="X305" s="171" t="s">
        <v>132</v>
      </c>
      <c r="Y305" s="171" t="s">
        <v>132</v>
      </c>
      <c r="Z305" s="171">
        <v>0</v>
      </c>
      <c r="AA305" s="171" t="s">
        <v>44</v>
      </c>
      <c r="AB305" s="168" t="s">
        <v>44</v>
      </c>
      <c r="AC305" s="171" t="s">
        <v>44</v>
      </c>
      <c r="AD305" s="168">
        <v>1.2500000000000001E-2</v>
      </c>
      <c r="AE305" s="168" t="s">
        <v>44</v>
      </c>
      <c r="AF305" s="168">
        <v>1.2500000000000001E-2</v>
      </c>
      <c r="AG305" s="168">
        <v>0.1</v>
      </c>
      <c r="AH305" s="171" t="s">
        <v>4573</v>
      </c>
      <c r="AI305" s="171" t="s">
        <v>4594</v>
      </c>
      <c r="AJ305" s="171" t="s">
        <v>130</v>
      </c>
      <c r="AK305" s="172">
        <v>45783</v>
      </c>
      <c r="AL305" s="186" t="s">
        <v>5778</v>
      </c>
      <c r="AM305" s="127" t="s">
        <v>44</v>
      </c>
      <c r="AN305" s="127" t="s">
        <v>44</v>
      </c>
      <c r="AO305" s="127" t="s">
        <v>44</v>
      </c>
      <c r="AP305" s="127" t="s">
        <v>44</v>
      </c>
      <c r="AQ305" s="127" t="s">
        <v>44</v>
      </c>
      <c r="AR305" s="127" t="s">
        <v>44</v>
      </c>
      <c r="AS305" s="127" t="s">
        <v>44</v>
      </c>
      <c r="AT305" s="127" t="s">
        <v>44</v>
      </c>
      <c r="AU305" s="127" t="s">
        <v>44</v>
      </c>
      <c r="AV305" s="127" t="s">
        <v>44</v>
      </c>
      <c r="AW305" s="127" t="s">
        <v>44</v>
      </c>
      <c r="AX305" s="127" t="s">
        <v>44</v>
      </c>
      <c r="AY305" s="127" t="s">
        <v>44</v>
      </c>
      <c r="AZ305" s="127" t="s">
        <v>44</v>
      </c>
      <c r="BA305" s="127" t="s">
        <v>44</v>
      </c>
      <c r="BB305" s="127" t="s">
        <v>44</v>
      </c>
      <c r="BC305" s="127" t="s">
        <v>44</v>
      </c>
      <c r="BD305" s="127" t="s">
        <v>44</v>
      </c>
      <c r="BE305" s="127" t="s">
        <v>44</v>
      </c>
      <c r="BF305" s="127" t="s">
        <v>44</v>
      </c>
      <c r="BG305" s="127" t="s">
        <v>44</v>
      </c>
      <c r="BH305" s="127" t="s">
        <v>44</v>
      </c>
      <c r="BI305" s="127" t="s">
        <v>44</v>
      </c>
      <c r="BJ305" s="127" t="s">
        <v>44</v>
      </c>
      <c r="BK305" s="127" t="s">
        <v>44</v>
      </c>
      <c r="BL305" s="127" t="s">
        <v>44</v>
      </c>
      <c r="BM305" s="127" t="s">
        <v>44</v>
      </c>
      <c r="BN305" s="127" t="s">
        <v>44</v>
      </c>
      <c r="BO305" s="127" t="s">
        <v>44</v>
      </c>
      <c r="BP305" s="127" t="s">
        <v>44</v>
      </c>
      <c r="BQ305" s="127" t="s">
        <v>44</v>
      </c>
      <c r="BR305" s="127" t="s">
        <v>44</v>
      </c>
      <c r="BS305" s="127" t="s">
        <v>44</v>
      </c>
      <c r="BT305" s="127" t="s">
        <v>44</v>
      </c>
      <c r="BU305" s="127" t="s">
        <v>44</v>
      </c>
      <c r="BV305" s="174" t="s">
        <v>44</v>
      </c>
      <c r="BW305" s="174" t="s">
        <v>44</v>
      </c>
      <c r="BX305" s="127" t="s">
        <v>44</v>
      </c>
      <c r="BY305" s="127" t="s">
        <v>44</v>
      </c>
      <c r="BZ305" s="174" t="s">
        <v>44</v>
      </c>
      <c r="CA305" s="179" t="s">
        <v>44</v>
      </c>
      <c r="CB305" s="179" t="s">
        <v>44</v>
      </c>
      <c r="CC305" s="179" t="s">
        <v>44</v>
      </c>
      <c r="CD305" s="179" t="s">
        <v>44</v>
      </c>
      <c r="CE305" s="179" t="s">
        <v>44</v>
      </c>
      <c r="CF305" s="179" t="s">
        <v>44</v>
      </c>
      <c r="CG305" s="176">
        <v>101.73757516000001</v>
      </c>
      <c r="CH305" s="168">
        <v>0.15</v>
      </c>
      <c r="CI305" s="169">
        <v>0.1</v>
      </c>
      <c r="CJ305" s="169">
        <v>1.8749999999999999E-3</v>
      </c>
      <c r="CK305" s="169" t="s">
        <v>44</v>
      </c>
      <c r="CL305" s="169">
        <v>1.8749999999999999E-3</v>
      </c>
      <c r="CM305" s="177">
        <v>390040294.80000001</v>
      </c>
      <c r="CN305" s="177">
        <v>395508163.00706369</v>
      </c>
      <c r="CO305" s="177">
        <v>-47193930.280000001</v>
      </c>
      <c r="CP305" s="127" t="s">
        <v>44</v>
      </c>
      <c r="CQ305" s="127" t="s">
        <v>44</v>
      </c>
      <c r="CR305" s="127" t="s">
        <v>44</v>
      </c>
      <c r="CS305" s="127" t="s">
        <v>44</v>
      </c>
      <c r="CT305" s="125" t="s">
        <v>44</v>
      </c>
      <c r="CU305" s="125" t="s">
        <v>44</v>
      </c>
      <c r="CV305" s="125" t="s">
        <v>44</v>
      </c>
      <c r="CW305" s="125" t="s">
        <v>44</v>
      </c>
      <c r="CX305" s="153">
        <v>25569.625694432871</v>
      </c>
    </row>
    <row r="306" spans="1:102" ht="15" customHeight="1" x14ac:dyDescent="0.25">
      <c r="A306" s="8"/>
      <c r="B306" s="128">
        <v>63912733000112</v>
      </c>
      <c r="C306" s="151" t="s">
        <v>4336</v>
      </c>
      <c r="D306" s="125">
        <v>13</v>
      </c>
      <c r="E306" s="125"/>
      <c r="F306" s="121"/>
      <c r="G306" s="125" t="s">
        <v>5753</v>
      </c>
      <c r="H306" s="125" t="s">
        <v>347</v>
      </c>
      <c r="I306" s="125" t="s">
        <v>3278</v>
      </c>
      <c r="J306" s="125" t="s">
        <v>3319</v>
      </c>
      <c r="K306" s="125" t="s">
        <v>3298</v>
      </c>
      <c r="L306" s="125" t="s">
        <v>4605</v>
      </c>
      <c r="M306" s="125" t="s">
        <v>4903</v>
      </c>
      <c r="N306" s="125" t="s">
        <v>44</v>
      </c>
      <c r="O306" s="125" t="s">
        <v>5781</v>
      </c>
      <c r="P306" s="125" t="s">
        <v>5782</v>
      </c>
      <c r="Q306" s="126">
        <v>1000</v>
      </c>
      <c r="R306" s="125" t="s">
        <v>4612</v>
      </c>
      <c r="S306" s="187" t="s">
        <v>44</v>
      </c>
      <c r="T306" s="170">
        <v>1000</v>
      </c>
      <c r="U306" s="170">
        <v>1000</v>
      </c>
      <c r="V306" s="171" t="s">
        <v>3271</v>
      </c>
      <c r="W306" s="171" t="s">
        <v>132</v>
      </c>
      <c r="X306" s="171" t="s">
        <v>132</v>
      </c>
      <c r="Y306" s="171" t="s">
        <v>132</v>
      </c>
      <c r="Z306" s="171">
        <v>0</v>
      </c>
      <c r="AA306" s="171" t="s">
        <v>44</v>
      </c>
      <c r="AB306" s="168" t="s">
        <v>44</v>
      </c>
      <c r="AC306" s="171" t="s">
        <v>44</v>
      </c>
      <c r="AD306" s="168">
        <v>0.01</v>
      </c>
      <c r="AE306" s="168" t="s">
        <v>44</v>
      </c>
      <c r="AF306" s="168">
        <v>1.2500000000000001E-2</v>
      </c>
      <c r="AG306" s="168">
        <v>0.2</v>
      </c>
      <c r="AH306" s="171" t="s">
        <v>4669</v>
      </c>
      <c r="AI306" s="171" t="s">
        <v>4607</v>
      </c>
      <c r="AJ306" s="171" t="s">
        <v>44</v>
      </c>
      <c r="AK306" s="172">
        <v>46028</v>
      </c>
      <c r="AL306" s="186" t="s">
        <v>5783</v>
      </c>
      <c r="AM306" s="127" t="s">
        <v>44</v>
      </c>
      <c r="AN306" s="127" t="s">
        <v>44</v>
      </c>
      <c r="AO306" s="127" t="s">
        <v>44</v>
      </c>
      <c r="AP306" s="127" t="s">
        <v>44</v>
      </c>
      <c r="AQ306" s="127" t="s">
        <v>44</v>
      </c>
      <c r="AR306" s="127" t="s">
        <v>44</v>
      </c>
      <c r="AS306" s="127" t="s">
        <v>44</v>
      </c>
      <c r="AT306" s="127" t="s">
        <v>44</v>
      </c>
      <c r="AU306" s="127" t="s">
        <v>44</v>
      </c>
      <c r="AV306" s="127" t="s">
        <v>44</v>
      </c>
      <c r="AW306" s="127" t="s">
        <v>44</v>
      </c>
      <c r="AX306" s="127" t="s">
        <v>44</v>
      </c>
      <c r="AY306" s="127" t="s">
        <v>44</v>
      </c>
      <c r="AZ306" s="127" t="s">
        <v>44</v>
      </c>
      <c r="BA306" s="127" t="s">
        <v>44</v>
      </c>
      <c r="BB306" s="127" t="s">
        <v>44</v>
      </c>
      <c r="BC306" s="127" t="s">
        <v>44</v>
      </c>
      <c r="BD306" s="127" t="s">
        <v>44</v>
      </c>
      <c r="BE306" s="127" t="s">
        <v>44</v>
      </c>
      <c r="BF306" s="127" t="s">
        <v>44</v>
      </c>
      <c r="BG306" s="127" t="s">
        <v>44</v>
      </c>
      <c r="BH306" s="127" t="s">
        <v>44</v>
      </c>
      <c r="BI306" s="127" t="s">
        <v>44</v>
      </c>
      <c r="BJ306" s="127" t="s">
        <v>44</v>
      </c>
      <c r="BK306" s="127" t="s">
        <v>44</v>
      </c>
      <c r="BL306" s="127" t="s">
        <v>44</v>
      </c>
      <c r="BM306" s="127" t="s">
        <v>44</v>
      </c>
      <c r="BN306" s="127" t="s">
        <v>44</v>
      </c>
      <c r="BO306" s="127" t="s">
        <v>44</v>
      </c>
      <c r="BP306" s="127" t="s">
        <v>44</v>
      </c>
      <c r="BQ306" s="127" t="s">
        <v>44</v>
      </c>
      <c r="BR306" s="127" t="s">
        <v>44</v>
      </c>
      <c r="BS306" s="127" t="s">
        <v>44</v>
      </c>
      <c r="BT306" s="127" t="s">
        <v>44</v>
      </c>
      <c r="BU306" s="127" t="s">
        <v>44</v>
      </c>
      <c r="BV306" s="174" t="s">
        <v>44</v>
      </c>
      <c r="BW306" s="174" t="s">
        <v>44</v>
      </c>
      <c r="BX306" s="127" t="s">
        <v>44</v>
      </c>
      <c r="BY306" s="127" t="s">
        <v>44</v>
      </c>
      <c r="BZ306" s="174" t="s">
        <v>44</v>
      </c>
      <c r="CA306" s="179" t="s">
        <v>44</v>
      </c>
      <c r="CB306" s="179" t="s">
        <v>44</v>
      </c>
      <c r="CC306" s="179" t="s">
        <v>44</v>
      </c>
      <c r="CD306" s="179" t="s">
        <v>44</v>
      </c>
      <c r="CE306" s="179" t="s">
        <v>44</v>
      </c>
      <c r="CF306" s="179" t="s">
        <v>44</v>
      </c>
      <c r="CG306" s="176" t="s">
        <v>44</v>
      </c>
      <c r="CH306" s="168">
        <v>0.15</v>
      </c>
      <c r="CI306" s="169">
        <v>0.1</v>
      </c>
      <c r="CJ306" s="169">
        <v>1.5E-3</v>
      </c>
      <c r="CK306" s="169" t="s">
        <v>44</v>
      </c>
      <c r="CL306" s="169">
        <v>1.5E-3</v>
      </c>
      <c r="CM306" s="177" t="s">
        <v>44</v>
      </c>
      <c r="CN306" s="177" t="s">
        <v>44</v>
      </c>
      <c r="CO306" s="177" t="s">
        <v>44</v>
      </c>
      <c r="CP306" s="127" t="s">
        <v>44</v>
      </c>
      <c r="CQ306" s="127" t="s">
        <v>44</v>
      </c>
      <c r="CR306" s="127" t="s">
        <v>44</v>
      </c>
      <c r="CS306" s="127" t="s">
        <v>44</v>
      </c>
      <c r="CT306" s="125" t="s">
        <v>44</v>
      </c>
      <c r="CU306" s="125" t="s">
        <v>44</v>
      </c>
      <c r="CV306" s="125" t="s">
        <v>5784</v>
      </c>
      <c r="CW306" s="125" t="s">
        <v>44</v>
      </c>
      <c r="CX306" s="153">
        <v>25569.604861099539</v>
      </c>
    </row>
    <row r="307" spans="1:102" ht="15" customHeight="1" x14ac:dyDescent="0.25">
      <c r="A307" s="8"/>
      <c r="B307" s="128">
        <v>64118207000148</v>
      </c>
      <c r="C307" s="151" t="s">
        <v>4403</v>
      </c>
      <c r="D307" s="125">
        <v>13</v>
      </c>
      <c r="E307" s="125"/>
      <c r="F307" s="121"/>
      <c r="G307" s="125" t="s">
        <v>5753</v>
      </c>
      <c r="H307" s="125" t="s">
        <v>347</v>
      </c>
      <c r="I307" s="125" t="s">
        <v>3278</v>
      </c>
      <c r="J307" s="125" t="s">
        <v>3319</v>
      </c>
      <c r="K307" s="125" t="s">
        <v>3298</v>
      </c>
      <c r="L307" s="125" t="s">
        <v>4605</v>
      </c>
      <c r="M307" s="125" t="s">
        <v>4903</v>
      </c>
      <c r="N307" s="125" t="s">
        <v>44</v>
      </c>
      <c r="O307" s="125" t="s">
        <v>5781</v>
      </c>
      <c r="P307" s="125" t="s">
        <v>5782</v>
      </c>
      <c r="Q307" s="126">
        <v>1000</v>
      </c>
      <c r="R307" s="125" t="s">
        <v>4612</v>
      </c>
      <c r="S307" s="187" t="s">
        <v>44</v>
      </c>
      <c r="T307" s="170">
        <v>1000</v>
      </c>
      <c r="U307" s="170">
        <v>1000</v>
      </c>
      <c r="V307" s="171" t="s">
        <v>3271</v>
      </c>
      <c r="W307" s="171" t="s">
        <v>132</v>
      </c>
      <c r="X307" s="171" t="s">
        <v>132</v>
      </c>
      <c r="Y307" s="171" t="s">
        <v>132</v>
      </c>
      <c r="Z307" s="171">
        <v>0</v>
      </c>
      <c r="AA307" s="171" t="s">
        <v>44</v>
      </c>
      <c r="AB307" s="168" t="s">
        <v>44</v>
      </c>
      <c r="AC307" s="171" t="s">
        <v>44</v>
      </c>
      <c r="AD307" s="168">
        <v>0.01</v>
      </c>
      <c r="AE307" s="168" t="s">
        <v>44</v>
      </c>
      <c r="AF307" s="168">
        <v>1.2500000000000001E-2</v>
      </c>
      <c r="AG307" s="168">
        <v>0.1</v>
      </c>
      <c r="AH307" s="171" t="s">
        <v>4669</v>
      </c>
      <c r="AI307" s="171" t="s">
        <v>4607</v>
      </c>
      <c r="AJ307" s="171" t="s">
        <v>130</v>
      </c>
      <c r="AK307" s="172">
        <v>46057</v>
      </c>
      <c r="AL307" s="186" t="s">
        <v>5785</v>
      </c>
      <c r="AM307" s="127" t="s">
        <v>44</v>
      </c>
      <c r="AN307" s="127" t="s">
        <v>44</v>
      </c>
      <c r="AO307" s="127" t="s">
        <v>44</v>
      </c>
      <c r="AP307" s="127" t="s">
        <v>44</v>
      </c>
      <c r="AQ307" s="127" t="s">
        <v>44</v>
      </c>
      <c r="AR307" s="127" t="s">
        <v>44</v>
      </c>
      <c r="AS307" s="127" t="s">
        <v>44</v>
      </c>
      <c r="AT307" s="127" t="s">
        <v>44</v>
      </c>
      <c r="AU307" s="127" t="s">
        <v>44</v>
      </c>
      <c r="AV307" s="127" t="s">
        <v>44</v>
      </c>
      <c r="AW307" s="127" t="s">
        <v>44</v>
      </c>
      <c r="AX307" s="127" t="s">
        <v>44</v>
      </c>
      <c r="AY307" s="127" t="s">
        <v>44</v>
      </c>
      <c r="AZ307" s="127" t="s">
        <v>44</v>
      </c>
      <c r="BA307" s="127" t="s">
        <v>44</v>
      </c>
      <c r="BB307" s="127" t="s">
        <v>44</v>
      </c>
      <c r="BC307" s="127" t="s">
        <v>44</v>
      </c>
      <c r="BD307" s="127" t="s">
        <v>44</v>
      </c>
      <c r="BE307" s="127" t="s">
        <v>44</v>
      </c>
      <c r="BF307" s="127" t="s">
        <v>44</v>
      </c>
      <c r="BG307" s="127" t="s">
        <v>44</v>
      </c>
      <c r="BH307" s="127" t="s">
        <v>44</v>
      </c>
      <c r="BI307" s="127" t="s">
        <v>44</v>
      </c>
      <c r="BJ307" s="127" t="s">
        <v>44</v>
      </c>
      <c r="BK307" s="127" t="s">
        <v>44</v>
      </c>
      <c r="BL307" s="127" t="s">
        <v>44</v>
      </c>
      <c r="BM307" s="127" t="s">
        <v>44</v>
      </c>
      <c r="BN307" s="127" t="s">
        <v>44</v>
      </c>
      <c r="BO307" s="127" t="s">
        <v>44</v>
      </c>
      <c r="BP307" s="127" t="s">
        <v>44</v>
      </c>
      <c r="BQ307" s="127" t="s">
        <v>44</v>
      </c>
      <c r="BR307" s="127" t="s">
        <v>44</v>
      </c>
      <c r="BS307" s="127" t="s">
        <v>44</v>
      </c>
      <c r="BT307" s="127" t="s">
        <v>44</v>
      </c>
      <c r="BU307" s="127" t="s">
        <v>44</v>
      </c>
      <c r="BV307" s="174" t="s">
        <v>44</v>
      </c>
      <c r="BW307" s="174" t="s">
        <v>44</v>
      </c>
      <c r="BX307" s="127" t="s">
        <v>44</v>
      </c>
      <c r="BY307" s="127" t="s">
        <v>44</v>
      </c>
      <c r="BZ307" s="174" t="s">
        <v>44</v>
      </c>
      <c r="CA307" s="179" t="s">
        <v>44</v>
      </c>
      <c r="CB307" s="179" t="s">
        <v>44</v>
      </c>
      <c r="CC307" s="179" t="s">
        <v>44</v>
      </c>
      <c r="CD307" s="179" t="s">
        <v>44</v>
      </c>
      <c r="CE307" s="179" t="s">
        <v>44</v>
      </c>
      <c r="CF307" s="179" t="s">
        <v>44</v>
      </c>
      <c r="CG307" s="176" t="s">
        <v>44</v>
      </c>
      <c r="CH307" s="168">
        <v>0.15</v>
      </c>
      <c r="CI307" s="169">
        <v>0.1</v>
      </c>
      <c r="CJ307" s="169">
        <v>1.5E-3</v>
      </c>
      <c r="CK307" s="169" t="s">
        <v>44</v>
      </c>
      <c r="CL307" s="169">
        <v>1.5E-3</v>
      </c>
      <c r="CM307" s="177" t="s">
        <v>44</v>
      </c>
      <c r="CN307" s="177" t="s">
        <v>44</v>
      </c>
      <c r="CO307" s="177" t="s">
        <v>44</v>
      </c>
      <c r="CP307" s="127" t="s">
        <v>44</v>
      </c>
      <c r="CQ307" s="127" t="s">
        <v>44</v>
      </c>
      <c r="CR307" s="127" t="s">
        <v>44</v>
      </c>
      <c r="CS307" s="127" t="s">
        <v>44</v>
      </c>
      <c r="CT307" s="125" t="s">
        <v>44</v>
      </c>
      <c r="CU307" s="125" t="s">
        <v>44</v>
      </c>
      <c r="CV307" s="125" t="s">
        <v>44</v>
      </c>
      <c r="CW307" s="125" t="s">
        <v>44</v>
      </c>
      <c r="CX307" s="153">
        <v>25569.625694432871</v>
      </c>
    </row>
    <row r="308" spans="1:102" ht="15" customHeight="1" x14ac:dyDescent="0.25">
      <c r="A308" s="8"/>
      <c r="B308" s="128">
        <v>8545330000174</v>
      </c>
      <c r="C308" s="151" t="s">
        <v>5786</v>
      </c>
      <c r="D308" s="125">
        <v>66</v>
      </c>
      <c r="E308" s="125"/>
      <c r="F308" s="121" t="s">
        <v>3268</v>
      </c>
      <c r="G308" s="125" t="s">
        <v>5787</v>
      </c>
      <c r="H308" s="125" t="s">
        <v>3263</v>
      </c>
      <c r="I308" s="125" t="s">
        <v>3257</v>
      </c>
      <c r="J308" s="125" t="s">
        <v>3319</v>
      </c>
      <c r="K308" s="125" t="s">
        <v>3298</v>
      </c>
      <c r="L308" s="125" t="s">
        <v>3272</v>
      </c>
      <c r="M308" s="125" t="s">
        <v>112</v>
      </c>
      <c r="N308" s="125" t="s">
        <v>113</v>
      </c>
      <c r="O308" s="125" t="s">
        <v>3309</v>
      </c>
      <c r="P308" s="125" t="s">
        <v>3295</v>
      </c>
      <c r="Q308" s="126">
        <v>1000</v>
      </c>
      <c r="R308" s="125" t="s">
        <v>4571</v>
      </c>
      <c r="S308" s="187" t="s">
        <v>44</v>
      </c>
      <c r="T308" s="170">
        <v>300</v>
      </c>
      <c r="U308" s="170">
        <v>300</v>
      </c>
      <c r="V308" s="171" t="s">
        <v>3271</v>
      </c>
      <c r="W308" s="171" t="s">
        <v>132</v>
      </c>
      <c r="X308" s="171" t="s">
        <v>5788</v>
      </c>
      <c r="Y308" s="171" t="s">
        <v>3292</v>
      </c>
      <c r="Z308" s="171">
        <v>30</v>
      </c>
      <c r="AA308" s="171" t="s">
        <v>44</v>
      </c>
      <c r="AB308" s="168" t="s">
        <v>44</v>
      </c>
      <c r="AC308" s="171" t="s">
        <v>5789</v>
      </c>
      <c r="AD308" s="168">
        <v>0.02</v>
      </c>
      <c r="AE308" s="168">
        <v>0.15</v>
      </c>
      <c r="AF308" s="168">
        <v>2.3199999999999998E-2</v>
      </c>
      <c r="AG308" s="168">
        <v>0.2</v>
      </c>
      <c r="AH308" s="171" t="s">
        <v>133</v>
      </c>
      <c r="AI308" s="171" t="s">
        <v>4607</v>
      </c>
      <c r="AJ308" s="171" t="s">
        <v>3246</v>
      </c>
      <c r="AK308" s="172">
        <v>39828</v>
      </c>
      <c r="AL308" s="186" t="s">
        <v>5790</v>
      </c>
      <c r="AM308" s="127">
        <v>-1.4215915186921699E-2</v>
      </c>
      <c r="AN308" s="127">
        <v>0.18257635873552111</v>
      </c>
      <c r="AO308" s="127">
        <v>0.50931093025716945</v>
      </c>
      <c r="AP308" s="127">
        <v>0.20310030432563431</v>
      </c>
      <c r="AQ308" s="127">
        <v>0.18319153991806009</v>
      </c>
      <c r="AR308" s="127">
        <v>-0.21440972146235601</v>
      </c>
      <c r="AS308" s="127">
        <v>6.8373064033522502E-2</v>
      </c>
      <c r="AT308" s="127">
        <v>-0.3575849583621501</v>
      </c>
      <c r="AU308" s="127" t="s">
        <v>44</v>
      </c>
      <c r="AV308" s="127" t="s">
        <v>44</v>
      </c>
      <c r="AW308" s="127">
        <v>7.4193164807734899E-2</v>
      </c>
      <c r="AX308" s="127" t="s">
        <v>44</v>
      </c>
      <c r="AY308" s="127">
        <v>4.0212973596968924</v>
      </c>
      <c r="AZ308" s="127">
        <v>3.4349097741368761</v>
      </c>
      <c r="BA308" s="127">
        <v>1.5966066416241882</v>
      </c>
      <c r="BB308" s="127">
        <v>1.4953388643215726</v>
      </c>
      <c r="BC308" s="127" t="s">
        <v>44</v>
      </c>
      <c r="BD308" s="127">
        <v>0.52403434999735188</v>
      </c>
      <c r="BE308" s="127" t="s">
        <v>44</v>
      </c>
      <c r="BF308" s="127" t="s">
        <v>44</v>
      </c>
      <c r="BG308" s="127" t="s">
        <v>44</v>
      </c>
      <c r="BH308" s="127">
        <v>0.60391750573546488</v>
      </c>
      <c r="BI308" s="127">
        <v>-2.51252966451752E-2</v>
      </c>
      <c r="BJ308" s="127">
        <v>0.13717400660772849</v>
      </c>
      <c r="BK308" s="127">
        <v>0.361036022400194</v>
      </c>
      <c r="BL308" s="127">
        <v>6.7328178484423962E-2</v>
      </c>
      <c r="BM308" s="127">
        <v>5.4060319138179658E-2</v>
      </c>
      <c r="BN308" s="127">
        <v>-0.32314944961659842</v>
      </c>
      <c r="BO308" s="127">
        <v>-6.2101329551302598E-2</v>
      </c>
      <c r="BP308" s="127">
        <v>-0.48131499381518428</v>
      </c>
      <c r="BQ308" s="127" t="s">
        <v>44</v>
      </c>
      <c r="BR308" s="127" t="s">
        <v>44</v>
      </c>
      <c r="BS308" s="127">
        <v>-4.333601438668877E-2</v>
      </c>
      <c r="BT308" s="127">
        <v>0.21864833605985051</v>
      </c>
      <c r="BU308" s="127">
        <v>0.26229162199814909</v>
      </c>
      <c r="BV308" s="174">
        <v>1.3609324964143099</v>
      </c>
      <c r="BW308" s="174">
        <v>4.7974460882173497E-2</v>
      </c>
      <c r="BX308" s="127">
        <v>-9.9617172400908005E-2</v>
      </c>
      <c r="BY308" s="127">
        <v>-0.69216462432931314</v>
      </c>
      <c r="BZ308" s="174">
        <v>0.90889527757953681</v>
      </c>
      <c r="CA308" s="179">
        <v>0.82705018309815026</v>
      </c>
      <c r="CB308" s="179">
        <v>-0.41902239662563617</v>
      </c>
      <c r="CC308" s="179">
        <v>0.60179334443855048</v>
      </c>
      <c r="CD308" s="179">
        <v>0.51206782813358209</v>
      </c>
      <c r="CE308" s="179">
        <v>0.1342777102100664</v>
      </c>
      <c r="CF308" s="179">
        <v>0.69865985909396577</v>
      </c>
      <c r="CG308" s="176">
        <v>3.2419661299999998</v>
      </c>
      <c r="CH308" s="168">
        <v>0.25</v>
      </c>
      <c r="CI308" s="169">
        <v>0.1</v>
      </c>
      <c r="CJ308" s="169">
        <v>5.0000000000000001E-3</v>
      </c>
      <c r="CK308" s="169">
        <v>1.7660284570868167E-3</v>
      </c>
      <c r="CL308" s="169">
        <v>6.7660284570868166E-3</v>
      </c>
      <c r="CM308" s="177">
        <v>1473814.97</v>
      </c>
      <c r="CN308" s="177">
        <v>1447087.9273015873</v>
      </c>
      <c r="CO308" s="177">
        <v>-385498.37999999989</v>
      </c>
      <c r="CP308" s="127" t="s">
        <v>44</v>
      </c>
      <c r="CQ308" s="127" t="s">
        <v>44</v>
      </c>
      <c r="CR308" s="127" t="s">
        <v>44</v>
      </c>
      <c r="CS308" s="127" t="s">
        <v>44</v>
      </c>
      <c r="CT308" s="125" t="s">
        <v>44</v>
      </c>
      <c r="CU308" s="125" t="s">
        <v>44</v>
      </c>
      <c r="CV308" s="125" t="s">
        <v>5791</v>
      </c>
      <c r="CW308" s="125" t="s">
        <v>44</v>
      </c>
      <c r="CX308" s="153">
        <v>25569.625694432871</v>
      </c>
    </row>
    <row r="309" spans="1:102" ht="15" customHeight="1" x14ac:dyDescent="0.25">
      <c r="A309" s="8"/>
      <c r="B309" s="128">
        <v>34580935000106</v>
      </c>
      <c r="C309" s="151" t="s">
        <v>5792</v>
      </c>
      <c r="D309" s="125">
        <v>11</v>
      </c>
      <c r="E309" s="125"/>
      <c r="F309" s="121" t="s">
        <v>3266</v>
      </c>
      <c r="G309" s="125" t="s">
        <v>494</v>
      </c>
      <c r="H309" s="125" t="s">
        <v>3263</v>
      </c>
      <c r="I309" s="125" t="s">
        <v>3257</v>
      </c>
      <c r="J309" s="125" t="s">
        <v>3317</v>
      </c>
      <c r="K309" s="125" t="s">
        <v>3285</v>
      </c>
      <c r="L309" s="125" t="s">
        <v>3272</v>
      </c>
      <c r="M309" s="125" t="s">
        <v>160</v>
      </c>
      <c r="N309" s="125" t="s">
        <v>3305</v>
      </c>
      <c r="O309" s="125" t="s">
        <v>311</v>
      </c>
      <c r="P309" s="125" t="s">
        <v>3331</v>
      </c>
      <c r="Q309" s="126">
        <v>500</v>
      </c>
      <c r="R309" s="125" t="s">
        <v>4571</v>
      </c>
      <c r="S309" s="187" t="s">
        <v>44</v>
      </c>
      <c r="T309" s="170">
        <v>100</v>
      </c>
      <c r="U309" s="170">
        <v>100</v>
      </c>
      <c r="V309" s="171" t="s">
        <v>3271</v>
      </c>
      <c r="W309" s="171" t="s">
        <v>132</v>
      </c>
      <c r="X309" s="171" t="s">
        <v>4652</v>
      </c>
      <c r="Y309" s="171" t="s">
        <v>3288</v>
      </c>
      <c r="Z309" s="171">
        <v>30</v>
      </c>
      <c r="AA309" s="171" t="s">
        <v>131</v>
      </c>
      <c r="AB309" s="168">
        <v>0.05</v>
      </c>
      <c r="AC309" s="171" t="s">
        <v>5793</v>
      </c>
      <c r="AD309" s="168">
        <v>8.0000000000000002E-3</v>
      </c>
      <c r="AE309" s="168">
        <v>0.10800000000000001</v>
      </c>
      <c r="AF309" s="168">
        <v>0.01</v>
      </c>
      <c r="AG309" s="168">
        <v>0.2</v>
      </c>
      <c r="AH309" s="171" t="s">
        <v>133</v>
      </c>
      <c r="AI309" s="171" t="s">
        <v>4607</v>
      </c>
      <c r="AJ309" s="171" t="s">
        <v>4619</v>
      </c>
      <c r="AK309" s="172">
        <v>43726</v>
      </c>
      <c r="AL309" s="186" t="s">
        <v>5794</v>
      </c>
      <c r="AM309" s="127">
        <v>5.2655496819200001E-3</v>
      </c>
      <c r="AN309" s="127">
        <v>3.8284162006616898E-2</v>
      </c>
      <c r="AO309" s="127">
        <v>0.106537047602784</v>
      </c>
      <c r="AP309" s="127">
        <v>9.7510667111776403E-2</v>
      </c>
      <c r="AQ309" s="127">
        <v>0.1099703594747634</v>
      </c>
      <c r="AR309" s="127">
        <v>8.2444946403323893E-2</v>
      </c>
      <c r="AS309" s="127">
        <v>0.1238449177391716</v>
      </c>
      <c r="AT309" s="127">
        <v>5.0322275041040997E-2</v>
      </c>
      <c r="AU309" s="127" t="s">
        <v>44</v>
      </c>
      <c r="AV309" s="127" t="s">
        <v>44</v>
      </c>
      <c r="AW309" s="127">
        <v>9.3758918455854406E-2</v>
      </c>
      <c r="AX309" s="127">
        <v>0.48266253243316631</v>
      </c>
      <c r="AY309" s="127">
        <v>0.8432197939626499</v>
      </c>
      <c r="AZ309" s="127">
        <v>0.718510293768307</v>
      </c>
      <c r="BA309" s="127">
        <v>0.72980929900113434</v>
      </c>
      <c r="BB309" s="127">
        <v>0.83724751897655258</v>
      </c>
      <c r="BC309" s="127">
        <v>0.75818606320570781</v>
      </c>
      <c r="BD309" s="127">
        <v>0.949189448875702</v>
      </c>
      <c r="BE309" s="127">
        <v>0.40671026122951781</v>
      </c>
      <c r="BF309" s="127" t="s">
        <v>44</v>
      </c>
      <c r="BG309" s="127" t="s">
        <v>44</v>
      </c>
      <c r="BH309" s="127">
        <v>0.9678736390699656</v>
      </c>
      <c r="BI309" s="127">
        <v>-5.6438317763333997E-3</v>
      </c>
      <c r="BJ309" s="127">
        <v>-7.1181901211755999E-3</v>
      </c>
      <c r="BK309" s="127">
        <v>-4.1737860254191302E-2</v>
      </c>
      <c r="BL309" s="127">
        <v>-3.1845569526847473E-2</v>
      </c>
      <c r="BM309" s="127">
        <v>-1.8895281910029871E-2</v>
      </c>
      <c r="BN309" s="127">
        <v>-2.62947817509184E-2</v>
      </c>
      <c r="BO309" s="127">
        <v>-6.6294758456534996E-3</v>
      </c>
      <c r="BP309" s="127">
        <v>-7.3407760411993095E-2</v>
      </c>
      <c r="BQ309" s="127" t="s">
        <v>44</v>
      </c>
      <c r="BR309" s="127" t="s">
        <v>44</v>
      </c>
      <c r="BS309" s="127">
        <v>-2.837264958925334E-3</v>
      </c>
      <c r="BT309" s="127">
        <v>2.02227733591262E-2</v>
      </c>
      <c r="BU309" s="127">
        <v>5.6901328277628102E-2</v>
      </c>
      <c r="BV309" s="174">
        <v>-1.821675063728504</v>
      </c>
      <c r="BW309" s="174">
        <v>-1.0633323154784401E-2</v>
      </c>
      <c r="BX309" s="127">
        <v>-8.0306948215030007E-3</v>
      </c>
      <c r="BY309" s="127">
        <v>-0.1042301046854351</v>
      </c>
      <c r="BZ309" s="174">
        <v>0.13065284797405999</v>
      </c>
      <c r="CA309" s="179">
        <v>0.47601578260381477</v>
      </c>
      <c r="CB309" s="179">
        <v>-0.316806592370036</v>
      </c>
      <c r="CC309" s="179">
        <v>0.72502412681062178</v>
      </c>
      <c r="CD309" s="179">
        <v>0.7853330083119151</v>
      </c>
      <c r="CE309" s="179">
        <v>5.64485718687424E-2</v>
      </c>
      <c r="CF309" s="179">
        <v>0.60820276615930469</v>
      </c>
      <c r="CG309" s="176">
        <v>1.8046308</v>
      </c>
      <c r="CH309" s="168">
        <v>0.3</v>
      </c>
      <c r="CI309" s="169">
        <v>0.15</v>
      </c>
      <c r="CJ309" s="169">
        <v>2.3999999999999998E-3</v>
      </c>
      <c r="CK309" s="169" t="s">
        <v>44</v>
      </c>
      <c r="CL309" s="169">
        <v>2.3999999999999998E-3</v>
      </c>
      <c r="CM309" s="177">
        <v>23698186.800000001</v>
      </c>
      <c r="CN309" s="177">
        <v>25189643.437460307</v>
      </c>
      <c r="CO309" s="177">
        <v>-3691602.9500000011</v>
      </c>
      <c r="CP309" s="127" t="s">
        <v>44</v>
      </c>
      <c r="CQ309" s="127" t="s">
        <v>44</v>
      </c>
      <c r="CR309" s="127" t="s">
        <v>44</v>
      </c>
      <c r="CS309" s="127" t="s">
        <v>44</v>
      </c>
      <c r="CT309" s="125" t="s">
        <v>44</v>
      </c>
      <c r="CU309" s="125" t="s">
        <v>44</v>
      </c>
      <c r="CV309" s="125" t="s">
        <v>5795</v>
      </c>
      <c r="CW309" s="125" t="s">
        <v>44</v>
      </c>
      <c r="CX309" s="153">
        <v>25569.625694432871</v>
      </c>
    </row>
    <row r="310" spans="1:102" ht="15" customHeight="1" x14ac:dyDescent="0.25">
      <c r="A310" s="8"/>
      <c r="B310" s="128">
        <v>31120420000135</v>
      </c>
      <c r="C310" s="151" t="s">
        <v>5796</v>
      </c>
      <c r="D310" s="125">
        <v>11</v>
      </c>
      <c r="E310" s="125"/>
      <c r="F310" s="121"/>
      <c r="G310" s="125" t="s">
        <v>494</v>
      </c>
      <c r="H310" s="125" t="s">
        <v>3263</v>
      </c>
      <c r="I310" s="125" t="s">
        <v>3257</v>
      </c>
      <c r="J310" s="125" t="s">
        <v>357</v>
      </c>
      <c r="K310" s="125" t="s">
        <v>3285</v>
      </c>
      <c r="L310" s="125" t="s">
        <v>3272</v>
      </c>
      <c r="M310" s="125" t="s">
        <v>160</v>
      </c>
      <c r="N310" s="125" t="s">
        <v>3307</v>
      </c>
      <c r="O310" s="125" t="s">
        <v>315</v>
      </c>
      <c r="P310" s="125" t="s">
        <v>3331</v>
      </c>
      <c r="Q310" s="126">
        <v>500</v>
      </c>
      <c r="R310" s="125" t="s">
        <v>4571</v>
      </c>
      <c r="S310" s="187" t="s">
        <v>44</v>
      </c>
      <c r="T310" s="170">
        <v>100</v>
      </c>
      <c r="U310" s="170">
        <v>100</v>
      </c>
      <c r="V310" s="171" t="s">
        <v>3271</v>
      </c>
      <c r="W310" s="171" t="s">
        <v>132</v>
      </c>
      <c r="X310" s="171" t="s">
        <v>4652</v>
      </c>
      <c r="Y310" s="171" t="s">
        <v>3288</v>
      </c>
      <c r="Z310" s="171">
        <v>30</v>
      </c>
      <c r="AA310" s="171" t="s">
        <v>131</v>
      </c>
      <c r="AB310" s="168">
        <v>0.04</v>
      </c>
      <c r="AC310" s="171" t="s">
        <v>44</v>
      </c>
      <c r="AD310" s="168">
        <v>0.01</v>
      </c>
      <c r="AE310" s="168" t="s">
        <v>44</v>
      </c>
      <c r="AF310" s="168">
        <v>1.3000000000000001E-2</v>
      </c>
      <c r="AG310" s="168" t="s">
        <v>44</v>
      </c>
      <c r="AH310" s="171" t="s">
        <v>44</v>
      </c>
      <c r="AI310" s="171" t="s">
        <v>44</v>
      </c>
      <c r="AJ310" s="171" t="s">
        <v>130</v>
      </c>
      <c r="AK310" s="172">
        <v>43433</v>
      </c>
      <c r="AL310" s="186" t="s">
        <v>5797</v>
      </c>
      <c r="AM310" s="127">
        <v>3.8334468415687998E-3</v>
      </c>
      <c r="AN310" s="127">
        <v>2.9810482980201902E-2</v>
      </c>
      <c r="AO310" s="127">
        <v>0.12938138629703269</v>
      </c>
      <c r="AP310" s="127">
        <v>0.11935802658826269</v>
      </c>
      <c r="AQ310" s="127">
        <v>0.13800780869254109</v>
      </c>
      <c r="AR310" s="127">
        <v>0.1224153229174707</v>
      </c>
      <c r="AS310" s="127">
        <v>0.13393758030641839</v>
      </c>
      <c r="AT310" s="127">
        <v>7.8914915068141397E-2</v>
      </c>
      <c r="AU310" s="127" t="s">
        <v>44</v>
      </c>
      <c r="AV310" s="127" t="s">
        <v>44</v>
      </c>
      <c r="AW310" s="127">
        <v>8.4826708958589903E-2</v>
      </c>
      <c r="AX310" s="127">
        <v>0.35138993500576882</v>
      </c>
      <c r="AY310" s="127">
        <v>0.65658455086853806</v>
      </c>
      <c r="AZ310" s="127">
        <v>0.87257775551499828</v>
      </c>
      <c r="BA310" s="127">
        <v>0.90262850756122082</v>
      </c>
      <c r="BB310" s="127">
        <v>1.079337963066108</v>
      </c>
      <c r="BC310" s="127">
        <v>1.1257644744506821</v>
      </c>
      <c r="BD310" s="127">
        <v>1.0265430374990918</v>
      </c>
      <c r="BE310" s="127">
        <v>0.63779917931160834</v>
      </c>
      <c r="BF310" s="127" t="s">
        <v>44</v>
      </c>
      <c r="BG310" s="127" t="s">
        <v>44</v>
      </c>
      <c r="BH310" s="127">
        <v>0.89340528184648682</v>
      </c>
      <c r="BI310" s="127">
        <v>-7.0759346166846E-3</v>
      </c>
      <c r="BJ310" s="127">
        <v>-1.5591869147590601E-2</v>
      </c>
      <c r="BK310" s="127">
        <v>-1.8893521559942599E-2</v>
      </c>
      <c r="BL310" s="127">
        <v>-1.1372037492762721E-2</v>
      </c>
      <c r="BM310" s="127">
        <v>8.9943701147994215E-3</v>
      </c>
      <c r="BN310" s="127">
        <v>1.3675594763228299E-2</v>
      </c>
      <c r="BO310" s="127">
        <v>3.4631867215932002E-3</v>
      </c>
      <c r="BP310" s="127">
        <v>-4.4815120384892701E-2</v>
      </c>
      <c r="BQ310" s="127" t="s">
        <v>44</v>
      </c>
      <c r="BR310" s="127" t="s">
        <v>44</v>
      </c>
      <c r="BS310" s="127">
        <v>-9.243287091735275E-3</v>
      </c>
      <c r="BT310" s="127">
        <v>1.00813070410495E-2</v>
      </c>
      <c r="BU310" s="127">
        <v>1.7520928703955201E-2</v>
      </c>
      <c r="BV310" s="174">
        <v>-1.6415191597890455</v>
      </c>
      <c r="BW310" s="174">
        <v>-0.39735855039964602</v>
      </c>
      <c r="BX310" s="127">
        <v>-4.1454017474148001E-3</v>
      </c>
      <c r="BY310" s="127">
        <v>-6.1231943067148499E-2</v>
      </c>
      <c r="BZ310" s="174">
        <v>2.09960313885456E-2</v>
      </c>
      <c r="CA310" s="179">
        <v>5.4542779205804998E-2</v>
      </c>
      <c r="CB310" s="179">
        <v>-9.3412077112842801E-2</v>
      </c>
      <c r="CC310" s="179">
        <v>0.16883855268306719</v>
      </c>
      <c r="CD310" s="179">
        <v>0.12472785875069731</v>
      </c>
      <c r="CE310" s="179">
        <v>8.7511560717832698E-2</v>
      </c>
      <c r="CF310" s="179">
        <v>0.16755453249300309</v>
      </c>
      <c r="CG310" s="176">
        <v>1.8250461</v>
      </c>
      <c r="CH310" s="168">
        <v>0.3</v>
      </c>
      <c r="CI310" s="169" t="s">
        <v>44</v>
      </c>
      <c r="CJ310" s="169">
        <v>3.0000000000000001E-3</v>
      </c>
      <c r="CK310" s="169" t="s">
        <v>44</v>
      </c>
      <c r="CL310" s="169">
        <v>3.0000000000000001E-3</v>
      </c>
      <c r="CM310" s="177">
        <v>55144962.310000002</v>
      </c>
      <c r="CN310" s="177">
        <v>55261883.228650801</v>
      </c>
      <c r="CO310" s="177">
        <v>-1327519.7999999996</v>
      </c>
      <c r="CP310" s="127" t="s">
        <v>44</v>
      </c>
      <c r="CQ310" s="127" t="s">
        <v>44</v>
      </c>
      <c r="CR310" s="127" t="s">
        <v>44</v>
      </c>
      <c r="CS310" s="127" t="s">
        <v>44</v>
      </c>
      <c r="CT310" s="125" t="s">
        <v>44</v>
      </c>
      <c r="CU310" s="125" t="s">
        <v>44</v>
      </c>
      <c r="CV310" s="125" t="s">
        <v>5798</v>
      </c>
      <c r="CW310" s="125" t="s">
        <v>44</v>
      </c>
      <c r="CX310" s="153">
        <v>25569.625694432871</v>
      </c>
    </row>
    <row r="311" spans="1:102" ht="15" customHeight="1" x14ac:dyDescent="0.25">
      <c r="A311" s="8"/>
      <c r="B311" s="128">
        <v>33150386000177</v>
      </c>
      <c r="C311" s="151" t="s">
        <v>5799</v>
      </c>
      <c r="D311" s="125">
        <v>11</v>
      </c>
      <c r="E311" s="125"/>
      <c r="F311" s="121"/>
      <c r="G311" s="125" t="s">
        <v>494</v>
      </c>
      <c r="H311" s="125" t="s">
        <v>3263</v>
      </c>
      <c r="I311" s="125" t="s">
        <v>3257</v>
      </c>
      <c r="J311" s="125" t="s">
        <v>357</v>
      </c>
      <c r="K311" s="125" t="s">
        <v>3285</v>
      </c>
      <c r="L311" s="125" t="s">
        <v>3272</v>
      </c>
      <c r="M311" s="125" t="s">
        <v>160</v>
      </c>
      <c r="N311" s="125" t="s">
        <v>3305</v>
      </c>
      <c r="O311" s="125" t="s">
        <v>315</v>
      </c>
      <c r="P311" s="125" t="s">
        <v>3331</v>
      </c>
      <c r="Q311" s="126">
        <v>500</v>
      </c>
      <c r="R311" s="125" t="s">
        <v>4571</v>
      </c>
      <c r="S311" s="187" t="s">
        <v>44</v>
      </c>
      <c r="T311" s="170">
        <v>100</v>
      </c>
      <c r="U311" s="170">
        <v>100</v>
      </c>
      <c r="V311" s="171" t="s">
        <v>3271</v>
      </c>
      <c r="W311" s="171" t="s">
        <v>132</v>
      </c>
      <c r="X311" s="171" t="s">
        <v>4652</v>
      </c>
      <c r="Y311" s="171" t="s">
        <v>3288</v>
      </c>
      <c r="Z311" s="171">
        <v>30</v>
      </c>
      <c r="AA311" s="171" t="s">
        <v>131</v>
      </c>
      <c r="AB311" s="168">
        <v>0.05</v>
      </c>
      <c r="AC311" s="171" t="s">
        <v>5800</v>
      </c>
      <c r="AD311" s="168">
        <v>8.0000000000000002E-3</v>
      </c>
      <c r="AE311" s="168">
        <v>0.10800000000000001</v>
      </c>
      <c r="AF311" s="168">
        <v>1.3000000000000001E-2</v>
      </c>
      <c r="AG311" s="168">
        <v>0.15</v>
      </c>
      <c r="AH311" s="171" t="s">
        <v>133</v>
      </c>
      <c r="AI311" s="171" t="s">
        <v>4607</v>
      </c>
      <c r="AJ311" s="171" t="s">
        <v>130</v>
      </c>
      <c r="AK311" s="172">
        <v>43641</v>
      </c>
      <c r="AL311" s="186" t="s">
        <v>5801</v>
      </c>
      <c r="AM311" s="127">
        <v>5.1587738418063999E-3</v>
      </c>
      <c r="AN311" s="127">
        <v>3.7701942922211802E-2</v>
      </c>
      <c r="AO311" s="127">
        <v>0.10503779698704881</v>
      </c>
      <c r="AP311" s="127">
        <v>9.6559431276450794E-2</v>
      </c>
      <c r="AQ311" s="127">
        <v>0.1119372661658424</v>
      </c>
      <c r="AR311" s="127">
        <v>8.2670426864025898E-2</v>
      </c>
      <c r="AS311" s="127">
        <v>0.1178167742791322</v>
      </c>
      <c r="AT311" s="127">
        <v>5.4613559663267502E-2</v>
      </c>
      <c r="AU311" s="127" t="s">
        <v>44</v>
      </c>
      <c r="AV311" s="127" t="s">
        <v>44</v>
      </c>
      <c r="AW311" s="127">
        <v>7.6689720233522093E-2</v>
      </c>
      <c r="AX311" s="127">
        <v>0.47287500776714891</v>
      </c>
      <c r="AY311" s="127">
        <v>0.83039624942983825</v>
      </c>
      <c r="AZ311" s="127">
        <v>0.70839900361541508</v>
      </c>
      <c r="BA311" s="127">
        <v>0.72236212007256151</v>
      </c>
      <c r="BB311" s="127">
        <v>0.85383835687899179</v>
      </c>
      <c r="BC311" s="127">
        <v>0.76025964260975232</v>
      </c>
      <c r="BD311" s="127">
        <v>0.90298771308361137</v>
      </c>
      <c r="BE311" s="127">
        <v>0.44139290402125447</v>
      </c>
      <c r="BF311" s="127" t="s">
        <v>44</v>
      </c>
      <c r="BG311" s="127" t="s">
        <v>44</v>
      </c>
      <c r="BH311" s="127">
        <v>0.76512374071355771</v>
      </c>
      <c r="BI311" s="127">
        <v>-5.7506076164469998E-3</v>
      </c>
      <c r="BJ311" s="127">
        <v>-7.7004092055807001E-3</v>
      </c>
      <c r="BK311" s="127">
        <v>-4.3237110869926501E-2</v>
      </c>
      <c r="BL311" s="127">
        <v>-3.2736415035641953E-2</v>
      </c>
      <c r="BM311" s="127">
        <v>-1.6940720348367688E-2</v>
      </c>
      <c r="BN311" s="127">
        <v>-2.6069301290216399E-2</v>
      </c>
      <c r="BO311" s="127">
        <v>-1.2657619305692799E-2</v>
      </c>
      <c r="BP311" s="127">
        <v>-6.9116475789766596E-2</v>
      </c>
      <c r="BQ311" s="127" t="s">
        <v>44</v>
      </c>
      <c r="BR311" s="127" t="s">
        <v>44</v>
      </c>
      <c r="BS311" s="127">
        <v>-2.1397370616892175E-2</v>
      </c>
      <c r="BT311" s="127">
        <v>2.0292932403243098E-2</v>
      </c>
      <c r="BU311" s="127">
        <v>2.5652792499278199E-2</v>
      </c>
      <c r="BV311" s="174">
        <v>-1.8821464842851097</v>
      </c>
      <c r="BW311" s="174">
        <v>-0.64278991918129125</v>
      </c>
      <c r="BX311" s="127">
        <v>-8.0334670973902008E-3</v>
      </c>
      <c r="BY311" s="127">
        <v>-4.6901461003514097E-2</v>
      </c>
      <c r="BZ311" s="174">
        <v>4.26339726250448E-2</v>
      </c>
      <c r="CA311" s="179">
        <v>0.47111843917985341</v>
      </c>
      <c r="CB311" s="179">
        <v>-0.31064965838451669</v>
      </c>
      <c r="CC311" s="179">
        <v>0.7188732754095738</v>
      </c>
      <c r="CD311" s="179">
        <v>0.77933262265825876</v>
      </c>
      <c r="CE311" s="179">
        <v>5.7669219143423898E-2</v>
      </c>
      <c r="CF311" s="179">
        <v>0.60097992503497344</v>
      </c>
      <c r="CG311" s="176">
        <v>1.6563732</v>
      </c>
      <c r="CH311" s="168">
        <v>0.3</v>
      </c>
      <c r="CI311" s="169">
        <v>0.15</v>
      </c>
      <c r="CJ311" s="169">
        <v>2.3999999999999998E-3</v>
      </c>
      <c r="CK311" s="169" t="s">
        <v>44</v>
      </c>
      <c r="CL311" s="169">
        <v>2.3999999999999998E-3</v>
      </c>
      <c r="CM311" s="177">
        <v>6342010.3899999997</v>
      </c>
      <c r="CN311" s="177">
        <v>6666219.9157936517</v>
      </c>
      <c r="CO311" s="177">
        <v>-2297204.0300000003</v>
      </c>
      <c r="CP311" s="127" t="s">
        <v>44</v>
      </c>
      <c r="CQ311" s="127" t="s">
        <v>44</v>
      </c>
      <c r="CR311" s="127" t="s">
        <v>44</v>
      </c>
      <c r="CS311" s="127" t="s">
        <v>44</v>
      </c>
      <c r="CT311" s="125" t="s">
        <v>44</v>
      </c>
      <c r="CU311" s="125" t="s">
        <v>44</v>
      </c>
      <c r="CV311" s="125" t="s">
        <v>5802</v>
      </c>
      <c r="CW311" s="125" t="s">
        <v>44</v>
      </c>
      <c r="CX311" s="153">
        <v>25569.625694432871</v>
      </c>
    </row>
    <row r="312" spans="1:102" ht="15" customHeight="1" x14ac:dyDescent="0.25">
      <c r="A312" s="8"/>
      <c r="B312" s="128">
        <v>38428156000140</v>
      </c>
      <c r="C312" s="151" t="s">
        <v>5728</v>
      </c>
      <c r="D312" s="125">
        <v>39</v>
      </c>
      <c r="E312" s="125"/>
      <c r="F312" s="121"/>
      <c r="G312" s="125" t="s">
        <v>3923</v>
      </c>
      <c r="H312" s="125" t="s">
        <v>2454</v>
      </c>
      <c r="I312" s="125" t="s">
        <v>2454</v>
      </c>
      <c r="J312" s="125" t="s">
        <v>3319</v>
      </c>
      <c r="K312" s="125" t="s">
        <v>3285</v>
      </c>
      <c r="L312" s="125" t="s">
        <v>3273</v>
      </c>
      <c r="M312" s="125" t="s">
        <v>112</v>
      </c>
      <c r="N312" s="125" t="s">
        <v>4570</v>
      </c>
      <c r="O312" s="125" t="s">
        <v>447</v>
      </c>
      <c r="P312" s="125" t="s">
        <v>4926</v>
      </c>
      <c r="Q312" s="126">
        <v>500</v>
      </c>
      <c r="R312" s="125" t="s">
        <v>4571</v>
      </c>
      <c r="S312" s="187" t="s">
        <v>44</v>
      </c>
      <c r="T312" s="170">
        <v>100</v>
      </c>
      <c r="U312" s="170">
        <v>100</v>
      </c>
      <c r="V312" s="171" t="s">
        <v>3271</v>
      </c>
      <c r="W312" s="171" t="s">
        <v>3288</v>
      </c>
      <c r="X312" s="171" t="s">
        <v>3288</v>
      </c>
      <c r="Y312" s="171" t="s">
        <v>4678</v>
      </c>
      <c r="Z312" s="171">
        <v>6</v>
      </c>
      <c r="AA312" s="171" t="s">
        <v>44</v>
      </c>
      <c r="AB312" s="168" t="s">
        <v>44</v>
      </c>
      <c r="AC312" s="171" t="s">
        <v>5729</v>
      </c>
      <c r="AD312" s="168">
        <v>8.0000000000000002E-3</v>
      </c>
      <c r="AE312" s="168">
        <v>0.20800000000000002</v>
      </c>
      <c r="AF312" s="168">
        <v>0.01</v>
      </c>
      <c r="AG312" s="168" t="s">
        <v>44</v>
      </c>
      <c r="AH312" s="171" t="s">
        <v>44</v>
      </c>
      <c r="AI312" s="171" t="s">
        <v>44</v>
      </c>
      <c r="AJ312" s="171" t="s">
        <v>44</v>
      </c>
      <c r="AK312" s="172">
        <v>44162</v>
      </c>
      <c r="AL312" s="186" t="s">
        <v>5730</v>
      </c>
      <c r="AM312" s="127">
        <v>9.0416732716345205E-2</v>
      </c>
      <c r="AN312" s="127">
        <v>0.10054393127964981</v>
      </c>
      <c r="AO312" s="127">
        <v>0.54266283013237948</v>
      </c>
      <c r="AP312" s="127">
        <v>0.28259468021529388</v>
      </c>
      <c r="AQ312" s="127">
        <v>0.14257920377650479</v>
      </c>
      <c r="AR312" s="127">
        <v>0.12793412375216001</v>
      </c>
      <c r="AS312" s="127">
        <v>-0.15523489713645439</v>
      </c>
      <c r="AT312" s="127">
        <v>-0.15173765023473651</v>
      </c>
      <c r="AU312" s="127" t="s">
        <v>44</v>
      </c>
      <c r="AV312" s="127" t="s">
        <v>44</v>
      </c>
      <c r="AW312" s="127">
        <v>4.0028842986462303E-2</v>
      </c>
      <c r="AX312" s="127">
        <v>8.2879797596536022</v>
      </c>
      <c r="AY312" s="127">
        <v>2.2145093055234648</v>
      </c>
      <c r="AZ312" s="127">
        <v>3.6598426394291006</v>
      </c>
      <c r="BA312" s="127">
        <v>2.3016849063349807</v>
      </c>
      <c r="BB312" s="127">
        <v>1.1199612520376558</v>
      </c>
      <c r="BC312" s="127">
        <v>1.1765168620864246</v>
      </c>
      <c r="BD312" s="127" t="s">
        <v>44</v>
      </c>
      <c r="BE312" s="127" t="s">
        <v>44</v>
      </c>
      <c r="BF312" s="127" t="s">
        <v>44</v>
      </c>
      <c r="BG312" s="127" t="s">
        <v>44</v>
      </c>
      <c r="BH312" s="127">
        <v>0.3103468711823425</v>
      </c>
      <c r="BI312" s="127">
        <v>7.9507351258091705E-2</v>
      </c>
      <c r="BJ312" s="127">
        <v>5.5141579151857197E-2</v>
      </c>
      <c r="BK312" s="127">
        <v>0.39438792227540409</v>
      </c>
      <c r="BL312" s="127">
        <v>0.14234111191422838</v>
      </c>
      <c r="BM312" s="127">
        <v>1.3547272660290322E-2</v>
      </c>
      <c r="BN312" s="127">
        <v>1.91943955979176E-2</v>
      </c>
      <c r="BO312" s="127">
        <v>-0.2857092907212796</v>
      </c>
      <c r="BP312" s="127">
        <v>-0.27546768568777069</v>
      </c>
      <c r="BQ312" s="127" t="s">
        <v>44</v>
      </c>
      <c r="BR312" s="127" t="s">
        <v>44</v>
      </c>
      <c r="BS312" s="127">
        <v>-7.8789755374610082E-2</v>
      </c>
      <c r="BT312" s="127">
        <v>0.1544081455827635</v>
      </c>
      <c r="BU312" s="127">
        <v>0.19413452928981159</v>
      </c>
      <c r="BV312" s="174">
        <v>1.9911916352605157</v>
      </c>
      <c r="BW312" s="174">
        <v>-0.2408904662334983</v>
      </c>
      <c r="BX312" s="127">
        <v>-6.4341720610012199E-2</v>
      </c>
      <c r="BY312" s="127">
        <v>-0.47602327122066401</v>
      </c>
      <c r="BZ312" s="174">
        <v>0.1133635598627967</v>
      </c>
      <c r="CA312" s="179">
        <v>6.90791688643176E-2</v>
      </c>
      <c r="CB312" s="179">
        <v>-0.27498608237578659</v>
      </c>
      <c r="CC312" s="179">
        <v>7.1194161840793496E-2</v>
      </c>
      <c r="CD312" s="179">
        <v>3.4440566997458899E-2</v>
      </c>
      <c r="CE312" s="179">
        <v>-0.11322619721259521</v>
      </c>
      <c r="CF312" s="179">
        <v>0.20579379063867129</v>
      </c>
      <c r="CG312" s="176">
        <v>123.5921706</v>
      </c>
      <c r="CH312" s="168">
        <v>0.63</v>
      </c>
      <c r="CI312" s="169" t="s">
        <v>44</v>
      </c>
      <c r="CJ312" s="169">
        <v>5.0400000000000002E-3</v>
      </c>
      <c r="CK312" s="169" t="s">
        <v>44</v>
      </c>
      <c r="CL312" s="169">
        <v>5.0400000000000002E-3</v>
      </c>
      <c r="CM312" s="177">
        <v>43726441.780000001</v>
      </c>
      <c r="CN312" s="177">
        <v>41937269.857222229</v>
      </c>
      <c r="CO312" s="177">
        <v>-4941261.9200000018</v>
      </c>
      <c r="CP312" s="127" t="s">
        <v>44</v>
      </c>
      <c r="CQ312" s="127" t="s">
        <v>44</v>
      </c>
      <c r="CR312" s="127" t="s">
        <v>44</v>
      </c>
      <c r="CS312" s="127" t="s">
        <v>44</v>
      </c>
      <c r="CT312" s="125" t="s">
        <v>44</v>
      </c>
      <c r="CU312" s="125" t="s">
        <v>44</v>
      </c>
      <c r="CV312" s="125" t="s">
        <v>5731</v>
      </c>
      <c r="CW312" s="125" t="s">
        <v>44</v>
      </c>
      <c r="CX312" s="153">
        <v>25569.646527766203</v>
      </c>
    </row>
    <row r="313" spans="1:102" ht="15" customHeight="1" x14ac:dyDescent="0.25">
      <c r="A313" s="8"/>
      <c r="B313" s="128">
        <v>38421502000169</v>
      </c>
      <c r="C313" s="151" t="s">
        <v>5732</v>
      </c>
      <c r="D313" s="125">
        <v>50</v>
      </c>
      <c r="E313" s="125"/>
      <c r="F313" s="121"/>
      <c r="G313" s="125" t="s">
        <v>3923</v>
      </c>
      <c r="H313" s="125" t="s">
        <v>2454</v>
      </c>
      <c r="I313" s="125" t="s">
        <v>2454</v>
      </c>
      <c r="J313" s="125" t="s">
        <v>3319</v>
      </c>
      <c r="K313" s="125" t="s">
        <v>3285</v>
      </c>
      <c r="L313" s="125" t="s">
        <v>3273</v>
      </c>
      <c r="M313" s="125" t="s">
        <v>112</v>
      </c>
      <c r="N313" s="125" t="s">
        <v>4570</v>
      </c>
      <c r="O313" s="125" t="s">
        <v>353</v>
      </c>
      <c r="P313" s="125" t="s">
        <v>4926</v>
      </c>
      <c r="Q313" s="126">
        <v>500</v>
      </c>
      <c r="R313" s="125" t="s">
        <v>4571</v>
      </c>
      <c r="S313" s="187" t="s">
        <v>44</v>
      </c>
      <c r="T313" s="170">
        <v>100</v>
      </c>
      <c r="U313" s="170">
        <v>100</v>
      </c>
      <c r="V313" s="171" t="s">
        <v>3271</v>
      </c>
      <c r="W313" s="171" t="s">
        <v>3288</v>
      </c>
      <c r="X313" s="171" t="s">
        <v>3288</v>
      </c>
      <c r="Y313" s="171" t="s">
        <v>4678</v>
      </c>
      <c r="Z313" s="171">
        <v>6</v>
      </c>
      <c r="AA313" s="171" t="s">
        <v>44</v>
      </c>
      <c r="AB313" s="168" t="s">
        <v>44</v>
      </c>
      <c r="AC313" s="171" t="s">
        <v>5733</v>
      </c>
      <c r="AD313" s="168">
        <v>8.0000000000000002E-3</v>
      </c>
      <c r="AE313" s="168">
        <v>0.20800000000000002</v>
      </c>
      <c r="AF313" s="168">
        <v>8.0000000000000002E-3</v>
      </c>
      <c r="AG313" s="168" t="s">
        <v>44</v>
      </c>
      <c r="AH313" s="171" t="s">
        <v>44</v>
      </c>
      <c r="AI313" s="171" t="s">
        <v>44</v>
      </c>
      <c r="AJ313" s="171" t="s">
        <v>44</v>
      </c>
      <c r="AK313" s="172">
        <v>44172</v>
      </c>
      <c r="AL313" s="186" t="s">
        <v>5734</v>
      </c>
      <c r="AM313" s="127">
        <v>4.12531951687478E-2</v>
      </c>
      <c r="AN313" s="127">
        <v>-2.3799461459168E-2</v>
      </c>
      <c r="AO313" s="127">
        <v>0.27484123032979713</v>
      </c>
      <c r="AP313" s="127">
        <v>0.20742612734771471</v>
      </c>
      <c r="AQ313" s="127">
        <v>8.4712119069051406E-2</v>
      </c>
      <c r="AR313" s="127">
        <v>0.3987105525250263</v>
      </c>
      <c r="AS313" s="127">
        <v>-0.2636791866654194</v>
      </c>
      <c r="AT313" s="127">
        <v>-0.26477842888741021</v>
      </c>
      <c r="AU313" s="127" t="s">
        <v>44</v>
      </c>
      <c r="AV313" s="127" t="s">
        <v>44</v>
      </c>
      <c r="AW313" s="127">
        <v>-1.92446752198616E-2</v>
      </c>
      <c r="AX313" s="127">
        <v>3.7814421767732518</v>
      </c>
      <c r="AY313" s="127" t="s">
        <v>44</v>
      </c>
      <c r="AZ313" s="127">
        <v>1.8535923191731567</v>
      </c>
      <c r="BA313" s="127">
        <v>1.6338144193817286</v>
      </c>
      <c r="BB313" s="127">
        <v>0.62937450663962269</v>
      </c>
      <c r="BC313" s="127">
        <v>3.6666502601466262</v>
      </c>
      <c r="BD313" s="127" t="s">
        <v>44</v>
      </c>
      <c r="BE313" s="127" t="s">
        <v>44</v>
      </c>
      <c r="BF313" s="127" t="s">
        <v>44</v>
      </c>
      <c r="BG313" s="127" t="s">
        <v>44</v>
      </c>
      <c r="BH313" s="127" t="s">
        <v>44</v>
      </c>
      <c r="BI313" s="127">
        <v>3.03438137104943E-2</v>
      </c>
      <c r="BJ313" s="127">
        <v>-6.9201813586960606E-2</v>
      </c>
      <c r="BK313" s="127">
        <v>0.12656632247282171</v>
      </c>
      <c r="BL313" s="127">
        <v>7.1402767391267163E-2</v>
      </c>
      <c r="BM313" s="127">
        <v>-4.3967314038981797E-2</v>
      </c>
      <c r="BN313" s="127">
        <v>0.28997082437078392</v>
      </c>
      <c r="BO313" s="127">
        <v>-0.39415358025024461</v>
      </c>
      <c r="BP313" s="127">
        <v>-0.38850846434044439</v>
      </c>
      <c r="BQ313" s="127" t="s">
        <v>44</v>
      </c>
      <c r="BR313" s="127" t="s">
        <v>44</v>
      </c>
      <c r="BS313" s="127">
        <v>-0.14489473330867286</v>
      </c>
      <c r="BT313" s="127">
        <v>0.17665682082872911</v>
      </c>
      <c r="BU313" s="127">
        <v>0.23026171842261381</v>
      </c>
      <c r="BV313" s="174">
        <v>0.68029292537171759</v>
      </c>
      <c r="BW313" s="174">
        <v>-0.42474729472516898</v>
      </c>
      <c r="BX313" s="127">
        <v>-8.5041709351239503E-2</v>
      </c>
      <c r="BY313" s="127">
        <v>-0.59805623128168217</v>
      </c>
      <c r="BZ313" s="174">
        <v>-0.3145661372186333</v>
      </c>
      <c r="CA313" s="179">
        <v>-0.30635540152373469</v>
      </c>
      <c r="CB313" s="179">
        <v>0.1518391892820796</v>
      </c>
      <c r="CC313" s="179">
        <v>-0.28076110683482591</v>
      </c>
      <c r="CD313" s="179">
        <v>-0.27662213197281621</v>
      </c>
      <c r="CE313" s="179">
        <v>-4.4046529058947202E-2</v>
      </c>
      <c r="CF313" s="179">
        <v>-0.21855942291079619</v>
      </c>
      <c r="CG313" s="176">
        <v>90.043928600000001</v>
      </c>
      <c r="CH313" s="168">
        <v>0.63</v>
      </c>
      <c r="CI313" s="169" t="s">
        <v>44</v>
      </c>
      <c r="CJ313" s="169">
        <v>5.0400000000000002E-3</v>
      </c>
      <c r="CK313" s="169" t="s">
        <v>44</v>
      </c>
      <c r="CL313" s="169">
        <v>5.0400000000000002E-3</v>
      </c>
      <c r="CM313" s="177">
        <v>25982214.629999999</v>
      </c>
      <c r="CN313" s="177">
        <v>26996022.061349209</v>
      </c>
      <c r="CO313" s="177">
        <v>-2107862.8899999983</v>
      </c>
      <c r="CP313" s="127" t="s">
        <v>44</v>
      </c>
      <c r="CQ313" s="127" t="s">
        <v>44</v>
      </c>
      <c r="CR313" s="127" t="s">
        <v>44</v>
      </c>
      <c r="CS313" s="127" t="s">
        <v>44</v>
      </c>
      <c r="CT313" s="125" t="s">
        <v>44</v>
      </c>
      <c r="CU313" s="125" t="s">
        <v>44</v>
      </c>
      <c r="CV313" s="125" t="s">
        <v>5735</v>
      </c>
      <c r="CW313" s="125" t="s">
        <v>44</v>
      </c>
      <c r="CX313" s="153">
        <v>25569.646527766203</v>
      </c>
    </row>
    <row r="314" spans="1:102" ht="15" customHeight="1" x14ac:dyDescent="0.25">
      <c r="A314" s="8"/>
      <c r="B314" s="128">
        <v>24454718000116</v>
      </c>
      <c r="C314" s="151" t="s">
        <v>5736</v>
      </c>
      <c r="D314" s="125">
        <v>26</v>
      </c>
      <c r="E314" s="125"/>
      <c r="F314" s="121"/>
      <c r="G314" s="125" t="s">
        <v>354</v>
      </c>
      <c r="H314" s="125" t="s">
        <v>3264</v>
      </c>
      <c r="I314" s="125" t="s">
        <v>3265</v>
      </c>
      <c r="J314" s="125" t="s">
        <v>3318</v>
      </c>
      <c r="K314" s="125" t="s">
        <v>3285</v>
      </c>
      <c r="L314" s="125" t="s">
        <v>3273</v>
      </c>
      <c r="M314" s="125" t="s">
        <v>110</v>
      </c>
      <c r="N314" s="125" t="s">
        <v>4646</v>
      </c>
      <c r="O314" s="125" t="s">
        <v>3696</v>
      </c>
      <c r="P314" s="125" t="s">
        <v>3299</v>
      </c>
      <c r="Q314" s="126">
        <v>5000</v>
      </c>
      <c r="R314" s="125" t="s">
        <v>4571</v>
      </c>
      <c r="S314" s="187" t="s">
        <v>44</v>
      </c>
      <c r="T314" s="170">
        <v>1000</v>
      </c>
      <c r="U314" s="170">
        <v>1000</v>
      </c>
      <c r="V314" s="171" t="s">
        <v>3271</v>
      </c>
      <c r="W314" s="171" t="s">
        <v>3288</v>
      </c>
      <c r="X314" s="171" t="s">
        <v>3288</v>
      </c>
      <c r="Y314" s="171" t="s">
        <v>3296</v>
      </c>
      <c r="Z314" s="171">
        <v>5</v>
      </c>
      <c r="AA314" s="171" t="s">
        <v>44</v>
      </c>
      <c r="AB314" s="168" t="s">
        <v>44</v>
      </c>
      <c r="AC314" s="171" t="s">
        <v>44</v>
      </c>
      <c r="AD314" s="168">
        <v>1.3999999999999999E-2</v>
      </c>
      <c r="AE314" s="168" t="s">
        <v>44</v>
      </c>
      <c r="AF314" s="168">
        <v>1.4499999999999999E-2</v>
      </c>
      <c r="AG314" s="168" t="s">
        <v>44</v>
      </c>
      <c r="AH314" s="171" t="s">
        <v>44</v>
      </c>
      <c r="AI314" s="171" t="s">
        <v>44</v>
      </c>
      <c r="AJ314" s="171" t="s">
        <v>130</v>
      </c>
      <c r="AK314" s="172">
        <v>42507</v>
      </c>
      <c r="AL314" s="186" t="s">
        <v>5737</v>
      </c>
      <c r="AM314" s="127">
        <v>-2.6227055558127401E-2</v>
      </c>
      <c r="AN314" s="127">
        <v>-0.1275473179673049</v>
      </c>
      <c r="AO314" s="127">
        <v>-0.16436310418932321</v>
      </c>
      <c r="AP314" s="127">
        <v>-9.9990442148777999E-3</v>
      </c>
      <c r="AQ314" s="127">
        <v>-2.9419659833469301E-2</v>
      </c>
      <c r="AR314" s="127">
        <v>0.36102937797178658</v>
      </c>
      <c r="AS314" s="127">
        <v>-8.2770165862360606E-2</v>
      </c>
      <c r="AT314" s="127">
        <v>-0.15963541861752839</v>
      </c>
      <c r="AU314" s="127" t="s">
        <v>44</v>
      </c>
      <c r="AV314" s="127" t="s">
        <v>44</v>
      </c>
      <c r="AW314" s="127">
        <v>5.0614699212844401E-2</v>
      </c>
      <c r="AX314" s="127" t="s">
        <v>44</v>
      </c>
      <c r="AY314" s="127" t="s">
        <v>44</v>
      </c>
      <c r="AZ314" s="127" t="s">
        <v>44</v>
      </c>
      <c r="BA314" s="127" t="s">
        <v>44</v>
      </c>
      <c r="BB314" s="127" t="s">
        <v>44</v>
      </c>
      <c r="BC314" s="127">
        <v>3.320123970327411</v>
      </c>
      <c r="BD314" s="127" t="s">
        <v>44</v>
      </c>
      <c r="BE314" s="127" t="s">
        <v>44</v>
      </c>
      <c r="BF314" s="127" t="s">
        <v>44</v>
      </c>
      <c r="BG314" s="127" t="s">
        <v>44</v>
      </c>
      <c r="BH314" s="127">
        <v>0.4411958277149261</v>
      </c>
      <c r="BI314" s="127">
        <v>-3.7136437016380898E-2</v>
      </c>
      <c r="BJ314" s="127">
        <v>-0.17294967009509751</v>
      </c>
      <c r="BK314" s="127">
        <v>-0.3126380120462986</v>
      </c>
      <c r="BL314" s="127">
        <v>-0.13220953841325755</v>
      </c>
      <c r="BM314" s="127">
        <v>-0.15653909411386169</v>
      </c>
      <c r="BN314" s="127">
        <v>0.2522896498175442</v>
      </c>
      <c r="BO314" s="127">
        <v>-0.21324455944718579</v>
      </c>
      <c r="BP314" s="127">
        <v>-0.28336545407056257</v>
      </c>
      <c r="BQ314" s="127" t="s">
        <v>44</v>
      </c>
      <c r="BR314" s="127" t="s">
        <v>44</v>
      </c>
      <c r="BS314" s="127">
        <v>-5.750935279033853E-2</v>
      </c>
      <c r="BT314" s="127">
        <v>0.10768613456396139</v>
      </c>
      <c r="BU314" s="127">
        <v>0.154607332044329</v>
      </c>
      <c r="BV314" s="174">
        <v>-2.8974714436947382</v>
      </c>
      <c r="BW314" s="174">
        <v>-0.1831873481235875</v>
      </c>
      <c r="BX314" s="127">
        <v>-0.1653696626220503</v>
      </c>
      <c r="BY314" s="127">
        <v>-0.2786895226179702</v>
      </c>
      <c r="BZ314" s="174">
        <v>-0.31088264271421828</v>
      </c>
      <c r="CA314" s="179">
        <v>-0.49175912803072358</v>
      </c>
      <c r="CB314" s="179">
        <v>0.44037548607076732</v>
      </c>
      <c r="CC314" s="179">
        <v>-0.4267115528784976</v>
      </c>
      <c r="CD314" s="179">
        <v>-0.37962611641070781</v>
      </c>
      <c r="CE314" s="179">
        <v>5.6061230095924702E-2</v>
      </c>
      <c r="CF314" s="179">
        <v>-0.42804185924154597</v>
      </c>
      <c r="CG314" s="176">
        <v>163.14083405</v>
      </c>
      <c r="CH314" s="168">
        <v>0.42</v>
      </c>
      <c r="CI314" s="169" t="s">
        <v>44</v>
      </c>
      <c r="CJ314" s="169">
        <v>5.8799999999999998E-3</v>
      </c>
      <c r="CK314" s="169" t="s">
        <v>44</v>
      </c>
      <c r="CL314" s="169">
        <v>5.8799999999999998E-3</v>
      </c>
      <c r="CM314" s="177">
        <v>34976895.530000001</v>
      </c>
      <c r="CN314" s="177">
        <v>43040730.554523803</v>
      </c>
      <c r="CO314" s="177">
        <v>-9090890.2100000009</v>
      </c>
      <c r="CP314" s="127" t="s">
        <v>44</v>
      </c>
      <c r="CQ314" s="127" t="s">
        <v>44</v>
      </c>
      <c r="CR314" s="127" t="s">
        <v>44</v>
      </c>
      <c r="CS314" s="127" t="s">
        <v>44</v>
      </c>
      <c r="CT314" s="125" t="s">
        <v>44</v>
      </c>
      <c r="CU314" s="125" t="s">
        <v>44</v>
      </c>
      <c r="CV314" s="125" t="s">
        <v>5738</v>
      </c>
      <c r="CW314" s="125" t="s">
        <v>44</v>
      </c>
      <c r="CX314" s="153">
        <v>25569.625694432871</v>
      </c>
    </row>
    <row r="315" spans="1:102" ht="15" customHeight="1" x14ac:dyDescent="0.25">
      <c r="A315" s="8"/>
      <c r="B315" s="128">
        <v>29587389000103</v>
      </c>
      <c r="C315" s="151" t="s">
        <v>5739</v>
      </c>
      <c r="D315" s="125">
        <v>26</v>
      </c>
      <c r="E315" s="125"/>
      <c r="F315" s="121"/>
      <c r="G315" s="125" t="s">
        <v>354</v>
      </c>
      <c r="H315" s="125" t="s">
        <v>3264</v>
      </c>
      <c r="I315" s="125" t="s">
        <v>3265</v>
      </c>
      <c r="J315" s="125" t="s">
        <v>3318</v>
      </c>
      <c r="K315" s="125" t="s">
        <v>3285</v>
      </c>
      <c r="L315" s="125" t="s">
        <v>3273</v>
      </c>
      <c r="M315" s="125" t="s">
        <v>110</v>
      </c>
      <c r="N315" s="125" t="s">
        <v>4646</v>
      </c>
      <c r="O315" s="125" t="s">
        <v>401</v>
      </c>
      <c r="P315" s="125" t="s">
        <v>3299</v>
      </c>
      <c r="Q315" s="126">
        <v>5000</v>
      </c>
      <c r="R315" s="125" t="s">
        <v>4571</v>
      </c>
      <c r="S315" s="187" t="s">
        <v>44</v>
      </c>
      <c r="T315" s="170">
        <v>1000</v>
      </c>
      <c r="U315" s="170">
        <v>1000</v>
      </c>
      <c r="V315" s="171" t="s">
        <v>3271</v>
      </c>
      <c r="W315" s="171" t="s">
        <v>3288</v>
      </c>
      <c r="X315" s="171" t="s">
        <v>3288</v>
      </c>
      <c r="Y315" s="171" t="s">
        <v>3296</v>
      </c>
      <c r="Z315" s="171">
        <v>5</v>
      </c>
      <c r="AA315" s="171" t="s">
        <v>44</v>
      </c>
      <c r="AB315" s="168" t="s">
        <v>44</v>
      </c>
      <c r="AC315" s="171" t="s">
        <v>5740</v>
      </c>
      <c r="AD315" s="168">
        <v>9.0000000000000011E-3</v>
      </c>
      <c r="AE315" s="168">
        <v>4.9000000000000002E-2</v>
      </c>
      <c r="AF315" s="168" t="s">
        <v>44</v>
      </c>
      <c r="AG315" s="168" t="s">
        <v>44</v>
      </c>
      <c r="AH315" s="171" t="s">
        <v>44</v>
      </c>
      <c r="AI315" s="171" t="s">
        <v>44</v>
      </c>
      <c r="AJ315" s="171" t="s">
        <v>130</v>
      </c>
      <c r="AK315" s="172">
        <v>43234</v>
      </c>
      <c r="AL315" s="186" t="s">
        <v>5741</v>
      </c>
      <c r="AM315" s="127">
        <v>1.9676539726800599E-2</v>
      </c>
      <c r="AN315" s="127">
        <v>2.3243005440874001E-2</v>
      </c>
      <c r="AO315" s="127">
        <v>0.17499737121623449</v>
      </c>
      <c r="AP315" s="127">
        <v>0.1322020590454247</v>
      </c>
      <c r="AQ315" s="127">
        <v>0.1110216471103182</v>
      </c>
      <c r="AR315" s="127">
        <v>5.5381529928116603E-2</v>
      </c>
      <c r="AS315" s="127">
        <v>0.11738815218851729</v>
      </c>
      <c r="AT315" s="127">
        <v>1.32672777433719E-2</v>
      </c>
      <c r="AU315" s="127" t="s">
        <v>44</v>
      </c>
      <c r="AV315" s="127" t="s">
        <v>44</v>
      </c>
      <c r="AW315" s="127">
        <v>7.4328851531539203E-2</v>
      </c>
      <c r="AX315" s="127">
        <v>1.8036347708709315</v>
      </c>
      <c r="AY315" s="127">
        <v>0.51193394948906401</v>
      </c>
      <c r="AZ315" s="127">
        <v>1.1802224243162931</v>
      </c>
      <c r="BA315" s="127">
        <v>1.0058186049686952</v>
      </c>
      <c r="BB315" s="127">
        <v>0.84610781088194797</v>
      </c>
      <c r="BC315" s="127">
        <v>0.5093035532474427</v>
      </c>
      <c r="BD315" s="127">
        <v>0.89970260802323621</v>
      </c>
      <c r="BE315" s="127">
        <v>0.1072276241964549</v>
      </c>
      <c r="BF315" s="127" t="s">
        <v>44</v>
      </c>
      <c r="BG315" s="127" t="s">
        <v>44</v>
      </c>
      <c r="BH315" s="127">
        <v>0.77436729040568486</v>
      </c>
      <c r="BI315" s="127">
        <v>8.7671582685471001E-3</v>
      </c>
      <c r="BJ315" s="127">
        <v>-2.2159346686918501E-2</v>
      </c>
      <c r="BK315" s="127">
        <v>2.6722463359258999E-2</v>
      </c>
      <c r="BL315" s="127">
        <v>6.7593812832900113E-4</v>
      </c>
      <c r="BM315" s="127">
        <v>-1.7850630518820298E-2</v>
      </c>
      <c r="BN315" s="127">
        <v>-5.3358198226125697E-2</v>
      </c>
      <c r="BO315" s="127">
        <v>-1.30862413963077E-2</v>
      </c>
      <c r="BP315" s="127">
        <v>-0.1104627577096621</v>
      </c>
      <c r="BQ315" s="127" t="s">
        <v>44</v>
      </c>
      <c r="BR315" s="127" t="s">
        <v>44</v>
      </c>
      <c r="BS315" s="127">
        <v>-1.9760924250007195E-2</v>
      </c>
      <c r="BT315" s="127">
        <v>4.5690291972506999E-2</v>
      </c>
      <c r="BU315" s="127">
        <v>4.1422133019518602E-2</v>
      </c>
      <c r="BV315" s="174">
        <v>0.52642801933359951</v>
      </c>
      <c r="BW315" s="174">
        <v>-0.34162893317469112</v>
      </c>
      <c r="BX315" s="127">
        <v>-3.1601970230405799E-2</v>
      </c>
      <c r="BY315" s="127">
        <v>-0.1240984758902119</v>
      </c>
      <c r="BZ315" s="174">
        <v>3.5971013957430902E-2</v>
      </c>
      <c r="CA315" s="179">
        <v>0.27705752568476832</v>
      </c>
      <c r="CB315" s="179">
        <v>-0.34341971387235398</v>
      </c>
      <c r="CC315" s="179">
        <v>0.32997629011443302</v>
      </c>
      <c r="CD315" s="179">
        <v>0.21555254879270119</v>
      </c>
      <c r="CE315" s="179">
        <v>0.12548522270575241</v>
      </c>
      <c r="CF315" s="179">
        <v>0.45186447079757108</v>
      </c>
      <c r="CG315" s="176">
        <v>176.65297053</v>
      </c>
      <c r="CH315" s="168">
        <v>0.55000000000000004</v>
      </c>
      <c r="CI315" s="169" t="s">
        <v>44</v>
      </c>
      <c r="CJ315" s="169">
        <v>4.9500000000000004E-3</v>
      </c>
      <c r="CK315" s="169" t="s">
        <v>44</v>
      </c>
      <c r="CL315" s="169">
        <v>4.9500000000000004E-3</v>
      </c>
      <c r="CM315" s="177">
        <v>19525370.710000001</v>
      </c>
      <c r="CN315" s="177">
        <v>18116419.672777779</v>
      </c>
      <c r="CO315" s="177">
        <v>4341535.9299999988</v>
      </c>
      <c r="CP315" s="127" t="s">
        <v>44</v>
      </c>
      <c r="CQ315" s="127" t="s">
        <v>44</v>
      </c>
      <c r="CR315" s="127" t="s">
        <v>44</v>
      </c>
      <c r="CS315" s="127" t="s">
        <v>44</v>
      </c>
      <c r="CT315" s="125" t="s">
        <v>44</v>
      </c>
      <c r="CU315" s="125" t="s">
        <v>44</v>
      </c>
      <c r="CV315" s="125" t="s">
        <v>5742</v>
      </c>
      <c r="CW315" s="125" t="s">
        <v>44</v>
      </c>
      <c r="CX315" s="153">
        <v>25569.625694432871</v>
      </c>
    </row>
    <row r="316" spans="1:102" ht="15" customHeight="1" x14ac:dyDescent="0.25">
      <c r="A316" s="8"/>
      <c r="B316" s="128">
        <v>26112046000196</v>
      </c>
      <c r="C316" s="151" t="s">
        <v>5743</v>
      </c>
      <c r="D316" s="125">
        <v>26</v>
      </c>
      <c r="E316" s="125"/>
      <c r="F316" s="121"/>
      <c r="G316" s="125" t="s">
        <v>354</v>
      </c>
      <c r="H316" s="125" t="s">
        <v>3264</v>
      </c>
      <c r="I316" s="125" t="s">
        <v>3265</v>
      </c>
      <c r="J316" s="125" t="s">
        <v>3318</v>
      </c>
      <c r="K316" s="125" t="s">
        <v>3285</v>
      </c>
      <c r="L316" s="125" t="s">
        <v>3273</v>
      </c>
      <c r="M316" s="125" t="s">
        <v>110</v>
      </c>
      <c r="N316" s="125" t="s">
        <v>4646</v>
      </c>
      <c r="O316" s="125" t="s">
        <v>4795</v>
      </c>
      <c r="P316" s="125" t="s">
        <v>3299</v>
      </c>
      <c r="Q316" s="126">
        <v>5000</v>
      </c>
      <c r="R316" s="125" t="s">
        <v>4571</v>
      </c>
      <c r="S316" s="187" t="s">
        <v>44</v>
      </c>
      <c r="T316" s="170">
        <v>1000</v>
      </c>
      <c r="U316" s="170">
        <v>1000</v>
      </c>
      <c r="V316" s="171" t="s">
        <v>3271</v>
      </c>
      <c r="W316" s="171" t="s">
        <v>3288</v>
      </c>
      <c r="X316" s="171" t="s">
        <v>3288</v>
      </c>
      <c r="Y316" s="171" t="s">
        <v>3296</v>
      </c>
      <c r="Z316" s="171">
        <v>5</v>
      </c>
      <c r="AA316" s="171" t="s">
        <v>44</v>
      </c>
      <c r="AB316" s="168" t="s">
        <v>44</v>
      </c>
      <c r="AC316" s="171" t="s">
        <v>5744</v>
      </c>
      <c r="AD316" s="168">
        <v>9.0000000000000011E-3</v>
      </c>
      <c r="AE316" s="168">
        <v>4.9000000000000002E-2</v>
      </c>
      <c r="AF316" s="168">
        <v>1.0500000000000001E-2</v>
      </c>
      <c r="AG316" s="168" t="s">
        <v>44</v>
      </c>
      <c r="AH316" s="171" t="s">
        <v>44</v>
      </c>
      <c r="AI316" s="171" t="s">
        <v>44</v>
      </c>
      <c r="AJ316" s="171" t="s">
        <v>130</v>
      </c>
      <c r="AK316" s="172">
        <v>43048</v>
      </c>
      <c r="AL316" s="186" t="s">
        <v>5745</v>
      </c>
      <c r="AM316" s="127">
        <v>4.4400231838691497E-2</v>
      </c>
      <c r="AN316" s="127">
        <v>6.3463790288961805E-2</v>
      </c>
      <c r="AO316" s="127">
        <v>0.25529268606271288</v>
      </c>
      <c r="AP316" s="127">
        <v>0.1771550912788562</v>
      </c>
      <c r="AQ316" s="127">
        <v>0.1520394191601695</v>
      </c>
      <c r="AR316" s="127">
        <v>0.1140364045804371</v>
      </c>
      <c r="AS316" s="127">
        <v>0.14128244305106991</v>
      </c>
      <c r="AT316" s="127">
        <v>-4.3992593764711201E-2</v>
      </c>
      <c r="AU316" s="127" t="s">
        <v>44</v>
      </c>
      <c r="AV316" s="127" t="s">
        <v>44</v>
      </c>
      <c r="AW316" s="127">
        <v>9.2827743254811398E-2</v>
      </c>
      <c r="AX316" s="127">
        <v>4.0699128551509771</v>
      </c>
      <c r="AY316" s="127">
        <v>1.3978084243374052</v>
      </c>
      <c r="AZ316" s="127">
        <v>1.7217524512574029</v>
      </c>
      <c r="BA316" s="127">
        <v>1.3762460719574623</v>
      </c>
      <c r="BB316" s="127">
        <v>1.2050666217703547</v>
      </c>
      <c r="BC316" s="127">
        <v>1.0487096713970234</v>
      </c>
      <c r="BD316" s="127">
        <v>1.0828365564252895</v>
      </c>
      <c r="BE316" s="127" t="s">
        <v>44</v>
      </c>
      <c r="BF316" s="127" t="s">
        <v>44</v>
      </c>
      <c r="BG316" s="127" t="s">
        <v>44</v>
      </c>
      <c r="BH316" s="127">
        <v>1.0475026855635632</v>
      </c>
      <c r="BI316" s="127">
        <v>3.3490850380438003E-2</v>
      </c>
      <c r="BJ316" s="127">
        <v>1.8061438161169199E-2</v>
      </c>
      <c r="BK316" s="127">
        <v>0.1070177782057375</v>
      </c>
      <c r="BL316" s="127">
        <v>4.2908367006800896E-2</v>
      </c>
      <c r="BM316" s="127">
        <v>2.2974041174943727E-2</v>
      </c>
      <c r="BN316" s="127">
        <v>5.2966764261948001E-3</v>
      </c>
      <c r="BO316" s="127">
        <v>1.08080494662448E-2</v>
      </c>
      <c r="BP316" s="127">
        <v>-0.16772262921774539</v>
      </c>
      <c r="BQ316" s="127" t="s">
        <v>44</v>
      </c>
      <c r="BR316" s="127" t="s">
        <v>44</v>
      </c>
      <c r="BS316" s="127">
        <v>3.8669204889831832E-3</v>
      </c>
      <c r="BT316" s="127">
        <v>5.74447826252448E-2</v>
      </c>
      <c r="BU316" s="127">
        <v>7.0517177522794794E-2</v>
      </c>
      <c r="BV316" s="174">
        <v>1.5808324844120052</v>
      </c>
      <c r="BW316" s="174">
        <v>7.5039211982795201E-2</v>
      </c>
      <c r="BX316" s="127">
        <v>-3.3580052943346803E-2</v>
      </c>
      <c r="BY316" s="127">
        <v>-0.24598528134158359</v>
      </c>
      <c r="BZ316" s="174">
        <v>8.5905406947230603E-2</v>
      </c>
      <c r="CA316" s="179">
        <v>0.30254169685188143</v>
      </c>
      <c r="CB316" s="179">
        <v>-0.3949728511012357</v>
      </c>
      <c r="CC316" s="179">
        <v>0.36068104927444611</v>
      </c>
      <c r="CD316" s="179">
        <v>0.2423553488934902</v>
      </c>
      <c r="CE316" s="179">
        <v>0.21685984672437739</v>
      </c>
      <c r="CF316" s="179">
        <v>0.46127902417310152</v>
      </c>
      <c r="CG316" s="176">
        <v>223.41234531000001</v>
      </c>
      <c r="CH316" s="168">
        <v>0.55000000000000004</v>
      </c>
      <c r="CI316" s="169" t="s">
        <v>44</v>
      </c>
      <c r="CJ316" s="169">
        <v>4.9500000000000004E-3</v>
      </c>
      <c r="CK316" s="169" t="s">
        <v>44</v>
      </c>
      <c r="CL316" s="169">
        <v>4.9500000000000004E-3</v>
      </c>
      <c r="CM316" s="177">
        <v>49626554.829999998</v>
      </c>
      <c r="CN316" s="177">
        <v>42587341.039920643</v>
      </c>
      <c r="CO316" s="177">
        <v>6667865.6499999994</v>
      </c>
      <c r="CP316" s="127" t="s">
        <v>44</v>
      </c>
      <c r="CQ316" s="127" t="s">
        <v>44</v>
      </c>
      <c r="CR316" s="127" t="s">
        <v>44</v>
      </c>
      <c r="CS316" s="127" t="s">
        <v>44</v>
      </c>
      <c r="CT316" s="125" t="s">
        <v>44</v>
      </c>
      <c r="CU316" s="125" t="s">
        <v>44</v>
      </c>
      <c r="CV316" s="125" t="s">
        <v>5746</v>
      </c>
      <c r="CW316" s="125" t="s">
        <v>44</v>
      </c>
      <c r="CX316" s="153">
        <v>25569.625694432871</v>
      </c>
    </row>
    <row r="317" spans="1:102" ht="15" customHeight="1" x14ac:dyDescent="0.25">
      <c r="A317" s="8"/>
      <c r="B317" s="128">
        <v>19821469000110</v>
      </c>
      <c r="C317" s="151" t="s">
        <v>5747</v>
      </c>
      <c r="D317" s="125">
        <v>26</v>
      </c>
      <c r="E317" s="125"/>
      <c r="F317" s="121"/>
      <c r="G317" s="125" t="s">
        <v>354</v>
      </c>
      <c r="H317" s="125" t="s">
        <v>3264</v>
      </c>
      <c r="I317" s="125" t="s">
        <v>3265</v>
      </c>
      <c r="J317" s="125" t="s">
        <v>3318</v>
      </c>
      <c r="K317" s="125" t="s">
        <v>3285</v>
      </c>
      <c r="L317" s="125" t="s">
        <v>3273</v>
      </c>
      <c r="M317" s="125" t="s">
        <v>110</v>
      </c>
      <c r="N317" s="125" t="s">
        <v>4646</v>
      </c>
      <c r="O317" s="125" t="s">
        <v>4795</v>
      </c>
      <c r="P317" s="125" t="s">
        <v>3299</v>
      </c>
      <c r="Q317" s="126">
        <v>5000</v>
      </c>
      <c r="R317" s="125" t="s">
        <v>4571</v>
      </c>
      <c r="S317" s="187" t="s">
        <v>44</v>
      </c>
      <c r="T317" s="170">
        <v>1000</v>
      </c>
      <c r="U317" s="170">
        <v>1000</v>
      </c>
      <c r="V317" s="171" t="s">
        <v>3271</v>
      </c>
      <c r="W317" s="171" t="s">
        <v>3288</v>
      </c>
      <c r="X317" s="171" t="s">
        <v>3288</v>
      </c>
      <c r="Y317" s="171" t="s">
        <v>3296</v>
      </c>
      <c r="Z317" s="171">
        <v>5</v>
      </c>
      <c r="AA317" s="171" t="s">
        <v>44</v>
      </c>
      <c r="AB317" s="168" t="s">
        <v>44</v>
      </c>
      <c r="AC317" s="171" t="s">
        <v>5748</v>
      </c>
      <c r="AD317" s="168">
        <v>1.2500000000000001E-2</v>
      </c>
      <c r="AE317" s="168">
        <v>5.2500000000000005E-2</v>
      </c>
      <c r="AF317" s="168">
        <v>1.3999999999999999E-2</v>
      </c>
      <c r="AG317" s="168" t="s">
        <v>44</v>
      </c>
      <c r="AH317" s="171" t="s">
        <v>44</v>
      </c>
      <c r="AI317" s="171" t="s">
        <v>44</v>
      </c>
      <c r="AJ317" s="171" t="s">
        <v>5749</v>
      </c>
      <c r="AK317" s="172">
        <v>42278</v>
      </c>
      <c r="AL317" s="186" t="s">
        <v>5750</v>
      </c>
      <c r="AM317" s="127">
        <v>2.34824751882498E-2</v>
      </c>
      <c r="AN317" s="127">
        <v>-1.0225457798561099E-2</v>
      </c>
      <c r="AO317" s="127">
        <v>3.6823584913831198E-2</v>
      </c>
      <c r="AP317" s="127">
        <v>7.2485751325267397E-2</v>
      </c>
      <c r="AQ317" s="127">
        <v>3.8870652745720699E-2</v>
      </c>
      <c r="AR317" s="127">
        <v>0.1135891234327481</v>
      </c>
      <c r="AS317" s="127">
        <v>6.4072050551036999E-2</v>
      </c>
      <c r="AT317" s="127">
        <v>-3.2558673522365598E-2</v>
      </c>
      <c r="AU317" s="127" t="s">
        <v>44</v>
      </c>
      <c r="AV317" s="127" t="s">
        <v>44</v>
      </c>
      <c r="AW317" s="127">
        <v>6.8855732270555803E-2</v>
      </c>
      <c r="AX317" s="127">
        <v>2.1525028965307844</v>
      </c>
      <c r="AY317" s="127" t="s">
        <v>44</v>
      </c>
      <c r="AZ317" s="127">
        <v>0.24834670576461179</v>
      </c>
      <c r="BA317" s="127">
        <v>0.53604010685216175</v>
      </c>
      <c r="BB317" s="127">
        <v>0.27611261378490709</v>
      </c>
      <c r="BC317" s="127">
        <v>1.0445963527849469</v>
      </c>
      <c r="BD317" s="127">
        <v>0.49106992407197469</v>
      </c>
      <c r="BE317" s="127" t="s">
        <v>44</v>
      </c>
      <c r="BF317" s="127" t="s">
        <v>44</v>
      </c>
      <c r="BG317" s="127" t="s">
        <v>44</v>
      </c>
      <c r="BH317" s="127">
        <v>0.62051390424093245</v>
      </c>
      <c r="BI317" s="127">
        <v>1.25730937299963E-2</v>
      </c>
      <c r="BJ317" s="127">
        <v>-5.5627809926353702E-2</v>
      </c>
      <c r="BK317" s="127">
        <v>-0.11145132294314419</v>
      </c>
      <c r="BL317" s="127">
        <v>-5.5265492809684513E-2</v>
      </c>
      <c r="BM317" s="127">
        <v>-8.9331650936568807E-2</v>
      </c>
      <c r="BN317" s="127">
        <v>4.8493952785058003E-3</v>
      </c>
      <c r="BO317" s="127">
        <v>-6.64023430337881E-2</v>
      </c>
      <c r="BP317" s="127">
        <v>-0.15628870897539979</v>
      </c>
      <c r="BQ317" s="127" t="s">
        <v>44</v>
      </c>
      <c r="BR317" s="127" t="s">
        <v>44</v>
      </c>
      <c r="BS317" s="127">
        <v>-3.7903893101838615E-2</v>
      </c>
      <c r="BT317" s="127">
        <v>6.7274988579896E-2</v>
      </c>
      <c r="BU317" s="127">
        <v>7.3163074129298997E-2</v>
      </c>
      <c r="BV317" s="174">
        <v>-1.4846164662356569</v>
      </c>
      <c r="BW317" s="174">
        <v>-0.31236321303641068</v>
      </c>
      <c r="BX317" s="127">
        <v>-6.9763222274404499E-2</v>
      </c>
      <c r="BY317" s="127">
        <v>-9.1142309598834001E-2</v>
      </c>
      <c r="BZ317" s="174">
        <v>-1.4473114583565001E-3</v>
      </c>
      <c r="CA317" s="179">
        <v>0.17126310072155859</v>
      </c>
      <c r="CB317" s="179">
        <v>-0.32933100661789899</v>
      </c>
      <c r="CC317" s="179">
        <v>0.2195866894732558</v>
      </c>
      <c r="CD317" s="179">
        <v>0.1857047298868395</v>
      </c>
      <c r="CE317" s="179">
        <v>-6.1883428140213401E-2</v>
      </c>
      <c r="CF317" s="179">
        <v>0.3562314055397135</v>
      </c>
      <c r="CG317" s="176">
        <v>201.58293329</v>
      </c>
      <c r="CH317" s="168">
        <v>0.56000000000000005</v>
      </c>
      <c r="CI317" s="169" t="s">
        <v>44</v>
      </c>
      <c r="CJ317" s="169">
        <v>7.000000000000001E-3</v>
      </c>
      <c r="CK317" s="169" t="s">
        <v>44</v>
      </c>
      <c r="CL317" s="169">
        <v>7.000000000000001E-3</v>
      </c>
      <c r="CM317" s="177">
        <v>50408925.5</v>
      </c>
      <c r="CN317" s="177">
        <v>52439213.103968285</v>
      </c>
      <c r="CO317" s="177">
        <v>-3816685.7400000007</v>
      </c>
      <c r="CP317" s="127" t="s">
        <v>44</v>
      </c>
      <c r="CQ317" s="127" t="s">
        <v>44</v>
      </c>
      <c r="CR317" s="127" t="s">
        <v>44</v>
      </c>
      <c r="CS317" s="127" t="s">
        <v>44</v>
      </c>
      <c r="CT317" s="125" t="s">
        <v>44</v>
      </c>
      <c r="CU317" s="125" t="s">
        <v>44</v>
      </c>
      <c r="CV317" s="125" t="s">
        <v>5751</v>
      </c>
      <c r="CW317" s="125" t="s">
        <v>44</v>
      </c>
      <c r="CX317" s="153">
        <v>25569.625694432871</v>
      </c>
    </row>
    <row r="318" spans="1:102" ht="15" customHeight="1" x14ac:dyDescent="0.25">
      <c r="A318" s="8"/>
      <c r="B318" s="128">
        <v>53643941000100</v>
      </c>
      <c r="C318" s="151" t="s">
        <v>5803</v>
      </c>
      <c r="D318" s="125">
        <v>14</v>
      </c>
      <c r="E318" s="125"/>
      <c r="F318" s="121"/>
      <c r="G318" s="125" t="s">
        <v>5804</v>
      </c>
      <c r="H318" s="125" t="s">
        <v>3263</v>
      </c>
      <c r="I318" s="125" t="s">
        <v>3257</v>
      </c>
      <c r="J318" s="125" t="s">
        <v>357</v>
      </c>
      <c r="K318" s="125" t="s">
        <v>3285</v>
      </c>
      <c r="L318" s="125" t="s">
        <v>3272</v>
      </c>
      <c r="M318" s="125" t="s">
        <v>110</v>
      </c>
      <c r="N318" s="125" t="s">
        <v>260</v>
      </c>
      <c r="O318" s="125" t="s">
        <v>163</v>
      </c>
      <c r="P318" s="125" t="s">
        <v>3320</v>
      </c>
      <c r="Q318" s="126">
        <v>1000</v>
      </c>
      <c r="R318" s="125" t="s">
        <v>4571</v>
      </c>
      <c r="S318" s="187" t="s">
        <v>44</v>
      </c>
      <c r="T318" s="170">
        <v>100</v>
      </c>
      <c r="U318" s="170">
        <v>100</v>
      </c>
      <c r="V318" s="171" t="s">
        <v>3271</v>
      </c>
      <c r="W318" s="171" t="s">
        <v>3288</v>
      </c>
      <c r="X318" s="171" t="s">
        <v>3289</v>
      </c>
      <c r="Y318" s="171" t="s">
        <v>3288</v>
      </c>
      <c r="Z318" s="171">
        <v>31</v>
      </c>
      <c r="AA318" s="171" t="s">
        <v>44</v>
      </c>
      <c r="AB318" s="168" t="s">
        <v>44</v>
      </c>
      <c r="AC318" s="171" t="s">
        <v>5805</v>
      </c>
      <c r="AD318" s="168">
        <v>0.02</v>
      </c>
      <c r="AE318" s="168">
        <v>0.13999999999999999</v>
      </c>
      <c r="AF318" s="168">
        <v>2.12E-2</v>
      </c>
      <c r="AG318" s="168">
        <v>0.2</v>
      </c>
      <c r="AH318" s="171" t="s">
        <v>133</v>
      </c>
      <c r="AI318" s="171" t="s">
        <v>4607</v>
      </c>
      <c r="AJ318" s="171" t="s">
        <v>130</v>
      </c>
      <c r="AK318" s="172">
        <v>45322</v>
      </c>
      <c r="AL318" s="186" t="s">
        <v>5806</v>
      </c>
      <c r="AM318" s="127">
        <v>3.0309805418532201E-2</v>
      </c>
      <c r="AN318" s="127">
        <v>4.6765253885387298E-2</v>
      </c>
      <c r="AO318" s="127">
        <v>0.16841321810192089</v>
      </c>
      <c r="AP318" s="127">
        <v>0.12892589916372049</v>
      </c>
      <c r="AQ318" s="127" t="s">
        <v>44</v>
      </c>
      <c r="AR318" s="127" t="s">
        <v>44</v>
      </c>
      <c r="AS318" s="127" t="s">
        <v>44</v>
      </c>
      <c r="AT318" s="127" t="s">
        <v>44</v>
      </c>
      <c r="AU318" s="127" t="s">
        <v>44</v>
      </c>
      <c r="AV318" s="127" t="s">
        <v>44</v>
      </c>
      <c r="AW318" s="127">
        <v>0.1103360083156814</v>
      </c>
      <c r="AX318" s="127">
        <v>2.7783248330363741</v>
      </c>
      <c r="AY318" s="127">
        <v>1.0300183072841371</v>
      </c>
      <c r="AZ318" s="127">
        <v>1.1358173849912001</v>
      </c>
      <c r="BA318" s="127">
        <v>0.97938579615752164</v>
      </c>
      <c r="BB318" s="127" t="s">
        <v>44</v>
      </c>
      <c r="BC318" s="127" t="s">
        <v>44</v>
      </c>
      <c r="BD318" s="127" t="s">
        <v>44</v>
      </c>
      <c r="BE318" s="127" t="s">
        <v>44</v>
      </c>
      <c r="BF318" s="127" t="s">
        <v>44</v>
      </c>
      <c r="BG318" s="127" t="s">
        <v>44</v>
      </c>
      <c r="BH318" s="127">
        <v>0.84520674539122687</v>
      </c>
      <c r="BI318" s="127">
        <v>1.94004239602787E-2</v>
      </c>
      <c r="BJ318" s="127">
        <v>1.3629017575946E-3</v>
      </c>
      <c r="BK318" s="127">
        <v>2.0138310244945501E-2</v>
      </c>
      <c r="BL318" s="127">
        <v>-2.3979759278507373E-3</v>
      </c>
      <c r="BM318" s="127" t="s">
        <v>44</v>
      </c>
      <c r="BN318" s="127" t="s">
        <v>44</v>
      </c>
      <c r="BO318" s="127" t="s">
        <v>44</v>
      </c>
      <c r="BP318" s="127" t="s">
        <v>44</v>
      </c>
      <c r="BQ318" s="127" t="s">
        <v>44</v>
      </c>
      <c r="BR318" s="127" t="s">
        <v>44</v>
      </c>
      <c r="BS318" s="127">
        <v>-1.7873893932498497E-2</v>
      </c>
      <c r="BT318" s="127">
        <v>4.5897239383287297E-2</v>
      </c>
      <c r="BU318" s="127">
        <v>4.4996206775340698E-2</v>
      </c>
      <c r="BV318" s="174">
        <v>0.4018928657357474</v>
      </c>
      <c r="BW318" s="174">
        <v>-0.35040843736946709</v>
      </c>
      <c r="BX318" s="127">
        <v>-3.83998391326697E-2</v>
      </c>
      <c r="BY318" s="127">
        <v>-3.83998391326697E-2</v>
      </c>
      <c r="BZ318" s="174">
        <v>0.17322244894069869</v>
      </c>
      <c r="CA318" s="179">
        <v>0.59958086770330477</v>
      </c>
      <c r="CB318" s="179">
        <v>-0.45385209994068493</v>
      </c>
      <c r="CC318" s="179">
        <v>0.82855344876938997</v>
      </c>
      <c r="CD318" s="179">
        <v>0.66015213944017748</v>
      </c>
      <c r="CE318" s="179">
        <v>0.1744255518469825</v>
      </c>
      <c r="CF318" s="179">
        <v>0.84415972495945113</v>
      </c>
      <c r="CG318" s="176">
        <v>1.26395418</v>
      </c>
      <c r="CH318" s="168">
        <v>0.24</v>
      </c>
      <c r="CI318" s="169">
        <v>0.2</v>
      </c>
      <c r="CJ318" s="169">
        <v>4.7999999999999996E-3</v>
      </c>
      <c r="CK318" s="169">
        <v>7.0151529419134391E-4</v>
      </c>
      <c r="CL318" s="169">
        <v>5.5015152941913434E-3</v>
      </c>
      <c r="CM318" s="177">
        <v>266276852.59</v>
      </c>
      <c r="CN318" s="177">
        <v>225171875.52452371</v>
      </c>
      <c r="CO318" s="177">
        <v>236858474.34</v>
      </c>
      <c r="CP318" s="127" t="s">
        <v>44</v>
      </c>
      <c r="CQ318" s="127" t="s">
        <v>44</v>
      </c>
      <c r="CR318" s="127" t="s">
        <v>44</v>
      </c>
      <c r="CS318" s="127" t="s">
        <v>44</v>
      </c>
      <c r="CT318" s="125" t="s">
        <v>44</v>
      </c>
      <c r="CU318" s="125" t="s">
        <v>44</v>
      </c>
      <c r="CV318" s="125" t="s">
        <v>5807</v>
      </c>
      <c r="CW318" s="125" t="s">
        <v>44</v>
      </c>
      <c r="CX318" s="153">
        <v>25569.625694432871</v>
      </c>
    </row>
    <row r="319" spans="1:102" ht="15" customHeight="1" x14ac:dyDescent="0.25">
      <c r="A319" s="8"/>
      <c r="B319" s="128">
        <v>43778868000120</v>
      </c>
      <c r="C319" s="151" t="s">
        <v>5811</v>
      </c>
      <c r="D319" s="125">
        <v>10</v>
      </c>
      <c r="E319" s="125"/>
      <c r="F319" s="121"/>
      <c r="G319" s="125" t="s">
        <v>787</v>
      </c>
      <c r="H319" s="125" t="s">
        <v>3264</v>
      </c>
      <c r="I319" s="125" t="s">
        <v>3265</v>
      </c>
      <c r="J319" s="125" t="s">
        <v>357</v>
      </c>
      <c r="K319" s="125" t="s">
        <v>3285</v>
      </c>
      <c r="L319" s="125" t="s">
        <v>3272</v>
      </c>
      <c r="M319" s="125" t="s">
        <v>160</v>
      </c>
      <c r="N319" s="125" t="s">
        <v>5812</v>
      </c>
      <c r="O319" s="125" t="s">
        <v>5025</v>
      </c>
      <c r="P319" s="125" t="s">
        <v>3320</v>
      </c>
      <c r="Q319" s="126">
        <v>500</v>
      </c>
      <c r="R319" s="125" t="s">
        <v>4571</v>
      </c>
      <c r="S319" s="187" t="s">
        <v>44</v>
      </c>
      <c r="T319" s="170">
        <v>100</v>
      </c>
      <c r="U319" s="170">
        <v>100</v>
      </c>
      <c r="V319" s="171" t="s">
        <v>3271</v>
      </c>
      <c r="W319" s="171" t="s">
        <v>132</v>
      </c>
      <c r="X319" s="171" t="s">
        <v>4678</v>
      </c>
      <c r="Y319" s="171" t="s">
        <v>3288</v>
      </c>
      <c r="Z319" s="171">
        <v>6</v>
      </c>
      <c r="AA319" s="171" t="s">
        <v>44</v>
      </c>
      <c r="AB319" s="168" t="s">
        <v>44</v>
      </c>
      <c r="AC319" s="171" t="s">
        <v>5813</v>
      </c>
      <c r="AD319" s="168">
        <v>7.4999999999999997E-3</v>
      </c>
      <c r="AE319" s="168">
        <v>5.7500000000000002E-2</v>
      </c>
      <c r="AF319" s="168">
        <v>8.0000000000000002E-3</v>
      </c>
      <c r="AG319" s="168">
        <v>0.2</v>
      </c>
      <c r="AH319" s="171" t="s">
        <v>3322</v>
      </c>
      <c r="AI319" s="171" t="s">
        <v>4573</v>
      </c>
      <c r="AJ319" s="171" t="s">
        <v>613</v>
      </c>
      <c r="AK319" s="172">
        <v>44543</v>
      </c>
      <c r="AL319" s="186" t="s">
        <v>5814</v>
      </c>
      <c r="AM319" s="127">
        <v>1.02432049478613E-2</v>
      </c>
      <c r="AN319" s="127">
        <v>2.90860662679788E-2</v>
      </c>
      <c r="AO319" s="127">
        <v>9.0137319850305195E-2</v>
      </c>
      <c r="AP319" s="127">
        <v>9.3676321433526694E-2</v>
      </c>
      <c r="AQ319" s="127">
        <v>9.0182946477465498E-2</v>
      </c>
      <c r="AR319" s="127">
        <v>4.0430622549995902E-2</v>
      </c>
      <c r="AS319" s="127">
        <v>0.16508065549864481</v>
      </c>
      <c r="AT319" s="127">
        <v>4.5628680529621102E-2</v>
      </c>
      <c r="AU319" s="127" t="s">
        <v>44</v>
      </c>
      <c r="AV319" s="127" t="s">
        <v>44</v>
      </c>
      <c r="AW319" s="127">
        <v>7.9089161518350604E-2</v>
      </c>
      <c r="AX319" s="127">
        <v>0.93893544625409164</v>
      </c>
      <c r="AY319" s="127">
        <v>0.64062906225895844</v>
      </c>
      <c r="AZ319" s="127">
        <v>0.60790676691737278</v>
      </c>
      <c r="BA319" s="127">
        <v>0.69982984005920168</v>
      </c>
      <c r="BB319" s="127">
        <v>0.67358883130480385</v>
      </c>
      <c r="BC319" s="127">
        <v>0.37181095848103418</v>
      </c>
      <c r="BD319" s="127">
        <v>1.2652341272720391</v>
      </c>
      <c r="BE319" s="127">
        <v>0.3687761048685787</v>
      </c>
      <c r="BF319" s="127" t="s">
        <v>44</v>
      </c>
      <c r="BG319" s="127" t="s">
        <v>44</v>
      </c>
      <c r="BH319" s="127">
        <v>0.57002578782849755</v>
      </c>
      <c r="BI319" s="127">
        <v>-6.6617651039209999E-4</v>
      </c>
      <c r="BJ319" s="127">
        <v>-1.63162858598138E-2</v>
      </c>
      <c r="BK319" s="127">
        <v>-5.8137588006670099E-2</v>
      </c>
      <c r="BL319" s="127">
        <v>-3.5436191616295298E-2</v>
      </c>
      <c r="BM319" s="127">
        <v>-3.854125252121765E-2</v>
      </c>
      <c r="BN319" s="127">
        <v>-6.8309105604246398E-2</v>
      </c>
      <c r="BO319" s="127">
        <v>3.4606261913819603E-2</v>
      </c>
      <c r="BP319" s="127">
        <v>-7.8101354923412997E-2</v>
      </c>
      <c r="BQ319" s="127" t="s">
        <v>44</v>
      </c>
      <c r="BR319" s="127" t="s">
        <v>44</v>
      </c>
      <c r="BS319" s="127">
        <v>-5.2388717821666653E-2</v>
      </c>
      <c r="BT319" s="127">
        <v>5.5648225217954699E-2</v>
      </c>
      <c r="BU319" s="127">
        <v>5.0158764748257402E-2</v>
      </c>
      <c r="BV319" s="174">
        <v>-0.90626519976421516</v>
      </c>
      <c r="BW319" s="174">
        <v>-0.858120484280951</v>
      </c>
      <c r="BX319" s="127">
        <v>-3.9788305521303101E-2</v>
      </c>
      <c r="BY319" s="127">
        <v>-5.5710973561336197E-2</v>
      </c>
      <c r="BZ319" s="174">
        <v>0.1160030490933221</v>
      </c>
      <c r="CA319" s="179">
        <v>0.54083171469933766</v>
      </c>
      <c r="CB319" s="179">
        <v>-0.34947926608289259</v>
      </c>
      <c r="CC319" s="179">
        <v>0.73120363430932944</v>
      </c>
      <c r="CD319" s="179">
        <v>0.85674169184012827</v>
      </c>
      <c r="CE319" s="179">
        <v>-6.8516455331407003E-2</v>
      </c>
      <c r="CF319" s="179">
        <v>0.63390791879544461</v>
      </c>
      <c r="CG319" s="176">
        <v>1.39411266</v>
      </c>
      <c r="CH319" s="168">
        <v>0.25</v>
      </c>
      <c r="CI319" s="169">
        <v>0.15</v>
      </c>
      <c r="CJ319" s="169">
        <v>1.8749999999999999E-3</v>
      </c>
      <c r="CK319" s="169" t="s">
        <v>44</v>
      </c>
      <c r="CL319" s="169">
        <v>1.8749999999999999E-3</v>
      </c>
      <c r="CM319" s="177">
        <v>33922129.520000003</v>
      </c>
      <c r="CN319" s="177">
        <v>34025451.205793649</v>
      </c>
      <c r="CO319" s="177">
        <v>-2194315.98</v>
      </c>
      <c r="CP319" s="127" t="s">
        <v>44</v>
      </c>
      <c r="CQ319" s="127" t="s">
        <v>44</v>
      </c>
      <c r="CR319" s="127" t="s">
        <v>44</v>
      </c>
      <c r="CS319" s="127" t="s">
        <v>44</v>
      </c>
      <c r="CT319" s="125" t="s">
        <v>44</v>
      </c>
      <c r="CU319" s="125" t="s">
        <v>44</v>
      </c>
      <c r="CV319" s="125" t="s">
        <v>5815</v>
      </c>
      <c r="CW319" s="125" t="s">
        <v>44</v>
      </c>
      <c r="CX319" s="153">
        <v>25569.625694432871</v>
      </c>
    </row>
    <row r="320" spans="1:102" ht="15" customHeight="1" x14ac:dyDescent="0.25">
      <c r="A320" s="8"/>
      <c r="B320" s="128">
        <v>12845796000162</v>
      </c>
      <c r="C320" s="151" t="s">
        <v>5816</v>
      </c>
      <c r="D320" s="125">
        <v>26</v>
      </c>
      <c r="E320" s="125"/>
      <c r="F320" s="121" t="s">
        <v>3267</v>
      </c>
      <c r="G320" s="125" t="s">
        <v>787</v>
      </c>
      <c r="H320" s="125" t="s">
        <v>3263</v>
      </c>
      <c r="I320" s="125" t="s">
        <v>3257</v>
      </c>
      <c r="J320" s="125" t="s">
        <v>3319</v>
      </c>
      <c r="K320" s="125" t="s">
        <v>3298</v>
      </c>
      <c r="L320" s="125" t="s">
        <v>3272</v>
      </c>
      <c r="M320" s="125" t="s">
        <v>112</v>
      </c>
      <c r="N320" s="125" t="s">
        <v>113</v>
      </c>
      <c r="O320" s="125" t="s">
        <v>3309</v>
      </c>
      <c r="P320" s="125" t="s">
        <v>4719</v>
      </c>
      <c r="Q320" s="126">
        <v>500</v>
      </c>
      <c r="R320" s="125" t="s">
        <v>4571</v>
      </c>
      <c r="S320" s="187" t="s">
        <v>44</v>
      </c>
      <c r="T320" s="170">
        <v>500</v>
      </c>
      <c r="U320" s="170">
        <v>500</v>
      </c>
      <c r="V320" s="171" t="s">
        <v>3271</v>
      </c>
      <c r="W320" s="171" t="s">
        <v>132</v>
      </c>
      <c r="X320" s="171" t="s">
        <v>4678</v>
      </c>
      <c r="Y320" s="171" t="s">
        <v>3292</v>
      </c>
      <c r="Z320" s="171">
        <v>7</v>
      </c>
      <c r="AA320" s="171" t="s">
        <v>44</v>
      </c>
      <c r="AB320" s="168" t="s">
        <v>44</v>
      </c>
      <c r="AC320" s="171" t="s">
        <v>5817</v>
      </c>
      <c r="AD320" s="168">
        <v>1.3500000000000002E-2</v>
      </c>
      <c r="AE320" s="168">
        <v>1.3500000000000002E-2</v>
      </c>
      <c r="AF320" s="168">
        <v>1.3500000000000002E-2</v>
      </c>
      <c r="AG320" s="168">
        <v>0.2</v>
      </c>
      <c r="AH320" s="171" t="s">
        <v>133</v>
      </c>
      <c r="AI320" s="171" t="s">
        <v>4607</v>
      </c>
      <c r="AJ320" s="171" t="s">
        <v>3246</v>
      </c>
      <c r="AK320" s="172">
        <v>40529</v>
      </c>
      <c r="AL320" s="186" t="s">
        <v>5818</v>
      </c>
      <c r="AM320" s="127">
        <v>-7.9518558090770006E-3</v>
      </c>
      <c r="AN320" s="127">
        <v>7.8481176193526903E-2</v>
      </c>
      <c r="AO320" s="127">
        <v>0.19788748744208171</v>
      </c>
      <c r="AP320" s="127">
        <v>0.13409395961941639</v>
      </c>
      <c r="AQ320" s="127">
        <v>0.15507723941240359</v>
      </c>
      <c r="AR320" s="127">
        <v>-3.4510613075948597E-2</v>
      </c>
      <c r="AS320" s="127">
        <v>0.1316493212101415</v>
      </c>
      <c r="AT320" s="127">
        <v>-3.9181641342103397E-2</v>
      </c>
      <c r="AU320" s="127" t="s">
        <v>44</v>
      </c>
      <c r="AV320" s="127" t="s">
        <v>44</v>
      </c>
      <c r="AW320" s="127">
        <v>7.5932017207855196E-2</v>
      </c>
      <c r="AX320" s="127" t="s">
        <v>44</v>
      </c>
      <c r="AY320" s="127">
        <v>1.7285707130905528</v>
      </c>
      <c r="AZ320" s="127">
        <v>1.3345986202396576</v>
      </c>
      <c r="BA320" s="127">
        <v>1.021117780650922</v>
      </c>
      <c r="BB320" s="127">
        <v>1.2326936317251214</v>
      </c>
      <c r="BC320" s="127" t="s">
        <v>44</v>
      </c>
      <c r="BD320" s="127">
        <v>1.0090050437716922</v>
      </c>
      <c r="BE320" s="127" t="s">
        <v>44</v>
      </c>
      <c r="BF320" s="127" t="s">
        <v>44</v>
      </c>
      <c r="BG320" s="127" t="s">
        <v>44</v>
      </c>
      <c r="BH320" s="127">
        <v>0.64526018962380116</v>
      </c>
      <c r="BI320" s="127">
        <v>-1.8861237267330501E-2</v>
      </c>
      <c r="BJ320" s="127">
        <v>3.3078824065734203E-2</v>
      </c>
      <c r="BK320" s="127">
        <v>4.9612579585106301E-2</v>
      </c>
      <c r="BL320" s="127">
        <v>2.4512967858114632E-3</v>
      </c>
      <c r="BM320" s="127">
        <v>2.6002481236113484E-2</v>
      </c>
      <c r="BN320" s="127">
        <v>-0.1432503412301909</v>
      </c>
      <c r="BO320" s="127">
        <v>1.1749276253162999E-3</v>
      </c>
      <c r="BP320" s="127">
        <v>-0.1629116767951376</v>
      </c>
      <c r="BQ320" s="127" t="s">
        <v>44</v>
      </c>
      <c r="BR320" s="127" t="s">
        <v>44</v>
      </c>
      <c r="BS320" s="127">
        <v>-3.7349418269690515E-2</v>
      </c>
      <c r="BT320" s="127">
        <v>0.200683425798384</v>
      </c>
      <c r="BU320" s="127">
        <v>0.20101926935836631</v>
      </c>
      <c r="BV320" s="174">
        <v>0.31106790824964808</v>
      </c>
      <c r="BW320" s="174">
        <v>-6.8663230578719999E-4</v>
      </c>
      <c r="BX320" s="127">
        <v>-0.1386250164252818</v>
      </c>
      <c r="BY320" s="127">
        <v>-0.48165401910967309</v>
      </c>
      <c r="BZ320" s="174">
        <v>0.80560322566151743</v>
      </c>
      <c r="CA320" s="179">
        <v>0.89632886354692909</v>
      </c>
      <c r="CB320" s="179">
        <v>-0.43401789882351322</v>
      </c>
      <c r="CC320" s="179">
        <v>0.64945288974959092</v>
      </c>
      <c r="CD320" s="179">
        <v>0.51342779875198619</v>
      </c>
      <c r="CE320" s="179">
        <v>8.8514199101815697E-2</v>
      </c>
      <c r="CF320" s="179">
        <v>0.74915931161373839</v>
      </c>
      <c r="CG320" s="176">
        <v>3.0671623299999999</v>
      </c>
      <c r="CH320" s="168">
        <v>0.24</v>
      </c>
      <c r="CI320" s="169">
        <v>0.15</v>
      </c>
      <c r="CJ320" s="169">
        <v>3.2400000000000007E-3</v>
      </c>
      <c r="CK320" s="169" t="s">
        <v>44</v>
      </c>
      <c r="CL320" s="169">
        <v>3.2400000000000007E-3</v>
      </c>
      <c r="CM320" s="177">
        <v>16895987.059999999</v>
      </c>
      <c r="CN320" s="177">
        <v>17923395.802936506</v>
      </c>
      <c r="CO320" s="177">
        <v>-5901085.4999999991</v>
      </c>
      <c r="CP320" s="127" t="s">
        <v>44</v>
      </c>
      <c r="CQ320" s="127" t="s">
        <v>44</v>
      </c>
      <c r="CR320" s="127" t="s">
        <v>44</v>
      </c>
      <c r="CS320" s="127" t="s">
        <v>44</v>
      </c>
      <c r="CT320" s="125" t="s">
        <v>44</v>
      </c>
      <c r="CU320" s="125" t="s">
        <v>44</v>
      </c>
      <c r="CV320" s="125" t="s">
        <v>5819</v>
      </c>
      <c r="CW320" s="125" t="s">
        <v>44</v>
      </c>
      <c r="CX320" s="153">
        <v>25569.625694432871</v>
      </c>
    </row>
    <row r="321" spans="1:102" ht="15" customHeight="1" x14ac:dyDescent="0.25">
      <c r="A321" s="8"/>
      <c r="B321" s="128">
        <v>14146496000110</v>
      </c>
      <c r="C321" s="151" t="s">
        <v>5820</v>
      </c>
      <c r="D321" s="125">
        <v>13</v>
      </c>
      <c r="E321" s="125"/>
      <c r="F321" s="121" t="s">
        <v>3266</v>
      </c>
      <c r="G321" s="125" t="s">
        <v>787</v>
      </c>
      <c r="H321" s="125" t="s">
        <v>3264</v>
      </c>
      <c r="I321" s="125" t="s">
        <v>3265</v>
      </c>
      <c r="J321" s="125" t="s">
        <v>3318</v>
      </c>
      <c r="K321" s="125" t="s">
        <v>3285</v>
      </c>
      <c r="L321" s="125" t="s">
        <v>3273</v>
      </c>
      <c r="M321" s="125" t="s">
        <v>110</v>
      </c>
      <c r="N321" s="125" t="s">
        <v>111</v>
      </c>
      <c r="O321" s="125" t="s">
        <v>4592</v>
      </c>
      <c r="P321" s="125" t="s">
        <v>3329</v>
      </c>
      <c r="Q321" s="126">
        <v>5000</v>
      </c>
      <c r="R321" s="125" t="s">
        <v>4571</v>
      </c>
      <c r="S321" s="187" t="s">
        <v>44</v>
      </c>
      <c r="T321" s="170">
        <v>1000</v>
      </c>
      <c r="U321" s="170">
        <v>5000</v>
      </c>
      <c r="V321" s="171" t="s">
        <v>3271</v>
      </c>
      <c r="W321" s="171" t="s">
        <v>132</v>
      </c>
      <c r="X321" s="171" t="s">
        <v>5467</v>
      </c>
      <c r="Y321" s="171" t="s">
        <v>3288</v>
      </c>
      <c r="Z321" s="171">
        <v>11</v>
      </c>
      <c r="AA321" s="171" t="s">
        <v>44</v>
      </c>
      <c r="AB321" s="168" t="s">
        <v>44</v>
      </c>
      <c r="AC321" s="171" t="s">
        <v>5821</v>
      </c>
      <c r="AD321" s="168">
        <v>0.02</v>
      </c>
      <c r="AE321" s="168">
        <v>0.02</v>
      </c>
      <c r="AF321" s="168">
        <v>0.02</v>
      </c>
      <c r="AG321" s="168">
        <v>0.2</v>
      </c>
      <c r="AH321" s="171" t="s">
        <v>3322</v>
      </c>
      <c r="AI321" s="171" t="s">
        <v>4573</v>
      </c>
      <c r="AJ321" s="171" t="s">
        <v>130</v>
      </c>
      <c r="AK321" s="172">
        <v>40991</v>
      </c>
      <c r="AL321" s="186" t="s">
        <v>5822</v>
      </c>
      <c r="AM321" s="127">
        <v>8.7924527144913004E-3</v>
      </c>
      <c r="AN321" s="127">
        <v>5.8274152891157803E-2</v>
      </c>
      <c r="AO321" s="127">
        <v>0.1061372329996053</v>
      </c>
      <c r="AP321" s="127">
        <v>0.13137431981777681</v>
      </c>
      <c r="AQ321" s="127">
        <v>0.1131782442373596</v>
      </c>
      <c r="AR321" s="127">
        <v>0.24700411575862419</v>
      </c>
      <c r="AS321" s="127">
        <v>5.6127887158259497E-2</v>
      </c>
      <c r="AT321" s="127">
        <v>-3.6755927953763001E-3</v>
      </c>
      <c r="AU321" s="127" t="s">
        <v>44</v>
      </c>
      <c r="AV321" s="127" t="s">
        <v>44</v>
      </c>
      <c r="AW321" s="127">
        <v>0.12271397716484039</v>
      </c>
      <c r="AX321" s="127">
        <v>0.80595336666309669</v>
      </c>
      <c r="AY321" s="127">
        <v>1.283505152489355</v>
      </c>
      <c r="AZ321" s="127">
        <v>0.71581385234772366</v>
      </c>
      <c r="BA321" s="127">
        <v>0.99913298359372282</v>
      </c>
      <c r="BB321" s="127">
        <v>0.8643362397916603</v>
      </c>
      <c r="BC321" s="127">
        <v>2.2715167671585506</v>
      </c>
      <c r="BD321" s="127">
        <v>0.4301831617386993</v>
      </c>
      <c r="BE321" s="127" t="s">
        <v>44</v>
      </c>
      <c r="BF321" s="127" t="s">
        <v>44</v>
      </c>
      <c r="BG321" s="127" t="s">
        <v>44</v>
      </c>
      <c r="BH321" s="127">
        <v>1.5303685181364961</v>
      </c>
      <c r="BI321" s="127">
        <v>-2.1169287437621002E-3</v>
      </c>
      <c r="BJ321" s="127">
        <v>1.28718007633652E-2</v>
      </c>
      <c r="BK321" s="127">
        <v>-4.2137674857370001E-2</v>
      </c>
      <c r="BL321" s="127">
        <v>-1.0075449340474218E-4</v>
      </c>
      <c r="BM321" s="127">
        <v>-1.570737460966587E-2</v>
      </c>
      <c r="BN321" s="127">
        <v>0.13826438760438181</v>
      </c>
      <c r="BO321" s="127">
        <v>-7.4346506426565595E-2</v>
      </c>
      <c r="BP321" s="127">
        <v>-0.12740562824841051</v>
      </c>
      <c r="BQ321" s="127" t="s">
        <v>44</v>
      </c>
      <c r="BR321" s="127" t="s">
        <v>44</v>
      </c>
      <c r="BS321" s="127">
        <v>3.9371072168838506E-2</v>
      </c>
      <c r="BT321" s="127">
        <v>7.5813643132892003E-2</v>
      </c>
      <c r="BU321" s="127">
        <v>0.1051479361859423</v>
      </c>
      <c r="BV321" s="174">
        <v>-0.45552053970508227</v>
      </c>
      <c r="BW321" s="174">
        <v>0.27321641339832381</v>
      </c>
      <c r="BX321" s="127">
        <v>-3.7738924999038401E-2</v>
      </c>
      <c r="BY321" s="127">
        <v>-0.17662687458628351</v>
      </c>
      <c r="BZ321" s="174">
        <v>4.66673980799392E-2</v>
      </c>
      <c r="CA321" s="179">
        <v>0.45324424769293359</v>
      </c>
      <c r="CB321" s="179">
        <v>-0.32914651152989788</v>
      </c>
      <c r="CC321" s="179">
        <v>0.43622782016579059</v>
      </c>
      <c r="CD321" s="179">
        <v>0.4490183224432065</v>
      </c>
      <c r="CE321" s="179">
        <v>-4.3164668380809797E-2</v>
      </c>
      <c r="CF321" s="179">
        <v>0.49919628837658309</v>
      </c>
      <c r="CG321" s="176">
        <v>5.0834853899999999</v>
      </c>
      <c r="CH321" s="168">
        <v>0.23</v>
      </c>
      <c r="CI321" s="169" t="s">
        <v>44</v>
      </c>
      <c r="CJ321" s="169">
        <v>4.5999999999999999E-3</v>
      </c>
      <c r="CK321" s="169" t="s">
        <v>44</v>
      </c>
      <c r="CL321" s="169">
        <v>4.5999999999999999E-3</v>
      </c>
      <c r="CM321" s="177">
        <v>67062167.710000001</v>
      </c>
      <c r="CN321" s="177">
        <v>71895818.723968267</v>
      </c>
      <c r="CO321" s="177">
        <v>-14003362.550000001</v>
      </c>
      <c r="CP321" s="127" t="s">
        <v>44</v>
      </c>
      <c r="CQ321" s="127" t="s">
        <v>44</v>
      </c>
      <c r="CR321" s="127" t="s">
        <v>44</v>
      </c>
      <c r="CS321" s="127" t="s">
        <v>44</v>
      </c>
      <c r="CT321" s="125" t="s">
        <v>44</v>
      </c>
      <c r="CU321" s="125" t="s">
        <v>44</v>
      </c>
      <c r="CV321" s="125" t="s">
        <v>5823</v>
      </c>
      <c r="CW321" s="125" t="s">
        <v>44</v>
      </c>
      <c r="CX321" s="153">
        <v>25569.625694432871</v>
      </c>
    </row>
    <row r="322" spans="1:102" ht="15" customHeight="1" x14ac:dyDescent="0.25">
      <c r="A322" s="8"/>
      <c r="B322" s="128">
        <v>33378392000186</v>
      </c>
      <c r="C322" s="151" t="s">
        <v>5827</v>
      </c>
      <c r="D322" s="125">
        <v>15</v>
      </c>
      <c r="E322" s="125"/>
      <c r="F322" s="121" t="s">
        <v>3267</v>
      </c>
      <c r="G322" s="125" t="s">
        <v>787</v>
      </c>
      <c r="H322" s="125" t="s">
        <v>3264</v>
      </c>
      <c r="I322" s="125" t="s">
        <v>3265</v>
      </c>
      <c r="J322" s="125" t="s">
        <v>3318</v>
      </c>
      <c r="K322" s="125" t="s">
        <v>3298</v>
      </c>
      <c r="L322" s="125" t="s">
        <v>3272</v>
      </c>
      <c r="M322" s="125" t="s">
        <v>110</v>
      </c>
      <c r="N322" s="125" t="s">
        <v>111</v>
      </c>
      <c r="O322" s="125" t="s">
        <v>4606</v>
      </c>
      <c r="P322" s="125" t="s">
        <v>5406</v>
      </c>
      <c r="Q322" s="126">
        <v>500</v>
      </c>
      <c r="R322" s="125" t="s">
        <v>4571</v>
      </c>
      <c r="S322" s="187" t="s">
        <v>44</v>
      </c>
      <c r="T322" s="170">
        <v>500</v>
      </c>
      <c r="U322" s="170">
        <v>500</v>
      </c>
      <c r="V322" s="171" t="s">
        <v>3271</v>
      </c>
      <c r="W322" s="171" t="s">
        <v>132</v>
      </c>
      <c r="X322" s="171" t="s">
        <v>5467</v>
      </c>
      <c r="Y322" s="171" t="s">
        <v>3292</v>
      </c>
      <c r="Z322" s="171">
        <v>12</v>
      </c>
      <c r="AA322" s="171" t="s">
        <v>44</v>
      </c>
      <c r="AB322" s="168" t="s">
        <v>44</v>
      </c>
      <c r="AC322" s="171" t="s">
        <v>44</v>
      </c>
      <c r="AD322" s="168">
        <v>1.7500000000000002E-2</v>
      </c>
      <c r="AE322" s="168" t="s">
        <v>44</v>
      </c>
      <c r="AF322" s="168">
        <v>1.7500000000000002E-2</v>
      </c>
      <c r="AG322" s="168">
        <v>0.2</v>
      </c>
      <c r="AH322" s="171" t="s">
        <v>44</v>
      </c>
      <c r="AI322" s="171" t="s">
        <v>44</v>
      </c>
      <c r="AJ322" s="171" t="s">
        <v>44</v>
      </c>
      <c r="AK322" s="172">
        <v>43703</v>
      </c>
      <c r="AL322" s="186" t="s">
        <v>5828</v>
      </c>
      <c r="AM322" s="127">
        <v>-5.7427219294307998E-3</v>
      </c>
      <c r="AN322" s="127">
        <v>6.8529562717603604E-2</v>
      </c>
      <c r="AO322" s="127">
        <v>0.1732966772006905</v>
      </c>
      <c r="AP322" s="127">
        <v>0.14928841175001209</v>
      </c>
      <c r="AQ322" s="127">
        <v>0.15035562318816731</v>
      </c>
      <c r="AR322" s="127">
        <v>4.9031659278212902E-2</v>
      </c>
      <c r="AS322" s="127">
        <v>0.1280214562789985</v>
      </c>
      <c r="AT322" s="127">
        <v>-4.7536707783897902E-2</v>
      </c>
      <c r="AU322" s="127" t="s">
        <v>44</v>
      </c>
      <c r="AV322" s="127" t="s">
        <v>44</v>
      </c>
      <c r="AW322" s="127">
        <v>0.10881056356325559</v>
      </c>
      <c r="AX322" s="127" t="s">
        <v>44</v>
      </c>
      <c r="AY322" s="127">
        <v>1.5093835342432389</v>
      </c>
      <c r="AZ322" s="127">
        <v>1.1687525536542629</v>
      </c>
      <c r="BA322" s="127">
        <v>1.1449166778397015</v>
      </c>
      <c r="BB322" s="127">
        <v>1.1898162062580089</v>
      </c>
      <c r="BC322" s="127">
        <v>0.4509084224365888</v>
      </c>
      <c r="BD322" s="127">
        <v>0.98119985662756204</v>
      </c>
      <c r="BE322" s="127" t="s">
        <v>44</v>
      </c>
      <c r="BF322" s="127" t="s">
        <v>44</v>
      </c>
      <c r="BG322" s="127" t="s">
        <v>44</v>
      </c>
      <c r="BH322" s="127">
        <v>1.1789252118279956</v>
      </c>
      <c r="BI322" s="127">
        <v>-1.6652103387684299E-2</v>
      </c>
      <c r="BJ322" s="127">
        <v>2.3127210589811001E-2</v>
      </c>
      <c r="BK322" s="127">
        <v>2.5021769343715101E-2</v>
      </c>
      <c r="BL322" s="127">
        <v>1.6716346462241072E-2</v>
      </c>
      <c r="BM322" s="127">
        <v>2.1295727425438171E-2</v>
      </c>
      <c r="BN322" s="127">
        <v>-5.9708068876029398E-2</v>
      </c>
      <c r="BO322" s="127">
        <v>-2.4529373058265998E-3</v>
      </c>
      <c r="BP322" s="127">
        <v>-0.17126674323693211</v>
      </c>
      <c r="BQ322" s="127" t="s">
        <v>44</v>
      </c>
      <c r="BR322" s="127" t="s">
        <v>44</v>
      </c>
      <c r="BS322" s="127">
        <v>1.5118748354074452E-2</v>
      </c>
      <c r="BT322" s="127">
        <v>0.16376019117384311</v>
      </c>
      <c r="BU322" s="127">
        <v>0.1652375957205641</v>
      </c>
      <c r="BV322" s="174">
        <v>0.21355066450616789</v>
      </c>
      <c r="BW322" s="174">
        <v>0.15560170936450801</v>
      </c>
      <c r="BX322" s="127">
        <v>-0.1096346983391141</v>
      </c>
      <c r="BY322" s="127">
        <v>-0.35230691671628628</v>
      </c>
      <c r="BZ322" s="174">
        <v>0.58195151716870297</v>
      </c>
      <c r="CA322" s="179">
        <v>0.8743043848947667</v>
      </c>
      <c r="CB322" s="179">
        <v>-0.4443544015052267</v>
      </c>
      <c r="CC322" s="179">
        <v>0.67751100548043885</v>
      </c>
      <c r="CD322" s="179">
        <v>0.56083849888563031</v>
      </c>
      <c r="CE322" s="179">
        <v>9.5968486155500396E-2</v>
      </c>
      <c r="CF322" s="179">
        <v>0.77363400451883924</v>
      </c>
      <c r="CG322" s="176">
        <v>1.9884515599999999</v>
      </c>
      <c r="CH322" s="168">
        <v>0.25</v>
      </c>
      <c r="CI322" s="169">
        <v>0.15</v>
      </c>
      <c r="CJ322" s="169">
        <v>4.3750000000000004E-3</v>
      </c>
      <c r="CK322" s="169" t="s">
        <v>44</v>
      </c>
      <c r="CL322" s="169">
        <v>4.3750000000000004E-3</v>
      </c>
      <c r="CM322" s="177">
        <v>16078031.48</v>
      </c>
      <c r="CN322" s="177">
        <v>15862510.935952367</v>
      </c>
      <c r="CO322" s="177">
        <v>-122625.62999999992</v>
      </c>
      <c r="CP322" s="127" t="s">
        <v>44</v>
      </c>
      <c r="CQ322" s="127" t="s">
        <v>44</v>
      </c>
      <c r="CR322" s="127" t="s">
        <v>44</v>
      </c>
      <c r="CS322" s="127" t="s">
        <v>44</v>
      </c>
      <c r="CT322" s="125" t="s">
        <v>44</v>
      </c>
      <c r="CU322" s="125" t="s">
        <v>44</v>
      </c>
      <c r="CV322" s="125" t="s">
        <v>5829</v>
      </c>
      <c r="CW322" s="125" t="s">
        <v>44</v>
      </c>
      <c r="CX322" s="153">
        <v>25569.625694432871</v>
      </c>
    </row>
    <row r="323" spans="1:102" ht="15" customHeight="1" x14ac:dyDescent="0.25">
      <c r="A323" s="8"/>
      <c r="B323" s="128">
        <v>43761784000183</v>
      </c>
      <c r="C323" s="151" t="s">
        <v>5824</v>
      </c>
      <c r="D323" s="125">
        <v>26</v>
      </c>
      <c r="E323" s="125"/>
      <c r="F323" s="121"/>
      <c r="G323" s="125" t="s">
        <v>787</v>
      </c>
      <c r="H323" s="125" t="s">
        <v>3264</v>
      </c>
      <c r="I323" s="125" t="s">
        <v>3265</v>
      </c>
      <c r="J323" s="125" t="s">
        <v>357</v>
      </c>
      <c r="K323" s="125" t="s">
        <v>3285</v>
      </c>
      <c r="L323" s="125" t="s">
        <v>5067</v>
      </c>
      <c r="M323" s="125" t="s">
        <v>112</v>
      </c>
      <c r="N323" s="125" t="s">
        <v>113</v>
      </c>
      <c r="O323" s="125" t="s">
        <v>320</v>
      </c>
      <c r="P323" s="125" t="s">
        <v>112</v>
      </c>
      <c r="Q323" s="126">
        <v>500</v>
      </c>
      <c r="R323" s="125" t="s">
        <v>4571</v>
      </c>
      <c r="S323" s="187" t="s">
        <v>44</v>
      </c>
      <c r="T323" s="170">
        <v>500</v>
      </c>
      <c r="U323" s="170">
        <v>500</v>
      </c>
      <c r="V323" s="171" t="s">
        <v>3271</v>
      </c>
      <c r="W323" s="171" t="s">
        <v>132</v>
      </c>
      <c r="X323" s="171" t="s">
        <v>5467</v>
      </c>
      <c r="Y323" s="171" t="s">
        <v>3292</v>
      </c>
      <c r="Z323" s="171">
        <v>12</v>
      </c>
      <c r="AA323" s="171" t="s">
        <v>44</v>
      </c>
      <c r="AB323" s="168" t="s">
        <v>44</v>
      </c>
      <c r="AC323" s="171" t="s">
        <v>44</v>
      </c>
      <c r="AD323" s="168">
        <v>0.02</v>
      </c>
      <c r="AE323" s="168" t="s">
        <v>44</v>
      </c>
      <c r="AF323" s="168">
        <v>0.02</v>
      </c>
      <c r="AG323" s="168">
        <v>0.2</v>
      </c>
      <c r="AH323" s="171" t="s">
        <v>3253</v>
      </c>
      <c r="AI323" s="171" t="s">
        <v>3254</v>
      </c>
      <c r="AJ323" s="171" t="s">
        <v>130</v>
      </c>
      <c r="AK323" s="172">
        <v>44645</v>
      </c>
      <c r="AL323" s="186" t="s">
        <v>5825</v>
      </c>
      <c r="AM323" s="127">
        <v>5.4202737625980999E-3</v>
      </c>
      <c r="AN323" s="127">
        <v>2.9451538231177701E-2</v>
      </c>
      <c r="AO323" s="127">
        <v>8.5233850519699894E-2</v>
      </c>
      <c r="AP323" s="127">
        <v>0.11940070650824119</v>
      </c>
      <c r="AQ323" s="127">
        <v>0.11536252314265159</v>
      </c>
      <c r="AR323" s="127">
        <v>0.20511460942488141</v>
      </c>
      <c r="AS323" s="127">
        <v>8.2412149144575494E-2</v>
      </c>
      <c r="AT323" s="127" t="s">
        <v>44</v>
      </c>
      <c r="AU323" s="127" t="s">
        <v>44</v>
      </c>
      <c r="AV323" s="127" t="s">
        <v>44</v>
      </c>
      <c r="AW323" s="127">
        <v>0.1068583773571856</v>
      </c>
      <c r="AX323" s="127">
        <v>0.49684519542557759</v>
      </c>
      <c r="AY323" s="127">
        <v>0.64867868845828469</v>
      </c>
      <c r="AZ323" s="127">
        <v>0.57483664465949746</v>
      </c>
      <c r="BA323" s="127">
        <v>0.90296945228686964</v>
      </c>
      <c r="BB323" s="127">
        <v>0.8828707812898039</v>
      </c>
      <c r="BC323" s="127">
        <v>1.8862895181596893</v>
      </c>
      <c r="BD323" s="127">
        <v>0.63163465934024055</v>
      </c>
      <c r="BE323" s="127" t="s">
        <v>44</v>
      </c>
      <c r="BF323" s="127" t="s">
        <v>44</v>
      </c>
      <c r="BG323" s="127" t="s">
        <v>44</v>
      </c>
      <c r="BH323" s="127">
        <v>0.7932846541956311</v>
      </c>
      <c r="BI323" s="127">
        <v>-5.4891076956552999E-3</v>
      </c>
      <c r="BJ323" s="127">
        <v>-1.5950813896614902E-2</v>
      </c>
      <c r="BK323" s="127">
        <v>-6.3041057337275497E-2</v>
      </c>
      <c r="BL323" s="127">
        <v>-1.1332016931600575E-2</v>
      </c>
      <c r="BM323" s="127">
        <v>-1.3536236613361674E-2</v>
      </c>
      <c r="BN323" s="127">
        <v>9.6374881270639007E-2</v>
      </c>
      <c r="BO323" s="127">
        <v>-4.8062244440249598E-2</v>
      </c>
      <c r="BP323" s="127" t="s">
        <v>44</v>
      </c>
      <c r="BQ323" s="127" t="s">
        <v>44</v>
      </c>
      <c r="BR323" s="127" t="s">
        <v>44</v>
      </c>
      <c r="BS323" s="127">
        <v>-2.4539729413200706E-2</v>
      </c>
      <c r="BT323" s="127">
        <v>5.94018058340001E-2</v>
      </c>
      <c r="BU323" s="127">
        <v>5.1154488652612899E-2</v>
      </c>
      <c r="BV323" s="174">
        <v>-0.92138020601464798</v>
      </c>
      <c r="BW323" s="174">
        <v>-0.38149960070975658</v>
      </c>
      <c r="BX323" s="127">
        <v>-3.43853308810858E-2</v>
      </c>
      <c r="BY323" s="127">
        <v>-3.43853308810858E-2</v>
      </c>
      <c r="BZ323" s="174">
        <v>-1.40464769080547E-2</v>
      </c>
      <c r="CA323" s="179">
        <v>0.38504053942273198</v>
      </c>
      <c r="CB323" s="179">
        <v>-0.27754120723530301</v>
      </c>
      <c r="CC323" s="179">
        <v>0.40920558025708409</v>
      </c>
      <c r="CD323" s="179">
        <v>0.39261802962220288</v>
      </c>
      <c r="CE323" s="179">
        <v>1.4290588265014999E-2</v>
      </c>
      <c r="CF323" s="179">
        <v>0.49014620391669728</v>
      </c>
      <c r="CG323" s="176">
        <v>1.5058023599999999</v>
      </c>
      <c r="CH323" s="168">
        <v>0.24</v>
      </c>
      <c r="CI323" s="169">
        <v>0.15</v>
      </c>
      <c r="CJ323" s="169">
        <v>4.7999999999999996E-3</v>
      </c>
      <c r="CK323" s="169" t="s">
        <v>44</v>
      </c>
      <c r="CL323" s="169">
        <v>4.7999999999999996E-3</v>
      </c>
      <c r="CM323" s="177">
        <v>59020105.530000001</v>
      </c>
      <c r="CN323" s="177">
        <v>63981113.037380964</v>
      </c>
      <c r="CO323" s="177">
        <v>-28630715.569999982</v>
      </c>
      <c r="CP323" s="127" t="s">
        <v>44</v>
      </c>
      <c r="CQ323" s="127" t="s">
        <v>44</v>
      </c>
      <c r="CR323" s="127" t="s">
        <v>44</v>
      </c>
      <c r="CS323" s="127" t="s">
        <v>44</v>
      </c>
      <c r="CT323" s="125" t="s">
        <v>44</v>
      </c>
      <c r="CU323" s="125" t="s">
        <v>44</v>
      </c>
      <c r="CV323" s="125" t="s">
        <v>5826</v>
      </c>
      <c r="CW323" s="125" t="s">
        <v>44</v>
      </c>
      <c r="CX323" s="153">
        <v>25569.625694432871</v>
      </c>
    </row>
    <row r="324" spans="1:102" ht="15" customHeight="1" x14ac:dyDescent="0.25">
      <c r="A324" s="8"/>
      <c r="B324" s="128">
        <v>9412694000149</v>
      </c>
      <c r="C324" s="151" t="s">
        <v>5830</v>
      </c>
      <c r="D324" s="125">
        <v>13</v>
      </c>
      <c r="E324" s="125"/>
      <c r="F324" s="121"/>
      <c r="G324" s="125" t="s">
        <v>787</v>
      </c>
      <c r="H324" s="125" t="s">
        <v>3264</v>
      </c>
      <c r="I324" s="125" t="s">
        <v>3265</v>
      </c>
      <c r="J324" s="125" t="s">
        <v>357</v>
      </c>
      <c r="K324" s="125" t="s">
        <v>3285</v>
      </c>
      <c r="L324" s="125" t="s">
        <v>5067</v>
      </c>
      <c r="M324" s="125" t="s">
        <v>110</v>
      </c>
      <c r="N324" s="125" t="s">
        <v>111</v>
      </c>
      <c r="O324" s="125" t="s">
        <v>4592</v>
      </c>
      <c r="P324" s="125" t="s">
        <v>3320</v>
      </c>
      <c r="Q324" s="126">
        <v>500</v>
      </c>
      <c r="R324" s="125" t="s">
        <v>4571</v>
      </c>
      <c r="S324" s="187" t="s">
        <v>44</v>
      </c>
      <c r="T324" s="170">
        <v>500</v>
      </c>
      <c r="U324" s="170">
        <v>500</v>
      </c>
      <c r="V324" s="171" t="s">
        <v>3271</v>
      </c>
      <c r="W324" s="171" t="s">
        <v>132</v>
      </c>
      <c r="X324" s="171" t="s">
        <v>5467</v>
      </c>
      <c r="Y324" s="171" t="s">
        <v>3288</v>
      </c>
      <c r="Z324" s="171">
        <v>11</v>
      </c>
      <c r="AA324" s="171" t="s">
        <v>44</v>
      </c>
      <c r="AB324" s="168" t="s">
        <v>44</v>
      </c>
      <c r="AC324" s="171" t="s">
        <v>44</v>
      </c>
      <c r="AD324" s="168">
        <v>0.02</v>
      </c>
      <c r="AE324" s="168" t="s">
        <v>44</v>
      </c>
      <c r="AF324" s="168">
        <v>0.02</v>
      </c>
      <c r="AG324" s="168">
        <v>0.2</v>
      </c>
      <c r="AH324" s="171" t="s">
        <v>133</v>
      </c>
      <c r="AI324" s="171" t="s">
        <v>4607</v>
      </c>
      <c r="AJ324" s="171" t="s">
        <v>130</v>
      </c>
      <c r="AK324" s="172">
        <v>46010</v>
      </c>
      <c r="AL324" s="186" t="s">
        <v>5831</v>
      </c>
      <c r="AM324" s="127" t="s">
        <v>44</v>
      </c>
      <c r="AN324" s="127" t="s">
        <v>44</v>
      </c>
      <c r="AO324" s="127" t="s">
        <v>44</v>
      </c>
      <c r="AP324" s="127" t="s">
        <v>44</v>
      </c>
      <c r="AQ324" s="127" t="s">
        <v>44</v>
      </c>
      <c r="AR324" s="127" t="s">
        <v>44</v>
      </c>
      <c r="AS324" s="127" t="s">
        <v>44</v>
      </c>
      <c r="AT324" s="127" t="s">
        <v>44</v>
      </c>
      <c r="AU324" s="127" t="s">
        <v>44</v>
      </c>
      <c r="AV324" s="127" t="s">
        <v>44</v>
      </c>
      <c r="AW324" s="127" t="s">
        <v>44</v>
      </c>
      <c r="AX324" s="127" t="s">
        <v>44</v>
      </c>
      <c r="AY324" s="127" t="s">
        <v>44</v>
      </c>
      <c r="AZ324" s="127" t="s">
        <v>44</v>
      </c>
      <c r="BA324" s="127" t="s">
        <v>44</v>
      </c>
      <c r="BB324" s="127" t="s">
        <v>44</v>
      </c>
      <c r="BC324" s="127" t="s">
        <v>44</v>
      </c>
      <c r="BD324" s="127" t="s">
        <v>44</v>
      </c>
      <c r="BE324" s="127" t="s">
        <v>44</v>
      </c>
      <c r="BF324" s="127" t="s">
        <v>44</v>
      </c>
      <c r="BG324" s="127" t="s">
        <v>44</v>
      </c>
      <c r="BH324" s="127" t="s">
        <v>44</v>
      </c>
      <c r="BI324" s="127" t="s">
        <v>44</v>
      </c>
      <c r="BJ324" s="127" t="s">
        <v>44</v>
      </c>
      <c r="BK324" s="127" t="s">
        <v>44</v>
      </c>
      <c r="BL324" s="127" t="s">
        <v>44</v>
      </c>
      <c r="BM324" s="127" t="s">
        <v>44</v>
      </c>
      <c r="BN324" s="127" t="s">
        <v>44</v>
      </c>
      <c r="BO324" s="127" t="s">
        <v>44</v>
      </c>
      <c r="BP324" s="127" t="s">
        <v>44</v>
      </c>
      <c r="BQ324" s="127" t="s">
        <v>44</v>
      </c>
      <c r="BR324" s="127" t="s">
        <v>44</v>
      </c>
      <c r="BS324" s="127" t="s">
        <v>44</v>
      </c>
      <c r="BT324" s="127">
        <v>6.9223707678011101E-2</v>
      </c>
      <c r="BU324" s="127">
        <v>4.3252847455403101E-2</v>
      </c>
      <c r="BV324" s="174">
        <v>-0.3254548983975431</v>
      </c>
      <c r="BW324" s="174">
        <v>0.63175765388788885</v>
      </c>
      <c r="BX324" s="127">
        <v>-2.2767138868146099E-2</v>
      </c>
      <c r="BY324" s="127">
        <v>-4.1578095144431601E-2</v>
      </c>
      <c r="BZ324" s="174">
        <v>1.2876981680794699E-2</v>
      </c>
      <c r="CA324" s="179">
        <v>0.18126722141512949</v>
      </c>
      <c r="CB324" s="179">
        <v>-0.1951439111292991</v>
      </c>
      <c r="CC324" s="179">
        <v>0.3477709916223391</v>
      </c>
      <c r="CD324" s="179">
        <v>0.28898912169085328</v>
      </c>
      <c r="CE324" s="179">
        <v>2.9001827385163998E-3</v>
      </c>
      <c r="CF324" s="179">
        <v>0.32402909163936849</v>
      </c>
      <c r="CG324" s="176">
        <v>8.80695652</v>
      </c>
      <c r="CH324" s="168">
        <v>0.24</v>
      </c>
      <c r="CI324" s="169" t="s">
        <v>44</v>
      </c>
      <c r="CJ324" s="169">
        <v>4.7999999999999996E-3</v>
      </c>
      <c r="CK324" s="169" t="s">
        <v>44</v>
      </c>
      <c r="CL324" s="169">
        <v>4.7999999999999996E-3</v>
      </c>
      <c r="CM324" s="177">
        <v>84115615.510000005</v>
      </c>
      <c r="CN324" s="177">
        <v>82840051.786428481</v>
      </c>
      <c r="CO324" s="177">
        <v>-8670775.75</v>
      </c>
      <c r="CP324" s="127" t="s">
        <v>44</v>
      </c>
      <c r="CQ324" s="127" t="s">
        <v>44</v>
      </c>
      <c r="CR324" s="127" t="s">
        <v>44</v>
      </c>
      <c r="CS324" s="127" t="s">
        <v>44</v>
      </c>
      <c r="CT324" s="125" t="s">
        <v>44</v>
      </c>
      <c r="CU324" s="125" t="s">
        <v>44</v>
      </c>
      <c r="CV324" s="125" t="s">
        <v>5832</v>
      </c>
      <c r="CW324" s="125" t="s">
        <v>44</v>
      </c>
      <c r="CX324" s="153">
        <v>25569.625694432871</v>
      </c>
    </row>
    <row r="325" spans="1:102" ht="15" customHeight="1" x14ac:dyDescent="0.25">
      <c r="A325" s="8"/>
      <c r="B325" s="128">
        <v>28849694000155</v>
      </c>
      <c r="C325" s="151" t="s">
        <v>5833</v>
      </c>
      <c r="D325" s="125">
        <v>13</v>
      </c>
      <c r="E325" s="125"/>
      <c r="F325" s="121" t="s">
        <v>3274</v>
      </c>
      <c r="G325" s="125" t="s">
        <v>502</v>
      </c>
      <c r="H325" s="125" t="s">
        <v>3263</v>
      </c>
      <c r="I325" s="125" t="s">
        <v>3257</v>
      </c>
      <c r="J325" s="125" t="s">
        <v>357</v>
      </c>
      <c r="K325" s="125" t="s">
        <v>3285</v>
      </c>
      <c r="L325" s="125" t="s">
        <v>3273</v>
      </c>
      <c r="M325" s="125" t="s">
        <v>110</v>
      </c>
      <c r="N325" s="125" t="s">
        <v>260</v>
      </c>
      <c r="O325" s="125" t="s">
        <v>163</v>
      </c>
      <c r="P325" s="125" t="s">
        <v>3299</v>
      </c>
      <c r="Q325" s="126">
        <v>500</v>
      </c>
      <c r="R325" s="125" t="s">
        <v>4571</v>
      </c>
      <c r="S325" s="187" t="s">
        <v>44</v>
      </c>
      <c r="T325" s="170">
        <v>500</v>
      </c>
      <c r="U325" s="170">
        <v>500</v>
      </c>
      <c r="V325" s="171" t="s">
        <v>3271</v>
      </c>
      <c r="W325" s="171" t="s">
        <v>132</v>
      </c>
      <c r="X325" s="171" t="s">
        <v>3289</v>
      </c>
      <c r="Y325" s="171" t="s">
        <v>3288</v>
      </c>
      <c r="Z325" s="171">
        <v>31</v>
      </c>
      <c r="AA325" s="171" t="s">
        <v>44</v>
      </c>
      <c r="AB325" s="168" t="s">
        <v>44</v>
      </c>
      <c r="AC325" s="171" t="s">
        <v>44</v>
      </c>
      <c r="AD325" s="168">
        <v>1.4999999999999999E-2</v>
      </c>
      <c r="AE325" s="168" t="s">
        <v>44</v>
      </c>
      <c r="AF325" s="168">
        <v>0.02</v>
      </c>
      <c r="AG325" s="168">
        <v>0.2</v>
      </c>
      <c r="AH325" s="171" t="s">
        <v>44</v>
      </c>
      <c r="AI325" s="171" t="s">
        <v>44</v>
      </c>
      <c r="AJ325" s="171" t="s">
        <v>130</v>
      </c>
      <c r="AK325" s="172">
        <v>43116</v>
      </c>
      <c r="AL325" s="186" t="s">
        <v>5834</v>
      </c>
      <c r="AM325" s="127">
        <v>2.3659720916974599E-2</v>
      </c>
      <c r="AN325" s="127">
        <v>-2.0541931270839298E-2</v>
      </c>
      <c r="AO325" s="127">
        <v>9.7148846522940993E-2</v>
      </c>
      <c r="AP325" s="127">
        <v>0.125134300355044</v>
      </c>
      <c r="AQ325" s="127">
        <v>7.8880407579975803E-2</v>
      </c>
      <c r="AR325" s="127">
        <v>3.6114437703118098E-2</v>
      </c>
      <c r="AS325" s="127">
        <v>9.59155071983641E-2</v>
      </c>
      <c r="AT325" s="127">
        <v>0.31478259983158741</v>
      </c>
      <c r="AU325" s="127" t="s">
        <v>44</v>
      </c>
      <c r="AV325" s="127" t="s">
        <v>44</v>
      </c>
      <c r="AW325" s="127">
        <v>9.3123377947549296E-2</v>
      </c>
      <c r="AX325" s="127">
        <v>2.1687499889441404</v>
      </c>
      <c r="AY325" s="127" t="s">
        <v>44</v>
      </c>
      <c r="AZ325" s="127">
        <v>0.65519411157989027</v>
      </c>
      <c r="BA325" s="127">
        <v>0.94888992980459885</v>
      </c>
      <c r="BB325" s="127">
        <v>0.58273215087822738</v>
      </c>
      <c r="BC325" s="127">
        <v>0.33211815328332878</v>
      </c>
      <c r="BD325" s="127">
        <v>0.73512897483602202</v>
      </c>
      <c r="BE325" s="127">
        <v>2.544108216562126</v>
      </c>
      <c r="BF325" s="127" t="s">
        <v>44</v>
      </c>
      <c r="BG325" s="127" t="s">
        <v>44</v>
      </c>
      <c r="BH325" s="127">
        <v>1.0531366902117989</v>
      </c>
      <c r="BI325" s="127">
        <v>1.27503394587211E-2</v>
      </c>
      <c r="BJ325" s="127">
        <v>-6.5944283398631995E-2</v>
      </c>
      <c r="BK325" s="127">
        <v>-5.1126061334034301E-2</v>
      </c>
      <c r="BL325" s="127">
        <v>-5.9548217772033007E-3</v>
      </c>
      <c r="BM325" s="127">
        <v>-4.974853876027896E-2</v>
      </c>
      <c r="BN325" s="127">
        <v>-7.2625290451124203E-2</v>
      </c>
      <c r="BO325" s="127">
        <v>-3.4558886386460902E-2</v>
      </c>
      <c r="BP325" s="127">
        <v>0.1910525643785532</v>
      </c>
      <c r="BQ325" s="127" t="s">
        <v>44</v>
      </c>
      <c r="BR325" s="127" t="s">
        <v>44</v>
      </c>
      <c r="BS325" s="127">
        <v>4.3168808047384655E-3</v>
      </c>
      <c r="BT325" s="127">
        <v>7.8801663509987394E-2</v>
      </c>
      <c r="BU325" s="127">
        <v>6.1061175805161398E-2</v>
      </c>
      <c r="BV325" s="174">
        <v>-0.5388851746437674</v>
      </c>
      <c r="BW325" s="174">
        <v>8.3340672552046399E-2</v>
      </c>
      <c r="BX325" s="127">
        <v>-0.1033378123470949</v>
      </c>
      <c r="BY325" s="127">
        <v>-0.1033378123470949</v>
      </c>
      <c r="BZ325" s="174">
        <v>9.52251116150616E-2</v>
      </c>
      <c r="CA325" s="179">
        <v>0.51582570003081751</v>
      </c>
      <c r="CB325" s="179">
        <v>-0.44661061566528948</v>
      </c>
      <c r="CC325" s="179">
        <v>0.60707099285500676</v>
      </c>
      <c r="CD325" s="179">
        <v>0.51708729430006151</v>
      </c>
      <c r="CE325" s="179">
        <v>0.12019937498141969</v>
      </c>
      <c r="CF325" s="179">
        <v>0.81710405993908752</v>
      </c>
      <c r="CG325" s="176">
        <v>2.0853271800000002</v>
      </c>
      <c r="CH325" s="168">
        <v>0.24</v>
      </c>
      <c r="CI325" s="169" t="s">
        <v>44</v>
      </c>
      <c r="CJ325" s="169">
        <v>3.5999999999999999E-3</v>
      </c>
      <c r="CK325" s="169" t="s">
        <v>44</v>
      </c>
      <c r="CL325" s="169">
        <v>3.5999999999999999E-3</v>
      </c>
      <c r="CM325" s="177">
        <v>35876238.509999998</v>
      </c>
      <c r="CN325" s="177">
        <v>38070062.872380942</v>
      </c>
      <c r="CO325" s="177">
        <v>-2243471.62</v>
      </c>
      <c r="CP325" s="127" t="s">
        <v>44</v>
      </c>
      <c r="CQ325" s="127" t="s">
        <v>44</v>
      </c>
      <c r="CR325" s="127" t="s">
        <v>44</v>
      </c>
      <c r="CS325" s="127" t="s">
        <v>44</v>
      </c>
      <c r="CT325" s="125" t="s">
        <v>44</v>
      </c>
      <c r="CU325" s="125" t="s">
        <v>44</v>
      </c>
      <c r="CV325" s="125" t="s">
        <v>5835</v>
      </c>
      <c r="CW325" s="125" t="s">
        <v>44</v>
      </c>
      <c r="CX325" s="153">
        <v>25569.625694432871</v>
      </c>
    </row>
    <row r="326" spans="1:102" ht="15" customHeight="1" x14ac:dyDescent="0.25">
      <c r="A326" s="8"/>
      <c r="B326" s="128">
        <v>33520968000106</v>
      </c>
      <c r="C326" s="151" t="s">
        <v>5836</v>
      </c>
      <c r="D326" s="125">
        <v>13</v>
      </c>
      <c r="E326" s="125" t="s">
        <v>131</v>
      </c>
      <c r="F326" s="121" t="s">
        <v>3274</v>
      </c>
      <c r="G326" s="125" t="s">
        <v>502</v>
      </c>
      <c r="H326" s="125" t="s">
        <v>3263</v>
      </c>
      <c r="I326" s="125" t="s">
        <v>3257</v>
      </c>
      <c r="J326" s="125" t="s">
        <v>3319</v>
      </c>
      <c r="K326" s="125" t="s">
        <v>3285</v>
      </c>
      <c r="L326" s="125" t="s">
        <v>3272</v>
      </c>
      <c r="M326" s="125" t="s">
        <v>110</v>
      </c>
      <c r="N326" s="125" t="s">
        <v>260</v>
      </c>
      <c r="O326" s="125" t="s">
        <v>154</v>
      </c>
      <c r="P326" s="125" t="s">
        <v>3299</v>
      </c>
      <c r="Q326" s="126">
        <v>500</v>
      </c>
      <c r="R326" s="125" t="s">
        <v>4571</v>
      </c>
      <c r="S326" s="187" t="s">
        <v>44</v>
      </c>
      <c r="T326" s="170">
        <v>100</v>
      </c>
      <c r="U326" s="170">
        <v>100</v>
      </c>
      <c r="V326" s="171" t="s">
        <v>3271</v>
      </c>
      <c r="W326" s="171" t="s">
        <v>132</v>
      </c>
      <c r="X326" s="171" t="s">
        <v>3289</v>
      </c>
      <c r="Y326" s="171" t="s">
        <v>3288</v>
      </c>
      <c r="Z326" s="171">
        <v>31</v>
      </c>
      <c r="AA326" s="171" t="s">
        <v>44</v>
      </c>
      <c r="AB326" s="168" t="s">
        <v>44</v>
      </c>
      <c r="AC326" s="171" t="s">
        <v>5837</v>
      </c>
      <c r="AD326" s="168">
        <v>1.4999999999999999E-2</v>
      </c>
      <c r="AE326" s="168">
        <v>1.4999999999999999E-2</v>
      </c>
      <c r="AF326" s="168">
        <v>2.2000000000000002E-2</v>
      </c>
      <c r="AG326" s="168">
        <v>0.2</v>
      </c>
      <c r="AH326" s="171" t="s">
        <v>44</v>
      </c>
      <c r="AI326" s="171" t="s">
        <v>44</v>
      </c>
      <c r="AJ326" s="171" t="s">
        <v>130</v>
      </c>
      <c r="AK326" s="172">
        <v>43677</v>
      </c>
      <c r="AL326" s="186" t="s">
        <v>5838</v>
      </c>
      <c r="AM326" s="127">
        <v>3.1019482492371901E-2</v>
      </c>
      <c r="AN326" s="127">
        <v>1.4289773372434001E-2</v>
      </c>
      <c r="AO326" s="127">
        <v>0.13203322819550389</v>
      </c>
      <c r="AP326" s="127">
        <v>0.16447748997431019</v>
      </c>
      <c r="AQ326" s="127">
        <v>0.1344045489944474</v>
      </c>
      <c r="AR326" s="127">
        <v>0.1102576604647473</v>
      </c>
      <c r="AS326" s="127">
        <v>0.1233819734373391</v>
      </c>
      <c r="AT326" s="127">
        <v>0.21494757658721619</v>
      </c>
      <c r="AU326" s="127" t="s">
        <v>44</v>
      </c>
      <c r="AV326" s="127" t="s">
        <v>44</v>
      </c>
      <c r="AW326" s="127">
        <v>0.145105537466686</v>
      </c>
      <c r="AX326" s="127">
        <v>2.8433768322313262</v>
      </c>
      <c r="AY326" s="127">
        <v>0.31473641128136021</v>
      </c>
      <c r="AZ326" s="127">
        <v>0.89046238573867087</v>
      </c>
      <c r="BA326" s="127">
        <v>1.2703185216837791</v>
      </c>
      <c r="BB326" s="127">
        <v>1.0475470747789233</v>
      </c>
      <c r="BC326" s="127">
        <v>1.0139593167673906</v>
      </c>
      <c r="BD326" s="127">
        <v>0.94564128674892045</v>
      </c>
      <c r="BE326" s="127">
        <v>1.7372303806443721</v>
      </c>
      <c r="BF326" s="127" t="s">
        <v>44</v>
      </c>
      <c r="BG326" s="127" t="s">
        <v>44</v>
      </c>
      <c r="BH326" s="127">
        <v>1.7585404234888591</v>
      </c>
      <c r="BI326" s="127">
        <v>2.0110101034118401E-2</v>
      </c>
      <c r="BJ326" s="127">
        <v>-3.11125787553585E-2</v>
      </c>
      <c r="BK326" s="127">
        <v>-1.62416796614714E-2</v>
      </c>
      <c r="BL326" s="127">
        <v>3.0987897637611672E-2</v>
      </c>
      <c r="BM326" s="127">
        <v>5.4067721665840285E-3</v>
      </c>
      <c r="BN326" s="127">
        <v>1.517932310505E-3</v>
      </c>
      <c r="BO326" s="127">
        <v>-7.0924201474860003E-3</v>
      </c>
      <c r="BP326" s="127">
        <v>9.1217541134181998E-2</v>
      </c>
      <c r="BQ326" s="127" t="s">
        <v>44</v>
      </c>
      <c r="BR326" s="127" t="s">
        <v>44</v>
      </c>
      <c r="BS326" s="127">
        <v>5.7819793227365412E-2</v>
      </c>
      <c r="BT326" s="127">
        <v>8.9935732615582895E-2</v>
      </c>
      <c r="BU326" s="127">
        <v>6.9552142844590104E-2</v>
      </c>
      <c r="BV326" s="174">
        <v>-0.1135675307400016</v>
      </c>
      <c r="BW326" s="174">
        <v>0.6728117650273242</v>
      </c>
      <c r="BX326" s="127">
        <v>-9.5390907468492603E-2</v>
      </c>
      <c r="BY326" s="127">
        <v>-0.10718445021504119</v>
      </c>
      <c r="BZ326" s="174">
        <v>0.14234457512225279</v>
      </c>
      <c r="CA326" s="179">
        <v>0.57816982540739337</v>
      </c>
      <c r="CB326" s="179">
        <v>-0.39860499439715968</v>
      </c>
      <c r="CC326" s="179">
        <v>0.74110625466825908</v>
      </c>
      <c r="CD326" s="179">
        <v>0.60781986705461077</v>
      </c>
      <c r="CE326" s="179">
        <v>0.19366269815360451</v>
      </c>
      <c r="CF326" s="179">
        <v>0.85752732393158504</v>
      </c>
      <c r="CG326" s="176">
        <v>2.4877465999999999</v>
      </c>
      <c r="CH326" s="168">
        <v>0.24</v>
      </c>
      <c r="CI326" s="169" t="s">
        <v>44</v>
      </c>
      <c r="CJ326" s="169">
        <v>3.5999999999999999E-3</v>
      </c>
      <c r="CK326" s="169" t="s">
        <v>44</v>
      </c>
      <c r="CL326" s="169">
        <v>3.5999999999999999E-3</v>
      </c>
      <c r="CM326" s="177">
        <v>1575601083.1099999</v>
      </c>
      <c r="CN326" s="177">
        <v>1329747154.634762</v>
      </c>
      <c r="CO326" s="177">
        <v>466627068.92000014</v>
      </c>
      <c r="CP326" s="127" t="s">
        <v>44</v>
      </c>
      <c r="CQ326" s="127" t="s">
        <v>44</v>
      </c>
      <c r="CR326" s="127" t="s">
        <v>44</v>
      </c>
      <c r="CS326" s="127" t="s">
        <v>44</v>
      </c>
      <c r="CT326" s="125" t="s">
        <v>44</v>
      </c>
      <c r="CU326" s="125" t="s">
        <v>44</v>
      </c>
      <c r="CV326" s="125" t="s">
        <v>5839</v>
      </c>
      <c r="CW326" s="125" t="s">
        <v>44</v>
      </c>
      <c r="CX326" s="153">
        <v>25569.625694432871</v>
      </c>
    </row>
    <row r="327" spans="1:102" ht="15" customHeight="1" x14ac:dyDescent="0.25">
      <c r="A327" s="8"/>
      <c r="B327" s="128">
        <v>26978199000110</v>
      </c>
      <c r="C327" s="151" t="s">
        <v>5840</v>
      </c>
      <c r="D327" s="125">
        <v>13</v>
      </c>
      <c r="E327" s="125"/>
      <c r="F327" s="121" t="s">
        <v>3274</v>
      </c>
      <c r="G327" s="125" t="s">
        <v>502</v>
      </c>
      <c r="H327" s="125" t="s">
        <v>3263</v>
      </c>
      <c r="I327" s="125" t="s">
        <v>3257</v>
      </c>
      <c r="J327" s="125" t="s">
        <v>3317</v>
      </c>
      <c r="K327" s="125" t="s">
        <v>3285</v>
      </c>
      <c r="L327" s="125" t="s">
        <v>3272</v>
      </c>
      <c r="M327" s="125" t="s">
        <v>110</v>
      </c>
      <c r="N327" s="125" t="s">
        <v>260</v>
      </c>
      <c r="O327" s="125" t="s">
        <v>154</v>
      </c>
      <c r="P327" s="125" t="s">
        <v>3299</v>
      </c>
      <c r="Q327" s="126">
        <v>500</v>
      </c>
      <c r="R327" s="125" t="s">
        <v>4571</v>
      </c>
      <c r="S327" s="187" t="s">
        <v>44</v>
      </c>
      <c r="T327" s="170">
        <v>500</v>
      </c>
      <c r="U327" s="170">
        <v>500</v>
      </c>
      <c r="V327" s="171" t="s">
        <v>3271</v>
      </c>
      <c r="W327" s="171" t="s">
        <v>132</v>
      </c>
      <c r="X327" s="171" t="s">
        <v>3289</v>
      </c>
      <c r="Y327" s="171" t="s">
        <v>3288</v>
      </c>
      <c r="Z327" s="171">
        <v>31</v>
      </c>
      <c r="AA327" s="171" t="s">
        <v>44</v>
      </c>
      <c r="AB327" s="168" t="s">
        <v>44</v>
      </c>
      <c r="AC327" s="171" t="s">
        <v>44</v>
      </c>
      <c r="AD327" s="168">
        <v>1.4999999999999999E-2</v>
      </c>
      <c r="AE327" s="168" t="s">
        <v>44</v>
      </c>
      <c r="AF327" s="168">
        <v>2.2000000000000002E-2</v>
      </c>
      <c r="AG327" s="168">
        <v>0.2</v>
      </c>
      <c r="AH327" s="171" t="s">
        <v>44</v>
      </c>
      <c r="AI327" s="171" t="s">
        <v>44</v>
      </c>
      <c r="AJ327" s="171" t="s">
        <v>130</v>
      </c>
      <c r="AK327" s="172">
        <v>42824</v>
      </c>
      <c r="AL327" s="186" t="s">
        <v>5841</v>
      </c>
      <c r="AM327" s="127">
        <v>2.3436694308553899E-2</v>
      </c>
      <c r="AN327" s="127">
        <v>1.1105896708874101E-2</v>
      </c>
      <c r="AO327" s="127">
        <v>0.15491481142254601</v>
      </c>
      <c r="AP327" s="127">
        <v>0.1439086577229009</v>
      </c>
      <c r="AQ327" s="127">
        <v>0.1235785312205588</v>
      </c>
      <c r="AR327" s="127">
        <v>9.8598050184203603E-2</v>
      </c>
      <c r="AS327" s="127">
        <v>0.1127579799289026</v>
      </c>
      <c r="AT327" s="127">
        <v>0.1639612003347459</v>
      </c>
      <c r="AU327" s="127" t="s">
        <v>44</v>
      </c>
      <c r="AV327" s="127" t="s">
        <v>44</v>
      </c>
      <c r="AW327" s="127">
        <v>0.1041986098152365</v>
      </c>
      <c r="AX327" s="127">
        <v>2.1483064276593771</v>
      </c>
      <c r="AY327" s="127">
        <v>0.24461060249950811</v>
      </c>
      <c r="AZ327" s="127">
        <v>1.0447810331602123</v>
      </c>
      <c r="BA327" s="127">
        <v>1.1008959839121351</v>
      </c>
      <c r="BB327" s="127">
        <v>0.95323965123327159</v>
      </c>
      <c r="BC327" s="127">
        <v>0.90673438179233601</v>
      </c>
      <c r="BD327" s="127">
        <v>0.86421539760286747</v>
      </c>
      <c r="BE327" s="127">
        <v>1.3251527790678022</v>
      </c>
      <c r="BF327" s="127" t="s">
        <v>44</v>
      </c>
      <c r="BG327" s="127" t="s">
        <v>44</v>
      </c>
      <c r="BH327" s="127">
        <v>1.2347210937569408</v>
      </c>
      <c r="BI327" s="127">
        <v>1.2527312850300501E-2</v>
      </c>
      <c r="BJ327" s="127">
        <v>-3.4296455418918403E-2</v>
      </c>
      <c r="BK327" s="127">
        <v>6.6399035655705999E-3</v>
      </c>
      <c r="BL327" s="127">
        <v>1.1664324769351087E-2</v>
      </c>
      <c r="BM327" s="127">
        <v>-5.3663425396339726E-3</v>
      </c>
      <c r="BN327" s="127">
        <v>-1.01416779700387E-2</v>
      </c>
      <c r="BO327" s="127">
        <v>-1.77164136559224E-2</v>
      </c>
      <c r="BP327" s="127">
        <v>4.0231164881711703E-2</v>
      </c>
      <c r="BQ327" s="127" t="s">
        <v>44</v>
      </c>
      <c r="BR327" s="127" t="s">
        <v>44</v>
      </c>
      <c r="BS327" s="127">
        <v>1.826667543881344E-2</v>
      </c>
      <c r="BT327" s="127">
        <v>7.6378697991191402E-2</v>
      </c>
      <c r="BU327" s="127">
        <v>6.3582966249541198E-2</v>
      </c>
      <c r="BV327" s="174">
        <v>0.11364668724495861</v>
      </c>
      <c r="BW327" s="174">
        <v>0.23972216168746971</v>
      </c>
      <c r="BX327" s="127">
        <v>-9.6822264956197196E-2</v>
      </c>
      <c r="BY327" s="127">
        <v>-0.14434572553409131</v>
      </c>
      <c r="BZ327" s="174">
        <v>0.16653191438248219</v>
      </c>
      <c r="CA327" s="179">
        <v>0.43829614075727319</v>
      </c>
      <c r="CB327" s="179">
        <v>-0.31440231781410521</v>
      </c>
      <c r="CC327" s="179">
        <v>0.49290199693195252</v>
      </c>
      <c r="CD327" s="179">
        <v>0.3978628201918521</v>
      </c>
      <c r="CE327" s="179">
        <v>0.18903115571661619</v>
      </c>
      <c r="CF327" s="179">
        <v>0.69408910585975436</v>
      </c>
      <c r="CG327" s="176">
        <v>2.4498132899999998</v>
      </c>
      <c r="CH327" s="168">
        <v>0.24</v>
      </c>
      <c r="CI327" s="169" t="s">
        <v>44</v>
      </c>
      <c r="CJ327" s="169">
        <v>3.5999999999999999E-3</v>
      </c>
      <c r="CK327" s="169" t="s">
        <v>44</v>
      </c>
      <c r="CL327" s="169">
        <v>3.5999999999999999E-3</v>
      </c>
      <c r="CM327" s="177">
        <v>505348188.5</v>
      </c>
      <c r="CN327" s="177">
        <v>510789515.56865054</v>
      </c>
      <c r="CO327" s="177">
        <v>-41844148.73999998</v>
      </c>
      <c r="CP327" s="127" t="s">
        <v>44</v>
      </c>
      <c r="CQ327" s="127" t="s">
        <v>44</v>
      </c>
      <c r="CR327" s="127" t="s">
        <v>44</v>
      </c>
      <c r="CS327" s="127" t="s">
        <v>44</v>
      </c>
      <c r="CT327" s="125" t="s">
        <v>44</v>
      </c>
      <c r="CU327" s="125" t="s">
        <v>44</v>
      </c>
      <c r="CV327" s="125" t="s">
        <v>5842</v>
      </c>
      <c r="CW327" s="125" t="s">
        <v>44</v>
      </c>
      <c r="CX327" s="153">
        <v>25569.625694432871</v>
      </c>
    </row>
    <row r="328" spans="1:102" ht="15" customHeight="1" x14ac:dyDescent="0.25">
      <c r="A328" s="8"/>
      <c r="B328" s="128">
        <v>26396708000105</v>
      </c>
      <c r="C328" s="151" t="s">
        <v>5843</v>
      </c>
      <c r="D328" s="125">
        <v>26</v>
      </c>
      <c r="E328" s="125"/>
      <c r="F328" s="121" t="s">
        <v>3267</v>
      </c>
      <c r="G328" s="125" t="s">
        <v>502</v>
      </c>
      <c r="H328" s="125" t="s">
        <v>3263</v>
      </c>
      <c r="I328" s="125" t="s">
        <v>3257</v>
      </c>
      <c r="J328" s="125" t="s">
        <v>357</v>
      </c>
      <c r="K328" s="125" t="s">
        <v>3285</v>
      </c>
      <c r="L328" s="125" t="s">
        <v>3273</v>
      </c>
      <c r="M328" s="125" t="s">
        <v>110</v>
      </c>
      <c r="N328" s="125" t="s">
        <v>113</v>
      </c>
      <c r="O328" s="125" t="s">
        <v>4795</v>
      </c>
      <c r="P328" s="125" t="s">
        <v>3295</v>
      </c>
      <c r="Q328" s="126">
        <v>500</v>
      </c>
      <c r="R328" s="125" t="s">
        <v>4571</v>
      </c>
      <c r="S328" s="187" t="s">
        <v>44</v>
      </c>
      <c r="T328" s="170">
        <v>100</v>
      </c>
      <c r="U328" s="170">
        <v>100</v>
      </c>
      <c r="V328" s="171" t="s">
        <v>3271</v>
      </c>
      <c r="W328" s="171" t="s">
        <v>3288</v>
      </c>
      <c r="X328" s="171" t="s">
        <v>3289</v>
      </c>
      <c r="Y328" s="171" t="s">
        <v>3292</v>
      </c>
      <c r="Z328" s="171">
        <v>32</v>
      </c>
      <c r="AA328" s="171" t="s">
        <v>44</v>
      </c>
      <c r="AB328" s="168" t="s">
        <v>44</v>
      </c>
      <c r="AC328" s="171" t="s">
        <v>5844</v>
      </c>
      <c r="AD328" s="168">
        <v>1.4999999999999999E-2</v>
      </c>
      <c r="AE328" s="168">
        <v>1.4999999999999999E-2</v>
      </c>
      <c r="AF328" s="168">
        <v>0.02</v>
      </c>
      <c r="AG328" s="168">
        <v>0.2</v>
      </c>
      <c r="AH328" s="171" t="s">
        <v>44</v>
      </c>
      <c r="AI328" s="171" t="s">
        <v>44</v>
      </c>
      <c r="AJ328" s="171" t="s">
        <v>130</v>
      </c>
      <c r="AK328" s="172">
        <v>42718</v>
      </c>
      <c r="AL328" s="186" t="s">
        <v>5845</v>
      </c>
      <c r="AM328" s="127">
        <v>1.3819136813916401E-2</v>
      </c>
      <c r="AN328" s="127">
        <v>5.5875004070234699E-2</v>
      </c>
      <c r="AO328" s="127">
        <v>0.20220289787258089</v>
      </c>
      <c r="AP328" s="127">
        <v>0.17289379817713141</v>
      </c>
      <c r="AQ328" s="127">
        <v>0.1428706696711812</v>
      </c>
      <c r="AR328" s="127">
        <v>5.08904829175034E-2</v>
      </c>
      <c r="AS328" s="127">
        <v>9.8450218358906799E-2</v>
      </c>
      <c r="AT328" s="127">
        <v>0.15415393552870249</v>
      </c>
      <c r="AU328" s="127" t="s">
        <v>44</v>
      </c>
      <c r="AV328" s="127" t="s">
        <v>44</v>
      </c>
      <c r="AW328" s="127">
        <v>0.1077101707897925</v>
      </c>
      <c r="AX328" s="127">
        <v>1.2667204705232471</v>
      </c>
      <c r="AY328" s="127">
        <v>1.2306632024914703</v>
      </c>
      <c r="AZ328" s="127">
        <v>1.3637027383461535</v>
      </c>
      <c r="BA328" s="127">
        <v>1.3405129146561132</v>
      </c>
      <c r="BB328" s="127">
        <v>1.1225623912557192</v>
      </c>
      <c r="BC328" s="127">
        <v>0.46800266821816561</v>
      </c>
      <c r="BD328" s="127">
        <v>0.75455586076283665</v>
      </c>
      <c r="BE328" s="127">
        <v>1.2458893668321682</v>
      </c>
      <c r="BF328" s="127" t="s">
        <v>44</v>
      </c>
      <c r="BG328" s="127" t="s">
        <v>44</v>
      </c>
      <c r="BH328" s="127">
        <v>1.2755453062470763</v>
      </c>
      <c r="BI328" s="127">
        <v>2.9097553556629002E-3</v>
      </c>
      <c r="BJ328" s="127">
        <v>1.0472651942442001E-2</v>
      </c>
      <c r="BK328" s="127">
        <v>5.3927990015605498E-2</v>
      </c>
      <c r="BL328" s="127">
        <v>3.8900693808239906E-2</v>
      </c>
      <c r="BM328" s="127">
        <v>1.3837611372647496E-2</v>
      </c>
      <c r="BN328" s="127">
        <v>-5.78492452367389E-2</v>
      </c>
      <c r="BO328" s="127">
        <v>-3.2024175225918203E-2</v>
      </c>
      <c r="BP328" s="127">
        <v>3.0423900075668302E-2</v>
      </c>
      <c r="BQ328" s="127" t="s">
        <v>44</v>
      </c>
      <c r="BR328" s="127" t="s">
        <v>44</v>
      </c>
      <c r="BS328" s="127">
        <v>2.1455929500293847E-2</v>
      </c>
      <c r="BT328" s="127">
        <v>2.6886682060973398E-2</v>
      </c>
      <c r="BU328" s="127">
        <v>9.0187990741249696E-2</v>
      </c>
      <c r="BV328" s="174">
        <v>1.7214074298628617</v>
      </c>
      <c r="BW328" s="174">
        <v>0.2155547788381984</v>
      </c>
      <c r="BX328" s="127">
        <v>-6.3135441189708002E-3</v>
      </c>
      <c r="BY328" s="127">
        <v>-0.2348709245975725</v>
      </c>
      <c r="BZ328" s="174">
        <v>0.1447582174626566</v>
      </c>
      <c r="CA328" s="179">
        <v>0.1982655307060093</v>
      </c>
      <c r="CB328" s="179">
        <v>-0.10593772808260619</v>
      </c>
      <c r="CC328" s="179">
        <v>0.22867437294365439</v>
      </c>
      <c r="CD328" s="179">
        <v>0.19194590307549839</v>
      </c>
      <c r="CE328" s="179">
        <v>0.2145770986141087</v>
      </c>
      <c r="CF328" s="179">
        <v>0.21809890754390929</v>
      </c>
      <c r="CG328" s="176">
        <v>2.59802906</v>
      </c>
      <c r="CH328" s="168">
        <v>0.25</v>
      </c>
      <c r="CI328" s="169">
        <v>0.15</v>
      </c>
      <c r="CJ328" s="169">
        <v>3.7499999999999999E-3</v>
      </c>
      <c r="CK328" s="169">
        <v>1.4089306396911083E-3</v>
      </c>
      <c r="CL328" s="169">
        <v>5.1589306396911082E-3</v>
      </c>
      <c r="CM328" s="177">
        <v>47771380.899999999</v>
      </c>
      <c r="CN328" s="177">
        <v>37911518.120793641</v>
      </c>
      <c r="CO328" s="177">
        <v>13237004.43</v>
      </c>
      <c r="CP328" s="127" t="s">
        <v>44</v>
      </c>
      <c r="CQ328" s="127" t="s">
        <v>44</v>
      </c>
      <c r="CR328" s="127" t="s">
        <v>44</v>
      </c>
      <c r="CS328" s="127" t="s">
        <v>44</v>
      </c>
      <c r="CT328" s="125" t="s">
        <v>44</v>
      </c>
      <c r="CU328" s="125" t="s">
        <v>44</v>
      </c>
      <c r="CV328" s="125" t="s">
        <v>5846</v>
      </c>
      <c r="CW328" s="125" t="s">
        <v>44</v>
      </c>
      <c r="CX328" s="153">
        <v>25569.625694432871</v>
      </c>
    </row>
    <row r="329" spans="1:102" ht="15" customHeight="1" x14ac:dyDescent="0.25">
      <c r="A329" s="8"/>
      <c r="B329" s="128">
        <v>39573883000164</v>
      </c>
      <c r="C329" s="151" t="s">
        <v>5847</v>
      </c>
      <c r="D329" s="125">
        <v>26</v>
      </c>
      <c r="E329" s="125"/>
      <c r="F329" s="121"/>
      <c r="G329" s="125" t="s">
        <v>502</v>
      </c>
      <c r="H329" s="125" t="s">
        <v>3263</v>
      </c>
      <c r="I329" s="125" t="s">
        <v>3257</v>
      </c>
      <c r="J329" s="125" t="s">
        <v>357</v>
      </c>
      <c r="K329" s="125" t="s">
        <v>3285</v>
      </c>
      <c r="L329" s="125" t="s">
        <v>3273</v>
      </c>
      <c r="M329" s="125" t="s">
        <v>112</v>
      </c>
      <c r="N329" s="125" t="s">
        <v>113</v>
      </c>
      <c r="O329" s="125" t="s">
        <v>4606</v>
      </c>
      <c r="P329" s="125" t="s">
        <v>4860</v>
      </c>
      <c r="Q329" s="126">
        <v>500</v>
      </c>
      <c r="R329" s="125" t="s">
        <v>4571</v>
      </c>
      <c r="S329" s="187" t="s">
        <v>44</v>
      </c>
      <c r="T329" s="170">
        <v>100</v>
      </c>
      <c r="U329" s="170">
        <v>100</v>
      </c>
      <c r="V329" s="171" t="s">
        <v>3271</v>
      </c>
      <c r="W329" s="171" t="s">
        <v>132</v>
      </c>
      <c r="X329" s="171" t="s">
        <v>3289</v>
      </c>
      <c r="Y329" s="171" t="s">
        <v>3292</v>
      </c>
      <c r="Z329" s="171">
        <v>32</v>
      </c>
      <c r="AA329" s="171" t="s">
        <v>44</v>
      </c>
      <c r="AB329" s="168" t="s">
        <v>44</v>
      </c>
      <c r="AC329" s="171" t="s">
        <v>5848</v>
      </c>
      <c r="AD329" s="168">
        <v>1.4999999999999999E-2</v>
      </c>
      <c r="AE329" s="168">
        <v>1.4999999999999999E-2</v>
      </c>
      <c r="AF329" s="168">
        <v>2.2000000000000002E-2</v>
      </c>
      <c r="AG329" s="168">
        <v>0.2</v>
      </c>
      <c r="AH329" s="171" t="s">
        <v>44</v>
      </c>
      <c r="AI329" s="171" t="s">
        <v>44</v>
      </c>
      <c r="AJ329" s="171" t="s">
        <v>3246</v>
      </c>
      <c r="AK329" s="172">
        <v>44217</v>
      </c>
      <c r="AL329" s="186" t="s">
        <v>5849</v>
      </c>
      <c r="AM329" s="127">
        <v>-1.6388698237718E-3</v>
      </c>
      <c r="AN329" s="127">
        <v>0.16597048755390781</v>
      </c>
      <c r="AO329" s="127">
        <v>0.61004642506348361</v>
      </c>
      <c r="AP329" s="127">
        <v>0.32165736352648988</v>
      </c>
      <c r="AQ329" s="127">
        <v>0.40285985750069342</v>
      </c>
      <c r="AR329" s="127">
        <v>0.1024084429814653</v>
      </c>
      <c r="AS329" s="127">
        <v>0.27633891509474418</v>
      </c>
      <c r="AT329" s="127">
        <v>-0.12291908060017299</v>
      </c>
      <c r="AU329" s="127" t="s">
        <v>44</v>
      </c>
      <c r="AV329" s="127" t="s">
        <v>44</v>
      </c>
      <c r="AW329" s="127">
        <v>0.1311570752819875</v>
      </c>
      <c r="AX329" s="127" t="s">
        <v>44</v>
      </c>
      <c r="AY329" s="127">
        <v>3.6555482210867769</v>
      </c>
      <c r="AZ329" s="127">
        <v>4.1142930646898712</v>
      </c>
      <c r="BA329" s="127">
        <v>2.664677842111312</v>
      </c>
      <c r="BB329" s="127">
        <v>4.0113783968455046</v>
      </c>
      <c r="BC329" s="127">
        <v>0.94177578627200176</v>
      </c>
      <c r="BD329" s="127">
        <v>2.1179551596466197</v>
      </c>
      <c r="BE329" s="127" t="s">
        <v>44</v>
      </c>
      <c r="BF329" s="127" t="s">
        <v>44</v>
      </c>
      <c r="BG329" s="127" t="s">
        <v>44</v>
      </c>
      <c r="BH329" s="127">
        <v>1.2045505252770272</v>
      </c>
      <c r="BI329" s="127">
        <v>-1.2548251282025301E-2</v>
      </c>
      <c r="BJ329" s="127">
        <v>0.12056813542611521</v>
      </c>
      <c r="BK329" s="127">
        <v>0.46177151720650822</v>
      </c>
      <c r="BL329" s="127">
        <v>0.1793020036075057</v>
      </c>
      <c r="BM329" s="127">
        <v>0.27482963128222249</v>
      </c>
      <c r="BN329" s="127">
        <v>-6.331285172777E-3</v>
      </c>
      <c r="BO329" s="127">
        <v>0.14586452150991899</v>
      </c>
      <c r="BP329" s="127">
        <v>-0.24664911605320719</v>
      </c>
      <c r="BQ329" s="127" t="s">
        <v>44</v>
      </c>
      <c r="BR329" s="127" t="s">
        <v>44</v>
      </c>
      <c r="BS329" s="127">
        <v>2.0085420365580919E-2</v>
      </c>
      <c r="BT329" s="127">
        <v>0.23244658440093499</v>
      </c>
      <c r="BU329" s="127">
        <v>0.21095206697130001</v>
      </c>
      <c r="BV329" s="174">
        <v>1.5717852245383297</v>
      </c>
      <c r="BW329" s="174">
        <v>0.18165279110841459</v>
      </c>
      <c r="BX329" s="127">
        <v>-0.18690874452226541</v>
      </c>
      <c r="BY329" s="127">
        <v>-0.35821377373176549</v>
      </c>
      <c r="BZ329" s="174">
        <v>0.91692647951275441</v>
      </c>
      <c r="CA329" s="179">
        <v>0.65729893875104095</v>
      </c>
      <c r="CB329" s="179">
        <v>-0.33576040089700232</v>
      </c>
      <c r="CC329" s="179">
        <v>0.46860878074152279</v>
      </c>
      <c r="CD329" s="179">
        <v>0.3474466312182099</v>
      </c>
      <c r="CE329" s="179">
        <v>0.16534650978710641</v>
      </c>
      <c r="CF329" s="179">
        <v>0.65955411027553734</v>
      </c>
      <c r="CG329" s="176">
        <v>3.9115837999999998</v>
      </c>
      <c r="CH329" s="168">
        <v>0.24</v>
      </c>
      <c r="CI329" s="169" t="s">
        <v>44</v>
      </c>
      <c r="CJ329" s="169">
        <v>3.5999999999999999E-3</v>
      </c>
      <c r="CK329" s="169" t="s">
        <v>44</v>
      </c>
      <c r="CL329" s="169">
        <v>3.5999999999999999E-3</v>
      </c>
      <c r="CM329" s="177">
        <v>109958592.31999999</v>
      </c>
      <c r="CN329" s="177">
        <v>93989864.73301588</v>
      </c>
      <c r="CO329" s="177">
        <v>11952274.23</v>
      </c>
      <c r="CP329" s="127" t="s">
        <v>44</v>
      </c>
      <c r="CQ329" s="127" t="s">
        <v>44</v>
      </c>
      <c r="CR329" s="127" t="s">
        <v>44</v>
      </c>
      <c r="CS329" s="127" t="s">
        <v>44</v>
      </c>
      <c r="CT329" s="125" t="s">
        <v>44</v>
      </c>
      <c r="CU329" s="125" t="s">
        <v>44</v>
      </c>
      <c r="CV329" s="125" t="s">
        <v>5850</v>
      </c>
      <c r="CW329" s="125" t="s">
        <v>44</v>
      </c>
      <c r="CX329" s="153">
        <v>25569.625694432871</v>
      </c>
    </row>
    <row r="330" spans="1:102" ht="15" customHeight="1" x14ac:dyDescent="0.25">
      <c r="A330" s="8"/>
      <c r="B330" s="128">
        <v>30521581000178</v>
      </c>
      <c r="C330" s="151" t="s">
        <v>5851</v>
      </c>
      <c r="D330" s="125">
        <v>13</v>
      </c>
      <c r="E330" s="125"/>
      <c r="F330" s="121" t="s">
        <v>3274</v>
      </c>
      <c r="G330" s="125" t="s">
        <v>502</v>
      </c>
      <c r="H330" s="125" t="s">
        <v>3263</v>
      </c>
      <c r="I330" s="125" t="s">
        <v>3257</v>
      </c>
      <c r="J330" s="125" t="s">
        <v>357</v>
      </c>
      <c r="K330" s="125" t="s">
        <v>3285</v>
      </c>
      <c r="L330" s="125" t="s">
        <v>3273</v>
      </c>
      <c r="M330" s="125" t="s">
        <v>110</v>
      </c>
      <c r="N330" s="125" t="s">
        <v>260</v>
      </c>
      <c r="O330" s="125" t="s">
        <v>154</v>
      </c>
      <c r="P330" s="125" t="s">
        <v>3299</v>
      </c>
      <c r="Q330" s="126">
        <v>500</v>
      </c>
      <c r="R330" s="125" t="s">
        <v>4571</v>
      </c>
      <c r="S330" s="187" t="s">
        <v>44</v>
      </c>
      <c r="T330" s="170">
        <v>100</v>
      </c>
      <c r="U330" s="170">
        <v>100</v>
      </c>
      <c r="V330" s="171" t="s">
        <v>3271</v>
      </c>
      <c r="W330" s="171" t="s">
        <v>132</v>
      </c>
      <c r="X330" s="171" t="s">
        <v>3290</v>
      </c>
      <c r="Y330" s="171" t="s">
        <v>3288</v>
      </c>
      <c r="Z330" s="171">
        <v>61</v>
      </c>
      <c r="AA330" s="171" t="s">
        <v>131</v>
      </c>
      <c r="AB330" s="168">
        <v>0.05</v>
      </c>
      <c r="AC330" s="171" t="s">
        <v>44</v>
      </c>
      <c r="AD330" s="168">
        <v>1.4999999999999999E-2</v>
      </c>
      <c r="AE330" s="168" t="s">
        <v>44</v>
      </c>
      <c r="AF330" s="168">
        <v>0.02</v>
      </c>
      <c r="AG330" s="168">
        <v>0.2</v>
      </c>
      <c r="AH330" s="171" t="s">
        <v>44</v>
      </c>
      <c r="AI330" s="171" t="s">
        <v>44</v>
      </c>
      <c r="AJ330" s="171" t="s">
        <v>130</v>
      </c>
      <c r="AK330" s="172">
        <v>43343</v>
      </c>
      <c r="AL330" s="186" t="s">
        <v>5852</v>
      </c>
      <c r="AM330" s="127">
        <v>3.10369541419541E-2</v>
      </c>
      <c r="AN330" s="127">
        <v>-1.8902178230453301E-2</v>
      </c>
      <c r="AO330" s="127">
        <v>0.15742797806270789</v>
      </c>
      <c r="AP330" s="127">
        <v>0.15469996099194791</v>
      </c>
      <c r="AQ330" s="127">
        <v>0.122986313496062</v>
      </c>
      <c r="AR330" s="127">
        <v>0.1027330422780483</v>
      </c>
      <c r="AS330" s="127">
        <v>0.10647589683208419</v>
      </c>
      <c r="AT330" s="127">
        <v>0.19679261394792519</v>
      </c>
      <c r="AU330" s="127" t="s">
        <v>44</v>
      </c>
      <c r="AV330" s="127" t="s">
        <v>44</v>
      </c>
      <c r="AW330" s="127">
        <v>0.10955990544610621</v>
      </c>
      <c r="AX330" s="127">
        <v>2.8449783574551959</v>
      </c>
      <c r="AY330" s="127" t="s">
        <v>44</v>
      </c>
      <c r="AZ330" s="127">
        <v>1.0617304056230572</v>
      </c>
      <c r="BA330" s="127">
        <v>1.1894059176081169</v>
      </c>
      <c r="BB330" s="127">
        <v>0.94813281679422179</v>
      </c>
      <c r="BC330" s="127">
        <v>0.944760889344198</v>
      </c>
      <c r="BD330" s="127">
        <v>0.81606738231637155</v>
      </c>
      <c r="BE330" s="127">
        <v>1.5904999398680717</v>
      </c>
      <c r="BF330" s="127" t="s">
        <v>44</v>
      </c>
      <c r="BG330" s="127" t="s">
        <v>44</v>
      </c>
      <c r="BH330" s="127">
        <v>1.2707356442936193</v>
      </c>
      <c r="BI330" s="127">
        <v>2.0127572683700599E-2</v>
      </c>
      <c r="BJ330" s="127">
        <v>-6.4304530358246001E-2</v>
      </c>
      <c r="BK330" s="127">
        <v>9.1530702057324997E-3</v>
      </c>
      <c r="BL330" s="127">
        <v>2.1799687459248318E-2</v>
      </c>
      <c r="BM330" s="127">
        <v>-5.9554100692559286E-3</v>
      </c>
      <c r="BN330" s="127">
        <v>-6.0066858761939996E-3</v>
      </c>
      <c r="BO330" s="127">
        <v>-2.3998496752740898E-2</v>
      </c>
      <c r="BP330" s="127">
        <v>7.3062578494891006E-2</v>
      </c>
      <c r="BQ330" s="127" t="s">
        <v>44</v>
      </c>
      <c r="BR330" s="127" t="s">
        <v>44</v>
      </c>
      <c r="BS330" s="127">
        <v>2.1489435067216345E-2</v>
      </c>
      <c r="BT330" s="127">
        <v>0.1305444347429299</v>
      </c>
      <c r="BU330" s="127">
        <v>0.10911784737256421</v>
      </c>
      <c r="BV330" s="174">
        <v>0.1261383533443185</v>
      </c>
      <c r="BW330" s="174">
        <v>0.20416097208389161</v>
      </c>
      <c r="BX330" s="127">
        <v>-0.16959100929082691</v>
      </c>
      <c r="BY330" s="127">
        <v>-0.2464366833320849</v>
      </c>
      <c r="BZ330" s="174">
        <v>0.28070794973030161</v>
      </c>
      <c r="CA330" s="179">
        <v>0.42064975003219618</v>
      </c>
      <c r="CB330" s="179">
        <v>-0.308498381353005</v>
      </c>
      <c r="CC330" s="179">
        <v>0.47840572899493328</v>
      </c>
      <c r="CD330" s="179">
        <v>0.38125595986295352</v>
      </c>
      <c r="CE330" s="179">
        <v>0.18326156007540939</v>
      </c>
      <c r="CF330" s="179">
        <v>0.68559639141308315</v>
      </c>
      <c r="CG330" s="176">
        <v>2.2098565899999998</v>
      </c>
      <c r="CH330" s="168" t="s">
        <v>44</v>
      </c>
      <c r="CI330" s="169" t="s">
        <v>44</v>
      </c>
      <c r="CJ330" s="169" t="s">
        <v>44</v>
      </c>
      <c r="CK330" s="169" t="s">
        <v>44</v>
      </c>
      <c r="CL330" s="169" t="s">
        <v>44</v>
      </c>
      <c r="CM330" s="177">
        <v>240367756.30000001</v>
      </c>
      <c r="CN330" s="177">
        <v>238399103.82825395</v>
      </c>
      <c r="CO330" s="177">
        <v>-672369.4300000011</v>
      </c>
      <c r="CP330" s="127" t="s">
        <v>44</v>
      </c>
      <c r="CQ330" s="127" t="s">
        <v>44</v>
      </c>
      <c r="CR330" s="127" t="s">
        <v>44</v>
      </c>
      <c r="CS330" s="127" t="s">
        <v>44</v>
      </c>
      <c r="CT330" s="125" t="s">
        <v>44</v>
      </c>
      <c r="CU330" s="125" t="s">
        <v>44</v>
      </c>
      <c r="CV330" s="125" t="s">
        <v>5853</v>
      </c>
      <c r="CW330" s="125" t="s">
        <v>44</v>
      </c>
      <c r="CX330" s="153">
        <v>25569.625694432871</v>
      </c>
    </row>
    <row r="331" spans="1:102" ht="15" customHeight="1" x14ac:dyDescent="0.25">
      <c r="A331" s="8"/>
      <c r="B331" s="128">
        <v>42831231000197</v>
      </c>
      <c r="C331" s="151" t="s">
        <v>5854</v>
      </c>
      <c r="D331" s="125">
        <v>13</v>
      </c>
      <c r="E331" s="125"/>
      <c r="F331" s="121"/>
      <c r="G331" s="125" t="s">
        <v>502</v>
      </c>
      <c r="H331" s="125" t="s">
        <v>3263</v>
      </c>
      <c r="I331" s="125" t="s">
        <v>3257</v>
      </c>
      <c r="J331" s="125" t="s">
        <v>357</v>
      </c>
      <c r="K331" s="125" t="s">
        <v>3285</v>
      </c>
      <c r="L331" s="125" t="s">
        <v>3273</v>
      </c>
      <c r="M331" s="125" t="s">
        <v>110</v>
      </c>
      <c r="N331" s="125" t="s">
        <v>111</v>
      </c>
      <c r="O331" s="125" t="s">
        <v>154</v>
      </c>
      <c r="P331" s="125" t="s">
        <v>112</v>
      </c>
      <c r="Q331" s="126">
        <v>500</v>
      </c>
      <c r="R331" s="125" t="s">
        <v>4571</v>
      </c>
      <c r="S331" s="187" t="s">
        <v>44</v>
      </c>
      <c r="T331" s="170">
        <v>100</v>
      </c>
      <c r="U331" s="170">
        <v>100</v>
      </c>
      <c r="V331" s="171" t="s">
        <v>3271</v>
      </c>
      <c r="W331" s="171" t="s">
        <v>132</v>
      </c>
      <c r="X331" s="171" t="s">
        <v>3290</v>
      </c>
      <c r="Y331" s="171" t="s">
        <v>3292</v>
      </c>
      <c r="Z331" s="171">
        <v>62</v>
      </c>
      <c r="AA331" s="171" t="s">
        <v>131</v>
      </c>
      <c r="AB331" s="168">
        <v>0.05</v>
      </c>
      <c r="AC331" s="171" t="s">
        <v>5855</v>
      </c>
      <c r="AD331" s="168">
        <v>1.4999999999999999E-2</v>
      </c>
      <c r="AE331" s="168">
        <v>1.4999999999999999E-2</v>
      </c>
      <c r="AF331" s="168">
        <v>0.02</v>
      </c>
      <c r="AG331" s="168">
        <v>0.2</v>
      </c>
      <c r="AH331" s="171" t="s">
        <v>133</v>
      </c>
      <c r="AI331" s="171" t="s">
        <v>4607</v>
      </c>
      <c r="AJ331" s="171" t="s">
        <v>130</v>
      </c>
      <c r="AK331" s="172">
        <v>44676</v>
      </c>
      <c r="AL331" s="186" t="s">
        <v>5856</v>
      </c>
      <c r="AM331" s="127">
        <v>2.6065309246007199E-2</v>
      </c>
      <c r="AN331" s="127">
        <v>-2.9702794064892998E-2</v>
      </c>
      <c r="AO331" s="127">
        <v>0.1353623594738517</v>
      </c>
      <c r="AP331" s="127">
        <v>0.1425725768711478</v>
      </c>
      <c r="AQ331" s="127">
        <v>0.1127083415829159</v>
      </c>
      <c r="AR331" s="127">
        <v>0.1058069396921672</v>
      </c>
      <c r="AS331" s="127">
        <v>9.6749927038151301E-2</v>
      </c>
      <c r="AT331" s="127" t="s">
        <v>44</v>
      </c>
      <c r="AU331" s="127" t="s">
        <v>44</v>
      </c>
      <c r="AV331" s="127" t="s">
        <v>44</v>
      </c>
      <c r="AW331" s="127">
        <v>0.1172961373521441</v>
      </c>
      <c r="AX331" s="127">
        <v>2.389256379543641</v>
      </c>
      <c r="AY331" s="127" t="s">
        <v>44</v>
      </c>
      <c r="AZ331" s="127">
        <v>0.91291481094306981</v>
      </c>
      <c r="BA331" s="127">
        <v>1.0899953069862496</v>
      </c>
      <c r="BB331" s="127">
        <v>0.86035840795534668</v>
      </c>
      <c r="BC331" s="127">
        <v>0.97302928274829703</v>
      </c>
      <c r="BD331" s="127">
        <v>0.74152425146357492</v>
      </c>
      <c r="BE331" s="127" t="s">
        <v>44</v>
      </c>
      <c r="BF331" s="127" t="s">
        <v>44</v>
      </c>
      <c r="BG331" s="127" t="s">
        <v>44</v>
      </c>
      <c r="BH331" s="127">
        <v>0.88375820829990781</v>
      </c>
      <c r="BI331" s="127">
        <v>1.51559277877537E-2</v>
      </c>
      <c r="BJ331" s="127">
        <v>-7.5105146192685698E-2</v>
      </c>
      <c r="BK331" s="127">
        <v>-1.29125483831236E-2</v>
      </c>
      <c r="BL331" s="127">
        <v>1.0409863011507925E-2</v>
      </c>
      <c r="BM331" s="127">
        <v>-1.6174401460967935E-2</v>
      </c>
      <c r="BN331" s="127">
        <v>-2.9327884620750999E-3</v>
      </c>
      <c r="BO331" s="127">
        <v>-3.3724466546673798E-2</v>
      </c>
      <c r="BP331" s="127" t="s">
        <v>44</v>
      </c>
      <c r="BQ331" s="127" t="s">
        <v>44</v>
      </c>
      <c r="BR331" s="127" t="s">
        <v>44</v>
      </c>
      <c r="BS331" s="127">
        <v>-1.3620352605763997E-2</v>
      </c>
      <c r="BT331" s="127">
        <v>0.1237051625312674</v>
      </c>
      <c r="BU331" s="127">
        <v>9.0670647820150094E-2</v>
      </c>
      <c r="BV331" s="174">
        <v>-2.9573771650676602E-2</v>
      </c>
      <c r="BW331" s="174">
        <v>-8.1626196302149803E-2</v>
      </c>
      <c r="BX331" s="127">
        <v>-0.16456160539615061</v>
      </c>
      <c r="BY331" s="127">
        <v>-0.16456160539615061</v>
      </c>
      <c r="BZ331" s="174">
        <v>0.19150740799270999</v>
      </c>
      <c r="CA331" s="179">
        <v>0.40871426208582579</v>
      </c>
      <c r="CB331" s="179">
        <v>-0.31365864717295389</v>
      </c>
      <c r="CC331" s="179">
        <v>0.47414612581771459</v>
      </c>
      <c r="CD331" s="179">
        <v>0.38064876697025479</v>
      </c>
      <c r="CE331" s="179">
        <v>0.17023498067630211</v>
      </c>
      <c r="CF331" s="179">
        <v>0.68610788752934226</v>
      </c>
      <c r="CG331" s="176">
        <v>1.5590653999999999</v>
      </c>
      <c r="CH331" s="168" t="s">
        <v>44</v>
      </c>
      <c r="CI331" s="169" t="s">
        <v>44</v>
      </c>
      <c r="CJ331" s="169" t="s">
        <v>44</v>
      </c>
      <c r="CK331" s="169" t="s">
        <v>44</v>
      </c>
      <c r="CL331" s="169" t="s">
        <v>44</v>
      </c>
      <c r="CM331" s="177">
        <v>2441087979.1100001</v>
      </c>
      <c r="CN331" s="177">
        <v>2235097234.4519043</v>
      </c>
      <c r="CO331" s="177">
        <v>591625093.31000018</v>
      </c>
      <c r="CP331" s="127" t="s">
        <v>44</v>
      </c>
      <c r="CQ331" s="127" t="s">
        <v>44</v>
      </c>
      <c r="CR331" s="127" t="s">
        <v>44</v>
      </c>
      <c r="CS331" s="127" t="s">
        <v>44</v>
      </c>
      <c r="CT331" s="125" t="s">
        <v>44</v>
      </c>
      <c r="CU331" s="125" t="s">
        <v>44</v>
      </c>
      <c r="CV331" s="125" t="s">
        <v>5857</v>
      </c>
      <c r="CW331" s="125" t="s">
        <v>44</v>
      </c>
      <c r="CX331" s="153">
        <v>25569.625694432871</v>
      </c>
    </row>
    <row r="332" spans="1:102" ht="15" customHeight="1" x14ac:dyDescent="0.25">
      <c r="A332" s="8"/>
      <c r="B332" s="128">
        <v>41993797000152</v>
      </c>
      <c r="C332" s="151" t="s">
        <v>5858</v>
      </c>
      <c r="D332" s="125">
        <v>11</v>
      </c>
      <c r="E332" s="125"/>
      <c r="F332" s="121"/>
      <c r="G332" s="125" t="s">
        <v>510</v>
      </c>
      <c r="H332" s="125" t="s">
        <v>153</v>
      </c>
      <c r="I332" s="125" t="s">
        <v>2325</v>
      </c>
      <c r="J332" s="125" t="s">
        <v>3319</v>
      </c>
      <c r="K332" s="125" t="s">
        <v>3285</v>
      </c>
      <c r="L332" s="125" t="s">
        <v>3273</v>
      </c>
      <c r="M332" s="125" t="s">
        <v>160</v>
      </c>
      <c r="N332" s="125" t="s">
        <v>3305</v>
      </c>
      <c r="O332" s="125" t="s">
        <v>3326</v>
      </c>
      <c r="P332" s="125" t="s">
        <v>3320</v>
      </c>
      <c r="Q332" s="126">
        <v>500</v>
      </c>
      <c r="R332" s="125" t="s">
        <v>4571</v>
      </c>
      <c r="S332" s="187" t="s">
        <v>44</v>
      </c>
      <c r="T332" s="170">
        <v>500</v>
      </c>
      <c r="U332" s="170">
        <v>500</v>
      </c>
      <c r="V332" s="171" t="s">
        <v>3271</v>
      </c>
      <c r="W332" s="171" t="s">
        <v>132</v>
      </c>
      <c r="X332" s="171" t="s">
        <v>132</v>
      </c>
      <c r="Y332" s="171" t="s">
        <v>3288</v>
      </c>
      <c r="Z332" s="171">
        <v>1</v>
      </c>
      <c r="AA332" s="171" t="s">
        <v>44</v>
      </c>
      <c r="AB332" s="168" t="s">
        <v>44</v>
      </c>
      <c r="AC332" s="171" t="s">
        <v>5859</v>
      </c>
      <c r="AD332" s="168">
        <v>6.9999999999999993E-3</v>
      </c>
      <c r="AE332" s="168">
        <v>6.9999999999999993E-3</v>
      </c>
      <c r="AF332" s="168">
        <v>6.9999999999999993E-3</v>
      </c>
      <c r="AG332" s="168">
        <v>0.2</v>
      </c>
      <c r="AH332" s="171" t="s">
        <v>3253</v>
      </c>
      <c r="AI332" s="171" t="s">
        <v>3254</v>
      </c>
      <c r="AJ332" s="171" t="s">
        <v>130</v>
      </c>
      <c r="AK332" s="172">
        <v>44460</v>
      </c>
      <c r="AL332" s="186" t="s">
        <v>5860</v>
      </c>
      <c r="AM332" s="127" t="s">
        <v>44</v>
      </c>
      <c r="AN332" s="127" t="s">
        <v>44</v>
      </c>
      <c r="AO332" s="127" t="s">
        <v>44</v>
      </c>
      <c r="AP332" s="127" t="s">
        <v>44</v>
      </c>
      <c r="AQ332" s="127" t="s">
        <v>44</v>
      </c>
      <c r="AR332" s="127">
        <v>0.1135821926949756</v>
      </c>
      <c r="AS332" s="127">
        <v>0.1453877822438929</v>
      </c>
      <c r="AT332" s="127">
        <v>0.1423038175513795</v>
      </c>
      <c r="AU332" s="127" t="s">
        <v>44</v>
      </c>
      <c r="AV332" s="127" t="s">
        <v>44</v>
      </c>
      <c r="AW332" s="127" t="s">
        <v>44</v>
      </c>
      <c r="AX332" s="127" t="s">
        <v>44</v>
      </c>
      <c r="AY332" s="127" t="s">
        <v>44</v>
      </c>
      <c r="AZ332" s="127" t="s">
        <v>44</v>
      </c>
      <c r="BA332" s="127" t="s">
        <v>44</v>
      </c>
      <c r="BB332" s="127" t="s">
        <v>44</v>
      </c>
      <c r="BC332" s="127">
        <v>1.0445326158427066</v>
      </c>
      <c r="BD332" s="127">
        <v>1.1143012682359941</v>
      </c>
      <c r="BE332" s="127">
        <v>1.1501153865376177</v>
      </c>
      <c r="BF332" s="127" t="s">
        <v>44</v>
      </c>
      <c r="BG332" s="127" t="s">
        <v>44</v>
      </c>
      <c r="BH332" s="127" t="s">
        <v>44</v>
      </c>
      <c r="BI332" s="127" t="s">
        <v>44</v>
      </c>
      <c r="BJ332" s="127" t="s">
        <v>44</v>
      </c>
      <c r="BK332" s="127" t="s">
        <v>44</v>
      </c>
      <c r="BL332" s="127" t="s">
        <v>44</v>
      </c>
      <c r="BM332" s="127" t="s">
        <v>44</v>
      </c>
      <c r="BN332" s="127">
        <v>4.8424645407331999E-3</v>
      </c>
      <c r="BO332" s="127">
        <v>1.4913388659067699E-2</v>
      </c>
      <c r="BP332" s="127">
        <v>1.8573782098345301E-2</v>
      </c>
      <c r="BQ332" s="127" t="s">
        <v>44</v>
      </c>
      <c r="BR332" s="127" t="s">
        <v>44</v>
      </c>
      <c r="BS332" s="127" t="s">
        <v>44</v>
      </c>
      <c r="BT332" s="127" t="s">
        <v>44</v>
      </c>
      <c r="BU332" s="127" t="s">
        <v>44</v>
      </c>
      <c r="BV332" s="174" t="s">
        <v>44</v>
      </c>
      <c r="BW332" s="174" t="s">
        <v>44</v>
      </c>
      <c r="BX332" s="127" t="s">
        <v>44</v>
      </c>
      <c r="BY332" s="127" t="s">
        <v>44</v>
      </c>
      <c r="BZ332" s="174" t="s">
        <v>44</v>
      </c>
      <c r="CA332" s="179" t="s">
        <v>44</v>
      </c>
      <c r="CB332" s="179" t="s">
        <v>44</v>
      </c>
      <c r="CC332" s="179" t="s">
        <v>44</v>
      </c>
      <c r="CD332" s="179" t="s">
        <v>44</v>
      </c>
      <c r="CE332" s="179" t="s">
        <v>44</v>
      </c>
      <c r="CF332" s="179" t="s">
        <v>44</v>
      </c>
      <c r="CG332" s="176" t="s">
        <v>44</v>
      </c>
      <c r="CH332" s="168">
        <v>0.19750000000000001</v>
      </c>
      <c r="CI332" s="169" t="s">
        <v>44</v>
      </c>
      <c r="CJ332" s="169">
        <v>1.3824999999999998E-3</v>
      </c>
      <c r="CK332" s="169" t="s">
        <v>44</v>
      </c>
      <c r="CL332" s="169">
        <v>1.3824999999999998E-3</v>
      </c>
      <c r="CM332" s="177" t="s">
        <v>44</v>
      </c>
      <c r="CN332" s="177" t="s">
        <v>44</v>
      </c>
      <c r="CO332" s="177" t="s">
        <v>44</v>
      </c>
      <c r="CP332" s="127" t="s">
        <v>44</v>
      </c>
      <c r="CQ332" s="127" t="s">
        <v>44</v>
      </c>
      <c r="CR332" s="127" t="s">
        <v>44</v>
      </c>
      <c r="CS332" s="127" t="s">
        <v>44</v>
      </c>
      <c r="CT332" s="125" t="s">
        <v>44</v>
      </c>
      <c r="CU332" s="125" t="s">
        <v>44</v>
      </c>
      <c r="CV332" s="125" t="s">
        <v>5861</v>
      </c>
      <c r="CW332" s="125" t="s">
        <v>44</v>
      </c>
      <c r="CX332" s="153">
        <v>25569.625694432871</v>
      </c>
    </row>
    <row r="333" spans="1:102" ht="15" customHeight="1" x14ac:dyDescent="0.25">
      <c r="A333" s="8"/>
      <c r="B333" s="128">
        <v>34687633000131</v>
      </c>
      <c r="C333" s="151" t="s">
        <v>5862</v>
      </c>
      <c r="D333" s="125">
        <v>13</v>
      </c>
      <c r="E333" s="125"/>
      <c r="F333" s="121"/>
      <c r="G333" s="125" t="s">
        <v>510</v>
      </c>
      <c r="H333" s="125" t="s">
        <v>153</v>
      </c>
      <c r="I333" s="125" t="s">
        <v>2325</v>
      </c>
      <c r="J333" s="125" t="s">
        <v>3319</v>
      </c>
      <c r="K333" s="125" t="s">
        <v>3285</v>
      </c>
      <c r="L333" s="125" t="s">
        <v>5067</v>
      </c>
      <c r="M333" s="125" t="s">
        <v>110</v>
      </c>
      <c r="N333" s="125" t="s">
        <v>260</v>
      </c>
      <c r="O333" s="125" t="s">
        <v>365</v>
      </c>
      <c r="P333" s="125" t="s">
        <v>3320</v>
      </c>
      <c r="Q333" s="126">
        <v>500</v>
      </c>
      <c r="R333" s="125" t="s">
        <v>4571</v>
      </c>
      <c r="S333" s="187" t="s">
        <v>44</v>
      </c>
      <c r="T333" s="170">
        <v>500</v>
      </c>
      <c r="U333" s="170">
        <v>500</v>
      </c>
      <c r="V333" s="171" t="s">
        <v>3271</v>
      </c>
      <c r="W333" s="171" t="s">
        <v>132</v>
      </c>
      <c r="X333" s="171" t="s">
        <v>132</v>
      </c>
      <c r="Y333" s="171" t="s">
        <v>3288</v>
      </c>
      <c r="Z333" s="171">
        <v>1</v>
      </c>
      <c r="AA333" s="171" t="s">
        <v>44</v>
      </c>
      <c r="AB333" s="168" t="s">
        <v>44</v>
      </c>
      <c r="AC333" s="171" t="s">
        <v>44</v>
      </c>
      <c r="AD333" s="168">
        <v>8.0000000000000002E-3</v>
      </c>
      <c r="AE333" s="168" t="s">
        <v>44</v>
      </c>
      <c r="AF333" s="168">
        <v>8.0000000000000002E-3</v>
      </c>
      <c r="AG333" s="168">
        <v>0.25</v>
      </c>
      <c r="AH333" s="171" t="s">
        <v>4669</v>
      </c>
      <c r="AI333" s="171" t="s">
        <v>4607</v>
      </c>
      <c r="AJ333" s="171" t="s">
        <v>130</v>
      </c>
      <c r="AK333" s="172">
        <v>43798</v>
      </c>
      <c r="AL333" s="186" t="s">
        <v>5863</v>
      </c>
      <c r="AM333" s="127" t="s">
        <v>44</v>
      </c>
      <c r="AN333" s="127" t="s">
        <v>44</v>
      </c>
      <c r="AO333" s="127" t="s">
        <v>44</v>
      </c>
      <c r="AP333" s="127" t="s">
        <v>44</v>
      </c>
      <c r="AQ333" s="127" t="s">
        <v>44</v>
      </c>
      <c r="AR333" s="127">
        <v>0.1117338844164987</v>
      </c>
      <c r="AS333" s="127">
        <v>0.1405359795571923</v>
      </c>
      <c r="AT333" s="127">
        <v>0.13989802006270069</v>
      </c>
      <c r="AU333" s="127" t="s">
        <v>44</v>
      </c>
      <c r="AV333" s="127" t="s">
        <v>44</v>
      </c>
      <c r="AW333" s="127" t="s">
        <v>44</v>
      </c>
      <c r="AX333" s="127" t="s">
        <v>44</v>
      </c>
      <c r="AY333" s="127" t="s">
        <v>44</v>
      </c>
      <c r="AZ333" s="127" t="s">
        <v>44</v>
      </c>
      <c r="BA333" s="127" t="s">
        <v>44</v>
      </c>
      <c r="BB333" s="127" t="s">
        <v>44</v>
      </c>
      <c r="BC333" s="127">
        <v>1.0275350721680061</v>
      </c>
      <c r="BD333" s="127">
        <v>1.0771154070612778</v>
      </c>
      <c r="BE333" s="127">
        <v>1.1306714618683158</v>
      </c>
      <c r="BF333" s="127" t="s">
        <v>44</v>
      </c>
      <c r="BG333" s="127" t="s">
        <v>44</v>
      </c>
      <c r="BH333" s="127" t="s">
        <v>44</v>
      </c>
      <c r="BI333" s="127" t="s">
        <v>44</v>
      </c>
      <c r="BJ333" s="127" t="s">
        <v>44</v>
      </c>
      <c r="BK333" s="127" t="s">
        <v>44</v>
      </c>
      <c r="BL333" s="127" t="s">
        <v>44</v>
      </c>
      <c r="BM333" s="127" t="s">
        <v>44</v>
      </c>
      <c r="BN333" s="127">
        <v>2.9941562622564002E-3</v>
      </c>
      <c r="BO333" s="127">
        <v>1.00615859723671E-2</v>
      </c>
      <c r="BP333" s="127">
        <v>1.6167984609666501E-2</v>
      </c>
      <c r="BQ333" s="127" t="s">
        <v>44</v>
      </c>
      <c r="BR333" s="127" t="s">
        <v>44</v>
      </c>
      <c r="BS333" s="127" t="s">
        <v>44</v>
      </c>
      <c r="BT333" s="127" t="s">
        <v>44</v>
      </c>
      <c r="BU333" s="127" t="s">
        <v>44</v>
      </c>
      <c r="BV333" s="174" t="s">
        <v>44</v>
      </c>
      <c r="BW333" s="174" t="s">
        <v>44</v>
      </c>
      <c r="BX333" s="127" t="s">
        <v>44</v>
      </c>
      <c r="BY333" s="127" t="s">
        <v>44</v>
      </c>
      <c r="BZ333" s="174" t="s">
        <v>44</v>
      </c>
      <c r="CA333" s="179" t="s">
        <v>44</v>
      </c>
      <c r="CB333" s="179" t="s">
        <v>44</v>
      </c>
      <c r="CC333" s="179" t="s">
        <v>44</v>
      </c>
      <c r="CD333" s="179" t="s">
        <v>44</v>
      </c>
      <c r="CE333" s="179" t="s">
        <v>44</v>
      </c>
      <c r="CF333" s="179" t="s">
        <v>44</v>
      </c>
      <c r="CG333" s="176" t="s">
        <v>44</v>
      </c>
      <c r="CH333" s="168">
        <v>0.222</v>
      </c>
      <c r="CI333" s="169" t="s">
        <v>44</v>
      </c>
      <c r="CJ333" s="169">
        <v>1.776E-3</v>
      </c>
      <c r="CK333" s="169" t="s">
        <v>44</v>
      </c>
      <c r="CL333" s="169">
        <v>1.776E-3</v>
      </c>
      <c r="CM333" s="177" t="s">
        <v>44</v>
      </c>
      <c r="CN333" s="177" t="s">
        <v>44</v>
      </c>
      <c r="CO333" s="177" t="s">
        <v>44</v>
      </c>
      <c r="CP333" s="127" t="s">
        <v>44</v>
      </c>
      <c r="CQ333" s="127" t="s">
        <v>44</v>
      </c>
      <c r="CR333" s="127" t="s">
        <v>44</v>
      </c>
      <c r="CS333" s="127" t="s">
        <v>44</v>
      </c>
      <c r="CT333" s="125" t="s">
        <v>44</v>
      </c>
      <c r="CU333" s="125" t="s">
        <v>44</v>
      </c>
      <c r="CV333" s="125" t="s">
        <v>5864</v>
      </c>
      <c r="CW333" s="125" t="s">
        <v>44</v>
      </c>
      <c r="CX333" s="153">
        <v>25569.625694432871</v>
      </c>
    </row>
    <row r="334" spans="1:102" ht="15" customHeight="1" x14ac:dyDescent="0.25">
      <c r="A334" s="8"/>
      <c r="B334" s="128">
        <v>29762315000158</v>
      </c>
      <c r="C334" s="151" t="s">
        <v>5865</v>
      </c>
      <c r="D334" s="125">
        <v>13</v>
      </c>
      <c r="E334" s="125" t="s">
        <v>131</v>
      </c>
      <c r="F334" s="121" t="s">
        <v>3267</v>
      </c>
      <c r="G334" s="125" t="s">
        <v>510</v>
      </c>
      <c r="H334" s="125" t="s">
        <v>153</v>
      </c>
      <c r="I334" s="125" t="s">
        <v>2325</v>
      </c>
      <c r="J334" s="125" t="s">
        <v>3318</v>
      </c>
      <c r="K334" s="125" t="s">
        <v>3285</v>
      </c>
      <c r="L334" s="125" t="s">
        <v>3272</v>
      </c>
      <c r="M334" s="125" t="s">
        <v>110</v>
      </c>
      <c r="N334" s="125" t="s">
        <v>260</v>
      </c>
      <c r="O334" s="125" t="s">
        <v>154</v>
      </c>
      <c r="P334" s="125" t="s">
        <v>3299</v>
      </c>
      <c r="Q334" s="126">
        <v>500</v>
      </c>
      <c r="R334" s="125" t="s">
        <v>4571</v>
      </c>
      <c r="S334" s="187" t="s">
        <v>44</v>
      </c>
      <c r="T334" s="170">
        <v>500</v>
      </c>
      <c r="U334" s="170">
        <v>1000</v>
      </c>
      <c r="V334" s="171" t="s">
        <v>3271</v>
      </c>
      <c r="W334" s="171" t="s">
        <v>132</v>
      </c>
      <c r="X334" s="171" t="s">
        <v>4652</v>
      </c>
      <c r="Y334" s="171" t="s">
        <v>3288</v>
      </c>
      <c r="Z334" s="171">
        <v>30</v>
      </c>
      <c r="AA334" s="171" t="s">
        <v>44</v>
      </c>
      <c r="AB334" s="168" t="s">
        <v>44</v>
      </c>
      <c r="AC334" s="171" t="s">
        <v>44</v>
      </c>
      <c r="AD334" s="168">
        <v>0.02</v>
      </c>
      <c r="AE334" s="168" t="s">
        <v>44</v>
      </c>
      <c r="AF334" s="168">
        <v>0.02</v>
      </c>
      <c r="AG334" s="168">
        <v>0.2</v>
      </c>
      <c r="AH334" s="171" t="s">
        <v>3253</v>
      </c>
      <c r="AI334" s="171" t="s">
        <v>3254</v>
      </c>
      <c r="AJ334" s="171" t="s">
        <v>130</v>
      </c>
      <c r="AK334" s="172">
        <v>42733</v>
      </c>
      <c r="AL334" s="186" t="s">
        <v>5866</v>
      </c>
      <c r="AM334" s="127" t="s">
        <v>44</v>
      </c>
      <c r="AN334" s="127" t="s">
        <v>44</v>
      </c>
      <c r="AO334" s="127" t="s">
        <v>44</v>
      </c>
      <c r="AP334" s="127" t="s">
        <v>44</v>
      </c>
      <c r="AQ334" s="127" t="s">
        <v>44</v>
      </c>
      <c r="AR334" s="127">
        <v>0.10343827023030271</v>
      </c>
      <c r="AS334" s="127">
        <v>0.13229748124425031</v>
      </c>
      <c r="AT334" s="127">
        <v>0.15480272024957939</v>
      </c>
      <c r="AU334" s="127" t="s">
        <v>44</v>
      </c>
      <c r="AV334" s="127" t="s">
        <v>44</v>
      </c>
      <c r="AW334" s="127" t="s">
        <v>44</v>
      </c>
      <c r="AX334" s="127" t="s">
        <v>44</v>
      </c>
      <c r="AY334" s="127" t="s">
        <v>44</v>
      </c>
      <c r="AZ334" s="127" t="s">
        <v>44</v>
      </c>
      <c r="BA334" s="127" t="s">
        <v>44</v>
      </c>
      <c r="BB334" s="127" t="s">
        <v>44</v>
      </c>
      <c r="BC334" s="127">
        <v>0.95124635665430601</v>
      </c>
      <c r="BD334" s="127">
        <v>1.0139727620825456</v>
      </c>
      <c r="BE334" s="127">
        <v>1.2511329175876611</v>
      </c>
      <c r="BF334" s="127" t="s">
        <v>44</v>
      </c>
      <c r="BG334" s="127" t="s">
        <v>44</v>
      </c>
      <c r="BH334" s="127" t="s">
        <v>44</v>
      </c>
      <c r="BI334" s="127" t="s">
        <v>44</v>
      </c>
      <c r="BJ334" s="127" t="s">
        <v>44</v>
      </c>
      <c r="BK334" s="127" t="s">
        <v>44</v>
      </c>
      <c r="BL334" s="127" t="s">
        <v>44</v>
      </c>
      <c r="BM334" s="127" t="s">
        <v>44</v>
      </c>
      <c r="BN334" s="127">
        <v>-5.3014579239396E-3</v>
      </c>
      <c r="BO334" s="127">
        <v>1.8230876594251E-3</v>
      </c>
      <c r="BP334" s="127">
        <v>3.1072684796545201E-2</v>
      </c>
      <c r="BQ334" s="127" t="s">
        <v>44</v>
      </c>
      <c r="BR334" s="127" t="s">
        <v>44</v>
      </c>
      <c r="BS334" s="127" t="s">
        <v>44</v>
      </c>
      <c r="BT334" s="127" t="s">
        <v>44</v>
      </c>
      <c r="BU334" s="127" t="s">
        <v>44</v>
      </c>
      <c r="BV334" s="174" t="s">
        <v>44</v>
      </c>
      <c r="BW334" s="174" t="s">
        <v>44</v>
      </c>
      <c r="BX334" s="127" t="s">
        <v>44</v>
      </c>
      <c r="BY334" s="127" t="s">
        <v>44</v>
      </c>
      <c r="BZ334" s="174" t="s">
        <v>44</v>
      </c>
      <c r="CA334" s="179" t="s">
        <v>44</v>
      </c>
      <c r="CB334" s="179" t="s">
        <v>44</v>
      </c>
      <c r="CC334" s="179" t="s">
        <v>44</v>
      </c>
      <c r="CD334" s="179" t="s">
        <v>44</v>
      </c>
      <c r="CE334" s="179" t="s">
        <v>44</v>
      </c>
      <c r="CF334" s="179" t="s">
        <v>44</v>
      </c>
      <c r="CG334" s="176" t="s">
        <v>44</v>
      </c>
      <c r="CH334" s="168">
        <v>0.2</v>
      </c>
      <c r="CI334" s="169" t="s">
        <v>44</v>
      </c>
      <c r="CJ334" s="169">
        <v>4.0000000000000001E-3</v>
      </c>
      <c r="CK334" s="169" t="s">
        <v>44</v>
      </c>
      <c r="CL334" s="169">
        <v>4.0000000000000001E-3</v>
      </c>
      <c r="CM334" s="177" t="s">
        <v>44</v>
      </c>
      <c r="CN334" s="177" t="s">
        <v>44</v>
      </c>
      <c r="CO334" s="177" t="s">
        <v>44</v>
      </c>
      <c r="CP334" s="127" t="s">
        <v>44</v>
      </c>
      <c r="CQ334" s="127" t="s">
        <v>44</v>
      </c>
      <c r="CR334" s="127" t="s">
        <v>44</v>
      </c>
      <c r="CS334" s="127" t="s">
        <v>44</v>
      </c>
      <c r="CT334" s="125" t="s">
        <v>44</v>
      </c>
      <c r="CU334" s="125" t="s">
        <v>44</v>
      </c>
      <c r="CV334" s="125" t="s">
        <v>5867</v>
      </c>
      <c r="CW334" s="125" t="s">
        <v>44</v>
      </c>
      <c r="CX334" s="153">
        <v>25569.625694432871</v>
      </c>
    </row>
    <row r="335" spans="1:102" ht="15" customHeight="1" x14ac:dyDescent="0.25">
      <c r="A335" s="8"/>
      <c r="B335" s="128">
        <v>21624757000126</v>
      </c>
      <c r="C335" s="151" t="s">
        <v>5868</v>
      </c>
      <c r="D335" s="125">
        <v>13</v>
      </c>
      <c r="E335" s="125"/>
      <c r="F335" s="121" t="s">
        <v>3266</v>
      </c>
      <c r="G335" s="125" t="s">
        <v>510</v>
      </c>
      <c r="H335" s="125" t="s">
        <v>153</v>
      </c>
      <c r="I335" s="125" t="s">
        <v>2325</v>
      </c>
      <c r="J335" s="125" t="s">
        <v>3317</v>
      </c>
      <c r="K335" s="125" t="s">
        <v>3285</v>
      </c>
      <c r="L335" s="125" t="s">
        <v>3272</v>
      </c>
      <c r="M335" s="125" t="s">
        <v>110</v>
      </c>
      <c r="N335" s="125" t="s">
        <v>260</v>
      </c>
      <c r="O335" s="125" t="s">
        <v>163</v>
      </c>
      <c r="P335" s="125" t="s">
        <v>3299</v>
      </c>
      <c r="Q335" s="126">
        <v>500</v>
      </c>
      <c r="R335" s="125" t="s">
        <v>4571</v>
      </c>
      <c r="S335" s="187" t="s">
        <v>44</v>
      </c>
      <c r="T335" s="170">
        <v>500</v>
      </c>
      <c r="U335" s="170">
        <v>500</v>
      </c>
      <c r="V335" s="171" t="s">
        <v>3271</v>
      </c>
      <c r="W335" s="171" t="s">
        <v>132</v>
      </c>
      <c r="X335" s="171" t="s">
        <v>4678</v>
      </c>
      <c r="Y335" s="171" t="s">
        <v>3288</v>
      </c>
      <c r="Z335" s="171">
        <v>6</v>
      </c>
      <c r="AA335" s="171" t="s">
        <v>44</v>
      </c>
      <c r="AB335" s="168" t="s">
        <v>44</v>
      </c>
      <c r="AC335" s="171" t="s">
        <v>44</v>
      </c>
      <c r="AD335" s="168">
        <v>0.02</v>
      </c>
      <c r="AE335" s="168" t="s">
        <v>44</v>
      </c>
      <c r="AF335" s="168">
        <v>1.4999999999999999E-2</v>
      </c>
      <c r="AG335" s="168">
        <v>0.2</v>
      </c>
      <c r="AH335" s="171" t="s">
        <v>3253</v>
      </c>
      <c r="AI335" s="171" t="s">
        <v>3254</v>
      </c>
      <c r="AJ335" s="171" t="s">
        <v>130</v>
      </c>
      <c r="AK335" s="172">
        <v>42160</v>
      </c>
      <c r="AL335" s="186" t="s">
        <v>5869</v>
      </c>
      <c r="AM335" s="127" t="s">
        <v>44</v>
      </c>
      <c r="AN335" s="127" t="s">
        <v>44</v>
      </c>
      <c r="AO335" s="127" t="s">
        <v>44</v>
      </c>
      <c r="AP335" s="127" t="s">
        <v>44</v>
      </c>
      <c r="AQ335" s="127" t="s">
        <v>44</v>
      </c>
      <c r="AR335" s="127">
        <v>9.79993500900362E-2</v>
      </c>
      <c r="AS335" s="127">
        <v>0.1240202903582019</v>
      </c>
      <c r="AT335" s="127">
        <v>0.1367389447562648</v>
      </c>
      <c r="AU335" s="127" t="s">
        <v>44</v>
      </c>
      <c r="AV335" s="127" t="s">
        <v>44</v>
      </c>
      <c r="AW335" s="127" t="s">
        <v>44</v>
      </c>
      <c r="AX335" s="127" t="s">
        <v>44</v>
      </c>
      <c r="AY335" s="127" t="s">
        <v>44</v>
      </c>
      <c r="AZ335" s="127" t="s">
        <v>44</v>
      </c>
      <c r="BA335" s="127" t="s">
        <v>44</v>
      </c>
      <c r="BB335" s="127" t="s">
        <v>44</v>
      </c>
      <c r="BC335" s="127">
        <v>0.90122857352584695</v>
      </c>
      <c r="BD335" s="127">
        <v>0.95053356410177758</v>
      </c>
      <c r="BE335" s="127">
        <v>1.1051394615349366</v>
      </c>
      <c r="BF335" s="127" t="s">
        <v>44</v>
      </c>
      <c r="BG335" s="127" t="s">
        <v>44</v>
      </c>
      <c r="BH335" s="127" t="s">
        <v>44</v>
      </c>
      <c r="BI335" s="127" t="s">
        <v>44</v>
      </c>
      <c r="BJ335" s="127" t="s">
        <v>44</v>
      </c>
      <c r="BK335" s="127" t="s">
        <v>44</v>
      </c>
      <c r="BL335" s="127" t="s">
        <v>44</v>
      </c>
      <c r="BM335" s="127" t="s">
        <v>44</v>
      </c>
      <c r="BN335" s="127">
        <v>-1.0740378064206101E-2</v>
      </c>
      <c r="BO335" s="127">
        <v>-6.4541032266232003E-3</v>
      </c>
      <c r="BP335" s="127">
        <v>1.3008909303230599E-2</v>
      </c>
      <c r="BQ335" s="127" t="s">
        <v>44</v>
      </c>
      <c r="BR335" s="127" t="s">
        <v>44</v>
      </c>
      <c r="BS335" s="127" t="s">
        <v>44</v>
      </c>
      <c r="BT335" s="127" t="s">
        <v>44</v>
      </c>
      <c r="BU335" s="127" t="s">
        <v>44</v>
      </c>
      <c r="BV335" s="174" t="s">
        <v>44</v>
      </c>
      <c r="BW335" s="174" t="s">
        <v>44</v>
      </c>
      <c r="BX335" s="127" t="s">
        <v>44</v>
      </c>
      <c r="BY335" s="127" t="s">
        <v>44</v>
      </c>
      <c r="BZ335" s="174" t="s">
        <v>44</v>
      </c>
      <c r="CA335" s="179" t="s">
        <v>44</v>
      </c>
      <c r="CB335" s="179" t="s">
        <v>44</v>
      </c>
      <c r="CC335" s="179" t="s">
        <v>44</v>
      </c>
      <c r="CD335" s="179" t="s">
        <v>44</v>
      </c>
      <c r="CE335" s="179" t="s">
        <v>44</v>
      </c>
      <c r="CF335" s="179" t="s">
        <v>44</v>
      </c>
      <c r="CG335" s="176" t="s">
        <v>44</v>
      </c>
      <c r="CH335" s="168">
        <v>0.2</v>
      </c>
      <c r="CI335" s="169">
        <v>0.1</v>
      </c>
      <c r="CJ335" s="169">
        <v>4.0000000000000001E-3</v>
      </c>
      <c r="CK335" s="169" t="s">
        <v>44</v>
      </c>
      <c r="CL335" s="169">
        <v>4.0000000000000001E-3</v>
      </c>
      <c r="CM335" s="177" t="s">
        <v>44</v>
      </c>
      <c r="CN335" s="177" t="s">
        <v>44</v>
      </c>
      <c r="CO335" s="177" t="s">
        <v>44</v>
      </c>
      <c r="CP335" s="127" t="s">
        <v>44</v>
      </c>
      <c r="CQ335" s="127" t="s">
        <v>44</v>
      </c>
      <c r="CR335" s="127" t="s">
        <v>44</v>
      </c>
      <c r="CS335" s="127" t="s">
        <v>44</v>
      </c>
      <c r="CT335" s="125" t="s">
        <v>44</v>
      </c>
      <c r="CU335" s="125" t="s">
        <v>44</v>
      </c>
      <c r="CV335" s="125" t="s">
        <v>5870</v>
      </c>
      <c r="CW335" s="125" t="s">
        <v>44</v>
      </c>
      <c r="CX335" s="153">
        <v>25569.625694432871</v>
      </c>
    </row>
    <row r="336" spans="1:102" ht="15" customHeight="1" x14ac:dyDescent="0.25">
      <c r="A336" s="8"/>
      <c r="B336" s="128">
        <v>47212331000159</v>
      </c>
      <c r="C336" s="151" t="s">
        <v>5871</v>
      </c>
      <c r="D336" s="125">
        <v>11</v>
      </c>
      <c r="E336" s="125"/>
      <c r="F336" s="121"/>
      <c r="G336" s="125" t="s">
        <v>510</v>
      </c>
      <c r="H336" s="125" t="s">
        <v>153</v>
      </c>
      <c r="I336" s="125" t="s">
        <v>2325</v>
      </c>
      <c r="J336" s="125" t="s">
        <v>3317</v>
      </c>
      <c r="K336" s="125" t="s">
        <v>3285</v>
      </c>
      <c r="L336" s="125" t="s">
        <v>3272</v>
      </c>
      <c r="M336" s="125" t="s">
        <v>160</v>
      </c>
      <c r="N336" s="125" t="s">
        <v>3305</v>
      </c>
      <c r="O336" s="125" t="s">
        <v>4761</v>
      </c>
      <c r="P336" s="125" t="s">
        <v>3320</v>
      </c>
      <c r="Q336" s="126">
        <v>500</v>
      </c>
      <c r="R336" s="125" t="s">
        <v>4571</v>
      </c>
      <c r="S336" s="187" t="s">
        <v>44</v>
      </c>
      <c r="T336" s="170">
        <v>500</v>
      </c>
      <c r="U336" s="170">
        <v>1000</v>
      </c>
      <c r="V336" s="171" t="s">
        <v>3271</v>
      </c>
      <c r="W336" s="171" t="s">
        <v>132</v>
      </c>
      <c r="X336" s="171" t="s">
        <v>132</v>
      </c>
      <c r="Y336" s="171" t="s">
        <v>3288</v>
      </c>
      <c r="Z336" s="171">
        <v>1</v>
      </c>
      <c r="AA336" s="171" t="s">
        <v>44</v>
      </c>
      <c r="AB336" s="168" t="s">
        <v>44</v>
      </c>
      <c r="AC336" s="171" t="s">
        <v>44</v>
      </c>
      <c r="AD336" s="168">
        <v>9.0000000000000011E-3</v>
      </c>
      <c r="AE336" s="168" t="s">
        <v>44</v>
      </c>
      <c r="AF336" s="168">
        <v>9.0000000000000011E-3</v>
      </c>
      <c r="AG336" s="168">
        <v>0.2</v>
      </c>
      <c r="AH336" s="171" t="s">
        <v>3253</v>
      </c>
      <c r="AI336" s="171" t="s">
        <v>3254</v>
      </c>
      <c r="AJ336" s="171" t="s">
        <v>130</v>
      </c>
      <c r="AK336" s="172">
        <v>44834</v>
      </c>
      <c r="AL336" s="186" t="s">
        <v>5872</v>
      </c>
      <c r="AM336" s="127" t="s">
        <v>44</v>
      </c>
      <c r="AN336" s="127" t="s">
        <v>44</v>
      </c>
      <c r="AO336" s="127" t="s">
        <v>44</v>
      </c>
      <c r="AP336" s="127" t="s">
        <v>44</v>
      </c>
      <c r="AQ336" s="127" t="s">
        <v>44</v>
      </c>
      <c r="AR336" s="127">
        <v>8.1660766957528594E-2</v>
      </c>
      <c r="AS336" s="127">
        <v>0.1800783232308138</v>
      </c>
      <c r="AT336" s="127" t="s">
        <v>44</v>
      </c>
      <c r="AU336" s="127" t="s">
        <v>44</v>
      </c>
      <c r="AV336" s="127" t="s">
        <v>44</v>
      </c>
      <c r="AW336" s="127" t="s">
        <v>44</v>
      </c>
      <c r="AX336" s="127" t="s">
        <v>44</v>
      </c>
      <c r="AY336" s="127" t="s">
        <v>44</v>
      </c>
      <c r="AZ336" s="127" t="s">
        <v>44</v>
      </c>
      <c r="BA336" s="127" t="s">
        <v>44</v>
      </c>
      <c r="BB336" s="127" t="s">
        <v>44</v>
      </c>
      <c r="BC336" s="127">
        <v>0.75097453657136759</v>
      </c>
      <c r="BD336" s="127">
        <v>1.3801813389057045</v>
      </c>
      <c r="BE336" s="127" t="s">
        <v>44</v>
      </c>
      <c r="BF336" s="127" t="s">
        <v>44</v>
      </c>
      <c r="BG336" s="127" t="s">
        <v>44</v>
      </c>
      <c r="BH336" s="127" t="s">
        <v>44</v>
      </c>
      <c r="BI336" s="127" t="s">
        <v>44</v>
      </c>
      <c r="BJ336" s="127" t="s">
        <v>44</v>
      </c>
      <c r="BK336" s="127" t="s">
        <v>44</v>
      </c>
      <c r="BL336" s="127" t="s">
        <v>44</v>
      </c>
      <c r="BM336" s="127" t="s">
        <v>44</v>
      </c>
      <c r="BN336" s="127">
        <v>-2.7078961196713699E-2</v>
      </c>
      <c r="BO336" s="127">
        <v>4.9603929645988698E-2</v>
      </c>
      <c r="BP336" s="127" t="s">
        <v>44</v>
      </c>
      <c r="BQ336" s="127" t="s">
        <v>44</v>
      </c>
      <c r="BR336" s="127" t="s">
        <v>44</v>
      </c>
      <c r="BS336" s="127" t="s">
        <v>44</v>
      </c>
      <c r="BT336" s="127" t="s">
        <v>44</v>
      </c>
      <c r="BU336" s="127" t="s">
        <v>44</v>
      </c>
      <c r="BV336" s="174" t="s">
        <v>44</v>
      </c>
      <c r="BW336" s="174" t="s">
        <v>44</v>
      </c>
      <c r="BX336" s="127" t="s">
        <v>44</v>
      </c>
      <c r="BY336" s="127" t="s">
        <v>44</v>
      </c>
      <c r="BZ336" s="174" t="s">
        <v>44</v>
      </c>
      <c r="CA336" s="179" t="s">
        <v>44</v>
      </c>
      <c r="CB336" s="179" t="s">
        <v>44</v>
      </c>
      <c r="CC336" s="179" t="s">
        <v>44</v>
      </c>
      <c r="CD336" s="179" t="s">
        <v>44</v>
      </c>
      <c r="CE336" s="179" t="s">
        <v>44</v>
      </c>
      <c r="CF336" s="179" t="s">
        <v>44</v>
      </c>
      <c r="CG336" s="176" t="s">
        <v>44</v>
      </c>
      <c r="CH336" s="168">
        <v>0.19220000000000001</v>
      </c>
      <c r="CI336" s="169" t="s">
        <v>44</v>
      </c>
      <c r="CJ336" s="169">
        <v>1.7298000000000003E-3</v>
      </c>
      <c r="CK336" s="169" t="s">
        <v>44</v>
      </c>
      <c r="CL336" s="169">
        <v>1.7298000000000003E-3</v>
      </c>
      <c r="CM336" s="177" t="s">
        <v>44</v>
      </c>
      <c r="CN336" s="177" t="s">
        <v>44</v>
      </c>
      <c r="CO336" s="177" t="s">
        <v>44</v>
      </c>
      <c r="CP336" s="127" t="s">
        <v>44</v>
      </c>
      <c r="CQ336" s="127" t="s">
        <v>44</v>
      </c>
      <c r="CR336" s="127" t="s">
        <v>44</v>
      </c>
      <c r="CS336" s="127" t="s">
        <v>44</v>
      </c>
      <c r="CT336" s="125" t="s">
        <v>44</v>
      </c>
      <c r="CU336" s="125" t="s">
        <v>44</v>
      </c>
      <c r="CV336" s="125" t="s">
        <v>5873</v>
      </c>
      <c r="CW336" s="125" t="s">
        <v>44</v>
      </c>
      <c r="CX336" s="153">
        <v>25569.625694432871</v>
      </c>
    </row>
    <row r="337" spans="1:102" ht="15" customHeight="1" x14ac:dyDescent="0.25">
      <c r="A337" s="8"/>
      <c r="B337" s="128">
        <v>35372771000194</v>
      </c>
      <c r="C337" s="151" t="s">
        <v>5874</v>
      </c>
      <c r="D337" s="125">
        <v>26</v>
      </c>
      <c r="E337" s="125"/>
      <c r="F337" s="121"/>
      <c r="G337" s="125" t="s">
        <v>510</v>
      </c>
      <c r="H337" s="125" t="s">
        <v>153</v>
      </c>
      <c r="I337" s="125" t="s">
        <v>2325</v>
      </c>
      <c r="J337" s="125" t="s">
        <v>3319</v>
      </c>
      <c r="K337" s="125" t="s">
        <v>3285</v>
      </c>
      <c r="L337" s="125" t="s">
        <v>5067</v>
      </c>
      <c r="M337" s="125" t="s">
        <v>112</v>
      </c>
      <c r="N337" s="125" t="s">
        <v>113</v>
      </c>
      <c r="O337" s="125" t="s">
        <v>3309</v>
      </c>
      <c r="P337" s="125" t="s">
        <v>4719</v>
      </c>
      <c r="Q337" s="126">
        <v>500</v>
      </c>
      <c r="R337" s="125" t="s">
        <v>4571</v>
      </c>
      <c r="S337" s="187" t="s">
        <v>44</v>
      </c>
      <c r="T337" s="170">
        <v>500</v>
      </c>
      <c r="U337" s="170">
        <v>500</v>
      </c>
      <c r="V337" s="171" t="s">
        <v>3271</v>
      </c>
      <c r="W337" s="171" t="s">
        <v>3288</v>
      </c>
      <c r="X337" s="171" t="s">
        <v>5875</v>
      </c>
      <c r="Y337" s="171" t="s">
        <v>3292</v>
      </c>
      <c r="Z337" s="171">
        <v>17</v>
      </c>
      <c r="AA337" s="171" t="s">
        <v>44</v>
      </c>
      <c r="AB337" s="168" t="s">
        <v>44</v>
      </c>
      <c r="AC337" s="171" t="s">
        <v>44</v>
      </c>
      <c r="AD337" s="168">
        <v>0.02</v>
      </c>
      <c r="AE337" s="168" t="s">
        <v>44</v>
      </c>
      <c r="AF337" s="168">
        <v>2.07E-2</v>
      </c>
      <c r="AG337" s="168">
        <v>0.2</v>
      </c>
      <c r="AH337" s="171" t="s">
        <v>3253</v>
      </c>
      <c r="AI337" s="171" t="s">
        <v>3254</v>
      </c>
      <c r="AJ337" s="171" t="s">
        <v>3246</v>
      </c>
      <c r="AK337" s="172">
        <v>43819</v>
      </c>
      <c r="AL337" s="186" t="s">
        <v>5876</v>
      </c>
      <c r="AM337" s="127" t="s">
        <v>44</v>
      </c>
      <c r="AN337" s="127" t="s">
        <v>44</v>
      </c>
      <c r="AO337" s="127" t="s">
        <v>44</v>
      </c>
      <c r="AP337" s="127" t="s">
        <v>44</v>
      </c>
      <c r="AQ337" s="127" t="s">
        <v>44</v>
      </c>
      <c r="AR337" s="127">
        <v>-8.0447165424502795E-2</v>
      </c>
      <c r="AS337" s="127">
        <v>0.2298046349794686</v>
      </c>
      <c r="AT337" s="127">
        <v>6.2260065825910697E-2</v>
      </c>
      <c r="AU337" s="127" t="s">
        <v>44</v>
      </c>
      <c r="AV337" s="127" t="s">
        <v>44</v>
      </c>
      <c r="AW337" s="127" t="s">
        <v>44</v>
      </c>
      <c r="AX337" s="127" t="s">
        <v>44</v>
      </c>
      <c r="AY337" s="127" t="s">
        <v>44</v>
      </c>
      <c r="AZ337" s="127" t="s">
        <v>44</v>
      </c>
      <c r="BA337" s="127" t="s">
        <v>44</v>
      </c>
      <c r="BB337" s="127" t="s">
        <v>44</v>
      </c>
      <c r="BC337" s="127" t="s">
        <v>44</v>
      </c>
      <c r="BD337" s="127">
        <v>1.761300655749483</v>
      </c>
      <c r="BE337" s="127">
        <v>0.5031928229709719</v>
      </c>
      <c r="BF337" s="127" t="s">
        <v>44</v>
      </c>
      <c r="BG337" s="127" t="s">
        <v>44</v>
      </c>
      <c r="BH337" s="127" t="s">
        <v>44</v>
      </c>
      <c r="BI337" s="127" t="s">
        <v>44</v>
      </c>
      <c r="BJ337" s="127" t="s">
        <v>44</v>
      </c>
      <c r="BK337" s="127" t="s">
        <v>44</v>
      </c>
      <c r="BL337" s="127" t="s">
        <v>44</v>
      </c>
      <c r="BM337" s="127" t="s">
        <v>44</v>
      </c>
      <c r="BN337" s="127">
        <v>-0.1891868935787451</v>
      </c>
      <c r="BO337" s="127">
        <v>9.9330241394643498E-2</v>
      </c>
      <c r="BP337" s="127">
        <v>-6.1469969627123401E-2</v>
      </c>
      <c r="BQ337" s="127" t="s">
        <v>44</v>
      </c>
      <c r="BR337" s="127" t="s">
        <v>44</v>
      </c>
      <c r="BS337" s="127" t="s">
        <v>44</v>
      </c>
      <c r="BT337" s="127" t="s">
        <v>44</v>
      </c>
      <c r="BU337" s="127" t="s">
        <v>44</v>
      </c>
      <c r="BV337" s="174" t="s">
        <v>44</v>
      </c>
      <c r="BW337" s="174" t="s">
        <v>44</v>
      </c>
      <c r="BX337" s="127" t="s">
        <v>44</v>
      </c>
      <c r="BY337" s="127" t="s">
        <v>44</v>
      </c>
      <c r="BZ337" s="174" t="s">
        <v>44</v>
      </c>
      <c r="CA337" s="179" t="s">
        <v>44</v>
      </c>
      <c r="CB337" s="179" t="s">
        <v>44</v>
      </c>
      <c r="CC337" s="179" t="s">
        <v>44</v>
      </c>
      <c r="CD337" s="179" t="s">
        <v>44</v>
      </c>
      <c r="CE337" s="179" t="s">
        <v>44</v>
      </c>
      <c r="CF337" s="179" t="s">
        <v>44</v>
      </c>
      <c r="CG337" s="176" t="s">
        <v>44</v>
      </c>
      <c r="CH337" s="168">
        <v>0.23</v>
      </c>
      <c r="CI337" s="169">
        <v>0.15</v>
      </c>
      <c r="CJ337" s="169">
        <v>4.5999999999999999E-3</v>
      </c>
      <c r="CK337" s="169" t="s">
        <v>44</v>
      </c>
      <c r="CL337" s="169">
        <v>4.5999999999999999E-3</v>
      </c>
      <c r="CM337" s="177" t="s">
        <v>44</v>
      </c>
      <c r="CN337" s="177" t="s">
        <v>44</v>
      </c>
      <c r="CO337" s="177" t="s">
        <v>44</v>
      </c>
      <c r="CP337" s="127" t="s">
        <v>44</v>
      </c>
      <c r="CQ337" s="127" t="s">
        <v>44</v>
      </c>
      <c r="CR337" s="127" t="s">
        <v>44</v>
      </c>
      <c r="CS337" s="127" t="s">
        <v>44</v>
      </c>
      <c r="CT337" s="125" t="s">
        <v>44</v>
      </c>
      <c r="CU337" s="125" t="s">
        <v>44</v>
      </c>
      <c r="CV337" s="125" t="s">
        <v>5877</v>
      </c>
      <c r="CW337" s="125" t="s">
        <v>44</v>
      </c>
      <c r="CX337" s="153">
        <v>25569.625694432871</v>
      </c>
    </row>
    <row r="338" spans="1:102" ht="15" customHeight="1" x14ac:dyDescent="0.25">
      <c r="A338" s="8"/>
      <c r="B338" s="128">
        <v>53075427000115</v>
      </c>
      <c r="C338" s="151" t="s">
        <v>5881</v>
      </c>
      <c r="D338" s="125">
        <v>11</v>
      </c>
      <c r="E338" s="125"/>
      <c r="F338" s="121"/>
      <c r="G338" s="125" t="s">
        <v>510</v>
      </c>
      <c r="H338" s="125" t="s">
        <v>153</v>
      </c>
      <c r="I338" s="125" t="s">
        <v>2325</v>
      </c>
      <c r="J338" s="125" t="s">
        <v>3319</v>
      </c>
      <c r="K338" s="125" t="s">
        <v>3285</v>
      </c>
      <c r="L338" s="125" t="s">
        <v>3272</v>
      </c>
      <c r="M338" s="125" t="s">
        <v>160</v>
      </c>
      <c r="N338" s="125" t="s">
        <v>3305</v>
      </c>
      <c r="O338" s="125" t="s">
        <v>315</v>
      </c>
      <c r="P338" s="125" t="s">
        <v>4722</v>
      </c>
      <c r="Q338" s="126">
        <v>500</v>
      </c>
      <c r="R338" s="125" t="s">
        <v>4571</v>
      </c>
      <c r="S338" s="187" t="s">
        <v>44</v>
      </c>
      <c r="T338" s="170">
        <v>500</v>
      </c>
      <c r="U338" s="170">
        <v>500</v>
      </c>
      <c r="V338" s="171" t="s">
        <v>3271</v>
      </c>
      <c r="W338" s="171" t="s">
        <v>132</v>
      </c>
      <c r="X338" s="171" t="s">
        <v>5882</v>
      </c>
      <c r="Y338" s="171" t="s">
        <v>3288</v>
      </c>
      <c r="Z338" s="171">
        <v>23</v>
      </c>
      <c r="AA338" s="171" t="s">
        <v>44</v>
      </c>
      <c r="AB338" s="168" t="s">
        <v>44</v>
      </c>
      <c r="AC338" s="171" t="s">
        <v>44</v>
      </c>
      <c r="AD338" s="168">
        <v>6.9999999999999993E-3</v>
      </c>
      <c r="AE338" s="168" t="s">
        <v>44</v>
      </c>
      <c r="AF338" s="168">
        <v>6.9999999999999993E-3</v>
      </c>
      <c r="AG338" s="168">
        <v>0.2</v>
      </c>
      <c r="AH338" s="171" t="s">
        <v>5038</v>
      </c>
      <c r="AI338" s="171" t="s">
        <v>5039</v>
      </c>
      <c r="AJ338" s="171" t="s">
        <v>130</v>
      </c>
      <c r="AK338" s="172">
        <v>45849</v>
      </c>
      <c r="AL338" s="186" t="s">
        <v>5883</v>
      </c>
      <c r="AM338" s="127" t="s">
        <v>44</v>
      </c>
      <c r="AN338" s="127" t="s">
        <v>44</v>
      </c>
      <c r="AO338" s="127" t="s">
        <v>44</v>
      </c>
      <c r="AP338" s="127" t="s">
        <v>44</v>
      </c>
      <c r="AQ338" s="127" t="s">
        <v>44</v>
      </c>
      <c r="AR338" s="127" t="s">
        <v>44</v>
      </c>
      <c r="AS338" s="127" t="s">
        <v>44</v>
      </c>
      <c r="AT338" s="127" t="s">
        <v>44</v>
      </c>
      <c r="AU338" s="127" t="s">
        <v>44</v>
      </c>
      <c r="AV338" s="127" t="s">
        <v>44</v>
      </c>
      <c r="AW338" s="127" t="s">
        <v>44</v>
      </c>
      <c r="AX338" s="127" t="s">
        <v>44</v>
      </c>
      <c r="AY338" s="127" t="s">
        <v>44</v>
      </c>
      <c r="AZ338" s="127" t="s">
        <v>44</v>
      </c>
      <c r="BA338" s="127" t="s">
        <v>44</v>
      </c>
      <c r="BB338" s="127" t="s">
        <v>44</v>
      </c>
      <c r="BC338" s="127" t="s">
        <v>44</v>
      </c>
      <c r="BD338" s="127" t="s">
        <v>44</v>
      </c>
      <c r="BE338" s="127" t="s">
        <v>44</v>
      </c>
      <c r="BF338" s="127" t="s">
        <v>44</v>
      </c>
      <c r="BG338" s="127" t="s">
        <v>44</v>
      </c>
      <c r="BH338" s="127" t="s">
        <v>44</v>
      </c>
      <c r="BI338" s="127" t="s">
        <v>44</v>
      </c>
      <c r="BJ338" s="127" t="s">
        <v>44</v>
      </c>
      <c r="BK338" s="127" t="s">
        <v>44</v>
      </c>
      <c r="BL338" s="127" t="s">
        <v>44</v>
      </c>
      <c r="BM338" s="127" t="s">
        <v>44</v>
      </c>
      <c r="BN338" s="127" t="s">
        <v>44</v>
      </c>
      <c r="BO338" s="127" t="s">
        <v>44</v>
      </c>
      <c r="BP338" s="127" t="s">
        <v>44</v>
      </c>
      <c r="BQ338" s="127" t="s">
        <v>44</v>
      </c>
      <c r="BR338" s="127" t="s">
        <v>44</v>
      </c>
      <c r="BS338" s="127" t="s">
        <v>44</v>
      </c>
      <c r="BT338" s="127" t="s">
        <v>44</v>
      </c>
      <c r="BU338" s="127" t="s">
        <v>44</v>
      </c>
      <c r="BV338" s="174" t="s">
        <v>44</v>
      </c>
      <c r="BW338" s="174" t="s">
        <v>44</v>
      </c>
      <c r="BX338" s="127" t="s">
        <v>44</v>
      </c>
      <c r="BY338" s="127" t="s">
        <v>44</v>
      </c>
      <c r="BZ338" s="174" t="s">
        <v>44</v>
      </c>
      <c r="CA338" s="179" t="s">
        <v>44</v>
      </c>
      <c r="CB338" s="179" t="s">
        <v>44</v>
      </c>
      <c r="CC338" s="179" t="s">
        <v>44</v>
      </c>
      <c r="CD338" s="179" t="s">
        <v>44</v>
      </c>
      <c r="CE338" s="179" t="s">
        <v>44</v>
      </c>
      <c r="CF338" s="179" t="s">
        <v>44</v>
      </c>
      <c r="CG338" s="176" t="s">
        <v>44</v>
      </c>
      <c r="CH338" s="168">
        <v>0.19750000000000001</v>
      </c>
      <c r="CI338" s="169" t="s">
        <v>44</v>
      </c>
      <c r="CJ338" s="169">
        <v>1.3824999999999998E-3</v>
      </c>
      <c r="CK338" s="169" t="s">
        <v>44</v>
      </c>
      <c r="CL338" s="169">
        <v>1.3824999999999998E-3</v>
      </c>
      <c r="CM338" s="177" t="s">
        <v>44</v>
      </c>
      <c r="CN338" s="177" t="s">
        <v>44</v>
      </c>
      <c r="CO338" s="177" t="s">
        <v>44</v>
      </c>
      <c r="CP338" s="127" t="s">
        <v>44</v>
      </c>
      <c r="CQ338" s="127" t="s">
        <v>44</v>
      </c>
      <c r="CR338" s="127" t="s">
        <v>44</v>
      </c>
      <c r="CS338" s="127" t="s">
        <v>44</v>
      </c>
      <c r="CT338" s="125" t="s">
        <v>44</v>
      </c>
      <c r="CU338" s="125" t="s">
        <v>44</v>
      </c>
      <c r="CV338" s="125" t="s">
        <v>5884</v>
      </c>
      <c r="CW338" s="125" t="s">
        <v>44</v>
      </c>
      <c r="CX338" s="153">
        <v>25569.625694432871</v>
      </c>
    </row>
    <row r="339" spans="1:102" ht="15" customHeight="1" x14ac:dyDescent="0.25">
      <c r="A339" s="8"/>
      <c r="B339" s="128">
        <v>39586858000115</v>
      </c>
      <c r="C339" s="151" t="s">
        <v>5878</v>
      </c>
      <c r="D339" s="125">
        <v>11</v>
      </c>
      <c r="E339" s="125"/>
      <c r="F339" s="121"/>
      <c r="G339" s="125" t="s">
        <v>510</v>
      </c>
      <c r="H339" s="125" t="s">
        <v>153</v>
      </c>
      <c r="I339" s="125" t="s">
        <v>2325</v>
      </c>
      <c r="J339" s="125" t="s">
        <v>3319</v>
      </c>
      <c r="K339" s="125" t="s">
        <v>3285</v>
      </c>
      <c r="L339" s="125" t="s">
        <v>5067</v>
      </c>
      <c r="M339" s="125" t="s">
        <v>160</v>
      </c>
      <c r="N339" s="125" t="s">
        <v>3305</v>
      </c>
      <c r="O339" s="125" t="s">
        <v>4761</v>
      </c>
      <c r="P339" s="125" t="s">
        <v>4661</v>
      </c>
      <c r="Q339" s="126">
        <v>500</v>
      </c>
      <c r="R339" s="125" t="s">
        <v>4571</v>
      </c>
      <c r="S339" s="187" t="s">
        <v>44</v>
      </c>
      <c r="T339" s="170">
        <v>100</v>
      </c>
      <c r="U339" s="170">
        <v>100</v>
      </c>
      <c r="V339" s="171" t="s">
        <v>3271</v>
      </c>
      <c r="W339" s="171" t="s">
        <v>132</v>
      </c>
      <c r="X339" s="171" t="s">
        <v>132</v>
      </c>
      <c r="Y339" s="171" t="s">
        <v>3288</v>
      </c>
      <c r="Z339" s="171">
        <v>1</v>
      </c>
      <c r="AA339" s="171" t="s">
        <v>44</v>
      </c>
      <c r="AB339" s="168" t="s">
        <v>44</v>
      </c>
      <c r="AC339" s="171" t="s">
        <v>44</v>
      </c>
      <c r="AD339" s="168">
        <v>0.01</v>
      </c>
      <c r="AE339" s="168" t="s">
        <v>44</v>
      </c>
      <c r="AF339" s="168">
        <v>0.01</v>
      </c>
      <c r="AG339" s="168" t="s">
        <v>44</v>
      </c>
      <c r="AH339" s="171" t="s">
        <v>44</v>
      </c>
      <c r="AI339" s="171" t="s">
        <v>44</v>
      </c>
      <c r="AJ339" s="171" t="s">
        <v>4670</v>
      </c>
      <c r="AK339" s="172">
        <v>44188</v>
      </c>
      <c r="AL339" s="186" t="s">
        <v>5879</v>
      </c>
      <c r="AM339" s="127" t="s">
        <v>44</v>
      </c>
      <c r="AN339" s="127" t="s">
        <v>44</v>
      </c>
      <c r="AO339" s="127" t="s">
        <v>44</v>
      </c>
      <c r="AP339" s="127" t="s">
        <v>44</v>
      </c>
      <c r="AQ339" s="127" t="s">
        <v>44</v>
      </c>
      <c r="AR339" s="127">
        <v>8.3388810435962996E-2</v>
      </c>
      <c r="AS339" s="127">
        <v>0.18750709380537661</v>
      </c>
      <c r="AT339" s="127">
        <v>0.1579104931542829</v>
      </c>
      <c r="AU339" s="127" t="s">
        <v>44</v>
      </c>
      <c r="AV339" s="127" t="s">
        <v>44</v>
      </c>
      <c r="AW339" s="127" t="s">
        <v>44</v>
      </c>
      <c r="AX339" s="127" t="s">
        <v>44</v>
      </c>
      <c r="AY339" s="127" t="s">
        <v>44</v>
      </c>
      <c r="AZ339" s="127" t="s">
        <v>44</v>
      </c>
      <c r="BA339" s="127" t="s">
        <v>44</v>
      </c>
      <c r="BB339" s="127" t="s">
        <v>44</v>
      </c>
      <c r="BC339" s="127">
        <v>0.76686609256259841</v>
      </c>
      <c r="BD339" s="127">
        <v>1.4371179558958664</v>
      </c>
      <c r="BE339" s="127">
        <v>1.2762502861661515</v>
      </c>
      <c r="BF339" s="127" t="s">
        <v>44</v>
      </c>
      <c r="BG339" s="127" t="s">
        <v>44</v>
      </c>
      <c r="BH339" s="127" t="s">
        <v>44</v>
      </c>
      <c r="BI339" s="127" t="s">
        <v>44</v>
      </c>
      <c r="BJ339" s="127" t="s">
        <v>44</v>
      </c>
      <c r="BK339" s="127" t="s">
        <v>44</v>
      </c>
      <c r="BL339" s="127" t="s">
        <v>44</v>
      </c>
      <c r="BM339" s="127" t="s">
        <v>44</v>
      </c>
      <c r="BN339" s="127">
        <v>-2.5350917718279301E-2</v>
      </c>
      <c r="BO339" s="127">
        <v>5.7032700220551499E-2</v>
      </c>
      <c r="BP339" s="127">
        <v>3.4180457701248702E-2</v>
      </c>
      <c r="BQ339" s="127" t="s">
        <v>44</v>
      </c>
      <c r="BR339" s="127" t="s">
        <v>44</v>
      </c>
      <c r="BS339" s="127" t="s">
        <v>44</v>
      </c>
      <c r="BT339" s="127" t="s">
        <v>44</v>
      </c>
      <c r="BU339" s="127" t="s">
        <v>44</v>
      </c>
      <c r="BV339" s="174" t="s">
        <v>44</v>
      </c>
      <c r="BW339" s="174" t="s">
        <v>44</v>
      </c>
      <c r="BX339" s="127" t="s">
        <v>44</v>
      </c>
      <c r="BY339" s="127" t="s">
        <v>44</v>
      </c>
      <c r="BZ339" s="174" t="s">
        <v>44</v>
      </c>
      <c r="CA339" s="179" t="s">
        <v>44</v>
      </c>
      <c r="CB339" s="179" t="s">
        <v>44</v>
      </c>
      <c r="CC339" s="179" t="s">
        <v>44</v>
      </c>
      <c r="CD339" s="179" t="s">
        <v>44</v>
      </c>
      <c r="CE339" s="179" t="s">
        <v>44</v>
      </c>
      <c r="CF339" s="179" t="s">
        <v>44</v>
      </c>
      <c r="CG339" s="176" t="s">
        <v>44</v>
      </c>
      <c r="CH339" s="168">
        <v>0.2036</v>
      </c>
      <c r="CI339" s="169" t="s">
        <v>44</v>
      </c>
      <c r="CJ339" s="169">
        <v>2.036E-3</v>
      </c>
      <c r="CK339" s="169" t="s">
        <v>44</v>
      </c>
      <c r="CL339" s="169">
        <v>2.036E-3</v>
      </c>
      <c r="CM339" s="177" t="s">
        <v>44</v>
      </c>
      <c r="CN339" s="177" t="s">
        <v>44</v>
      </c>
      <c r="CO339" s="177" t="s">
        <v>44</v>
      </c>
      <c r="CP339" s="127" t="s">
        <v>44</v>
      </c>
      <c r="CQ339" s="127" t="s">
        <v>44</v>
      </c>
      <c r="CR339" s="127" t="s">
        <v>44</v>
      </c>
      <c r="CS339" s="127" t="s">
        <v>44</v>
      </c>
      <c r="CT339" s="125" t="s">
        <v>44</v>
      </c>
      <c r="CU339" s="125" t="s">
        <v>44</v>
      </c>
      <c r="CV339" s="125" t="s">
        <v>5880</v>
      </c>
      <c r="CW339" s="125" t="s">
        <v>44</v>
      </c>
      <c r="CX339" s="153">
        <v>25569.625694432871</v>
      </c>
    </row>
    <row r="340" spans="1:102" ht="15" customHeight="1" x14ac:dyDescent="0.25">
      <c r="A340" s="8"/>
      <c r="B340" s="128">
        <v>32990051000102</v>
      </c>
      <c r="C340" s="151" t="s">
        <v>5885</v>
      </c>
      <c r="D340" s="125">
        <v>11</v>
      </c>
      <c r="E340" s="125" t="s">
        <v>131</v>
      </c>
      <c r="F340" s="121"/>
      <c r="G340" s="125" t="s">
        <v>510</v>
      </c>
      <c r="H340" s="125" t="s">
        <v>153</v>
      </c>
      <c r="I340" s="125" t="s">
        <v>2325</v>
      </c>
      <c r="J340" s="125" t="s">
        <v>3318</v>
      </c>
      <c r="K340" s="125" t="s">
        <v>3285</v>
      </c>
      <c r="L340" s="125" t="s">
        <v>3273</v>
      </c>
      <c r="M340" s="125" t="s">
        <v>160</v>
      </c>
      <c r="N340" s="125" t="s">
        <v>3305</v>
      </c>
      <c r="O340" s="125" t="s">
        <v>161</v>
      </c>
      <c r="P340" s="125" t="s">
        <v>3320</v>
      </c>
      <c r="Q340" s="126">
        <v>500</v>
      </c>
      <c r="R340" s="125" t="s">
        <v>4571</v>
      </c>
      <c r="S340" s="187" t="s">
        <v>44</v>
      </c>
      <c r="T340" s="170">
        <v>500</v>
      </c>
      <c r="U340" s="170">
        <v>1000</v>
      </c>
      <c r="V340" s="171" t="s">
        <v>3271</v>
      </c>
      <c r="W340" s="171" t="s">
        <v>132</v>
      </c>
      <c r="X340" s="171" t="s">
        <v>4905</v>
      </c>
      <c r="Y340" s="171" t="s">
        <v>3288</v>
      </c>
      <c r="Z340" s="171">
        <v>91</v>
      </c>
      <c r="AA340" s="171" t="s">
        <v>44</v>
      </c>
      <c r="AB340" s="168" t="s">
        <v>44</v>
      </c>
      <c r="AC340" s="171" t="s">
        <v>44</v>
      </c>
      <c r="AD340" s="168">
        <v>8.0000000000000002E-3</v>
      </c>
      <c r="AE340" s="168" t="s">
        <v>44</v>
      </c>
      <c r="AF340" s="168">
        <v>8.0000000000000002E-3</v>
      </c>
      <c r="AG340" s="168" t="s">
        <v>44</v>
      </c>
      <c r="AH340" s="171" t="s">
        <v>44</v>
      </c>
      <c r="AI340" s="171" t="s">
        <v>44</v>
      </c>
      <c r="AJ340" s="171" t="s">
        <v>130</v>
      </c>
      <c r="AK340" s="172">
        <v>43935</v>
      </c>
      <c r="AL340" s="186" t="s">
        <v>5886</v>
      </c>
      <c r="AM340" s="127" t="s">
        <v>44</v>
      </c>
      <c r="AN340" s="127" t="s">
        <v>44</v>
      </c>
      <c r="AO340" s="127" t="s">
        <v>44</v>
      </c>
      <c r="AP340" s="127" t="s">
        <v>44</v>
      </c>
      <c r="AQ340" s="127" t="s">
        <v>44</v>
      </c>
      <c r="AR340" s="127">
        <v>0.1235414912107335</v>
      </c>
      <c r="AS340" s="127">
        <v>0.1496680919410211</v>
      </c>
      <c r="AT340" s="127">
        <v>0.14112227798584651</v>
      </c>
      <c r="AU340" s="127" t="s">
        <v>44</v>
      </c>
      <c r="AV340" s="127" t="s">
        <v>44</v>
      </c>
      <c r="AW340" s="127" t="s">
        <v>44</v>
      </c>
      <c r="AX340" s="127" t="s">
        <v>44</v>
      </c>
      <c r="AY340" s="127" t="s">
        <v>44</v>
      </c>
      <c r="AZ340" s="127" t="s">
        <v>44</v>
      </c>
      <c r="BA340" s="127" t="s">
        <v>44</v>
      </c>
      <c r="BB340" s="127" t="s">
        <v>44</v>
      </c>
      <c r="BC340" s="127">
        <v>1.1361210231783505</v>
      </c>
      <c r="BD340" s="127">
        <v>1.1471070133291528</v>
      </c>
      <c r="BE340" s="127">
        <v>1.1405660514775666</v>
      </c>
      <c r="BF340" s="127" t="s">
        <v>44</v>
      </c>
      <c r="BG340" s="127" t="s">
        <v>44</v>
      </c>
      <c r="BH340" s="127" t="s">
        <v>44</v>
      </c>
      <c r="BI340" s="127" t="s">
        <v>44</v>
      </c>
      <c r="BJ340" s="127" t="s">
        <v>44</v>
      </c>
      <c r="BK340" s="127" t="s">
        <v>44</v>
      </c>
      <c r="BL340" s="127" t="s">
        <v>44</v>
      </c>
      <c r="BM340" s="127" t="s">
        <v>44</v>
      </c>
      <c r="BN340" s="127">
        <v>1.4801763056491101E-2</v>
      </c>
      <c r="BO340" s="127">
        <v>1.9193698356195998E-2</v>
      </c>
      <c r="BP340" s="127">
        <v>1.73922425328123E-2</v>
      </c>
      <c r="BQ340" s="127" t="s">
        <v>44</v>
      </c>
      <c r="BR340" s="127" t="s">
        <v>44</v>
      </c>
      <c r="BS340" s="127" t="s">
        <v>44</v>
      </c>
      <c r="BT340" s="127" t="s">
        <v>44</v>
      </c>
      <c r="BU340" s="127" t="s">
        <v>44</v>
      </c>
      <c r="BV340" s="174" t="s">
        <v>44</v>
      </c>
      <c r="BW340" s="174" t="s">
        <v>44</v>
      </c>
      <c r="BX340" s="127" t="s">
        <v>44</v>
      </c>
      <c r="BY340" s="127" t="s">
        <v>44</v>
      </c>
      <c r="BZ340" s="174" t="s">
        <v>44</v>
      </c>
      <c r="CA340" s="179" t="s">
        <v>44</v>
      </c>
      <c r="CB340" s="179" t="s">
        <v>44</v>
      </c>
      <c r="CC340" s="179" t="s">
        <v>44</v>
      </c>
      <c r="CD340" s="179" t="s">
        <v>44</v>
      </c>
      <c r="CE340" s="179" t="s">
        <v>44</v>
      </c>
      <c r="CF340" s="179" t="s">
        <v>44</v>
      </c>
      <c r="CG340" s="176" t="s">
        <v>44</v>
      </c>
      <c r="CH340" s="168">
        <v>0.2</v>
      </c>
      <c r="CI340" s="169" t="s">
        <v>44</v>
      </c>
      <c r="CJ340" s="169">
        <v>1.6000000000000001E-3</v>
      </c>
      <c r="CK340" s="169" t="s">
        <v>44</v>
      </c>
      <c r="CL340" s="169">
        <v>1.6000000000000001E-3</v>
      </c>
      <c r="CM340" s="177" t="s">
        <v>44</v>
      </c>
      <c r="CN340" s="177" t="s">
        <v>44</v>
      </c>
      <c r="CO340" s="177" t="s">
        <v>44</v>
      </c>
      <c r="CP340" s="127" t="s">
        <v>44</v>
      </c>
      <c r="CQ340" s="127" t="s">
        <v>44</v>
      </c>
      <c r="CR340" s="127" t="s">
        <v>44</v>
      </c>
      <c r="CS340" s="127" t="s">
        <v>44</v>
      </c>
      <c r="CT340" s="125" t="s">
        <v>44</v>
      </c>
      <c r="CU340" s="125" t="s">
        <v>44</v>
      </c>
      <c r="CV340" s="125" t="s">
        <v>5887</v>
      </c>
      <c r="CW340" s="125" t="s">
        <v>44</v>
      </c>
      <c r="CX340" s="153">
        <v>25569.625694432871</v>
      </c>
    </row>
    <row r="341" spans="1:102" ht="15" customHeight="1" x14ac:dyDescent="0.25">
      <c r="A341" s="8"/>
      <c r="B341" s="128">
        <v>41219331000102</v>
      </c>
      <c r="C341" s="151" t="s">
        <v>3967</v>
      </c>
      <c r="D341" s="125">
        <v>50</v>
      </c>
      <c r="E341" s="125"/>
      <c r="F341" s="121"/>
      <c r="G341" s="125" t="s">
        <v>510</v>
      </c>
      <c r="H341" s="125" t="s">
        <v>4673</v>
      </c>
      <c r="I341" s="125" t="s">
        <v>4673</v>
      </c>
      <c r="J341" s="125" t="s">
        <v>3317</v>
      </c>
      <c r="K341" s="125" t="s">
        <v>3285</v>
      </c>
      <c r="L341" s="125" t="s">
        <v>3273</v>
      </c>
      <c r="M341" s="125" t="s">
        <v>4884</v>
      </c>
      <c r="N341" s="125" t="s">
        <v>4785</v>
      </c>
      <c r="O341" s="125" t="s">
        <v>4647</v>
      </c>
      <c r="P341" s="125" t="s">
        <v>4966</v>
      </c>
      <c r="Q341" s="126">
        <v>25000</v>
      </c>
      <c r="R341" s="125" t="s">
        <v>4612</v>
      </c>
      <c r="S341" s="187" t="s">
        <v>44</v>
      </c>
      <c r="T341" s="170">
        <v>0.01</v>
      </c>
      <c r="U341" s="170">
        <v>0.01</v>
      </c>
      <c r="V341" s="171" t="s">
        <v>3271</v>
      </c>
      <c r="W341" s="171" t="s">
        <v>132</v>
      </c>
      <c r="X341" s="171" t="s">
        <v>44</v>
      </c>
      <c r="Y341" s="171" t="s">
        <v>44</v>
      </c>
      <c r="Z341" s="171" t="s">
        <v>44</v>
      </c>
      <c r="AA341" s="171" t="s">
        <v>44</v>
      </c>
      <c r="AB341" s="168" t="s">
        <v>44</v>
      </c>
      <c r="AC341" s="171" t="s">
        <v>5888</v>
      </c>
      <c r="AD341" s="168">
        <v>1.8500000000000003E-2</v>
      </c>
      <c r="AE341" s="168">
        <v>0.16849999999999998</v>
      </c>
      <c r="AF341" s="168">
        <v>0.02</v>
      </c>
      <c r="AG341" s="168">
        <v>0.2</v>
      </c>
      <c r="AH341" s="171" t="s">
        <v>44</v>
      </c>
      <c r="AI341" s="171" t="s">
        <v>44</v>
      </c>
      <c r="AJ341" s="171" t="s">
        <v>44</v>
      </c>
      <c r="AK341" s="172">
        <v>44452</v>
      </c>
      <c r="AL341" s="186" t="s">
        <v>5889</v>
      </c>
      <c r="AM341" s="127" t="s">
        <v>44</v>
      </c>
      <c r="AN341" s="127" t="s">
        <v>44</v>
      </c>
      <c r="AO341" s="127" t="s">
        <v>44</v>
      </c>
      <c r="AP341" s="127" t="s">
        <v>44</v>
      </c>
      <c r="AQ341" s="127" t="s">
        <v>44</v>
      </c>
      <c r="AR341" s="127" t="s">
        <v>44</v>
      </c>
      <c r="AS341" s="127" t="s">
        <v>44</v>
      </c>
      <c r="AT341" s="127" t="s">
        <v>44</v>
      </c>
      <c r="AU341" s="127" t="s">
        <v>44</v>
      </c>
      <c r="AV341" s="127" t="s">
        <v>44</v>
      </c>
      <c r="AW341" s="127" t="s">
        <v>44</v>
      </c>
      <c r="AX341" s="127" t="s">
        <v>44</v>
      </c>
      <c r="AY341" s="127" t="s">
        <v>44</v>
      </c>
      <c r="AZ341" s="127" t="s">
        <v>44</v>
      </c>
      <c r="BA341" s="127" t="s">
        <v>44</v>
      </c>
      <c r="BB341" s="127" t="s">
        <v>44</v>
      </c>
      <c r="BC341" s="127" t="s">
        <v>44</v>
      </c>
      <c r="BD341" s="127" t="s">
        <v>44</v>
      </c>
      <c r="BE341" s="127" t="s">
        <v>44</v>
      </c>
      <c r="BF341" s="127" t="s">
        <v>44</v>
      </c>
      <c r="BG341" s="127" t="s">
        <v>44</v>
      </c>
      <c r="BH341" s="127" t="s">
        <v>44</v>
      </c>
      <c r="BI341" s="127" t="s">
        <v>44</v>
      </c>
      <c r="BJ341" s="127" t="s">
        <v>44</v>
      </c>
      <c r="BK341" s="127" t="s">
        <v>44</v>
      </c>
      <c r="BL341" s="127" t="s">
        <v>44</v>
      </c>
      <c r="BM341" s="127" t="s">
        <v>44</v>
      </c>
      <c r="BN341" s="127" t="s">
        <v>44</v>
      </c>
      <c r="BO341" s="127" t="s">
        <v>44</v>
      </c>
      <c r="BP341" s="127" t="s">
        <v>44</v>
      </c>
      <c r="BQ341" s="127" t="s">
        <v>44</v>
      </c>
      <c r="BR341" s="127" t="s">
        <v>44</v>
      </c>
      <c r="BS341" s="127" t="s">
        <v>44</v>
      </c>
      <c r="BT341" s="127">
        <v>0.14488083735689919</v>
      </c>
      <c r="BU341" s="127">
        <v>0.2998111858155435</v>
      </c>
      <c r="BV341" s="174">
        <v>-0.50971746232678783</v>
      </c>
      <c r="BW341" s="174">
        <v>-0.1214370441832997</v>
      </c>
      <c r="BX341" s="127">
        <v>-6.2399259122541198E-2</v>
      </c>
      <c r="BY341" s="127">
        <v>-0.33469682744735618</v>
      </c>
      <c r="BZ341" s="174">
        <v>1.9486654955522702E-2</v>
      </c>
      <c r="CA341" s="179">
        <v>0.1630381785500343</v>
      </c>
      <c r="CB341" s="179">
        <v>-3.9464643238545698E-2</v>
      </c>
      <c r="CC341" s="179">
        <v>0.1558838532502731</v>
      </c>
      <c r="CD341" s="179">
        <v>0.10064860405527851</v>
      </c>
      <c r="CE341" s="179">
        <v>0.18620610736261711</v>
      </c>
      <c r="CF341" s="179">
        <v>0.13613001254954449</v>
      </c>
      <c r="CG341" s="176">
        <v>1114.75717897</v>
      </c>
      <c r="CH341" s="168">
        <v>0.05</v>
      </c>
      <c r="CI341" s="169">
        <v>0.05</v>
      </c>
      <c r="CJ341" s="169">
        <v>9.2500000000000015E-4</v>
      </c>
      <c r="CK341" s="169" t="s">
        <v>44</v>
      </c>
      <c r="CL341" s="169">
        <v>9.2500000000000015E-4</v>
      </c>
      <c r="CM341" s="177">
        <v>126926706.26000001</v>
      </c>
      <c r="CN341" s="177">
        <v>115563160.14198424</v>
      </c>
      <c r="CO341" s="177">
        <v>7159893.5700000003</v>
      </c>
      <c r="CP341" s="127" t="s">
        <v>44</v>
      </c>
      <c r="CQ341" s="127" t="s">
        <v>44</v>
      </c>
      <c r="CR341" s="127" t="s">
        <v>44</v>
      </c>
      <c r="CS341" s="127" t="s">
        <v>44</v>
      </c>
      <c r="CT341" s="125" t="s">
        <v>44</v>
      </c>
      <c r="CU341" s="125" t="s">
        <v>44</v>
      </c>
      <c r="CV341" s="125" t="s">
        <v>5890</v>
      </c>
      <c r="CW341" s="125" t="s">
        <v>44</v>
      </c>
      <c r="CX341" s="153">
        <v>25569.604861099539</v>
      </c>
    </row>
    <row r="342" spans="1:102" ht="15" customHeight="1" x14ac:dyDescent="0.25">
      <c r="A342" s="8"/>
      <c r="B342" s="128">
        <v>27945264000174</v>
      </c>
      <c r="C342" s="151" t="s">
        <v>5891</v>
      </c>
      <c r="D342" s="125">
        <v>11</v>
      </c>
      <c r="E342" s="125"/>
      <c r="F342" s="121" t="s">
        <v>3267</v>
      </c>
      <c r="G342" s="125" t="s">
        <v>510</v>
      </c>
      <c r="H342" s="125" t="s">
        <v>153</v>
      </c>
      <c r="I342" s="125" t="s">
        <v>2325</v>
      </c>
      <c r="J342" s="125" t="s">
        <v>3319</v>
      </c>
      <c r="K342" s="125" t="s">
        <v>3285</v>
      </c>
      <c r="L342" s="125" t="s">
        <v>3272</v>
      </c>
      <c r="M342" s="125" t="s">
        <v>160</v>
      </c>
      <c r="N342" s="125" t="s">
        <v>3305</v>
      </c>
      <c r="O342" s="125" t="s">
        <v>4761</v>
      </c>
      <c r="P342" s="125" t="s">
        <v>3299</v>
      </c>
      <c r="Q342" s="126">
        <v>500</v>
      </c>
      <c r="R342" s="125" t="s">
        <v>4571</v>
      </c>
      <c r="S342" s="187" t="s">
        <v>44</v>
      </c>
      <c r="T342" s="170">
        <v>500</v>
      </c>
      <c r="U342" s="170">
        <v>500</v>
      </c>
      <c r="V342" s="171" t="s">
        <v>3271</v>
      </c>
      <c r="W342" s="171" t="s">
        <v>132</v>
      </c>
      <c r="X342" s="171" t="s">
        <v>132</v>
      </c>
      <c r="Y342" s="171" t="s">
        <v>3288</v>
      </c>
      <c r="Z342" s="171">
        <v>1</v>
      </c>
      <c r="AA342" s="171" t="s">
        <v>44</v>
      </c>
      <c r="AB342" s="168" t="s">
        <v>44</v>
      </c>
      <c r="AC342" s="171" t="s">
        <v>44</v>
      </c>
      <c r="AD342" s="168">
        <v>8.0000000000000002E-3</v>
      </c>
      <c r="AE342" s="168" t="s">
        <v>44</v>
      </c>
      <c r="AF342" s="168">
        <v>9.0000000000000011E-3</v>
      </c>
      <c r="AG342" s="168">
        <v>0.2</v>
      </c>
      <c r="AH342" s="171" t="s">
        <v>44</v>
      </c>
      <c r="AI342" s="171" t="s">
        <v>44</v>
      </c>
      <c r="AJ342" s="171" t="s">
        <v>130</v>
      </c>
      <c r="AK342" s="172">
        <v>43131</v>
      </c>
      <c r="AL342" s="186" t="s">
        <v>5892</v>
      </c>
      <c r="AM342" s="127" t="s">
        <v>44</v>
      </c>
      <c r="AN342" s="127" t="s">
        <v>44</v>
      </c>
      <c r="AO342" s="127" t="s">
        <v>44</v>
      </c>
      <c r="AP342" s="127" t="s">
        <v>44</v>
      </c>
      <c r="AQ342" s="127" t="s">
        <v>44</v>
      </c>
      <c r="AR342" s="127">
        <v>9.6522688528750206E-2</v>
      </c>
      <c r="AS342" s="127">
        <v>0.1433361411390332</v>
      </c>
      <c r="AT342" s="127">
        <v>0.13234073353558901</v>
      </c>
      <c r="AU342" s="127" t="s">
        <v>44</v>
      </c>
      <c r="AV342" s="127" t="s">
        <v>44</v>
      </c>
      <c r="AW342" s="127" t="s">
        <v>44</v>
      </c>
      <c r="AX342" s="127" t="s">
        <v>44</v>
      </c>
      <c r="AY342" s="127" t="s">
        <v>44</v>
      </c>
      <c r="AZ342" s="127" t="s">
        <v>44</v>
      </c>
      <c r="BA342" s="127" t="s">
        <v>44</v>
      </c>
      <c r="BB342" s="127" t="s">
        <v>44</v>
      </c>
      <c r="BC342" s="127">
        <v>0.88764879374939376</v>
      </c>
      <c r="BD342" s="127">
        <v>1.0985767950386855</v>
      </c>
      <c r="BE342" s="127">
        <v>1.0695926260024662</v>
      </c>
      <c r="BF342" s="127" t="s">
        <v>44</v>
      </c>
      <c r="BG342" s="127" t="s">
        <v>44</v>
      </c>
      <c r="BH342" s="127" t="s">
        <v>44</v>
      </c>
      <c r="BI342" s="127" t="s">
        <v>44</v>
      </c>
      <c r="BJ342" s="127" t="s">
        <v>44</v>
      </c>
      <c r="BK342" s="127" t="s">
        <v>44</v>
      </c>
      <c r="BL342" s="127" t="s">
        <v>44</v>
      </c>
      <c r="BM342" s="127" t="s">
        <v>44</v>
      </c>
      <c r="BN342" s="127">
        <v>-1.22170396254921E-2</v>
      </c>
      <c r="BO342" s="127">
        <v>1.2861747554208099E-2</v>
      </c>
      <c r="BP342" s="127">
        <v>8.6106980825547998E-3</v>
      </c>
      <c r="BQ342" s="127" t="s">
        <v>44</v>
      </c>
      <c r="BR342" s="127" t="s">
        <v>44</v>
      </c>
      <c r="BS342" s="127" t="s">
        <v>44</v>
      </c>
      <c r="BT342" s="127" t="s">
        <v>44</v>
      </c>
      <c r="BU342" s="127" t="s">
        <v>44</v>
      </c>
      <c r="BV342" s="174" t="s">
        <v>44</v>
      </c>
      <c r="BW342" s="174" t="s">
        <v>44</v>
      </c>
      <c r="BX342" s="127" t="s">
        <v>44</v>
      </c>
      <c r="BY342" s="127" t="s">
        <v>44</v>
      </c>
      <c r="BZ342" s="174" t="s">
        <v>44</v>
      </c>
      <c r="CA342" s="179" t="s">
        <v>44</v>
      </c>
      <c r="CB342" s="179" t="s">
        <v>44</v>
      </c>
      <c r="CC342" s="179" t="s">
        <v>44</v>
      </c>
      <c r="CD342" s="179" t="s">
        <v>44</v>
      </c>
      <c r="CE342" s="179" t="s">
        <v>44</v>
      </c>
      <c r="CF342" s="179" t="s">
        <v>44</v>
      </c>
      <c r="CG342" s="176" t="s">
        <v>44</v>
      </c>
      <c r="CH342" s="168">
        <v>0.2</v>
      </c>
      <c r="CI342" s="169" t="s">
        <v>44</v>
      </c>
      <c r="CJ342" s="169">
        <v>1.6000000000000001E-3</v>
      </c>
      <c r="CK342" s="169" t="s">
        <v>44</v>
      </c>
      <c r="CL342" s="169">
        <v>1.6000000000000001E-3</v>
      </c>
      <c r="CM342" s="177" t="s">
        <v>44</v>
      </c>
      <c r="CN342" s="177" t="s">
        <v>44</v>
      </c>
      <c r="CO342" s="177" t="s">
        <v>44</v>
      </c>
      <c r="CP342" s="127" t="s">
        <v>44</v>
      </c>
      <c r="CQ342" s="127" t="s">
        <v>44</v>
      </c>
      <c r="CR342" s="127" t="s">
        <v>44</v>
      </c>
      <c r="CS342" s="127" t="s">
        <v>44</v>
      </c>
      <c r="CT342" s="125" t="s">
        <v>44</v>
      </c>
      <c r="CU342" s="125" t="s">
        <v>44</v>
      </c>
      <c r="CV342" s="125" t="s">
        <v>5893</v>
      </c>
      <c r="CW342" s="125" t="s">
        <v>44</v>
      </c>
      <c r="CX342" s="153">
        <v>25569.625694432871</v>
      </c>
    </row>
    <row r="343" spans="1:102" ht="15" customHeight="1" x14ac:dyDescent="0.25">
      <c r="A343" s="8"/>
      <c r="B343" s="128">
        <v>42731202000153</v>
      </c>
      <c r="C343" s="151" t="s">
        <v>5902</v>
      </c>
      <c r="D343" s="125">
        <v>13</v>
      </c>
      <c r="E343" s="125"/>
      <c r="F343" s="121"/>
      <c r="G343" s="125" t="s">
        <v>5903</v>
      </c>
      <c r="H343" s="125" t="s">
        <v>3263</v>
      </c>
      <c r="I343" s="125" t="s">
        <v>3257</v>
      </c>
      <c r="J343" s="125" t="s">
        <v>3319</v>
      </c>
      <c r="K343" s="125" t="s">
        <v>3285</v>
      </c>
      <c r="L343" s="125" t="s">
        <v>3272</v>
      </c>
      <c r="M343" s="125" t="s">
        <v>110</v>
      </c>
      <c r="N343" s="125" t="s">
        <v>260</v>
      </c>
      <c r="O343" s="125" t="s">
        <v>154</v>
      </c>
      <c r="P343" s="125" t="s">
        <v>3320</v>
      </c>
      <c r="Q343" s="126">
        <v>1000</v>
      </c>
      <c r="R343" s="125" t="s">
        <v>4571</v>
      </c>
      <c r="S343" s="187" t="s">
        <v>44</v>
      </c>
      <c r="T343" s="170">
        <v>1000</v>
      </c>
      <c r="U343" s="170">
        <v>1000</v>
      </c>
      <c r="V343" s="171" t="s">
        <v>3271</v>
      </c>
      <c r="W343" s="171" t="s">
        <v>132</v>
      </c>
      <c r="X343" s="171" t="s">
        <v>3289</v>
      </c>
      <c r="Y343" s="171" t="s">
        <v>3288</v>
      </c>
      <c r="Z343" s="171">
        <v>31</v>
      </c>
      <c r="AA343" s="171" t="s">
        <v>44</v>
      </c>
      <c r="AB343" s="168" t="s">
        <v>44</v>
      </c>
      <c r="AC343" s="171" t="s">
        <v>5904</v>
      </c>
      <c r="AD343" s="168">
        <v>0.02</v>
      </c>
      <c r="AE343" s="168">
        <v>9.0000000000000011E-2</v>
      </c>
      <c r="AF343" s="168">
        <v>2.2000000000000002E-2</v>
      </c>
      <c r="AG343" s="168">
        <v>0.2</v>
      </c>
      <c r="AH343" s="171" t="s">
        <v>3322</v>
      </c>
      <c r="AI343" s="171" t="s">
        <v>4573</v>
      </c>
      <c r="AJ343" s="171" t="s">
        <v>130</v>
      </c>
      <c r="AK343" s="172">
        <v>44413</v>
      </c>
      <c r="AL343" s="186" t="s">
        <v>5905</v>
      </c>
      <c r="AM343" s="127">
        <v>1.3791771367866501E-2</v>
      </c>
      <c r="AN343" s="127">
        <v>2.85868154836268E-2</v>
      </c>
      <c r="AO343" s="127">
        <v>0.10183934258989551</v>
      </c>
      <c r="AP343" s="127">
        <v>0.1031396030072</v>
      </c>
      <c r="AQ343" s="127">
        <v>0.1096493348447817</v>
      </c>
      <c r="AR343" s="127">
        <v>6.0355683424940999E-2</v>
      </c>
      <c r="AS343" s="127">
        <v>0.1543203571851883</v>
      </c>
      <c r="AT343" s="127">
        <v>0.16905803877782111</v>
      </c>
      <c r="AU343" s="127" t="s">
        <v>44</v>
      </c>
      <c r="AV343" s="127" t="s">
        <v>44</v>
      </c>
      <c r="AW343" s="127">
        <v>0.11029249869691379</v>
      </c>
      <c r="AX343" s="127">
        <v>1.2642120381107786</v>
      </c>
      <c r="AY343" s="127">
        <v>0.62963291864624971</v>
      </c>
      <c r="AZ343" s="127">
        <v>0.68682789328136939</v>
      </c>
      <c r="BA343" s="127">
        <v>0.77401012844743911</v>
      </c>
      <c r="BB343" s="127">
        <v>0.83454525391395384</v>
      </c>
      <c r="BC343" s="127">
        <v>0.55504721640768884</v>
      </c>
      <c r="BD343" s="127">
        <v>1.1827635518754891</v>
      </c>
      <c r="BE343" s="127">
        <v>1.3663459980337005</v>
      </c>
      <c r="BF343" s="127" t="s">
        <v>44</v>
      </c>
      <c r="BG343" s="127" t="s">
        <v>44</v>
      </c>
      <c r="BH343" s="127">
        <v>0.87594720981127805</v>
      </c>
      <c r="BI343" s="127">
        <v>2.8823899096129999E-3</v>
      </c>
      <c r="BJ343" s="127">
        <v>-1.6815536644165699E-2</v>
      </c>
      <c r="BK343" s="127">
        <v>-4.6435565267079801E-2</v>
      </c>
      <c r="BL343" s="127">
        <v>-2.6573006636991248E-2</v>
      </c>
      <c r="BM343" s="127">
        <v>-1.9214262686145234E-2</v>
      </c>
      <c r="BN343" s="127">
        <v>-4.8384044729301301E-2</v>
      </c>
      <c r="BO343" s="127">
        <v>2.3845963600363101E-2</v>
      </c>
      <c r="BP343" s="127">
        <v>4.5328003324786897E-2</v>
      </c>
      <c r="BQ343" s="127" t="s">
        <v>44</v>
      </c>
      <c r="BR343" s="127" t="s">
        <v>44</v>
      </c>
      <c r="BS343" s="127">
        <v>-1.3872988566779543E-2</v>
      </c>
      <c r="BT343" s="127">
        <v>3.6905992924160302E-2</v>
      </c>
      <c r="BU343" s="127">
        <v>4.4808398764502003E-2</v>
      </c>
      <c r="BV343" s="174">
        <v>-1.1006656478999004</v>
      </c>
      <c r="BW343" s="174">
        <v>-0.23184441613153181</v>
      </c>
      <c r="BX343" s="127">
        <v>-1.9362289010652501E-2</v>
      </c>
      <c r="BY343" s="127">
        <v>-5.9157503716030603E-2</v>
      </c>
      <c r="BZ343" s="174">
        <v>0.1018255149219407</v>
      </c>
      <c r="CA343" s="179">
        <v>0.56450748951240892</v>
      </c>
      <c r="CB343" s="179">
        <v>-0.36555967852891119</v>
      </c>
      <c r="CC343" s="179">
        <v>0.65872167410770066</v>
      </c>
      <c r="CD343" s="179">
        <v>0.60591207577253059</v>
      </c>
      <c r="CE343" s="179">
        <v>0.1279358215818176</v>
      </c>
      <c r="CF343" s="179">
        <v>0.6779307678339147</v>
      </c>
      <c r="CG343" s="176">
        <v>1.637589</v>
      </c>
      <c r="CH343" s="168">
        <v>0.27</v>
      </c>
      <c r="CI343" s="169">
        <v>0.15</v>
      </c>
      <c r="CJ343" s="169">
        <v>5.4000000000000003E-3</v>
      </c>
      <c r="CK343" s="169" t="s">
        <v>44</v>
      </c>
      <c r="CL343" s="169">
        <v>5.4000000000000003E-3</v>
      </c>
      <c r="CM343" s="177">
        <v>313899745.56</v>
      </c>
      <c r="CN343" s="177">
        <v>311124204.60912704</v>
      </c>
      <c r="CO343" s="177">
        <v>-8623458.1100000031</v>
      </c>
      <c r="CP343" s="127" t="s">
        <v>44</v>
      </c>
      <c r="CQ343" s="127" t="s">
        <v>44</v>
      </c>
      <c r="CR343" s="127" t="s">
        <v>44</v>
      </c>
      <c r="CS343" s="127" t="s">
        <v>44</v>
      </c>
      <c r="CT343" s="125" t="s">
        <v>44</v>
      </c>
      <c r="CU343" s="125" t="s">
        <v>44</v>
      </c>
      <c r="CV343" s="125" t="s">
        <v>5906</v>
      </c>
      <c r="CW343" s="125" t="s">
        <v>44</v>
      </c>
      <c r="CX343" s="153">
        <v>25569.625694432871</v>
      </c>
    </row>
    <row r="344" spans="1:102" ht="15" customHeight="1" x14ac:dyDescent="0.25">
      <c r="A344" s="8"/>
      <c r="B344" s="128">
        <v>25213366000170</v>
      </c>
      <c r="C344" s="151" t="s">
        <v>5894</v>
      </c>
      <c r="D344" s="125">
        <v>28</v>
      </c>
      <c r="E344" s="125"/>
      <c r="F344" s="121" t="s">
        <v>3266</v>
      </c>
      <c r="G344" s="125" t="s">
        <v>515</v>
      </c>
      <c r="H344" s="125" t="s">
        <v>3264</v>
      </c>
      <c r="I344" s="125" t="s">
        <v>3265</v>
      </c>
      <c r="J344" s="125" t="s">
        <v>357</v>
      </c>
      <c r="K344" s="125" t="s">
        <v>3285</v>
      </c>
      <c r="L344" s="125" t="s">
        <v>3273</v>
      </c>
      <c r="M344" s="125" t="s">
        <v>112</v>
      </c>
      <c r="N344" s="125" t="s">
        <v>113</v>
      </c>
      <c r="O344" s="125" t="s">
        <v>3309</v>
      </c>
      <c r="P344" s="125" t="s">
        <v>3308</v>
      </c>
      <c r="Q344" s="126">
        <v>1000</v>
      </c>
      <c r="R344" s="125" t="s">
        <v>4571</v>
      </c>
      <c r="S344" s="187" t="s">
        <v>44</v>
      </c>
      <c r="T344" s="170">
        <v>1000</v>
      </c>
      <c r="U344" s="170">
        <v>1000</v>
      </c>
      <c r="V344" s="171" t="s">
        <v>3271</v>
      </c>
      <c r="W344" s="171" t="s">
        <v>132</v>
      </c>
      <c r="X344" s="171" t="s">
        <v>3289</v>
      </c>
      <c r="Y344" s="171" t="s">
        <v>3292</v>
      </c>
      <c r="Z344" s="171">
        <v>32</v>
      </c>
      <c r="AA344" s="171" t="s">
        <v>44</v>
      </c>
      <c r="AB344" s="168" t="s">
        <v>44</v>
      </c>
      <c r="AC344" s="171" t="s">
        <v>5895</v>
      </c>
      <c r="AD344" s="168">
        <v>1.8000000000000002E-2</v>
      </c>
      <c r="AE344" s="168">
        <v>0.21800000000000003</v>
      </c>
      <c r="AF344" s="168">
        <v>1.8000000000000002E-2</v>
      </c>
      <c r="AG344" s="168">
        <v>0.2</v>
      </c>
      <c r="AH344" s="171" t="s">
        <v>133</v>
      </c>
      <c r="AI344" s="171" t="s">
        <v>4607</v>
      </c>
      <c r="AJ344" s="171" t="s">
        <v>3246</v>
      </c>
      <c r="AK344" s="172">
        <v>42591</v>
      </c>
      <c r="AL344" s="186" t="s">
        <v>5896</v>
      </c>
      <c r="AM344" s="127">
        <v>-2.93173736380394E-2</v>
      </c>
      <c r="AN344" s="127">
        <v>-3.5901795194863998E-3</v>
      </c>
      <c r="AO344" s="127">
        <v>0.1131765458669569</v>
      </c>
      <c r="AP344" s="127">
        <v>9.4776956465110404E-2</v>
      </c>
      <c r="AQ344" s="127">
        <v>0.13552086506996169</v>
      </c>
      <c r="AR344" s="127">
        <v>-9.9273971523580598E-2</v>
      </c>
      <c r="AS344" s="127">
        <v>0.1178096061128959</v>
      </c>
      <c r="AT344" s="127">
        <v>1.5639968423375401E-2</v>
      </c>
      <c r="AU344" s="127" t="s">
        <v>44</v>
      </c>
      <c r="AV344" s="127" t="s">
        <v>44</v>
      </c>
      <c r="AW344" s="127">
        <v>0.10832781347170579</v>
      </c>
      <c r="AX344" s="127" t="s">
        <v>44</v>
      </c>
      <c r="AY344" s="127" t="s">
        <v>44</v>
      </c>
      <c r="AZ344" s="127">
        <v>0.76328859348289713</v>
      </c>
      <c r="BA344" s="127">
        <v>0.70842459894566046</v>
      </c>
      <c r="BB344" s="127">
        <v>1.0573745699338719</v>
      </c>
      <c r="BC344" s="127" t="s">
        <v>44</v>
      </c>
      <c r="BD344" s="127">
        <v>0.90293277382664761</v>
      </c>
      <c r="BE344" s="127">
        <v>0.12640397593122901</v>
      </c>
      <c r="BF344" s="127" t="s">
        <v>44</v>
      </c>
      <c r="BG344" s="127" t="s">
        <v>44</v>
      </c>
      <c r="BH344" s="127">
        <v>1.2641551257537842</v>
      </c>
      <c r="BI344" s="127">
        <v>-4.02267550962929E-2</v>
      </c>
      <c r="BJ344" s="127">
        <v>-4.8992531647279097E-2</v>
      </c>
      <c r="BK344" s="127">
        <v>-3.5098361990018402E-2</v>
      </c>
      <c r="BL344" s="127">
        <v>-3.4405597083152273E-2</v>
      </c>
      <c r="BM344" s="127">
        <v>6.5181332095802791E-3</v>
      </c>
      <c r="BN344" s="127">
        <v>-0.20801369967782299</v>
      </c>
      <c r="BO344" s="127">
        <v>-1.2664787471929201E-2</v>
      </c>
      <c r="BP344" s="127">
        <v>-0.1080900670296587</v>
      </c>
      <c r="BQ344" s="127" t="s">
        <v>44</v>
      </c>
      <c r="BR344" s="127" t="s">
        <v>44</v>
      </c>
      <c r="BS344" s="127">
        <v>2.0849328157331426E-2</v>
      </c>
      <c r="BT344" s="127">
        <v>0.19578622502236559</v>
      </c>
      <c r="BU344" s="127">
        <v>0.239582175060542</v>
      </c>
      <c r="BV344" s="174">
        <v>-6.0872042669035301E-2</v>
      </c>
      <c r="BW344" s="174">
        <v>0.18267876065342301</v>
      </c>
      <c r="BX344" s="127">
        <v>-0.1167034283408613</v>
      </c>
      <c r="BY344" s="127">
        <v>-0.49518059614913468</v>
      </c>
      <c r="BZ344" s="174">
        <v>0.95624885259024595</v>
      </c>
      <c r="CA344" s="179">
        <v>0.9037517676938972</v>
      </c>
      <c r="CB344" s="179">
        <v>-0.41992515362909277</v>
      </c>
      <c r="CC344" s="179">
        <v>0.62637241480587613</v>
      </c>
      <c r="CD344" s="179">
        <v>0.51877359927130495</v>
      </c>
      <c r="CE344" s="179">
        <v>0.14797189005632341</v>
      </c>
      <c r="CF344" s="179">
        <v>0.74087443506678918</v>
      </c>
      <c r="CG344" s="176">
        <v>2.68288663</v>
      </c>
      <c r="CH344" s="168">
        <v>0.25</v>
      </c>
      <c r="CI344" s="169">
        <v>0.15</v>
      </c>
      <c r="CJ344" s="169">
        <v>4.5000000000000005E-3</v>
      </c>
      <c r="CK344" s="169" t="s">
        <v>44</v>
      </c>
      <c r="CL344" s="169">
        <v>4.5000000000000005E-3</v>
      </c>
      <c r="CM344" s="177">
        <v>65290013.090000004</v>
      </c>
      <c r="CN344" s="177">
        <v>67388531.507698417</v>
      </c>
      <c r="CO344" s="177">
        <v>-1198758.9299999997</v>
      </c>
      <c r="CP344" s="127" t="s">
        <v>44</v>
      </c>
      <c r="CQ344" s="127" t="s">
        <v>44</v>
      </c>
      <c r="CR344" s="127" t="s">
        <v>44</v>
      </c>
      <c r="CS344" s="127" t="s">
        <v>44</v>
      </c>
      <c r="CT344" s="125" t="s">
        <v>44</v>
      </c>
      <c r="CU344" s="125" t="s">
        <v>44</v>
      </c>
      <c r="CV344" s="125" t="s">
        <v>5897</v>
      </c>
      <c r="CW344" s="125" t="s">
        <v>44</v>
      </c>
      <c r="CX344" s="153">
        <v>25569.625694432871</v>
      </c>
    </row>
    <row r="345" spans="1:102" ht="15" customHeight="1" x14ac:dyDescent="0.25">
      <c r="A345" s="8"/>
      <c r="B345" s="128">
        <v>29054793000103</v>
      </c>
      <c r="C345" s="151" t="s">
        <v>5898</v>
      </c>
      <c r="D345" s="125">
        <v>26</v>
      </c>
      <c r="E345" s="125"/>
      <c r="F345" s="121"/>
      <c r="G345" s="125" t="s">
        <v>515</v>
      </c>
      <c r="H345" s="125" t="s">
        <v>3264</v>
      </c>
      <c r="I345" s="125" t="s">
        <v>3265</v>
      </c>
      <c r="J345" s="125" t="s">
        <v>3318</v>
      </c>
      <c r="K345" s="125" t="s">
        <v>3285</v>
      </c>
      <c r="L345" s="125" t="s">
        <v>3272</v>
      </c>
      <c r="M345" s="125" t="s">
        <v>112</v>
      </c>
      <c r="N345" s="125" t="s">
        <v>5291</v>
      </c>
      <c r="O345" s="125" t="s">
        <v>3309</v>
      </c>
      <c r="P345" s="125" t="s">
        <v>5899</v>
      </c>
      <c r="Q345" s="126">
        <v>1000</v>
      </c>
      <c r="R345" s="125" t="s">
        <v>4571</v>
      </c>
      <c r="S345" s="187" t="s">
        <v>44</v>
      </c>
      <c r="T345" s="170">
        <v>1000</v>
      </c>
      <c r="U345" s="170">
        <v>1000</v>
      </c>
      <c r="V345" s="171" t="s">
        <v>3271</v>
      </c>
      <c r="W345" s="171" t="s">
        <v>132</v>
      </c>
      <c r="X345" s="171" t="s">
        <v>3289</v>
      </c>
      <c r="Y345" s="171" t="s">
        <v>3292</v>
      </c>
      <c r="Z345" s="171">
        <v>32</v>
      </c>
      <c r="AA345" s="171" t="s">
        <v>44</v>
      </c>
      <c r="AB345" s="168" t="s">
        <v>44</v>
      </c>
      <c r="AC345" s="171" t="s">
        <v>44</v>
      </c>
      <c r="AD345" s="168">
        <v>0.02</v>
      </c>
      <c r="AE345" s="168" t="s">
        <v>44</v>
      </c>
      <c r="AF345" s="168">
        <v>2.35E-2</v>
      </c>
      <c r="AG345" s="168">
        <v>0.2</v>
      </c>
      <c r="AH345" s="171" t="s">
        <v>44</v>
      </c>
      <c r="AI345" s="171" t="s">
        <v>44</v>
      </c>
      <c r="AJ345" s="171" t="s">
        <v>4766</v>
      </c>
      <c r="AK345" s="172">
        <v>43181</v>
      </c>
      <c r="AL345" s="186" t="s">
        <v>5900</v>
      </c>
      <c r="AM345" s="127">
        <v>-3.0324808027651098E-2</v>
      </c>
      <c r="AN345" s="127">
        <v>2.73546268293101E-2</v>
      </c>
      <c r="AO345" s="127">
        <v>0.1572225247921244</v>
      </c>
      <c r="AP345" s="127">
        <v>8.57544538739618E-2</v>
      </c>
      <c r="AQ345" s="127">
        <v>0.1242270116466917</v>
      </c>
      <c r="AR345" s="127">
        <v>-0.14839658799645539</v>
      </c>
      <c r="AS345" s="127">
        <v>9.8153259600129703E-2</v>
      </c>
      <c r="AT345" s="127">
        <v>6.3745896591462098E-2</v>
      </c>
      <c r="AU345" s="127" t="s">
        <v>44</v>
      </c>
      <c r="AV345" s="127" t="s">
        <v>44</v>
      </c>
      <c r="AW345" s="127">
        <v>7.6234630374538398E-2</v>
      </c>
      <c r="AX345" s="127" t="s">
        <v>44</v>
      </c>
      <c r="AY345" s="127">
        <v>0.60249360544836672</v>
      </c>
      <c r="AZ345" s="127">
        <v>1.0603447816253564</v>
      </c>
      <c r="BA345" s="127">
        <v>0.63822373621788042</v>
      </c>
      <c r="BB345" s="127">
        <v>0.95883783060334515</v>
      </c>
      <c r="BC345" s="127" t="s">
        <v>44</v>
      </c>
      <c r="BD345" s="127">
        <v>0.75227986812843484</v>
      </c>
      <c r="BE345" s="127">
        <v>0.51520147357962232</v>
      </c>
      <c r="BF345" s="127" t="s">
        <v>44</v>
      </c>
      <c r="BG345" s="127" t="s">
        <v>44</v>
      </c>
      <c r="BH345" s="127">
        <v>0.80424120338384153</v>
      </c>
      <c r="BI345" s="127">
        <v>-4.1234189485904599E-2</v>
      </c>
      <c r="BJ345" s="127">
        <v>-1.80477252984825E-2</v>
      </c>
      <c r="BK345" s="127">
        <v>8.9476169351490002E-3</v>
      </c>
      <c r="BL345" s="127">
        <v>-4.285201729801047E-2</v>
      </c>
      <c r="BM345" s="127">
        <v>-4.7212808481699176E-3</v>
      </c>
      <c r="BN345" s="127">
        <v>-0.25713631615069771</v>
      </c>
      <c r="BO345" s="127">
        <v>-3.2321133984695299E-2</v>
      </c>
      <c r="BP345" s="127">
        <v>-5.9984138861572001E-2</v>
      </c>
      <c r="BQ345" s="127" t="s">
        <v>44</v>
      </c>
      <c r="BR345" s="127" t="s">
        <v>44</v>
      </c>
      <c r="BS345" s="127">
        <v>-1.6949470877462569E-2</v>
      </c>
      <c r="BT345" s="127">
        <v>0.20407970805714379</v>
      </c>
      <c r="BU345" s="127">
        <v>0.25203589751868788</v>
      </c>
      <c r="BV345" s="174">
        <v>0.13997165003869669</v>
      </c>
      <c r="BW345" s="174">
        <v>7.7124353664797904E-2</v>
      </c>
      <c r="BX345" s="127">
        <v>-0.1076666913196762</v>
      </c>
      <c r="BY345" s="127">
        <v>-0.490479624126338</v>
      </c>
      <c r="BZ345" s="174">
        <v>0.98865100018956598</v>
      </c>
      <c r="CA345" s="179">
        <v>0.91239958528649823</v>
      </c>
      <c r="CB345" s="179">
        <v>-0.44020695020805389</v>
      </c>
      <c r="CC345" s="179">
        <v>0.63418373931869088</v>
      </c>
      <c r="CD345" s="179">
        <v>0.53813418508833288</v>
      </c>
      <c r="CE345" s="179">
        <v>0.10417484081969131</v>
      </c>
      <c r="CF345" s="179">
        <v>0.74164563350373058</v>
      </c>
      <c r="CG345" s="176">
        <v>1.8099283500000001</v>
      </c>
      <c r="CH345" s="168">
        <v>0.25</v>
      </c>
      <c r="CI345" s="169">
        <v>0.1</v>
      </c>
      <c r="CJ345" s="169">
        <v>5.0000000000000001E-3</v>
      </c>
      <c r="CK345" s="169" t="s">
        <v>44</v>
      </c>
      <c r="CL345" s="169">
        <v>5.0000000000000001E-3</v>
      </c>
      <c r="CM345" s="177">
        <v>4417217.8099999996</v>
      </c>
      <c r="CN345" s="177">
        <v>6965113.6669047642</v>
      </c>
      <c r="CO345" s="177">
        <v>-6729883.9199999999</v>
      </c>
      <c r="CP345" s="127" t="s">
        <v>44</v>
      </c>
      <c r="CQ345" s="127" t="s">
        <v>44</v>
      </c>
      <c r="CR345" s="127" t="s">
        <v>44</v>
      </c>
      <c r="CS345" s="127" t="s">
        <v>44</v>
      </c>
      <c r="CT345" s="125" t="s">
        <v>44</v>
      </c>
      <c r="CU345" s="125" t="s">
        <v>44</v>
      </c>
      <c r="CV345" s="125" t="s">
        <v>5901</v>
      </c>
      <c r="CW345" s="125" t="s">
        <v>44</v>
      </c>
      <c r="CX345" s="153">
        <v>25569.625694432871</v>
      </c>
    </row>
    <row r="346" spans="1:102" ht="15" customHeight="1" x14ac:dyDescent="0.25">
      <c r="A346" s="8"/>
      <c r="B346" s="128">
        <v>40265671000107</v>
      </c>
      <c r="C346" s="151" t="s">
        <v>4109</v>
      </c>
      <c r="D346" s="125">
        <v>16</v>
      </c>
      <c r="E346" s="125"/>
      <c r="F346" s="121"/>
      <c r="G346" s="125" t="s">
        <v>4110</v>
      </c>
      <c r="H346" s="125" t="s">
        <v>3276</v>
      </c>
      <c r="I346" s="125" t="s">
        <v>3276</v>
      </c>
      <c r="J346" s="125" t="s">
        <v>3317</v>
      </c>
      <c r="K346" s="125" t="s">
        <v>3298</v>
      </c>
      <c r="L346" s="125" t="s">
        <v>3272</v>
      </c>
      <c r="M346" s="125" t="s">
        <v>4629</v>
      </c>
      <c r="N346" s="125" t="s">
        <v>4674</v>
      </c>
      <c r="O346" s="125" t="s">
        <v>4630</v>
      </c>
      <c r="P346" s="125" t="s">
        <v>5808</v>
      </c>
      <c r="Q346" s="126">
        <v>10</v>
      </c>
      <c r="R346" s="125" t="s">
        <v>4612</v>
      </c>
      <c r="S346" s="187" t="s">
        <v>44</v>
      </c>
      <c r="T346" s="170">
        <v>0.01</v>
      </c>
      <c r="U346" s="170">
        <v>0.01</v>
      </c>
      <c r="V346" s="171" t="s">
        <v>3271</v>
      </c>
      <c r="W346" s="171" t="s">
        <v>132</v>
      </c>
      <c r="X346" s="171" t="s">
        <v>132</v>
      </c>
      <c r="Y346" s="171" t="s">
        <v>132</v>
      </c>
      <c r="Z346" s="171">
        <v>0</v>
      </c>
      <c r="AA346" s="171" t="s">
        <v>44</v>
      </c>
      <c r="AB346" s="168" t="s">
        <v>44</v>
      </c>
      <c r="AC346" s="171" t="s">
        <v>44</v>
      </c>
      <c r="AD346" s="168">
        <v>1.15E-2</v>
      </c>
      <c r="AE346" s="168" t="s">
        <v>44</v>
      </c>
      <c r="AF346" s="168">
        <v>1.15E-2</v>
      </c>
      <c r="AG346" s="168">
        <v>0.1</v>
      </c>
      <c r="AH346" s="171" t="s">
        <v>3253</v>
      </c>
      <c r="AI346" s="171" t="s">
        <v>3254</v>
      </c>
      <c r="AJ346" s="171" t="s">
        <v>130</v>
      </c>
      <c r="AK346" s="172">
        <v>44622</v>
      </c>
      <c r="AL346" s="186" t="s">
        <v>5809</v>
      </c>
      <c r="AM346" s="127" t="s">
        <v>44</v>
      </c>
      <c r="AN346" s="127" t="s">
        <v>44</v>
      </c>
      <c r="AO346" s="127" t="s">
        <v>44</v>
      </c>
      <c r="AP346" s="127" t="s">
        <v>44</v>
      </c>
      <c r="AQ346" s="127" t="s">
        <v>44</v>
      </c>
      <c r="AR346" s="127" t="s">
        <v>44</v>
      </c>
      <c r="AS346" s="127" t="s">
        <v>44</v>
      </c>
      <c r="AT346" s="127" t="s">
        <v>44</v>
      </c>
      <c r="AU346" s="127" t="s">
        <v>44</v>
      </c>
      <c r="AV346" s="127" t="s">
        <v>44</v>
      </c>
      <c r="AW346" s="127" t="s">
        <v>44</v>
      </c>
      <c r="AX346" s="127" t="s">
        <v>44</v>
      </c>
      <c r="AY346" s="127" t="s">
        <v>44</v>
      </c>
      <c r="AZ346" s="127" t="s">
        <v>44</v>
      </c>
      <c r="BA346" s="127" t="s">
        <v>44</v>
      </c>
      <c r="BB346" s="127" t="s">
        <v>44</v>
      </c>
      <c r="BC346" s="127" t="s">
        <v>44</v>
      </c>
      <c r="BD346" s="127" t="s">
        <v>44</v>
      </c>
      <c r="BE346" s="127" t="s">
        <v>44</v>
      </c>
      <c r="BF346" s="127" t="s">
        <v>44</v>
      </c>
      <c r="BG346" s="127" t="s">
        <v>44</v>
      </c>
      <c r="BH346" s="127" t="s">
        <v>44</v>
      </c>
      <c r="BI346" s="127" t="s">
        <v>44</v>
      </c>
      <c r="BJ346" s="127" t="s">
        <v>44</v>
      </c>
      <c r="BK346" s="127" t="s">
        <v>44</v>
      </c>
      <c r="BL346" s="127" t="s">
        <v>44</v>
      </c>
      <c r="BM346" s="127" t="s">
        <v>44</v>
      </c>
      <c r="BN346" s="127" t="s">
        <v>44</v>
      </c>
      <c r="BO346" s="127" t="s">
        <v>44</v>
      </c>
      <c r="BP346" s="127" t="s">
        <v>44</v>
      </c>
      <c r="BQ346" s="127" t="s">
        <v>44</v>
      </c>
      <c r="BR346" s="127" t="s">
        <v>44</v>
      </c>
      <c r="BS346" s="127" t="s">
        <v>44</v>
      </c>
      <c r="BT346" s="127" t="s">
        <v>44</v>
      </c>
      <c r="BU346" s="127" t="s">
        <v>44</v>
      </c>
      <c r="BV346" s="174" t="s">
        <v>44</v>
      </c>
      <c r="BW346" s="174" t="s">
        <v>44</v>
      </c>
      <c r="BX346" s="127" t="s">
        <v>44</v>
      </c>
      <c r="BY346" s="127" t="s">
        <v>44</v>
      </c>
      <c r="BZ346" s="174" t="s">
        <v>44</v>
      </c>
      <c r="CA346" s="179" t="s">
        <v>44</v>
      </c>
      <c r="CB346" s="179" t="s">
        <v>44</v>
      </c>
      <c r="CC346" s="179" t="s">
        <v>44</v>
      </c>
      <c r="CD346" s="179" t="s">
        <v>44</v>
      </c>
      <c r="CE346" s="179" t="s">
        <v>44</v>
      </c>
      <c r="CF346" s="179" t="s">
        <v>44</v>
      </c>
      <c r="CG346" s="176" t="s">
        <v>44</v>
      </c>
      <c r="CH346" s="168">
        <v>0.1</v>
      </c>
      <c r="CI346" s="169">
        <v>0.05</v>
      </c>
      <c r="CJ346" s="169">
        <v>1.15E-3</v>
      </c>
      <c r="CK346" s="169" t="s">
        <v>44</v>
      </c>
      <c r="CL346" s="169">
        <v>1.15E-3</v>
      </c>
      <c r="CM346" s="177" t="s">
        <v>44</v>
      </c>
      <c r="CN346" s="177" t="s">
        <v>44</v>
      </c>
      <c r="CO346" s="177" t="s">
        <v>44</v>
      </c>
      <c r="CP346" s="127" t="s">
        <v>44</v>
      </c>
      <c r="CQ346" s="127" t="s">
        <v>44</v>
      </c>
      <c r="CR346" s="127" t="s">
        <v>44</v>
      </c>
      <c r="CS346" s="127" t="s">
        <v>44</v>
      </c>
      <c r="CT346" s="125" t="s">
        <v>44</v>
      </c>
      <c r="CU346" s="125" t="s">
        <v>44</v>
      </c>
      <c r="CV346" s="125" t="s">
        <v>5810</v>
      </c>
      <c r="CW346" s="125" t="s">
        <v>44</v>
      </c>
      <c r="CX346" s="153">
        <v>25569.604861099539</v>
      </c>
    </row>
    <row r="347" spans="1:102" ht="15" customHeight="1" x14ac:dyDescent="0.25">
      <c r="A347" s="8"/>
      <c r="B347" s="128">
        <v>61922643000187</v>
      </c>
      <c r="C347" s="151" t="s">
        <v>3879</v>
      </c>
      <c r="D347" s="125">
        <v>16</v>
      </c>
      <c r="E347" s="125"/>
      <c r="F347" s="121"/>
      <c r="G347" s="125" t="s">
        <v>3880</v>
      </c>
      <c r="H347" s="125" t="s">
        <v>347</v>
      </c>
      <c r="I347" s="125" t="s">
        <v>3278</v>
      </c>
      <c r="J347" s="125" t="s">
        <v>3319</v>
      </c>
      <c r="K347" s="125" t="s">
        <v>3298</v>
      </c>
      <c r="L347" s="125" t="s">
        <v>4605</v>
      </c>
      <c r="M347" s="125" t="s">
        <v>4629</v>
      </c>
      <c r="N347" s="125" t="s">
        <v>44</v>
      </c>
      <c r="O347" s="125" t="s">
        <v>4630</v>
      </c>
      <c r="P347" s="125" t="s">
        <v>3824</v>
      </c>
      <c r="Q347" s="126">
        <v>100</v>
      </c>
      <c r="R347" s="125" t="s">
        <v>4612</v>
      </c>
      <c r="S347" s="187" t="s">
        <v>44</v>
      </c>
      <c r="T347" s="170">
        <v>0.01</v>
      </c>
      <c r="U347" s="170">
        <v>0.01</v>
      </c>
      <c r="V347" s="171" t="s">
        <v>3271</v>
      </c>
      <c r="W347" s="171" t="s">
        <v>132</v>
      </c>
      <c r="X347" s="171" t="s">
        <v>132</v>
      </c>
      <c r="Y347" s="171" t="s">
        <v>132</v>
      </c>
      <c r="Z347" s="171">
        <v>0</v>
      </c>
      <c r="AA347" s="171" t="s">
        <v>44</v>
      </c>
      <c r="AB347" s="168" t="s">
        <v>44</v>
      </c>
      <c r="AC347" s="171" t="s">
        <v>44</v>
      </c>
      <c r="AD347" s="168">
        <v>1.4999999999999999E-2</v>
      </c>
      <c r="AE347" s="168" t="s">
        <v>44</v>
      </c>
      <c r="AF347" s="168" t="s">
        <v>44</v>
      </c>
      <c r="AG347" s="168" t="s">
        <v>44</v>
      </c>
      <c r="AH347" s="171" t="s">
        <v>44</v>
      </c>
      <c r="AI347" s="171" t="s">
        <v>44</v>
      </c>
      <c r="AJ347" s="171" t="s">
        <v>44</v>
      </c>
      <c r="AK347" s="172">
        <v>45901</v>
      </c>
      <c r="AL347" s="186" t="s">
        <v>5907</v>
      </c>
      <c r="AM347" s="127" t="s">
        <v>44</v>
      </c>
      <c r="AN347" s="127" t="s">
        <v>44</v>
      </c>
      <c r="AO347" s="127" t="s">
        <v>44</v>
      </c>
      <c r="AP347" s="127" t="s">
        <v>44</v>
      </c>
      <c r="AQ347" s="127" t="s">
        <v>44</v>
      </c>
      <c r="AR347" s="127" t="s">
        <v>44</v>
      </c>
      <c r="AS347" s="127" t="s">
        <v>44</v>
      </c>
      <c r="AT347" s="127" t="s">
        <v>44</v>
      </c>
      <c r="AU347" s="127" t="s">
        <v>44</v>
      </c>
      <c r="AV347" s="127" t="s">
        <v>44</v>
      </c>
      <c r="AW347" s="127" t="s">
        <v>44</v>
      </c>
      <c r="AX347" s="127" t="s">
        <v>44</v>
      </c>
      <c r="AY347" s="127" t="s">
        <v>44</v>
      </c>
      <c r="AZ347" s="127" t="s">
        <v>44</v>
      </c>
      <c r="BA347" s="127" t="s">
        <v>44</v>
      </c>
      <c r="BB347" s="127" t="s">
        <v>44</v>
      </c>
      <c r="BC347" s="127" t="s">
        <v>44</v>
      </c>
      <c r="BD347" s="127" t="s">
        <v>44</v>
      </c>
      <c r="BE347" s="127" t="s">
        <v>44</v>
      </c>
      <c r="BF347" s="127" t="s">
        <v>44</v>
      </c>
      <c r="BG347" s="127" t="s">
        <v>44</v>
      </c>
      <c r="BH347" s="127" t="s">
        <v>44</v>
      </c>
      <c r="BI347" s="127" t="s">
        <v>44</v>
      </c>
      <c r="BJ347" s="127" t="s">
        <v>44</v>
      </c>
      <c r="BK347" s="127" t="s">
        <v>44</v>
      </c>
      <c r="BL347" s="127" t="s">
        <v>44</v>
      </c>
      <c r="BM347" s="127" t="s">
        <v>44</v>
      </c>
      <c r="BN347" s="127" t="s">
        <v>44</v>
      </c>
      <c r="BO347" s="127" t="s">
        <v>44</v>
      </c>
      <c r="BP347" s="127" t="s">
        <v>44</v>
      </c>
      <c r="BQ347" s="127" t="s">
        <v>44</v>
      </c>
      <c r="BR347" s="127" t="s">
        <v>44</v>
      </c>
      <c r="BS347" s="127" t="s">
        <v>44</v>
      </c>
      <c r="BT347" s="127" t="s">
        <v>44</v>
      </c>
      <c r="BU347" s="127" t="s">
        <v>44</v>
      </c>
      <c r="BV347" s="174" t="s">
        <v>44</v>
      </c>
      <c r="BW347" s="174" t="s">
        <v>44</v>
      </c>
      <c r="BX347" s="127" t="s">
        <v>44</v>
      </c>
      <c r="BY347" s="127" t="s">
        <v>44</v>
      </c>
      <c r="BZ347" s="174" t="s">
        <v>44</v>
      </c>
      <c r="CA347" s="179" t="s">
        <v>44</v>
      </c>
      <c r="CB347" s="179" t="s">
        <v>44</v>
      </c>
      <c r="CC347" s="179" t="s">
        <v>44</v>
      </c>
      <c r="CD347" s="179" t="s">
        <v>44</v>
      </c>
      <c r="CE347" s="179" t="s">
        <v>44</v>
      </c>
      <c r="CF347" s="179" t="s">
        <v>44</v>
      </c>
      <c r="CG347" s="176" t="s">
        <v>44</v>
      </c>
      <c r="CH347" s="168">
        <v>0.15</v>
      </c>
      <c r="CI347" s="169" t="s">
        <v>44</v>
      </c>
      <c r="CJ347" s="169">
        <v>2.2499999999999998E-3</v>
      </c>
      <c r="CK347" s="169" t="s">
        <v>44</v>
      </c>
      <c r="CL347" s="169">
        <v>2.2499999999999998E-3</v>
      </c>
      <c r="CM347" s="177" t="s">
        <v>44</v>
      </c>
      <c r="CN347" s="177" t="s">
        <v>44</v>
      </c>
      <c r="CO347" s="177" t="s">
        <v>44</v>
      </c>
      <c r="CP347" s="127" t="s">
        <v>44</v>
      </c>
      <c r="CQ347" s="127" t="s">
        <v>44</v>
      </c>
      <c r="CR347" s="127" t="s">
        <v>44</v>
      </c>
      <c r="CS347" s="127" t="s">
        <v>44</v>
      </c>
      <c r="CT347" s="125" t="s">
        <v>44</v>
      </c>
      <c r="CU347" s="125" t="s">
        <v>44</v>
      </c>
      <c r="CV347" s="125" t="s">
        <v>44</v>
      </c>
      <c r="CW347" s="125" t="s">
        <v>44</v>
      </c>
      <c r="CX347" s="153">
        <v>25569.625694432871</v>
      </c>
    </row>
    <row r="348" spans="1:102" ht="15" customHeight="1" x14ac:dyDescent="0.25">
      <c r="A348" s="8"/>
      <c r="B348" s="128">
        <v>63918369000106</v>
      </c>
      <c r="C348" s="151" t="s">
        <v>4337</v>
      </c>
      <c r="D348" s="125">
        <v>26</v>
      </c>
      <c r="E348" s="125"/>
      <c r="F348" s="121"/>
      <c r="G348" s="125" t="s">
        <v>3880</v>
      </c>
      <c r="H348" s="125" t="s">
        <v>347</v>
      </c>
      <c r="I348" s="125" t="s">
        <v>3278</v>
      </c>
      <c r="J348" s="125" t="s">
        <v>3319</v>
      </c>
      <c r="K348" s="125" t="s">
        <v>3298</v>
      </c>
      <c r="L348" s="125" t="s">
        <v>4605</v>
      </c>
      <c r="M348" s="125" t="s">
        <v>4629</v>
      </c>
      <c r="N348" s="125" t="s">
        <v>44</v>
      </c>
      <c r="O348" s="125" t="s">
        <v>4630</v>
      </c>
      <c r="P348" s="125" t="s">
        <v>3824</v>
      </c>
      <c r="Q348" s="126">
        <v>1000</v>
      </c>
      <c r="R348" s="125" t="s">
        <v>4612</v>
      </c>
      <c r="S348" s="187" t="s">
        <v>44</v>
      </c>
      <c r="T348" s="170">
        <v>500</v>
      </c>
      <c r="U348" s="170">
        <v>500</v>
      </c>
      <c r="V348" s="171" t="s">
        <v>3271</v>
      </c>
      <c r="W348" s="171" t="s">
        <v>132</v>
      </c>
      <c r="X348" s="171" t="s">
        <v>132</v>
      </c>
      <c r="Y348" s="171" t="s">
        <v>132</v>
      </c>
      <c r="Z348" s="171">
        <v>0</v>
      </c>
      <c r="AA348" s="171" t="s">
        <v>44</v>
      </c>
      <c r="AB348" s="168" t="s">
        <v>44</v>
      </c>
      <c r="AC348" s="171" t="s">
        <v>44</v>
      </c>
      <c r="AD348" s="168">
        <v>1.4999999999999999E-2</v>
      </c>
      <c r="AE348" s="168" t="s">
        <v>44</v>
      </c>
      <c r="AF348" s="168">
        <v>1.4999999999999999E-2</v>
      </c>
      <c r="AG348" s="168" t="s">
        <v>44</v>
      </c>
      <c r="AH348" s="171" t="s">
        <v>44</v>
      </c>
      <c r="AI348" s="171" t="s">
        <v>44</v>
      </c>
      <c r="AJ348" s="171" t="s">
        <v>44</v>
      </c>
      <c r="AK348" s="172">
        <v>46021</v>
      </c>
      <c r="AL348" s="186" t="s">
        <v>5908</v>
      </c>
      <c r="AM348" s="127" t="s">
        <v>44</v>
      </c>
      <c r="AN348" s="127" t="s">
        <v>44</v>
      </c>
      <c r="AO348" s="127" t="s">
        <v>44</v>
      </c>
      <c r="AP348" s="127" t="s">
        <v>44</v>
      </c>
      <c r="AQ348" s="127" t="s">
        <v>44</v>
      </c>
      <c r="AR348" s="127" t="s">
        <v>44</v>
      </c>
      <c r="AS348" s="127" t="s">
        <v>44</v>
      </c>
      <c r="AT348" s="127" t="s">
        <v>44</v>
      </c>
      <c r="AU348" s="127" t="s">
        <v>44</v>
      </c>
      <c r="AV348" s="127" t="s">
        <v>44</v>
      </c>
      <c r="AW348" s="127" t="s">
        <v>44</v>
      </c>
      <c r="AX348" s="127" t="s">
        <v>44</v>
      </c>
      <c r="AY348" s="127" t="s">
        <v>44</v>
      </c>
      <c r="AZ348" s="127" t="s">
        <v>44</v>
      </c>
      <c r="BA348" s="127" t="s">
        <v>44</v>
      </c>
      <c r="BB348" s="127" t="s">
        <v>44</v>
      </c>
      <c r="BC348" s="127" t="s">
        <v>44</v>
      </c>
      <c r="BD348" s="127" t="s">
        <v>44</v>
      </c>
      <c r="BE348" s="127" t="s">
        <v>44</v>
      </c>
      <c r="BF348" s="127" t="s">
        <v>44</v>
      </c>
      <c r="BG348" s="127" t="s">
        <v>44</v>
      </c>
      <c r="BH348" s="127" t="s">
        <v>44</v>
      </c>
      <c r="BI348" s="127" t="s">
        <v>44</v>
      </c>
      <c r="BJ348" s="127" t="s">
        <v>44</v>
      </c>
      <c r="BK348" s="127" t="s">
        <v>44</v>
      </c>
      <c r="BL348" s="127" t="s">
        <v>44</v>
      </c>
      <c r="BM348" s="127" t="s">
        <v>44</v>
      </c>
      <c r="BN348" s="127" t="s">
        <v>44</v>
      </c>
      <c r="BO348" s="127" t="s">
        <v>44</v>
      </c>
      <c r="BP348" s="127" t="s">
        <v>44</v>
      </c>
      <c r="BQ348" s="127" t="s">
        <v>44</v>
      </c>
      <c r="BR348" s="127" t="s">
        <v>44</v>
      </c>
      <c r="BS348" s="127" t="s">
        <v>44</v>
      </c>
      <c r="BT348" s="127" t="s">
        <v>44</v>
      </c>
      <c r="BU348" s="127" t="s">
        <v>44</v>
      </c>
      <c r="BV348" s="174" t="s">
        <v>44</v>
      </c>
      <c r="BW348" s="174" t="s">
        <v>44</v>
      </c>
      <c r="BX348" s="127" t="s">
        <v>44</v>
      </c>
      <c r="BY348" s="127" t="s">
        <v>44</v>
      </c>
      <c r="BZ348" s="174" t="s">
        <v>44</v>
      </c>
      <c r="CA348" s="179" t="s">
        <v>44</v>
      </c>
      <c r="CB348" s="179" t="s">
        <v>44</v>
      </c>
      <c r="CC348" s="179" t="s">
        <v>44</v>
      </c>
      <c r="CD348" s="179" t="s">
        <v>44</v>
      </c>
      <c r="CE348" s="179" t="s">
        <v>44</v>
      </c>
      <c r="CF348" s="179" t="s">
        <v>44</v>
      </c>
      <c r="CG348" s="176" t="s">
        <v>44</v>
      </c>
      <c r="CH348" s="168">
        <v>0.15</v>
      </c>
      <c r="CI348" s="169" t="s">
        <v>44</v>
      </c>
      <c r="CJ348" s="169">
        <v>2.2499999999999998E-3</v>
      </c>
      <c r="CK348" s="169" t="s">
        <v>44</v>
      </c>
      <c r="CL348" s="169">
        <v>2.2499999999999998E-3</v>
      </c>
      <c r="CM348" s="177" t="s">
        <v>44</v>
      </c>
      <c r="CN348" s="177" t="s">
        <v>44</v>
      </c>
      <c r="CO348" s="177" t="s">
        <v>44</v>
      </c>
      <c r="CP348" s="127" t="s">
        <v>44</v>
      </c>
      <c r="CQ348" s="127" t="s">
        <v>44</v>
      </c>
      <c r="CR348" s="127" t="s">
        <v>44</v>
      </c>
      <c r="CS348" s="127" t="s">
        <v>44</v>
      </c>
      <c r="CT348" s="125" t="s">
        <v>44</v>
      </c>
      <c r="CU348" s="125" t="s">
        <v>44</v>
      </c>
      <c r="CV348" s="125" t="s">
        <v>5909</v>
      </c>
      <c r="CW348" s="125" t="s">
        <v>44</v>
      </c>
      <c r="CX348" s="153">
        <v>25569.604861099539</v>
      </c>
    </row>
    <row r="349" spans="1:102" ht="15" customHeight="1" x14ac:dyDescent="0.25">
      <c r="A349" s="8"/>
      <c r="B349" s="128">
        <v>63954054000106</v>
      </c>
      <c r="C349" s="151" t="s">
        <v>5910</v>
      </c>
      <c r="D349" s="125">
        <v>40</v>
      </c>
      <c r="E349" s="125"/>
      <c r="F349" s="121"/>
      <c r="G349" s="125" t="s">
        <v>3880</v>
      </c>
      <c r="H349" s="125" t="s">
        <v>347</v>
      </c>
      <c r="I349" s="125" t="s">
        <v>3278</v>
      </c>
      <c r="J349" s="125" t="s">
        <v>3319</v>
      </c>
      <c r="K349" s="125" t="s">
        <v>3298</v>
      </c>
      <c r="L349" s="125" t="s">
        <v>4605</v>
      </c>
      <c r="M349" s="125" t="s">
        <v>4629</v>
      </c>
      <c r="N349" s="125" t="s">
        <v>44</v>
      </c>
      <c r="O349" s="125" t="s">
        <v>5781</v>
      </c>
      <c r="P349" s="125" t="s">
        <v>3824</v>
      </c>
      <c r="Q349" s="126">
        <v>1000</v>
      </c>
      <c r="R349" s="125" t="s">
        <v>4612</v>
      </c>
      <c r="S349" s="187" t="s">
        <v>44</v>
      </c>
      <c r="T349" s="170">
        <v>500</v>
      </c>
      <c r="U349" s="170">
        <v>500</v>
      </c>
      <c r="V349" s="171" t="s">
        <v>3271</v>
      </c>
      <c r="W349" s="171" t="s">
        <v>132</v>
      </c>
      <c r="X349" s="171" t="s">
        <v>132</v>
      </c>
      <c r="Y349" s="171" t="s">
        <v>132</v>
      </c>
      <c r="Z349" s="171">
        <v>0</v>
      </c>
      <c r="AA349" s="171" t="s">
        <v>44</v>
      </c>
      <c r="AB349" s="168" t="s">
        <v>44</v>
      </c>
      <c r="AC349" s="171" t="s">
        <v>44</v>
      </c>
      <c r="AD349" s="168">
        <v>1.4999999999999999E-2</v>
      </c>
      <c r="AE349" s="168" t="s">
        <v>44</v>
      </c>
      <c r="AF349" s="168">
        <v>1.4999999999999999E-2</v>
      </c>
      <c r="AG349" s="168">
        <v>0.2</v>
      </c>
      <c r="AH349" s="171" t="s">
        <v>3253</v>
      </c>
      <c r="AI349" s="171" t="s">
        <v>3254</v>
      </c>
      <c r="AJ349" s="171" t="s">
        <v>44</v>
      </c>
      <c r="AK349" s="172">
        <v>46028</v>
      </c>
      <c r="AL349" s="186" t="s">
        <v>5911</v>
      </c>
      <c r="AM349" s="127" t="s">
        <v>44</v>
      </c>
      <c r="AN349" s="127" t="s">
        <v>44</v>
      </c>
      <c r="AO349" s="127" t="s">
        <v>44</v>
      </c>
      <c r="AP349" s="127" t="s">
        <v>44</v>
      </c>
      <c r="AQ349" s="127" t="s">
        <v>44</v>
      </c>
      <c r="AR349" s="127" t="s">
        <v>44</v>
      </c>
      <c r="AS349" s="127" t="s">
        <v>44</v>
      </c>
      <c r="AT349" s="127" t="s">
        <v>44</v>
      </c>
      <c r="AU349" s="127" t="s">
        <v>44</v>
      </c>
      <c r="AV349" s="127" t="s">
        <v>44</v>
      </c>
      <c r="AW349" s="127" t="s">
        <v>44</v>
      </c>
      <c r="AX349" s="127" t="s">
        <v>44</v>
      </c>
      <c r="AY349" s="127" t="s">
        <v>44</v>
      </c>
      <c r="AZ349" s="127" t="s">
        <v>44</v>
      </c>
      <c r="BA349" s="127" t="s">
        <v>44</v>
      </c>
      <c r="BB349" s="127" t="s">
        <v>44</v>
      </c>
      <c r="BC349" s="127" t="s">
        <v>44</v>
      </c>
      <c r="BD349" s="127" t="s">
        <v>44</v>
      </c>
      <c r="BE349" s="127" t="s">
        <v>44</v>
      </c>
      <c r="BF349" s="127" t="s">
        <v>44</v>
      </c>
      <c r="BG349" s="127" t="s">
        <v>44</v>
      </c>
      <c r="BH349" s="127" t="s">
        <v>44</v>
      </c>
      <c r="BI349" s="127" t="s">
        <v>44</v>
      </c>
      <c r="BJ349" s="127" t="s">
        <v>44</v>
      </c>
      <c r="BK349" s="127" t="s">
        <v>44</v>
      </c>
      <c r="BL349" s="127" t="s">
        <v>44</v>
      </c>
      <c r="BM349" s="127" t="s">
        <v>44</v>
      </c>
      <c r="BN349" s="127" t="s">
        <v>44</v>
      </c>
      <c r="BO349" s="127" t="s">
        <v>44</v>
      </c>
      <c r="BP349" s="127" t="s">
        <v>44</v>
      </c>
      <c r="BQ349" s="127" t="s">
        <v>44</v>
      </c>
      <c r="BR349" s="127" t="s">
        <v>44</v>
      </c>
      <c r="BS349" s="127" t="s">
        <v>44</v>
      </c>
      <c r="BT349" s="127" t="s">
        <v>44</v>
      </c>
      <c r="BU349" s="127" t="s">
        <v>44</v>
      </c>
      <c r="BV349" s="174" t="s">
        <v>44</v>
      </c>
      <c r="BW349" s="174" t="s">
        <v>44</v>
      </c>
      <c r="BX349" s="127" t="s">
        <v>44</v>
      </c>
      <c r="BY349" s="127" t="s">
        <v>44</v>
      </c>
      <c r="BZ349" s="174" t="s">
        <v>44</v>
      </c>
      <c r="CA349" s="179" t="s">
        <v>44</v>
      </c>
      <c r="CB349" s="179" t="s">
        <v>44</v>
      </c>
      <c r="CC349" s="179" t="s">
        <v>44</v>
      </c>
      <c r="CD349" s="179" t="s">
        <v>44</v>
      </c>
      <c r="CE349" s="179" t="s">
        <v>44</v>
      </c>
      <c r="CF349" s="179" t="s">
        <v>44</v>
      </c>
      <c r="CG349" s="176" t="s">
        <v>44</v>
      </c>
      <c r="CH349" s="168">
        <v>0.15</v>
      </c>
      <c r="CI349" s="169">
        <v>0.1</v>
      </c>
      <c r="CJ349" s="169">
        <v>2.2499999999999998E-3</v>
      </c>
      <c r="CK349" s="169" t="s">
        <v>44</v>
      </c>
      <c r="CL349" s="169">
        <v>2.2499999999999998E-3</v>
      </c>
      <c r="CM349" s="177" t="s">
        <v>44</v>
      </c>
      <c r="CN349" s="177" t="s">
        <v>44</v>
      </c>
      <c r="CO349" s="177" t="s">
        <v>44</v>
      </c>
      <c r="CP349" s="127" t="s">
        <v>44</v>
      </c>
      <c r="CQ349" s="127" t="s">
        <v>44</v>
      </c>
      <c r="CR349" s="127" t="s">
        <v>44</v>
      </c>
      <c r="CS349" s="127" t="s">
        <v>44</v>
      </c>
      <c r="CT349" s="125" t="s">
        <v>44</v>
      </c>
      <c r="CU349" s="125" t="s">
        <v>44</v>
      </c>
      <c r="CV349" s="125" t="s">
        <v>44</v>
      </c>
      <c r="CW349" s="125" t="s">
        <v>44</v>
      </c>
      <c r="CX349" s="153">
        <v>25569.625694432871</v>
      </c>
    </row>
    <row r="350" spans="1:102" ht="15" customHeight="1" x14ac:dyDescent="0.25">
      <c r="A350" s="8"/>
      <c r="B350" s="128">
        <v>59196234000107</v>
      </c>
      <c r="C350" s="151" t="s">
        <v>3881</v>
      </c>
      <c r="D350" s="125">
        <v>16</v>
      </c>
      <c r="E350" s="125"/>
      <c r="F350" s="121"/>
      <c r="G350" s="125" t="s">
        <v>3880</v>
      </c>
      <c r="H350" s="125" t="s">
        <v>347</v>
      </c>
      <c r="I350" s="125" t="s">
        <v>3278</v>
      </c>
      <c r="J350" s="125" t="s">
        <v>3317</v>
      </c>
      <c r="K350" s="125" t="s">
        <v>3285</v>
      </c>
      <c r="L350" s="125" t="s">
        <v>3272</v>
      </c>
      <c r="M350" s="125" t="s">
        <v>4629</v>
      </c>
      <c r="N350" s="125" t="s">
        <v>44</v>
      </c>
      <c r="O350" s="125" t="s">
        <v>262</v>
      </c>
      <c r="P350" s="125" t="s">
        <v>3824</v>
      </c>
      <c r="Q350" s="126">
        <v>100</v>
      </c>
      <c r="R350" s="125" t="s">
        <v>4612</v>
      </c>
      <c r="S350" s="187" t="s">
        <v>44</v>
      </c>
      <c r="T350" s="170">
        <v>500</v>
      </c>
      <c r="U350" s="170">
        <v>500</v>
      </c>
      <c r="V350" s="171" t="s">
        <v>3271</v>
      </c>
      <c r="W350" s="171" t="s">
        <v>3288</v>
      </c>
      <c r="X350" s="171" t="s">
        <v>3288</v>
      </c>
      <c r="Y350" s="171" t="s">
        <v>3288</v>
      </c>
      <c r="Z350" s="171">
        <v>2</v>
      </c>
      <c r="AA350" s="171" t="s">
        <v>44</v>
      </c>
      <c r="AB350" s="168" t="s">
        <v>44</v>
      </c>
      <c r="AC350" s="171" t="s">
        <v>44</v>
      </c>
      <c r="AD350" s="168">
        <v>1.4999999999999999E-2</v>
      </c>
      <c r="AE350" s="168" t="s">
        <v>44</v>
      </c>
      <c r="AF350" s="168">
        <v>1.4999999999999999E-2</v>
      </c>
      <c r="AG350" s="168" t="s">
        <v>44</v>
      </c>
      <c r="AH350" s="171" t="s">
        <v>44</v>
      </c>
      <c r="AI350" s="171" t="s">
        <v>44</v>
      </c>
      <c r="AJ350" s="171" t="s">
        <v>44</v>
      </c>
      <c r="AK350" s="172">
        <v>45722</v>
      </c>
      <c r="AL350" s="186" t="s">
        <v>5912</v>
      </c>
      <c r="AM350" s="127" t="s">
        <v>44</v>
      </c>
      <c r="AN350" s="127" t="s">
        <v>44</v>
      </c>
      <c r="AO350" s="127" t="s">
        <v>44</v>
      </c>
      <c r="AP350" s="127" t="s">
        <v>44</v>
      </c>
      <c r="AQ350" s="127" t="s">
        <v>44</v>
      </c>
      <c r="AR350" s="127" t="s">
        <v>44</v>
      </c>
      <c r="AS350" s="127" t="s">
        <v>44</v>
      </c>
      <c r="AT350" s="127" t="s">
        <v>44</v>
      </c>
      <c r="AU350" s="127" t="s">
        <v>44</v>
      </c>
      <c r="AV350" s="127" t="s">
        <v>44</v>
      </c>
      <c r="AW350" s="127" t="s">
        <v>44</v>
      </c>
      <c r="AX350" s="127" t="s">
        <v>44</v>
      </c>
      <c r="AY350" s="127" t="s">
        <v>44</v>
      </c>
      <c r="AZ350" s="127" t="s">
        <v>44</v>
      </c>
      <c r="BA350" s="127" t="s">
        <v>44</v>
      </c>
      <c r="BB350" s="127" t="s">
        <v>44</v>
      </c>
      <c r="BC350" s="127" t="s">
        <v>44</v>
      </c>
      <c r="BD350" s="127" t="s">
        <v>44</v>
      </c>
      <c r="BE350" s="127" t="s">
        <v>44</v>
      </c>
      <c r="BF350" s="127" t="s">
        <v>44</v>
      </c>
      <c r="BG350" s="127" t="s">
        <v>44</v>
      </c>
      <c r="BH350" s="127" t="s">
        <v>44</v>
      </c>
      <c r="BI350" s="127" t="s">
        <v>44</v>
      </c>
      <c r="BJ350" s="127" t="s">
        <v>44</v>
      </c>
      <c r="BK350" s="127" t="s">
        <v>44</v>
      </c>
      <c r="BL350" s="127" t="s">
        <v>44</v>
      </c>
      <c r="BM350" s="127" t="s">
        <v>44</v>
      </c>
      <c r="BN350" s="127" t="s">
        <v>44</v>
      </c>
      <c r="BO350" s="127" t="s">
        <v>44</v>
      </c>
      <c r="BP350" s="127" t="s">
        <v>44</v>
      </c>
      <c r="BQ350" s="127" t="s">
        <v>44</v>
      </c>
      <c r="BR350" s="127" t="s">
        <v>44</v>
      </c>
      <c r="BS350" s="127" t="s">
        <v>44</v>
      </c>
      <c r="BT350" s="127" t="s">
        <v>44</v>
      </c>
      <c r="BU350" s="127" t="s">
        <v>44</v>
      </c>
      <c r="BV350" s="174" t="s">
        <v>44</v>
      </c>
      <c r="BW350" s="174" t="s">
        <v>44</v>
      </c>
      <c r="BX350" s="127" t="s">
        <v>44</v>
      </c>
      <c r="BY350" s="127" t="s">
        <v>44</v>
      </c>
      <c r="BZ350" s="174" t="s">
        <v>44</v>
      </c>
      <c r="CA350" s="179" t="s">
        <v>44</v>
      </c>
      <c r="CB350" s="179" t="s">
        <v>44</v>
      </c>
      <c r="CC350" s="179" t="s">
        <v>44</v>
      </c>
      <c r="CD350" s="179" t="s">
        <v>44</v>
      </c>
      <c r="CE350" s="179" t="s">
        <v>44</v>
      </c>
      <c r="CF350" s="179" t="s">
        <v>44</v>
      </c>
      <c r="CG350" s="176" t="s">
        <v>44</v>
      </c>
      <c r="CH350" s="168" t="s">
        <v>44</v>
      </c>
      <c r="CI350" s="169" t="s">
        <v>44</v>
      </c>
      <c r="CJ350" s="169" t="s">
        <v>44</v>
      </c>
      <c r="CK350" s="169" t="s">
        <v>44</v>
      </c>
      <c r="CL350" s="169" t="s">
        <v>44</v>
      </c>
      <c r="CM350" s="177" t="s">
        <v>44</v>
      </c>
      <c r="CN350" s="177" t="s">
        <v>44</v>
      </c>
      <c r="CO350" s="177" t="s">
        <v>44</v>
      </c>
      <c r="CP350" s="127" t="s">
        <v>44</v>
      </c>
      <c r="CQ350" s="127" t="s">
        <v>44</v>
      </c>
      <c r="CR350" s="127" t="s">
        <v>44</v>
      </c>
      <c r="CS350" s="127" t="s">
        <v>44</v>
      </c>
      <c r="CT350" s="125" t="s">
        <v>44</v>
      </c>
      <c r="CU350" s="125" t="s">
        <v>44</v>
      </c>
      <c r="CV350" s="125" t="s">
        <v>44</v>
      </c>
      <c r="CW350" s="125" t="s">
        <v>44</v>
      </c>
      <c r="CX350" s="153">
        <v>25569.625694432871</v>
      </c>
    </row>
    <row r="351" spans="1:102" ht="15" customHeight="1" x14ac:dyDescent="0.25">
      <c r="A351" s="8"/>
      <c r="B351" s="128">
        <v>59158574000135</v>
      </c>
      <c r="C351" s="151" t="s">
        <v>5913</v>
      </c>
      <c r="D351" s="125">
        <v>16</v>
      </c>
      <c r="E351" s="125"/>
      <c r="F351" s="121"/>
      <c r="G351" s="125" t="s">
        <v>3880</v>
      </c>
      <c r="H351" s="125" t="s">
        <v>347</v>
      </c>
      <c r="I351" s="125" t="s">
        <v>3278</v>
      </c>
      <c r="J351" s="125" t="s">
        <v>3317</v>
      </c>
      <c r="K351" s="125" t="s">
        <v>3298</v>
      </c>
      <c r="L351" s="125" t="s">
        <v>5015</v>
      </c>
      <c r="M351" s="125" t="s">
        <v>4629</v>
      </c>
      <c r="N351" s="125" t="s">
        <v>44</v>
      </c>
      <c r="O351" s="125" t="s">
        <v>262</v>
      </c>
      <c r="P351" s="125" t="s">
        <v>3824</v>
      </c>
      <c r="Q351" s="126">
        <v>1000</v>
      </c>
      <c r="R351" s="125" t="s">
        <v>4612</v>
      </c>
      <c r="S351" s="187" t="s">
        <v>44</v>
      </c>
      <c r="T351" s="170">
        <v>500</v>
      </c>
      <c r="U351" s="170">
        <v>500</v>
      </c>
      <c r="V351" s="171" t="s">
        <v>3271</v>
      </c>
      <c r="W351" s="171" t="s">
        <v>3288</v>
      </c>
      <c r="X351" s="171" t="s">
        <v>3288</v>
      </c>
      <c r="Y351" s="171" t="s">
        <v>3288</v>
      </c>
      <c r="Z351" s="171">
        <v>2</v>
      </c>
      <c r="AA351" s="171" t="s">
        <v>44</v>
      </c>
      <c r="AB351" s="168" t="s">
        <v>44</v>
      </c>
      <c r="AC351" s="171" t="s">
        <v>44</v>
      </c>
      <c r="AD351" s="168">
        <v>1.4999999999999999E-2</v>
      </c>
      <c r="AE351" s="168" t="s">
        <v>44</v>
      </c>
      <c r="AF351" s="168">
        <v>1.4999999999999999E-2</v>
      </c>
      <c r="AG351" s="168" t="s">
        <v>44</v>
      </c>
      <c r="AH351" s="171" t="s">
        <v>44</v>
      </c>
      <c r="AI351" s="171" t="s">
        <v>44</v>
      </c>
      <c r="AJ351" s="171" t="s">
        <v>44</v>
      </c>
      <c r="AK351" s="172">
        <v>45722</v>
      </c>
      <c r="AL351" s="186" t="s">
        <v>5914</v>
      </c>
      <c r="AM351" s="127" t="s">
        <v>44</v>
      </c>
      <c r="AN351" s="127" t="s">
        <v>44</v>
      </c>
      <c r="AO351" s="127" t="s">
        <v>44</v>
      </c>
      <c r="AP351" s="127" t="s">
        <v>44</v>
      </c>
      <c r="AQ351" s="127" t="s">
        <v>44</v>
      </c>
      <c r="AR351" s="127" t="s">
        <v>44</v>
      </c>
      <c r="AS351" s="127" t="s">
        <v>44</v>
      </c>
      <c r="AT351" s="127" t="s">
        <v>44</v>
      </c>
      <c r="AU351" s="127" t="s">
        <v>44</v>
      </c>
      <c r="AV351" s="127" t="s">
        <v>44</v>
      </c>
      <c r="AW351" s="127" t="s">
        <v>44</v>
      </c>
      <c r="AX351" s="127" t="s">
        <v>44</v>
      </c>
      <c r="AY351" s="127" t="s">
        <v>44</v>
      </c>
      <c r="AZ351" s="127" t="s">
        <v>44</v>
      </c>
      <c r="BA351" s="127" t="s">
        <v>44</v>
      </c>
      <c r="BB351" s="127" t="s">
        <v>44</v>
      </c>
      <c r="BC351" s="127" t="s">
        <v>44</v>
      </c>
      <c r="BD351" s="127" t="s">
        <v>44</v>
      </c>
      <c r="BE351" s="127" t="s">
        <v>44</v>
      </c>
      <c r="BF351" s="127" t="s">
        <v>44</v>
      </c>
      <c r="BG351" s="127" t="s">
        <v>44</v>
      </c>
      <c r="BH351" s="127" t="s">
        <v>44</v>
      </c>
      <c r="BI351" s="127" t="s">
        <v>44</v>
      </c>
      <c r="BJ351" s="127" t="s">
        <v>44</v>
      </c>
      <c r="BK351" s="127" t="s">
        <v>44</v>
      </c>
      <c r="BL351" s="127" t="s">
        <v>44</v>
      </c>
      <c r="BM351" s="127" t="s">
        <v>44</v>
      </c>
      <c r="BN351" s="127" t="s">
        <v>44</v>
      </c>
      <c r="BO351" s="127" t="s">
        <v>44</v>
      </c>
      <c r="BP351" s="127" t="s">
        <v>44</v>
      </c>
      <c r="BQ351" s="127" t="s">
        <v>44</v>
      </c>
      <c r="BR351" s="127" t="s">
        <v>44</v>
      </c>
      <c r="BS351" s="127" t="s">
        <v>44</v>
      </c>
      <c r="BT351" s="127" t="s">
        <v>44</v>
      </c>
      <c r="BU351" s="127" t="s">
        <v>44</v>
      </c>
      <c r="BV351" s="174" t="s">
        <v>44</v>
      </c>
      <c r="BW351" s="174" t="s">
        <v>44</v>
      </c>
      <c r="BX351" s="127" t="s">
        <v>44</v>
      </c>
      <c r="BY351" s="127" t="s">
        <v>44</v>
      </c>
      <c r="BZ351" s="174" t="s">
        <v>44</v>
      </c>
      <c r="CA351" s="179" t="s">
        <v>44</v>
      </c>
      <c r="CB351" s="179" t="s">
        <v>44</v>
      </c>
      <c r="CC351" s="179" t="s">
        <v>44</v>
      </c>
      <c r="CD351" s="179" t="s">
        <v>44</v>
      </c>
      <c r="CE351" s="179" t="s">
        <v>44</v>
      </c>
      <c r="CF351" s="179" t="s">
        <v>44</v>
      </c>
      <c r="CG351" s="176" t="s">
        <v>44</v>
      </c>
      <c r="CH351" s="168" t="s">
        <v>44</v>
      </c>
      <c r="CI351" s="169" t="s">
        <v>44</v>
      </c>
      <c r="CJ351" s="169" t="s">
        <v>44</v>
      </c>
      <c r="CK351" s="169" t="s">
        <v>44</v>
      </c>
      <c r="CL351" s="169" t="s">
        <v>44</v>
      </c>
      <c r="CM351" s="177" t="s">
        <v>44</v>
      </c>
      <c r="CN351" s="177" t="s">
        <v>44</v>
      </c>
      <c r="CO351" s="177" t="s">
        <v>44</v>
      </c>
      <c r="CP351" s="127" t="s">
        <v>44</v>
      </c>
      <c r="CQ351" s="127" t="s">
        <v>44</v>
      </c>
      <c r="CR351" s="127" t="s">
        <v>44</v>
      </c>
      <c r="CS351" s="127" t="s">
        <v>44</v>
      </c>
      <c r="CT351" s="125" t="s">
        <v>44</v>
      </c>
      <c r="CU351" s="125" t="s">
        <v>44</v>
      </c>
      <c r="CV351" s="125" t="s">
        <v>5915</v>
      </c>
      <c r="CW351" s="125" t="s">
        <v>44</v>
      </c>
      <c r="CX351" s="153">
        <v>25569.625694432871</v>
      </c>
    </row>
    <row r="352" spans="1:102" ht="15" customHeight="1" x14ac:dyDescent="0.25">
      <c r="A352" s="8"/>
      <c r="B352" s="128">
        <v>10320151000180</v>
      </c>
      <c r="C352" s="151" t="s">
        <v>5916</v>
      </c>
      <c r="D352" s="125">
        <v>41</v>
      </c>
      <c r="E352" s="125"/>
      <c r="F352" s="121" t="s">
        <v>3310</v>
      </c>
      <c r="G352" s="125" t="s">
        <v>5917</v>
      </c>
      <c r="H352" s="125" t="s">
        <v>3264</v>
      </c>
      <c r="I352" s="125" t="s">
        <v>3265</v>
      </c>
      <c r="J352" s="125" t="s">
        <v>357</v>
      </c>
      <c r="K352" s="125" t="s">
        <v>3285</v>
      </c>
      <c r="L352" s="125" t="s">
        <v>3273</v>
      </c>
      <c r="M352" s="125" t="s">
        <v>112</v>
      </c>
      <c r="N352" s="125" t="s">
        <v>113</v>
      </c>
      <c r="O352" s="125" t="s">
        <v>3309</v>
      </c>
      <c r="P352" s="125" t="s">
        <v>3308</v>
      </c>
      <c r="Q352" s="126">
        <v>1000</v>
      </c>
      <c r="R352" s="125" t="s">
        <v>4571</v>
      </c>
      <c r="S352" s="187" t="s">
        <v>44</v>
      </c>
      <c r="T352" s="170">
        <v>1000</v>
      </c>
      <c r="U352" s="170">
        <v>100</v>
      </c>
      <c r="V352" s="171" t="s">
        <v>3271</v>
      </c>
      <c r="W352" s="171" t="s">
        <v>3288</v>
      </c>
      <c r="X352" s="171" t="s">
        <v>4693</v>
      </c>
      <c r="Y352" s="171" t="s">
        <v>4577</v>
      </c>
      <c r="Z352" s="171">
        <v>30</v>
      </c>
      <c r="AA352" s="171" t="s">
        <v>44</v>
      </c>
      <c r="AB352" s="168" t="s">
        <v>44</v>
      </c>
      <c r="AC352" s="171" t="s">
        <v>5918</v>
      </c>
      <c r="AD352" s="168">
        <v>0.02</v>
      </c>
      <c r="AE352" s="168">
        <v>0.02</v>
      </c>
      <c r="AF352" s="168">
        <v>2.5000000000000001E-2</v>
      </c>
      <c r="AG352" s="168">
        <v>0.15</v>
      </c>
      <c r="AH352" s="171" t="s">
        <v>133</v>
      </c>
      <c r="AI352" s="171" t="s">
        <v>4607</v>
      </c>
      <c r="AJ352" s="171" t="s">
        <v>44</v>
      </c>
      <c r="AK352" s="172">
        <v>39721</v>
      </c>
      <c r="AL352" s="186" t="s">
        <v>5919</v>
      </c>
      <c r="AM352" s="127">
        <v>2.4404096899998999E-2</v>
      </c>
      <c r="AN352" s="127">
        <v>6.0987503841624102E-2</v>
      </c>
      <c r="AO352" s="127">
        <v>0.2791131592419302</v>
      </c>
      <c r="AP352" s="127">
        <v>0.18112475427643249</v>
      </c>
      <c r="AQ352" s="127">
        <v>0.27560962247175902</v>
      </c>
      <c r="AR352" s="127">
        <v>5.6579444988689602E-2</v>
      </c>
      <c r="AS352" s="127">
        <v>0.31264206136410611</v>
      </c>
      <c r="AT352" s="127">
        <v>-0.17194674443695701</v>
      </c>
      <c r="AU352" s="127" t="s">
        <v>44</v>
      </c>
      <c r="AV352" s="127" t="s">
        <v>44</v>
      </c>
      <c r="AW352" s="127">
        <v>0.1155801452677578</v>
      </c>
      <c r="AX352" s="127">
        <v>2.2369826367686594</v>
      </c>
      <c r="AY352" s="127">
        <v>1.3432674957007602</v>
      </c>
      <c r="AZ352" s="127">
        <v>1.882403187943035</v>
      </c>
      <c r="BA352" s="127">
        <v>1.4096503481200546</v>
      </c>
      <c r="BB352" s="127">
        <v>2.4504209353938018</v>
      </c>
      <c r="BC352" s="127">
        <v>0.52031990468501288</v>
      </c>
      <c r="BD352" s="127">
        <v>2.3961947840811271</v>
      </c>
      <c r="BE352" s="127" t="s">
        <v>44</v>
      </c>
      <c r="BF352" s="127" t="s">
        <v>44</v>
      </c>
      <c r="BG352" s="127" t="s">
        <v>44</v>
      </c>
      <c r="BH352" s="127">
        <v>1.3743044203576844</v>
      </c>
      <c r="BI352" s="127">
        <v>1.34947154417455E-2</v>
      </c>
      <c r="BJ352" s="127">
        <v>1.55851517138314E-2</v>
      </c>
      <c r="BK352" s="127">
        <v>0.13083825138495481</v>
      </c>
      <c r="BL352" s="127">
        <v>4.6642557160167852E-2</v>
      </c>
      <c r="BM352" s="127">
        <v>0.1466417774648936</v>
      </c>
      <c r="BN352" s="127">
        <v>-5.2160283165552698E-2</v>
      </c>
      <c r="BO352" s="127">
        <v>0.1821676677792809</v>
      </c>
      <c r="BP352" s="127">
        <v>-0.29567677988999119</v>
      </c>
      <c r="BQ352" s="127" t="s">
        <v>44</v>
      </c>
      <c r="BR352" s="127" t="s">
        <v>44</v>
      </c>
      <c r="BS352" s="127">
        <v>2.9037255823335606E-2</v>
      </c>
      <c r="BT352" s="127">
        <v>0.14909427146402299</v>
      </c>
      <c r="BU352" s="127">
        <v>0.20572030540702291</v>
      </c>
      <c r="BV352" s="174">
        <v>0.79849473679814165</v>
      </c>
      <c r="BW352" s="174">
        <v>0.1772134110446526</v>
      </c>
      <c r="BX352" s="127">
        <v>-9.3664966528046206E-2</v>
      </c>
      <c r="BY352" s="127">
        <v>-0.50152167476413934</v>
      </c>
      <c r="BZ352" s="174">
        <v>0.68032247512243382</v>
      </c>
      <c r="CA352" s="179">
        <v>0.79295919522576486</v>
      </c>
      <c r="CB352" s="179">
        <v>-0.39406004988973359</v>
      </c>
      <c r="CC352" s="179">
        <v>0.56536508018209308</v>
      </c>
      <c r="CD352" s="179">
        <v>0.44194229267317042</v>
      </c>
      <c r="CE352" s="179">
        <v>0.38465389835564789</v>
      </c>
      <c r="CF352" s="179">
        <v>0.70309098703630424</v>
      </c>
      <c r="CG352" s="176">
        <v>679.52597091999996</v>
      </c>
      <c r="CH352" s="168">
        <v>0.25</v>
      </c>
      <c r="CI352" s="169">
        <v>0.15</v>
      </c>
      <c r="CJ352" s="169">
        <v>5.0000000000000001E-3</v>
      </c>
      <c r="CK352" s="169" t="s">
        <v>44</v>
      </c>
      <c r="CL352" s="169">
        <v>5.0000000000000001E-3</v>
      </c>
      <c r="CM352" s="177">
        <v>122768613.86</v>
      </c>
      <c r="CN352" s="177">
        <v>121183180.12992068</v>
      </c>
      <c r="CO352" s="177">
        <v>-5905050.1200000001</v>
      </c>
      <c r="CP352" s="127" t="s">
        <v>44</v>
      </c>
      <c r="CQ352" s="127" t="s">
        <v>44</v>
      </c>
      <c r="CR352" s="127" t="s">
        <v>44</v>
      </c>
      <c r="CS352" s="127" t="s">
        <v>44</v>
      </c>
      <c r="CT352" s="125" t="s">
        <v>44</v>
      </c>
      <c r="CU352" s="125" t="s">
        <v>44</v>
      </c>
      <c r="CV352" s="125" t="s">
        <v>5920</v>
      </c>
      <c r="CW352" s="125" t="s">
        <v>44</v>
      </c>
      <c r="CX352" s="153">
        <v>25569.625694432871</v>
      </c>
    </row>
    <row r="353" spans="1:102" ht="15" customHeight="1" x14ac:dyDescent="0.25">
      <c r="A353" s="8"/>
      <c r="B353" s="128">
        <v>26768800000140</v>
      </c>
      <c r="C353" s="151" t="s">
        <v>3345</v>
      </c>
      <c r="D353" s="125">
        <v>39</v>
      </c>
      <c r="E353" s="125"/>
      <c r="F353" s="121" t="s">
        <v>3310</v>
      </c>
      <c r="G353" s="125" t="s">
        <v>5917</v>
      </c>
      <c r="H353" s="125" t="s">
        <v>3264</v>
      </c>
      <c r="I353" s="125" t="s">
        <v>3265</v>
      </c>
      <c r="J353" s="125" t="s">
        <v>357</v>
      </c>
      <c r="K353" s="125" t="s">
        <v>3285</v>
      </c>
      <c r="L353" s="125" t="s">
        <v>3272</v>
      </c>
      <c r="M353" s="125" t="s">
        <v>112</v>
      </c>
      <c r="N353" s="125" t="s">
        <v>113</v>
      </c>
      <c r="O353" s="125" t="s">
        <v>3309</v>
      </c>
      <c r="P353" s="125" t="s">
        <v>4989</v>
      </c>
      <c r="Q353" s="126">
        <v>1000</v>
      </c>
      <c r="R353" s="125" t="s">
        <v>4571</v>
      </c>
      <c r="S353" s="187" t="s">
        <v>44</v>
      </c>
      <c r="T353" s="170">
        <v>1000</v>
      </c>
      <c r="U353" s="170">
        <v>100</v>
      </c>
      <c r="V353" s="171" t="s">
        <v>3271</v>
      </c>
      <c r="W353" s="171" t="s">
        <v>3288</v>
      </c>
      <c r="X353" s="171" t="s">
        <v>4693</v>
      </c>
      <c r="Y353" s="171" t="s">
        <v>4577</v>
      </c>
      <c r="Z353" s="171">
        <v>30</v>
      </c>
      <c r="AA353" s="171" t="s">
        <v>131</v>
      </c>
      <c r="AB353" s="168">
        <v>0.1</v>
      </c>
      <c r="AC353" s="171" t="s">
        <v>5921</v>
      </c>
      <c r="AD353" s="168">
        <v>0.02</v>
      </c>
      <c r="AE353" s="168">
        <v>0.02</v>
      </c>
      <c r="AF353" s="168">
        <v>2.2000000000000002E-2</v>
      </c>
      <c r="AG353" s="168">
        <v>0.2</v>
      </c>
      <c r="AH353" s="171" t="s">
        <v>44</v>
      </c>
      <c r="AI353" s="171" t="s">
        <v>44</v>
      </c>
      <c r="AJ353" s="171" t="s">
        <v>4766</v>
      </c>
      <c r="AK353" s="172">
        <v>42818</v>
      </c>
      <c r="AL353" s="186" t="s">
        <v>3380</v>
      </c>
      <c r="AM353" s="127">
        <v>-2.34237461491584E-2</v>
      </c>
      <c r="AN353" s="127">
        <v>7.0567077297805703E-2</v>
      </c>
      <c r="AO353" s="127">
        <v>0.18978783929912249</v>
      </c>
      <c r="AP353" s="127">
        <v>9.2554350736312199E-2</v>
      </c>
      <c r="AQ353" s="127">
        <v>0.177291095067108</v>
      </c>
      <c r="AR353" s="127">
        <v>-0.13555751960986209</v>
      </c>
      <c r="AS353" s="127">
        <v>0.23715419355945139</v>
      </c>
      <c r="AT353" s="127">
        <v>-9.1270144635543601E-2</v>
      </c>
      <c r="AU353" s="127" t="s">
        <v>44</v>
      </c>
      <c r="AV353" s="127" t="s">
        <v>44</v>
      </c>
      <c r="AW353" s="127">
        <v>8.6896571411007401E-2</v>
      </c>
      <c r="AX353" s="127" t="s">
        <v>44</v>
      </c>
      <c r="AY353" s="127">
        <v>1.5542603849946519</v>
      </c>
      <c r="AZ353" s="127">
        <v>1.2799727347137533</v>
      </c>
      <c r="BA353" s="127">
        <v>0.69107737099462607</v>
      </c>
      <c r="BB353" s="127">
        <v>1.4391668846673822</v>
      </c>
      <c r="BC353" s="127" t="s">
        <v>44</v>
      </c>
      <c r="BD353" s="127">
        <v>1.8176301651501503</v>
      </c>
      <c r="BE353" s="127" t="s">
        <v>44</v>
      </c>
      <c r="BF353" s="127" t="s">
        <v>44</v>
      </c>
      <c r="BG353" s="127" t="s">
        <v>44</v>
      </c>
      <c r="BH353" s="127">
        <v>0.95631600873753275</v>
      </c>
      <c r="BI353" s="127">
        <v>-3.4333127607411897E-2</v>
      </c>
      <c r="BJ353" s="127">
        <v>2.51647251700131E-2</v>
      </c>
      <c r="BK353" s="127">
        <v>4.15129314421471E-2</v>
      </c>
      <c r="BL353" s="127">
        <v>-3.6486697210509567E-2</v>
      </c>
      <c r="BM353" s="127">
        <v>4.8167276153184835E-2</v>
      </c>
      <c r="BN353" s="127">
        <v>-0.2442972477641045</v>
      </c>
      <c r="BO353" s="127">
        <v>0.1066797999746262</v>
      </c>
      <c r="BP353" s="127">
        <v>-0.2150001800885778</v>
      </c>
      <c r="BQ353" s="127" t="s">
        <v>44</v>
      </c>
      <c r="BR353" s="127" t="s">
        <v>44</v>
      </c>
      <c r="BS353" s="127">
        <v>-3.6387493196411436E-3</v>
      </c>
      <c r="BT353" s="127">
        <v>0.18397178993287369</v>
      </c>
      <c r="BU353" s="127">
        <v>0.24273448697892699</v>
      </c>
      <c r="BV353" s="174">
        <v>0.28488474314961149</v>
      </c>
      <c r="BW353" s="174">
        <v>0.1121016360507124</v>
      </c>
      <c r="BX353" s="127">
        <v>-0.111165754199669</v>
      </c>
      <c r="BY353" s="127">
        <v>-0.50366987519658557</v>
      </c>
      <c r="BZ353" s="174">
        <v>0.95424341693438119</v>
      </c>
      <c r="CA353" s="179">
        <v>0.91391895890138042</v>
      </c>
      <c r="CB353" s="179">
        <v>-0.43664924805742389</v>
      </c>
      <c r="CC353" s="179">
        <v>0.66384185006947594</v>
      </c>
      <c r="CD353" s="179">
        <v>0.5499190556774608</v>
      </c>
      <c r="CE353" s="179">
        <v>0.1234276482536969</v>
      </c>
      <c r="CF353" s="179">
        <v>0.73525654961549813</v>
      </c>
      <c r="CG353" s="176">
        <v>212.66911590999999</v>
      </c>
      <c r="CH353" s="168">
        <v>0.23</v>
      </c>
      <c r="CI353" s="169">
        <v>0.1</v>
      </c>
      <c r="CJ353" s="169">
        <v>4.5999999999999999E-3</v>
      </c>
      <c r="CK353" s="169" t="s">
        <v>44</v>
      </c>
      <c r="CL353" s="169">
        <v>4.5999999999999999E-3</v>
      </c>
      <c r="CM353" s="177">
        <v>95340357.269999996</v>
      </c>
      <c r="CN353" s="177">
        <v>104408612.73746036</v>
      </c>
      <c r="CO353" s="177">
        <v>-17914084.399999995</v>
      </c>
      <c r="CP353" s="127" t="s">
        <v>44</v>
      </c>
      <c r="CQ353" s="127" t="s">
        <v>44</v>
      </c>
      <c r="CR353" s="127" t="s">
        <v>44</v>
      </c>
      <c r="CS353" s="127" t="s">
        <v>44</v>
      </c>
      <c r="CT353" s="125" t="s">
        <v>44</v>
      </c>
      <c r="CU353" s="125" t="s">
        <v>44</v>
      </c>
      <c r="CV353" s="125" t="s">
        <v>5922</v>
      </c>
      <c r="CW353" s="125" t="s">
        <v>44</v>
      </c>
      <c r="CX353" s="153">
        <v>25569.625</v>
      </c>
    </row>
    <row r="354" spans="1:102" ht="15" customHeight="1" x14ac:dyDescent="0.25">
      <c r="A354" s="8"/>
      <c r="B354" s="128">
        <v>42287819000121</v>
      </c>
      <c r="C354" s="151" t="s">
        <v>5923</v>
      </c>
      <c r="D354" s="125">
        <v>13</v>
      </c>
      <c r="E354" s="125"/>
      <c r="F354" s="121"/>
      <c r="G354" s="125" t="s">
        <v>519</v>
      </c>
      <c r="H354" s="125" t="s">
        <v>3263</v>
      </c>
      <c r="I354" s="125" t="s">
        <v>3257</v>
      </c>
      <c r="J354" s="125" t="s">
        <v>357</v>
      </c>
      <c r="K354" s="125" t="s">
        <v>3298</v>
      </c>
      <c r="L354" s="125" t="s">
        <v>3272</v>
      </c>
      <c r="M354" s="125" t="s">
        <v>110</v>
      </c>
      <c r="N354" s="125" t="s">
        <v>111</v>
      </c>
      <c r="O354" s="125" t="s">
        <v>154</v>
      </c>
      <c r="P354" s="125" t="s">
        <v>3320</v>
      </c>
      <c r="Q354" s="126">
        <v>500</v>
      </c>
      <c r="R354" s="125" t="s">
        <v>4612</v>
      </c>
      <c r="S354" s="187" t="s">
        <v>44</v>
      </c>
      <c r="T354" s="170">
        <v>100</v>
      </c>
      <c r="U354" s="170">
        <v>100</v>
      </c>
      <c r="V354" s="171" t="s">
        <v>3271</v>
      </c>
      <c r="W354" s="171" t="s">
        <v>132</v>
      </c>
      <c r="X354" s="171" t="s">
        <v>3289</v>
      </c>
      <c r="Y354" s="171" t="s">
        <v>3288</v>
      </c>
      <c r="Z354" s="171">
        <v>31</v>
      </c>
      <c r="AA354" s="171" t="s">
        <v>44</v>
      </c>
      <c r="AB354" s="168" t="s">
        <v>44</v>
      </c>
      <c r="AC354" s="171" t="s">
        <v>5924</v>
      </c>
      <c r="AD354" s="168">
        <v>1.95E-2</v>
      </c>
      <c r="AE354" s="168">
        <v>6.9500000000000006E-2</v>
      </c>
      <c r="AF354" s="168">
        <v>2.2000000000000002E-2</v>
      </c>
      <c r="AG354" s="168">
        <v>0.2</v>
      </c>
      <c r="AH354" s="171" t="s">
        <v>3322</v>
      </c>
      <c r="AI354" s="171" t="s">
        <v>4573</v>
      </c>
      <c r="AJ354" s="171" t="s">
        <v>130</v>
      </c>
      <c r="AK354" s="172">
        <v>44487</v>
      </c>
      <c r="AL354" s="186" t="s">
        <v>5925</v>
      </c>
      <c r="AM354" s="127">
        <v>2.53258709906862E-2</v>
      </c>
      <c r="AN354" s="127">
        <v>2.0754648476980699E-2</v>
      </c>
      <c r="AO354" s="127">
        <v>0.1350932488108729</v>
      </c>
      <c r="AP354" s="127">
        <v>5.3774706864124701E-2</v>
      </c>
      <c r="AQ354" s="127">
        <v>3.8870455140261599E-2</v>
      </c>
      <c r="AR354" s="127">
        <v>-9.1847895367318397E-2</v>
      </c>
      <c r="AS354" s="127">
        <v>6.9404012511877999E-2</v>
      </c>
      <c r="AT354" s="127">
        <v>0.17730228190636299</v>
      </c>
      <c r="AU354" s="127" t="s">
        <v>44</v>
      </c>
      <c r="AV354" s="127" t="s">
        <v>44</v>
      </c>
      <c r="AW354" s="127">
        <v>7.9589526433116106E-2</v>
      </c>
      <c r="AX354" s="127">
        <v>2.3214763447038518</v>
      </c>
      <c r="AY354" s="127">
        <v>0.45712716421746669</v>
      </c>
      <c r="AZ354" s="127">
        <v>0.91109986688497979</v>
      </c>
      <c r="BA354" s="127">
        <v>0.39407958721287573</v>
      </c>
      <c r="BB354" s="127">
        <v>0.27611115626581267</v>
      </c>
      <c r="BC354" s="127" t="s">
        <v>44</v>
      </c>
      <c r="BD354" s="127">
        <v>0.5319358887593254</v>
      </c>
      <c r="BE354" s="127">
        <v>1.4329768940676002</v>
      </c>
      <c r="BF354" s="127" t="s">
        <v>44</v>
      </c>
      <c r="BG354" s="127" t="s">
        <v>44</v>
      </c>
      <c r="BH354" s="127">
        <v>0.5824151548449561</v>
      </c>
      <c r="BI354" s="127">
        <v>1.44164895324327E-2</v>
      </c>
      <c r="BJ354" s="127">
        <v>-2.4647703650811901E-2</v>
      </c>
      <c r="BK354" s="127">
        <v>-1.31816590461024E-2</v>
      </c>
      <c r="BL354" s="127">
        <v>-7.2754002834267584E-2</v>
      </c>
      <c r="BM354" s="127">
        <v>-8.9331846076024402E-2</v>
      </c>
      <c r="BN354" s="127">
        <v>-0.20058762352156079</v>
      </c>
      <c r="BO354" s="127">
        <v>-6.10703810729471E-2</v>
      </c>
      <c r="BP354" s="127">
        <v>5.3572246453328802E-2</v>
      </c>
      <c r="BQ354" s="127" t="s">
        <v>44</v>
      </c>
      <c r="BR354" s="127" t="s">
        <v>44</v>
      </c>
      <c r="BS354" s="127">
        <v>-5.020414660417738E-2</v>
      </c>
      <c r="BT354" s="127">
        <v>5.0557965600965198E-2</v>
      </c>
      <c r="BU354" s="127">
        <v>7.9072764648034602E-2</v>
      </c>
      <c r="BV354" s="174">
        <v>-0.20330638323583869</v>
      </c>
      <c r="BW354" s="174">
        <v>-0.49353841939733778</v>
      </c>
      <c r="BX354" s="127">
        <v>-4.4268546245367302E-2</v>
      </c>
      <c r="BY354" s="127">
        <v>-0.11029548060975169</v>
      </c>
      <c r="BZ354" s="174">
        <v>0.1235429047225762</v>
      </c>
      <c r="CA354" s="179">
        <v>0.59178246913891208</v>
      </c>
      <c r="CB354" s="179">
        <v>-0.48652071813136127</v>
      </c>
      <c r="CC354" s="179">
        <v>0.66577504901605644</v>
      </c>
      <c r="CD354" s="179">
        <v>0.5991102255667593</v>
      </c>
      <c r="CE354" s="179">
        <v>0.24212450712566019</v>
      </c>
      <c r="CF354" s="179">
        <v>0.83540042715183949</v>
      </c>
      <c r="CG354" s="176">
        <v>1.41359134</v>
      </c>
      <c r="CH354" s="168">
        <v>0.24</v>
      </c>
      <c r="CI354" s="169">
        <v>0.15</v>
      </c>
      <c r="CJ354" s="169">
        <v>4.6800000000000001E-3</v>
      </c>
      <c r="CK354" s="169" t="s">
        <v>44</v>
      </c>
      <c r="CL354" s="169">
        <v>4.6800000000000001E-3</v>
      </c>
      <c r="CM354" s="177">
        <v>55796144.200000003</v>
      </c>
      <c r="CN354" s="177">
        <v>60766476.76293651</v>
      </c>
      <c r="CO354" s="177">
        <v>-10223029.880000001</v>
      </c>
      <c r="CP354" s="127" t="s">
        <v>44</v>
      </c>
      <c r="CQ354" s="127" t="s">
        <v>44</v>
      </c>
      <c r="CR354" s="127" t="s">
        <v>44</v>
      </c>
      <c r="CS354" s="127" t="s">
        <v>44</v>
      </c>
      <c r="CT354" s="125" t="s">
        <v>44</v>
      </c>
      <c r="CU354" s="125" t="s">
        <v>44</v>
      </c>
      <c r="CV354" s="125" t="s">
        <v>5926</v>
      </c>
      <c r="CW354" s="125" t="s">
        <v>44</v>
      </c>
      <c r="CX354" s="153">
        <v>25569.625694432871</v>
      </c>
    </row>
    <row r="355" spans="1:102" ht="15" customHeight="1" x14ac:dyDescent="0.25">
      <c r="A355" s="8"/>
      <c r="B355" s="128">
        <v>30566221000192</v>
      </c>
      <c r="C355" s="151" t="s">
        <v>5927</v>
      </c>
      <c r="D355" s="125">
        <v>13</v>
      </c>
      <c r="E355" s="125" t="s">
        <v>131</v>
      </c>
      <c r="F355" s="121" t="s">
        <v>3274</v>
      </c>
      <c r="G355" s="125" t="s">
        <v>519</v>
      </c>
      <c r="H355" s="125" t="s">
        <v>347</v>
      </c>
      <c r="I355" s="125" t="s">
        <v>3256</v>
      </c>
      <c r="J355" s="125" t="s">
        <v>3317</v>
      </c>
      <c r="K355" s="125" t="s">
        <v>3285</v>
      </c>
      <c r="L355" s="125" t="s">
        <v>3272</v>
      </c>
      <c r="M355" s="125" t="s">
        <v>110</v>
      </c>
      <c r="N355" s="125" t="s">
        <v>260</v>
      </c>
      <c r="O355" s="125" t="s">
        <v>154</v>
      </c>
      <c r="P355" s="125" t="s">
        <v>3299</v>
      </c>
      <c r="Q355" s="126">
        <v>500</v>
      </c>
      <c r="R355" s="125" t="s">
        <v>4571</v>
      </c>
      <c r="S355" s="187" t="s">
        <v>44</v>
      </c>
      <c r="T355" s="170">
        <v>100</v>
      </c>
      <c r="U355" s="170">
        <v>100</v>
      </c>
      <c r="V355" s="171" t="s">
        <v>3271</v>
      </c>
      <c r="W355" s="171" t="s">
        <v>3288</v>
      </c>
      <c r="X355" s="171" t="s">
        <v>3289</v>
      </c>
      <c r="Y355" s="171" t="s">
        <v>3288</v>
      </c>
      <c r="Z355" s="171">
        <v>31</v>
      </c>
      <c r="AA355" s="171" t="s">
        <v>44</v>
      </c>
      <c r="AB355" s="168" t="s">
        <v>44</v>
      </c>
      <c r="AC355" s="171" t="s">
        <v>5928</v>
      </c>
      <c r="AD355" s="168">
        <v>1.9E-2</v>
      </c>
      <c r="AE355" s="168">
        <v>0.11900000000000001</v>
      </c>
      <c r="AF355" s="168">
        <v>1.7000000000000001E-2</v>
      </c>
      <c r="AG355" s="168">
        <v>0.2</v>
      </c>
      <c r="AH355" s="171" t="s">
        <v>133</v>
      </c>
      <c r="AI355" s="171" t="s">
        <v>4607</v>
      </c>
      <c r="AJ355" s="171" t="s">
        <v>130</v>
      </c>
      <c r="AK355" s="172">
        <v>43280</v>
      </c>
      <c r="AL355" s="186" t="s">
        <v>5929</v>
      </c>
      <c r="AM355" s="127">
        <v>2.5503824893733502E-2</v>
      </c>
      <c r="AN355" s="127">
        <v>2.2037750707956098E-2</v>
      </c>
      <c r="AO355" s="127">
        <v>0.1369222699985381</v>
      </c>
      <c r="AP355" s="127">
        <v>0.10789081155423801</v>
      </c>
      <c r="AQ355" s="127">
        <v>8.9093595976248802E-2</v>
      </c>
      <c r="AR355" s="127">
        <v>3.9807560722674599E-2</v>
      </c>
      <c r="AS355" s="127">
        <v>7.8579834618441993E-2</v>
      </c>
      <c r="AT355" s="127">
        <v>0.2344984959800458</v>
      </c>
      <c r="AU355" s="127" t="s">
        <v>44</v>
      </c>
      <c r="AV355" s="127" t="s">
        <v>44</v>
      </c>
      <c r="AW355" s="127">
        <v>0.1116142596954821</v>
      </c>
      <c r="AX355" s="127">
        <v>2.337788351367867</v>
      </c>
      <c r="AY355" s="127">
        <v>0.48538786373725978</v>
      </c>
      <c r="AZ355" s="127">
        <v>0.92343520544023638</v>
      </c>
      <c r="BA355" s="127">
        <v>0.81149464354402467</v>
      </c>
      <c r="BB355" s="127">
        <v>0.66474939008673783</v>
      </c>
      <c r="BC355" s="127">
        <v>0.36608111311635277</v>
      </c>
      <c r="BD355" s="127">
        <v>0.60226250116544966</v>
      </c>
      <c r="BE355" s="127">
        <v>1.895243100201466</v>
      </c>
      <c r="BF355" s="127" t="s">
        <v>44</v>
      </c>
      <c r="BG355" s="127" t="s">
        <v>44</v>
      </c>
      <c r="BH355" s="127">
        <v>1.3185481228979454</v>
      </c>
      <c r="BI355" s="127">
        <v>1.45944434354801E-2</v>
      </c>
      <c r="BJ355" s="127">
        <v>-2.3364601419836501E-2</v>
      </c>
      <c r="BK355" s="127">
        <v>-1.13526378584372E-2</v>
      </c>
      <c r="BL355" s="127">
        <v>-2.2121293933437647E-2</v>
      </c>
      <c r="BM355" s="127">
        <v>-3.9621888035856201E-2</v>
      </c>
      <c r="BN355" s="127">
        <v>-6.8932167431567701E-2</v>
      </c>
      <c r="BO355" s="127">
        <v>-5.1894558966383002E-2</v>
      </c>
      <c r="BP355" s="127">
        <v>0.1107684605270116</v>
      </c>
      <c r="BQ355" s="127" t="s">
        <v>44</v>
      </c>
      <c r="BR355" s="127" t="s">
        <v>44</v>
      </c>
      <c r="BS355" s="127">
        <v>2.4860472731890626E-2</v>
      </c>
      <c r="BT355" s="127">
        <v>5.3344943683985603E-2</v>
      </c>
      <c r="BU355" s="127">
        <v>5.8787740302451097E-2</v>
      </c>
      <c r="BV355" s="174">
        <v>-0.15977711509086301</v>
      </c>
      <c r="BW355" s="174">
        <v>0.3476806971064631</v>
      </c>
      <c r="BX355" s="127">
        <v>-4.58495312108151E-2</v>
      </c>
      <c r="BY355" s="127">
        <v>-0.1179736633061045</v>
      </c>
      <c r="BZ355" s="174">
        <v>0.1300325758473265</v>
      </c>
      <c r="CA355" s="179">
        <v>0.60317574741431168</v>
      </c>
      <c r="CB355" s="179">
        <v>-0.5594880680357609</v>
      </c>
      <c r="CC355" s="179">
        <v>0.65767211610415421</v>
      </c>
      <c r="CD355" s="179">
        <v>0.59781625034948083</v>
      </c>
      <c r="CE355" s="179">
        <v>0.17255746286493079</v>
      </c>
      <c r="CF355" s="179">
        <v>0.86802188737495001</v>
      </c>
      <c r="CG355" s="176">
        <v>2.2840065900000002</v>
      </c>
      <c r="CH355" s="168">
        <v>0.24</v>
      </c>
      <c r="CI355" s="169">
        <v>0.15</v>
      </c>
      <c r="CJ355" s="169">
        <v>4.5599999999999998E-3</v>
      </c>
      <c r="CK355" s="169" t="s">
        <v>44</v>
      </c>
      <c r="CL355" s="169">
        <v>4.5599999999999998E-3</v>
      </c>
      <c r="CM355" s="177">
        <v>846596348.71000004</v>
      </c>
      <c r="CN355" s="177">
        <v>861366223.50380993</v>
      </c>
      <c r="CO355" s="177">
        <v>-65085959.210000001</v>
      </c>
      <c r="CP355" s="127" t="s">
        <v>44</v>
      </c>
      <c r="CQ355" s="127" t="s">
        <v>44</v>
      </c>
      <c r="CR355" s="127" t="s">
        <v>44</v>
      </c>
      <c r="CS355" s="127" t="s">
        <v>44</v>
      </c>
      <c r="CT355" s="125" t="s">
        <v>44</v>
      </c>
      <c r="CU355" s="125" t="s">
        <v>44</v>
      </c>
      <c r="CV355" s="125" t="s">
        <v>5930</v>
      </c>
      <c r="CW355" s="125" t="s">
        <v>44</v>
      </c>
      <c r="CX355" s="153">
        <v>25569.625694432871</v>
      </c>
    </row>
    <row r="356" spans="1:102" ht="15" customHeight="1" x14ac:dyDescent="0.25">
      <c r="A356" s="8"/>
      <c r="B356" s="128">
        <v>54699979000167</v>
      </c>
      <c r="C356" s="151" t="s">
        <v>5931</v>
      </c>
      <c r="D356" s="125">
        <v>11</v>
      </c>
      <c r="E356" s="125"/>
      <c r="F356" s="121"/>
      <c r="G356" s="125" t="s">
        <v>519</v>
      </c>
      <c r="H356" s="125" t="s">
        <v>347</v>
      </c>
      <c r="I356" s="125" t="s">
        <v>3256</v>
      </c>
      <c r="J356" s="125" t="s">
        <v>3318</v>
      </c>
      <c r="K356" s="125" t="s">
        <v>3285</v>
      </c>
      <c r="L356" s="125" t="s">
        <v>3272</v>
      </c>
      <c r="M356" s="125" t="s">
        <v>160</v>
      </c>
      <c r="N356" s="125" t="s">
        <v>3305</v>
      </c>
      <c r="O356" s="125" t="s">
        <v>311</v>
      </c>
      <c r="P356" s="125" t="s">
        <v>4722</v>
      </c>
      <c r="Q356" s="126">
        <v>100</v>
      </c>
      <c r="R356" s="125" t="s">
        <v>4571</v>
      </c>
      <c r="S356" s="187" t="s">
        <v>44</v>
      </c>
      <c r="T356" s="170">
        <v>100</v>
      </c>
      <c r="U356" s="170">
        <v>100</v>
      </c>
      <c r="V356" s="171" t="s">
        <v>3271</v>
      </c>
      <c r="W356" s="171" t="s">
        <v>3288</v>
      </c>
      <c r="X356" s="171" t="s">
        <v>3289</v>
      </c>
      <c r="Y356" s="171" t="s">
        <v>3288</v>
      </c>
      <c r="Z356" s="171">
        <v>31</v>
      </c>
      <c r="AA356" s="171" t="s">
        <v>44</v>
      </c>
      <c r="AB356" s="168" t="s">
        <v>44</v>
      </c>
      <c r="AC356" s="171" t="s">
        <v>5932</v>
      </c>
      <c r="AD356" s="168">
        <v>9.0000000000000011E-3</v>
      </c>
      <c r="AE356" s="168">
        <v>0.10900000000000001</v>
      </c>
      <c r="AF356" s="168">
        <v>1.3999999999999999E-2</v>
      </c>
      <c r="AG356" s="168" t="s">
        <v>44</v>
      </c>
      <c r="AH356" s="171" t="s">
        <v>44</v>
      </c>
      <c r="AI356" s="171" t="s">
        <v>44</v>
      </c>
      <c r="AJ356" s="171" t="s">
        <v>44</v>
      </c>
      <c r="AK356" s="172">
        <v>45398</v>
      </c>
      <c r="AL356" s="186" t="s">
        <v>5933</v>
      </c>
      <c r="AM356" s="127">
        <v>-5.5740943263568998E-3</v>
      </c>
      <c r="AN356" s="127">
        <v>2.0905759938285501E-2</v>
      </c>
      <c r="AO356" s="127">
        <v>0.1049074285207727</v>
      </c>
      <c r="AP356" s="127">
        <v>9.2827781574520402E-2</v>
      </c>
      <c r="AQ356" s="127" t="s">
        <v>44</v>
      </c>
      <c r="AR356" s="127" t="s">
        <v>44</v>
      </c>
      <c r="AS356" s="127" t="s">
        <v>44</v>
      </c>
      <c r="AT356" s="127" t="s">
        <v>44</v>
      </c>
      <c r="AU356" s="127" t="s">
        <v>44</v>
      </c>
      <c r="AV356" s="127" t="s">
        <v>44</v>
      </c>
      <c r="AW356" s="127">
        <v>9.0132890720422396E-2</v>
      </c>
      <c r="AX356" s="127" t="s">
        <v>44</v>
      </c>
      <c r="AY356" s="127">
        <v>0.4604554380672341</v>
      </c>
      <c r="AZ356" s="127">
        <v>0.70751976876603739</v>
      </c>
      <c r="BA356" s="127">
        <v>0.69320957114025183</v>
      </c>
      <c r="BB356" s="127" t="s">
        <v>44</v>
      </c>
      <c r="BC356" s="127" t="s">
        <v>44</v>
      </c>
      <c r="BD356" s="127" t="s">
        <v>44</v>
      </c>
      <c r="BE356" s="127" t="s">
        <v>44</v>
      </c>
      <c r="BF356" s="127" t="s">
        <v>44</v>
      </c>
      <c r="BG356" s="127" t="s">
        <v>44</v>
      </c>
      <c r="BH356" s="127">
        <v>0.67415672765352752</v>
      </c>
      <c r="BI356" s="127">
        <v>-1.6483475784610398E-2</v>
      </c>
      <c r="BJ356" s="127">
        <v>-2.4496592189507001E-2</v>
      </c>
      <c r="BK356" s="127">
        <v>-4.3367479336202601E-2</v>
      </c>
      <c r="BL356" s="127">
        <v>-3.6230689064569277E-2</v>
      </c>
      <c r="BM356" s="127" t="s">
        <v>44</v>
      </c>
      <c r="BN356" s="127" t="s">
        <v>44</v>
      </c>
      <c r="BO356" s="127" t="s">
        <v>44</v>
      </c>
      <c r="BP356" s="127" t="s">
        <v>44</v>
      </c>
      <c r="BQ356" s="127" t="s">
        <v>44</v>
      </c>
      <c r="BR356" s="127" t="s">
        <v>44</v>
      </c>
      <c r="BS356" s="127">
        <v>-3.8426789207046008E-2</v>
      </c>
      <c r="BT356" s="127">
        <v>4.7531274507337198E-2</v>
      </c>
      <c r="BU356" s="127">
        <v>4.5864973886549101E-2</v>
      </c>
      <c r="BV356" s="174">
        <v>-0.78669320673940968</v>
      </c>
      <c r="BW356" s="174">
        <v>-0.78062368871678756</v>
      </c>
      <c r="BX356" s="127">
        <v>-2.9287922954889401E-2</v>
      </c>
      <c r="BY356" s="127">
        <v>-3.1636248940490101E-2</v>
      </c>
      <c r="BZ356" s="174">
        <v>0.14954805845961491</v>
      </c>
      <c r="CA356" s="179">
        <v>0.56747070966552793</v>
      </c>
      <c r="CB356" s="179">
        <v>-0.41351700746310771</v>
      </c>
      <c r="CC356" s="179">
        <v>0.80886177560926809</v>
      </c>
      <c r="CD356" s="179">
        <v>0.90533406660950799</v>
      </c>
      <c r="CE356" s="179">
        <v>3.8240675529180798E-2</v>
      </c>
      <c r="CF356" s="179">
        <v>0.69369835932137169</v>
      </c>
      <c r="CG356" s="176">
        <v>1.1920581400000001</v>
      </c>
      <c r="CH356" s="168">
        <v>0.24</v>
      </c>
      <c r="CI356" s="169" t="s">
        <v>44</v>
      </c>
      <c r="CJ356" s="169">
        <v>2.1600000000000005E-3</v>
      </c>
      <c r="CK356" s="169" t="s">
        <v>44</v>
      </c>
      <c r="CL356" s="169">
        <v>2.1600000000000005E-3</v>
      </c>
      <c r="CM356" s="177">
        <v>176422975.28999999</v>
      </c>
      <c r="CN356" s="177">
        <v>162603933.89785719</v>
      </c>
      <c r="CO356" s="177">
        <v>33399922.470000014</v>
      </c>
      <c r="CP356" s="127" t="s">
        <v>44</v>
      </c>
      <c r="CQ356" s="127" t="s">
        <v>44</v>
      </c>
      <c r="CR356" s="127" t="s">
        <v>44</v>
      </c>
      <c r="CS356" s="127" t="s">
        <v>44</v>
      </c>
      <c r="CT356" s="125" t="s">
        <v>44</v>
      </c>
      <c r="CU356" s="125" t="s">
        <v>44</v>
      </c>
      <c r="CV356" s="125" t="s">
        <v>5934</v>
      </c>
      <c r="CW356" s="125" t="s">
        <v>44</v>
      </c>
      <c r="CX356" s="153">
        <v>25569.625694432871</v>
      </c>
    </row>
    <row r="357" spans="1:102" ht="15" customHeight="1" x14ac:dyDescent="0.25">
      <c r="A357" s="8"/>
      <c r="B357" s="128">
        <v>50891130000130</v>
      </c>
      <c r="C357" s="151" t="s">
        <v>5935</v>
      </c>
      <c r="D357" s="125">
        <v>11</v>
      </c>
      <c r="E357" s="125"/>
      <c r="F357" s="121"/>
      <c r="G357" s="125" t="s">
        <v>519</v>
      </c>
      <c r="H357" s="125" t="s">
        <v>153</v>
      </c>
      <c r="I357" s="125" t="s">
        <v>2325</v>
      </c>
      <c r="J357" s="125" t="s">
        <v>3319</v>
      </c>
      <c r="K357" s="125" t="s">
        <v>3285</v>
      </c>
      <c r="L357" s="125" t="s">
        <v>3272</v>
      </c>
      <c r="M357" s="125" t="s">
        <v>160</v>
      </c>
      <c r="N357" s="125" t="s">
        <v>3305</v>
      </c>
      <c r="O357" s="125" t="s">
        <v>5936</v>
      </c>
      <c r="P357" s="125" t="s">
        <v>4722</v>
      </c>
      <c r="Q357" s="126">
        <v>100</v>
      </c>
      <c r="R357" s="125" t="s">
        <v>4571</v>
      </c>
      <c r="S357" s="187" t="s">
        <v>44</v>
      </c>
      <c r="T357" s="170">
        <v>100</v>
      </c>
      <c r="U357" s="170">
        <v>100</v>
      </c>
      <c r="V357" s="171" t="s">
        <v>3271</v>
      </c>
      <c r="W357" s="171" t="s">
        <v>132</v>
      </c>
      <c r="X357" s="171" t="s">
        <v>4652</v>
      </c>
      <c r="Y357" s="171" t="s">
        <v>3288</v>
      </c>
      <c r="Z357" s="171">
        <v>30</v>
      </c>
      <c r="AA357" s="171" t="s">
        <v>44</v>
      </c>
      <c r="AB357" s="168" t="s">
        <v>44</v>
      </c>
      <c r="AC357" s="171" t="s">
        <v>44</v>
      </c>
      <c r="AD357" s="168">
        <v>0.01</v>
      </c>
      <c r="AE357" s="168" t="s">
        <v>44</v>
      </c>
      <c r="AF357" s="168">
        <v>1.1000000000000001E-2</v>
      </c>
      <c r="AG357" s="168">
        <v>0.25</v>
      </c>
      <c r="AH357" s="171" t="s">
        <v>3253</v>
      </c>
      <c r="AI357" s="171" t="s">
        <v>3254</v>
      </c>
      <c r="AJ357" s="171" t="s">
        <v>130</v>
      </c>
      <c r="AK357" s="172">
        <v>45160</v>
      </c>
      <c r="AL357" s="186" t="s">
        <v>5937</v>
      </c>
      <c r="AM357" s="127" t="s">
        <v>44</v>
      </c>
      <c r="AN357" s="127" t="s">
        <v>44</v>
      </c>
      <c r="AO357" s="127" t="s">
        <v>44</v>
      </c>
      <c r="AP357" s="127" t="s">
        <v>44</v>
      </c>
      <c r="AQ357" s="127" t="s">
        <v>44</v>
      </c>
      <c r="AR357" s="127">
        <v>0.136792589226504</v>
      </c>
      <c r="AS357" s="127" t="s">
        <v>44</v>
      </c>
      <c r="AT357" s="127" t="s">
        <v>44</v>
      </c>
      <c r="AU357" s="127" t="s">
        <v>44</v>
      </c>
      <c r="AV357" s="127" t="s">
        <v>44</v>
      </c>
      <c r="AW357" s="127" t="s">
        <v>44</v>
      </c>
      <c r="AX357" s="127" t="s">
        <v>44</v>
      </c>
      <c r="AY357" s="127" t="s">
        <v>44</v>
      </c>
      <c r="AZ357" s="127" t="s">
        <v>44</v>
      </c>
      <c r="BA357" s="127" t="s">
        <v>44</v>
      </c>
      <c r="BB357" s="127" t="s">
        <v>44</v>
      </c>
      <c r="BC357" s="127">
        <v>1.2579817105342579</v>
      </c>
      <c r="BD357" s="127" t="s">
        <v>44</v>
      </c>
      <c r="BE357" s="127" t="s">
        <v>44</v>
      </c>
      <c r="BF357" s="127" t="s">
        <v>44</v>
      </c>
      <c r="BG357" s="127" t="s">
        <v>44</v>
      </c>
      <c r="BH357" s="127" t="s">
        <v>44</v>
      </c>
      <c r="BI357" s="127" t="s">
        <v>44</v>
      </c>
      <c r="BJ357" s="127" t="s">
        <v>44</v>
      </c>
      <c r="BK357" s="127" t="s">
        <v>44</v>
      </c>
      <c r="BL357" s="127" t="s">
        <v>44</v>
      </c>
      <c r="BM357" s="127" t="s">
        <v>44</v>
      </c>
      <c r="BN357" s="127">
        <v>2.8052861072261601E-2</v>
      </c>
      <c r="BO357" s="127" t="s">
        <v>44</v>
      </c>
      <c r="BP357" s="127" t="s">
        <v>44</v>
      </c>
      <c r="BQ357" s="127" t="s">
        <v>44</v>
      </c>
      <c r="BR357" s="127" t="s">
        <v>44</v>
      </c>
      <c r="BS357" s="127" t="s">
        <v>44</v>
      </c>
      <c r="BT357" s="127" t="s">
        <v>44</v>
      </c>
      <c r="BU357" s="127" t="s">
        <v>44</v>
      </c>
      <c r="BV357" s="174" t="s">
        <v>44</v>
      </c>
      <c r="BW357" s="174" t="s">
        <v>44</v>
      </c>
      <c r="BX357" s="127" t="s">
        <v>44</v>
      </c>
      <c r="BY357" s="127" t="s">
        <v>44</v>
      </c>
      <c r="BZ357" s="174" t="s">
        <v>44</v>
      </c>
      <c r="CA357" s="179" t="s">
        <v>44</v>
      </c>
      <c r="CB357" s="179" t="s">
        <v>44</v>
      </c>
      <c r="CC357" s="179" t="s">
        <v>44</v>
      </c>
      <c r="CD357" s="179" t="s">
        <v>44</v>
      </c>
      <c r="CE357" s="179" t="s">
        <v>44</v>
      </c>
      <c r="CF357" s="179" t="s">
        <v>44</v>
      </c>
      <c r="CG357" s="176" t="s">
        <v>44</v>
      </c>
      <c r="CH357" s="168">
        <v>0.24</v>
      </c>
      <c r="CI357" s="169">
        <v>0.15</v>
      </c>
      <c r="CJ357" s="169">
        <v>2.3999999999999998E-3</v>
      </c>
      <c r="CK357" s="169" t="s">
        <v>44</v>
      </c>
      <c r="CL357" s="169">
        <v>2.3999999999999998E-3</v>
      </c>
      <c r="CM357" s="177" t="s">
        <v>44</v>
      </c>
      <c r="CN357" s="177" t="s">
        <v>44</v>
      </c>
      <c r="CO357" s="177" t="s">
        <v>44</v>
      </c>
      <c r="CP357" s="127" t="s">
        <v>44</v>
      </c>
      <c r="CQ357" s="127" t="s">
        <v>44</v>
      </c>
      <c r="CR357" s="127" t="s">
        <v>44</v>
      </c>
      <c r="CS357" s="127" t="s">
        <v>44</v>
      </c>
      <c r="CT357" s="125" t="s">
        <v>44</v>
      </c>
      <c r="CU357" s="125" t="s">
        <v>44</v>
      </c>
      <c r="CV357" s="125" t="s">
        <v>5938</v>
      </c>
      <c r="CW357" s="125" t="s">
        <v>44</v>
      </c>
      <c r="CX357" s="153">
        <v>25569.625694432871</v>
      </c>
    </row>
    <row r="358" spans="1:102" ht="15" customHeight="1" x14ac:dyDescent="0.25">
      <c r="A358" s="8"/>
      <c r="B358" s="128">
        <v>59063042000114</v>
      </c>
      <c r="C358" s="151" t="s">
        <v>5939</v>
      </c>
      <c r="D358" s="125">
        <v>13</v>
      </c>
      <c r="E358" s="125"/>
      <c r="F358" s="121"/>
      <c r="G358" s="125" t="s">
        <v>519</v>
      </c>
      <c r="H358" s="125" t="s">
        <v>3263</v>
      </c>
      <c r="I358" s="125" t="s">
        <v>3257</v>
      </c>
      <c r="J358" s="125" t="s">
        <v>3319</v>
      </c>
      <c r="K358" s="125" t="s">
        <v>3285</v>
      </c>
      <c r="L358" s="125" t="s">
        <v>3272</v>
      </c>
      <c r="M358" s="125" t="s">
        <v>110</v>
      </c>
      <c r="N358" s="125" t="s">
        <v>111</v>
      </c>
      <c r="O358" s="125" t="s">
        <v>161</v>
      </c>
      <c r="P358" s="125" t="s">
        <v>3320</v>
      </c>
      <c r="Q358" s="126">
        <v>500</v>
      </c>
      <c r="R358" s="125" t="s">
        <v>4571</v>
      </c>
      <c r="S358" s="187" t="s">
        <v>44</v>
      </c>
      <c r="T358" s="170">
        <v>500</v>
      </c>
      <c r="U358" s="170">
        <v>500</v>
      </c>
      <c r="V358" s="171" t="s">
        <v>3271</v>
      </c>
      <c r="W358" s="171" t="s">
        <v>3288</v>
      </c>
      <c r="X358" s="171" t="s">
        <v>3303</v>
      </c>
      <c r="Y358" s="171" t="s">
        <v>3288</v>
      </c>
      <c r="Z358" s="171">
        <v>16</v>
      </c>
      <c r="AA358" s="171" t="s">
        <v>44</v>
      </c>
      <c r="AB358" s="168" t="s">
        <v>44</v>
      </c>
      <c r="AC358" s="171" t="s">
        <v>5940</v>
      </c>
      <c r="AD358" s="168">
        <v>6.0000000000000001E-3</v>
      </c>
      <c r="AE358" s="168">
        <v>6.0000000000000001E-3</v>
      </c>
      <c r="AF358" s="168">
        <v>1.2E-2</v>
      </c>
      <c r="AG358" s="168">
        <v>0.1</v>
      </c>
      <c r="AH358" s="171" t="s">
        <v>3253</v>
      </c>
      <c r="AI358" s="171" t="s">
        <v>3254</v>
      </c>
      <c r="AJ358" s="171" t="s">
        <v>130</v>
      </c>
      <c r="AK358" s="172">
        <v>45729</v>
      </c>
      <c r="AL358" s="186" t="s">
        <v>5941</v>
      </c>
      <c r="AM358" s="127">
        <v>7.453149067214E-3</v>
      </c>
      <c r="AN358" s="127">
        <v>2.9700795448554401E-2</v>
      </c>
      <c r="AO358" s="127">
        <v>0.1290594867569472</v>
      </c>
      <c r="AP358" s="127" t="s">
        <v>44</v>
      </c>
      <c r="AQ358" s="127" t="s">
        <v>44</v>
      </c>
      <c r="AR358" s="127" t="s">
        <v>44</v>
      </c>
      <c r="AS358" s="127" t="s">
        <v>44</v>
      </c>
      <c r="AT358" s="127" t="s">
        <v>44</v>
      </c>
      <c r="AU358" s="127" t="s">
        <v>44</v>
      </c>
      <c r="AV358" s="127" t="s">
        <v>44</v>
      </c>
      <c r="AW358" s="127">
        <v>0.12758461652681219</v>
      </c>
      <c r="AX358" s="127">
        <v>0.68318713537836595</v>
      </c>
      <c r="AY358" s="127">
        <v>0.65416865110768874</v>
      </c>
      <c r="AZ358" s="127">
        <v>0.87040679115738728</v>
      </c>
      <c r="BA358" s="127" t="s">
        <v>44</v>
      </c>
      <c r="BB358" s="127" t="s">
        <v>44</v>
      </c>
      <c r="BC358" s="127" t="s">
        <v>44</v>
      </c>
      <c r="BD358" s="127" t="s">
        <v>44</v>
      </c>
      <c r="BE358" s="127" t="s">
        <v>44</v>
      </c>
      <c r="BF358" s="127" t="s">
        <v>44</v>
      </c>
      <c r="BG358" s="127" t="s">
        <v>44</v>
      </c>
      <c r="BH358" s="127">
        <v>0.86497052336806901</v>
      </c>
      <c r="BI358" s="127">
        <v>-3.4562323910394001E-3</v>
      </c>
      <c r="BJ358" s="127">
        <v>-1.5701556679238199E-2</v>
      </c>
      <c r="BK358" s="127">
        <v>-1.92154211000281E-2</v>
      </c>
      <c r="BL358" s="127" t="s">
        <v>44</v>
      </c>
      <c r="BM358" s="127" t="s">
        <v>44</v>
      </c>
      <c r="BN358" s="127" t="s">
        <v>44</v>
      </c>
      <c r="BO358" s="127" t="s">
        <v>44</v>
      </c>
      <c r="BP358" s="127" t="s">
        <v>44</v>
      </c>
      <c r="BQ358" s="127" t="s">
        <v>44</v>
      </c>
      <c r="BR358" s="127" t="s">
        <v>44</v>
      </c>
      <c r="BS358" s="127">
        <v>-1.7356903715924021E-2</v>
      </c>
      <c r="BT358" s="127">
        <v>1.06891074486217E-2</v>
      </c>
      <c r="BU358" s="127">
        <v>1.0595854695674299E-2</v>
      </c>
      <c r="BV358" s="174">
        <v>-1.5742662288487774</v>
      </c>
      <c r="BW358" s="174">
        <v>-1.6340462890423535</v>
      </c>
      <c r="BX358" s="127">
        <v>-4.4950419300641004E-3</v>
      </c>
      <c r="BY358" s="127">
        <v>-4.4950419300641004E-3</v>
      </c>
      <c r="BZ358" s="174">
        <v>-6.4006900763100005E-4</v>
      </c>
      <c r="CA358" s="179">
        <v>4.3655854081359999E-4</v>
      </c>
      <c r="CB358" s="179">
        <v>-2.6251135327560401E-2</v>
      </c>
      <c r="CC358" s="179">
        <v>0.10052269292893271</v>
      </c>
      <c r="CD358" s="179">
        <v>6.0303902138926703E-2</v>
      </c>
      <c r="CE358" s="179">
        <v>9.0244318213717395E-2</v>
      </c>
      <c r="CF358" s="179">
        <v>9.1002305339688797E-2</v>
      </c>
      <c r="CG358" s="176">
        <v>1.14490975449</v>
      </c>
      <c r="CH358" s="168">
        <v>0.24</v>
      </c>
      <c r="CI358" s="169">
        <v>0.15</v>
      </c>
      <c r="CJ358" s="169">
        <v>1.4400000000000001E-3</v>
      </c>
      <c r="CK358" s="169" t="s">
        <v>44</v>
      </c>
      <c r="CL358" s="169">
        <v>1.4400000000000001E-3</v>
      </c>
      <c r="CM358" s="177">
        <v>4516646.99</v>
      </c>
      <c r="CN358" s="177">
        <v>5927771.9085714258</v>
      </c>
      <c r="CO358" s="177">
        <v>-1753177.5799999994</v>
      </c>
      <c r="CP358" s="127" t="s">
        <v>44</v>
      </c>
      <c r="CQ358" s="127" t="s">
        <v>44</v>
      </c>
      <c r="CR358" s="127" t="s">
        <v>44</v>
      </c>
      <c r="CS358" s="127" t="s">
        <v>44</v>
      </c>
      <c r="CT358" s="125" t="s">
        <v>44</v>
      </c>
      <c r="CU358" s="125" t="s">
        <v>44</v>
      </c>
      <c r="CV358" s="125" t="s">
        <v>5942</v>
      </c>
      <c r="CW358" s="125" t="s">
        <v>44</v>
      </c>
      <c r="CX358" s="153">
        <v>25569.625694432871</v>
      </c>
    </row>
    <row r="359" spans="1:102" ht="15" customHeight="1" x14ac:dyDescent="0.25">
      <c r="A359" s="8"/>
      <c r="B359" s="128">
        <v>60762973000190</v>
      </c>
      <c r="C359" s="151" t="s">
        <v>5943</v>
      </c>
      <c r="D359" s="125">
        <v>11</v>
      </c>
      <c r="E359" s="125"/>
      <c r="F359" s="121"/>
      <c r="G359" s="125" t="s">
        <v>519</v>
      </c>
      <c r="H359" s="125" t="s">
        <v>3263</v>
      </c>
      <c r="I359" s="125" t="s">
        <v>3257</v>
      </c>
      <c r="J359" s="125" t="s">
        <v>3319</v>
      </c>
      <c r="K359" s="125" t="s">
        <v>3285</v>
      </c>
      <c r="L359" s="125" t="s">
        <v>3272</v>
      </c>
      <c r="M359" s="125" t="s">
        <v>160</v>
      </c>
      <c r="N359" s="125" t="s">
        <v>3305</v>
      </c>
      <c r="O359" s="125" t="s">
        <v>315</v>
      </c>
      <c r="P359" s="125" t="s">
        <v>4814</v>
      </c>
      <c r="Q359" s="126">
        <v>500</v>
      </c>
      <c r="R359" s="125" t="s">
        <v>4612</v>
      </c>
      <c r="S359" s="187" t="s">
        <v>44</v>
      </c>
      <c r="T359" s="170">
        <v>500</v>
      </c>
      <c r="U359" s="170">
        <v>500</v>
      </c>
      <c r="V359" s="171" t="s">
        <v>3271</v>
      </c>
      <c r="W359" s="171" t="s">
        <v>3288</v>
      </c>
      <c r="X359" s="171" t="s">
        <v>3289</v>
      </c>
      <c r="Y359" s="171" t="s">
        <v>3288</v>
      </c>
      <c r="Z359" s="171">
        <v>31</v>
      </c>
      <c r="AA359" s="171" t="s">
        <v>44</v>
      </c>
      <c r="AB359" s="168" t="s">
        <v>44</v>
      </c>
      <c r="AC359" s="171" t="s">
        <v>44</v>
      </c>
      <c r="AD359" s="168">
        <v>9.5999999999999992E-3</v>
      </c>
      <c r="AE359" s="168" t="s">
        <v>44</v>
      </c>
      <c r="AF359" s="168">
        <v>1.1699999999999999E-2</v>
      </c>
      <c r="AG359" s="168" t="s">
        <v>44</v>
      </c>
      <c r="AH359" s="171" t="s">
        <v>44</v>
      </c>
      <c r="AI359" s="171" t="s">
        <v>44</v>
      </c>
      <c r="AJ359" s="171" t="s">
        <v>130</v>
      </c>
      <c r="AK359" s="172">
        <v>45793</v>
      </c>
      <c r="AL359" s="186" t="s">
        <v>5944</v>
      </c>
      <c r="AM359" s="127">
        <v>1.05857088911927E-2</v>
      </c>
      <c r="AN359" s="127">
        <v>4.4025941213896101E-2</v>
      </c>
      <c r="AO359" s="127" t="s">
        <v>44</v>
      </c>
      <c r="AP359" s="127" t="s">
        <v>44</v>
      </c>
      <c r="AQ359" s="127" t="s">
        <v>44</v>
      </c>
      <c r="AR359" s="127" t="s">
        <v>44</v>
      </c>
      <c r="AS359" s="127" t="s">
        <v>44</v>
      </c>
      <c r="AT359" s="127" t="s">
        <v>44</v>
      </c>
      <c r="AU359" s="127" t="s">
        <v>44</v>
      </c>
      <c r="AV359" s="127" t="s">
        <v>44</v>
      </c>
      <c r="AW359" s="127">
        <v>0.1437710671763732</v>
      </c>
      <c r="AX359" s="127">
        <v>0.97033080488574264</v>
      </c>
      <c r="AY359" s="127">
        <v>0.96968414962241678</v>
      </c>
      <c r="AZ359" s="127" t="s">
        <v>44</v>
      </c>
      <c r="BA359" s="127" t="s">
        <v>44</v>
      </c>
      <c r="BB359" s="127" t="s">
        <v>44</v>
      </c>
      <c r="BC359" s="127" t="s">
        <v>44</v>
      </c>
      <c r="BD359" s="127" t="s">
        <v>44</v>
      </c>
      <c r="BE359" s="127" t="s">
        <v>44</v>
      </c>
      <c r="BF359" s="127" t="s">
        <v>44</v>
      </c>
      <c r="BG359" s="127" t="s">
        <v>44</v>
      </c>
      <c r="BH359" s="127">
        <v>0.96850572416317637</v>
      </c>
      <c r="BI359" s="127">
        <v>-3.2367256706069999E-4</v>
      </c>
      <c r="BJ359" s="127">
        <v>-1.3764109138964999E-3</v>
      </c>
      <c r="BK359" s="127" t="s">
        <v>44</v>
      </c>
      <c r="BL359" s="127" t="s">
        <v>44</v>
      </c>
      <c r="BM359" s="127" t="s">
        <v>44</v>
      </c>
      <c r="BN359" s="127" t="s">
        <v>44</v>
      </c>
      <c r="BO359" s="127" t="s">
        <v>44</v>
      </c>
      <c r="BP359" s="127" t="s">
        <v>44</v>
      </c>
      <c r="BQ359" s="127" t="s">
        <v>44</v>
      </c>
      <c r="BR359" s="127" t="s">
        <v>44</v>
      </c>
      <c r="BS359" s="127">
        <v>-4.0708982532612348E-3</v>
      </c>
      <c r="BT359" s="127" t="s">
        <v>44</v>
      </c>
      <c r="BU359" s="127">
        <v>5.5833646416199999E-5</v>
      </c>
      <c r="BV359" s="174" t="s">
        <v>44</v>
      </c>
      <c r="BW359" s="174">
        <v>-73.315594636312383</v>
      </c>
      <c r="BX359" s="127" t="s">
        <v>44</v>
      </c>
      <c r="BY359" s="127" t="s">
        <v>44</v>
      </c>
      <c r="BZ359" s="174">
        <v>-1.1754381576000001E-6</v>
      </c>
      <c r="CA359" s="179" t="s">
        <v>44</v>
      </c>
      <c r="CB359" s="179" t="s">
        <v>44</v>
      </c>
      <c r="CC359" s="179" t="s">
        <v>44</v>
      </c>
      <c r="CD359" s="179" t="s">
        <v>44</v>
      </c>
      <c r="CE359" s="179" t="s">
        <v>44</v>
      </c>
      <c r="CF359" s="179" t="s">
        <v>44</v>
      </c>
      <c r="CG359" s="176">
        <v>1.1370840250300001</v>
      </c>
      <c r="CH359" s="168">
        <v>0.25</v>
      </c>
      <c r="CI359" s="169" t="s">
        <v>44</v>
      </c>
      <c r="CJ359" s="169">
        <v>2.3999999999999998E-3</v>
      </c>
      <c r="CK359" s="169" t="s">
        <v>44</v>
      </c>
      <c r="CL359" s="169">
        <v>2.3999999999999998E-3</v>
      </c>
      <c r="CM359" s="177">
        <v>417551423.57999998</v>
      </c>
      <c r="CN359" s="177">
        <v>425491310.84603202</v>
      </c>
      <c r="CO359" s="177">
        <v>-42154815.299999982</v>
      </c>
      <c r="CP359" s="127" t="s">
        <v>44</v>
      </c>
      <c r="CQ359" s="127" t="s">
        <v>44</v>
      </c>
      <c r="CR359" s="127" t="s">
        <v>44</v>
      </c>
      <c r="CS359" s="127" t="s">
        <v>44</v>
      </c>
      <c r="CT359" s="125" t="s">
        <v>44</v>
      </c>
      <c r="CU359" s="125" t="s">
        <v>44</v>
      </c>
      <c r="CV359" s="125" t="s">
        <v>5945</v>
      </c>
      <c r="CW359" s="125" t="s">
        <v>44</v>
      </c>
      <c r="CX359" s="153">
        <v>25569.625694432871</v>
      </c>
    </row>
    <row r="360" spans="1:102" ht="15" customHeight="1" x14ac:dyDescent="0.25">
      <c r="A360" s="8"/>
      <c r="B360" s="128">
        <v>39487617000119</v>
      </c>
      <c r="C360" s="151" t="s">
        <v>5946</v>
      </c>
      <c r="D360" s="125">
        <v>19</v>
      </c>
      <c r="E360" s="125"/>
      <c r="F360" s="121"/>
      <c r="G360" s="125" t="s">
        <v>519</v>
      </c>
      <c r="H360" s="125" t="s">
        <v>3263</v>
      </c>
      <c r="I360" s="125" t="s">
        <v>3257</v>
      </c>
      <c r="J360" s="125" t="s">
        <v>3317</v>
      </c>
      <c r="K360" s="125" t="s">
        <v>3285</v>
      </c>
      <c r="L360" s="125" t="s">
        <v>3272</v>
      </c>
      <c r="M360" s="125" t="s">
        <v>110</v>
      </c>
      <c r="N360" s="125" t="s">
        <v>4789</v>
      </c>
      <c r="O360" s="125" t="s">
        <v>4755</v>
      </c>
      <c r="P360" s="125" t="s">
        <v>3320</v>
      </c>
      <c r="Q360" s="126">
        <v>1000</v>
      </c>
      <c r="R360" s="125" t="s">
        <v>4571</v>
      </c>
      <c r="S360" s="187" t="s">
        <v>44</v>
      </c>
      <c r="T360" s="170">
        <v>500</v>
      </c>
      <c r="U360" s="170">
        <v>1000</v>
      </c>
      <c r="V360" s="171" t="s">
        <v>3271</v>
      </c>
      <c r="W360" s="171" t="s">
        <v>3288</v>
      </c>
      <c r="X360" s="171" t="s">
        <v>3289</v>
      </c>
      <c r="Y360" s="171" t="s">
        <v>3288</v>
      </c>
      <c r="Z360" s="171">
        <v>31</v>
      </c>
      <c r="AA360" s="171" t="s">
        <v>44</v>
      </c>
      <c r="AB360" s="168" t="s">
        <v>44</v>
      </c>
      <c r="AC360" s="171" t="s">
        <v>44</v>
      </c>
      <c r="AD360" s="168">
        <v>6.5000000000000006E-3</v>
      </c>
      <c r="AE360" s="168" t="s">
        <v>44</v>
      </c>
      <c r="AF360" s="168">
        <v>1.2500000000000001E-2</v>
      </c>
      <c r="AG360" s="168">
        <v>0.2</v>
      </c>
      <c r="AH360" s="171" t="s">
        <v>3322</v>
      </c>
      <c r="AI360" s="171" t="s">
        <v>4573</v>
      </c>
      <c r="AJ360" s="171" t="s">
        <v>130</v>
      </c>
      <c r="AK360" s="172">
        <v>44470</v>
      </c>
      <c r="AL360" s="186" t="s">
        <v>5947</v>
      </c>
      <c r="AM360" s="127" t="s">
        <v>44</v>
      </c>
      <c r="AN360" s="127" t="s">
        <v>44</v>
      </c>
      <c r="AO360" s="127" t="s">
        <v>44</v>
      </c>
      <c r="AP360" s="127" t="s">
        <v>44</v>
      </c>
      <c r="AQ360" s="127" t="s">
        <v>44</v>
      </c>
      <c r="AR360" s="127">
        <v>0.15155268061302379</v>
      </c>
      <c r="AS360" s="127">
        <v>0.14294929141694879</v>
      </c>
      <c r="AT360" s="127">
        <v>0.15595035614186509</v>
      </c>
      <c r="AU360" s="127" t="s">
        <v>44</v>
      </c>
      <c r="AV360" s="127" t="s">
        <v>44</v>
      </c>
      <c r="AW360" s="127" t="s">
        <v>44</v>
      </c>
      <c r="AX360" s="127" t="s">
        <v>44</v>
      </c>
      <c r="AY360" s="127" t="s">
        <v>44</v>
      </c>
      <c r="AZ360" s="127" t="s">
        <v>44</v>
      </c>
      <c r="BA360" s="127" t="s">
        <v>44</v>
      </c>
      <c r="BB360" s="127" t="s">
        <v>44</v>
      </c>
      <c r="BC360" s="127">
        <v>1.3937195097458146</v>
      </c>
      <c r="BD360" s="127">
        <v>1.0956118475769221</v>
      </c>
      <c r="BE360" s="127">
        <v>1.2604082393644933</v>
      </c>
      <c r="BF360" s="127" t="s">
        <v>44</v>
      </c>
      <c r="BG360" s="127" t="s">
        <v>44</v>
      </c>
      <c r="BH360" s="127" t="s">
        <v>44</v>
      </c>
      <c r="BI360" s="127" t="s">
        <v>44</v>
      </c>
      <c r="BJ360" s="127" t="s">
        <v>44</v>
      </c>
      <c r="BK360" s="127" t="s">
        <v>44</v>
      </c>
      <c r="BL360" s="127" t="s">
        <v>44</v>
      </c>
      <c r="BM360" s="127" t="s">
        <v>44</v>
      </c>
      <c r="BN360" s="127">
        <v>4.2812952458781403E-2</v>
      </c>
      <c r="BO360" s="127">
        <v>1.24748978321236E-2</v>
      </c>
      <c r="BP360" s="127">
        <v>3.2220320688830899E-2</v>
      </c>
      <c r="BQ360" s="127" t="s">
        <v>44</v>
      </c>
      <c r="BR360" s="127" t="s">
        <v>44</v>
      </c>
      <c r="BS360" s="127" t="s">
        <v>44</v>
      </c>
      <c r="BT360" s="127" t="s">
        <v>44</v>
      </c>
      <c r="BU360" s="127" t="s">
        <v>44</v>
      </c>
      <c r="BV360" s="174" t="s">
        <v>44</v>
      </c>
      <c r="BW360" s="174" t="s">
        <v>44</v>
      </c>
      <c r="BX360" s="127" t="s">
        <v>44</v>
      </c>
      <c r="BY360" s="127" t="s">
        <v>44</v>
      </c>
      <c r="BZ360" s="174" t="s">
        <v>44</v>
      </c>
      <c r="CA360" s="179" t="s">
        <v>44</v>
      </c>
      <c r="CB360" s="179" t="s">
        <v>44</v>
      </c>
      <c r="CC360" s="179" t="s">
        <v>44</v>
      </c>
      <c r="CD360" s="179" t="s">
        <v>44</v>
      </c>
      <c r="CE360" s="179" t="s">
        <v>44</v>
      </c>
      <c r="CF360" s="179" t="s">
        <v>44</v>
      </c>
      <c r="CG360" s="176" t="s">
        <v>44</v>
      </c>
      <c r="CH360" s="168">
        <v>0.24</v>
      </c>
      <c r="CI360" s="169">
        <v>0.15</v>
      </c>
      <c r="CJ360" s="169">
        <v>1.5600000000000002E-3</v>
      </c>
      <c r="CK360" s="169" t="s">
        <v>44</v>
      </c>
      <c r="CL360" s="169">
        <v>1.5600000000000002E-3</v>
      </c>
      <c r="CM360" s="177" t="s">
        <v>44</v>
      </c>
      <c r="CN360" s="177" t="s">
        <v>44</v>
      </c>
      <c r="CO360" s="177" t="s">
        <v>44</v>
      </c>
      <c r="CP360" s="127" t="s">
        <v>44</v>
      </c>
      <c r="CQ360" s="127" t="s">
        <v>44</v>
      </c>
      <c r="CR360" s="127" t="s">
        <v>44</v>
      </c>
      <c r="CS360" s="127" t="s">
        <v>44</v>
      </c>
      <c r="CT360" s="125" t="s">
        <v>44</v>
      </c>
      <c r="CU360" s="125" t="s">
        <v>44</v>
      </c>
      <c r="CV360" s="125" t="s">
        <v>5948</v>
      </c>
      <c r="CW360" s="125" t="s">
        <v>44</v>
      </c>
      <c r="CX360" s="153">
        <v>25569.625694432871</v>
      </c>
    </row>
    <row r="361" spans="1:102" ht="15" customHeight="1" x14ac:dyDescent="0.25">
      <c r="A361" s="8"/>
      <c r="B361" s="128">
        <v>57021822000176</v>
      </c>
      <c r="C361" s="151" t="s">
        <v>3882</v>
      </c>
      <c r="D361" s="125">
        <v>25</v>
      </c>
      <c r="E361" s="125"/>
      <c r="F361" s="121"/>
      <c r="G361" s="125" t="s">
        <v>519</v>
      </c>
      <c r="H361" s="125" t="s">
        <v>347</v>
      </c>
      <c r="I361" s="125" t="s">
        <v>3278</v>
      </c>
      <c r="J361" s="125" t="s">
        <v>3318</v>
      </c>
      <c r="K361" s="125" t="s">
        <v>3285</v>
      </c>
      <c r="L361" s="125" t="s">
        <v>3272</v>
      </c>
      <c r="M361" s="125" t="s">
        <v>160</v>
      </c>
      <c r="N361" s="125" t="s">
        <v>4633</v>
      </c>
      <c r="O361" s="125" t="s">
        <v>4630</v>
      </c>
      <c r="P361" s="125" t="s">
        <v>4722</v>
      </c>
      <c r="Q361" s="126">
        <v>100</v>
      </c>
      <c r="R361" s="125" t="s">
        <v>4612</v>
      </c>
      <c r="S361" s="187" t="s">
        <v>44</v>
      </c>
      <c r="T361" s="170">
        <v>100</v>
      </c>
      <c r="U361" s="170">
        <v>100</v>
      </c>
      <c r="V361" s="171" t="s">
        <v>3271</v>
      </c>
      <c r="W361" s="171" t="s">
        <v>132</v>
      </c>
      <c r="X361" s="171" t="s">
        <v>132</v>
      </c>
      <c r="Y361" s="171" t="s">
        <v>132</v>
      </c>
      <c r="Z361" s="171">
        <v>0</v>
      </c>
      <c r="AA361" s="171" t="s">
        <v>44</v>
      </c>
      <c r="AB361" s="168" t="s">
        <v>44</v>
      </c>
      <c r="AC361" s="171" t="s">
        <v>44</v>
      </c>
      <c r="AD361" s="168">
        <v>1.2E-2</v>
      </c>
      <c r="AE361" s="168" t="s">
        <v>44</v>
      </c>
      <c r="AF361" s="168">
        <v>1.3000000000000001E-2</v>
      </c>
      <c r="AG361" s="168">
        <v>0.1</v>
      </c>
      <c r="AH361" s="171" t="s">
        <v>5038</v>
      </c>
      <c r="AI361" s="171" t="s">
        <v>5039</v>
      </c>
      <c r="AJ361" s="171" t="s">
        <v>130</v>
      </c>
      <c r="AK361" s="172">
        <v>45601</v>
      </c>
      <c r="AL361" s="186" t="s">
        <v>5949</v>
      </c>
      <c r="AM361" s="127">
        <v>-1.47856260746027E-2</v>
      </c>
      <c r="AN361" s="127">
        <v>-2.7729099490733801E-2</v>
      </c>
      <c r="AO361" s="127">
        <v>-1.8293662228936001E-3</v>
      </c>
      <c r="AP361" s="127" t="s">
        <v>44</v>
      </c>
      <c r="AQ361" s="127" t="s">
        <v>44</v>
      </c>
      <c r="AR361" s="127" t="s">
        <v>44</v>
      </c>
      <c r="AS361" s="127" t="s">
        <v>44</v>
      </c>
      <c r="AT361" s="127" t="s">
        <v>44</v>
      </c>
      <c r="AU361" s="127" t="s">
        <v>44</v>
      </c>
      <c r="AV361" s="127" t="s">
        <v>44</v>
      </c>
      <c r="AW361" s="127">
        <v>3.1770476273598001E-3</v>
      </c>
      <c r="AX361" s="127" t="s">
        <v>44</v>
      </c>
      <c r="AY361" s="127" t="s">
        <v>44</v>
      </c>
      <c r="AZ361" s="127" t="s">
        <v>44</v>
      </c>
      <c r="BA361" s="127" t="s">
        <v>44</v>
      </c>
      <c r="BB361" s="127" t="s">
        <v>44</v>
      </c>
      <c r="BC361" s="127" t="s">
        <v>44</v>
      </c>
      <c r="BD361" s="127" t="s">
        <v>44</v>
      </c>
      <c r="BE361" s="127" t="s">
        <v>44</v>
      </c>
      <c r="BF361" s="127" t="s">
        <v>44</v>
      </c>
      <c r="BG361" s="127" t="s">
        <v>44</v>
      </c>
      <c r="BH361" s="127">
        <v>2.17934815065427E-2</v>
      </c>
      <c r="BI361" s="127">
        <v>-2.5695007532856199E-2</v>
      </c>
      <c r="BJ361" s="127">
        <v>-7.3131451618526494E-2</v>
      </c>
      <c r="BK361" s="127">
        <v>-0.15010427407986901</v>
      </c>
      <c r="BL361" s="127" t="s">
        <v>44</v>
      </c>
      <c r="BM361" s="127" t="s">
        <v>44</v>
      </c>
      <c r="BN361" s="127" t="s">
        <v>44</v>
      </c>
      <c r="BO361" s="127" t="s">
        <v>44</v>
      </c>
      <c r="BP361" s="127" t="s">
        <v>44</v>
      </c>
      <c r="BQ361" s="127" t="s">
        <v>44</v>
      </c>
      <c r="BR361" s="127" t="s">
        <v>44</v>
      </c>
      <c r="BS361" s="127">
        <v>-0.12445906460300249</v>
      </c>
      <c r="BT361" s="127">
        <v>3.7620275714642798E-2</v>
      </c>
      <c r="BU361" s="127">
        <v>3.6076986514298602E-2</v>
      </c>
      <c r="BV361" s="174">
        <v>-3.7060275872596335</v>
      </c>
      <c r="BW361" s="174">
        <v>-3.559032343884136</v>
      </c>
      <c r="BX361" s="127">
        <v>-4.2219082134784702E-2</v>
      </c>
      <c r="BY361" s="127">
        <v>-4.2219082134784702E-2</v>
      </c>
      <c r="BZ361" s="174">
        <v>1.5933770004994501E-2</v>
      </c>
      <c r="CA361" s="179">
        <v>2.4283458104364702E-2</v>
      </c>
      <c r="CB361" s="179">
        <v>2.7900738846944498E-2</v>
      </c>
      <c r="CC361" s="179">
        <v>1.6631960775854701E-2</v>
      </c>
      <c r="CD361" s="179">
        <v>-6.9614571503922806E-2</v>
      </c>
      <c r="CE361" s="179">
        <v>-1.15032962141244E-2</v>
      </c>
      <c r="CF361" s="179">
        <v>3.2244768485805098E-2</v>
      </c>
      <c r="CG361" s="176">
        <v>100.46681805999999</v>
      </c>
      <c r="CH361" s="168">
        <v>0.15</v>
      </c>
      <c r="CI361" s="169">
        <v>0.1</v>
      </c>
      <c r="CJ361" s="169">
        <v>1.8E-3</v>
      </c>
      <c r="CK361" s="169" t="s">
        <v>44</v>
      </c>
      <c r="CL361" s="169">
        <v>1.8E-3</v>
      </c>
      <c r="CM361" s="177">
        <v>439542329.04000002</v>
      </c>
      <c r="CN361" s="177">
        <v>449597002.15650791</v>
      </c>
      <c r="CO361" s="177">
        <v>-26250000</v>
      </c>
      <c r="CP361" s="127" t="s">
        <v>44</v>
      </c>
      <c r="CQ361" s="127" t="s">
        <v>44</v>
      </c>
      <c r="CR361" s="127" t="s">
        <v>44</v>
      </c>
      <c r="CS361" s="127" t="s">
        <v>44</v>
      </c>
      <c r="CT361" s="125" t="s">
        <v>44</v>
      </c>
      <c r="CU361" s="125" t="s">
        <v>44</v>
      </c>
      <c r="CV361" s="125" t="s">
        <v>5950</v>
      </c>
      <c r="CW361" s="125" t="s">
        <v>44</v>
      </c>
      <c r="CX361" s="153">
        <v>25569.625694432871</v>
      </c>
    </row>
    <row r="362" spans="1:102" ht="15" customHeight="1" x14ac:dyDescent="0.25">
      <c r="A362" s="8"/>
      <c r="B362" s="128">
        <v>54087357000188</v>
      </c>
      <c r="C362" s="151" t="s">
        <v>5951</v>
      </c>
      <c r="D362" s="125">
        <v>13</v>
      </c>
      <c r="E362" s="125"/>
      <c r="F362" s="121"/>
      <c r="G362" s="125" t="s">
        <v>519</v>
      </c>
      <c r="H362" s="125" t="s">
        <v>153</v>
      </c>
      <c r="I362" s="125" t="s">
        <v>2325</v>
      </c>
      <c r="J362" s="125" t="s">
        <v>3318</v>
      </c>
      <c r="K362" s="125" t="s">
        <v>3285</v>
      </c>
      <c r="L362" s="125" t="s">
        <v>3273</v>
      </c>
      <c r="M362" s="125" t="s">
        <v>110</v>
      </c>
      <c r="N362" s="125" t="s">
        <v>260</v>
      </c>
      <c r="O362" s="125" t="s">
        <v>154</v>
      </c>
      <c r="P362" s="125" t="s">
        <v>3320</v>
      </c>
      <c r="Q362" s="126">
        <v>100</v>
      </c>
      <c r="R362" s="125" t="s">
        <v>4571</v>
      </c>
      <c r="S362" s="187" t="s">
        <v>44</v>
      </c>
      <c r="T362" s="170">
        <v>100</v>
      </c>
      <c r="U362" s="170">
        <v>100</v>
      </c>
      <c r="V362" s="171" t="s">
        <v>3271</v>
      </c>
      <c r="W362" s="171" t="s">
        <v>3288</v>
      </c>
      <c r="X362" s="171" t="s">
        <v>3289</v>
      </c>
      <c r="Y362" s="171" t="s">
        <v>3288</v>
      </c>
      <c r="Z362" s="171">
        <v>31</v>
      </c>
      <c r="AA362" s="171" t="s">
        <v>131</v>
      </c>
      <c r="AB362" s="168">
        <v>0.1</v>
      </c>
      <c r="AC362" s="171" t="s">
        <v>5952</v>
      </c>
      <c r="AD362" s="168">
        <v>1.9E-2</v>
      </c>
      <c r="AE362" s="168">
        <v>0.11900000000000001</v>
      </c>
      <c r="AF362" s="168">
        <v>2.5000000000000001E-2</v>
      </c>
      <c r="AG362" s="168">
        <v>0.2</v>
      </c>
      <c r="AH362" s="171" t="s">
        <v>3253</v>
      </c>
      <c r="AI362" s="171" t="s">
        <v>3254</v>
      </c>
      <c r="AJ362" s="171" t="s">
        <v>130</v>
      </c>
      <c r="AK362" s="172">
        <v>45425</v>
      </c>
      <c r="AL362" s="186" t="s">
        <v>5953</v>
      </c>
      <c r="AM362" s="127">
        <v>3.4540539453340201E-2</v>
      </c>
      <c r="AN362" s="127">
        <v>1.47278448931389E-2</v>
      </c>
      <c r="AO362" s="127">
        <v>0.12552733638441799</v>
      </c>
      <c r="AP362" s="127" t="s">
        <v>44</v>
      </c>
      <c r="AQ362" s="127" t="s">
        <v>44</v>
      </c>
      <c r="AR362" s="127" t="s">
        <v>44</v>
      </c>
      <c r="AS362" s="127" t="s">
        <v>44</v>
      </c>
      <c r="AT362" s="127" t="s">
        <v>44</v>
      </c>
      <c r="AU362" s="127" t="s">
        <v>44</v>
      </c>
      <c r="AV362" s="127" t="s">
        <v>44</v>
      </c>
      <c r="AW362" s="127">
        <v>0.1013250392225464</v>
      </c>
      <c r="AX362" s="127">
        <v>3.1661317908366482</v>
      </c>
      <c r="AY362" s="127">
        <v>0.3243850638329247</v>
      </c>
      <c r="AZ362" s="127">
        <v>0.84658515859946148</v>
      </c>
      <c r="BA362" s="127" t="s">
        <v>44</v>
      </c>
      <c r="BB362" s="127" t="s">
        <v>44</v>
      </c>
      <c r="BC362" s="127" t="s">
        <v>44</v>
      </c>
      <c r="BD362" s="127" t="s">
        <v>44</v>
      </c>
      <c r="BE362" s="127" t="s">
        <v>44</v>
      </c>
      <c r="BF362" s="127" t="s">
        <v>44</v>
      </c>
      <c r="BG362" s="127" t="s">
        <v>44</v>
      </c>
      <c r="BH362" s="127">
        <v>0.75726304837619896</v>
      </c>
      <c r="BI362" s="127">
        <v>2.36311579950867E-2</v>
      </c>
      <c r="BJ362" s="127">
        <v>-3.0674507234653699E-2</v>
      </c>
      <c r="BK362" s="127">
        <v>-2.27475714725573E-2</v>
      </c>
      <c r="BL362" s="127" t="s">
        <v>44</v>
      </c>
      <c r="BM362" s="127" t="s">
        <v>44</v>
      </c>
      <c r="BN362" s="127" t="s">
        <v>44</v>
      </c>
      <c r="BO362" s="127" t="s">
        <v>44</v>
      </c>
      <c r="BP362" s="127" t="s">
        <v>44</v>
      </c>
      <c r="BQ362" s="127" t="s">
        <v>44</v>
      </c>
      <c r="BR362" s="127" t="s">
        <v>44</v>
      </c>
      <c r="BS362" s="127">
        <v>-2.8646252492076751E-2</v>
      </c>
      <c r="BT362" s="127">
        <v>7.3062792811776994E-2</v>
      </c>
      <c r="BU362" s="127">
        <v>6.3772837060710005E-2</v>
      </c>
      <c r="BV362" s="174">
        <v>-0.23758833769815901</v>
      </c>
      <c r="BW362" s="174">
        <v>-0.39846339364800187</v>
      </c>
      <c r="BX362" s="127">
        <v>-6.9540249431602794E-2</v>
      </c>
      <c r="BY362" s="127">
        <v>-6.9540249431602794E-2</v>
      </c>
      <c r="BZ362" s="174">
        <v>0.17127958666201429</v>
      </c>
      <c r="CA362" s="179">
        <v>0.60859033818738506</v>
      </c>
      <c r="CB362" s="179">
        <v>-0.55800218415643998</v>
      </c>
      <c r="CC362" s="179">
        <v>0.67692871909458574</v>
      </c>
      <c r="CD362" s="179">
        <v>0.61129540028397511</v>
      </c>
      <c r="CE362" s="179">
        <v>0.1619232808790195</v>
      </c>
      <c r="CF362" s="179">
        <v>0.87878527460221767</v>
      </c>
      <c r="CG362" s="176">
        <v>1.2087432</v>
      </c>
      <c r="CH362" s="168">
        <v>0.18</v>
      </c>
      <c r="CI362" s="169">
        <v>0.05</v>
      </c>
      <c r="CJ362" s="169">
        <v>3.4199999999999999E-3</v>
      </c>
      <c r="CK362" s="169" t="s">
        <v>44</v>
      </c>
      <c r="CL362" s="169">
        <v>3.4199999999999999E-3</v>
      </c>
      <c r="CM362" s="177">
        <v>40735022.310000002</v>
      </c>
      <c r="CN362" s="177">
        <v>37559539.581349216</v>
      </c>
      <c r="CO362" s="177">
        <v>8098555.6400000006</v>
      </c>
      <c r="CP362" s="127" t="s">
        <v>44</v>
      </c>
      <c r="CQ362" s="127" t="s">
        <v>44</v>
      </c>
      <c r="CR362" s="127" t="s">
        <v>44</v>
      </c>
      <c r="CS362" s="127" t="s">
        <v>44</v>
      </c>
      <c r="CT362" s="125" t="s">
        <v>44</v>
      </c>
      <c r="CU362" s="125" t="s">
        <v>44</v>
      </c>
      <c r="CV362" s="125" t="s">
        <v>5954</v>
      </c>
      <c r="CW362" s="125" t="s">
        <v>44</v>
      </c>
      <c r="CX362" s="153">
        <v>25569.625694432871</v>
      </c>
    </row>
    <row r="363" spans="1:102" ht="15" customHeight="1" x14ac:dyDescent="0.25">
      <c r="A363" s="8"/>
      <c r="B363" s="128">
        <v>54022134000132</v>
      </c>
      <c r="C363" s="151" t="s">
        <v>5955</v>
      </c>
      <c r="D363" s="125">
        <v>1</v>
      </c>
      <c r="E363" s="125"/>
      <c r="F363" s="121"/>
      <c r="G363" s="125" t="s">
        <v>5956</v>
      </c>
      <c r="H363" s="125" t="s">
        <v>3263</v>
      </c>
      <c r="I363" s="125" t="s">
        <v>3257</v>
      </c>
      <c r="J363" s="125" t="s">
        <v>3317</v>
      </c>
      <c r="K363" s="125" t="s">
        <v>3285</v>
      </c>
      <c r="L363" s="125" t="s">
        <v>3272</v>
      </c>
      <c r="M363" s="125" t="s">
        <v>160</v>
      </c>
      <c r="N363" s="125" t="s">
        <v>5073</v>
      </c>
      <c r="O363" s="125" t="s">
        <v>625</v>
      </c>
      <c r="P363" s="125" t="s">
        <v>3320</v>
      </c>
      <c r="Q363" s="126">
        <v>100</v>
      </c>
      <c r="R363" s="125" t="s">
        <v>4571</v>
      </c>
      <c r="S363" s="187" t="s">
        <v>44</v>
      </c>
      <c r="T363" s="170">
        <v>100</v>
      </c>
      <c r="U363" s="170">
        <v>100</v>
      </c>
      <c r="V363" s="171" t="s">
        <v>4723</v>
      </c>
      <c r="W363" s="171" t="s">
        <v>132</v>
      </c>
      <c r="X363" s="171" t="s">
        <v>132</v>
      </c>
      <c r="Y363" s="171" t="s">
        <v>132</v>
      </c>
      <c r="Z363" s="171">
        <v>0</v>
      </c>
      <c r="AA363" s="171" t="s">
        <v>44</v>
      </c>
      <c r="AB363" s="168" t="s">
        <v>44</v>
      </c>
      <c r="AC363" s="171" t="s">
        <v>44</v>
      </c>
      <c r="AD363" s="168">
        <v>3.4999999999999996E-3</v>
      </c>
      <c r="AE363" s="168" t="s">
        <v>44</v>
      </c>
      <c r="AF363" s="168">
        <v>5.5000000000000005E-3</v>
      </c>
      <c r="AG363" s="168" t="s">
        <v>44</v>
      </c>
      <c r="AH363" s="171" t="s">
        <v>44</v>
      </c>
      <c r="AI363" s="171" t="s">
        <v>44</v>
      </c>
      <c r="AJ363" s="171" t="s">
        <v>130</v>
      </c>
      <c r="AK363" s="172">
        <v>45386</v>
      </c>
      <c r="AL363" s="186" t="s">
        <v>5957</v>
      </c>
      <c r="AM363" s="127">
        <v>1.0581391338505899E-2</v>
      </c>
      <c r="AN363" s="127">
        <v>4.4589751545123901E-2</v>
      </c>
      <c r="AO363" s="127">
        <v>0.1463051096762901</v>
      </c>
      <c r="AP363" s="127">
        <v>0.13035457663290789</v>
      </c>
      <c r="AQ363" s="127" t="s">
        <v>44</v>
      </c>
      <c r="AR363" s="127" t="s">
        <v>44</v>
      </c>
      <c r="AS363" s="127" t="s">
        <v>44</v>
      </c>
      <c r="AT363" s="127" t="s">
        <v>44</v>
      </c>
      <c r="AU363" s="127" t="s">
        <v>44</v>
      </c>
      <c r="AV363" s="127" t="s">
        <v>44</v>
      </c>
      <c r="AW363" s="127">
        <v>0.1298153694096606</v>
      </c>
      <c r="AX363" s="127">
        <v>0.96993503976347362</v>
      </c>
      <c r="AY363" s="127">
        <v>0.98210223601672564</v>
      </c>
      <c r="AZ363" s="127">
        <v>0.98671522910278764</v>
      </c>
      <c r="BA363" s="127">
        <v>0.99090327523411958</v>
      </c>
      <c r="BB363" s="127" t="s">
        <v>44</v>
      </c>
      <c r="BC363" s="127" t="s">
        <v>44</v>
      </c>
      <c r="BD363" s="127" t="s">
        <v>44</v>
      </c>
      <c r="BE363" s="127" t="s">
        <v>44</v>
      </c>
      <c r="BF363" s="127" t="s">
        <v>44</v>
      </c>
      <c r="BG363" s="127" t="s">
        <v>44</v>
      </c>
      <c r="BH363" s="127">
        <v>0.99313313777095324</v>
      </c>
      <c r="BI363" s="127">
        <v>-3.2799011974739999E-4</v>
      </c>
      <c r="BJ363" s="127">
        <v>-8.1260058266869998E-4</v>
      </c>
      <c r="BK363" s="127">
        <v>-1.9697981806851999E-3</v>
      </c>
      <c r="BL363" s="127">
        <v>-1.0575620082640125E-3</v>
      </c>
      <c r="BM363" s="127" t="s">
        <v>44</v>
      </c>
      <c r="BN363" s="127" t="s">
        <v>44</v>
      </c>
      <c r="BO363" s="127" t="s">
        <v>44</v>
      </c>
      <c r="BP363" s="127" t="s">
        <v>44</v>
      </c>
      <c r="BQ363" s="127" t="s">
        <v>44</v>
      </c>
      <c r="BR363" s="127" t="s">
        <v>44</v>
      </c>
      <c r="BS363" s="127">
        <v>-7.9382469565503211E-4</v>
      </c>
      <c r="BT363" s="127">
        <v>4.4352016120609999E-4</v>
      </c>
      <c r="BU363" s="127">
        <v>1.2662012696719E-3</v>
      </c>
      <c r="BV363" s="174">
        <v>-3.8730051924818429</v>
      </c>
      <c r="BW363" s="174">
        <v>-0.58871801418693603</v>
      </c>
      <c r="BX363" s="127" t="s">
        <v>44</v>
      </c>
      <c r="BY363" s="127" t="s">
        <v>44</v>
      </c>
      <c r="BZ363" s="174">
        <v>4.2844340203099997E-5</v>
      </c>
      <c r="CA363" s="179">
        <v>-3.1890887569100003E-2</v>
      </c>
      <c r="CB363" s="179">
        <v>-5.5529775073238898E-2</v>
      </c>
      <c r="CC363" s="179">
        <v>2.3645185039562E-3</v>
      </c>
      <c r="CD363" s="179">
        <v>-3.3471801298227397E-2</v>
      </c>
      <c r="CE363" s="179">
        <v>-0.1190506768414307</v>
      </c>
      <c r="CF363" s="179">
        <v>1.56051910051617E-2</v>
      </c>
      <c r="CG363" s="176">
        <v>1.2870364836170001</v>
      </c>
      <c r="CH363" s="168">
        <v>0.3</v>
      </c>
      <c r="CI363" s="169" t="s">
        <v>44</v>
      </c>
      <c r="CJ363" s="169">
        <v>1.0499999999999997E-3</v>
      </c>
      <c r="CK363" s="169" t="s">
        <v>44</v>
      </c>
      <c r="CL363" s="169">
        <v>1.0499999999999997E-3</v>
      </c>
      <c r="CM363" s="177">
        <v>762392620.67999995</v>
      </c>
      <c r="CN363" s="177">
        <v>765338458.91452384</v>
      </c>
      <c r="CO363" s="177">
        <v>-74499888.760000035</v>
      </c>
      <c r="CP363" s="127" t="s">
        <v>44</v>
      </c>
      <c r="CQ363" s="127" t="s">
        <v>44</v>
      </c>
      <c r="CR363" s="127" t="s">
        <v>44</v>
      </c>
      <c r="CS363" s="127" t="s">
        <v>44</v>
      </c>
      <c r="CT363" s="125" t="s">
        <v>44</v>
      </c>
      <c r="CU363" s="125" t="s">
        <v>44</v>
      </c>
      <c r="CV363" s="125" t="s">
        <v>5958</v>
      </c>
      <c r="CW363" s="125" t="s">
        <v>44</v>
      </c>
      <c r="CX363" s="153">
        <v>25569.625694432871</v>
      </c>
    </row>
    <row r="364" spans="1:102" ht="15" customHeight="1" x14ac:dyDescent="0.25">
      <c r="A364" s="8"/>
      <c r="B364" s="128">
        <v>24325422000103</v>
      </c>
      <c r="C364" s="151" t="s">
        <v>5959</v>
      </c>
      <c r="D364" s="125">
        <v>36</v>
      </c>
      <c r="E364" s="125"/>
      <c r="F364" s="121" t="s">
        <v>3266</v>
      </c>
      <c r="G364" s="125" t="s">
        <v>5960</v>
      </c>
      <c r="H364" s="125" t="s">
        <v>3264</v>
      </c>
      <c r="I364" s="125" t="s">
        <v>3265</v>
      </c>
      <c r="J364" s="125" t="s">
        <v>357</v>
      </c>
      <c r="K364" s="125" t="s">
        <v>3285</v>
      </c>
      <c r="L364" s="125" t="s">
        <v>3272</v>
      </c>
      <c r="M364" s="125" t="s">
        <v>112</v>
      </c>
      <c r="N364" s="125" t="s">
        <v>113</v>
      </c>
      <c r="O364" s="125" t="s">
        <v>4749</v>
      </c>
      <c r="P364" s="125" t="s">
        <v>5406</v>
      </c>
      <c r="Q364" s="126">
        <v>100</v>
      </c>
      <c r="R364" s="125" t="s">
        <v>4571</v>
      </c>
      <c r="S364" s="187" t="s">
        <v>44</v>
      </c>
      <c r="T364" s="170">
        <v>100</v>
      </c>
      <c r="U364" s="170">
        <v>100</v>
      </c>
      <c r="V364" s="171" t="s">
        <v>3271</v>
      </c>
      <c r="W364" s="171" t="s">
        <v>3288</v>
      </c>
      <c r="X364" s="171" t="s">
        <v>5961</v>
      </c>
      <c r="Y364" s="171" t="s">
        <v>3288</v>
      </c>
      <c r="Z364" s="171">
        <v>30</v>
      </c>
      <c r="AA364" s="171" t="s">
        <v>44</v>
      </c>
      <c r="AB364" s="168" t="s">
        <v>44</v>
      </c>
      <c r="AC364" s="171" t="s">
        <v>44</v>
      </c>
      <c r="AD364" s="168">
        <v>0.02</v>
      </c>
      <c r="AE364" s="168" t="s">
        <v>44</v>
      </c>
      <c r="AF364" s="168">
        <v>2.2000000000000002E-2</v>
      </c>
      <c r="AG364" s="168">
        <v>0.2</v>
      </c>
      <c r="AH364" s="171" t="s">
        <v>44</v>
      </c>
      <c r="AI364" s="171" t="s">
        <v>44</v>
      </c>
      <c r="AJ364" s="171" t="s">
        <v>4766</v>
      </c>
      <c r="AK364" s="172">
        <v>42439</v>
      </c>
      <c r="AL364" s="186" t="s">
        <v>5962</v>
      </c>
      <c r="AM364" s="127">
        <v>-2.2783146021308799E-2</v>
      </c>
      <c r="AN364" s="127">
        <v>4.0890724500421298E-2</v>
      </c>
      <c r="AO364" s="127">
        <v>0.17185565819501569</v>
      </c>
      <c r="AP364" s="127">
        <v>3.2040480689831501E-2</v>
      </c>
      <c r="AQ364" s="127">
        <v>6.8617283815219005E-2</v>
      </c>
      <c r="AR364" s="127">
        <v>-0.2268189901896514</v>
      </c>
      <c r="AS364" s="127">
        <v>0.1672001380837389</v>
      </c>
      <c r="AT364" s="127">
        <v>-0.13788242983627949</v>
      </c>
      <c r="AU364" s="127" t="s">
        <v>44</v>
      </c>
      <c r="AV364" s="127" t="s">
        <v>44</v>
      </c>
      <c r="AW364" s="127">
        <v>0.1263507080236341</v>
      </c>
      <c r="AX364" s="127" t="s">
        <v>44</v>
      </c>
      <c r="AY364" s="127">
        <v>0.90063009038226483</v>
      </c>
      <c r="AZ364" s="127">
        <v>1.159033990840757</v>
      </c>
      <c r="BA364" s="127">
        <v>0.2323188585844892</v>
      </c>
      <c r="BB364" s="127">
        <v>0.50186340019787501</v>
      </c>
      <c r="BC364" s="127" t="s">
        <v>44</v>
      </c>
      <c r="BD364" s="127">
        <v>1.2814785605808336</v>
      </c>
      <c r="BE364" s="127" t="s">
        <v>44</v>
      </c>
      <c r="BF364" s="127" t="s">
        <v>44</v>
      </c>
      <c r="BG364" s="127" t="s">
        <v>44</v>
      </c>
      <c r="BH364" s="127">
        <v>1.5591954113626063</v>
      </c>
      <c r="BI364" s="127">
        <v>-3.3692527479562299E-2</v>
      </c>
      <c r="BJ364" s="127">
        <v>-4.5116276273712997E-3</v>
      </c>
      <c r="BK364" s="127">
        <v>2.3580750338040302E-2</v>
      </c>
      <c r="BL364" s="127">
        <v>-9.3043328278059279E-2</v>
      </c>
      <c r="BM364" s="127">
        <v>-5.991575421436357E-2</v>
      </c>
      <c r="BN364" s="127">
        <v>-0.33555871834389378</v>
      </c>
      <c r="BO364" s="127">
        <v>3.67257444989137E-2</v>
      </c>
      <c r="BP364" s="127">
        <v>-0.2616124652893137</v>
      </c>
      <c r="BQ364" s="127" t="s">
        <v>44</v>
      </c>
      <c r="BR364" s="127" t="s">
        <v>44</v>
      </c>
      <c r="BS364" s="127">
        <v>4.1918008256552675E-2</v>
      </c>
      <c r="BT364" s="127">
        <v>0.18091379428779919</v>
      </c>
      <c r="BU364" s="127">
        <v>0.17428678084205859</v>
      </c>
      <c r="BV364" s="174">
        <v>0.20234758792722979</v>
      </c>
      <c r="BW364" s="174">
        <v>0.2513370856712015</v>
      </c>
      <c r="BX364" s="127">
        <v>-0.1068649127270157</v>
      </c>
      <c r="BY364" s="127">
        <v>-0.4190389505949681</v>
      </c>
      <c r="BZ364" s="174">
        <v>0.51329891600631927</v>
      </c>
      <c r="CA364" s="179">
        <v>0.65417156061871551</v>
      </c>
      <c r="CB364" s="179">
        <v>-0.2382061565895178</v>
      </c>
      <c r="CC364" s="179">
        <v>0.53175900965013245</v>
      </c>
      <c r="CD364" s="179">
        <v>0.40999278368918479</v>
      </c>
      <c r="CE364" s="179">
        <v>0.20822440888446739</v>
      </c>
      <c r="CF364" s="179">
        <v>0.58632679127083165</v>
      </c>
      <c r="CG364" s="176">
        <v>3.3239743399999999</v>
      </c>
      <c r="CH364" s="168">
        <v>0.27</v>
      </c>
      <c r="CI364" s="169">
        <v>0.15</v>
      </c>
      <c r="CJ364" s="169">
        <v>5.4000000000000003E-3</v>
      </c>
      <c r="CK364" s="169" t="s">
        <v>44</v>
      </c>
      <c r="CL364" s="169">
        <v>5.4000000000000003E-3</v>
      </c>
      <c r="CM364" s="177">
        <v>103284376.8</v>
      </c>
      <c r="CN364" s="177">
        <v>112774454.13126984</v>
      </c>
      <c r="CO364" s="177">
        <v>-4800175.1599999927</v>
      </c>
      <c r="CP364" s="127" t="s">
        <v>44</v>
      </c>
      <c r="CQ364" s="127" t="s">
        <v>44</v>
      </c>
      <c r="CR364" s="127" t="s">
        <v>44</v>
      </c>
      <c r="CS364" s="127" t="s">
        <v>44</v>
      </c>
      <c r="CT364" s="125" t="s">
        <v>44</v>
      </c>
      <c r="CU364" s="125" t="s">
        <v>44</v>
      </c>
      <c r="CV364" s="125" t="s">
        <v>5963</v>
      </c>
      <c r="CW364" s="125" t="s">
        <v>44</v>
      </c>
      <c r="CX364" s="153">
        <v>25569.625694432871</v>
      </c>
    </row>
    <row r="365" spans="1:102" ht="15" customHeight="1" x14ac:dyDescent="0.25">
      <c r="A365" s="8"/>
      <c r="B365" s="128">
        <v>11182072000113</v>
      </c>
      <c r="C365" s="151" t="s">
        <v>5964</v>
      </c>
      <c r="D365" s="125">
        <v>40</v>
      </c>
      <c r="E365" s="125"/>
      <c r="F365" s="121" t="s">
        <v>3268</v>
      </c>
      <c r="G365" s="125" t="s">
        <v>5965</v>
      </c>
      <c r="H365" s="125" t="s">
        <v>3263</v>
      </c>
      <c r="I365" s="125" t="s">
        <v>3257</v>
      </c>
      <c r="J365" s="125" t="s">
        <v>357</v>
      </c>
      <c r="K365" s="125" t="s">
        <v>3298</v>
      </c>
      <c r="L365" s="125" t="s">
        <v>3272</v>
      </c>
      <c r="M365" s="125" t="s">
        <v>110</v>
      </c>
      <c r="N365" s="125" t="s">
        <v>111</v>
      </c>
      <c r="O365" s="125" t="s">
        <v>4606</v>
      </c>
      <c r="P365" s="125" t="s">
        <v>4796</v>
      </c>
      <c r="Q365" s="126">
        <v>10000</v>
      </c>
      <c r="R365" s="125" t="s">
        <v>4571</v>
      </c>
      <c r="S365" s="187" t="s">
        <v>44</v>
      </c>
      <c r="T365" s="170">
        <v>1000</v>
      </c>
      <c r="U365" s="170">
        <v>1000</v>
      </c>
      <c r="V365" s="171" t="s">
        <v>3271</v>
      </c>
      <c r="W365" s="171" t="s">
        <v>3288</v>
      </c>
      <c r="X365" s="171" t="s">
        <v>3289</v>
      </c>
      <c r="Y365" s="171" t="s">
        <v>3292</v>
      </c>
      <c r="Z365" s="171">
        <v>32</v>
      </c>
      <c r="AA365" s="171" t="s">
        <v>44</v>
      </c>
      <c r="AB365" s="168" t="s">
        <v>44</v>
      </c>
      <c r="AC365" s="171" t="s">
        <v>5966</v>
      </c>
      <c r="AD365" s="168">
        <v>1.8700000000000001E-2</v>
      </c>
      <c r="AE365" s="168">
        <v>0.1487</v>
      </c>
      <c r="AF365" s="168">
        <v>0.02</v>
      </c>
      <c r="AG365" s="168">
        <v>0.2</v>
      </c>
      <c r="AH365" s="171" t="s">
        <v>3322</v>
      </c>
      <c r="AI365" s="171" t="s">
        <v>4573</v>
      </c>
      <c r="AJ365" s="171" t="s">
        <v>130</v>
      </c>
      <c r="AK365" s="172">
        <v>40204</v>
      </c>
      <c r="AL365" s="186" t="s">
        <v>3399</v>
      </c>
      <c r="AM365" s="127">
        <v>4.7217933381943997E-3</v>
      </c>
      <c r="AN365" s="127">
        <v>-5.6129517081237999E-2</v>
      </c>
      <c r="AO365" s="127">
        <v>0.41600809335410149</v>
      </c>
      <c r="AP365" s="127">
        <v>0.17544145072831571</v>
      </c>
      <c r="AQ365" s="127">
        <v>0.22981610462846211</v>
      </c>
      <c r="AR365" s="127">
        <v>-0.38529506710578287</v>
      </c>
      <c r="AS365" s="127">
        <v>0.2481049945251883</v>
      </c>
      <c r="AT365" s="127">
        <v>0.14468405911905011</v>
      </c>
      <c r="AU365" s="127" t="s">
        <v>44</v>
      </c>
      <c r="AV365" s="127" t="s">
        <v>44</v>
      </c>
      <c r="AW365" s="127">
        <v>0.1406174104411419</v>
      </c>
      <c r="AX365" s="127">
        <v>0.43281952842726718</v>
      </c>
      <c r="AY365" s="127" t="s">
        <v>44</v>
      </c>
      <c r="AZ365" s="127">
        <v>2.8056540338934424</v>
      </c>
      <c r="BA365" s="127">
        <v>1.3618607272951131</v>
      </c>
      <c r="BB365" s="127">
        <v>1.959232783716212</v>
      </c>
      <c r="BC365" s="127" t="s">
        <v>44</v>
      </c>
      <c r="BD365" s="127">
        <v>1.9015608174786276</v>
      </c>
      <c r="BE365" s="127">
        <v>1.1693527653919549</v>
      </c>
      <c r="BF365" s="127" t="s">
        <v>44</v>
      </c>
      <c r="BG365" s="127" t="s">
        <v>44</v>
      </c>
      <c r="BH365" s="127">
        <v>2.0816031920665758</v>
      </c>
      <c r="BI365" s="127">
        <v>-6.187588120059E-3</v>
      </c>
      <c r="BJ365" s="127">
        <v>-0.1015318692090306</v>
      </c>
      <c r="BK365" s="127">
        <v>0.2677331854971261</v>
      </c>
      <c r="BL365" s="127">
        <v>4.1296611600384114E-2</v>
      </c>
      <c r="BM365" s="127">
        <v>0.10070453106795374</v>
      </c>
      <c r="BN365" s="127">
        <v>-0.49403479526002519</v>
      </c>
      <c r="BO365" s="127">
        <v>0.11763060094036309</v>
      </c>
      <c r="BP365" s="127">
        <v>2.0954023666015901E-2</v>
      </c>
      <c r="BQ365" s="127" t="s">
        <v>44</v>
      </c>
      <c r="BR365" s="127" t="s">
        <v>44</v>
      </c>
      <c r="BS365" s="127">
        <v>6.8441557882076509E-2</v>
      </c>
      <c r="BT365" s="127">
        <v>0.51930672619321383</v>
      </c>
      <c r="BU365" s="127">
        <v>0.36176015162035913</v>
      </c>
      <c r="BV365" s="174">
        <v>0.66173529223645011</v>
      </c>
      <c r="BW365" s="174">
        <v>0.28707761887683753</v>
      </c>
      <c r="BX365" s="127">
        <v>-0.32305686377227438</v>
      </c>
      <c r="BY365" s="127">
        <v>-0.66280415152791461</v>
      </c>
      <c r="BZ365" s="174">
        <v>0.93396836743655243</v>
      </c>
      <c r="CA365" s="179">
        <v>0.77044692424205496</v>
      </c>
      <c r="CB365" s="179">
        <v>-0.42594790115683379</v>
      </c>
      <c r="CC365" s="179">
        <v>0.57115890527084079</v>
      </c>
      <c r="CD365" s="179">
        <v>0.41219757501888449</v>
      </c>
      <c r="CE365" s="179">
        <v>0.28171699192228761</v>
      </c>
      <c r="CF365" s="179">
        <v>0.73682304123297937</v>
      </c>
      <c r="CG365" s="176">
        <v>8.4295422000000002</v>
      </c>
      <c r="CH365" s="168">
        <v>0.27</v>
      </c>
      <c r="CI365" s="169">
        <v>0.1</v>
      </c>
      <c r="CJ365" s="169">
        <v>5.0490000000000005E-3</v>
      </c>
      <c r="CK365" s="169">
        <v>4.663224523416552E-3</v>
      </c>
      <c r="CL365" s="169">
        <v>9.7122245234165516E-3</v>
      </c>
      <c r="CM365" s="177">
        <v>123916596.62</v>
      </c>
      <c r="CN365" s="177">
        <v>132958852.79365081</v>
      </c>
      <c r="CO365" s="177">
        <v>-7470634.9699999979</v>
      </c>
      <c r="CP365" s="127" t="s">
        <v>44</v>
      </c>
      <c r="CQ365" s="127" t="s">
        <v>44</v>
      </c>
      <c r="CR365" s="127" t="s">
        <v>44</v>
      </c>
      <c r="CS365" s="127" t="s">
        <v>44</v>
      </c>
      <c r="CT365" s="125" t="s">
        <v>44</v>
      </c>
      <c r="CU365" s="125" t="s">
        <v>44</v>
      </c>
      <c r="CV365" s="125" t="s">
        <v>5967</v>
      </c>
      <c r="CW365" s="125" t="s">
        <v>44</v>
      </c>
      <c r="CX365" s="153">
        <v>25569.625694432871</v>
      </c>
    </row>
    <row r="366" spans="1:102" ht="15" customHeight="1" x14ac:dyDescent="0.25">
      <c r="A366" s="8"/>
      <c r="B366" s="128">
        <v>39466946000183</v>
      </c>
      <c r="C366" s="151" t="s">
        <v>5968</v>
      </c>
      <c r="D366" s="125">
        <v>37</v>
      </c>
      <c r="E366" s="125"/>
      <c r="F366" s="121"/>
      <c r="G366" s="125" t="s">
        <v>3923</v>
      </c>
      <c r="H366" s="125" t="s">
        <v>2454</v>
      </c>
      <c r="I366" s="125" t="s">
        <v>2454</v>
      </c>
      <c r="J366" s="125" t="s">
        <v>3319</v>
      </c>
      <c r="K366" s="125" t="s">
        <v>3285</v>
      </c>
      <c r="L366" s="125" t="s">
        <v>3273</v>
      </c>
      <c r="M366" s="125" t="s">
        <v>112</v>
      </c>
      <c r="N366" s="125" t="s">
        <v>4570</v>
      </c>
      <c r="O366" s="125" t="s">
        <v>447</v>
      </c>
      <c r="P366" s="125" t="s">
        <v>4860</v>
      </c>
      <c r="Q366" s="126">
        <v>500</v>
      </c>
      <c r="R366" s="125" t="s">
        <v>4571</v>
      </c>
      <c r="S366" s="187" t="s">
        <v>44</v>
      </c>
      <c r="T366" s="170">
        <v>100</v>
      </c>
      <c r="U366" s="170">
        <v>100</v>
      </c>
      <c r="V366" s="171" t="s">
        <v>3271</v>
      </c>
      <c r="W366" s="171" t="s">
        <v>3288</v>
      </c>
      <c r="X366" s="171" t="s">
        <v>3288</v>
      </c>
      <c r="Y366" s="171" t="s">
        <v>4678</v>
      </c>
      <c r="Z366" s="171">
        <v>6</v>
      </c>
      <c r="AA366" s="171" t="s">
        <v>44</v>
      </c>
      <c r="AB366" s="168" t="s">
        <v>44</v>
      </c>
      <c r="AC366" s="171" t="s">
        <v>44</v>
      </c>
      <c r="AD366" s="168">
        <v>0.01</v>
      </c>
      <c r="AE366" s="168" t="s">
        <v>44</v>
      </c>
      <c r="AF366" s="168">
        <v>1.2E-2</v>
      </c>
      <c r="AG366" s="168" t="s">
        <v>44</v>
      </c>
      <c r="AH366" s="171" t="s">
        <v>44</v>
      </c>
      <c r="AI366" s="171" t="s">
        <v>44</v>
      </c>
      <c r="AJ366" s="171" t="s">
        <v>44</v>
      </c>
      <c r="AK366" s="172">
        <v>44224</v>
      </c>
      <c r="AL366" s="186" t="s">
        <v>5969</v>
      </c>
      <c r="AM366" s="127">
        <v>0.1195469178040635</v>
      </c>
      <c r="AN366" s="127">
        <v>6.2072906219261301E-2</v>
      </c>
      <c r="AO366" s="127">
        <v>0.2185091933247913</v>
      </c>
      <c r="AP366" s="127">
        <v>0.12436653500994289</v>
      </c>
      <c r="AQ366" s="127">
        <v>0.13555071766018731</v>
      </c>
      <c r="AR366" s="127">
        <v>3.6086155363553397E-2</v>
      </c>
      <c r="AS366" s="127">
        <v>0.15263433764234641</v>
      </c>
      <c r="AT366" s="127">
        <v>-0.30889991538087791</v>
      </c>
      <c r="AU366" s="127" t="s">
        <v>44</v>
      </c>
      <c r="AV366" s="127" t="s">
        <v>44</v>
      </c>
      <c r="AW366" s="127">
        <v>2.2874633511129E-3</v>
      </c>
      <c r="AX366" s="127">
        <v>10.95817560890406</v>
      </c>
      <c r="AY366" s="127">
        <v>1.3671737984971917</v>
      </c>
      <c r="AZ366" s="127">
        <v>1.4736761363262036</v>
      </c>
      <c r="BA366" s="127">
        <v>0.94272727628846398</v>
      </c>
      <c r="BB366" s="127">
        <v>1.057637642836071</v>
      </c>
      <c r="BC366" s="127">
        <v>0.33185806122640699</v>
      </c>
      <c r="BD366" s="127">
        <v>1.1698413263221223</v>
      </c>
      <c r="BE366" s="127" t="s">
        <v>44</v>
      </c>
      <c r="BF366" s="127" t="s">
        <v>44</v>
      </c>
      <c r="BG366" s="127" t="s">
        <v>44</v>
      </c>
      <c r="BH366" s="127">
        <v>1.5929817669721701E-2</v>
      </c>
      <c r="BI366" s="127">
        <v>0.10863753634581</v>
      </c>
      <c r="BJ366" s="127">
        <v>1.6670554091468601E-2</v>
      </c>
      <c r="BK366" s="127">
        <v>7.0234285467815905E-2</v>
      </c>
      <c r="BL366" s="127">
        <v>-6.6749615855410394E-3</v>
      </c>
      <c r="BM366" s="127">
        <v>6.5478545628969709E-3</v>
      </c>
      <c r="BN366" s="127">
        <v>-7.2653572790688903E-2</v>
      </c>
      <c r="BO366" s="127">
        <v>2.2159944057521301E-2</v>
      </c>
      <c r="BP366" s="127">
        <v>-0.43262995083391209</v>
      </c>
      <c r="BQ366" s="127" t="s">
        <v>44</v>
      </c>
      <c r="BR366" s="127" t="s">
        <v>44</v>
      </c>
      <c r="BS366" s="127">
        <v>-0.12356533746331655</v>
      </c>
      <c r="BT366" s="127">
        <v>0.18860500456333701</v>
      </c>
      <c r="BU366" s="127">
        <v>0.21265631363760559</v>
      </c>
      <c r="BV366" s="174">
        <v>0.4087628897851297</v>
      </c>
      <c r="BW366" s="174">
        <v>-0.38862169907549438</v>
      </c>
      <c r="BX366" s="127">
        <v>-0.14085640578269981</v>
      </c>
      <c r="BY366" s="127">
        <v>-0.45028388150153348</v>
      </c>
      <c r="BZ366" s="174">
        <v>0.27177647858528781</v>
      </c>
      <c r="CA366" s="179">
        <v>0.42127244331701308</v>
      </c>
      <c r="CB366" s="179">
        <v>-0.6234718202098819</v>
      </c>
      <c r="CC366" s="179">
        <v>0.42000348775969393</v>
      </c>
      <c r="CD366" s="179">
        <v>0.29192509965249269</v>
      </c>
      <c r="CE366" s="179">
        <v>-3.1431000295462301E-2</v>
      </c>
      <c r="CF366" s="179">
        <v>0.57431296361151529</v>
      </c>
      <c r="CG366" s="176">
        <v>101.2021822</v>
      </c>
      <c r="CH366" s="168">
        <v>0.5</v>
      </c>
      <c r="CI366" s="169" t="s">
        <v>44</v>
      </c>
      <c r="CJ366" s="169">
        <v>5.0000000000000001E-3</v>
      </c>
      <c r="CK366" s="169" t="s">
        <v>44</v>
      </c>
      <c r="CL366" s="169">
        <v>5.0000000000000001E-3</v>
      </c>
      <c r="CM366" s="177">
        <v>9765859.0199999996</v>
      </c>
      <c r="CN366" s="177">
        <v>9778012.1591269802</v>
      </c>
      <c r="CO366" s="177">
        <v>-622491.25</v>
      </c>
      <c r="CP366" s="127" t="s">
        <v>44</v>
      </c>
      <c r="CQ366" s="127" t="s">
        <v>44</v>
      </c>
      <c r="CR366" s="127" t="s">
        <v>44</v>
      </c>
      <c r="CS366" s="127" t="s">
        <v>44</v>
      </c>
      <c r="CT366" s="125" t="s">
        <v>44</v>
      </c>
      <c r="CU366" s="125" t="s">
        <v>44</v>
      </c>
      <c r="CV366" s="125" t="s">
        <v>5970</v>
      </c>
      <c r="CW366" s="125" t="s">
        <v>44</v>
      </c>
      <c r="CX366" s="153">
        <v>25569.646527766203</v>
      </c>
    </row>
    <row r="367" spans="1:102" ht="15" customHeight="1" x14ac:dyDescent="0.25">
      <c r="A367" s="8"/>
      <c r="B367" s="128">
        <v>39958460000162</v>
      </c>
      <c r="C367" s="151" t="s">
        <v>5971</v>
      </c>
      <c r="D367" s="125">
        <v>11</v>
      </c>
      <c r="E367" s="125"/>
      <c r="F367" s="121"/>
      <c r="G367" s="125" t="s">
        <v>5972</v>
      </c>
      <c r="H367" s="125" t="s">
        <v>3263</v>
      </c>
      <c r="I367" s="125" t="s">
        <v>3257</v>
      </c>
      <c r="J367" s="125" t="s">
        <v>3319</v>
      </c>
      <c r="K367" s="125" t="s">
        <v>3285</v>
      </c>
      <c r="L367" s="125" t="s">
        <v>3273</v>
      </c>
      <c r="M367" s="125" t="s">
        <v>160</v>
      </c>
      <c r="N367" s="125" t="s">
        <v>3305</v>
      </c>
      <c r="O367" s="125" t="s">
        <v>161</v>
      </c>
      <c r="P367" s="125" t="s">
        <v>3320</v>
      </c>
      <c r="Q367" s="126">
        <v>1000</v>
      </c>
      <c r="R367" s="125" t="s">
        <v>4571</v>
      </c>
      <c r="S367" s="187" t="s">
        <v>44</v>
      </c>
      <c r="T367" s="170">
        <v>1000</v>
      </c>
      <c r="U367" s="170">
        <v>1000</v>
      </c>
      <c r="V367" s="171" t="s">
        <v>3271</v>
      </c>
      <c r="W367" s="171" t="s">
        <v>132</v>
      </c>
      <c r="X367" s="171" t="s">
        <v>5255</v>
      </c>
      <c r="Y367" s="171" t="s">
        <v>3306</v>
      </c>
      <c r="Z367" s="171">
        <v>32</v>
      </c>
      <c r="AA367" s="171" t="s">
        <v>44</v>
      </c>
      <c r="AB367" s="168" t="s">
        <v>44</v>
      </c>
      <c r="AC367" s="171" t="s">
        <v>44</v>
      </c>
      <c r="AD367" s="168">
        <v>0.01</v>
      </c>
      <c r="AE367" s="168" t="s">
        <v>44</v>
      </c>
      <c r="AF367" s="168">
        <v>2.5000000000000001E-2</v>
      </c>
      <c r="AG367" s="168">
        <v>0.1</v>
      </c>
      <c r="AH367" s="171" t="s">
        <v>3253</v>
      </c>
      <c r="AI367" s="171" t="s">
        <v>3254</v>
      </c>
      <c r="AJ367" s="171" t="s">
        <v>130</v>
      </c>
      <c r="AK367" s="172">
        <v>44179</v>
      </c>
      <c r="AL367" s="186" t="s">
        <v>5973</v>
      </c>
      <c r="AM367" s="127">
        <v>9.3089031001917996E-3</v>
      </c>
      <c r="AN367" s="127">
        <v>4.5210927204818799E-2</v>
      </c>
      <c r="AO367" s="127">
        <v>0.15296014404803229</v>
      </c>
      <c r="AP367" s="127">
        <v>0.14057408594829529</v>
      </c>
      <c r="AQ367" s="127">
        <v>0.14376590280471799</v>
      </c>
      <c r="AR367" s="127">
        <v>0.1247680585499881</v>
      </c>
      <c r="AS367" s="127">
        <v>0.13171496697485249</v>
      </c>
      <c r="AT367" s="127">
        <v>0.14315212565197011</v>
      </c>
      <c r="AU367" s="127" t="s">
        <v>44</v>
      </c>
      <c r="AV367" s="127" t="s">
        <v>44</v>
      </c>
      <c r="AW367" s="127">
        <v>0.12472720347708099</v>
      </c>
      <c r="AX367" s="127">
        <v>0.85329339118022951</v>
      </c>
      <c r="AY367" s="127">
        <v>0.99578381044147324</v>
      </c>
      <c r="AZ367" s="127">
        <v>1.0315983078915572</v>
      </c>
      <c r="BA367" s="127">
        <v>1.073714007043804</v>
      </c>
      <c r="BB367" s="127">
        <v>1.1305600507606703</v>
      </c>
      <c r="BC367" s="127">
        <v>1.147400868733186</v>
      </c>
      <c r="BD367" s="127">
        <v>1.0095081751747774</v>
      </c>
      <c r="BE367" s="127">
        <v>1.1569715075876481</v>
      </c>
      <c r="BF367" s="127" t="s">
        <v>44</v>
      </c>
      <c r="BG367" s="127" t="s">
        <v>44</v>
      </c>
      <c r="BH367" s="127">
        <v>1.1547239391419524</v>
      </c>
      <c r="BI367" s="127">
        <v>-1.6004783580615999E-3</v>
      </c>
      <c r="BJ367" s="127">
        <v>-1.9142492297370001E-4</v>
      </c>
      <c r="BK367" s="127">
        <v>4.6852361910569001E-3</v>
      </c>
      <c r="BL367" s="127">
        <v>8.5336249458196622E-3</v>
      </c>
      <c r="BM367" s="127">
        <v>1.4729421083609973E-2</v>
      </c>
      <c r="BN367" s="127">
        <v>1.6028330395745801E-2</v>
      </c>
      <c r="BO367" s="127">
        <v>1.2405733900273E-3</v>
      </c>
      <c r="BP367" s="127">
        <v>1.9422090198935898E-2</v>
      </c>
      <c r="BQ367" s="127" t="s">
        <v>44</v>
      </c>
      <c r="BR367" s="127" t="s">
        <v>44</v>
      </c>
      <c r="BS367" s="127">
        <v>1.5083252183143436E-2</v>
      </c>
      <c r="BT367" s="127">
        <v>2.6468971832778001E-3</v>
      </c>
      <c r="BU367" s="127">
        <v>5.6032328903286004E-3</v>
      </c>
      <c r="BV367" s="174">
        <v>1.5405547506596464</v>
      </c>
      <c r="BW367" s="174">
        <v>2.1575518763792787</v>
      </c>
      <c r="BX367" s="127">
        <v>-6.4034786549449496E-4</v>
      </c>
      <c r="BY367" s="127">
        <v>-7.8273231571808002E-3</v>
      </c>
      <c r="BZ367" s="174">
        <v>4.7470358941407E-3</v>
      </c>
      <c r="CA367" s="179">
        <v>0.1230792663416256</v>
      </c>
      <c r="CB367" s="179">
        <v>-5.4057827577459298E-2</v>
      </c>
      <c r="CC367" s="179">
        <v>5.2540870503507503E-2</v>
      </c>
      <c r="CD367" s="179">
        <v>7.4479704003640498E-2</v>
      </c>
      <c r="CE367" s="179">
        <v>-2.4897349089556198E-2</v>
      </c>
      <c r="CF367" s="179">
        <v>1.5716421563046801E-2</v>
      </c>
      <c r="CG367" s="176">
        <v>1.8761371</v>
      </c>
      <c r="CH367" s="168">
        <v>0.3</v>
      </c>
      <c r="CI367" s="169">
        <v>0.15</v>
      </c>
      <c r="CJ367" s="169">
        <v>3.0000000000000001E-3</v>
      </c>
      <c r="CK367" s="169">
        <v>6.1203586689027035E-5</v>
      </c>
      <c r="CL367" s="169">
        <v>3.061203586689027E-3</v>
      </c>
      <c r="CM367" s="177">
        <v>420879806.37</v>
      </c>
      <c r="CN367" s="177">
        <v>382666303.51476192</v>
      </c>
      <c r="CO367" s="177">
        <v>30282025.68</v>
      </c>
      <c r="CP367" s="127" t="s">
        <v>44</v>
      </c>
      <c r="CQ367" s="127" t="s">
        <v>44</v>
      </c>
      <c r="CR367" s="127" t="s">
        <v>44</v>
      </c>
      <c r="CS367" s="127" t="s">
        <v>44</v>
      </c>
      <c r="CT367" s="125" t="s">
        <v>44</v>
      </c>
      <c r="CU367" s="125" t="s">
        <v>44</v>
      </c>
      <c r="CV367" s="125" t="s">
        <v>5974</v>
      </c>
      <c r="CW367" s="125" t="s">
        <v>44</v>
      </c>
      <c r="CX367" s="153">
        <v>25569.625694432871</v>
      </c>
    </row>
    <row r="368" spans="1:102" ht="15" customHeight="1" x14ac:dyDescent="0.25">
      <c r="A368" s="8"/>
      <c r="B368" s="128">
        <v>50716952000184</v>
      </c>
      <c r="C368" s="151" t="s">
        <v>5975</v>
      </c>
      <c r="D368" s="125">
        <v>13</v>
      </c>
      <c r="E368" s="125"/>
      <c r="F368" s="121"/>
      <c r="G368" s="125" t="s">
        <v>5972</v>
      </c>
      <c r="H368" s="125" t="s">
        <v>3263</v>
      </c>
      <c r="I368" s="125" t="s">
        <v>3257</v>
      </c>
      <c r="J368" s="125" t="s">
        <v>3319</v>
      </c>
      <c r="K368" s="125" t="s">
        <v>3285</v>
      </c>
      <c r="L368" s="125" t="s">
        <v>3273</v>
      </c>
      <c r="M368" s="125" t="s">
        <v>4903</v>
      </c>
      <c r="N368" s="125" t="s">
        <v>4789</v>
      </c>
      <c r="O368" s="125" t="s">
        <v>262</v>
      </c>
      <c r="P368" s="125" t="s">
        <v>3821</v>
      </c>
      <c r="Q368" s="126">
        <v>501.9</v>
      </c>
      <c r="R368" s="125" t="s">
        <v>4612</v>
      </c>
      <c r="S368" s="187" t="s">
        <v>44</v>
      </c>
      <c r="T368" s="170">
        <v>500</v>
      </c>
      <c r="U368" s="170">
        <v>500</v>
      </c>
      <c r="V368" s="171" t="s">
        <v>3271</v>
      </c>
      <c r="W368" s="171" t="s">
        <v>132</v>
      </c>
      <c r="X368" s="171" t="s">
        <v>4905</v>
      </c>
      <c r="Y368" s="171" t="s">
        <v>3288</v>
      </c>
      <c r="Z368" s="171">
        <v>91</v>
      </c>
      <c r="AA368" s="171" t="s">
        <v>44</v>
      </c>
      <c r="AB368" s="168" t="s">
        <v>44</v>
      </c>
      <c r="AC368" s="171" t="s">
        <v>44</v>
      </c>
      <c r="AD368" s="168">
        <v>0.01</v>
      </c>
      <c r="AE368" s="168" t="s">
        <v>44</v>
      </c>
      <c r="AF368" s="168" t="s">
        <v>44</v>
      </c>
      <c r="AG368" s="168">
        <v>0.2</v>
      </c>
      <c r="AH368" s="171" t="s">
        <v>3253</v>
      </c>
      <c r="AI368" s="171" t="s">
        <v>3254</v>
      </c>
      <c r="AJ368" s="171" t="s">
        <v>130</v>
      </c>
      <c r="AK368" s="172">
        <v>45083</v>
      </c>
      <c r="AL368" s="186" t="s">
        <v>5976</v>
      </c>
      <c r="AM368" s="127">
        <v>1.2286194579256501E-2</v>
      </c>
      <c r="AN368" s="127">
        <v>5.1181640630438598E-2</v>
      </c>
      <c r="AO368" s="127">
        <v>0.1691009739706725</v>
      </c>
      <c r="AP368" s="127">
        <v>0.15413246552648949</v>
      </c>
      <c r="AQ368" s="127" t="s">
        <v>44</v>
      </c>
      <c r="AR368" s="127">
        <v>0.13434363769931651</v>
      </c>
      <c r="AS368" s="127" t="s">
        <v>44</v>
      </c>
      <c r="AT368" s="127" t="s">
        <v>44</v>
      </c>
      <c r="AU368" s="127" t="s">
        <v>44</v>
      </c>
      <c r="AV368" s="127" t="s">
        <v>44</v>
      </c>
      <c r="AW368" s="127">
        <v>0.15333896186893731</v>
      </c>
      <c r="AX368" s="127">
        <v>1.126204508135646</v>
      </c>
      <c r="AY368" s="127">
        <v>1.1272905087908041</v>
      </c>
      <c r="AZ368" s="127">
        <v>1.1404557683744161</v>
      </c>
      <c r="BA368" s="127">
        <v>1.184730634699384</v>
      </c>
      <c r="BB368" s="127" t="s">
        <v>44</v>
      </c>
      <c r="BC368" s="127">
        <v>1.2354604888174467</v>
      </c>
      <c r="BD368" s="127" t="s">
        <v>44</v>
      </c>
      <c r="BE368" s="127" t="s">
        <v>44</v>
      </c>
      <c r="BF368" s="127" t="s">
        <v>44</v>
      </c>
      <c r="BG368" s="127" t="s">
        <v>44</v>
      </c>
      <c r="BH368" s="127">
        <v>1.2182806152229069</v>
      </c>
      <c r="BI368" s="127">
        <v>1.3768131210030001E-3</v>
      </c>
      <c r="BJ368" s="127">
        <v>5.7792885026459002E-3</v>
      </c>
      <c r="BK368" s="127">
        <v>2.0826066113697101E-2</v>
      </c>
      <c r="BL368" s="127">
        <v>2.12665418739868E-2</v>
      </c>
      <c r="BM368" s="127" t="s">
        <v>44</v>
      </c>
      <c r="BN368" s="127">
        <v>2.5603909545074102E-2</v>
      </c>
      <c r="BO368" s="127" t="s">
        <v>44</v>
      </c>
      <c r="BP368" s="127" t="s">
        <v>44</v>
      </c>
      <c r="BQ368" s="127" t="s">
        <v>44</v>
      </c>
      <c r="BR368" s="127" t="s">
        <v>44</v>
      </c>
      <c r="BS368" s="127">
        <v>2.4402482651465052E-2</v>
      </c>
      <c r="BT368" s="127">
        <v>1.3705664110699999E-4</v>
      </c>
      <c r="BU368" s="127">
        <v>8.783614626685E-4</v>
      </c>
      <c r="BV368" s="174">
        <v>131.22188777150799</v>
      </c>
      <c r="BW368" s="174">
        <v>24.614263178540227</v>
      </c>
      <c r="BX368" s="127" t="s">
        <v>44</v>
      </c>
      <c r="BY368" s="127" t="s">
        <v>44</v>
      </c>
      <c r="BZ368" s="174">
        <v>-7.2104055815100005E-5</v>
      </c>
      <c r="CA368" s="179">
        <v>-0.10952290312040749</v>
      </c>
      <c r="CB368" s="179">
        <v>4.14181763087835E-2</v>
      </c>
      <c r="CC368" s="179">
        <v>-4.2536235976919398E-2</v>
      </c>
      <c r="CD368" s="179">
        <v>-0.1153857272463983</v>
      </c>
      <c r="CE368" s="179">
        <v>-7.3436810486593701E-2</v>
      </c>
      <c r="CF368" s="179">
        <v>-6.434854301015E-2</v>
      </c>
      <c r="CG368" s="176">
        <v>1.5100342</v>
      </c>
      <c r="CH368" s="168">
        <v>0.3</v>
      </c>
      <c r="CI368" s="169">
        <v>0.15</v>
      </c>
      <c r="CJ368" s="169">
        <v>3.0000000000000001E-3</v>
      </c>
      <c r="CK368" s="169">
        <v>5.4410488214616808E-4</v>
      </c>
      <c r="CL368" s="169">
        <v>3.5441048821461679E-3</v>
      </c>
      <c r="CM368" s="177">
        <v>1807257914.1600001</v>
      </c>
      <c r="CN368" s="177">
        <v>1702761604.9846032</v>
      </c>
      <c r="CO368" s="177">
        <v>269475785.62</v>
      </c>
      <c r="CP368" s="127" t="s">
        <v>44</v>
      </c>
      <c r="CQ368" s="127" t="s">
        <v>44</v>
      </c>
      <c r="CR368" s="127" t="s">
        <v>44</v>
      </c>
      <c r="CS368" s="127" t="s">
        <v>44</v>
      </c>
      <c r="CT368" s="125" t="s">
        <v>44</v>
      </c>
      <c r="CU368" s="125" t="s">
        <v>44</v>
      </c>
      <c r="CV368" s="125" t="s">
        <v>5977</v>
      </c>
      <c r="CW368" s="125" t="s">
        <v>44</v>
      </c>
      <c r="CX368" s="153">
        <v>25569.625694432871</v>
      </c>
    </row>
    <row r="369" spans="1:102" ht="15" customHeight="1" x14ac:dyDescent="0.25">
      <c r="A369" s="8"/>
      <c r="B369" s="128">
        <v>26841302000186</v>
      </c>
      <c r="C369" s="151" t="s">
        <v>5978</v>
      </c>
      <c r="D369" s="125">
        <v>13</v>
      </c>
      <c r="E369" s="125"/>
      <c r="F369" s="121"/>
      <c r="G369" s="125" t="s">
        <v>5972</v>
      </c>
      <c r="H369" s="125" t="s">
        <v>3263</v>
      </c>
      <c r="I369" s="125" t="s">
        <v>3257</v>
      </c>
      <c r="J369" s="125" t="s">
        <v>3319</v>
      </c>
      <c r="K369" s="125" t="s">
        <v>3285</v>
      </c>
      <c r="L369" s="125" t="s">
        <v>3273</v>
      </c>
      <c r="M369" s="125" t="s">
        <v>4903</v>
      </c>
      <c r="N369" s="125" t="s">
        <v>111</v>
      </c>
      <c r="O369" s="125" t="s">
        <v>262</v>
      </c>
      <c r="P369" s="125" t="s">
        <v>3821</v>
      </c>
      <c r="Q369" s="126">
        <v>10038</v>
      </c>
      <c r="R369" s="125" t="s">
        <v>4612</v>
      </c>
      <c r="S369" s="187" t="s">
        <v>44</v>
      </c>
      <c r="T369" s="170">
        <v>1000</v>
      </c>
      <c r="U369" s="170">
        <v>10000</v>
      </c>
      <c r="V369" s="171" t="s">
        <v>3271</v>
      </c>
      <c r="W369" s="171" t="s">
        <v>3306</v>
      </c>
      <c r="X369" s="171" t="s">
        <v>4905</v>
      </c>
      <c r="Y369" s="171" t="s">
        <v>3288</v>
      </c>
      <c r="Z369" s="171">
        <v>91</v>
      </c>
      <c r="AA369" s="171" t="s">
        <v>44</v>
      </c>
      <c r="AB369" s="168" t="s">
        <v>44</v>
      </c>
      <c r="AC369" s="171" t="s">
        <v>44</v>
      </c>
      <c r="AD369" s="168">
        <v>9.7000000000000003E-3</v>
      </c>
      <c r="AE369" s="168" t="s">
        <v>44</v>
      </c>
      <c r="AF369" s="168">
        <v>9.7000000000000003E-3</v>
      </c>
      <c r="AG369" s="168" t="s">
        <v>44</v>
      </c>
      <c r="AH369" s="171" t="s">
        <v>44</v>
      </c>
      <c r="AI369" s="171" t="s">
        <v>44</v>
      </c>
      <c r="AJ369" s="171" t="s">
        <v>130</v>
      </c>
      <c r="AK369" s="172">
        <v>42927</v>
      </c>
      <c r="AL369" s="186" t="s">
        <v>5979</v>
      </c>
      <c r="AM369" s="127">
        <v>1.2497522226430699E-2</v>
      </c>
      <c r="AN369" s="127">
        <v>5.2259761156210997E-2</v>
      </c>
      <c r="AO369" s="127">
        <v>0.17368147587288771</v>
      </c>
      <c r="AP369" s="127">
        <v>0.15824747498894109</v>
      </c>
      <c r="AQ369" s="127">
        <v>0.1575781836783765</v>
      </c>
      <c r="AR369" s="127">
        <v>0.13724857702559379</v>
      </c>
      <c r="AS369" s="127">
        <v>0.16437245357272059</v>
      </c>
      <c r="AT369" s="127">
        <v>0.16210708294151499</v>
      </c>
      <c r="AU369" s="127" t="s">
        <v>44</v>
      </c>
      <c r="AV369" s="127" t="s">
        <v>44</v>
      </c>
      <c r="AW369" s="127">
        <v>0.1146115537813534</v>
      </c>
      <c r="AX369" s="127">
        <v>1.145575693200805</v>
      </c>
      <c r="AY369" s="127">
        <v>1.1510364266837323</v>
      </c>
      <c r="AZ369" s="127">
        <v>1.1713477241909285</v>
      </c>
      <c r="BA369" s="127">
        <v>1.21868402285993</v>
      </c>
      <c r="BB369" s="127">
        <v>1.2555474353626288</v>
      </c>
      <c r="BC369" s="127">
        <v>1.2621750978714319</v>
      </c>
      <c r="BD369" s="127">
        <v>1.2598062275404056</v>
      </c>
      <c r="BE369" s="127">
        <v>1.3101675946989289</v>
      </c>
      <c r="BF369" s="127" t="s">
        <v>44</v>
      </c>
      <c r="BG369" s="127" t="s">
        <v>44</v>
      </c>
      <c r="BH369" s="127">
        <v>1.4266803998599</v>
      </c>
      <c r="BI369" s="127">
        <v>1.5881407681772001E-3</v>
      </c>
      <c r="BJ369" s="127">
        <v>6.8574090284182999E-3</v>
      </c>
      <c r="BK369" s="127">
        <v>2.54065680159123E-2</v>
      </c>
      <c r="BL369" s="127">
        <v>2.5132836667671299E-2</v>
      </c>
      <c r="BM369" s="127">
        <v>2.8496193236831946E-2</v>
      </c>
      <c r="BN369" s="127">
        <v>2.8508848871351401E-2</v>
      </c>
      <c r="BO369" s="127">
        <v>3.3898059987895503E-2</v>
      </c>
      <c r="BP369" s="127">
        <v>3.8377047488480802E-2</v>
      </c>
      <c r="BQ369" s="127" t="s">
        <v>44</v>
      </c>
      <c r="BR369" s="127" t="s">
        <v>44</v>
      </c>
      <c r="BS369" s="127">
        <v>3.1728254650562393E-2</v>
      </c>
      <c r="BT369" s="127">
        <v>1.6748872130550001E-4</v>
      </c>
      <c r="BU369" s="127">
        <v>3.6503759667747002E-3</v>
      </c>
      <c r="BV369" s="174">
        <v>130.74077612596199</v>
      </c>
      <c r="BW369" s="174">
        <v>6.3405393360146594</v>
      </c>
      <c r="BX369" s="127" t="s">
        <v>44</v>
      </c>
      <c r="BY369" s="127">
        <v>-3.5783235177193002E-3</v>
      </c>
      <c r="BZ369" s="174">
        <v>-6.1640101866000001E-6</v>
      </c>
      <c r="CA369" s="179">
        <v>-2.1657797403804E-2</v>
      </c>
      <c r="CB369" s="179">
        <v>3.7580294149623598E-2</v>
      </c>
      <c r="CC369" s="179">
        <v>-1.76792489632762E-2</v>
      </c>
      <c r="CD369" s="179">
        <v>-0.1196387686964111</v>
      </c>
      <c r="CE369" s="179">
        <v>-5.8907726446016502E-2</v>
      </c>
      <c r="CF369" s="179">
        <v>-7.4556876388228097E-2</v>
      </c>
      <c r="CG369" s="176">
        <v>2.5886836</v>
      </c>
      <c r="CH369" s="168">
        <v>0.3</v>
      </c>
      <c r="CI369" s="169" t="s">
        <v>44</v>
      </c>
      <c r="CJ369" s="169">
        <v>2.9100000000000003E-3</v>
      </c>
      <c r="CK369" s="169" t="s">
        <v>44</v>
      </c>
      <c r="CL369" s="169">
        <v>2.9100000000000003E-3</v>
      </c>
      <c r="CM369" s="177">
        <v>632333261.74000001</v>
      </c>
      <c r="CN369" s="177">
        <v>636330154.5431751</v>
      </c>
      <c r="CO369" s="177">
        <v>-64679415.090000004</v>
      </c>
      <c r="CP369" s="127" t="s">
        <v>44</v>
      </c>
      <c r="CQ369" s="127" t="s">
        <v>44</v>
      </c>
      <c r="CR369" s="127" t="s">
        <v>44</v>
      </c>
      <c r="CS369" s="127" t="s">
        <v>44</v>
      </c>
      <c r="CT369" s="125" t="s">
        <v>44</v>
      </c>
      <c r="CU369" s="125" t="s">
        <v>44</v>
      </c>
      <c r="CV369" s="125" t="s">
        <v>5980</v>
      </c>
      <c r="CW369" s="125" t="s">
        <v>44</v>
      </c>
      <c r="CX369" s="153">
        <v>25569.625694432871</v>
      </c>
    </row>
    <row r="370" spans="1:102" ht="15" customHeight="1" x14ac:dyDescent="0.25">
      <c r="A370" s="8"/>
      <c r="B370" s="128">
        <v>47046855000117</v>
      </c>
      <c r="C370" s="151" t="s">
        <v>5981</v>
      </c>
      <c r="D370" s="125">
        <v>11</v>
      </c>
      <c r="E370" s="125"/>
      <c r="F370" s="121"/>
      <c r="G370" s="125" t="s">
        <v>541</v>
      </c>
      <c r="H370" s="125" t="s">
        <v>3263</v>
      </c>
      <c r="I370" s="125" t="s">
        <v>3257</v>
      </c>
      <c r="J370" s="125" t="s">
        <v>3319</v>
      </c>
      <c r="K370" s="125" t="s">
        <v>3285</v>
      </c>
      <c r="L370" s="125" t="s">
        <v>3272</v>
      </c>
      <c r="M370" s="125" t="s">
        <v>160</v>
      </c>
      <c r="N370" s="125" t="s">
        <v>3305</v>
      </c>
      <c r="O370" s="125" t="s">
        <v>3326</v>
      </c>
      <c r="P370" s="125" t="s">
        <v>3320</v>
      </c>
      <c r="Q370" s="126">
        <v>100</v>
      </c>
      <c r="R370" s="125" t="s">
        <v>4612</v>
      </c>
      <c r="S370" s="187" t="s">
        <v>44</v>
      </c>
      <c r="T370" s="170">
        <v>100</v>
      </c>
      <c r="U370" s="170">
        <v>100</v>
      </c>
      <c r="V370" s="171" t="s">
        <v>3271</v>
      </c>
      <c r="W370" s="171" t="s">
        <v>132</v>
      </c>
      <c r="X370" s="171" t="s">
        <v>5671</v>
      </c>
      <c r="Y370" s="171" t="s">
        <v>3288</v>
      </c>
      <c r="Z370" s="171">
        <v>10</v>
      </c>
      <c r="AA370" s="171" t="s">
        <v>44</v>
      </c>
      <c r="AB370" s="168" t="s">
        <v>44</v>
      </c>
      <c r="AC370" s="171" t="s">
        <v>44</v>
      </c>
      <c r="AD370" s="168">
        <v>8.0000000000000002E-3</v>
      </c>
      <c r="AE370" s="168" t="s">
        <v>44</v>
      </c>
      <c r="AF370" s="168">
        <v>1.4999999999999999E-2</v>
      </c>
      <c r="AG370" s="168">
        <v>0.2</v>
      </c>
      <c r="AH370" s="171" t="s">
        <v>5982</v>
      </c>
      <c r="AI370" s="171" t="s">
        <v>5983</v>
      </c>
      <c r="AJ370" s="171" t="s">
        <v>130</v>
      </c>
      <c r="AK370" s="172">
        <v>44805</v>
      </c>
      <c r="AL370" s="186" t="s">
        <v>5984</v>
      </c>
      <c r="AM370" s="127">
        <v>1.07156489822579E-2</v>
      </c>
      <c r="AN370" s="127">
        <v>4.7116564158228701E-2</v>
      </c>
      <c r="AO370" s="127">
        <v>0.15274736623813059</v>
      </c>
      <c r="AP370" s="127">
        <v>0.1383819181293168</v>
      </c>
      <c r="AQ370" s="127">
        <v>0.13473845816345781</v>
      </c>
      <c r="AR370" s="127">
        <v>0.1189552391087664</v>
      </c>
      <c r="AS370" s="127">
        <v>0.13259000107491831</v>
      </c>
      <c r="AT370" s="127" t="s">
        <v>44</v>
      </c>
      <c r="AU370" s="127" t="s">
        <v>44</v>
      </c>
      <c r="AV370" s="127" t="s">
        <v>44</v>
      </c>
      <c r="AW370" s="127">
        <v>0.13624573075309221</v>
      </c>
      <c r="AX370" s="127">
        <v>0.982241662670164</v>
      </c>
      <c r="AY370" s="127">
        <v>1.037756018137808</v>
      </c>
      <c r="AZ370" s="127">
        <v>1.030163285520092</v>
      </c>
      <c r="BA370" s="127">
        <v>1.0558876407540538</v>
      </c>
      <c r="BB370" s="127">
        <v>1.0504846198051201</v>
      </c>
      <c r="BC370" s="127">
        <v>1.0939446063359095</v>
      </c>
      <c r="BD370" s="127">
        <v>1.0162147332665532</v>
      </c>
      <c r="BE370" s="127" t="s">
        <v>44</v>
      </c>
      <c r="BF370" s="127" t="s">
        <v>44</v>
      </c>
      <c r="BG370" s="127" t="s">
        <v>44</v>
      </c>
      <c r="BH370" s="127">
        <v>1.0536880502173798</v>
      </c>
      <c r="BI370" s="127">
        <v>-1.937324759955E-4</v>
      </c>
      <c r="BJ370" s="127">
        <v>1.714212030436E-3</v>
      </c>
      <c r="BK370" s="127">
        <v>4.4724583811551998E-3</v>
      </c>
      <c r="BL370" s="127">
        <v>6.4757900506979826E-3</v>
      </c>
      <c r="BM370" s="127">
        <v>5.739189490951313E-3</v>
      </c>
      <c r="BN370" s="127">
        <v>1.0215510954524099E-2</v>
      </c>
      <c r="BO370" s="127">
        <v>2.1156074900932002E-3</v>
      </c>
      <c r="BP370" s="127" t="s">
        <v>44</v>
      </c>
      <c r="BQ370" s="127" t="s">
        <v>44</v>
      </c>
      <c r="BR370" s="127" t="s">
        <v>44</v>
      </c>
      <c r="BS370" s="127">
        <v>6.1472056273668141E-3</v>
      </c>
      <c r="BT370" s="127">
        <v>1.3544799409549999E-3</v>
      </c>
      <c r="BU370" s="127">
        <v>2.6793101102111001E-3</v>
      </c>
      <c r="BV370" s="174">
        <v>2.8722792522294349</v>
      </c>
      <c r="BW370" s="174">
        <v>1.9635084225595945</v>
      </c>
      <c r="BX370" s="127" t="s">
        <v>44</v>
      </c>
      <c r="BY370" s="127">
        <v>-1.5169315718043001E-3</v>
      </c>
      <c r="BZ370" s="174">
        <v>5.9972994266129995E-4</v>
      </c>
      <c r="CA370" s="179">
        <v>6.7091674649405603E-2</v>
      </c>
      <c r="CB370" s="179">
        <v>1.6859643199737999E-3</v>
      </c>
      <c r="CC370" s="179">
        <v>3.86547925537888E-2</v>
      </c>
      <c r="CD370" s="179">
        <v>-2.0835280121195E-2</v>
      </c>
      <c r="CE370" s="179">
        <v>-3.9611495025079803E-2</v>
      </c>
      <c r="CF370" s="179">
        <v>6.6614746029584698E-2</v>
      </c>
      <c r="CG370" s="176">
        <v>159.1686038</v>
      </c>
      <c r="CH370" s="168">
        <v>0.3</v>
      </c>
      <c r="CI370" s="169">
        <v>0.15</v>
      </c>
      <c r="CJ370" s="169">
        <v>2.3999999999999998E-3</v>
      </c>
      <c r="CK370" s="169">
        <v>1.1684810886016141E-4</v>
      </c>
      <c r="CL370" s="169">
        <v>2.5168481088601613E-3</v>
      </c>
      <c r="CM370" s="177">
        <v>1911932135.6600001</v>
      </c>
      <c r="CN370" s="177">
        <v>1255823537.7826183</v>
      </c>
      <c r="CO370" s="177">
        <v>798198766.25999999</v>
      </c>
      <c r="CP370" s="127" t="s">
        <v>44</v>
      </c>
      <c r="CQ370" s="127" t="s">
        <v>44</v>
      </c>
      <c r="CR370" s="127" t="s">
        <v>44</v>
      </c>
      <c r="CS370" s="127" t="s">
        <v>44</v>
      </c>
      <c r="CT370" s="125" t="s">
        <v>44</v>
      </c>
      <c r="CU370" s="125" t="s">
        <v>44</v>
      </c>
      <c r="CV370" s="125" t="s">
        <v>5985</v>
      </c>
      <c r="CW370" s="125" t="s">
        <v>44</v>
      </c>
      <c r="CX370" s="153">
        <v>25569.625694432871</v>
      </c>
    </row>
    <row r="371" spans="1:102" ht="15" customHeight="1" x14ac:dyDescent="0.25">
      <c r="A371" s="8"/>
      <c r="B371" s="128">
        <v>17899612000160</v>
      </c>
      <c r="C371" s="151" t="s">
        <v>6047</v>
      </c>
      <c r="D371" s="125">
        <v>11</v>
      </c>
      <c r="E371" s="125"/>
      <c r="F371" s="121" t="s">
        <v>3267</v>
      </c>
      <c r="G371" s="125" t="s">
        <v>541</v>
      </c>
      <c r="H371" s="125" t="s">
        <v>3263</v>
      </c>
      <c r="I371" s="125" t="s">
        <v>3257</v>
      </c>
      <c r="J371" s="125" t="s">
        <v>3317</v>
      </c>
      <c r="K371" s="125" t="s">
        <v>3285</v>
      </c>
      <c r="L371" s="125" t="s">
        <v>3272</v>
      </c>
      <c r="M371" s="125" t="s">
        <v>160</v>
      </c>
      <c r="N371" s="125" t="s">
        <v>3305</v>
      </c>
      <c r="O371" s="125" t="s">
        <v>3326</v>
      </c>
      <c r="P371" s="125" t="s">
        <v>6048</v>
      </c>
      <c r="Q371" s="126">
        <v>100</v>
      </c>
      <c r="R371" s="125" t="s">
        <v>4612</v>
      </c>
      <c r="S371" s="187" t="s">
        <v>44</v>
      </c>
      <c r="T371" s="170">
        <v>100</v>
      </c>
      <c r="U371" s="170">
        <v>100</v>
      </c>
      <c r="V371" s="171" t="s">
        <v>3271</v>
      </c>
      <c r="W371" s="171" t="s">
        <v>132</v>
      </c>
      <c r="X371" s="171" t="s">
        <v>132</v>
      </c>
      <c r="Y371" s="171" t="s">
        <v>3288</v>
      </c>
      <c r="Z371" s="171">
        <v>1</v>
      </c>
      <c r="AA371" s="171" t="s">
        <v>44</v>
      </c>
      <c r="AB371" s="168" t="s">
        <v>44</v>
      </c>
      <c r="AC371" s="171" t="s">
        <v>44</v>
      </c>
      <c r="AD371" s="168">
        <v>8.0000000000000002E-3</v>
      </c>
      <c r="AE371" s="168" t="s">
        <v>44</v>
      </c>
      <c r="AF371" s="168">
        <v>0.01</v>
      </c>
      <c r="AG371" s="168">
        <v>0.2</v>
      </c>
      <c r="AH371" s="171" t="s">
        <v>44</v>
      </c>
      <c r="AI371" s="171" t="s">
        <v>44</v>
      </c>
      <c r="AJ371" s="171" t="s">
        <v>130</v>
      </c>
      <c r="AK371" s="172">
        <v>41913</v>
      </c>
      <c r="AL371" s="186" t="s">
        <v>6049</v>
      </c>
      <c r="AM371" s="127">
        <v>1.04536637363876E-2</v>
      </c>
      <c r="AN371" s="127">
        <v>4.54059330336955E-2</v>
      </c>
      <c r="AO371" s="127">
        <v>0.1472541371688029</v>
      </c>
      <c r="AP371" s="127">
        <v>0.13266299957727321</v>
      </c>
      <c r="AQ371" s="127">
        <v>0.1314955100620103</v>
      </c>
      <c r="AR371" s="127">
        <v>0.1135254439527453</v>
      </c>
      <c r="AS371" s="127">
        <v>0.1345032667056538</v>
      </c>
      <c r="AT371" s="127">
        <v>0.1272717211618315</v>
      </c>
      <c r="AU371" s="127" t="s">
        <v>44</v>
      </c>
      <c r="AV371" s="127" t="s">
        <v>44</v>
      </c>
      <c r="AW371" s="127">
        <v>0.10383717375456861</v>
      </c>
      <c r="AX371" s="127">
        <v>0.958226988064384</v>
      </c>
      <c r="AY371" s="127">
        <v>1.0000788704931594</v>
      </c>
      <c r="AZ371" s="127">
        <v>0.99311568826495555</v>
      </c>
      <c r="BA371" s="127">
        <v>1.0095437253946546</v>
      </c>
      <c r="BB371" s="127">
        <v>1.0220280705613547</v>
      </c>
      <c r="BC371" s="127">
        <v>1.0440107390347215</v>
      </c>
      <c r="BD371" s="127">
        <v>1.0308786499031275</v>
      </c>
      <c r="BE371" s="127">
        <v>1.0286243004443467</v>
      </c>
      <c r="BF371" s="127" t="s">
        <v>44</v>
      </c>
      <c r="BG371" s="127" t="s">
        <v>44</v>
      </c>
      <c r="BH371" s="127">
        <v>1.0783460408401542</v>
      </c>
      <c r="BI371" s="127">
        <v>-4.5571772186580001E-4</v>
      </c>
      <c r="BJ371" s="127">
        <v>3.5809059028999999E-6</v>
      </c>
      <c r="BK371" s="127">
        <v>-1.0207706881724E-3</v>
      </c>
      <c r="BL371" s="127">
        <v>1.1084676795505288E-3</v>
      </c>
      <c r="BM371" s="127">
        <v>2.511082064384107E-3</v>
      </c>
      <c r="BN371" s="127">
        <v>4.7857157985029004E-3</v>
      </c>
      <c r="BO371" s="127">
        <v>4.0288731208286003E-3</v>
      </c>
      <c r="BP371" s="127">
        <v>3.5416857087973001E-3</v>
      </c>
      <c r="BQ371" s="127" t="s">
        <v>44</v>
      </c>
      <c r="BR371" s="127" t="s">
        <v>44</v>
      </c>
      <c r="BS371" s="127">
        <v>6.8815318600938813E-3</v>
      </c>
      <c r="BT371" s="127">
        <v>1.0157584979266E-3</v>
      </c>
      <c r="BU371" s="127">
        <v>2.7202500892863999E-3</v>
      </c>
      <c r="BV371" s="174">
        <v>-0.87553452136784982</v>
      </c>
      <c r="BW371" s="174">
        <v>1.61620633151851</v>
      </c>
      <c r="BX371" s="127" t="s">
        <v>44</v>
      </c>
      <c r="BY371" s="127">
        <v>-8.8679885367326516E-4</v>
      </c>
      <c r="BZ371" s="174">
        <v>-9.0479922902399996E-5</v>
      </c>
      <c r="CA371" s="179">
        <v>4.0617888360666397E-2</v>
      </c>
      <c r="CB371" s="179">
        <v>4.7218952674818997E-3</v>
      </c>
      <c r="CC371" s="179">
        <v>9.0240179215335999E-3</v>
      </c>
      <c r="CD371" s="179">
        <v>-4.9234115243486899E-2</v>
      </c>
      <c r="CE371" s="179">
        <v>-4.3807908692067098E-2</v>
      </c>
      <c r="CF371" s="179">
        <v>6.3307105755269696E-2</v>
      </c>
      <c r="CG371" s="176">
        <v>3.12319777</v>
      </c>
      <c r="CH371" s="168">
        <v>0.3</v>
      </c>
      <c r="CI371" s="169">
        <v>0.15</v>
      </c>
      <c r="CJ371" s="169">
        <v>2.3999999999999998E-3</v>
      </c>
      <c r="CK371" s="169" t="s">
        <v>44</v>
      </c>
      <c r="CL371" s="169">
        <v>2.3999999999999998E-3</v>
      </c>
      <c r="CM371" s="177">
        <v>2088220174.99</v>
      </c>
      <c r="CN371" s="177">
        <v>1839791602.6925387</v>
      </c>
      <c r="CO371" s="177">
        <v>167100232.29999989</v>
      </c>
      <c r="CP371" s="127" t="s">
        <v>44</v>
      </c>
      <c r="CQ371" s="127" t="s">
        <v>44</v>
      </c>
      <c r="CR371" s="127" t="s">
        <v>44</v>
      </c>
      <c r="CS371" s="127" t="s">
        <v>44</v>
      </c>
      <c r="CT371" s="125" t="s">
        <v>44</v>
      </c>
      <c r="CU371" s="125" t="s">
        <v>44</v>
      </c>
      <c r="CV371" s="125" t="s">
        <v>6050</v>
      </c>
      <c r="CW371" s="125" t="s">
        <v>44</v>
      </c>
      <c r="CX371" s="153">
        <v>25569.625694432871</v>
      </c>
    </row>
    <row r="372" spans="1:102" ht="15" customHeight="1" x14ac:dyDescent="0.25">
      <c r="A372" s="8"/>
      <c r="B372" s="128">
        <v>48899234000149</v>
      </c>
      <c r="C372" s="151" t="s">
        <v>5986</v>
      </c>
      <c r="D372" s="125">
        <v>10</v>
      </c>
      <c r="E372" s="125"/>
      <c r="F372" s="121"/>
      <c r="G372" s="125" t="s">
        <v>541</v>
      </c>
      <c r="H372" s="125" t="s">
        <v>3315</v>
      </c>
      <c r="I372" s="125" t="s">
        <v>3316</v>
      </c>
      <c r="J372" s="125" t="s">
        <v>3319</v>
      </c>
      <c r="K372" s="125" t="s">
        <v>3285</v>
      </c>
      <c r="L372" s="125" t="s">
        <v>3272</v>
      </c>
      <c r="M372" s="125" t="s">
        <v>160</v>
      </c>
      <c r="N372" s="125" t="s">
        <v>3324</v>
      </c>
      <c r="O372" s="125" t="s">
        <v>4761</v>
      </c>
      <c r="P372" s="125" t="s">
        <v>3320</v>
      </c>
      <c r="Q372" s="126">
        <v>1000</v>
      </c>
      <c r="R372" s="125" t="s">
        <v>4571</v>
      </c>
      <c r="S372" s="187" t="s">
        <v>44</v>
      </c>
      <c r="T372" s="170">
        <v>500</v>
      </c>
      <c r="U372" s="170">
        <v>500</v>
      </c>
      <c r="V372" s="171" t="s">
        <v>3271</v>
      </c>
      <c r="W372" s="171" t="s">
        <v>132</v>
      </c>
      <c r="X372" s="171" t="s">
        <v>132</v>
      </c>
      <c r="Y372" s="171" t="s">
        <v>3288</v>
      </c>
      <c r="Z372" s="171">
        <v>1</v>
      </c>
      <c r="AA372" s="171" t="s">
        <v>44</v>
      </c>
      <c r="AB372" s="168" t="s">
        <v>44</v>
      </c>
      <c r="AC372" s="171" t="s">
        <v>44</v>
      </c>
      <c r="AD372" s="168">
        <v>6.9999999999999993E-3</v>
      </c>
      <c r="AE372" s="168" t="s">
        <v>44</v>
      </c>
      <c r="AF372" s="168">
        <v>6.9999999999999993E-3</v>
      </c>
      <c r="AG372" s="168">
        <v>0.2</v>
      </c>
      <c r="AH372" s="171" t="s">
        <v>133</v>
      </c>
      <c r="AI372" s="171" t="s">
        <v>4607</v>
      </c>
      <c r="AJ372" s="171" t="s">
        <v>130</v>
      </c>
      <c r="AK372" s="172">
        <v>44924</v>
      </c>
      <c r="AL372" s="186" t="s">
        <v>5987</v>
      </c>
      <c r="AM372" s="127">
        <v>1.27196537087417E-2</v>
      </c>
      <c r="AN372" s="127">
        <v>5.0112382010477997E-2</v>
      </c>
      <c r="AO372" s="127">
        <v>0.15071075697603639</v>
      </c>
      <c r="AP372" s="127">
        <v>0.13163107866023971</v>
      </c>
      <c r="AQ372" s="127">
        <v>0.12952041484850069</v>
      </c>
      <c r="AR372" s="127">
        <v>9.9989909756208195E-2</v>
      </c>
      <c r="AS372" s="127">
        <v>0.13417959397360099</v>
      </c>
      <c r="AT372" s="127" t="s">
        <v>44</v>
      </c>
      <c r="AU372" s="127" t="s">
        <v>44</v>
      </c>
      <c r="AV372" s="127" t="s">
        <v>44</v>
      </c>
      <c r="AW372" s="127">
        <v>0.12889223816880949</v>
      </c>
      <c r="AX372" s="127">
        <v>1.165937203444168</v>
      </c>
      <c r="AY372" s="127">
        <v>1.1037397769487416</v>
      </c>
      <c r="AZ372" s="127">
        <v>1.0164279253601738</v>
      </c>
      <c r="BA372" s="127">
        <v>1.0012062928471086</v>
      </c>
      <c r="BB372" s="127">
        <v>1.0047765317546169</v>
      </c>
      <c r="BC372" s="127">
        <v>0.91953429950070398</v>
      </c>
      <c r="BD372" s="127">
        <v>1.0283979123180749</v>
      </c>
      <c r="BE372" s="127" t="s">
        <v>44</v>
      </c>
      <c r="BF372" s="127" t="s">
        <v>44</v>
      </c>
      <c r="BG372" s="127" t="s">
        <v>44</v>
      </c>
      <c r="BH372" s="127">
        <v>0.99296000917439398</v>
      </c>
      <c r="BI372" s="127">
        <v>1.8102722504882E-3</v>
      </c>
      <c r="BJ372" s="127">
        <v>4.7100298826853997E-3</v>
      </c>
      <c r="BK372" s="127">
        <v>2.4358491190610001E-3</v>
      </c>
      <c r="BL372" s="127">
        <v>1.4016630510149675E-4</v>
      </c>
      <c r="BM372" s="127">
        <v>5.4541130190632892E-4</v>
      </c>
      <c r="BN372" s="127">
        <v>-8.7498183980341E-3</v>
      </c>
      <c r="BO372" s="127">
        <v>3.7052003887757998E-3</v>
      </c>
      <c r="BP372" s="127" t="s">
        <v>44</v>
      </c>
      <c r="BQ372" s="127" t="s">
        <v>44</v>
      </c>
      <c r="BR372" s="127" t="s">
        <v>44</v>
      </c>
      <c r="BS372" s="127">
        <v>-8.0884107185152931E-4</v>
      </c>
      <c r="BT372" s="127">
        <v>6.6692848044308996E-3</v>
      </c>
      <c r="BU372" s="127">
        <v>5.6651451812862004E-3</v>
      </c>
      <c r="BV372" s="174">
        <v>0.32122878631005719</v>
      </c>
      <c r="BW372" s="174">
        <v>-0.1220864851252947</v>
      </c>
      <c r="BX372" s="127">
        <v>-1.2648318986305E-3</v>
      </c>
      <c r="BY372" s="127">
        <v>-2.6189254765762002E-3</v>
      </c>
      <c r="BZ372" s="174">
        <v>1.25534274460165E-2</v>
      </c>
      <c r="CA372" s="179">
        <v>0.50511074711837101</v>
      </c>
      <c r="CB372" s="179">
        <v>-0.36757872249697271</v>
      </c>
      <c r="CC372" s="179">
        <v>0.80678920003110755</v>
      </c>
      <c r="CD372" s="179">
        <v>0.79121026607591638</v>
      </c>
      <c r="CE372" s="179">
        <v>6.8257739719753893E-2</v>
      </c>
      <c r="CF372" s="179">
        <v>0.66191167007410578</v>
      </c>
      <c r="CG372" s="176">
        <v>1.4951079</v>
      </c>
      <c r="CH372" s="168">
        <v>0.33</v>
      </c>
      <c r="CI372" s="169">
        <v>0.15</v>
      </c>
      <c r="CJ372" s="169">
        <v>2.31E-3</v>
      </c>
      <c r="CK372" s="169">
        <v>6.3639354192821521E-5</v>
      </c>
      <c r="CL372" s="169">
        <v>2.3736393541928216E-3</v>
      </c>
      <c r="CM372" s="177">
        <v>109768279.04000001</v>
      </c>
      <c r="CN372" s="177">
        <v>81064970.859603181</v>
      </c>
      <c r="CO372" s="177">
        <v>31264485.359999999</v>
      </c>
      <c r="CP372" s="127" t="s">
        <v>44</v>
      </c>
      <c r="CQ372" s="127" t="s">
        <v>44</v>
      </c>
      <c r="CR372" s="127" t="s">
        <v>44</v>
      </c>
      <c r="CS372" s="127" t="s">
        <v>44</v>
      </c>
      <c r="CT372" s="125" t="s">
        <v>44</v>
      </c>
      <c r="CU372" s="125" t="s">
        <v>44</v>
      </c>
      <c r="CV372" s="125" t="s">
        <v>5988</v>
      </c>
      <c r="CW372" s="125" t="s">
        <v>44</v>
      </c>
      <c r="CX372" s="153">
        <v>25569.625694432871</v>
      </c>
    </row>
    <row r="373" spans="1:102" ht="15" customHeight="1" x14ac:dyDescent="0.25">
      <c r="A373" s="8"/>
      <c r="B373" s="128">
        <v>44211851000159</v>
      </c>
      <c r="C373" s="151" t="s">
        <v>5989</v>
      </c>
      <c r="D373" s="125">
        <v>2</v>
      </c>
      <c r="E373" s="125"/>
      <c r="F373" s="121"/>
      <c r="G373" s="125" t="s">
        <v>541</v>
      </c>
      <c r="H373" s="125" t="s">
        <v>3315</v>
      </c>
      <c r="I373" s="125" t="s">
        <v>3316</v>
      </c>
      <c r="J373" s="125" t="s">
        <v>357</v>
      </c>
      <c r="K373" s="125" t="s">
        <v>3285</v>
      </c>
      <c r="L373" s="125" t="s">
        <v>3272</v>
      </c>
      <c r="M373" s="125" t="s">
        <v>160</v>
      </c>
      <c r="N373" s="125" t="s">
        <v>3328</v>
      </c>
      <c r="O373" s="125" t="s">
        <v>625</v>
      </c>
      <c r="P373" s="125" t="s">
        <v>3320</v>
      </c>
      <c r="Q373" s="126">
        <v>1000</v>
      </c>
      <c r="R373" s="125" t="s">
        <v>4612</v>
      </c>
      <c r="S373" s="187" t="s">
        <v>44</v>
      </c>
      <c r="T373" s="170">
        <v>500</v>
      </c>
      <c r="U373" s="170">
        <v>500</v>
      </c>
      <c r="V373" s="171" t="s">
        <v>4723</v>
      </c>
      <c r="W373" s="171" t="s">
        <v>132</v>
      </c>
      <c r="X373" s="171" t="s">
        <v>132</v>
      </c>
      <c r="Y373" s="171" t="s">
        <v>132</v>
      </c>
      <c r="Z373" s="171">
        <v>0</v>
      </c>
      <c r="AA373" s="171" t="s">
        <v>44</v>
      </c>
      <c r="AB373" s="168" t="s">
        <v>44</v>
      </c>
      <c r="AC373" s="171" t="s">
        <v>44</v>
      </c>
      <c r="AD373" s="168">
        <v>4.0000000000000001E-3</v>
      </c>
      <c r="AE373" s="168" t="s">
        <v>44</v>
      </c>
      <c r="AF373" s="168">
        <v>5.5000000000000005E-3</v>
      </c>
      <c r="AG373" s="168" t="s">
        <v>44</v>
      </c>
      <c r="AH373" s="171" t="s">
        <v>44</v>
      </c>
      <c r="AI373" s="171" t="s">
        <v>44</v>
      </c>
      <c r="AJ373" s="171" t="s">
        <v>130</v>
      </c>
      <c r="AK373" s="172">
        <v>44559</v>
      </c>
      <c r="AL373" s="186" t="s">
        <v>5990</v>
      </c>
      <c r="AM373" s="127">
        <v>1.05003177117295E-2</v>
      </c>
      <c r="AN373" s="127">
        <v>4.53394327817742E-2</v>
      </c>
      <c r="AO373" s="127">
        <v>0.14896551491235629</v>
      </c>
      <c r="AP373" s="127">
        <v>0.1336582072801544</v>
      </c>
      <c r="AQ373" s="127">
        <v>0.13222181121873361</v>
      </c>
      <c r="AR373" s="127">
        <v>0.1166081003562338</v>
      </c>
      <c r="AS373" s="127">
        <v>0.13031959922494279</v>
      </c>
      <c r="AT373" s="127">
        <v>0.12621337101580771</v>
      </c>
      <c r="AU373" s="127" t="s">
        <v>44</v>
      </c>
      <c r="AV373" s="127" t="s">
        <v>44</v>
      </c>
      <c r="AW373" s="127">
        <v>0.13094724110645359</v>
      </c>
      <c r="AX373" s="127">
        <v>0.96250348857180479</v>
      </c>
      <c r="AY373" s="127">
        <v>0.99861418311894201</v>
      </c>
      <c r="AZ373" s="127">
        <v>1.0046576124400433</v>
      </c>
      <c r="BA373" s="127">
        <v>1.0175917311514406</v>
      </c>
      <c r="BB373" s="127">
        <v>1.0283871403123612</v>
      </c>
      <c r="BC373" s="127">
        <v>1.072359682478059</v>
      </c>
      <c r="BD373" s="127">
        <v>0.99881360353070603</v>
      </c>
      <c r="BE373" s="127">
        <v>1.0200705960657079</v>
      </c>
      <c r="BF373" s="127" t="s">
        <v>44</v>
      </c>
      <c r="BG373" s="127" t="s">
        <v>44</v>
      </c>
      <c r="BH373" s="127">
        <v>1.0244954153819259</v>
      </c>
      <c r="BI373" s="127">
        <v>-4.0906374652390003E-4</v>
      </c>
      <c r="BJ373" s="127">
        <v>-6.2919346018399993E-5</v>
      </c>
      <c r="BK373" s="127">
        <v>6.9060705538090004E-4</v>
      </c>
      <c r="BL373" s="127">
        <v>2.0423707920969036E-3</v>
      </c>
      <c r="BM373" s="127">
        <v>3.2339911754679651E-3</v>
      </c>
      <c r="BN373" s="127">
        <v>7.8683722019913995E-3</v>
      </c>
      <c r="BO373" s="127">
        <v>-1.547943598823E-4</v>
      </c>
      <c r="BP373" s="127">
        <v>2.4833355627734998E-3</v>
      </c>
      <c r="BQ373" s="127" t="s">
        <v>44</v>
      </c>
      <c r="BR373" s="127" t="s">
        <v>44</v>
      </c>
      <c r="BS373" s="127">
        <v>2.7760850320071029E-3</v>
      </c>
      <c r="BT373" s="127">
        <v>4.3539221122880002E-4</v>
      </c>
      <c r="BU373" s="127">
        <v>1.1313584100062001E-3</v>
      </c>
      <c r="BV373" s="174">
        <v>1.381906342191038</v>
      </c>
      <c r="BW373" s="174">
        <v>2.0286408802435751</v>
      </c>
      <c r="BX373" s="127" t="s">
        <v>44</v>
      </c>
      <c r="BY373" s="127" t="s">
        <v>44</v>
      </c>
      <c r="BZ373" s="174">
        <v>-7.7295301936600001E-5</v>
      </c>
      <c r="CA373" s="179">
        <v>2.0398594062445201E-2</v>
      </c>
      <c r="CB373" s="179">
        <v>6.4586690897124197E-2</v>
      </c>
      <c r="CC373" s="179">
        <v>-1.50557853111658E-2</v>
      </c>
      <c r="CD373" s="179">
        <v>-4.6099994698829999E-2</v>
      </c>
      <c r="CE373" s="179">
        <v>2.9299732132298199E-2</v>
      </c>
      <c r="CF373" s="179">
        <v>-7.4778032877816397E-2</v>
      </c>
      <c r="CG373" s="176">
        <v>1.7011210000000001</v>
      </c>
      <c r="CH373" s="168">
        <v>0.33</v>
      </c>
      <c r="CI373" s="169" t="s">
        <v>44</v>
      </c>
      <c r="CJ373" s="169">
        <v>1.32E-3</v>
      </c>
      <c r="CK373" s="169" t="s">
        <v>44</v>
      </c>
      <c r="CL373" s="169">
        <v>1.32E-3</v>
      </c>
      <c r="CM373" s="177">
        <v>1560162939.46</v>
      </c>
      <c r="CN373" s="177">
        <v>1543723930.246587</v>
      </c>
      <c r="CO373" s="177">
        <v>3902328.250000014</v>
      </c>
      <c r="CP373" s="127" t="s">
        <v>44</v>
      </c>
      <c r="CQ373" s="127" t="s">
        <v>44</v>
      </c>
      <c r="CR373" s="127" t="s">
        <v>44</v>
      </c>
      <c r="CS373" s="127" t="s">
        <v>44</v>
      </c>
      <c r="CT373" s="125" t="s">
        <v>44</v>
      </c>
      <c r="CU373" s="125" t="s">
        <v>44</v>
      </c>
      <c r="CV373" s="125" t="s">
        <v>5991</v>
      </c>
      <c r="CW373" s="125" t="s">
        <v>44</v>
      </c>
      <c r="CX373" s="153">
        <v>25569.625</v>
      </c>
    </row>
    <row r="374" spans="1:102" ht="15" customHeight="1" x14ac:dyDescent="0.25">
      <c r="A374" s="8"/>
      <c r="B374" s="128">
        <v>42084992000122</v>
      </c>
      <c r="C374" s="151" t="s">
        <v>5992</v>
      </c>
      <c r="D374" s="125">
        <v>26</v>
      </c>
      <c r="E374" s="125"/>
      <c r="F374" s="121"/>
      <c r="G374" s="125" t="s">
        <v>541</v>
      </c>
      <c r="H374" s="125" t="s">
        <v>3315</v>
      </c>
      <c r="I374" s="125" t="s">
        <v>3316</v>
      </c>
      <c r="J374" s="125" t="s">
        <v>357</v>
      </c>
      <c r="K374" s="125" t="s">
        <v>3285</v>
      </c>
      <c r="L374" s="125" t="s">
        <v>3273</v>
      </c>
      <c r="M374" s="125" t="s">
        <v>110</v>
      </c>
      <c r="N374" s="125" t="s">
        <v>4646</v>
      </c>
      <c r="O374" s="125" t="s">
        <v>401</v>
      </c>
      <c r="P374" s="125" t="s">
        <v>3320</v>
      </c>
      <c r="Q374" s="126">
        <v>1000</v>
      </c>
      <c r="R374" s="125" t="s">
        <v>4571</v>
      </c>
      <c r="S374" s="187" t="s">
        <v>44</v>
      </c>
      <c r="T374" s="170">
        <v>500</v>
      </c>
      <c r="U374" s="170">
        <v>500</v>
      </c>
      <c r="V374" s="171" t="s">
        <v>3271</v>
      </c>
      <c r="W374" s="171" t="s">
        <v>3288</v>
      </c>
      <c r="X374" s="171" t="s">
        <v>3288</v>
      </c>
      <c r="Y374" s="171" t="s">
        <v>4577</v>
      </c>
      <c r="Z374" s="171">
        <v>4</v>
      </c>
      <c r="AA374" s="171" t="s">
        <v>44</v>
      </c>
      <c r="AB374" s="168" t="s">
        <v>44</v>
      </c>
      <c r="AC374" s="171" t="s">
        <v>5993</v>
      </c>
      <c r="AD374" s="168">
        <v>6.9999999999999993E-3</v>
      </c>
      <c r="AE374" s="168">
        <v>0.307</v>
      </c>
      <c r="AF374" s="168">
        <v>6.9999999999999993E-3</v>
      </c>
      <c r="AG374" s="168" t="s">
        <v>44</v>
      </c>
      <c r="AH374" s="171" t="s">
        <v>44</v>
      </c>
      <c r="AI374" s="171" t="s">
        <v>44</v>
      </c>
      <c r="AJ374" s="171" t="s">
        <v>44</v>
      </c>
      <c r="AK374" s="172">
        <v>44553</v>
      </c>
      <c r="AL374" s="186" t="s">
        <v>5994</v>
      </c>
      <c r="AM374" s="127">
        <v>5.6803815921794999E-3</v>
      </c>
      <c r="AN374" s="127">
        <v>8.9842103027371004E-3</v>
      </c>
      <c r="AO374" s="127">
        <v>9.6402517599483803E-2</v>
      </c>
      <c r="AP374" s="127">
        <v>0.1407611709863201</v>
      </c>
      <c r="AQ374" s="127">
        <v>0.12691949695065841</v>
      </c>
      <c r="AR374" s="127">
        <v>0.13639977282278321</v>
      </c>
      <c r="AS374" s="127">
        <v>0.1389296003105942</v>
      </c>
      <c r="AT374" s="127">
        <v>-0.1101539714913142</v>
      </c>
      <c r="AU374" s="127" t="s">
        <v>44</v>
      </c>
      <c r="AV374" s="127" t="s">
        <v>44</v>
      </c>
      <c r="AW374" s="127">
        <v>6.8924157495880101E-2</v>
      </c>
      <c r="AX374" s="127">
        <v>0.52068777812165057</v>
      </c>
      <c r="AY374" s="127">
        <v>0.1978798428206873</v>
      </c>
      <c r="AZ374" s="127">
        <v>0.65016069807625709</v>
      </c>
      <c r="BA374" s="127">
        <v>1.0752369416513039</v>
      </c>
      <c r="BB374" s="127">
        <v>0.98215058132073685</v>
      </c>
      <c r="BC374" s="127">
        <v>1.2543692644633648</v>
      </c>
      <c r="BD374" s="127">
        <v>1.0648035717466051</v>
      </c>
      <c r="BE374" s="127" t="s">
        <v>44</v>
      </c>
      <c r="BF374" s="127" t="s">
        <v>44</v>
      </c>
      <c r="BG374" s="127" t="s">
        <v>44</v>
      </c>
      <c r="BH374" s="127">
        <v>0.48764029911845408</v>
      </c>
      <c r="BI374" s="127">
        <v>-5.2289998660738999E-3</v>
      </c>
      <c r="BJ374" s="127">
        <v>-3.6418141825055497E-2</v>
      </c>
      <c r="BK374" s="127">
        <v>-5.1872390257491498E-2</v>
      </c>
      <c r="BL374" s="127">
        <v>8.70925694555158E-3</v>
      </c>
      <c r="BM374" s="127">
        <v>-2.042647515263063E-3</v>
      </c>
      <c r="BN374" s="127">
        <v>2.7660044668540801E-2</v>
      </c>
      <c r="BO374" s="127">
        <v>8.4552067257690003E-3</v>
      </c>
      <c r="BP374" s="127">
        <v>-0.23388400694434841</v>
      </c>
      <c r="BQ374" s="127" t="s">
        <v>44</v>
      </c>
      <c r="BR374" s="127" t="s">
        <v>44</v>
      </c>
      <c r="BS374" s="127">
        <v>-6.3449902879033737E-2</v>
      </c>
      <c r="BT374" s="127">
        <v>7.8902672254760498E-2</v>
      </c>
      <c r="BU374" s="127">
        <v>0.13204733391870849</v>
      </c>
      <c r="BV374" s="174">
        <v>-0.54683226797351658</v>
      </c>
      <c r="BW374" s="174">
        <v>-0.34308435774592111</v>
      </c>
      <c r="BX374" s="127">
        <v>-2.94301993987942E-2</v>
      </c>
      <c r="BY374" s="127">
        <v>-0.19278365930976729</v>
      </c>
      <c r="BZ374" s="174">
        <v>-6.2197539830012001E-3</v>
      </c>
      <c r="CA374" s="179">
        <v>0.1820486227416209</v>
      </c>
      <c r="CB374" s="179">
        <v>-8.6247941910921902E-2</v>
      </c>
      <c r="CC374" s="179">
        <v>0.17529952577642649</v>
      </c>
      <c r="CD374" s="179">
        <v>0.1078211062612448</v>
      </c>
      <c r="CE374" s="179">
        <v>7.22977182276799E-2</v>
      </c>
      <c r="CF374" s="179">
        <v>0.24542271570899171</v>
      </c>
      <c r="CG374" s="176">
        <v>1.3348625000000001</v>
      </c>
      <c r="CH374" s="168">
        <v>0.6</v>
      </c>
      <c r="CI374" s="169" t="s">
        <v>44</v>
      </c>
      <c r="CJ374" s="169">
        <v>4.1999999999999989E-3</v>
      </c>
      <c r="CK374" s="169" t="s">
        <v>44</v>
      </c>
      <c r="CL374" s="169">
        <v>4.1999999999999989E-3</v>
      </c>
      <c r="CM374" s="177">
        <v>111647091.97</v>
      </c>
      <c r="CN374" s="177">
        <v>117804855.71682534</v>
      </c>
      <c r="CO374" s="177">
        <v>15938638.789999999</v>
      </c>
      <c r="CP374" s="127" t="s">
        <v>44</v>
      </c>
      <c r="CQ374" s="127" t="s">
        <v>44</v>
      </c>
      <c r="CR374" s="127" t="s">
        <v>44</v>
      </c>
      <c r="CS374" s="127" t="s">
        <v>44</v>
      </c>
      <c r="CT374" s="125" t="s">
        <v>44</v>
      </c>
      <c r="CU374" s="125" t="s">
        <v>44</v>
      </c>
      <c r="CV374" s="125" t="s">
        <v>5995</v>
      </c>
      <c r="CW374" s="125" t="s">
        <v>44</v>
      </c>
      <c r="CX374" s="153">
        <v>25569.625</v>
      </c>
    </row>
    <row r="375" spans="1:102" ht="15" customHeight="1" x14ac:dyDescent="0.25">
      <c r="A375" s="8"/>
      <c r="B375" s="128">
        <v>44602950000161</v>
      </c>
      <c r="C375" s="151" t="s">
        <v>6051</v>
      </c>
      <c r="D375" s="125">
        <v>27</v>
      </c>
      <c r="E375" s="125"/>
      <c r="F375" s="121"/>
      <c r="G375" s="125" t="s">
        <v>541</v>
      </c>
      <c r="H375" s="125" t="s">
        <v>3315</v>
      </c>
      <c r="I375" s="125" t="s">
        <v>3316</v>
      </c>
      <c r="J375" s="125" t="s">
        <v>3318</v>
      </c>
      <c r="K375" s="125" t="s">
        <v>3298</v>
      </c>
      <c r="L375" s="125" t="s">
        <v>3273</v>
      </c>
      <c r="M375" s="125" t="s">
        <v>110</v>
      </c>
      <c r="N375" s="125" t="s">
        <v>4646</v>
      </c>
      <c r="O375" s="125" t="s">
        <v>447</v>
      </c>
      <c r="P375" s="125" t="s">
        <v>112</v>
      </c>
      <c r="Q375" s="126">
        <v>1000</v>
      </c>
      <c r="R375" s="125" t="s">
        <v>4571</v>
      </c>
      <c r="S375" s="187" t="s">
        <v>44</v>
      </c>
      <c r="T375" s="170">
        <v>500</v>
      </c>
      <c r="U375" s="170">
        <v>500</v>
      </c>
      <c r="V375" s="171" t="s">
        <v>3271</v>
      </c>
      <c r="W375" s="171" t="s">
        <v>3288</v>
      </c>
      <c r="X375" s="171" t="s">
        <v>3288</v>
      </c>
      <c r="Y375" s="171" t="s">
        <v>4577</v>
      </c>
      <c r="Z375" s="171">
        <v>4</v>
      </c>
      <c r="AA375" s="171" t="s">
        <v>44</v>
      </c>
      <c r="AB375" s="168" t="s">
        <v>44</v>
      </c>
      <c r="AC375" s="171" t="s">
        <v>6052</v>
      </c>
      <c r="AD375" s="168">
        <v>6.9999999999999993E-3</v>
      </c>
      <c r="AE375" s="168">
        <v>0.307</v>
      </c>
      <c r="AF375" s="168">
        <v>6.9999999999999993E-3</v>
      </c>
      <c r="AG375" s="168" t="s">
        <v>44</v>
      </c>
      <c r="AH375" s="171" t="s">
        <v>44</v>
      </c>
      <c r="AI375" s="171" t="s">
        <v>44</v>
      </c>
      <c r="AJ375" s="171" t="s">
        <v>44</v>
      </c>
      <c r="AK375" s="172">
        <v>44869</v>
      </c>
      <c r="AL375" s="186" t="s">
        <v>6053</v>
      </c>
      <c r="AM375" s="127">
        <v>6.6555927577609697E-2</v>
      </c>
      <c r="AN375" s="127">
        <v>1.03011037525047E-2</v>
      </c>
      <c r="AO375" s="127">
        <v>0.17378887505711749</v>
      </c>
      <c r="AP375" s="127">
        <v>7.9527092778320901E-2</v>
      </c>
      <c r="AQ375" s="127">
        <v>0.1059127739926191</v>
      </c>
      <c r="AR375" s="127">
        <v>0.214594324335317</v>
      </c>
      <c r="AS375" s="127">
        <v>0.122705068340678</v>
      </c>
      <c r="AT375" s="127" t="s">
        <v>44</v>
      </c>
      <c r="AU375" s="127" t="s">
        <v>44</v>
      </c>
      <c r="AV375" s="127" t="s">
        <v>44</v>
      </c>
      <c r="AW375" s="127">
        <v>0.1022260140974533</v>
      </c>
      <c r="AX375" s="127">
        <v>6.1007975412993654</v>
      </c>
      <c r="AY375" s="127">
        <v>0.22688480375445069</v>
      </c>
      <c r="AZ375" s="127">
        <v>1.1720720489319247</v>
      </c>
      <c r="BA375" s="127">
        <v>0.59010973102168063</v>
      </c>
      <c r="BB375" s="127">
        <v>0.80320714544516769</v>
      </c>
      <c r="BC375" s="127">
        <v>1.9734675447314405</v>
      </c>
      <c r="BD375" s="127">
        <v>0.94045325653040079</v>
      </c>
      <c r="BE375" s="127" t="s">
        <v>44</v>
      </c>
      <c r="BF375" s="127" t="s">
        <v>44</v>
      </c>
      <c r="BG375" s="127" t="s">
        <v>44</v>
      </c>
      <c r="BH375" s="127">
        <v>0.76075952702620264</v>
      </c>
      <c r="BI375" s="127">
        <v>5.5646546119356197E-2</v>
      </c>
      <c r="BJ375" s="127">
        <v>-3.51012483752879E-2</v>
      </c>
      <c r="BK375" s="127">
        <v>2.5513967200141999E-2</v>
      </c>
      <c r="BL375" s="127">
        <v>-4.8679194888041954E-2</v>
      </c>
      <c r="BM375" s="127">
        <v>-2.2926433226452381E-2</v>
      </c>
      <c r="BN375" s="127">
        <v>0.1058545961810746</v>
      </c>
      <c r="BO375" s="127">
        <v>-7.769325244147E-3</v>
      </c>
      <c r="BP375" s="127" t="s">
        <v>44</v>
      </c>
      <c r="BQ375" s="127" t="s">
        <v>44</v>
      </c>
      <c r="BR375" s="127" t="s">
        <v>44</v>
      </c>
      <c r="BS375" s="127">
        <v>-2.8339524589319209E-2</v>
      </c>
      <c r="BT375" s="127">
        <v>0.16995211561728121</v>
      </c>
      <c r="BU375" s="127">
        <v>0.1995384307051018</v>
      </c>
      <c r="BV375" s="174">
        <v>0.2142383954901339</v>
      </c>
      <c r="BW375" s="174">
        <v>-2.47155077081695E-2</v>
      </c>
      <c r="BX375" s="127">
        <v>-9.1672776020903193E-2</v>
      </c>
      <c r="BY375" s="127">
        <v>-0.2377275593240997</v>
      </c>
      <c r="BZ375" s="174">
        <v>-0.10388884072236131</v>
      </c>
      <c r="CA375" s="179">
        <v>-0.1653132553529098</v>
      </c>
      <c r="CB375" s="179">
        <v>0.20102351094541901</v>
      </c>
      <c r="CC375" s="179">
        <v>-0.1239430056128405</v>
      </c>
      <c r="CD375" s="179">
        <v>-5.8095927127894298E-2</v>
      </c>
      <c r="CE375" s="179">
        <v>4.2030169691521201E-2</v>
      </c>
      <c r="CF375" s="179">
        <v>-0.1027892635803562</v>
      </c>
      <c r="CG375" s="176">
        <v>1.4015396</v>
      </c>
      <c r="CH375" s="168">
        <v>0.6</v>
      </c>
      <c r="CI375" s="169" t="s">
        <v>44</v>
      </c>
      <c r="CJ375" s="169">
        <v>4.1999999999999989E-3</v>
      </c>
      <c r="CK375" s="169" t="s">
        <v>44</v>
      </c>
      <c r="CL375" s="169">
        <v>4.1999999999999989E-3</v>
      </c>
      <c r="CM375" s="177">
        <v>3761491.89</v>
      </c>
      <c r="CN375" s="177">
        <v>3682958.2610317478</v>
      </c>
      <c r="CO375" s="177">
        <v>25688.3</v>
      </c>
      <c r="CP375" s="127" t="s">
        <v>44</v>
      </c>
      <c r="CQ375" s="127" t="s">
        <v>44</v>
      </c>
      <c r="CR375" s="127" t="s">
        <v>44</v>
      </c>
      <c r="CS375" s="127" t="s">
        <v>44</v>
      </c>
      <c r="CT375" s="125" t="s">
        <v>44</v>
      </c>
      <c r="CU375" s="125" t="s">
        <v>44</v>
      </c>
      <c r="CV375" s="125" t="s">
        <v>6054</v>
      </c>
      <c r="CW375" s="125" t="s">
        <v>44</v>
      </c>
      <c r="CX375" s="153">
        <v>25569.625694432871</v>
      </c>
    </row>
    <row r="376" spans="1:102" ht="15" customHeight="1" x14ac:dyDescent="0.25">
      <c r="A376" s="8"/>
      <c r="B376" s="128">
        <v>38001966000116</v>
      </c>
      <c r="C376" s="151" t="s">
        <v>6055</v>
      </c>
      <c r="D376" s="125">
        <v>49</v>
      </c>
      <c r="E376" s="125"/>
      <c r="F376" s="121"/>
      <c r="G376" s="125" t="s">
        <v>541</v>
      </c>
      <c r="H376" s="125" t="s">
        <v>3315</v>
      </c>
      <c r="I376" s="125" t="s">
        <v>3316</v>
      </c>
      <c r="J376" s="125" t="s">
        <v>3318</v>
      </c>
      <c r="K376" s="125" t="s">
        <v>3298</v>
      </c>
      <c r="L376" s="125" t="s">
        <v>3273</v>
      </c>
      <c r="M376" s="125" t="s">
        <v>110</v>
      </c>
      <c r="N376" s="125" t="s">
        <v>4646</v>
      </c>
      <c r="O376" s="125" t="s">
        <v>353</v>
      </c>
      <c r="P376" s="125" t="s">
        <v>3295</v>
      </c>
      <c r="Q376" s="126">
        <v>1000</v>
      </c>
      <c r="R376" s="125" t="s">
        <v>4571</v>
      </c>
      <c r="S376" s="187" t="s">
        <v>44</v>
      </c>
      <c r="T376" s="170">
        <v>500</v>
      </c>
      <c r="U376" s="170">
        <v>500</v>
      </c>
      <c r="V376" s="171" t="s">
        <v>3271</v>
      </c>
      <c r="W376" s="171" t="s">
        <v>3288</v>
      </c>
      <c r="X376" s="171" t="s">
        <v>3288</v>
      </c>
      <c r="Y376" s="171" t="s">
        <v>4577</v>
      </c>
      <c r="Z376" s="171">
        <v>4</v>
      </c>
      <c r="AA376" s="171" t="s">
        <v>44</v>
      </c>
      <c r="AB376" s="168" t="s">
        <v>44</v>
      </c>
      <c r="AC376" s="171" t="s">
        <v>6056</v>
      </c>
      <c r="AD376" s="168">
        <v>6.9999999999999993E-3</v>
      </c>
      <c r="AE376" s="168">
        <v>0.307</v>
      </c>
      <c r="AF376" s="168">
        <v>6.9999999999999993E-3</v>
      </c>
      <c r="AG376" s="168" t="s">
        <v>44</v>
      </c>
      <c r="AH376" s="171" t="s">
        <v>44</v>
      </c>
      <c r="AI376" s="171" t="s">
        <v>44</v>
      </c>
      <c r="AJ376" s="171" t="s">
        <v>44</v>
      </c>
      <c r="AK376" s="172">
        <v>44118</v>
      </c>
      <c r="AL376" s="186" t="s">
        <v>3412</v>
      </c>
      <c r="AM376" s="127">
        <v>3.3628542253020199E-2</v>
      </c>
      <c r="AN376" s="127">
        <v>-0.1061679752407179</v>
      </c>
      <c r="AO376" s="127">
        <v>-3.0151795167094299E-2</v>
      </c>
      <c r="AP376" s="127">
        <v>3.6166056372590703E-2</v>
      </c>
      <c r="AQ376" s="127">
        <v>5.2467478871823098E-2</v>
      </c>
      <c r="AR376" s="127">
        <v>0.37703798848915149</v>
      </c>
      <c r="AS376" s="127">
        <v>1.9856135246864599E-2</v>
      </c>
      <c r="AT376" s="127">
        <v>-0.44395550986518828</v>
      </c>
      <c r="AU376" s="127" t="s">
        <v>44</v>
      </c>
      <c r="AV376" s="127" t="s">
        <v>44</v>
      </c>
      <c r="AW376" s="127">
        <v>-3.66328755132986E-2</v>
      </c>
      <c r="AX376" s="127">
        <v>3.0825342739829305</v>
      </c>
      <c r="AY376" s="127" t="s">
        <v>44</v>
      </c>
      <c r="AZ376" s="127" t="s">
        <v>44</v>
      </c>
      <c r="BA376" s="127">
        <v>0.26276495034522829</v>
      </c>
      <c r="BB376" s="127">
        <v>0.37771984689957733</v>
      </c>
      <c r="BC376" s="127">
        <v>3.4673434897164741</v>
      </c>
      <c r="BD376" s="127">
        <v>0.15218415431036769</v>
      </c>
      <c r="BE376" s="127" t="s">
        <v>44</v>
      </c>
      <c r="BF376" s="127" t="s">
        <v>44</v>
      </c>
      <c r="BG376" s="127" t="s">
        <v>44</v>
      </c>
      <c r="BH376" s="127" t="s">
        <v>44</v>
      </c>
      <c r="BI376" s="127">
        <v>2.2719160794766699E-2</v>
      </c>
      <c r="BJ376" s="127">
        <v>-0.15157032736851059</v>
      </c>
      <c r="BK376" s="127">
        <v>-0.17842670302406971</v>
      </c>
      <c r="BL376" s="127">
        <v>-8.9194107558179914E-2</v>
      </c>
      <c r="BM376" s="127">
        <v>-7.589593841846709E-2</v>
      </c>
      <c r="BN376" s="127">
        <v>0.26829826033490911</v>
      </c>
      <c r="BO376" s="127">
        <v>-0.11061825833796041</v>
      </c>
      <c r="BP376" s="127">
        <v>-0.56768554531822246</v>
      </c>
      <c r="BQ376" s="127" t="s">
        <v>44</v>
      </c>
      <c r="BR376" s="127" t="s">
        <v>44</v>
      </c>
      <c r="BS376" s="127">
        <v>-0.16257005202657404</v>
      </c>
      <c r="BT376" s="127">
        <v>0.1522994951966577</v>
      </c>
      <c r="BU376" s="127">
        <v>0.2251008340389066</v>
      </c>
      <c r="BV376" s="174">
        <v>-1.0329735397068365</v>
      </c>
      <c r="BW376" s="174">
        <v>-0.51033811228486747</v>
      </c>
      <c r="BX376" s="127">
        <v>-0.15939343364125311</v>
      </c>
      <c r="BY376" s="127">
        <v>-0.54025605272311827</v>
      </c>
      <c r="BZ376" s="174">
        <v>-0.32743600693918751</v>
      </c>
      <c r="CA376" s="179">
        <v>-0.3803108139764827</v>
      </c>
      <c r="CB376" s="179">
        <v>0.2845613819759315</v>
      </c>
      <c r="CC376" s="179">
        <v>-0.34783785327971378</v>
      </c>
      <c r="CD376" s="179">
        <v>-0.27359668225964678</v>
      </c>
      <c r="CE376" s="179">
        <v>2.5415969112329299E-2</v>
      </c>
      <c r="CF376" s="179">
        <v>-0.26438301635236178</v>
      </c>
      <c r="CG376" s="176">
        <v>0.81382949999999998</v>
      </c>
      <c r="CH376" s="168">
        <v>0.6</v>
      </c>
      <c r="CI376" s="169" t="s">
        <v>44</v>
      </c>
      <c r="CJ376" s="169">
        <v>4.1999999999999989E-3</v>
      </c>
      <c r="CK376" s="169" t="s">
        <v>44</v>
      </c>
      <c r="CL376" s="169">
        <v>4.1999999999999989E-3</v>
      </c>
      <c r="CM376" s="177">
        <v>15659579.220000001</v>
      </c>
      <c r="CN376" s="177">
        <v>18791573.213174608</v>
      </c>
      <c r="CO376" s="177">
        <v>-3085873.04</v>
      </c>
      <c r="CP376" s="127" t="s">
        <v>44</v>
      </c>
      <c r="CQ376" s="127" t="s">
        <v>44</v>
      </c>
      <c r="CR376" s="127" t="s">
        <v>44</v>
      </c>
      <c r="CS376" s="127" t="s">
        <v>44</v>
      </c>
      <c r="CT376" s="125" t="s">
        <v>44</v>
      </c>
      <c r="CU376" s="125" t="s">
        <v>44</v>
      </c>
      <c r="CV376" s="125" t="s">
        <v>6057</v>
      </c>
      <c r="CW376" s="125" t="s">
        <v>44</v>
      </c>
      <c r="CX376" s="153">
        <v>25569.625694432871</v>
      </c>
    </row>
    <row r="377" spans="1:102" ht="15" customHeight="1" x14ac:dyDescent="0.25">
      <c r="A377" s="8"/>
      <c r="B377" s="128">
        <v>50223269000105</v>
      </c>
      <c r="C377" s="151" t="s">
        <v>5996</v>
      </c>
      <c r="D377" s="125">
        <v>11</v>
      </c>
      <c r="E377" s="125"/>
      <c r="F377" s="121"/>
      <c r="G377" s="125" t="s">
        <v>541</v>
      </c>
      <c r="H377" s="125" t="s">
        <v>3315</v>
      </c>
      <c r="I377" s="125" t="s">
        <v>3316</v>
      </c>
      <c r="J377" s="125" t="s">
        <v>357</v>
      </c>
      <c r="K377" s="125" t="s">
        <v>3285</v>
      </c>
      <c r="L377" s="125" t="s">
        <v>3272</v>
      </c>
      <c r="M377" s="125" t="s">
        <v>160</v>
      </c>
      <c r="N377" s="125" t="s">
        <v>3305</v>
      </c>
      <c r="O377" s="125" t="s">
        <v>161</v>
      </c>
      <c r="P377" s="125" t="s">
        <v>3320</v>
      </c>
      <c r="Q377" s="126">
        <v>1000</v>
      </c>
      <c r="R377" s="125" t="s">
        <v>4571</v>
      </c>
      <c r="S377" s="187" t="s">
        <v>44</v>
      </c>
      <c r="T377" s="170">
        <v>100</v>
      </c>
      <c r="U377" s="170">
        <v>1000</v>
      </c>
      <c r="V377" s="171" t="s">
        <v>3271</v>
      </c>
      <c r="W377" s="171" t="s">
        <v>132</v>
      </c>
      <c r="X377" s="171" t="s">
        <v>132</v>
      </c>
      <c r="Y377" s="171" t="s">
        <v>3288</v>
      </c>
      <c r="Z377" s="171">
        <v>1</v>
      </c>
      <c r="AA377" s="171" t="s">
        <v>44</v>
      </c>
      <c r="AB377" s="168" t="s">
        <v>44</v>
      </c>
      <c r="AC377" s="171" t="s">
        <v>44</v>
      </c>
      <c r="AD377" s="168">
        <v>4.5000000000000005E-3</v>
      </c>
      <c r="AE377" s="168" t="s">
        <v>44</v>
      </c>
      <c r="AF377" s="168">
        <v>4.5000000000000005E-3</v>
      </c>
      <c r="AG377" s="168" t="s">
        <v>44</v>
      </c>
      <c r="AH377" s="171" t="s">
        <v>44</v>
      </c>
      <c r="AI377" s="171" t="s">
        <v>44</v>
      </c>
      <c r="AJ377" s="171" t="s">
        <v>130</v>
      </c>
      <c r="AK377" s="172">
        <v>45034</v>
      </c>
      <c r="AL377" s="186" t="s">
        <v>5997</v>
      </c>
      <c r="AM377" s="127">
        <v>9.8265287967322004E-3</v>
      </c>
      <c r="AN377" s="127">
        <v>4.43345683119356E-2</v>
      </c>
      <c r="AO377" s="127">
        <v>0.14929517045793059</v>
      </c>
      <c r="AP377" s="127">
        <v>0.13492316883180569</v>
      </c>
      <c r="AQ377" s="127">
        <v>0.1339309760287363</v>
      </c>
      <c r="AR377" s="127">
        <v>0.1087578920651035</v>
      </c>
      <c r="AS377" s="127" t="s">
        <v>44</v>
      </c>
      <c r="AT377" s="127" t="s">
        <v>44</v>
      </c>
      <c r="AU377" s="127" t="s">
        <v>44</v>
      </c>
      <c r="AV377" s="127" t="s">
        <v>44</v>
      </c>
      <c r="AW377" s="127">
        <v>0.13505802589224841</v>
      </c>
      <c r="AX377" s="127">
        <v>0.90074114965500962</v>
      </c>
      <c r="AY377" s="127">
        <v>0.97648175114691038</v>
      </c>
      <c r="AZ377" s="127">
        <v>1.006880885078272</v>
      </c>
      <c r="BA377" s="127">
        <v>1.0278313731912898</v>
      </c>
      <c r="BB377" s="127">
        <v>1.0433838108128517</v>
      </c>
      <c r="BC377" s="127">
        <v>1.0001670402452674</v>
      </c>
      <c r="BD377" s="127" t="s">
        <v>44</v>
      </c>
      <c r="BE377" s="127" t="s">
        <v>44</v>
      </c>
      <c r="BF377" s="127" t="s">
        <v>44</v>
      </c>
      <c r="BG377" s="127" t="s">
        <v>44</v>
      </c>
      <c r="BH377" s="127">
        <v>1.0529080918081797</v>
      </c>
      <c r="BI377" s="127">
        <v>-1.0828526615211001E-3</v>
      </c>
      <c r="BJ377" s="127">
        <v>-1.0677838158569999E-3</v>
      </c>
      <c r="BK377" s="127">
        <v>1.0202626009552E-3</v>
      </c>
      <c r="BL377" s="127">
        <v>3.229483892082774E-3</v>
      </c>
      <c r="BM377" s="127">
        <v>4.9353292687330796E-3</v>
      </c>
      <c r="BN377" s="127">
        <v>1.8163910861100001E-5</v>
      </c>
      <c r="BO377" s="127" t="s">
        <v>44</v>
      </c>
      <c r="BP377" s="127" t="s">
        <v>44</v>
      </c>
      <c r="BQ377" s="127" t="s">
        <v>44</v>
      </c>
      <c r="BR377" s="127" t="s">
        <v>44</v>
      </c>
      <c r="BS377" s="127">
        <v>6.0150389197719534E-3</v>
      </c>
      <c r="BT377" s="127">
        <v>1.2149787819748E-3</v>
      </c>
      <c r="BU377" s="127">
        <v>4.7424409796875001E-3</v>
      </c>
      <c r="BV377" s="174">
        <v>0.73198318687303499</v>
      </c>
      <c r="BW377" s="174">
        <v>1.1272177190036641</v>
      </c>
      <c r="BX377" s="127">
        <v>-1.4537600179709287E-4</v>
      </c>
      <c r="BY377" s="127">
        <v>-6.7162291096344003E-3</v>
      </c>
      <c r="BZ377" s="174">
        <v>-1.2792901034598E-3</v>
      </c>
      <c r="CA377" s="179">
        <v>2.1722237529135401E-2</v>
      </c>
      <c r="CB377" s="179">
        <v>6.2961862401892596E-2</v>
      </c>
      <c r="CC377" s="179">
        <v>0.1130189329125362</v>
      </c>
      <c r="CD377" s="179">
        <v>6.1436217963296902E-2</v>
      </c>
      <c r="CE377" s="179">
        <v>9.8816841538911099E-2</v>
      </c>
      <c r="CF377" s="179">
        <v>3.5751979080416697E-2</v>
      </c>
      <c r="CG377" s="176">
        <v>1.46604</v>
      </c>
      <c r="CH377" s="168">
        <v>0.42</v>
      </c>
      <c r="CI377" s="169" t="s">
        <v>44</v>
      </c>
      <c r="CJ377" s="169">
        <v>1.8900000000000002E-3</v>
      </c>
      <c r="CK377" s="169" t="s">
        <v>44</v>
      </c>
      <c r="CL377" s="169">
        <v>1.8900000000000002E-3</v>
      </c>
      <c r="CM377" s="177">
        <v>551252931.54999995</v>
      </c>
      <c r="CN377" s="177">
        <v>598489640.6585716</v>
      </c>
      <c r="CO377" s="177">
        <v>-93661576.060000002</v>
      </c>
      <c r="CP377" s="127" t="s">
        <v>44</v>
      </c>
      <c r="CQ377" s="127" t="s">
        <v>44</v>
      </c>
      <c r="CR377" s="127" t="s">
        <v>44</v>
      </c>
      <c r="CS377" s="127" t="s">
        <v>44</v>
      </c>
      <c r="CT377" s="125" t="s">
        <v>44</v>
      </c>
      <c r="CU377" s="125" t="s">
        <v>44</v>
      </c>
      <c r="CV377" s="125" t="s">
        <v>5998</v>
      </c>
      <c r="CW377" s="125" t="s">
        <v>44</v>
      </c>
      <c r="CX377" s="153">
        <v>25569.604861099539</v>
      </c>
    </row>
    <row r="378" spans="1:102" ht="15" customHeight="1" x14ac:dyDescent="0.25">
      <c r="A378" s="8"/>
      <c r="B378" s="128">
        <v>50697486000137</v>
      </c>
      <c r="C378" s="151" t="s">
        <v>6058</v>
      </c>
      <c r="D378" s="125">
        <v>11</v>
      </c>
      <c r="E378" s="125"/>
      <c r="F378" s="121"/>
      <c r="G378" s="125" t="s">
        <v>541</v>
      </c>
      <c r="H378" s="125" t="s">
        <v>3264</v>
      </c>
      <c r="I378" s="125" t="s">
        <v>3265</v>
      </c>
      <c r="J378" s="125" t="s">
        <v>357</v>
      </c>
      <c r="K378" s="125" t="s">
        <v>3285</v>
      </c>
      <c r="L378" s="125" t="s">
        <v>3272</v>
      </c>
      <c r="M378" s="125" t="s">
        <v>160</v>
      </c>
      <c r="N378" s="125" t="s">
        <v>3305</v>
      </c>
      <c r="O378" s="125" t="s">
        <v>161</v>
      </c>
      <c r="P378" s="125" t="s">
        <v>3320</v>
      </c>
      <c r="Q378" s="126">
        <v>1000</v>
      </c>
      <c r="R378" s="125" t="s">
        <v>4571</v>
      </c>
      <c r="S378" s="187" t="s">
        <v>44</v>
      </c>
      <c r="T378" s="170">
        <v>1000</v>
      </c>
      <c r="U378" s="170">
        <v>1000</v>
      </c>
      <c r="V378" s="171" t="s">
        <v>3271</v>
      </c>
      <c r="W378" s="171" t="s">
        <v>132</v>
      </c>
      <c r="X378" s="171" t="s">
        <v>3289</v>
      </c>
      <c r="Y378" s="171" t="s">
        <v>3288</v>
      </c>
      <c r="Z378" s="171">
        <v>31</v>
      </c>
      <c r="AA378" s="171" t="s">
        <v>44</v>
      </c>
      <c r="AB378" s="168" t="s">
        <v>44</v>
      </c>
      <c r="AC378" s="171" t="s">
        <v>44</v>
      </c>
      <c r="AD378" s="168">
        <v>6.4000000000000003E-3</v>
      </c>
      <c r="AE378" s="168" t="s">
        <v>44</v>
      </c>
      <c r="AF378" s="168">
        <v>6.4000000000000003E-3</v>
      </c>
      <c r="AG378" s="168">
        <v>0.2</v>
      </c>
      <c r="AH378" s="171" t="s">
        <v>4669</v>
      </c>
      <c r="AI378" s="171" t="s">
        <v>4607</v>
      </c>
      <c r="AJ378" s="171" t="s">
        <v>130</v>
      </c>
      <c r="AK378" s="172">
        <v>45070</v>
      </c>
      <c r="AL378" s="186" t="s">
        <v>6059</v>
      </c>
      <c r="AM378" s="127">
        <v>1.02228974373252E-2</v>
      </c>
      <c r="AN378" s="127">
        <v>4.5008560350277803E-2</v>
      </c>
      <c r="AO378" s="127">
        <v>0.1515828736139577</v>
      </c>
      <c r="AP378" s="127">
        <v>0.13719938622746741</v>
      </c>
      <c r="AQ378" s="127" t="s">
        <v>44</v>
      </c>
      <c r="AR378" s="127">
        <v>0.10903126080296589</v>
      </c>
      <c r="AS378" s="127" t="s">
        <v>44</v>
      </c>
      <c r="AT378" s="127" t="s">
        <v>44</v>
      </c>
      <c r="AU378" s="127" t="s">
        <v>44</v>
      </c>
      <c r="AV378" s="127" t="s">
        <v>44</v>
      </c>
      <c r="AW378" s="127">
        <v>0.13072704996366921</v>
      </c>
      <c r="AX378" s="127">
        <v>0.93707397403279602</v>
      </c>
      <c r="AY378" s="127">
        <v>0.99132662166034136</v>
      </c>
      <c r="AZ378" s="127">
        <v>1.0223096800719187</v>
      </c>
      <c r="BA378" s="127">
        <v>1.046285715746534</v>
      </c>
      <c r="BB378" s="127" t="s">
        <v>44</v>
      </c>
      <c r="BC378" s="127">
        <v>1.0026810132200266</v>
      </c>
      <c r="BD378" s="127" t="s">
        <v>44</v>
      </c>
      <c r="BE378" s="127" t="s">
        <v>44</v>
      </c>
      <c r="BF378" s="127" t="s">
        <v>44</v>
      </c>
      <c r="BG378" s="127" t="s">
        <v>44</v>
      </c>
      <c r="BH378" s="127">
        <v>1.0169478142964872</v>
      </c>
      <c r="BI378" s="127">
        <v>-6.8648402092809997E-4</v>
      </c>
      <c r="BJ378" s="127">
        <v>-3.9379177751469997E-4</v>
      </c>
      <c r="BK378" s="127">
        <v>3.3079657569823001E-3</v>
      </c>
      <c r="BL378" s="127">
        <v>5.3658231784510235E-3</v>
      </c>
      <c r="BM378" s="127" t="s">
        <v>44</v>
      </c>
      <c r="BN378" s="127">
        <v>2.9153264872360001E-4</v>
      </c>
      <c r="BO378" s="127" t="s">
        <v>44</v>
      </c>
      <c r="BP378" s="127" t="s">
        <v>44</v>
      </c>
      <c r="BQ378" s="127" t="s">
        <v>44</v>
      </c>
      <c r="BR378" s="127" t="s">
        <v>44</v>
      </c>
      <c r="BS378" s="127">
        <v>1.9304576891123748E-3</v>
      </c>
      <c r="BT378" s="127">
        <v>1.9485112692302E-3</v>
      </c>
      <c r="BU378" s="127">
        <v>3.5413720414586999E-3</v>
      </c>
      <c r="BV378" s="174">
        <v>1.4781304306742855</v>
      </c>
      <c r="BW378" s="174">
        <v>0.48879721222936601</v>
      </c>
      <c r="BX378" s="127">
        <v>-6.2027926516661225E-5</v>
      </c>
      <c r="BY378" s="127">
        <v>-4.0751104357624997E-3</v>
      </c>
      <c r="BZ378" s="174">
        <v>5.38117523054E-5</v>
      </c>
      <c r="CA378" s="179">
        <v>5.4647492828323103E-2</v>
      </c>
      <c r="CB378" s="179">
        <v>5.6334675035330302E-2</v>
      </c>
      <c r="CC378" s="179">
        <v>9.65490476860386E-2</v>
      </c>
      <c r="CD378" s="179">
        <v>1.10511208611227E-2</v>
      </c>
      <c r="CE378" s="179">
        <v>0.1164987040475557</v>
      </c>
      <c r="CF378" s="179">
        <v>3.6361974651408398E-2</v>
      </c>
      <c r="CG378" s="176">
        <v>1.43235391</v>
      </c>
      <c r="CH378" s="168">
        <v>0.33</v>
      </c>
      <c r="CI378" s="169" t="s">
        <v>44</v>
      </c>
      <c r="CJ378" s="169">
        <v>2.1120000000000002E-3</v>
      </c>
      <c r="CK378" s="169" t="s">
        <v>44</v>
      </c>
      <c r="CL378" s="169">
        <v>2.1120000000000002E-3</v>
      </c>
      <c r="CM378" s="177">
        <v>297360779.43000001</v>
      </c>
      <c r="CN378" s="177">
        <v>276135636.78428566</v>
      </c>
      <c r="CO378" s="177">
        <v>70056383.550000012</v>
      </c>
      <c r="CP378" s="127" t="s">
        <v>44</v>
      </c>
      <c r="CQ378" s="127" t="s">
        <v>44</v>
      </c>
      <c r="CR378" s="127" t="s">
        <v>44</v>
      </c>
      <c r="CS378" s="127" t="s">
        <v>44</v>
      </c>
      <c r="CT378" s="125" t="s">
        <v>44</v>
      </c>
      <c r="CU378" s="125" t="s">
        <v>44</v>
      </c>
      <c r="CV378" s="125" t="s">
        <v>6060</v>
      </c>
      <c r="CW378" s="125" t="s">
        <v>44</v>
      </c>
      <c r="CX378" s="153">
        <v>25569.625694432871</v>
      </c>
    </row>
    <row r="379" spans="1:102" ht="15" customHeight="1" x14ac:dyDescent="0.25">
      <c r="A379" s="8"/>
      <c r="B379" s="128">
        <v>14115118000170</v>
      </c>
      <c r="C379" s="151" t="s">
        <v>6061</v>
      </c>
      <c r="D379" s="125">
        <v>10</v>
      </c>
      <c r="E379" s="125"/>
      <c r="F379" s="121" t="s">
        <v>3266</v>
      </c>
      <c r="G379" s="125" t="s">
        <v>541</v>
      </c>
      <c r="H379" s="125" t="s">
        <v>3315</v>
      </c>
      <c r="I379" s="125" t="s">
        <v>3316</v>
      </c>
      <c r="J379" s="125" t="s">
        <v>3318</v>
      </c>
      <c r="K379" s="125" t="s">
        <v>3285</v>
      </c>
      <c r="L379" s="125" t="s">
        <v>3272</v>
      </c>
      <c r="M379" s="125" t="s">
        <v>160</v>
      </c>
      <c r="N379" s="125" t="s">
        <v>5024</v>
      </c>
      <c r="O379" s="125" t="s">
        <v>5025</v>
      </c>
      <c r="P379" s="125" t="s">
        <v>3329</v>
      </c>
      <c r="Q379" s="126">
        <v>1000</v>
      </c>
      <c r="R379" s="125" t="s">
        <v>4571</v>
      </c>
      <c r="S379" s="187" t="s">
        <v>44</v>
      </c>
      <c r="T379" s="170">
        <v>500</v>
      </c>
      <c r="U379" s="170">
        <v>500</v>
      </c>
      <c r="V379" s="171" t="s">
        <v>3271</v>
      </c>
      <c r="W379" s="171" t="s">
        <v>132</v>
      </c>
      <c r="X379" s="171" t="s">
        <v>3292</v>
      </c>
      <c r="Y379" s="171" t="s">
        <v>3288</v>
      </c>
      <c r="Z379" s="171">
        <v>3</v>
      </c>
      <c r="AA379" s="171" t="s">
        <v>44</v>
      </c>
      <c r="AB379" s="168" t="s">
        <v>44</v>
      </c>
      <c r="AC379" s="171" t="s">
        <v>44</v>
      </c>
      <c r="AD379" s="168">
        <v>5.0000000000000001E-3</v>
      </c>
      <c r="AE379" s="168" t="s">
        <v>44</v>
      </c>
      <c r="AF379" s="168">
        <v>5.5000000000000005E-3</v>
      </c>
      <c r="AG379" s="168">
        <v>0.2</v>
      </c>
      <c r="AH379" s="171" t="s">
        <v>44</v>
      </c>
      <c r="AI379" s="171" t="s">
        <v>44</v>
      </c>
      <c r="AJ379" s="171" t="s">
        <v>613</v>
      </c>
      <c r="AK379" s="172">
        <v>40900</v>
      </c>
      <c r="AL379" s="186" t="s">
        <v>6062</v>
      </c>
      <c r="AM379" s="127">
        <v>2.2778597564478899E-2</v>
      </c>
      <c r="AN379" s="127">
        <v>4.8146847295190399E-2</v>
      </c>
      <c r="AO379" s="127">
        <v>0.1096852591423795</v>
      </c>
      <c r="AP379" s="127">
        <v>6.8112656644498004E-2</v>
      </c>
      <c r="AQ379" s="127">
        <v>7.3112251325440497E-2</v>
      </c>
      <c r="AR379" s="127">
        <v>-3.3813671475260799E-2</v>
      </c>
      <c r="AS379" s="127">
        <v>0.1583033135084079</v>
      </c>
      <c r="AT379" s="127">
        <v>5.8520762770675999E-2</v>
      </c>
      <c r="AU379" s="127" t="s">
        <v>44</v>
      </c>
      <c r="AV379" s="127" t="s">
        <v>44</v>
      </c>
      <c r="AW379" s="127">
        <v>9.9803375949957196E-2</v>
      </c>
      <c r="AX379" s="127">
        <v>2.0879824994336262</v>
      </c>
      <c r="AY379" s="127">
        <v>1.0604483036401502</v>
      </c>
      <c r="AZ379" s="127">
        <v>0.73974255474284956</v>
      </c>
      <c r="BA379" s="127">
        <v>0.50263774586415488</v>
      </c>
      <c r="BB379" s="127">
        <v>0.53709147389731282</v>
      </c>
      <c r="BC379" s="127" t="s">
        <v>44</v>
      </c>
      <c r="BD379" s="127">
        <v>1.2132902798700531</v>
      </c>
      <c r="BE379" s="127">
        <v>0.4729713570064365</v>
      </c>
      <c r="BF379" s="127" t="s">
        <v>44</v>
      </c>
      <c r="BG379" s="127" t="s">
        <v>44</v>
      </c>
      <c r="BH379" s="127">
        <v>1.0497636163963695</v>
      </c>
      <c r="BI379" s="127">
        <v>1.18692161062254E-2</v>
      </c>
      <c r="BJ379" s="127">
        <v>2.7444951673978001E-3</v>
      </c>
      <c r="BK379" s="127">
        <v>-3.8589648714595803E-2</v>
      </c>
      <c r="BL379" s="127">
        <v>-5.9354604560922453E-2</v>
      </c>
      <c r="BM379" s="127">
        <v>-5.5463910006046002E-2</v>
      </c>
      <c r="BN379" s="127">
        <v>-0.1425533996295032</v>
      </c>
      <c r="BO379" s="127">
        <v>2.7828919923582801E-2</v>
      </c>
      <c r="BP379" s="127">
        <v>-6.5209272682358099E-2</v>
      </c>
      <c r="BQ379" s="127" t="s">
        <v>44</v>
      </c>
      <c r="BR379" s="127" t="s">
        <v>44</v>
      </c>
      <c r="BS379" s="127">
        <v>4.3203892847509806E-3</v>
      </c>
      <c r="BT379" s="127">
        <v>5.1507678309070701E-2</v>
      </c>
      <c r="BU379" s="127">
        <v>7.5352904734347206E-2</v>
      </c>
      <c r="BV379" s="174">
        <v>-0.63834109677154094</v>
      </c>
      <c r="BW379" s="174">
        <v>7.1127787576458906E-2</v>
      </c>
      <c r="BX379" s="127">
        <v>-2.84267188945308E-2</v>
      </c>
      <c r="BY379" s="127">
        <v>-0.1530363224839402</v>
      </c>
      <c r="BZ379" s="174">
        <v>0.1592721782433601</v>
      </c>
      <c r="CA379" s="179">
        <v>0.57365237049830553</v>
      </c>
      <c r="CB379" s="179">
        <v>-0.39300024393534461</v>
      </c>
      <c r="CC379" s="179">
        <v>0.85878037304375399</v>
      </c>
      <c r="CD379" s="179">
        <v>0.98087755966721102</v>
      </c>
      <c r="CE379" s="179">
        <v>4.9154335272252103E-2</v>
      </c>
      <c r="CF379" s="179">
        <v>0.70196201478590603</v>
      </c>
      <c r="CG379" s="176">
        <v>3.8967884000000002</v>
      </c>
      <c r="CH379" s="168" t="s">
        <v>44</v>
      </c>
      <c r="CI379" s="169" t="s">
        <v>44</v>
      </c>
      <c r="CJ379" s="169" t="s">
        <v>44</v>
      </c>
      <c r="CK379" s="169" t="s">
        <v>44</v>
      </c>
      <c r="CL379" s="169" t="s">
        <v>44</v>
      </c>
      <c r="CM379" s="177">
        <v>61898370.729999997</v>
      </c>
      <c r="CN379" s="177">
        <v>64475304.371587306</v>
      </c>
      <c r="CO379" s="177">
        <v>-29873323.66</v>
      </c>
      <c r="CP379" s="127" t="s">
        <v>44</v>
      </c>
      <c r="CQ379" s="127" t="s">
        <v>44</v>
      </c>
      <c r="CR379" s="127" t="s">
        <v>44</v>
      </c>
      <c r="CS379" s="127" t="s">
        <v>44</v>
      </c>
      <c r="CT379" s="125" t="s">
        <v>44</v>
      </c>
      <c r="CU379" s="125" t="s">
        <v>44</v>
      </c>
      <c r="CV379" s="125" t="s">
        <v>6063</v>
      </c>
      <c r="CW379" s="125" t="s">
        <v>44</v>
      </c>
      <c r="CX379" s="153">
        <v>25569.625694432871</v>
      </c>
    </row>
    <row r="380" spans="1:102" ht="15" customHeight="1" x14ac:dyDescent="0.25">
      <c r="A380" s="8"/>
      <c r="B380" s="128">
        <v>11435287000107</v>
      </c>
      <c r="C380" s="151" t="s">
        <v>6064</v>
      </c>
      <c r="D380" s="125">
        <v>10</v>
      </c>
      <c r="E380" s="125"/>
      <c r="F380" s="121" t="s">
        <v>3267</v>
      </c>
      <c r="G380" s="125" t="s">
        <v>541</v>
      </c>
      <c r="H380" s="125" t="s">
        <v>3315</v>
      </c>
      <c r="I380" s="125" t="s">
        <v>3316</v>
      </c>
      <c r="J380" s="125" t="s">
        <v>3317</v>
      </c>
      <c r="K380" s="125" t="s">
        <v>3285</v>
      </c>
      <c r="L380" s="125" t="s">
        <v>3272</v>
      </c>
      <c r="M380" s="125" t="s">
        <v>160</v>
      </c>
      <c r="N380" s="125" t="s">
        <v>3324</v>
      </c>
      <c r="O380" s="125" t="s">
        <v>3326</v>
      </c>
      <c r="P380" s="125" t="s">
        <v>3299</v>
      </c>
      <c r="Q380" s="126">
        <v>1000</v>
      </c>
      <c r="R380" s="125" t="s">
        <v>4571</v>
      </c>
      <c r="S380" s="187" t="s">
        <v>44</v>
      </c>
      <c r="T380" s="170">
        <v>500</v>
      </c>
      <c r="U380" s="170">
        <v>500</v>
      </c>
      <c r="V380" s="171" t="s">
        <v>4723</v>
      </c>
      <c r="W380" s="171" t="s">
        <v>132</v>
      </c>
      <c r="X380" s="171" t="s">
        <v>132</v>
      </c>
      <c r="Y380" s="171" t="s">
        <v>132</v>
      </c>
      <c r="Z380" s="171">
        <v>0</v>
      </c>
      <c r="AA380" s="171" t="s">
        <v>44</v>
      </c>
      <c r="AB380" s="168" t="s">
        <v>44</v>
      </c>
      <c r="AC380" s="171" t="s">
        <v>44</v>
      </c>
      <c r="AD380" s="168">
        <v>3.0000000000000001E-3</v>
      </c>
      <c r="AE380" s="168" t="s">
        <v>44</v>
      </c>
      <c r="AF380" s="168">
        <v>3.4999999999999996E-3</v>
      </c>
      <c r="AG380" s="168" t="s">
        <v>44</v>
      </c>
      <c r="AH380" s="171" t="s">
        <v>44</v>
      </c>
      <c r="AI380" s="171" t="s">
        <v>44</v>
      </c>
      <c r="AJ380" s="171" t="s">
        <v>130</v>
      </c>
      <c r="AK380" s="172">
        <v>40422</v>
      </c>
      <c r="AL380" s="186" t="s">
        <v>3413</v>
      </c>
      <c r="AM380" s="127">
        <v>1.0774744841625701E-2</v>
      </c>
      <c r="AN380" s="127">
        <v>4.5908318407055601E-2</v>
      </c>
      <c r="AO380" s="127">
        <v>0.14943081502313399</v>
      </c>
      <c r="AP380" s="127">
        <v>0.13145857881202919</v>
      </c>
      <c r="AQ380" s="127">
        <v>0.1298980620548611</v>
      </c>
      <c r="AR380" s="127">
        <v>0.1077409578657135</v>
      </c>
      <c r="AS380" s="127">
        <v>0.12728295429121991</v>
      </c>
      <c r="AT380" s="127">
        <v>0.1251758171345331</v>
      </c>
      <c r="AU380" s="127" t="s">
        <v>44</v>
      </c>
      <c r="AV380" s="127" t="s">
        <v>44</v>
      </c>
      <c r="AW380" s="127">
        <v>9.9471666870567299E-2</v>
      </c>
      <c r="AX380" s="127">
        <v>0.98765863883824001</v>
      </c>
      <c r="AY380" s="127">
        <v>1.0111440543397157</v>
      </c>
      <c r="AZ380" s="127">
        <v>1.0077957031494069</v>
      </c>
      <c r="BA380" s="127">
        <v>0.9998133170712058</v>
      </c>
      <c r="BB380" s="127">
        <v>1.0080704444371993</v>
      </c>
      <c r="BC380" s="127">
        <v>0.99081503783868119</v>
      </c>
      <c r="BD380" s="127">
        <v>0.97553972694626578</v>
      </c>
      <c r="BE380" s="127">
        <v>1.0116849694272316</v>
      </c>
      <c r="BF380" s="127" t="s">
        <v>44</v>
      </c>
      <c r="BG380" s="127" t="s">
        <v>44</v>
      </c>
      <c r="BH380" s="127">
        <v>1.0188984337095797</v>
      </c>
      <c r="BI380" s="127">
        <v>-1.3463661662770001E-4</v>
      </c>
      <c r="BJ380" s="127">
        <v>5.0596627926300004E-4</v>
      </c>
      <c r="BK380" s="127">
        <v>1.1559071661586E-3</v>
      </c>
      <c r="BL380" s="127">
        <v>-2.1693345867657143E-5</v>
      </c>
      <c r="BM380" s="127">
        <v>9.2123383585129837E-4</v>
      </c>
      <c r="BN380" s="127">
        <v>-9.9877028852870002E-4</v>
      </c>
      <c r="BO380" s="127">
        <v>-3.1914392936052E-3</v>
      </c>
      <c r="BP380" s="127">
        <v>1.445781681499E-3</v>
      </c>
      <c r="BQ380" s="127" t="s">
        <v>44</v>
      </c>
      <c r="BR380" s="127" t="s">
        <v>44</v>
      </c>
      <c r="BS380" s="127">
        <v>1.6808914163206623E-3</v>
      </c>
      <c r="BT380" s="127">
        <v>1.4025165718546001E-3</v>
      </c>
      <c r="BU380" s="127">
        <v>6.3852896558659004E-3</v>
      </c>
      <c r="BV380" s="174">
        <v>0.7184732263210265</v>
      </c>
      <c r="BW380" s="174">
        <v>0.1477072798059324</v>
      </c>
      <c r="BX380" s="127" t="s">
        <v>44</v>
      </c>
      <c r="BY380" s="127">
        <v>-1.66867102378075E-2</v>
      </c>
      <c r="BZ380" s="174">
        <v>-1.2545807708900001E-4</v>
      </c>
      <c r="CA380" s="179">
        <v>-5.9598047103094999E-2</v>
      </c>
      <c r="CB380" s="179">
        <v>-0.1137067739570167</v>
      </c>
      <c r="CC380" s="179">
        <v>-7.7777114968958103E-2</v>
      </c>
      <c r="CD380" s="179">
        <v>3.3814063166682999E-2</v>
      </c>
      <c r="CE380" s="179">
        <v>-0.1088921055564628</v>
      </c>
      <c r="CF380" s="179">
        <v>-1.6894551136242601E-2</v>
      </c>
      <c r="CG380" s="176">
        <v>4.3913878999999998</v>
      </c>
      <c r="CH380" s="168">
        <v>0.35</v>
      </c>
      <c r="CI380" s="169" t="s">
        <v>44</v>
      </c>
      <c r="CJ380" s="169">
        <v>1.0499999999999999E-3</v>
      </c>
      <c r="CK380" s="169" t="s">
        <v>44</v>
      </c>
      <c r="CL380" s="169">
        <v>1.0499999999999999E-3</v>
      </c>
      <c r="CM380" s="177">
        <v>884978069.47000003</v>
      </c>
      <c r="CN380" s="177">
        <v>849437960.92206359</v>
      </c>
      <c r="CO380" s="177">
        <v>138720177.40000004</v>
      </c>
      <c r="CP380" s="127" t="s">
        <v>44</v>
      </c>
      <c r="CQ380" s="127" t="s">
        <v>44</v>
      </c>
      <c r="CR380" s="127" t="s">
        <v>44</v>
      </c>
      <c r="CS380" s="127" t="s">
        <v>44</v>
      </c>
      <c r="CT380" s="125" t="s">
        <v>44</v>
      </c>
      <c r="CU380" s="125" t="s">
        <v>44</v>
      </c>
      <c r="CV380" s="125" t="s">
        <v>6065</v>
      </c>
      <c r="CW380" s="125" t="s">
        <v>44</v>
      </c>
      <c r="CX380" s="153">
        <v>25569.625694432871</v>
      </c>
    </row>
    <row r="381" spans="1:102" ht="15" customHeight="1" x14ac:dyDescent="0.25">
      <c r="A381" s="8"/>
      <c r="B381" s="128">
        <v>36352767000127</v>
      </c>
      <c r="C381" s="151" t="s">
        <v>5999</v>
      </c>
      <c r="D381" s="125">
        <v>26</v>
      </c>
      <c r="E381" s="125"/>
      <c r="F381" s="121"/>
      <c r="G381" s="125" t="s">
        <v>2446</v>
      </c>
      <c r="H381" s="125" t="s">
        <v>3264</v>
      </c>
      <c r="I381" s="125" t="s">
        <v>3265</v>
      </c>
      <c r="J381" s="125" t="s">
        <v>3317</v>
      </c>
      <c r="K381" s="125" t="s">
        <v>3285</v>
      </c>
      <c r="L381" s="125" t="s">
        <v>3273</v>
      </c>
      <c r="M381" s="125" t="s">
        <v>110</v>
      </c>
      <c r="N381" s="125" t="s">
        <v>4646</v>
      </c>
      <c r="O381" s="125" t="s">
        <v>4795</v>
      </c>
      <c r="P381" s="125" t="s">
        <v>3320</v>
      </c>
      <c r="Q381" s="126">
        <v>250000</v>
      </c>
      <c r="R381" s="125" t="s">
        <v>4571</v>
      </c>
      <c r="S381" s="187" t="s">
        <v>44</v>
      </c>
      <c r="T381" s="170">
        <v>10000</v>
      </c>
      <c r="U381" s="170">
        <v>250000</v>
      </c>
      <c r="V381" s="171" t="s">
        <v>3271</v>
      </c>
      <c r="W381" s="171" t="s">
        <v>3288</v>
      </c>
      <c r="X381" s="171" t="s">
        <v>3288</v>
      </c>
      <c r="Y381" s="171" t="s">
        <v>4678</v>
      </c>
      <c r="Z381" s="171">
        <v>6</v>
      </c>
      <c r="AA381" s="171" t="s">
        <v>44</v>
      </c>
      <c r="AB381" s="168" t="s">
        <v>44</v>
      </c>
      <c r="AC381" s="171" t="s">
        <v>44</v>
      </c>
      <c r="AD381" s="168">
        <v>2E-3</v>
      </c>
      <c r="AE381" s="168" t="s">
        <v>44</v>
      </c>
      <c r="AF381" s="168">
        <v>9.4999999999999998E-3</v>
      </c>
      <c r="AG381" s="168" t="s">
        <v>44</v>
      </c>
      <c r="AH381" s="171" t="s">
        <v>44</v>
      </c>
      <c r="AI381" s="171" t="s">
        <v>44</v>
      </c>
      <c r="AJ381" s="171" t="s">
        <v>130</v>
      </c>
      <c r="AK381" s="172">
        <v>43980</v>
      </c>
      <c r="AL381" s="186" t="s">
        <v>6000</v>
      </c>
      <c r="AM381" s="127">
        <v>-2.1422676970441201E-2</v>
      </c>
      <c r="AN381" s="127">
        <v>-3.50948684077435E-2</v>
      </c>
      <c r="AO381" s="127">
        <v>7.8347728280015502E-2</v>
      </c>
      <c r="AP381" s="127">
        <v>6.5401887987147606E-2</v>
      </c>
      <c r="AQ381" s="127">
        <v>9.7314557424369896E-2</v>
      </c>
      <c r="AR381" s="127">
        <v>0.36160279535472378</v>
      </c>
      <c r="AS381" s="127">
        <v>4.4388111664817702E-2</v>
      </c>
      <c r="AT381" s="127">
        <v>-0.2086114512928352</v>
      </c>
      <c r="AU381" s="127" t="s">
        <v>44</v>
      </c>
      <c r="AV381" s="127" t="s">
        <v>44</v>
      </c>
      <c r="AW381" s="127">
        <v>4.6824535235706802E-2</v>
      </c>
      <c r="AX381" s="127" t="s">
        <v>44</v>
      </c>
      <c r="AY381" s="127" t="s">
        <v>44</v>
      </c>
      <c r="AZ381" s="127">
        <v>0.52839505626662786</v>
      </c>
      <c r="BA381" s="127">
        <v>0.48200100311833538</v>
      </c>
      <c r="BB381" s="127">
        <v>0.73189530329430452</v>
      </c>
      <c r="BC381" s="127">
        <v>3.3253972719318066</v>
      </c>
      <c r="BD381" s="127">
        <v>0.34020554106626077</v>
      </c>
      <c r="BE381" s="127" t="s">
        <v>44</v>
      </c>
      <c r="BF381" s="127" t="s">
        <v>44</v>
      </c>
      <c r="BG381" s="127" t="s">
        <v>44</v>
      </c>
      <c r="BH381" s="127">
        <v>0.39798438436480971</v>
      </c>
      <c r="BI381" s="127">
        <v>-3.2332058428694598E-2</v>
      </c>
      <c r="BJ381" s="127">
        <v>-8.0497220535536207E-2</v>
      </c>
      <c r="BK381" s="127">
        <v>-6.9927179576959805E-2</v>
      </c>
      <c r="BL381" s="127">
        <v>-6.1888807899959097E-2</v>
      </c>
      <c r="BM381" s="127">
        <v>-3.1464278392320466E-2</v>
      </c>
      <c r="BN381" s="127">
        <v>0.25286306720048141</v>
      </c>
      <c r="BO381" s="127">
        <v>-8.6086281920007404E-2</v>
      </c>
      <c r="BP381" s="127">
        <v>-0.33234148674586939</v>
      </c>
      <c r="BQ381" s="127" t="s">
        <v>44</v>
      </c>
      <c r="BR381" s="127" t="s">
        <v>44</v>
      </c>
      <c r="BS381" s="127">
        <v>-6.337350750985915E-2</v>
      </c>
      <c r="BT381" s="127">
        <v>0.10891107245548549</v>
      </c>
      <c r="BU381" s="127">
        <v>0.14736360317637939</v>
      </c>
      <c r="BV381" s="174">
        <v>-0.52293595245303315</v>
      </c>
      <c r="BW381" s="174">
        <v>-0.27841439820546721</v>
      </c>
      <c r="BX381" s="127">
        <v>-7.9207437873541606E-2</v>
      </c>
      <c r="BY381" s="127">
        <v>-0.26326544065357982</v>
      </c>
      <c r="BZ381" s="174">
        <v>-0.14427887166661901</v>
      </c>
      <c r="CA381" s="179">
        <v>-0.1964635192792597</v>
      </c>
      <c r="CB381" s="179">
        <v>0.48426563675897022</v>
      </c>
      <c r="CC381" s="179">
        <v>-0.1687113292545174</v>
      </c>
      <c r="CD381" s="179">
        <v>-0.17474693452348489</v>
      </c>
      <c r="CE381" s="179">
        <v>0.42745157631214981</v>
      </c>
      <c r="CF381" s="179">
        <v>-0.141547101413973</v>
      </c>
      <c r="CG381" s="176">
        <v>1.30976348</v>
      </c>
      <c r="CH381" s="168" t="s">
        <v>44</v>
      </c>
      <c r="CI381" s="169" t="s">
        <v>44</v>
      </c>
      <c r="CJ381" s="169" t="s">
        <v>44</v>
      </c>
      <c r="CK381" s="169" t="s">
        <v>44</v>
      </c>
      <c r="CL381" s="169" t="s">
        <v>44</v>
      </c>
      <c r="CM381" s="177">
        <v>44548481.299999997</v>
      </c>
      <c r="CN381" s="177">
        <v>52821248.048809484</v>
      </c>
      <c r="CO381" s="177">
        <v>-26050000</v>
      </c>
      <c r="CP381" s="127" t="s">
        <v>44</v>
      </c>
      <c r="CQ381" s="127" t="s">
        <v>44</v>
      </c>
      <c r="CR381" s="127" t="s">
        <v>44</v>
      </c>
      <c r="CS381" s="127" t="s">
        <v>44</v>
      </c>
      <c r="CT381" s="125" t="s">
        <v>44</v>
      </c>
      <c r="CU381" s="125" t="s">
        <v>44</v>
      </c>
      <c r="CV381" s="125" t="s">
        <v>6001</v>
      </c>
      <c r="CW381" s="125" t="s">
        <v>44</v>
      </c>
      <c r="CX381" s="153">
        <v>25569.604861099539</v>
      </c>
    </row>
    <row r="382" spans="1:102" ht="15" customHeight="1" x14ac:dyDescent="0.25">
      <c r="A382" s="8"/>
      <c r="B382" s="128">
        <v>59604698000105</v>
      </c>
      <c r="C382" s="151" t="s">
        <v>3883</v>
      </c>
      <c r="D382" s="125">
        <v>33</v>
      </c>
      <c r="E382" s="125"/>
      <c r="F382" s="121"/>
      <c r="G382" s="125" t="s">
        <v>3832</v>
      </c>
      <c r="H382" s="125" t="s">
        <v>347</v>
      </c>
      <c r="I382" s="125" t="s">
        <v>3278</v>
      </c>
      <c r="J382" s="125" t="s">
        <v>3317</v>
      </c>
      <c r="K382" s="125" t="s">
        <v>3298</v>
      </c>
      <c r="L382" s="125" t="s">
        <v>3272</v>
      </c>
      <c r="M382" s="125" t="s">
        <v>4629</v>
      </c>
      <c r="N382" s="125" t="s">
        <v>44</v>
      </c>
      <c r="O382" s="125" t="s">
        <v>4630</v>
      </c>
      <c r="P382" s="125" t="s">
        <v>3824</v>
      </c>
      <c r="Q382" s="126">
        <v>100</v>
      </c>
      <c r="R382" s="125" t="s">
        <v>4612</v>
      </c>
      <c r="S382" s="187" t="s">
        <v>44</v>
      </c>
      <c r="T382" s="170">
        <v>1000</v>
      </c>
      <c r="U382" s="170">
        <v>1000</v>
      </c>
      <c r="V382" s="171" t="s">
        <v>3271</v>
      </c>
      <c r="W382" s="171" t="s">
        <v>132</v>
      </c>
      <c r="X382" s="171" t="s">
        <v>132</v>
      </c>
      <c r="Y382" s="171" t="s">
        <v>132</v>
      </c>
      <c r="Z382" s="171">
        <v>0</v>
      </c>
      <c r="AA382" s="171" t="s">
        <v>44</v>
      </c>
      <c r="AB382" s="168" t="s">
        <v>44</v>
      </c>
      <c r="AC382" s="171" t="s">
        <v>44</v>
      </c>
      <c r="AD382" s="168">
        <v>1.2E-2</v>
      </c>
      <c r="AE382" s="168" t="s">
        <v>44</v>
      </c>
      <c r="AF382" s="168">
        <v>1.2E-2</v>
      </c>
      <c r="AG382" s="168">
        <v>0.2</v>
      </c>
      <c r="AH382" s="171" t="s">
        <v>3253</v>
      </c>
      <c r="AI382" s="171" t="s">
        <v>3254</v>
      </c>
      <c r="AJ382" s="171" t="s">
        <v>130</v>
      </c>
      <c r="AK382" s="172">
        <v>45763</v>
      </c>
      <c r="AL382" s="186" t="s">
        <v>6066</v>
      </c>
      <c r="AM382" s="127" t="s">
        <v>44</v>
      </c>
      <c r="AN382" s="127" t="s">
        <v>44</v>
      </c>
      <c r="AO382" s="127" t="s">
        <v>44</v>
      </c>
      <c r="AP382" s="127" t="s">
        <v>44</v>
      </c>
      <c r="AQ382" s="127" t="s">
        <v>44</v>
      </c>
      <c r="AR382" s="127" t="s">
        <v>44</v>
      </c>
      <c r="AS382" s="127" t="s">
        <v>44</v>
      </c>
      <c r="AT382" s="127" t="s">
        <v>44</v>
      </c>
      <c r="AU382" s="127" t="s">
        <v>44</v>
      </c>
      <c r="AV382" s="127" t="s">
        <v>44</v>
      </c>
      <c r="AW382" s="127" t="s">
        <v>44</v>
      </c>
      <c r="AX382" s="127" t="s">
        <v>44</v>
      </c>
      <c r="AY382" s="127" t="s">
        <v>44</v>
      </c>
      <c r="AZ382" s="127" t="s">
        <v>44</v>
      </c>
      <c r="BA382" s="127" t="s">
        <v>44</v>
      </c>
      <c r="BB382" s="127" t="s">
        <v>44</v>
      </c>
      <c r="BC382" s="127" t="s">
        <v>44</v>
      </c>
      <c r="BD382" s="127" t="s">
        <v>44</v>
      </c>
      <c r="BE382" s="127" t="s">
        <v>44</v>
      </c>
      <c r="BF382" s="127" t="s">
        <v>44</v>
      </c>
      <c r="BG382" s="127" t="s">
        <v>44</v>
      </c>
      <c r="BH382" s="127" t="s">
        <v>44</v>
      </c>
      <c r="BI382" s="127" t="s">
        <v>44</v>
      </c>
      <c r="BJ382" s="127" t="s">
        <v>44</v>
      </c>
      <c r="BK382" s="127" t="s">
        <v>44</v>
      </c>
      <c r="BL382" s="127" t="s">
        <v>44</v>
      </c>
      <c r="BM382" s="127" t="s">
        <v>44</v>
      </c>
      <c r="BN382" s="127" t="s">
        <v>44</v>
      </c>
      <c r="BO382" s="127" t="s">
        <v>44</v>
      </c>
      <c r="BP382" s="127" t="s">
        <v>44</v>
      </c>
      <c r="BQ382" s="127" t="s">
        <v>44</v>
      </c>
      <c r="BR382" s="127" t="s">
        <v>44</v>
      </c>
      <c r="BS382" s="127" t="s">
        <v>44</v>
      </c>
      <c r="BT382" s="127" t="s">
        <v>44</v>
      </c>
      <c r="BU382" s="127" t="s">
        <v>44</v>
      </c>
      <c r="BV382" s="174" t="s">
        <v>44</v>
      </c>
      <c r="BW382" s="174" t="s">
        <v>44</v>
      </c>
      <c r="BX382" s="127" t="s">
        <v>44</v>
      </c>
      <c r="BY382" s="127" t="s">
        <v>44</v>
      </c>
      <c r="BZ382" s="174" t="s">
        <v>44</v>
      </c>
      <c r="CA382" s="179" t="s">
        <v>44</v>
      </c>
      <c r="CB382" s="179" t="s">
        <v>44</v>
      </c>
      <c r="CC382" s="179" t="s">
        <v>44</v>
      </c>
      <c r="CD382" s="179" t="s">
        <v>44</v>
      </c>
      <c r="CE382" s="179" t="s">
        <v>44</v>
      </c>
      <c r="CF382" s="179" t="s">
        <v>44</v>
      </c>
      <c r="CG382" s="176" t="s">
        <v>44</v>
      </c>
      <c r="CH382" s="168">
        <v>0.15</v>
      </c>
      <c r="CI382" s="169">
        <v>0.1</v>
      </c>
      <c r="CJ382" s="169">
        <v>1.8E-3</v>
      </c>
      <c r="CK382" s="169" t="s">
        <v>44</v>
      </c>
      <c r="CL382" s="169">
        <v>1.8E-3</v>
      </c>
      <c r="CM382" s="177" t="s">
        <v>44</v>
      </c>
      <c r="CN382" s="177" t="s">
        <v>44</v>
      </c>
      <c r="CO382" s="177" t="s">
        <v>44</v>
      </c>
      <c r="CP382" s="127" t="s">
        <v>44</v>
      </c>
      <c r="CQ382" s="127" t="s">
        <v>44</v>
      </c>
      <c r="CR382" s="127" t="s">
        <v>44</v>
      </c>
      <c r="CS382" s="127" t="s">
        <v>44</v>
      </c>
      <c r="CT382" s="125" t="s">
        <v>44</v>
      </c>
      <c r="CU382" s="125" t="s">
        <v>44</v>
      </c>
      <c r="CV382" s="125" t="s">
        <v>44</v>
      </c>
      <c r="CW382" s="125" t="s">
        <v>44</v>
      </c>
      <c r="CX382" s="153">
        <v>25569.625694432871</v>
      </c>
    </row>
    <row r="383" spans="1:102" ht="15" customHeight="1" x14ac:dyDescent="0.25">
      <c r="A383" s="8"/>
      <c r="B383" s="128">
        <v>14083797000142</v>
      </c>
      <c r="C383" s="151" t="s">
        <v>6067</v>
      </c>
      <c r="D383" s="125">
        <v>30</v>
      </c>
      <c r="E383" s="125"/>
      <c r="F383" s="121" t="s">
        <v>3267</v>
      </c>
      <c r="G383" s="125" t="s">
        <v>6068</v>
      </c>
      <c r="H383" s="125" t="s">
        <v>3263</v>
      </c>
      <c r="I383" s="125" t="s">
        <v>3257</v>
      </c>
      <c r="J383" s="125" t="s">
        <v>3317</v>
      </c>
      <c r="K383" s="125" t="s">
        <v>3285</v>
      </c>
      <c r="L383" s="125" t="s">
        <v>3272</v>
      </c>
      <c r="M383" s="125" t="s">
        <v>112</v>
      </c>
      <c r="N383" s="125" t="s">
        <v>113</v>
      </c>
      <c r="O383" s="125" t="s">
        <v>3309</v>
      </c>
      <c r="P383" s="125" t="s">
        <v>3308</v>
      </c>
      <c r="Q383" s="126">
        <v>500</v>
      </c>
      <c r="R383" s="125" t="s">
        <v>4571</v>
      </c>
      <c r="S383" s="187" t="s">
        <v>44</v>
      </c>
      <c r="T383" s="170">
        <v>500</v>
      </c>
      <c r="U383" s="170">
        <v>500</v>
      </c>
      <c r="V383" s="171" t="s">
        <v>3271</v>
      </c>
      <c r="W383" s="171" t="s">
        <v>132</v>
      </c>
      <c r="X383" s="171" t="s">
        <v>3303</v>
      </c>
      <c r="Y383" s="171" t="s">
        <v>3292</v>
      </c>
      <c r="Z383" s="171">
        <v>17</v>
      </c>
      <c r="AA383" s="171" t="s">
        <v>44</v>
      </c>
      <c r="AB383" s="168" t="s">
        <v>44</v>
      </c>
      <c r="AC383" s="171" t="s">
        <v>6069</v>
      </c>
      <c r="AD383" s="168">
        <v>2.9300000000000003E-2</v>
      </c>
      <c r="AE383" s="168">
        <v>9.9300000000000013E-2</v>
      </c>
      <c r="AF383" s="168">
        <v>3.3000000000000002E-2</v>
      </c>
      <c r="AG383" s="168" t="s">
        <v>44</v>
      </c>
      <c r="AH383" s="171" t="s">
        <v>44</v>
      </c>
      <c r="AI383" s="171" t="s">
        <v>44</v>
      </c>
      <c r="AJ383" s="171" t="s">
        <v>44</v>
      </c>
      <c r="AK383" s="172">
        <v>40816</v>
      </c>
      <c r="AL383" s="186" t="s">
        <v>6070</v>
      </c>
      <c r="AM383" s="127">
        <v>-3.2815761998100698E-2</v>
      </c>
      <c r="AN383" s="127">
        <v>3.7501741815088599E-2</v>
      </c>
      <c r="AO383" s="127">
        <v>0.14613488376950351</v>
      </c>
      <c r="AP383" s="127">
        <v>4.8987253452907602E-2</v>
      </c>
      <c r="AQ383" s="127">
        <v>0.1111620250535636</v>
      </c>
      <c r="AR383" s="127">
        <v>-0.24680694317009499</v>
      </c>
      <c r="AS383" s="127">
        <v>0.26522163532588577</v>
      </c>
      <c r="AT383" s="127">
        <v>2.5932211297936001E-3</v>
      </c>
      <c r="AU383" s="127" t="s">
        <v>44</v>
      </c>
      <c r="AV383" s="127" t="s">
        <v>44</v>
      </c>
      <c r="AW383" s="127">
        <v>9.7132428116371405E-2</v>
      </c>
      <c r="AX383" s="127" t="s">
        <v>44</v>
      </c>
      <c r="AY383" s="127">
        <v>0.82598676186497266</v>
      </c>
      <c r="AZ383" s="127">
        <v>0.98556718652938857</v>
      </c>
      <c r="BA383" s="127">
        <v>0.35815864171527229</v>
      </c>
      <c r="BB383" s="127">
        <v>0.84729219133199618</v>
      </c>
      <c r="BC383" s="127" t="s">
        <v>44</v>
      </c>
      <c r="BD383" s="127">
        <v>2.032748557313337</v>
      </c>
      <c r="BE383" s="127">
        <v>2.0958703521732899E-2</v>
      </c>
      <c r="BF383" s="127" t="s">
        <v>44</v>
      </c>
      <c r="BG383" s="127" t="s">
        <v>44</v>
      </c>
      <c r="BH383" s="127">
        <v>0.99698326888724875</v>
      </c>
      <c r="BI383" s="127">
        <v>-4.3725143456354199E-2</v>
      </c>
      <c r="BJ383" s="127">
        <v>-7.9006103127038999E-3</v>
      </c>
      <c r="BK383" s="127">
        <v>-2.1400240874718001E-3</v>
      </c>
      <c r="BL383" s="127">
        <v>-7.7225499920279495E-2</v>
      </c>
      <c r="BM383" s="127">
        <v>-1.7711132115463046E-2</v>
      </c>
      <c r="BN383" s="127">
        <v>-0.35554667132433732</v>
      </c>
      <c r="BO383" s="127">
        <v>0.13474724174106059</v>
      </c>
      <c r="BP383" s="127">
        <v>-0.1211368143232405</v>
      </c>
      <c r="BQ383" s="127" t="s">
        <v>44</v>
      </c>
      <c r="BR383" s="127" t="s">
        <v>44</v>
      </c>
      <c r="BS383" s="127">
        <v>-2.6781666578612473E-4</v>
      </c>
      <c r="BT383" s="127">
        <v>0.2175471123307203</v>
      </c>
      <c r="BU383" s="127">
        <v>0.2124840348396197</v>
      </c>
      <c r="BV383" s="174">
        <v>0.1001049904827863</v>
      </c>
      <c r="BW383" s="174">
        <v>0.1063768599640693</v>
      </c>
      <c r="BX383" s="127">
        <v>-0.11718547811239879</v>
      </c>
      <c r="BY383" s="127">
        <v>-0.43988209618601082</v>
      </c>
      <c r="BZ383" s="174">
        <v>0.83732136363574372</v>
      </c>
      <c r="CA383" s="179">
        <v>0.91907487992882719</v>
      </c>
      <c r="CB383" s="179">
        <v>-0.46249088742959588</v>
      </c>
      <c r="CC383" s="179">
        <v>0.66416173370808751</v>
      </c>
      <c r="CD383" s="179">
        <v>0.54692830844754747</v>
      </c>
      <c r="CE383" s="179">
        <v>0.1466545335198636</v>
      </c>
      <c r="CF383" s="179">
        <v>0.77492294447040011</v>
      </c>
      <c r="CG383" s="176">
        <v>3.84339304</v>
      </c>
      <c r="CH383" s="168">
        <v>0.25</v>
      </c>
      <c r="CI383" s="169" t="s">
        <v>44</v>
      </c>
      <c r="CJ383" s="169">
        <v>7.3250000000000008E-3</v>
      </c>
      <c r="CK383" s="169" t="s">
        <v>44</v>
      </c>
      <c r="CL383" s="169">
        <v>7.3250000000000008E-3</v>
      </c>
      <c r="CM383" s="177">
        <v>34111868.75</v>
      </c>
      <c r="CN383" s="177">
        <v>35270331.327619046</v>
      </c>
      <c r="CO383" s="177">
        <v>-1745768.73</v>
      </c>
      <c r="CP383" s="127" t="s">
        <v>44</v>
      </c>
      <c r="CQ383" s="127" t="s">
        <v>44</v>
      </c>
      <c r="CR383" s="127" t="s">
        <v>44</v>
      </c>
      <c r="CS383" s="127" t="s">
        <v>44</v>
      </c>
      <c r="CT383" s="125" t="s">
        <v>44</v>
      </c>
      <c r="CU383" s="125" t="s">
        <v>44</v>
      </c>
      <c r="CV383" s="125" t="s">
        <v>6071</v>
      </c>
      <c r="CW383" s="125" t="s">
        <v>44</v>
      </c>
      <c r="CX383" s="153">
        <v>25569.625694432871</v>
      </c>
    </row>
    <row r="384" spans="1:102" ht="15" customHeight="1" x14ac:dyDescent="0.25">
      <c r="A384" s="8"/>
      <c r="B384" s="128">
        <v>45653398000101</v>
      </c>
      <c r="C384" s="151" t="s">
        <v>6072</v>
      </c>
      <c r="D384" s="125">
        <v>13</v>
      </c>
      <c r="E384" s="125"/>
      <c r="F384" s="121"/>
      <c r="G384" s="125" t="s">
        <v>6068</v>
      </c>
      <c r="H384" s="125" t="s">
        <v>3263</v>
      </c>
      <c r="I384" s="125" t="s">
        <v>3257</v>
      </c>
      <c r="J384" s="125" t="s">
        <v>3319</v>
      </c>
      <c r="K384" s="125" t="s">
        <v>3285</v>
      </c>
      <c r="L384" s="125" t="s">
        <v>3272</v>
      </c>
      <c r="M384" s="125" t="s">
        <v>110</v>
      </c>
      <c r="N384" s="125" t="s">
        <v>111</v>
      </c>
      <c r="O384" s="125" t="s">
        <v>4730</v>
      </c>
      <c r="P384" s="125" t="s">
        <v>4796</v>
      </c>
      <c r="Q384" s="126">
        <v>500</v>
      </c>
      <c r="R384" s="125" t="s">
        <v>4571</v>
      </c>
      <c r="S384" s="187" t="s">
        <v>44</v>
      </c>
      <c r="T384" s="170">
        <v>500</v>
      </c>
      <c r="U384" s="170">
        <v>500</v>
      </c>
      <c r="V384" s="171" t="s">
        <v>3271</v>
      </c>
      <c r="W384" s="171" t="s">
        <v>132</v>
      </c>
      <c r="X384" s="171" t="s">
        <v>3289</v>
      </c>
      <c r="Y384" s="171" t="s">
        <v>3288</v>
      </c>
      <c r="Z384" s="171">
        <v>31</v>
      </c>
      <c r="AA384" s="171" t="s">
        <v>131</v>
      </c>
      <c r="AB384" s="168">
        <v>0.1</v>
      </c>
      <c r="AC384" s="171" t="s">
        <v>44</v>
      </c>
      <c r="AD384" s="168">
        <v>0.02</v>
      </c>
      <c r="AE384" s="168" t="s">
        <v>44</v>
      </c>
      <c r="AF384" s="168">
        <v>2.3E-2</v>
      </c>
      <c r="AG384" s="168">
        <v>0.2</v>
      </c>
      <c r="AH384" s="171" t="s">
        <v>3322</v>
      </c>
      <c r="AI384" s="171" t="s">
        <v>4573</v>
      </c>
      <c r="AJ384" s="171" t="s">
        <v>130</v>
      </c>
      <c r="AK384" s="172">
        <v>44673</v>
      </c>
      <c r="AL384" s="186" t="s">
        <v>6073</v>
      </c>
      <c r="AM384" s="127">
        <v>2.6390522088293E-3</v>
      </c>
      <c r="AN384" s="127">
        <v>7.0367359485332598E-2</v>
      </c>
      <c r="AO384" s="127">
        <v>0.16972792930174371</v>
      </c>
      <c r="AP384" s="127">
        <v>9.9519116923404802E-2</v>
      </c>
      <c r="AQ384" s="127">
        <v>0.1187874364039995</v>
      </c>
      <c r="AR384" s="127">
        <v>-3.6529518384694197E-2</v>
      </c>
      <c r="AS384" s="127">
        <v>0.18052365132816339</v>
      </c>
      <c r="AT384" s="127" t="s">
        <v>44</v>
      </c>
      <c r="AU384" s="127" t="s">
        <v>44</v>
      </c>
      <c r="AV384" s="127" t="s">
        <v>44</v>
      </c>
      <c r="AW384" s="127">
        <v>0.1220372113915229</v>
      </c>
      <c r="AX384" s="127">
        <v>0.2419066762793177</v>
      </c>
      <c r="AY384" s="127">
        <v>1.5498615421349049</v>
      </c>
      <c r="AZ384" s="127">
        <v>1.1446840989809397</v>
      </c>
      <c r="BA384" s="127">
        <v>0.74555456547898113</v>
      </c>
      <c r="BB384" s="127">
        <v>0.91207913020159359</v>
      </c>
      <c r="BC384" s="127" t="s">
        <v>44</v>
      </c>
      <c r="BD384" s="127">
        <v>1.3835944844671746</v>
      </c>
      <c r="BE384" s="127" t="s">
        <v>44</v>
      </c>
      <c r="BF384" s="127" t="s">
        <v>44</v>
      </c>
      <c r="BG384" s="127" t="s">
        <v>44</v>
      </c>
      <c r="BH384" s="127">
        <v>0.92599921079180203</v>
      </c>
      <c r="BI384" s="127">
        <v>-8.2703292494240993E-3</v>
      </c>
      <c r="BJ384" s="127">
        <v>2.4965007357539998E-2</v>
      </c>
      <c r="BK384" s="127">
        <v>2.1453021444768301E-2</v>
      </c>
      <c r="BL384" s="127">
        <v>-2.996446993442925E-2</v>
      </c>
      <c r="BM384" s="127">
        <v>-1.0131179987873384E-2</v>
      </c>
      <c r="BN384" s="127">
        <v>-0.1452692465389365</v>
      </c>
      <c r="BO384" s="127">
        <v>5.0049257743338203E-2</v>
      </c>
      <c r="BP384" s="127" t="s">
        <v>44</v>
      </c>
      <c r="BQ384" s="127" t="s">
        <v>44</v>
      </c>
      <c r="BR384" s="127" t="s">
        <v>44</v>
      </c>
      <c r="BS384" s="127">
        <v>-8.6169237677130583E-3</v>
      </c>
      <c r="BT384" s="127">
        <v>5.8962913144600899E-2</v>
      </c>
      <c r="BU384" s="127">
        <v>6.4863499880267197E-2</v>
      </c>
      <c r="BV384" s="174">
        <v>0.34347471489289683</v>
      </c>
      <c r="BW384" s="174">
        <v>-7.9656868009828102E-2</v>
      </c>
      <c r="BX384" s="127">
        <v>-2.9647273296929701E-2</v>
      </c>
      <c r="BY384" s="127">
        <v>-7.3141886733605596E-2</v>
      </c>
      <c r="BZ384" s="174">
        <v>0.30725841841675727</v>
      </c>
      <c r="CA384" s="179">
        <v>0.85857737537530676</v>
      </c>
      <c r="CB384" s="179">
        <v>-0.42683603073647181</v>
      </c>
      <c r="CC384" s="179">
        <v>0.5967821238570763</v>
      </c>
      <c r="CD384" s="179">
        <v>0.48881288719266508</v>
      </c>
      <c r="CE384" s="179">
        <v>0.14168012800271471</v>
      </c>
      <c r="CF384" s="179">
        <v>0.70772417344701322</v>
      </c>
      <c r="CG384" s="176">
        <v>1.5864483</v>
      </c>
      <c r="CH384" s="168">
        <v>0.24</v>
      </c>
      <c r="CI384" s="169">
        <v>0.1</v>
      </c>
      <c r="CJ384" s="169">
        <v>4.7999999999999996E-3</v>
      </c>
      <c r="CK384" s="169">
        <v>3.7365653987521787E-4</v>
      </c>
      <c r="CL384" s="169">
        <v>5.1736565398752179E-3</v>
      </c>
      <c r="CM384" s="177">
        <v>185000248.44</v>
      </c>
      <c r="CN384" s="177">
        <v>179447371.66960305</v>
      </c>
      <c r="CO384" s="177">
        <v>-1427444.4300000002</v>
      </c>
      <c r="CP384" s="127" t="s">
        <v>44</v>
      </c>
      <c r="CQ384" s="127" t="s">
        <v>44</v>
      </c>
      <c r="CR384" s="127" t="s">
        <v>44</v>
      </c>
      <c r="CS384" s="127" t="s">
        <v>44</v>
      </c>
      <c r="CT384" s="125" t="s">
        <v>44</v>
      </c>
      <c r="CU384" s="125" t="s">
        <v>44</v>
      </c>
      <c r="CV384" s="125" t="s">
        <v>6074</v>
      </c>
      <c r="CW384" s="125" t="s">
        <v>44</v>
      </c>
      <c r="CX384" s="153">
        <v>25569.625694432871</v>
      </c>
    </row>
    <row r="385" spans="1:102" ht="15" customHeight="1" x14ac:dyDescent="0.25">
      <c r="A385" s="8"/>
      <c r="B385" s="128">
        <v>17002861000101</v>
      </c>
      <c r="C385" s="151" t="s">
        <v>6075</v>
      </c>
      <c r="D385" s="125">
        <v>23</v>
      </c>
      <c r="E385" s="125"/>
      <c r="F385" s="121" t="s">
        <v>3274</v>
      </c>
      <c r="G385" s="125" t="s">
        <v>6068</v>
      </c>
      <c r="H385" s="125" t="s">
        <v>3263</v>
      </c>
      <c r="I385" s="125" t="s">
        <v>3257</v>
      </c>
      <c r="J385" s="125" t="s">
        <v>3317</v>
      </c>
      <c r="K385" s="125" t="s">
        <v>3285</v>
      </c>
      <c r="L385" s="125" t="s">
        <v>3272</v>
      </c>
      <c r="M385" s="125" t="s">
        <v>110</v>
      </c>
      <c r="N385" s="125" t="s">
        <v>111</v>
      </c>
      <c r="O385" s="125" t="s">
        <v>4606</v>
      </c>
      <c r="P385" s="125" t="s">
        <v>3308</v>
      </c>
      <c r="Q385" s="126">
        <v>500</v>
      </c>
      <c r="R385" s="125" t="s">
        <v>4571</v>
      </c>
      <c r="S385" s="187" t="s">
        <v>44</v>
      </c>
      <c r="T385" s="170">
        <v>500</v>
      </c>
      <c r="U385" s="170">
        <v>500</v>
      </c>
      <c r="V385" s="171" t="s">
        <v>3271</v>
      </c>
      <c r="W385" s="171" t="s">
        <v>132</v>
      </c>
      <c r="X385" s="171" t="s">
        <v>3289</v>
      </c>
      <c r="Y385" s="171" t="s">
        <v>3292</v>
      </c>
      <c r="Z385" s="171">
        <v>32</v>
      </c>
      <c r="AA385" s="171" t="s">
        <v>44</v>
      </c>
      <c r="AB385" s="168" t="s">
        <v>44</v>
      </c>
      <c r="AC385" s="171" t="s">
        <v>6076</v>
      </c>
      <c r="AD385" s="168">
        <v>1.9299999999999998E-2</v>
      </c>
      <c r="AE385" s="168">
        <v>8.9300000000000004E-2</v>
      </c>
      <c r="AF385" s="168">
        <v>2.3E-2</v>
      </c>
      <c r="AG385" s="168">
        <v>0.2</v>
      </c>
      <c r="AH385" s="171" t="s">
        <v>133</v>
      </c>
      <c r="AI385" s="171" t="s">
        <v>4607</v>
      </c>
      <c r="AJ385" s="171" t="s">
        <v>44</v>
      </c>
      <c r="AK385" s="172">
        <v>41263</v>
      </c>
      <c r="AL385" s="186" t="s">
        <v>6077</v>
      </c>
      <c r="AM385" s="127">
        <v>-1.9293451189387901E-2</v>
      </c>
      <c r="AN385" s="127">
        <v>5.6870320152367697E-2</v>
      </c>
      <c r="AO385" s="127">
        <v>0.18321800163701041</v>
      </c>
      <c r="AP385" s="127">
        <v>8.4425530546109004E-2</v>
      </c>
      <c r="AQ385" s="127">
        <v>0.1180838553011356</v>
      </c>
      <c r="AR385" s="127">
        <v>-0.16763063076679499</v>
      </c>
      <c r="AS385" s="127">
        <v>0.2306804107746622</v>
      </c>
      <c r="AT385" s="127">
        <v>0.1176670277867784</v>
      </c>
      <c r="AU385" s="127" t="s">
        <v>44</v>
      </c>
      <c r="AV385" s="127" t="s">
        <v>44</v>
      </c>
      <c r="AW385" s="127">
        <v>0.11142129037406009</v>
      </c>
      <c r="AX385" s="127" t="s">
        <v>44</v>
      </c>
      <c r="AY385" s="127">
        <v>1.2525853284494273</v>
      </c>
      <c r="AZ385" s="127">
        <v>1.2356642420829611</v>
      </c>
      <c r="BA385" s="127">
        <v>0.62793294503718478</v>
      </c>
      <c r="BB385" s="127">
        <v>0.90606422728066205</v>
      </c>
      <c r="BC385" s="127" t="s">
        <v>44</v>
      </c>
      <c r="BD385" s="127">
        <v>1.7680128984442478</v>
      </c>
      <c r="BE385" s="127">
        <v>0.95099809319494444</v>
      </c>
      <c r="BF385" s="127" t="s">
        <v>44</v>
      </c>
      <c r="BG385" s="127" t="s">
        <v>44</v>
      </c>
      <c r="BH385" s="127">
        <v>1.2480933574417703</v>
      </c>
      <c r="BI385" s="127">
        <v>-3.0202832647641401E-2</v>
      </c>
      <c r="BJ385" s="127">
        <v>1.1467968024575E-2</v>
      </c>
      <c r="BK385" s="127">
        <v>3.4943093780035003E-2</v>
      </c>
      <c r="BL385" s="127">
        <v>-4.4095718083852709E-2</v>
      </c>
      <c r="BM385" s="127">
        <v>-1.0830756198290992E-2</v>
      </c>
      <c r="BN385" s="127">
        <v>-0.2763703589210374</v>
      </c>
      <c r="BO385" s="127">
        <v>0.1002060171898371</v>
      </c>
      <c r="BP385" s="127">
        <v>-6.0630076662557004E-3</v>
      </c>
      <c r="BQ385" s="127" t="s">
        <v>44</v>
      </c>
      <c r="BR385" s="127" t="s">
        <v>44</v>
      </c>
      <c r="BS385" s="127">
        <v>2.0332904881757319E-2</v>
      </c>
      <c r="BT385" s="127">
        <v>0.159393722444654</v>
      </c>
      <c r="BU385" s="127">
        <v>0.184595992439993</v>
      </c>
      <c r="BV385" s="174">
        <v>0.26767355034821122</v>
      </c>
      <c r="BW385" s="174">
        <v>0.15938760895470511</v>
      </c>
      <c r="BX385" s="127">
        <v>-8.3303304141620099E-2</v>
      </c>
      <c r="BY385" s="127">
        <v>-0.46698782533848598</v>
      </c>
      <c r="BZ385" s="174">
        <v>0.68986172133906132</v>
      </c>
      <c r="CA385" s="179">
        <v>0.91769932811295463</v>
      </c>
      <c r="CB385" s="179">
        <v>-0.474845583318105</v>
      </c>
      <c r="CC385" s="179">
        <v>0.69005647084528043</v>
      </c>
      <c r="CD385" s="179">
        <v>0.58372523873252602</v>
      </c>
      <c r="CE385" s="179">
        <v>0.13435351486534541</v>
      </c>
      <c r="CF385" s="179">
        <v>0.7863433045510495</v>
      </c>
      <c r="CG385" s="176">
        <v>4.0779486199999999</v>
      </c>
      <c r="CH385" s="168">
        <v>0.24</v>
      </c>
      <c r="CI385" s="169">
        <v>0.1</v>
      </c>
      <c r="CJ385" s="169">
        <v>4.6319999999999998E-3</v>
      </c>
      <c r="CK385" s="169" t="s">
        <v>44</v>
      </c>
      <c r="CL385" s="169">
        <v>4.6319999999999998E-3</v>
      </c>
      <c r="CM385" s="177">
        <v>107583691.87</v>
      </c>
      <c r="CN385" s="177">
        <v>108575460.80769844</v>
      </c>
      <c r="CO385" s="177">
        <v>-4908391.6999999983</v>
      </c>
      <c r="CP385" s="127" t="s">
        <v>44</v>
      </c>
      <c r="CQ385" s="127" t="s">
        <v>44</v>
      </c>
      <c r="CR385" s="127" t="s">
        <v>44</v>
      </c>
      <c r="CS385" s="127" t="s">
        <v>44</v>
      </c>
      <c r="CT385" s="125" t="s">
        <v>44</v>
      </c>
      <c r="CU385" s="125" t="s">
        <v>44</v>
      </c>
      <c r="CV385" s="125" t="s">
        <v>6078</v>
      </c>
      <c r="CW385" s="125" t="s">
        <v>44</v>
      </c>
      <c r="CX385" s="153">
        <v>25569.625694432871</v>
      </c>
    </row>
    <row r="386" spans="1:102" ht="15" customHeight="1" x14ac:dyDescent="0.25">
      <c r="A386" s="8"/>
      <c r="B386" s="128">
        <v>51253495000100</v>
      </c>
      <c r="C386" s="151" t="s">
        <v>6079</v>
      </c>
      <c r="D386" s="125">
        <v>2</v>
      </c>
      <c r="E386" s="125"/>
      <c r="F386" s="121"/>
      <c r="G386" s="125" t="s">
        <v>6080</v>
      </c>
      <c r="H386" s="125" t="s">
        <v>3264</v>
      </c>
      <c r="I386" s="125" t="s">
        <v>3265</v>
      </c>
      <c r="J386" s="125" t="s">
        <v>357</v>
      </c>
      <c r="K386" s="125" t="s">
        <v>3285</v>
      </c>
      <c r="L386" s="125" t="s">
        <v>3272</v>
      </c>
      <c r="M386" s="125" t="s">
        <v>160</v>
      </c>
      <c r="N386" s="125" t="s">
        <v>3328</v>
      </c>
      <c r="O386" s="125" t="s">
        <v>3326</v>
      </c>
      <c r="P386" s="125" t="s">
        <v>3320</v>
      </c>
      <c r="Q386" s="126">
        <v>1000</v>
      </c>
      <c r="R386" s="125" t="s">
        <v>4612</v>
      </c>
      <c r="S386" s="187" t="s">
        <v>44</v>
      </c>
      <c r="T386" s="170">
        <v>500</v>
      </c>
      <c r="U386" s="170">
        <v>1000</v>
      </c>
      <c r="V386" s="171" t="s">
        <v>4723</v>
      </c>
      <c r="W386" s="171" t="s">
        <v>132</v>
      </c>
      <c r="X386" s="171" t="s">
        <v>132</v>
      </c>
      <c r="Y386" s="171" t="s">
        <v>132</v>
      </c>
      <c r="Z386" s="171">
        <v>0</v>
      </c>
      <c r="AA386" s="171" t="s">
        <v>44</v>
      </c>
      <c r="AB386" s="168" t="s">
        <v>44</v>
      </c>
      <c r="AC386" s="171" t="s">
        <v>44</v>
      </c>
      <c r="AD386" s="168">
        <v>3.4999999999999996E-3</v>
      </c>
      <c r="AE386" s="168" t="s">
        <v>44</v>
      </c>
      <c r="AF386" s="168">
        <v>3.4999999999999996E-3</v>
      </c>
      <c r="AG386" s="168" t="s">
        <v>44</v>
      </c>
      <c r="AH386" s="171" t="s">
        <v>44</v>
      </c>
      <c r="AI386" s="171" t="s">
        <v>44</v>
      </c>
      <c r="AJ386" s="171" t="s">
        <v>130</v>
      </c>
      <c r="AK386" s="172">
        <v>45139</v>
      </c>
      <c r="AL386" s="186" t="s">
        <v>6081</v>
      </c>
      <c r="AM386" s="127">
        <v>1.09154757089262E-2</v>
      </c>
      <c r="AN386" s="127">
        <v>4.6635448443909898E-2</v>
      </c>
      <c r="AO386" s="127">
        <v>0.1542226139497038</v>
      </c>
      <c r="AP386" s="127">
        <v>0.14189228920553271</v>
      </c>
      <c r="AQ386" s="127" t="s">
        <v>44</v>
      </c>
      <c r="AR386" s="127">
        <v>0.12522490472256839</v>
      </c>
      <c r="AS386" s="127" t="s">
        <v>44</v>
      </c>
      <c r="AT386" s="127" t="s">
        <v>44</v>
      </c>
      <c r="AU386" s="127" t="s">
        <v>44</v>
      </c>
      <c r="AV386" s="127" t="s">
        <v>44</v>
      </c>
      <c r="AW386" s="127">
        <v>0.1400945584462851</v>
      </c>
      <c r="AX386" s="127">
        <v>1.0005586247667746</v>
      </c>
      <c r="AY386" s="127">
        <v>1.0271593047128171</v>
      </c>
      <c r="AZ386" s="127">
        <v>1.0401126945798918</v>
      </c>
      <c r="BA386" s="127">
        <v>1.0844499416045168</v>
      </c>
      <c r="BB386" s="127" t="s">
        <v>44</v>
      </c>
      <c r="BC386" s="127">
        <v>1.15160214990553</v>
      </c>
      <c r="BD386" s="127" t="s">
        <v>44</v>
      </c>
      <c r="BE386" s="127" t="s">
        <v>44</v>
      </c>
      <c r="BF386" s="127" t="s">
        <v>44</v>
      </c>
      <c r="BG386" s="127" t="s">
        <v>44</v>
      </c>
      <c r="BH386" s="127">
        <v>1.1031387678029789</v>
      </c>
      <c r="BI386" s="127">
        <v>6.0942506726999999E-6</v>
      </c>
      <c r="BJ386" s="127">
        <v>1.2330963161173E-3</v>
      </c>
      <c r="BK386" s="127">
        <v>5.9477060927284001E-3</v>
      </c>
      <c r="BL386" s="127">
        <v>9.7711676532770131E-3</v>
      </c>
      <c r="BM386" s="127" t="s">
        <v>44</v>
      </c>
      <c r="BN386" s="127">
        <v>1.6485176568326002E-2</v>
      </c>
      <c r="BO386" s="127" t="s">
        <v>44</v>
      </c>
      <c r="BP386" s="127" t="s">
        <v>44</v>
      </c>
      <c r="BQ386" s="127" t="s">
        <v>44</v>
      </c>
      <c r="BR386" s="127" t="s">
        <v>44</v>
      </c>
      <c r="BS386" s="127">
        <v>1.1622259336985685E-2</v>
      </c>
      <c r="BT386" s="127">
        <v>7.6707138710550003E-4</v>
      </c>
      <c r="BU386" s="127">
        <v>1.5551367243578E-3</v>
      </c>
      <c r="BV386" s="174">
        <v>6.7392657168653241</v>
      </c>
      <c r="BW386" s="174">
        <v>6.7232607444985932</v>
      </c>
      <c r="BX386" s="127" t="s">
        <v>44</v>
      </c>
      <c r="BY386" s="127" t="s">
        <v>44</v>
      </c>
      <c r="BZ386" s="174">
        <v>-3.0720736554599998E-4</v>
      </c>
      <c r="CA386" s="179">
        <v>-3.2724185626046003E-2</v>
      </c>
      <c r="CB386" s="179">
        <v>-3.1270262734821502E-2</v>
      </c>
      <c r="CC386" s="179">
        <v>-3.2481295572781801E-2</v>
      </c>
      <c r="CD386" s="179">
        <v>-2.5563448918591601E-2</v>
      </c>
      <c r="CE386" s="179">
        <v>-1.64264650704628E-2</v>
      </c>
      <c r="CF386" s="179">
        <v>3.9158438569723897E-2</v>
      </c>
      <c r="CG386" s="176">
        <v>1.4311448</v>
      </c>
      <c r="CH386" s="168">
        <v>0.3</v>
      </c>
      <c r="CI386" s="169">
        <v>0.1</v>
      </c>
      <c r="CJ386" s="169">
        <v>1.0499999999999997E-3</v>
      </c>
      <c r="CK386" s="169" t="s">
        <v>44</v>
      </c>
      <c r="CL386" s="169">
        <v>1.0499999999999997E-3</v>
      </c>
      <c r="CM386" s="177">
        <v>13937628781.58</v>
      </c>
      <c r="CN386" s="177">
        <v>11140289571.032068</v>
      </c>
      <c r="CO386" s="177">
        <v>4467766710.8799992</v>
      </c>
      <c r="CP386" s="127" t="s">
        <v>44</v>
      </c>
      <c r="CQ386" s="127" t="s">
        <v>44</v>
      </c>
      <c r="CR386" s="127" t="s">
        <v>44</v>
      </c>
      <c r="CS386" s="127" t="s">
        <v>44</v>
      </c>
      <c r="CT386" s="125" t="s">
        <v>44</v>
      </c>
      <c r="CU386" s="125" t="s">
        <v>44</v>
      </c>
      <c r="CV386" s="125" t="s">
        <v>6082</v>
      </c>
      <c r="CW386" s="125" t="s">
        <v>44</v>
      </c>
      <c r="CX386" s="153">
        <v>25569.625694432871</v>
      </c>
    </row>
    <row r="387" spans="1:102" ht="15" customHeight="1" x14ac:dyDescent="0.25">
      <c r="A387" s="8"/>
      <c r="B387" s="128">
        <v>8610270000126</v>
      </c>
      <c r="C387" s="151" t="s">
        <v>6083</v>
      </c>
      <c r="D387" s="125">
        <v>6</v>
      </c>
      <c r="E387" s="125"/>
      <c r="F387" s="121" t="s">
        <v>3266</v>
      </c>
      <c r="G387" s="125" t="s">
        <v>6080</v>
      </c>
      <c r="H387" s="125" t="s">
        <v>3264</v>
      </c>
      <c r="I387" s="125" t="s">
        <v>3265</v>
      </c>
      <c r="J387" s="125" t="s">
        <v>357</v>
      </c>
      <c r="K387" s="125" t="s">
        <v>3285</v>
      </c>
      <c r="L387" s="125" t="s">
        <v>3272</v>
      </c>
      <c r="M387" s="125" t="s">
        <v>160</v>
      </c>
      <c r="N387" s="125" t="s">
        <v>4760</v>
      </c>
      <c r="O387" s="125" t="s">
        <v>4761</v>
      </c>
      <c r="P387" s="125" t="s">
        <v>3299</v>
      </c>
      <c r="Q387" s="126">
        <v>100</v>
      </c>
      <c r="R387" s="125" t="s">
        <v>4571</v>
      </c>
      <c r="S387" s="187" t="s">
        <v>44</v>
      </c>
      <c r="T387" s="170">
        <v>100</v>
      </c>
      <c r="U387" s="170">
        <v>100</v>
      </c>
      <c r="V387" s="171" t="s">
        <v>4723</v>
      </c>
      <c r="W387" s="171" t="s">
        <v>132</v>
      </c>
      <c r="X387" s="171" t="s">
        <v>132</v>
      </c>
      <c r="Y387" s="171" t="s">
        <v>132</v>
      </c>
      <c r="Z387" s="171">
        <v>0</v>
      </c>
      <c r="AA387" s="171" t="s">
        <v>44</v>
      </c>
      <c r="AB387" s="168" t="s">
        <v>44</v>
      </c>
      <c r="AC387" s="171" t="s">
        <v>44</v>
      </c>
      <c r="AD387" s="168">
        <v>4.5000000000000005E-3</v>
      </c>
      <c r="AE387" s="168" t="s">
        <v>44</v>
      </c>
      <c r="AF387" s="168">
        <v>6.0000000000000001E-3</v>
      </c>
      <c r="AG387" s="168" t="s">
        <v>44</v>
      </c>
      <c r="AH387" s="171" t="s">
        <v>44</v>
      </c>
      <c r="AI387" s="171" t="s">
        <v>44</v>
      </c>
      <c r="AJ387" s="171" t="s">
        <v>130</v>
      </c>
      <c r="AK387" s="172">
        <v>39160</v>
      </c>
      <c r="AL387" s="186" t="s">
        <v>6084</v>
      </c>
      <c r="AM387" s="127">
        <v>1.1395553059333E-2</v>
      </c>
      <c r="AN387" s="127">
        <v>4.66546732632959E-2</v>
      </c>
      <c r="AO387" s="127">
        <v>0.14761280087842429</v>
      </c>
      <c r="AP387" s="127">
        <v>0.1299741055435801</v>
      </c>
      <c r="AQ387" s="127">
        <v>0.13091289414954341</v>
      </c>
      <c r="AR387" s="127">
        <v>0.1007468049621533</v>
      </c>
      <c r="AS387" s="127">
        <v>0.14310692296530059</v>
      </c>
      <c r="AT387" s="127">
        <v>0.1202855565188492</v>
      </c>
      <c r="AU387" s="127" t="s">
        <v>44</v>
      </c>
      <c r="AV387" s="127" t="s">
        <v>44</v>
      </c>
      <c r="AW387" s="127">
        <v>0.10530900245599881</v>
      </c>
      <c r="AX387" s="127">
        <v>1.0445645431814781</v>
      </c>
      <c r="AY387" s="127">
        <v>1.0275827369467216</v>
      </c>
      <c r="AZ387" s="127">
        <v>0.9955345986173888</v>
      </c>
      <c r="BA387" s="127">
        <v>0.98783463238707736</v>
      </c>
      <c r="BB387" s="127">
        <v>1.0169329224579555</v>
      </c>
      <c r="BC387" s="127">
        <v>0.92649491287350483</v>
      </c>
      <c r="BD387" s="127">
        <v>1.0968199892208172</v>
      </c>
      <c r="BE387" s="127">
        <v>0.97216133559185436</v>
      </c>
      <c r="BF387" s="127" t="s">
        <v>44</v>
      </c>
      <c r="BG387" s="127" t="s">
        <v>44</v>
      </c>
      <c r="BH387" s="127">
        <v>1.1064496143061859</v>
      </c>
      <c r="BI387" s="127">
        <v>4.8617160107950001E-4</v>
      </c>
      <c r="BJ387" s="127">
        <v>1.2523211355033E-3</v>
      </c>
      <c r="BK387" s="127">
        <v>-6.6210697855099998E-4</v>
      </c>
      <c r="BL387" s="127">
        <v>-1.4145378546830401E-3</v>
      </c>
      <c r="BM387" s="127">
        <v>1.9312157201847313E-3</v>
      </c>
      <c r="BN387" s="127">
        <v>-7.9929231920888993E-3</v>
      </c>
      <c r="BO387" s="127">
        <v>1.2632529380475399E-2</v>
      </c>
      <c r="BP387" s="127">
        <v>-3.4444789341849E-3</v>
      </c>
      <c r="BQ387" s="127" t="s">
        <v>44</v>
      </c>
      <c r="BR387" s="127" t="s">
        <v>44</v>
      </c>
      <c r="BS387" s="127">
        <v>9.2511021084080713E-3</v>
      </c>
      <c r="BT387" s="127">
        <v>2.596296048613E-3</v>
      </c>
      <c r="BU387" s="127">
        <v>9.0970357499604998E-3</v>
      </c>
      <c r="BV387" s="174">
        <v>-0.22098428141574319</v>
      </c>
      <c r="BW387" s="174">
        <v>0.49772329205042432</v>
      </c>
      <c r="BX387" s="127">
        <v>-4.3096442754442238E-4</v>
      </c>
      <c r="BY387" s="127">
        <v>-1.0536983668152001E-2</v>
      </c>
      <c r="BZ387" s="174">
        <v>-1.2092165635508999E-3</v>
      </c>
      <c r="CA387" s="179">
        <v>1.84127232777586E-2</v>
      </c>
      <c r="CB387" s="179">
        <v>-0.1116863099738207</v>
      </c>
      <c r="CC387" s="179">
        <v>-7.4801746196721405E-2</v>
      </c>
      <c r="CD387" s="179">
        <v>-4.1934418500591403E-2</v>
      </c>
      <c r="CE387" s="179">
        <v>-9.1631330399315494E-2</v>
      </c>
      <c r="CF387" s="179">
        <v>4.5412374133770002E-3</v>
      </c>
      <c r="CG387" s="176">
        <v>6.7364896200000004</v>
      </c>
      <c r="CH387" s="168">
        <v>0.3</v>
      </c>
      <c r="CI387" s="169" t="s">
        <v>44</v>
      </c>
      <c r="CJ387" s="169">
        <v>1.3500000000000001E-3</v>
      </c>
      <c r="CK387" s="169" t="s">
        <v>44</v>
      </c>
      <c r="CL387" s="169">
        <v>1.3500000000000001E-3</v>
      </c>
      <c r="CM387" s="177">
        <v>2880961980.5999999</v>
      </c>
      <c r="CN387" s="177">
        <v>2440543187.9403181</v>
      </c>
      <c r="CO387" s="177">
        <v>349788098.14999998</v>
      </c>
      <c r="CP387" s="127" t="s">
        <v>44</v>
      </c>
      <c r="CQ387" s="127" t="s">
        <v>44</v>
      </c>
      <c r="CR387" s="127" t="s">
        <v>44</v>
      </c>
      <c r="CS387" s="127" t="s">
        <v>44</v>
      </c>
      <c r="CT387" s="125" t="s">
        <v>44</v>
      </c>
      <c r="CU387" s="125" t="s">
        <v>44</v>
      </c>
      <c r="CV387" s="125" t="s">
        <v>6085</v>
      </c>
      <c r="CW387" s="125" t="s">
        <v>44</v>
      </c>
      <c r="CX387" s="153">
        <v>25569.625694432871</v>
      </c>
    </row>
    <row r="388" spans="1:102" ht="15" customHeight="1" x14ac:dyDescent="0.25">
      <c r="A388" s="8"/>
      <c r="B388" s="128">
        <v>32397723000162</v>
      </c>
      <c r="C388" s="151" t="s">
        <v>6086</v>
      </c>
      <c r="D388" s="125">
        <v>15</v>
      </c>
      <c r="E388" s="125"/>
      <c r="F388" s="121" t="s">
        <v>3274</v>
      </c>
      <c r="G388" s="125" t="s">
        <v>6087</v>
      </c>
      <c r="H388" s="125" t="s">
        <v>3263</v>
      </c>
      <c r="I388" s="125" t="s">
        <v>3257</v>
      </c>
      <c r="J388" s="125" t="s">
        <v>357</v>
      </c>
      <c r="K388" s="125" t="s">
        <v>3285</v>
      </c>
      <c r="L388" s="125" t="s">
        <v>3272</v>
      </c>
      <c r="M388" s="125" t="s">
        <v>110</v>
      </c>
      <c r="N388" s="125" t="s">
        <v>111</v>
      </c>
      <c r="O388" s="125" t="s">
        <v>154</v>
      </c>
      <c r="P388" s="125" t="s">
        <v>3320</v>
      </c>
      <c r="Q388" s="126">
        <v>5000</v>
      </c>
      <c r="R388" s="125" t="s">
        <v>4612</v>
      </c>
      <c r="S388" s="187" t="s">
        <v>44</v>
      </c>
      <c r="T388" s="170">
        <v>1000</v>
      </c>
      <c r="U388" s="170">
        <v>1000</v>
      </c>
      <c r="V388" s="171" t="s">
        <v>3271</v>
      </c>
      <c r="W388" s="171" t="s">
        <v>132</v>
      </c>
      <c r="X388" s="171" t="s">
        <v>3289</v>
      </c>
      <c r="Y388" s="171" t="s">
        <v>3288</v>
      </c>
      <c r="Z388" s="171">
        <v>31</v>
      </c>
      <c r="AA388" s="171" t="s">
        <v>44</v>
      </c>
      <c r="AB388" s="168" t="s">
        <v>44</v>
      </c>
      <c r="AC388" s="171" t="s">
        <v>6088</v>
      </c>
      <c r="AD388" s="168">
        <v>0.02</v>
      </c>
      <c r="AE388" s="168">
        <v>0.02</v>
      </c>
      <c r="AF388" s="168">
        <v>0.02</v>
      </c>
      <c r="AG388" s="168">
        <v>0.2</v>
      </c>
      <c r="AH388" s="171" t="s">
        <v>44</v>
      </c>
      <c r="AI388" s="171" t="s">
        <v>44</v>
      </c>
      <c r="AJ388" s="171" t="s">
        <v>130</v>
      </c>
      <c r="AK388" s="172">
        <v>43497</v>
      </c>
      <c r="AL388" s="186" t="s">
        <v>6089</v>
      </c>
      <c r="AM388" s="127">
        <v>-1.3878601157515E-2</v>
      </c>
      <c r="AN388" s="127">
        <v>-0.17265146197801159</v>
      </c>
      <c r="AO388" s="127">
        <v>-5.9277864153451397E-2</v>
      </c>
      <c r="AP388" s="127">
        <v>4.1201039355017698E-2</v>
      </c>
      <c r="AQ388" s="127">
        <v>3.5709422669554403E-2</v>
      </c>
      <c r="AR388" s="127">
        <v>-2.5566298742643899E-2</v>
      </c>
      <c r="AS388" s="127">
        <v>0.10727999589942661</v>
      </c>
      <c r="AT388" s="127">
        <v>0.34663686225996759</v>
      </c>
      <c r="AU388" s="127" t="s">
        <v>44</v>
      </c>
      <c r="AV388" s="127" t="s">
        <v>44</v>
      </c>
      <c r="AW388" s="127">
        <v>0.1066835224933981</v>
      </c>
      <c r="AX388" s="127" t="s">
        <v>44</v>
      </c>
      <c r="AY388" s="127" t="s">
        <v>44</v>
      </c>
      <c r="AZ388" s="127" t="s">
        <v>44</v>
      </c>
      <c r="BA388" s="127">
        <v>0.3000869016856399</v>
      </c>
      <c r="BB388" s="127">
        <v>0.2528665568866415</v>
      </c>
      <c r="BC388" s="127" t="s">
        <v>44</v>
      </c>
      <c r="BD388" s="127">
        <v>0.82223027026127393</v>
      </c>
      <c r="BE388" s="127">
        <v>2.8015579320798389</v>
      </c>
      <c r="BF388" s="127" t="s">
        <v>44</v>
      </c>
      <c r="BG388" s="127" t="s">
        <v>44</v>
      </c>
      <c r="BH388" s="127">
        <v>1.1938586333186756</v>
      </c>
      <c r="BI388" s="127">
        <v>-2.4787982615768499E-2</v>
      </c>
      <c r="BJ388" s="127">
        <v>-0.21805381410580421</v>
      </c>
      <c r="BK388" s="127">
        <v>-0.20755277201042679</v>
      </c>
      <c r="BL388" s="127">
        <v>-8.4495066016138431E-2</v>
      </c>
      <c r="BM388" s="127">
        <v>-9.2452961440953607E-2</v>
      </c>
      <c r="BN388" s="127">
        <v>-0.13430602689688631</v>
      </c>
      <c r="BO388" s="127">
        <v>-2.31943976853985E-2</v>
      </c>
      <c r="BP388" s="127">
        <v>0.22290682680693341</v>
      </c>
      <c r="BQ388" s="127" t="s">
        <v>44</v>
      </c>
      <c r="BR388" s="127" t="s">
        <v>44</v>
      </c>
      <c r="BS388" s="127">
        <v>1.5902231062459249E-2</v>
      </c>
      <c r="BT388" s="127">
        <v>0.14753015946546941</v>
      </c>
      <c r="BU388" s="127">
        <v>0.13725501284629041</v>
      </c>
      <c r="BV388" s="174">
        <v>-1.2776141849896807</v>
      </c>
      <c r="BW388" s="174">
        <v>0.1583204025411632</v>
      </c>
      <c r="BX388" s="127">
        <v>-0.22281084622630351</v>
      </c>
      <c r="BY388" s="127">
        <v>-0.2627162457136959</v>
      </c>
      <c r="BZ388" s="174">
        <v>0.37800857181185021</v>
      </c>
      <c r="CA388" s="179">
        <v>0.7117046213177366</v>
      </c>
      <c r="CB388" s="179">
        <v>-0.50314761445506695</v>
      </c>
      <c r="CC388" s="179">
        <v>0.69390035802363326</v>
      </c>
      <c r="CD388" s="179">
        <v>0.5440591926008892</v>
      </c>
      <c r="CE388" s="179">
        <v>9.9617120090818995E-2</v>
      </c>
      <c r="CF388" s="179">
        <v>0.84449613499686138</v>
      </c>
      <c r="CG388" s="176">
        <v>2.0777711000000001</v>
      </c>
      <c r="CH388" s="168">
        <v>0.18</v>
      </c>
      <c r="CI388" s="169" t="s">
        <v>44</v>
      </c>
      <c r="CJ388" s="169">
        <v>3.5999999999999999E-3</v>
      </c>
      <c r="CK388" s="169" t="s">
        <v>44</v>
      </c>
      <c r="CL388" s="169">
        <v>3.5999999999999999E-3</v>
      </c>
      <c r="CM388" s="177">
        <v>405822137.18000001</v>
      </c>
      <c r="CN388" s="177">
        <v>495059631.66261899</v>
      </c>
      <c r="CO388" s="177">
        <v>-46145952.689999983</v>
      </c>
      <c r="CP388" s="127" t="s">
        <v>44</v>
      </c>
      <c r="CQ388" s="127" t="s">
        <v>44</v>
      </c>
      <c r="CR388" s="127" t="s">
        <v>44</v>
      </c>
      <c r="CS388" s="127" t="s">
        <v>44</v>
      </c>
      <c r="CT388" s="125" t="s">
        <v>44</v>
      </c>
      <c r="CU388" s="125" t="s">
        <v>44</v>
      </c>
      <c r="CV388" s="125" t="s">
        <v>6090</v>
      </c>
      <c r="CW388" s="125" t="s">
        <v>44</v>
      </c>
      <c r="CX388" s="153">
        <v>25569.625694432871</v>
      </c>
    </row>
    <row r="389" spans="1:102" ht="15" customHeight="1" x14ac:dyDescent="0.25">
      <c r="A389" s="8"/>
      <c r="B389" s="128">
        <v>49916958000116</v>
      </c>
      <c r="C389" s="151" t="s">
        <v>4112</v>
      </c>
      <c r="D389" s="125">
        <v>16</v>
      </c>
      <c r="E389" s="125"/>
      <c r="F389" s="121"/>
      <c r="G389" s="125" t="s">
        <v>3832</v>
      </c>
      <c r="H389" s="125" t="s">
        <v>3276</v>
      </c>
      <c r="I389" s="125" t="s">
        <v>3276</v>
      </c>
      <c r="J389" s="125" t="s">
        <v>3851</v>
      </c>
      <c r="K389" s="125" t="s">
        <v>3298</v>
      </c>
      <c r="L389" s="125" t="s">
        <v>3272</v>
      </c>
      <c r="M389" s="125" t="s">
        <v>4629</v>
      </c>
      <c r="N389" s="125" t="s">
        <v>4674</v>
      </c>
      <c r="O389" s="125" t="s">
        <v>4630</v>
      </c>
      <c r="P389" s="125" t="s">
        <v>3824</v>
      </c>
      <c r="Q389" s="126">
        <v>10</v>
      </c>
      <c r="R389" s="125" t="s">
        <v>4612</v>
      </c>
      <c r="S389" s="187" t="s">
        <v>44</v>
      </c>
      <c r="T389" s="170">
        <v>100</v>
      </c>
      <c r="U389" s="170">
        <v>500</v>
      </c>
      <c r="V389" s="171" t="s">
        <v>3271</v>
      </c>
      <c r="W389" s="171" t="s">
        <v>132</v>
      </c>
      <c r="X389" s="171" t="s">
        <v>132</v>
      </c>
      <c r="Y389" s="171" t="s">
        <v>132</v>
      </c>
      <c r="Z389" s="171">
        <v>0</v>
      </c>
      <c r="AA389" s="171" t="s">
        <v>44</v>
      </c>
      <c r="AB389" s="168" t="s">
        <v>44</v>
      </c>
      <c r="AC389" s="171" t="s">
        <v>44</v>
      </c>
      <c r="AD389" s="168">
        <v>1.2E-2</v>
      </c>
      <c r="AE389" s="168" t="s">
        <v>44</v>
      </c>
      <c r="AF389" s="168" t="s">
        <v>44</v>
      </c>
      <c r="AG389" s="168">
        <v>0.2</v>
      </c>
      <c r="AH389" s="171" t="s">
        <v>133</v>
      </c>
      <c r="AI389" s="171" t="s">
        <v>4607</v>
      </c>
      <c r="AJ389" s="171" t="s">
        <v>130</v>
      </c>
      <c r="AK389" s="172">
        <v>44998</v>
      </c>
      <c r="AL389" s="186" t="s">
        <v>6002</v>
      </c>
      <c r="AM389" s="127" t="s">
        <v>44</v>
      </c>
      <c r="AN389" s="127" t="s">
        <v>44</v>
      </c>
      <c r="AO389" s="127" t="s">
        <v>44</v>
      </c>
      <c r="AP389" s="127" t="s">
        <v>44</v>
      </c>
      <c r="AQ389" s="127" t="s">
        <v>44</v>
      </c>
      <c r="AR389" s="127" t="s">
        <v>44</v>
      </c>
      <c r="AS389" s="127" t="s">
        <v>44</v>
      </c>
      <c r="AT389" s="127" t="s">
        <v>44</v>
      </c>
      <c r="AU389" s="127" t="s">
        <v>44</v>
      </c>
      <c r="AV389" s="127" t="s">
        <v>44</v>
      </c>
      <c r="AW389" s="127" t="s">
        <v>44</v>
      </c>
      <c r="AX389" s="127" t="s">
        <v>44</v>
      </c>
      <c r="AY389" s="127" t="s">
        <v>44</v>
      </c>
      <c r="AZ389" s="127" t="s">
        <v>44</v>
      </c>
      <c r="BA389" s="127" t="s">
        <v>44</v>
      </c>
      <c r="BB389" s="127" t="s">
        <v>44</v>
      </c>
      <c r="BC389" s="127" t="s">
        <v>44</v>
      </c>
      <c r="BD389" s="127" t="s">
        <v>44</v>
      </c>
      <c r="BE389" s="127" t="s">
        <v>44</v>
      </c>
      <c r="BF389" s="127" t="s">
        <v>44</v>
      </c>
      <c r="BG389" s="127" t="s">
        <v>44</v>
      </c>
      <c r="BH389" s="127" t="s">
        <v>44</v>
      </c>
      <c r="BI389" s="127" t="s">
        <v>44</v>
      </c>
      <c r="BJ389" s="127" t="s">
        <v>44</v>
      </c>
      <c r="BK389" s="127" t="s">
        <v>44</v>
      </c>
      <c r="BL389" s="127" t="s">
        <v>44</v>
      </c>
      <c r="BM389" s="127" t="s">
        <v>44</v>
      </c>
      <c r="BN389" s="127" t="s">
        <v>44</v>
      </c>
      <c r="BO389" s="127" t="s">
        <v>44</v>
      </c>
      <c r="BP389" s="127" t="s">
        <v>44</v>
      </c>
      <c r="BQ389" s="127" t="s">
        <v>44</v>
      </c>
      <c r="BR389" s="127" t="s">
        <v>44</v>
      </c>
      <c r="BS389" s="127" t="s">
        <v>44</v>
      </c>
      <c r="BT389" s="127" t="s">
        <v>44</v>
      </c>
      <c r="BU389" s="127" t="s">
        <v>44</v>
      </c>
      <c r="BV389" s="174" t="s">
        <v>44</v>
      </c>
      <c r="BW389" s="174" t="s">
        <v>44</v>
      </c>
      <c r="BX389" s="127" t="s">
        <v>44</v>
      </c>
      <c r="BY389" s="127" t="s">
        <v>44</v>
      </c>
      <c r="BZ389" s="174" t="s">
        <v>44</v>
      </c>
      <c r="CA389" s="179" t="s">
        <v>44</v>
      </c>
      <c r="CB389" s="179" t="s">
        <v>44</v>
      </c>
      <c r="CC389" s="179" t="s">
        <v>44</v>
      </c>
      <c r="CD389" s="179" t="s">
        <v>44</v>
      </c>
      <c r="CE389" s="179" t="s">
        <v>44</v>
      </c>
      <c r="CF389" s="179" t="s">
        <v>44</v>
      </c>
      <c r="CG389" s="176" t="s">
        <v>44</v>
      </c>
      <c r="CH389" s="168">
        <v>0.1</v>
      </c>
      <c r="CI389" s="169">
        <v>0.05</v>
      </c>
      <c r="CJ389" s="169">
        <v>1.1999999999999999E-3</v>
      </c>
      <c r="CK389" s="169" t="s">
        <v>44</v>
      </c>
      <c r="CL389" s="169">
        <v>1.1999999999999999E-3</v>
      </c>
      <c r="CM389" s="177" t="s">
        <v>44</v>
      </c>
      <c r="CN389" s="177" t="s">
        <v>44</v>
      </c>
      <c r="CO389" s="177" t="s">
        <v>44</v>
      </c>
      <c r="CP389" s="127" t="s">
        <v>44</v>
      </c>
      <c r="CQ389" s="127" t="s">
        <v>44</v>
      </c>
      <c r="CR389" s="127" t="s">
        <v>44</v>
      </c>
      <c r="CS389" s="127" t="s">
        <v>44</v>
      </c>
      <c r="CT389" s="125" t="s">
        <v>44</v>
      </c>
      <c r="CU389" s="125" t="s">
        <v>44</v>
      </c>
      <c r="CV389" s="125" t="s">
        <v>6003</v>
      </c>
      <c r="CW389" s="125" t="s">
        <v>44</v>
      </c>
      <c r="CX389" s="153">
        <v>25569.604861099539</v>
      </c>
    </row>
    <row r="390" spans="1:102" ht="15" customHeight="1" x14ac:dyDescent="0.25">
      <c r="A390" s="8"/>
      <c r="B390" s="128">
        <v>57979459000104</v>
      </c>
      <c r="C390" s="151" t="s">
        <v>3886</v>
      </c>
      <c r="D390" s="125">
        <v>50</v>
      </c>
      <c r="E390" s="125"/>
      <c r="F390" s="121"/>
      <c r="G390" s="125" t="s">
        <v>526</v>
      </c>
      <c r="H390" s="125" t="s">
        <v>347</v>
      </c>
      <c r="I390" s="125" t="s">
        <v>3278</v>
      </c>
      <c r="J390" s="125" t="s">
        <v>357</v>
      </c>
      <c r="K390" s="125" t="s">
        <v>3298</v>
      </c>
      <c r="L390" s="125" t="s">
        <v>4605</v>
      </c>
      <c r="M390" s="125" t="s">
        <v>4629</v>
      </c>
      <c r="N390" s="125" t="s">
        <v>44</v>
      </c>
      <c r="O390" s="125" t="s">
        <v>4647</v>
      </c>
      <c r="P390" s="125" t="s">
        <v>3824</v>
      </c>
      <c r="Q390" s="126">
        <v>10</v>
      </c>
      <c r="R390" s="125" t="s">
        <v>4612</v>
      </c>
      <c r="S390" s="187" t="s">
        <v>44</v>
      </c>
      <c r="T390" s="170">
        <v>500</v>
      </c>
      <c r="U390" s="170">
        <v>500</v>
      </c>
      <c r="V390" s="171" t="s">
        <v>3271</v>
      </c>
      <c r="W390" s="171" t="s">
        <v>132</v>
      </c>
      <c r="X390" s="171" t="s">
        <v>132</v>
      </c>
      <c r="Y390" s="171" t="s">
        <v>132</v>
      </c>
      <c r="Z390" s="171">
        <v>0</v>
      </c>
      <c r="AA390" s="171" t="s">
        <v>44</v>
      </c>
      <c r="AB390" s="168" t="s">
        <v>44</v>
      </c>
      <c r="AC390" s="171" t="s">
        <v>44</v>
      </c>
      <c r="AD390" s="168">
        <v>1.1399999999999999E-2</v>
      </c>
      <c r="AE390" s="168" t="s">
        <v>44</v>
      </c>
      <c r="AF390" s="168">
        <v>1.2800000000000001E-2</v>
      </c>
      <c r="AG390" s="168">
        <v>0.2</v>
      </c>
      <c r="AH390" s="171" t="s">
        <v>3300</v>
      </c>
      <c r="AI390" s="171" t="s">
        <v>133</v>
      </c>
      <c r="AJ390" s="171" t="s">
        <v>44</v>
      </c>
      <c r="AK390" s="172">
        <v>45660</v>
      </c>
      <c r="AL390" s="186" t="s">
        <v>6091</v>
      </c>
      <c r="AM390" s="127" t="s">
        <v>44</v>
      </c>
      <c r="AN390" s="127" t="s">
        <v>44</v>
      </c>
      <c r="AO390" s="127" t="s">
        <v>44</v>
      </c>
      <c r="AP390" s="127" t="s">
        <v>44</v>
      </c>
      <c r="AQ390" s="127" t="s">
        <v>44</v>
      </c>
      <c r="AR390" s="127" t="s">
        <v>44</v>
      </c>
      <c r="AS390" s="127" t="s">
        <v>44</v>
      </c>
      <c r="AT390" s="127" t="s">
        <v>44</v>
      </c>
      <c r="AU390" s="127" t="s">
        <v>44</v>
      </c>
      <c r="AV390" s="127" t="s">
        <v>44</v>
      </c>
      <c r="AW390" s="127" t="s">
        <v>44</v>
      </c>
      <c r="AX390" s="127" t="s">
        <v>44</v>
      </c>
      <c r="AY390" s="127" t="s">
        <v>44</v>
      </c>
      <c r="AZ390" s="127" t="s">
        <v>44</v>
      </c>
      <c r="BA390" s="127" t="s">
        <v>44</v>
      </c>
      <c r="BB390" s="127" t="s">
        <v>44</v>
      </c>
      <c r="BC390" s="127" t="s">
        <v>44</v>
      </c>
      <c r="BD390" s="127" t="s">
        <v>44</v>
      </c>
      <c r="BE390" s="127" t="s">
        <v>44</v>
      </c>
      <c r="BF390" s="127" t="s">
        <v>44</v>
      </c>
      <c r="BG390" s="127" t="s">
        <v>44</v>
      </c>
      <c r="BH390" s="127" t="s">
        <v>44</v>
      </c>
      <c r="BI390" s="127" t="s">
        <v>44</v>
      </c>
      <c r="BJ390" s="127" t="s">
        <v>44</v>
      </c>
      <c r="BK390" s="127" t="s">
        <v>44</v>
      </c>
      <c r="BL390" s="127" t="s">
        <v>44</v>
      </c>
      <c r="BM390" s="127" t="s">
        <v>44</v>
      </c>
      <c r="BN390" s="127" t="s">
        <v>44</v>
      </c>
      <c r="BO390" s="127" t="s">
        <v>44</v>
      </c>
      <c r="BP390" s="127" t="s">
        <v>44</v>
      </c>
      <c r="BQ390" s="127" t="s">
        <v>44</v>
      </c>
      <c r="BR390" s="127" t="s">
        <v>44</v>
      </c>
      <c r="BS390" s="127" t="s">
        <v>44</v>
      </c>
      <c r="BT390" s="127" t="s">
        <v>44</v>
      </c>
      <c r="BU390" s="127" t="s">
        <v>44</v>
      </c>
      <c r="BV390" s="174" t="s">
        <v>44</v>
      </c>
      <c r="BW390" s="174" t="s">
        <v>44</v>
      </c>
      <c r="BX390" s="127" t="s">
        <v>44</v>
      </c>
      <c r="BY390" s="127" t="s">
        <v>44</v>
      </c>
      <c r="BZ390" s="174" t="s">
        <v>44</v>
      </c>
      <c r="CA390" s="179" t="s">
        <v>44</v>
      </c>
      <c r="CB390" s="179" t="s">
        <v>44</v>
      </c>
      <c r="CC390" s="179" t="s">
        <v>44</v>
      </c>
      <c r="CD390" s="179" t="s">
        <v>44</v>
      </c>
      <c r="CE390" s="179" t="s">
        <v>44</v>
      </c>
      <c r="CF390" s="179" t="s">
        <v>44</v>
      </c>
      <c r="CG390" s="176" t="s">
        <v>44</v>
      </c>
      <c r="CH390" s="168">
        <v>0.15</v>
      </c>
      <c r="CI390" s="169">
        <v>0.1</v>
      </c>
      <c r="CJ390" s="169">
        <v>1.7099999999999999E-3</v>
      </c>
      <c r="CK390" s="169" t="s">
        <v>44</v>
      </c>
      <c r="CL390" s="169">
        <v>1.7099999999999999E-3</v>
      </c>
      <c r="CM390" s="177" t="s">
        <v>44</v>
      </c>
      <c r="CN390" s="177" t="s">
        <v>44</v>
      </c>
      <c r="CO390" s="177" t="s">
        <v>44</v>
      </c>
      <c r="CP390" s="127" t="s">
        <v>44</v>
      </c>
      <c r="CQ390" s="127" t="s">
        <v>44</v>
      </c>
      <c r="CR390" s="127" t="s">
        <v>44</v>
      </c>
      <c r="CS390" s="127" t="s">
        <v>44</v>
      </c>
      <c r="CT390" s="125" t="s">
        <v>44</v>
      </c>
      <c r="CU390" s="125" t="s">
        <v>44</v>
      </c>
      <c r="CV390" s="125" t="s">
        <v>6092</v>
      </c>
      <c r="CW390" s="125" t="s">
        <v>44</v>
      </c>
      <c r="CX390" s="153">
        <v>25569.625694432871</v>
      </c>
    </row>
    <row r="391" spans="1:102" ht="15" customHeight="1" x14ac:dyDescent="0.25">
      <c r="A391" s="8"/>
      <c r="B391" s="128">
        <v>43741195000133</v>
      </c>
      <c r="C391" s="151" t="s">
        <v>4114</v>
      </c>
      <c r="D391" s="125">
        <v>16</v>
      </c>
      <c r="E391" s="125"/>
      <c r="F391" s="121"/>
      <c r="G391" s="125" t="s">
        <v>526</v>
      </c>
      <c r="H391" s="125" t="s">
        <v>347</v>
      </c>
      <c r="I391" s="125" t="s">
        <v>3278</v>
      </c>
      <c r="J391" s="125" t="s">
        <v>3318</v>
      </c>
      <c r="K391" s="125" t="s">
        <v>3298</v>
      </c>
      <c r="L391" s="125" t="s">
        <v>3272</v>
      </c>
      <c r="M391" s="125" t="s">
        <v>4629</v>
      </c>
      <c r="N391" s="125" t="s">
        <v>4674</v>
      </c>
      <c r="O391" s="125" t="s">
        <v>4630</v>
      </c>
      <c r="P391" s="125" t="s">
        <v>3824</v>
      </c>
      <c r="Q391" s="126">
        <v>100</v>
      </c>
      <c r="R391" s="125" t="s">
        <v>4612</v>
      </c>
      <c r="S391" s="187" t="s">
        <v>44</v>
      </c>
      <c r="T391" s="170">
        <v>0.01</v>
      </c>
      <c r="U391" s="170">
        <v>0.01</v>
      </c>
      <c r="V391" s="171" t="s">
        <v>3271</v>
      </c>
      <c r="W391" s="171" t="s">
        <v>132</v>
      </c>
      <c r="X391" s="171" t="s">
        <v>132</v>
      </c>
      <c r="Y391" s="171" t="s">
        <v>132</v>
      </c>
      <c r="Z391" s="171">
        <v>0</v>
      </c>
      <c r="AA391" s="171" t="s">
        <v>44</v>
      </c>
      <c r="AB391" s="168" t="s">
        <v>44</v>
      </c>
      <c r="AC391" s="171" t="s">
        <v>44</v>
      </c>
      <c r="AD391" s="168">
        <v>0.01</v>
      </c>
      <c r="AE391" s="168" t="s">
        <v>44</v>
      </c>
      <c r="AF391" s="168">
        <v>0.01</v>
      </c>
      <c r="AG391" s="168">
        <v>0.2</v>
      </c>
      <c r="AH391" s="171" t="s">
        <v>44</v>
      </c>
      <c r="AI391" s="171" t="s">
        <v>44</v>
      </c>
      <c r="AJ391" s="171" t="s">
        <v>130</v>
      </c>
      <c r="AK391" s="172">
        <v>44930</v>
      </c>
      <c r="AL391" s="186" t="s">
        <v>6004</v>
      </c>
      <c r="AM391" s="127" t="s">
        <v>44</v>
      </c>
      <c r="AN391" s="127" t="s">
        <v>44</v>
      </c>
      <c r="AO391" s="127" t="s">
        <v>44</v>
      </c>
      <c r="AP391" s="127" t="s">
        <v>44</v>
      </c>
      <c r="AQ391" s="127" t="s">
        <v>44</v>
      </c>
      <c r="AR391" s="127" t="s">
        <v>44</v>
      </c>
      <c r="AS391" s="127" t="s">
        <v>44</v>
      </c>
      <c r="AT391" s="127" t="s">
        <v>44</v>
      </c>
      <c r="AU391" s="127" t="s">
        <v>44</v>
      </c>
      <c r="AV391" s="127" t="s">
        <v>44</v>
      </c>
      <c r="AW391" s="127" t="s">
        <v>44</v>
      </c>
      <c r="AX391" s="127" t="s">
        <v>44</v>
      </c>
      <c r="AY391" s="127" t="s">
        <v>44</v>
      </c>
      <c r="AZ391" s="127" t="s">
        <v>44</v>
      </c>
      <c r="BA391" s="127" t="s">
        <v>44</v>
      </c>
      <c r="BB391" s="127" t="s">
        <v>44</v>
      </c>
      <c r="BC391" s="127" t="s">
        <v>44</v>
      </c>
      <c r="BD391" s="127" t="s">
        <v>44</v>
      </c>
      <c r="BE391" s="127" t="s">
        <v>44</v>
      </c>
      <c r="BF391" s="127" t="s">
        <v>44</v>
      </c>
      <c r="BG391" s="127" t="s">
        <v>44</v>
      </c>
      <c r="BH391" s="127" t="s">
        <v>44</v>
      </c>
      <c r="BI391" s="127" t="s">
        <v>44</v>
      </c>
      <c r="BJ391" s="127" t="s">
        <v>44</v>
      </c>
      <c r="BK391" s="127" t="s">
        <v>44</v>
      </c>
      <c r="BL391" s="127" t="s">
        <v>44</v>
      </c>
      <c r="BM391" s="127" t="s">
        <v>44</v>
      </c>
      <c r="BN391" s="127" t="s">
        <v>44</v>
      </c>
      <c r="BO391" s="127" t="s">
        <v>44</v>
      </c>
      <c r="BP391" s="127" t="s">
        <v>44</v>
      </c>
      <c r="BQ391" s="127" t="s">
        <v>44</v>
      </c>
      <c r="BR391" s="127" t="s">
        <v>44</v>
      </c>
      <c r="BS391" s="127" t="s">
        <v>44</v>
      </c>
      <c r="BT391" s="127" t="s">
        <v>44</v>
      </c>
      <c r="BU391" s="127" t="s">
        <v>44</v>
      </c>
      <c r="BV391" s="174" t="s">
        <v>44</v>
      </c>
      <c r="BW391" s="174" t="s">
        <v>44</v>
      </c>
      <c r="BX391" s="127" t="s">
        <v>44</v>
      </c>
      <c r="BY391" s="127" t="s">
        <v>44</v>
      </c>
      <c r="BZ391" s="174" t="s">
        <v>44</v>
      </c>
      <c r="CA391" s="179" t="s">
        <v>44</v>
      </c>
      <c r="CB391" s="179" t="s">
        <v>44</v>
      </c>
      <c r="CC391" s="179" t="s">
        <v>44</v>
      </c>
      <c r="CD391" s="179" t="s">
        <v>44</v>
      </c>
      <c r="CE391" s="179" t="s">
        <v>44</v>
      </c>
      <c r="CF391" s="179" t="s">
        <v>44</v>
      </c>
      <c r="CG391" s="176" t="s">
        <v>44</v>
      </c>
      <c r="CH391" s="168">
        <v>0.1</v>
      </c>
      <c r="CI391" s="169">
        <v>0.05</v>
      </c>
      <c r="CJ391" s="169">
        <v>1E-3</v>
      </c>
      <c r="CK391" s="169" t="s">
        <v>44</v>
      </c>
      <c r="CL391" s="169">
        <v>1E-3</v>
      </c>
      <c r="CM391" s="177" t="s">
        <v>44</v>
      </c>
      <c r="CN391" s="177" t="s">
        <v>44</v>
      </c>
      <c r="CO391" s="177" t="s">
        <v>44</v>
      </c>
      <c r="CP391" s="127" t="s">
        <v>44</v>
      </c>
      <c r="CQ391" s="127" t="s">
        <v>44</v>
      </c>
      <c r="CR391" s="127" t="s">
        <v>44</v>
      </c>
      <c r="CS391" s="127" t="s">
        <v>44</v>
      </c>
      <c r="CT391" s="125" t="s">
        <v>44</v>
      </c>
      <c r="CU391" s="125" t="s">
        <v>44</v>
      </c>
      <c r="CV391" s="125" t="s">
        <v>6005</v>
      </c>
      <c r="CW391" s="125" t="s">
        <v>44</v>
      </c>
      <c r="CX391" s="153">
        <v>25569.604861099539</v>
      </c>
    </row>
    <row r="392" spans="1:102" ht="15" customHeight="1" x14ac:dyDescent="0.25">
      <c r="A392" s="8"/>
      <c r="B392" s="128">
        <v>54698848000165</v>
      </c>
      <c r="C392" s="151" t="s">
        <v>4115</v>
      </c>
      <c r="D392" s="125">
        <v>16</v>
      </c>
      <c r="E392" s="125"/>
      <c r="F392" s="121"/>
      <c r="G392" s="125" t="s">
        <v>5753</v>
      </c>
      <c r="H392" s="125" t="s">
        <v>347</v>
      </c>
      <c r="I392" s="125" t="s">
        <v>3278</v>
      </c>
      <c r="J392" s="125" t="s">
        <v>357</v>
      </c>
      <c r="K392" s="125" t="s">
        <v>3298</v>
      </c>
      <c r="L392" s="125" t="s">
        <v>3273</v>
      </c>
      <c r="M392" s="125" t="s">
        <v>4629</v>
      </c>
      <c r="N392" s="125" t="s">
        <v>44</v>
      </c>
      <c r="O392" s="125" t="s">
        <v>4630</v>
      </c>
      <c r="P392" s="125" t="s">
        <v>3824</v>
      </c>
      <c r="Q392" s="126">
        <v>5000</v>
      </c>
      <c r="R392" s="125" t="s">
        <v>4612</v>
      </c>
      <c r="S392" s="187" t="s">
        <v>44</v>
      </c>
      <c r="T392" s="170">
        <v>500</v>
      </c>
      <c r="U392" s="170">
        <v>5000</v>
      </c>
      <c r="V392" s="171" t="s">
        <v>3271</v>
      </c>
      <c r="W392" s="171" t="s">
        <v>132</v>
      </c>
      <c r="X392" s="171" t="s">
        <v>132</v>
      </c>
      <c r="Y392" s="171" t="s">
        <v>132</v>
      </c>
      <c r="Z392" s="171">
        <v>0</v>
      </c>
      <c r="AA392" s="171" t="s">
        <v>44</v>
      </c>
      <c r="AB392" s="168" t="s">
        <v>44</v>
      </c>
      <c r="AC392" s="171" t="s">
        <v>44</v>
      </c>
      <c r="AD392" s="168">
        <v>1.3500000000000002E-2</v>
      </c>
      <c r="AE392" s="168" t="s">
        <v>44</v>
      </c>
      <c r="AF392" s="168">
        <v>1.3500000000000002E-2</v>
      </c>
      <c r="AG392" s="168" t="s">
        <v>44</v>
      </c>
      <c r="AH392" s="171" t="s">
        <v>44</v>
      </c>
      <c r="AI392" s="171" t="s">
        <v>44</v>
      </c>
      <c r="AJ392" s="171" t="s">
        <v>4670</v>
      </c>
      <c r="AK392" s="172">
        <v>45393</v>
      </c>
      <c r="AL392" s="186" t="s">
        <v>6006</v>
      </c>
      <c r="AM392" s="127" t="s">
        <v>44</v>
      </c>
      <c r="AN392" s="127" t="s">
        <v>44</v>
      </c>
      <c r="AO392" s="127" t="s">
        <v>44</v>
      </c>
      <c r="AP392" s="127" t="s">
        <v>44</v>
      </c>
      <c r="AQ392" s="127" t="s">
        <v>44</v>
      </c>
      <c r="AR392" s="127" t="s">
        <v>44</v>
      </c>
      <c r="AS392" s="127" t="s">
        <v>44</v>
      </c>
      <c r="AT392" s="127" t="s">
        <v>44</v>
      </c>
      <c r="AU392" s="127" t="s">
        <v>44</v>
      </c>
      <c r="AV392" s="127" t="s">
        <v>44</v>
      </c>
      <c r="AW392" s="127" t="s">
        <v>44</v>
      </c>
      <c r="AX392" s="127" t="s">
        <v>44</v>
      </c>
      <c r="AY392" s="127" t="s">
        <v>44</v>
      </c>
      <c r="AZ392" s="127" t="s">
        <v>44</v>
      </c>
      <c r="BA392" s="127" t="s">
        <v>44</v>
      </c>
      <c r="BB392" s="127" t="s">
        <v>44</v>
      </c>
      <c r="BC392" s="127" t="s">
        <v>44</v>
      </c>
      <c r="BD392" s="127" t="s">
        <v>44</v>
      </c>
      <c r="BE392" s="127" t="s">
        <v>44</v>
      </c>
      <c r="BF392" s="127" t="s">
        <v>44</v>
      </c>
      <c r="BG392" s="127" t="s">
        <v>44</v>
      </c>
      <c r="BH392" s="127" t="s">
        <v>44</v>
      </c>
      <c r="BI392" s="127" t="s">
        <v>44</v>
      </c>
      <c r="BJ392" s="127" t="s">
        <v>44</v>
      </c>
      <c r="BK392" s="127" t="s">
        <v>44</v>
      </c>
      <c r="BL392" s="127" t="s">
        <v>44</v>
      </c>
      <c r="BM392" s="127" t="s">
        <v>44</v>
      </c>
      <c r="BN392" s="127" t="s">
        <v>44</v>
      </c>
      <c r="BO392" s="127" t="s">
        <v>44</v>
      </c>
      <c r="BP392" s="127" t="s">
        <v>44</v>
      </c>
      <c r="BQ392" s="127" t="s">
        <v>44</v>
      </c>
      <c r="BR392" s="127" t="s">
        <v>44</v>
      </c>
      <c r="BS392" s="127" t="s">
        <v>44</v>
      </c>
      <c r="BT392" s="127" t="s">
        <v>44</v>
      </c>
      <c r="BU392" s="127" t="s">
        <v>44</v>
      </c>
      <c r="BV392" s="174" t="s">
        <v>44</v>
      </c>
      <c r="BW392" s="174" t="s">
        <v>44</v>
      </c>
      <c r="BX392" s="127" t="s">
        <v>44</v>
      </c>
      <c r="BY392" s="127" t="s">
        <v>44</v>
      </c>
      <c r="BZ392" s="174" t="s">
        <v>44</v>
      </c>
      <c r="CA392" s="179" t="s">
        <v>44</v>
      </c>
      <c r="CB392" s="179" t="s">
        <v>44</v>
      </c>
      <c r="CC392" s="179" t="s">
        <v>44</v>
      </c>
      <c r="CD392" s="179" t="s">
        <v>44</v>
      </c>
      <c r="CE392" s="179" t="s">
        <v>44</v>
      </c>
      <c r="CF392" s="179" t="s">
        <v>44</v>
      </c>
      <c r="CG392" s="176" t="s">
        <v>44</v>
      </c>
      <c r="CH392" s="168">
        <v>0.1</v>
      </c>
      <c r="CI392" s="169" t="s">
        <v>44</v>
      </c>
      <c r="CJ392" s="169">
        <v>1.3500000000000001E-3</v>
      </c>
      <c r="CK392" s="169" t="s">
        <v>44</v>
      </c>
      <c r="CL392" s="169">
        <v>1.3500000000000001E-3</v>
      </c>
      <c r="CM392" s="177" t="s">
        <v>44</v>
      </c>
      <c r="CN392" s="177" t="s">
        <v>44</v>
      </c>
      <c r="CO392" s="177" t="s">
        <v>44</v>
      </c>
      <c r="CP392" s="127" t="s">
        <v>44</v>
      </c>
      <c r="CQ392" s="127" t="s">
        <v>44</v>
      </c>
      <c r="CR392" s="127" t="s">
        <v>44</v>
      </c>
      <c r="CS392" s="127" t="s">
        <v>44</v>
      </c>
      <c r="CT392" s="125" t="s">
        <v>44</v>
      </c>
      <c r="CU392" s="125" t="s">
        <v>44</v>
      </c>
      <c r="CV392" s="125" t="s">
        <v>6007</v>
      </c>
      <c r="CW392" s="125" t="s">
        <v>44</v>
      </c>
      <c r="CX392" s="153">
        <v>25569.604861099539</v>
      </c>
    </row>
    <row r="393" spans="1:102" ht="15" customHeight="1" x14ac:dyDescent="0.25">
      <c r="A393" s="8"/>
      <c r="B393" s="128">
        <v>46300572000197</v>
      </c>
      <c r="C393" s="151" t="s">
        <v>12104</v>
      </c>
      <c r="D393" s="125">
        <v>26</v>
      </c>
      <c r="E393" s="125"/>
      <c r="F393" s="121"/>
      <c r="G393" s="125" t="s">
        <v>4569</v>
      </c>
      <c r="H393" s="125" t="s">
        <v>3263</v>
      </c>
      <c r="I393" s="125" t="s">
        <v>3257</v>
      </c>
      <c r="J393" s="125" t="s">
        <v>3319</v>
      </c>
      <c r="K393" s="125" t="s">
        <v>3285</v>
      </c>
      <c r="L393" s="125" t="s">
        <v>3272</v>
      </c>
      <c r="M393" s="125" t="s">
        <v>112</v>
      </c>
      <c r="N393" s="125" t="s">
        <v>4570</v>
      </c>
      <c r="O393" s="125" t="s">
        <v>3309</v>
      </c>
      <c r="P393" s="125" t="s">
        <v>112</v>
      </c>
      <c r="Q393" s="126">
        <v>1000</v>
      </c>
      <c r="R393" s="125" t="s">
        <v>4571</v>
      </c>
      <c r="S393" s="187" t="s">
        <v>44</v>
      </c>
      <c r="T393" s="170">
        <v>1000</v>
      </c>
      <c r="U393" s="170">
        <v>1000</v>
      </c>
      <c r="V393" s="171" t="s">
        <v>3271</v>
      </c>
      <c r="W393" s="171" t="s">
        <v>3306</v>
      </c>
      <c r="X393" s="171" t="s">
        <v>3289</v>
      </c>
      <c r="Y393" s="171" t="s">
        <v>4572</v>
      </c>
      <c r="Z393" s="171">
        <v>32</v>
      </c>
      <c r="AA393" s="171" t="s">
        <v>131</v>
      </c>
      <c r="AB393" s="168">
        <v>0.1</v>
      </c>
      <c r="AC393" s="171" t="s">
        <v>44</v>
      </c>
      <c r="AD393" s="168">
        <v>0.02</v>
      </c>
      <c r="AE393" s="168" t="s">
        <v>44</v>
      </c>
      <c r="AF393" s="168">
        <v>2.1000000000000001E-2</v>
      </c>
      <c r="AG393" s="168">
        <v>0.2</v>
      </c>
      <c r="AH393" s="171" t="s">
        <v>3322</v>
      </c>
      <c r="AI393" s="171" t="s">
        <v>4573</v>
      </c>
      <c r="AJ393" s="171" t="s">
        <v>3246</v>
      </c>
      <c r="AK393" s="172">
        <v>44706</v>
      </c>
      <c r="AL393" s="186" t="s">
        <v>4574</v>
      </c>
      <c r="AM393" s="127">
        <v>-9.3943950644239998E-4</v>
      </c>
      <c r="AN393" s="127">
        <v>8.7701680211415806E-2</v>
      </c>
      <c r="AO393" s="127">
        <v>0.33501683166249752</v>
      </c>
      <c r="AP393" s="127">
        <v>0.1641378102188151</v>
      </c>
      <c r="AQ393" s="127">
        <v>0.20354433754748341</v>
      </c>
      <c r="AR393" s="127">
        <v>-0.12635079516041001</v>
      </c>
      <c r="AS393" s="127">
        <v>0.24294599584428159</v>
      </c>
      <c r="AT393" s="127" t="s">
        <v>44</v>
      </c>
      <c r="AU393" s="127" t="s">
        <v>44</v>
      </c>
      <c r="AV393" s="127" t="s">
        <v>44</v>
      </c>
      <c r="AW393" s="127">
        <v>0.1167459538795534</v>
      </c>
      <c r="AX393" s="127" t="s">
        <v>44</v>
      </c>
      <c r="AY393" s="127">
        <v>1.9316549936568173</v>
      </c>
      <c r="AZ393" s="127">
        <v>2.2594303817450467</v>
      </c>
      <c r="BA393" s="127">
        <v>1.2674961091128256</v>
      </c>
      <c r="BB393" s="127">
        <v>1.6934349135625588</v>
      </c>
      <c r="BC393" s="127" t="s">
        <v>44</v>
      </c>
      <c r="BD393" s="127">
        <v>1.8620205020254448</v>
      </c>
      <c r="BE393" s="127" t="s">
        <v>44</v>
      </c>
      <c r="BF393" s="127" t="s">
        <v>44</v>
      </c>
      <c r="BG393" s="127" t="s">
        <v>44</v>
      </c>
      <c r="BH393" s="127">
        <v>0.87811508172348329</v>
      </c>
      <c r="BI393" s="127">
        <v>-1.1848820964695901E-2</v>
      </c>
      <c r="BJ393" s="127">
        <v>4.2299328083623203E-2</v>
      </c>
      <c r="BK393" s="127">
        <v>0.1867419238055221</v>
      </c>
      <c r="BL393" s="127">
        <v>3.0668612275078111E-2</v>
      </c>
      <c r="BM393" s="127">
        <v>7.4405004709880096E-2</v>
      </c>
      <c r="BN393" s="127">
        <v>-0.23509052331465241</v>
      </c>
      <c r="BO393" s="127">
        <v>0.1124716022594565</v>
      </c>
      <c r="BP393" s="127" t="s">
        <v>44</v>
      </c>
      <c r="BQ393" s="127" t="s">
        <v>44</v>
      </c>
      <c r="BR393" s="127" t="s">
        <v>44</v>
      </c>
      <c r="BS393" s="127">
        <v>-1.4303074035961205E-2</v>
      </c>
      <c r="BT393" s="127">
        <v>0.1829004177256682</v>
      </c>
      <c r="BU393" s="127">
        <v>0.20503905213277271</v>
      </c>
      <c r="BV393" s="174">
        <v>0.915823728947744</v>
      </c>
      <c r="BW393" s="174">
        <v>4.3034440242850601E-2</v>
      </c>
      <c r="BX393" s="127">
        <v>-0.1106557799228754</v>
      </c>
      <c r="BY393" s="127">
        <v>-0.24386215850304879</v>
      </c>
      <c r="BZ393" s="174">
        <v>1.0736122618289159</v>
      </c>
      <c r="CA393" s="179">
        <v>0.96910232330044543</v>
      </c>
      <c r="CB393" s="179">
        <v>-0.46325580789383258</v>
      </c>
      <c r="CC393" s="179">
        <v>0.66083427349281065</v>
      </c>
      <c r="CD393" s="179">
        <v>0.5355953666180937</v>
      </c>
      <c r="CE393" s="179">
        <v>0.12649820440747009</v>
      </c>
      <c r="CF393" s="179">
        <v>0.77604993237432462</v>
      </c>
      <c r="CG393" s="176">
        <v>1.5410664000000001</v>
      </c>
      <c r="CH393" s="168">
        <v>0.3</v>
      </c>
      <c r="CI393" s="169">
        <v>0.15</v>
      </c>
      <c r="CJ393" s="169">
        <v>6.0000000000000001E-3</v>
      </c>
      <c r="CK393" s="169" t="s">
        <v>44</v>
      </c>
      <c r="CL393" s="169">
        <v>6.0000000000000001E-3</v>
      </c>
      <c r="CM393" s="177">
        <v>462648729.22000003</v>
      </c>
      <c r="CN393" s="177">
        <v>447694557.90658742</v>
      </c>
      <c r="CO393" s="177">
        <v>-69490.34999999986</v>
      </c>
      <c r="CP393" s="127" t="s">
        <v>44</v>
      </c>
      <c r="CQ393" s="127" t="s">
        <v>44</v>
      </c>
      <c r="CR393" s="127" t="s">
        <v>44</v>
      </c>
      <c r="CS393" s="127" t="s">
        <v>44</v>
      </c>
      <c r="CT393" s="125" t="s">
        <v>44</v>
      </c>
      <c r="CU393" s="125" t="s">
        <v>44</v>
      </c>
      <c r="CV393" s="125" t="s">
        <v>4575</v>
      </c>
      <c r="CW393" s="125" t="s">
        <v>44</v>
      </c>
      <c r="CX393" s="153">
        <v>25569.625694432871</v>
      </c>
    </row>
    <row r="394" spans="1:102" ht="15" customHeight="1" x14ac:dyDescent="0.25">
      <c r="A394" s="8"/>
      <c r="B394" s="128">
        <v>38049108000141</v>
      </c>
      <c r="C394" s="151" t="s">
        <v>6093</v>
      </c>
      <c r="D394" s="125">
        <v>26</v>
      </c>
      <c r="E394" s="125"/>
      <c r="F394" s="121"/>
      <c r="G394" s="125" t="s">
        <v>4569</v>
      </c>
      <c r="H394" s="125" t="s">
        <v>3263</v>
      </c>
      <c r="I394" s="125" t="s">
        <v>3257</v>
      </c>
      <c r="J394" s="125" t="s">
        <v>3319</v>
      </c>
      <c r="K394" s="125" t="s">
        <v>3285</v>
      </c>
      <c r="L394" s="125" t="s">
        <v>3272</v>
      </c>
      <c r="M394" s="125" t="s">
        <v>110</v>
      </c>
      <c r="N394" s="125" t="s">
        <v>4646</v>
      </c>
      <c r="O394" s="125" t="s">
        <v>320</v>
      </c>
      <c r="P394" s="125" t="s">
        <v>3320</v>
      </c>
      <c r="Q394" s="126">
        <v>1000</v>
      </c>
      <c r="R394" s="125" t="s">
        <v>4571</v>
      </c>
      <c r="S394" s="187" t="s">
        <v>44</v>
      </c>
      <c r="T394" s="170">
        <v>1000</v>
      </c>
      <c r="U394" s="170">
        <v>1000</v>
      </c>
      <c r="V394" s="171" t="s">
        <v>3271</v>
      </c>
      <c r="W394" s="171" t="s">
        <v>3288</v>
      </c>
      <c r="X394" s="171" t="s">
        <v>3303</v>
      </c>
      <c r="Y394" s="171" t="s">
        <v>3292</v>
      </c>
      <c r="Z394" s="171">
        <v>17</v>
      </c>
      <c r="AA394" s="171" t="s">
        <v>44</v>
      </c>
      <c r="AB394" s="168" t="s">
        <v>44</v>
      </c>
      <c r="AC394" s="171" t="s">
        <v>6094</v>
      </c>
      <c r="AD394" s="168">
        <v>1.8500000000000003E-2</v>
      </c>
      <c r="AE394" s="168">
        <v>0.16849999999999998</v>
      </c>
      <c r="AF394" s="168">
        <v>2.1000000000000001E-2</v>
      </c>
      <c r="AG394" s="168">
        <v>0.2</v>
      </c>
      <c r="AH394" s="171" t="s">
        <v>44</v>
      </c>
      <c r="AI394" s="171" t="s">
        <v>44</v>
      </c>
      <c r="AJ394" s="171" t="s">
        <v>130</v>
      </c>
      <c r="AK394" s="172">
        <v>44067</v>
      </c>
      <c r="AL394" s="186" t="s">
        <v>6095</v>
      </c>
      <c r="AM394" s="127">
        <v>8.9172750052447999E-3</v>
      </c>
      <c r="AN394" s="127">
        <v>3.8296419847701303E-2</v>
      </c>
      <c r="AO394" s="127">
        <v>0.13710992467363689</v>
      </c>
      <c r="AP394" s="127">
        <v>9.3709658064315499E-2</v>
      </c>
      <c r="AQ394" s="127">
        <v>0.1039053546806525</v>
      </c>
      <c r="AR394" s="127">
        <v>3.8499502808509299E-2</v>
      </c>
      <c r="AS394" s="127">
        <v>0.13235843414632131</v>
      </c>
      <c r="AT394" s="127">
        <v>0.1036254682888213</v>
      </c>
      <c r="AU394" s="127" t="s">
        <v>44</v>
      </c>
      <c r="AV394" s="127" t="s">
        <v>44</v>
      </c>
      <c r="AW394" s="127">
        <v>8.6315092769657403E-2</v>
      </c>
      <c r="AX394" s="127">
        <v>0.81739510524664094</v>
      </c>
      <c r="AY394" s="127">
        <v>0.84348977647478685</v>
      </c>
      <c r="AZ394" s="127">
        <v>0.92470079162613195</v>
      </c>
      <c r="BA394" s="127">
        <v>0.70009003581973062</v>
      </c>
      <c r="BB394" s="127">
        <v>0.78645834409924831</v>
      </c>
      <c r="BC394" s="127">
        <v>0.35405185815711748</v>
      </c>
      <c r="BD394" s="127">
        <v>1.0144399257948749</v>
      </c>
      <c r="BE394" s="127">
        <v>0.83751263716525659</v>
      </c>
      <c r="BF394" s="127" t="s">
        <v>44</v>
      </c>
      <c r="BG394" s="127" t="s">
        <v>44</v>
      </c>
      <c r="BH394" s="127">
        <v>0.77721071718277746</v>
      </c>
      <c r="BI394" s="127">
        <v>-1.9921064530085998E-3</v>
      </c>
      <c r="BJ394" s="127">
        <v>-7.1059322800911999E-3</v>
      </c>
      <c r="BK394" s="127">
        <v>-1.11649831833384E-2</v>
      </c>
      <c r="BL394" s="127">
        <v>-3.5404977363873158E-2</v>
      </c>
      <c r="BM394" s="127">
        <v>-2.4920289906098625E-2</v>
      </c>
      <c r="BN394" s="127">
        <v>-7.0240225345733001E-2</v>
      </c>
      <c r="BO394" s="127">
        <v>1.8840405614961001E-3</v>
      </c>
      <c r="BP394" s="127">
        <v>-2.01045671642128E-2</v>
      </c>
      <c r="BQ394" s="127" t="s">
        <v>44</v>
      </c>
      <c r="BR394" s="127" t="s">
        <v>44</v>
      </c>
      <c r="BS394" s="127">
        <v>-2.2269256335850862E-2</v>
      </c>
      <c r="BT394" s="127">
        <v>8.2925842161683996E-3</v>
      </c>
      <c r="BU394" s="127">
        <v>2.2176155407820902E-2</v>
      </c>
      <c r="BV394" s="174">
        <v>-1.1747600825979403</v>
      </c>
      <c r="BW394" s="174">
        <v>-0.80103064702008786</v>
      </c>
      <c r="BX394" s="127">
        <v>-1.4775480198284E-3</v>
      </c>
      <c r="BY394" s="127">
        <v>-3.0380904131947901E-2</v>
      </c>
      <c r="BZ394" s="174">
        <v>7.7020710013655402E-2</v>
      </c>
      <c r="CA394" s="179">
        <v>0.1658655063064346</v>
      </c>
      <c r="CB394" s="179">
        <v>-0.1192225129403324</v>
      </c>
      <c r="CC394" s="179">
        <v>0.115713252989185</v>
      </c>
      <c r="CD394" s="179">
        <v>0.14123753583145229</v>
      </c>
      <c r="CE394" s="179">
        <v>0.22376740802596659</v>
      </c>
      <c r="CF394" s="179">
        <v>0.1751921403123303</v>
      </c>
      <c r="CG394" s="176">
        <v>1.597586</v>
      </c>
      <c r="CH394" s="168">
        <v>0.24</v>
      </c>
      <c r="CI394" s="169">
        <v>0.15</v>
      </c>
      <c r="CJ394" s="169">
        <v>4.4400000000000004E-3</v>
      </c>
      <c r="CK394" s="169" t="s">
        <v>44</v>
      </c>
      <c r="CL394" s="169">
        <v>4.4400000000000004E-3</v>
      </c>
      <c r="CM394" s="177">
        <v>190944228.68000001</v>
      </c>
      <c r="CN394" s="177">
        <v>239106726.67650789</v>
      </c>
      <c r="CO394" s="177">
        <v>-119628168.69</v>
      </c>
      <c r="CP394" s="127" t="s">
        <v>44</v>
      </c>
      <c r="CQ394" s="127" t="s">
        <v>44</v>
      </c>
      <c r="CR394" s="127" t="s">
        <v>44</v>
      </c>
      <c r="CS394" s="127" t="s">
        <v>44</v>
      </c>
      <c r="CT394" s="125" t="s">
        <v>44</v>
      </c>
      <c r="CU394" s="125" t="s">
        <v>44</v>
      </c>
      <c r="CV394" s="125" t="s">
        <v>6096</v>
      </c>
      <c r="CW394" s="125" t="s">
        <v>44</v>
      </c>
      <c r="CX394" s="153">
        <v>25569.625694432871</v>
      </c>
    </row>
    <row r="395" spans="1:102" ht="15" customHeight="1" x14ac:dyDescent="0.25">
      <c r="A395" s="8"/>
      <c r="B395" s="128">
        <v>38049303000171</v>
      </c>
      <c r="C395" s="151" t="s">
        <v>6097</v>
      </c>
      <c r="D395" s="125">
        <v>26</v>
      </c>
      <c r="E395" s="125"/>
      <c r="F395" s="121"/>
      <c r="G395" s="125" t="s">
        <v>4569</v>
      </c>
      <c r="H395" s="125" t="s">
        <v>3263</v>
      </c>
      <c r="I395" s="125" t="s">
        <v>3257</v>
      </c>
      <c r="J395" s="125" t="s">
        <v>3319</v>
      </c>
      <c r="K395" s="125" t="s">
        <v>3298</v>
      </c>
      <c r="L395" s="125" t="s">
        <v>3272</v>
      </c>
      <c r="M395" s="125" t="s">
        <v>110</v>
      </c>
      <c r="N395" s="125" t="s">
        <v>4646</v>
      </c>
      <c r="O395" s="125" t="s">
        <v>4606</v>
      </c>
      <c r="P395" s="125" t="s">
        <v>4719</v>
      </c>
      <c r="Q395" s="126">
        <v>1000</v>
      </c>
      <c r="R395" s="125" t="s">
        <v>4571</v>
      </c>
      <c r="S395" s="187" t="s">
        <v>44</v>
      </c>
      <c r="T395" s="170">
        <v>1000</v>
      </c>
      <c r="U395" s="170">
        <v>1000</v>
      </c>
      <c r="V395" s="171" t="s">
        <v>3271</v>
      </c>
      <c r="W395" s="171" t="s">
        <v>3288</v>
      </c>
      <c r="X395" s="171" t="s">
        <v>3289</v>
      </c>
      <c r="Y395" s="171" t="s">
        <v>3292</v>
      </c>
      <c r="Z395" s="171">
        <v>32</v>
      </c>
      <c r="AA395" s="171" t="s">
        <v>44</v>
      </c>
      <c r="AB395" s="168" t="s">
        <v>44</v>
      </c>
      <c r="AC395" s="171" t="s">
        <v>6098</v>
      </c>
      <c r="AD395" s="168">
        <v>1.8500000000000003E-2</v>
      </c>
      <c r="AE395" s="168">
        <v>0.16849999999999998</v>
      </c>
      <c r="AF395" s="168">
        <v>2.1000000000000001E-2</v>
      </c>
      <c r="AG395" s="168">
        <v>0.2</v>
      </c>
      <c r="AH395" s="171" t="s">
        <v>44</v>
      </c>
      <c r="AI395" s="171" t="s">
        <v>44</v>
      </c>
      <c r="AJ395" s="171" t="s">
        <v>44</v>
      </c>
      <c r="AK395" s="172">
        <v>44067</v>
      </c>
      <c r="AL395" s="186" t="s">
        <v>6099</v>
      </c>
      <c r="AM395" s="127">
        <v>1.5378861346226E-3</v>
      </c>
      <c r="AN395" s="127">
        <v>5.3397670228173301E-2</v>
      </c>
      <c r="AO395" s="127">
        <v>0.26715709146490368</v>
      </c>
      <c r="AP395" s="127">
        <v>0.11119434122969141</v>
      </c>
      <c r="AQ395" s="127">
        <v>0.14885311536071821</v>
      </c>
      <c r="AR395" s="127">
        <v>-0.12843360616225979</v>
      </c>
      <c r="AS395" s="127">
        <v>0.1973206729164747</v>
      </c>
      <c r="AT395" s="127">
        <v>3.4899789767060797E-2</v>
      </c>
      <c r="AU395" s="127" t="s">
        <v>44</v>
      </c>
      <c r="AV395" s="127" t="s">
        <v>44</v>
      </c>
      <c r="AW395" s="127">
        <v>7.1054811926162906E-2</v>
      </c>
      <c r="AX395" s="127">
        <v>0.14096914114770481</v>
      </c>
      <c r="AY395" s="127">
        <v>1.1760992046816541</v>
      </c>
      <c r="AZ395" s="127">
        <v>1.8017687235563891</v>
      </c>
      <c r="BA395" s="127">
        <v>0.83765268760780442</v>
      </c>
      <c r="BB395" s="127">
        <v>1.1762453872675152</v>
      </c>
      <c r="BC395" s="127" t="s">
        <v>44</v>
      </c>
      <c r="BD395" s="127">
        <v>1.5123325542662198</v>
      </c>
      <c r="BE395" s="127">
        <v>0.28206400846226409</v>
      </c>
      <c r="BF395" s="127" t="s">
        <v>44</v>
      </c>
      <c r="BG395" s="127" t="s">
        <v>44</v>
      </c>
      <c r="BH395" s="127">
        <v>0.61735478224022422</v>
      </c>
      <c r="BI395" s="127">
        <v>-9.3714953236306991E-3</v>
      </c>
      <c r="BJ395" s="127">
        <v>7.9953181003805992E-3</v>
      </c>
      <c r="BK395" s="127">
        <v>0.11888218360792829</v>
      </c>
      <c r="BL395" s="127">
        <v>-1.9025303239846858E-2</v>
      </c>
      <c r="BM395" s="127">
        <v>1.9798282852702132E-2</v>
      </c>
      <c r="BN395" s="127">
        <v>-0.2371733343165022</v>
      </c>
      <c r="BO395" s="127">
        <v>6.6846279331649494E-2</v>
      </c>
      <c r="BP395" s="127">
        <v>-8.8830245685973294E-2</v>
      </c>
      <c r="BQ395" s="127" t="s">
        <v>44</v>
      </c>
      <c r="BR395" s="127" t="s">
        <v>44</v>
      </c>
      <c r="BS395" s="127">
        <v>-3.9495068361576458E-2</v>
      </c>
      <c r="BT395" s="127">
        <v>0.1289242813396427</v>
      </c>
      <c r="BU395" s="127">
        <v>0.1583117272486185</v>
      </c>
      <c r="BV395" s="174">
        <v>0.8290478110730477</v>
      </c>
      <c r="BW395" s="174">
        <v>-0.1237694442918547</v>
      </c>
      <c r="BX395" s="127">
        <v>-8.0257761586597795E-2</v>
      </c>
      <c r="BY395" s="127">
        <v>-0.2468131341696459</v>
      </c>
      <c r="BZ395" s="174">
        <v>0.76850722348260336</v>
      </c>
      <c r="CA395" s="179">
        <v>0.93975979546875077</v>
      </c>
      <c r="CB395" s="179">
        <v>-0.45337382954649619</v>
      </c>
      <c r="CC395" s="179">
        <v>0.67172569499549817</v>
      </c>
      <c r="CD395" s="179">
        <v>0.53141881906862554</v>
      </c>
      <c r="CE395" s="179">
        <v>0.14678956340297381</v>
      </c>
      <c r="CF395" s="179">
        <v>0.78391474807687089</v>
      </c>
      <c r="CG395" s="176">
        <v>1.4746751</v>
      </c>
      <c r="CH395" s="168">
        <v>0.24</v>
      </c>
      <c r="CI395" s="169">
        <v>0.15</v>
      </c>
      <c r="CJ395" s="169">
        <v>4.4400000000000004E-3</v>
      </c>
      <c r="CK395" s="169" t="s">
        <v>44</v>
      </c>
      <c r="CL395" s="169">
        <v>4.4400000000000004E-3</v>
      </c>
      <c r="CM395" s="177">
        <v>137237475.66999999</v>
      </c>
      <c r="CN395" s="177">
        <v>149629502.99674603</v>
      </c>
      <c r="CO395" s="177">
        <v>-36506653.5</v>
      </c>
      <c r="CP395" s="127" t="s">
        <v>44</v>
      </c>
      <c r="CQ395" s="127" t="s">
        <v>44</v>
      </c>
      <c r="CR395" s="127" t="s">
        <v>44</v>
      </c>
      <c r="CS395" s="127" t="s">
        <v>44</v>
      </c>
      <c r="CT395" s="125" t="s">
        <v>44</v>
      </c>
      <c r="CU395" s="125" t="s">
        <v>44</v>
      </c>
      <c r="CV395" s="125" t="s">
        <v>6100</v>
      </c>
      <c r="CW395" s="125" t="s">
        <v>44</v>
      </c>
      <c r="CX395" s="153">
        <v>25569.625694432871</v>
      </c>
    </row>
    <row r="396" spans="1:102" ht="15" customHeight="1" x14ac:dyDescent="0.25">
      <c r="A396" s="8"/>
      <c r="B396" s="128">
        <v>35354967000156</v>
      </c>
      <c r="C396" s="151" t="s">
        <v>535</v>
      </c>
      <c r="D396" s="125">
        <v>40</v>
      </c>
      <c r="E396" s="125"/>
      <c r="F396" s="121"/>
      <c r="G396" s="125" t="s">
        <v>536</v>
      </c>
      <c r="H396" s="125" t="s">
        <v>153</v>
      </c>
      <c r="I396" s="125" t="s">
        <v>2325</v>
      </c>
      <c r="J396" s="125" t="s">
        <v>3319</v>
      </c>
      <c r="K396" s="125" t="s">
        <v>3285</v>
      </c>
      <c r="L396" s="125" t="s">
        <v>3272</v>
      </c>
      <c r="M396" s="125" t="s">
        <v>112</v>
      </c>
      <c r="N396" s="125" t="s">
        <v>113</v>
      </c>
      <c r="O396" s="125" t="s">
        <v>3309</v>
      </c>
      <c r="P396" s="125" t="s">
        <v>3308</v>
      </c>
      <c r="Q396" s="126">
        <v>1000</v>
      </c>
      <c r="R396" s="125" t="s">
        <v>4571</v>
      </c>
      <c r="S396" s="187" t="s">
        <v>44</v>
      </c>
      <c r="T396" s="170">
        <v>500</v>
      </c>
      <c r="U396" s="170">
        <v>1000</v>
      </c>
      <c r="V396" s="171" t="s">
        <v>3271</v>
      </c>
      <c r="W396" s="171" t="s">
        <v>132</v>
      </c>
      <c r="X396" s="171" t="s">
        <v>3303</v>
      </c>
      <c r="Y396" s="171" t="s">
        <v>3292</v>
      </c>
      <c r="Z396" s="171">
        <v>17</v>
      </c>
      <c r="AA396" s="171" t="s">
        <v>44</v>
      </c>
      <c r="AB396" s="168" t="s">
        <v>44</v>
      </c>
      <c r="AC396" s="171" t="s">
        <v>6101</v>
      </c>
      <c r="AD396" s="168">
        <v>1.8500000000000003E-2</v>
      </c>
      <c r="AE396" s="168">
        <v>7.85E-2</v>
      </c>
      <c r="AF396" s="168">
        <v>0.02</v>
      </c>
      <c r="AG396" s="168">
        <v>0.2</v>
      </c>
      <c r="AH396" s="171" t="s">
        <v>3253</v>
      </c>
      <c r="AI396" s="171" t="s">
        <v>3254</v>
      </c>
      <c r="AJ396" s="171" t="s">
        <v>3246</v>
      </c>
      <c r="AK396" s="172">
        <v>43909</v>
      </c>
      <c r="AL396" s="186" t="s">
        <v>6102</v>
      </c>
      <c r="AM396" s="127">
        <v>-5.2748499419746298E-2</v>
      </c>
      <c r="AN396" s="127">
        <v>-1.1304280895463301E-2</v>
      </c>
      <c r="AO396" s="127">
        <v>0.120150960181403</v>
      </c>
      <c r="AP396" s="127">
        <v>4.5490595259599198E-2</v>
      </c>
      <c r="AQ396" s="127">
        <v>0.11531342419068159</v>
      </c>
      <c r="AR396" s="127">
        <v>-0.32061802848898208</v>
      </c>
      <c r="AS396" s="127">
        <v>0.2106152217282955</v>
      </c>
      <c r="AT396" s="127">
        <v>-0.1479580871416542</v>
      </c>
      <c r="AU396" s="127" t="s">
        <v>44</v>
      </c>
      <c r="AV396" s="127" t="s">
        <v>44</v>
      </c>
      <c r="AW396" s="127">
        <v>8.0676803209459094E-2</v>
      </c>
      <c r="AX396" s="127" t="s">
        <v>44</v>
      </c>
      <c r="AY396" s="127" t="s">
        <v>44</v>
      </c>
      <c r="AZ396" s="127">
        <v>0.81032564388641903</v>
      </c>
      <c r="BA396" s="127">
        <v>0.33202607669854511</v>
      </c>
      <c r="BB396" s="127">
        <v>0.88245335707290007</v>
      </c>
      <c r="BC396" s="127" t="s">
        <v>44</v>
      </c>
      <c r="BD396" s="127">
        <v>1.6142264849184256</v>
      </c>
      <c r="BE396" s="127" t="s">
        <v>44</v>
      </c>
      <c r="BF396" s="127" t="s">
        <v>44</v>
      </c>
      <c r="BG396" s="127" t="s">
        <v>44</v>
      </c>
      <c r="BH396" s="127">
        <v>0.76444679813964256</v>
      </c>
      <c r="BI396" s="127">
        <v>-6.3657880877999798E-2</v>
      </c>
      <c r="BJ396" s="127">
        <v>-5.6706633023255897E-2</v>
      </c>
      <c r="BK396" s="127">
        <v>-2.8123947675572299E-2</v>
      </c>
      <c r="BL396" s="127">
        <v>-8.0490568088717573E-2</v>
      </c>
      <c r="BM396" s="127">
        <v>-1.3585044273449753E-2</v>
      </c>
      <c r="BN396" s="127">
        <v>-0.42935775664322451</v>
      </c>
      <c r="BO396" s="127">
        <v>8.0140828143470302E-2</v>
      </c>
      <c r="BP396" s="127">
        <v>-0.27168812259468839</v>
      </c>
      <c r="BQ396" s="127" t="s">
        <v>44</v>
      </c>
      <c r="BR396" s="127" t="s">
        <v>44</v>
      </c>
      <c r="BS396" s="127">
        <v>-2.2486272163633525E-2</v>
      </c>
      <c r="BT396" s="127">
        <v>0.26331746414916679</v>
      </c>
      <c r="BU396" s="127">
        <v>0.28439284601203269</v>
      </c>
      <c r="BV396" s="174">
        <v>3.7059869355489501E-2</v>
      </c>
      <c r="BW396" s="174">
        <v>7.8504575172989199E-2</v>
      </c>
      <c r="BX396" s="127">
        <v>-0.15800308711369329</v>
      </c>
      <c r="BY396" s="127">
        <v>-0.4816804203223401</v>
      </c>
      <c r="BZ396" s="174">
        <v>1.2365965495320901</v>
      </c>
      <c r="CA396" s="179">
        <v>0.87204994879061137</v>
      </c>
      <c r="CB396" s="179">
        <v>-0.3916761592641495</v>
      </c>
      <c r="CC396" s="179">
        <v>0.64819461254984301</v>
      </c>
      <c r="CD396" s="179">
        <v>0.51180336650183389</v>
      </c>
      <c r="CE396" s="179">
        <v>0.16710453172935361</v>
      </c>
      <c r="CF396" s="179">
        <v>0.73499383943803043</v>
      </c>
      <c r="CG396" s="176">
        <v>3.3654351999999998</v>
      </c>
      <c r="CH396" s="168">
        <v>0.24</v>
      </c>
      <c r="CI396" s="169">
        <v>0.125</v>
      </c>
      <c r="CJ396" s="169">
        <v>4.4400000000000004E-3</v>
      </c>
      <c r="CK396" s="169" t="s">
        <v>44</v>
      </c>
      <c r="CL396" s="169">
        <v>4.4400000000000004E-3</v>
      </c>
      <c r="CM396" s="177">
        <v>77206175.640000001</v>
      </c>
      <c r="CN396" s="177">
        <v>88083826.453968272</v>
      </c>
      <c r="CO396" s="177">
        <v>-17182909.460000001</v>
      </c>
      <c r="CP396" s="127" t="s">
        <v>44</v>
      </c>
      <c r="CQ396" s="127" t="s">
        <v>44</v>
      </c>
      <c r="CR396" s="127" t="s">
        <v>44</v>
      </c>
      <c r="CS396" s="127" t="s">
        <v>44</v>
      </c>
      <c r="CT396" s="125" t="s">
        <v>44</v>
      </c>
      <c r="CU396" s="125" t="s">
        <v>44</v>
      </c>
      <c r="CV396" s="125" t="s">
        <v>6103</v>
      </c>
      <c r="CW396" s="125" t="s">
        <v>44</v>
      </c>
      <c r="CX396" s="153">
        <v>25569.646527766203</v>
      </c>
    </row>
    <row r="397" spans="1:102" ht="15" customHeight="1" x14ac:dyDescent="0.25">
      <c r="A397" s="8"/>
      <c r="B397" s="128">
        <v>41326095000115</v>
      </c>
      <c r="C397" s="151" t="s">
        <v>3346</v>
      </c>
      <c r="D397" s="125">
        <v>13</v>
      </c>
      <c r="E397" s="125"/>
      <c r="F397" s="121"/>
      <c r="G397" s="125" t="s">
        <v>536</v>
      </c>
      <c r="H397" s="125" t="s">
        <v>153</v>
      </c>
      <c r="I397" s="125" t="s">
        <v>2325</v>
      </c>
      <c r="J397" s="125" t="s">
        <v>3319</v>
      </c>
      <c r="K397" s="125" t="s">
        <v>3285</v>
      </c>
      <c r="L397" s="125" t="s">
        <v>3272</v>
      </c>
      <c r="M397" s="125" t="s">
        <v>110</v>
      </c>
      <c r="N397" s="125" t="s">
        <v>4692</v>
      </c>
      <c r="O397" s="125" t="s">
        <v>327</v>
      </c>
      <c r="P397" s="125" t="s">
        <v>4989</v>
      </c>
      <c r="Q397" s="126">
        <v>1000</v>
      </c>
      <c r="R397" s="125" t="s">
        <v>4571</v>
      </c>
      <c r="S397" s="187" t="s">
        <v>44</v>
      </c>
      <c r="T397" s="170">
        <v>500</v>
      </c>
      <c r="U397" s="170">
        <v>1000</v>
      </c>
      <c r="V397" s="171" t="s">
        <v>3271</v>
      </c>
      <c r="W397" s="171" t="s">
        <v>132</v>
      </c>
      <c r="X397" s="171" t="s">
        <v>3289</v>
      </c>
      <c r="Y397" s="171" t="s">
        <v>3288</v>
      </c>
      <c r="Z397" s="171">
        <v>31</v>
      </c>
      <c r="AA397" s="171" t="s">
        <v>131</v>
      </c>
      <c r="AB397" s="168">
        <v>0.05</v>
      </c>
      <c r="AC397" s="171" t="s">
        <v>6104</v>
      </c>
      <c r="AD397" s="168">
        <v>1.8500000000000003E-2</v>
      </c>
      <c r="AE397" s="168">
        <v>7.85E-2</v>
      </c>
      <c r="AF397" s="168">
        <v>0.02</v>
      </c>
      <c r="AG397" s="168">
        <v>0.2</v>
      </c>
      <c r="AH397" s="171" t="s">
        <v>3253</v>
      </c>
      <c r="AI397" s="171" t="s">
        <v>3254</v>
      </c>
      <c r="AJ397" s="171" t="s">
        <v>130</v>
      </c>
      <c r="AK397" s="172">
        <v>44390</v>
      </c>
      <c r="AL397" s="186" t="s">
        <v>6105</v>
      </c>
      <c r="AM397" s="127">
        <v>4.3983866523730998E-3</v>
      </c>
      <c r="AN397" s="127">
        <v>4.2170651934742998E-3</v>
      </c>
      <c r="AO397" s="127">
        <v>0.11734779560362241</v>
      </c>
      <c r="AP397" s="127">
        <v>5.8884786238031499E-2</v>
      </c>
      <c r="AQ397" s="127">
        <v>6.5653442821067304E-2</v>
      </c>
      <c r="AR397" s="127">
        <v>-1.9902559242030399E-2</v>
      </c>
      <c r="AS397" s="127">
        <v>0.12097916645790451</v>
      </c>
      <c r="AT397" s="127">
        <v>0.1236308213929537</v>
      </c>
      <c r="AU397" s="127" t="s">
        <v>44</v>
      </c>
      <c r="AV397" s="127" t="s">
        <v>44</v>
      </c>
      <c r="AW397" s="127">
        <v>9.0273616172485499E-2</v>
      </c>
      <c r="AX397" s="127">
        <v>0.40317470511085068</v>
      </c>
      <c r="AY397" s="127">
        <v>9.28820864083134E-2</v>
      </c>
      <c r="AZ397" s="127">
        <v>0.7914204587927649</v>
      </c>
      <c r="BA397" s="127">
        <v>0.43260171241257572</v>
      </c>
      <c r="BB397" s="127">
        <v>0.47879663763425911</v>
      </c>
      <c r="BC397" s="127" t="s">
        <v>44</v>
      </c>
      <c r="BD397" s="127">
        <v>0.92722535919856564</v>
      </c>
      <c r="BE397" s="127">
        <v>0.99919814085789982</v>
      </c>
      <c r="BF397" s="127" t="s">
        <v>44</v>
      </c>
      <c r="BG397" s="127" t="s">
        <v>44</v>
      </c>
      <c r="BH397" s="127">
        <v>0.69897559558325584</v>
      </c>
      <c r="BI397" s="127">
        <v>-6.5109948058803E-3</v>
      </c>
      <c r="BJ397" s="127">
        <v>-4.1185286934318298E-2</v>
      </c>
      <c r="BK397" s="127">
        <v>-3.0927112253352901E-2</v>
      </c>
      <c r="BL397" s="127">
        <v>-6.7979745055341323E-2</v>
      </c>
      <c r="BM397" s="127">
        <v>-6.2850197617033698E-2</v>
      </c>
      <c r="BN397" s="127">
        <v>-0.12864228739627279</v>
      </c>
      <c r="BO397" s="127">
        <v>-9.4952271269205992E-3</v>
      </c>
      <c r="BP397" s="127">
        <v>-9.9214060080300004E-5</v>
      </c>
      <c r="BQ397" s="127" t="s">
        <v>44</v>
      </c>
      <c r="BR397" s="127" t="s">
        <v>44</v>
      </c>
      <c r="BS397" s="127">
        <v>-3.4430901086890398E-2</v>
      </c>
      <c r="BT397" s="127">
        <v>5.49633769440157E-2</v>
      </c>
      <c r="BU397" s="127">
        <v>5.1699282090455101E-2</v>
      </c>
      <c r="BV397" s="174">
        <v>-0.4696369487456028</v>
      </c>
      <c r="BW397" s="174">
        <v>-0.52482683273982056</v>
      </c>
      <c r="BX397" s="127">
        <v>-2.90680496837918E-2</v>
      </c>
      <c r="BY397" s="127">
        <v>-4.4141545298072501E-2</v>
      </c>
      <c r="BZ397" s="174">
        <v>9.9554098668112198E-2</v>
      </c>
      <c r="CA397" s="179">
        <v>0.48480571985140891</v>
      </c>
      <c r="CB397" s="179">
        <v>-0.28195077081102171</v>
      </c>
      <c r="CC397" s="179">
        <v>0.43072946780350008</v>
      </c>
      <c r="CD397" s="179">
        <v>0.32852880951982838</v>
      </c>
      <c r="CE397" s="179">
        <v>0.18114899755176461</v>
      </c>
      <c r="CF397" s="179">
        <v>0.55236075133580598</v>
      </c>
      <c r="CG397" s="176">
        <v>2.6027798999999998</v>
      </c>
      <c r="CH397" s="168">
        <v>0.25</v>
      </c>
      <c r="CI397" s="169">
        <v>0.1</v>
      </c>
      <c r="CJ397" s="169">
        <v>4.6250000000000006E-3</v>
      </c>
      <c r="CK397" s="169" t="s">
        <v>44</v>
      </c>
      <c r="CL397" s="169">
        <v>4.6250000000000006E-3</v>
      </c>
      <c r="CM397" s="177">
        <v>51127809.210000001</v>
      </c>
      <c r="CN397" s="177">
        <v>57099181.22134921</v>
      </c>
      <c r="CO397" s="177">
        <v>-14801635.900000002</v>
      </c>
      <c r="CP397" s="127" t="s">
        <v>44</v>
      </c>
      <c r="CQ397" s="127" t="s">
        <v>44</v>
      </c>
      <c r="CR397" s="127" t="s">
        <v>44</v>
      </c>
      <c r="CS397" s="127" t="s">
        <v>44</v>
      </c>
      <c r="CT397" s="125" t="s">
        <v>44</v>
      </c>
      <c r="CU397" s="125" t="s">
        <v>44</v>
      </c>
      <c r="CV397" s="125" t="s">
        <v>6106</v>
      </c>
      <c r="CW397" s="125" t="s">
        <v>44</v>
      </c>
      <c r="CX397" s="153">
        <v>25569.646527766203</v>
      </c>
    </row>
    <row r="398" spans="1:102" ht="15" customHeight="1" x14ac:dyDescent="0.25">
      <c r="A398" s="8"/>
      <c r="B398" s="128">
        <v>24140256000162</v>
      </c>
      <c r="C398" s="151" t="s">
        <v>6107</v>
      </c>
      <c r="D398" s="125">
        <v>13</v>
      </c>
      <c r="E398" s="125"/>
      <c r="F398" s="121" t="s">
        <v>3267</v>
      </c>
      <c r="G398" s="125" t="s">
        <v>536</v>
      </c>
      <c r="H398" s="125" t="s">
        <v>153</v>
      </c>
      <c r="I398" s="125" t="s">
        <v>2325</v>
      </c>
      <c r="J398" s="125" t="s">
        <v>3319</v>
      </c>
      <c r="K398" s="125" t="s">
        <v>3298</v>
      </c>
      <c r="L398" s="125" t="s">
        <v>3272</v>
      </c>
      <c r="M398" s="125" t="s">
        <v>110</v>
      </c>
      <c r="N398" s="125" t="s">
        <v>4692</v>
      </c>
      <c r="O398" s="125" t="s">
        <v>327</v>
      </c>
      <c r="P398" s="125" t="s">
        <v>3308</v>
      </c>
      <c r="Q398" s="126">
        <v>1000</v>
      </c>
      <c r="R398" s="125" t="s">
        <v>4612</v>
      </c>
      <c r="S398" s="187" t="s">
        <v>44</v>
      </c>
      <c r="T398" s="170">
        <v>500</v>
      </c>
      <c r="U398" s="170">
        <v>1000</v>
      </c>
      <c r="V398" s="171" t="s">
        <v>3271</v>
      </c>
      <c r="W398" s="171" t="s">
        <v>132</v>
      </c>
      <c r="X398" s="171" t="s">
        <v>3289</v>
      </c>
      <c r="Y398" s="171" t="s">
        <v>3288</v>
      </c>
      <c r="Z398" s="171">
        <v>31</v>
      </c>
      <c r="AA398" s="171" t="s">
        <v>44</v>
      </c>
      <c r="AB398" s="168" t="s">
        <v>44</v>
      </c>
      <c r="AC398" s="171" t="s">
        <v>6108</v>
      </c>
      <c r="AD398" s="168">
        <v>1.8500000000000003E-2</v>
      </c>
      <c r="AE398" s="168">
        <v>7.85E-2</v>
      </c>
      <c r="AF398" s="168">
        <v>0.02</v>
      </c>
      <c r="AG398" s="168">
        <v>0.2</v>
      </c>
      <c r="AH398" s="171" t="s">
        <v>3253</v>
      </c>
      <c r="AI398" s="171" t="s">
        <v>3254</v>
      </c>
      <c r="AJ398" s="171" t="s">
        <v>130</v>
      </c>
      <c r="AK398" s="172">
        <v>42500</v>
      </c>
      <c r="AL398" s="186" t="s">
        <v>6109</v>
      </c>
      <c r="AM398" s="127" t="s">
        <v>44</v>
      </c>
      <c r="AN398" s="127" t="s">
        <v>44</v>
      </c>
      <c r="AO398" s="127" t="s">
        <v>44</v>
      </c>
      <c r="AP398" s="127" t="s">
        <v>44</v>
      </c>
      <c r="AQ398" s="127" t="s">
        <v>44</v>
      </c>
      <c r="AR398" s="127">
        <v>-1.97286956462169E-2</v>
      </c>
      <c r="AS398" s="127">
        <v>0.1212592497819804</v>
      </c>
      <c r="AT398" s="127">
        <v>0.1226167317848896</v>
      </c>
      <c r="AU398" s="127" t="s">
        <v>44</v>
      </c>
      <c r="AV398" s="127" t="s">
        <v>44</v>
      </c>
      <c r="AW398" s="127" t="s">
        <v>44</v>
      </c>
      <c r="AX398" s="127" t="s">
        <v>44</v>
      </c>
      <c r="AY398" s="127" t="s">
        <v>44</v>
      </c>
      <c r="AZ398" s="127" t="s">
        <v>44</v>
      </c>
      <c r="BA398" s="127" t="s">
        <v>44</v>
      </c>
      <c r="BB398" s="127" t="s">
        <v>44</v>
      </c>
      <c r="BC398" s="127" t="s">
        <v>44</v>
      </c>
      <c r="BD398" s="127">
        <v>0.92937201277847925</v>
      </c>
      <c r="BE398" s="127">
        <v>0.99100215510269418</v>
      </c>
      <c r="BF398" s="127" t="s">
        <v>44</v>
      </c>
      <c r="BG398" s="127" t="s">
        <v>44</v>
      </c>
      <c r="BH398" s="127" t="s">
        <v>44</v>
      </c>
      <c r="BI398" s="127" t="s">
        <v>44</v>
      </c>
      <c r="BJ398" s="127" t="s">
        <v>44</v>
      </c>
      <c r="BK398" s="127" t="s">
        <v>44</v>
      </c>
      <c r="BL398" s="127" t="s">
        <v>44</v>
      </c>
      <c r="BM398" s="127" t="s">
        <v>44</v>
      </c>
      <c r="BN398" s="127">
        <v>-0.12846842380045931</v>
      </c>
      <c r="BO398" s="127">
        <v>-9.2151438028447007E-3</v>
      </c>
      <c r="BP398" s="127">
        <v>-1.1133036681445E-3</v>
      </c>
      <c r="BQ398" s="127" t="s">
        <v>44</v>
      </c>
      <c r="BR398" s="127" t="s">
        <v>44</v>
      </c>
      <c r="BS398" s="127" t="s">
        <v>44</v>
      </c>
      <c r="BT398" s="127" t="s">
        <v>44</v>
      </c>
      <c r="BU398" s="127" t="s">
        <v>44</v>
      </c>
      <c r="BV398" s="174" t="s">
        <v>44</v>
      </c>
      <c r="BW398" s="174" t="s">
        <v>44</v>
      </c>
      <c r="BX398" s="127" t="s">
        <v>44</v>
      </c>
      <c r="BY398" s="127" t="s">
        <v>44</v>
      </c>
      <c r="BZ398" s="174" t="s">
        <v>44</v>
      </c>
      <c r="CA398" s="179" t="s">
        <v>44</v>
      </c>
      <c r="CB398" s="179" t="s">
        <v>44</v>
      </c>
      <c r="CC398" s="179" t="s">
        <v>44</v>
      </c>
      <c r="CD398" s="179" t="s">
        <v>44</v>
      </c>
      <c r="CE398" s="179" t="s">
        <v>44</v>
      </c>
      <c r="CF398" s="179" t="s">
        <v>44</v>
      </c>
      <c r="CG398" s="176" t="s">
        <v>44</v>
      </c>
      <c r="CH398" s="168">
        <v>0.25</v>
      </c>
      <c r="CI398" s="169">
        <v>0.1</v>
      </c>
      <c r="CJ398" s="169">
        <v>4.6250000000000006E-3</v>
      </c>
      <c r="CK398" s="169" t="s">
        <v>44</v>
      </c>
      <c r="CL398" s="169">
        <v>4.6250000000000006E-3</v>
      </c>
      <c r="CM398" s="177" t="s">
        <v>44</v>
      </c>
      <c r="CN398" s="177" t="s">
        <v>44</v>
      </c>
      <c r="CO398" s="177" t="s">
        <v>44</v>
      </c>
      <c r="CP398" s="127" t="s">
        <v>44</v>
      </c>
      <c r="CQ398" s="127" t="s">
        <v>44</v>
      </c>
      <c r="CR398" s="127" t="s">
        <v>44</v>
      </c>
      <c r="CS398" s="127" t="s">
        <v>44</v>
      </c>
      <c r="CT398" s="125" t="s">
        <v>44</v>
      </c>
      <c r="CU398" s="125" t="s">
        <v>44</v>
      </c>
      <c r="CV398" s="125" t="s">
        <v>6110</v>
      </c>
      <c r="CW398" s="125" t="s">
        <v>44</v>
      </c>
      <c r="CX398" s="153">
        <v>25569.646527766203</v>
      </c>
    </row>
    <row r="399" spans="1:102" ht="15" customHeight="1" x14ac:dyDescent="0.25">
      <c r="A399" s="8"/>
      <c r="B399" s="128">
        <v>31392336000170</v>
      </c>
      <c r="C399" s="151" t="s">
        <v>6111</v>
      </c>
      <c r="D399" s="125">
        <v>20</v>
      </c>
      <c r="E399" s="125"/>
      <c r="F399" s="121" t="s">
        <v>3274</v>
      </c>
      <c r="G399" s="125" t="s">
        <v>536</v>
      </c>
      <c r="H399" s="125" t="s">
        <v>153</v>
      </c>
      <c r="I399" s="125" t="s">
        <v>2325</v>
      </c>
      <c r="J399" s="125" t="s">
        <v>3319</v>
      </c>
      <c r="K399" s="125" t="s">
        <v>3285</v>
      </c>
      <c r="L399" s="125" t="s">
        <v>3272</v>
      </c>
      <c r="M399" s="125" t="s">
        <v>110</v>
      </c>
      <c r="N399" s="125" t="s">
        <v>111</v>
      </c>
      <c r="O399" s="125" t="s">
        <v>4606</v>
      </c>
      <c r="P399" s="125" t="s">
        <v>3308</v>
      </c>
      <c r="Q399" s="126">
        <v>1000</v>
      </c>
      <c r="R399" s="125" t="s">
        <v>4571</v>
      </c>
      <c r="S399" s="187" t="s">
        <v>44</v>
      </c>
      <c r="T399" s="170">
        <v>500</v>
      </c>
      <c r="U399" s="170">
        <v>1000</v>
      </c>
      <c r="V399" s="171" t="s">
        <v>3271</v>
      </c>
      <c r="W399" s="171" t="s">
        <v>132</v>
      </c>
      <c r="X399" s="171" t="s">
        <v>3289</v>
      </c>
      <c r="Y399" s="171" t="s">
        <v>3292</v>
      </c>
      <c r="Z399" s="171">
        <v>32</v>
      </c>
      <c r="AA399" s="171" t="s">
        <v>131</v>
      </c>
      <c r="AB399" s="168">
        <v>0.05</v>
      </c>
      <c r="AC399" s="171" t="s">
        <v>6112</v>
      </c>
      <c r="AD399" s="168">
        <v>1.8500000000000003E-2</v>
      </c>
      <c r="AE399" s="168">
        <v>7.85E-2</v>
      </c>
      <c r="AF399" s="168">
        <v>0.02</v>
      </c>
      <c r="AG399" s="168">
        <v>0.2</v>
      </c>
      <c r="AH399" s="171" t="s">
        <v>4584</v>
      </c>
      <c r="AI399" s="171" t="s">
        <v>4836</v>
      </c>
      <c r="AJ399" s="171" t="s">
        <v>130</v>
      </c>
      <c r="AK399" s="172">
        <v>43553</v>
      </c>
      <c r="AL399" s="186" t="s">
        <v>6113</v>
      </c>
      <c r="AM399" s="127">
        <v>1.1527613135805E-2</v>
      </c>
      <c r="AN399" s="127">
        <v>0.1220008003660904</v>
      </c>
      <c r="AO399" s="127">
        <v>0.3422665345043065</v>
      </c>
      <c r="AP399" s="127">
        <v>0.15730687667916979</v>
      </c>
      <c r="AQ399" s="127">
        <v>0.15444123564920531</v>
      </c>
      <c r="AR399" s="127">
        <v>-0.20365124101878271</v>
      </c>
      <c r="AS399" s="127">
        <v>0.1717857647103018</v>
      </c>
      <c r="AT399" s="127">
        <v>4.1658123720526602E-2</v>
      </c>
      <c r="AU399" s="127" t="s">
        <v>44</v>
      </c>
      <c r="AV399" s="127" t="s">
        <v>44</v>
      </c>
      <c r="AW399" s="127">
        <v>0.1143898938968694</v>
      </c>
      <c r="AX399" s="127">
        <v>1.0566697277858841</v>
      </c>
      <c r="AY399" s="127">
        <v>2.6871030827367361</v>
      </c>
      <c r="AZ399" s="127">
        <v>2.3083240411415646</v>
      </c>
      <c r="BA399" s="127">
        <v>1.2109123902789387</v>
      </c>
      <c r="BB399" s="127">
        <v>1.2268975429607096</v>
      </c>
      <c r="BC399" s="127" t="s">
        <v>44</v>
      </c>
      <c r="BD399" s="127">
        <v>1.3166243581628063</v>
      </c>
      <c r="BE399" s="127">
        <v>0.33668562017295628</v>
      </c>
      <c r="BF399" s="127" t="s">
        <v>44</v>
      </c>
      <c r="BG399" s="127" t="s">
        <v>44</v>
      </c>
      <c r="BH399" s="127">
        <v>1.2982943884945339</v>
      </c>
      <c r="BI399" s="127">
        <v>6.1823167755150005E-4</v>
      </c>
      <c r="BJ399" s="127">
        <v>7.6598448238297701E-2</v>
      </c>
      <c r="BK399" s="127">
        <v>0.19399162664733111</v>
      </c>
      <c r="BL399" s="127">
        <v>2.4249014883031661E-2</v>
      </c>
      <c r="BM399" s="127">
        <v>2.5368387135185522E-2</v>
      </c>
      <c r="BN399" s="127">
        <v>-0.31239096917302511</v>
      </c>
      <c r="BO399" s="127">
        <v>4.1311371125476601E-2</v>
      </c>
      <c r="BP399" s="127">
        <v>-8.2071911732507496E-2</v>
      </c>
      <c r="BQ399" s="127" t="s">
        <v>44</v>
      </c>
      <c r="BR399" s="127" t="s">
        <v>44</v>
      </c>
      <c r="BS399" s="127">
        <v>2.4153920217870439E-2</v>
      </c>
      <c r="BT399" s="127">
        <v>0.1703390632323723</v>
      </c>
      <c r="BU399" s="127">
        <v>0.21409400916030169</v>
      </c>
      <c r="BV399" s="174">
        <v>1.0022347211705342</v>
      </c>
      <c r="BW399" s="174">
        <v>0.1953962615707881</v>
      </c>
      <c r="BX399" s="127">
        <v>-8.0970748899971801E-2</v>
      </c>
      <c r="BY399" s="127">
        <v>-0.4399635390737765</v>
      </c>
      <c r="BZ399" s="174">
        <v>0.82108721437621857</v>
      </c>
      <c r="CA399" s="179">
        <v>0.92198274376622558</v>
      </c>
      <c r="CB399" s="179">
        <v>-0.46799812430163529</v>
      </c>
      <c r="CC399" s="179">
        <v>0.63248119195933095</v>
      </c>
      <c r="CD399" s="179">
        <v>0.52977946966555278</v>
      </c>
      <c r="CE399" s="179">
        <v>7.9445673910787398E-2</v>
      </c>
      <c r="CF399" s="179">
        <v>0.75357691217056244</v>
      </c>
      <c r="CG399" s="176">
        <v>2.1490505999999998</v>
      </c>
      <c r="CH399" s="168">
        <v>0.26</v>
      </c>
      <c r="CI399" s="169">
        <v>0.13</v>
      </c>
      <c r="CJ399" s="169">
        <v>4.8100000000000009E-3</v>
      </c>
      <c r="CK399" s="169">
        <v>4.3924867279768604E-3</v>
      </c>
      <c r="CL399" s="169">
        <v>9.2024867279768621E-3</v>
      </c>
      <c r="CM399" s="177">
        <v>19977838.489999998</v>
      </c>
      <c r="CN399" s="177">
        <v>17846988.007063482</v>
      </c>
      <c r="CO399" s="177">
        <v>1765639.9000000006</v>
      </c>
      <c r="CP399" s="127" t="s">
        <v>44</v>
      </c>
      <c r="CQ399" s="127" t="s">
        <v>44</v>
      </c>
      <c r="CR399" s="127" t="s">
        <v>44</v>
      </c>
      <c r="CS399" s="127" t="s">
        <v>44</v>
      </c>
      <c r="CT399" s="125" t="s">
        <v>44</v>
      </c>
      <c r="CU399" s="125" t="s">
        <v>44</v>
      </c>
      <c r="CV399" s="125" t="s">
        <v>6114</v>
      </c>
      <c r="CW399" s="125" t="s">
        <v>44</v>
      </c>
      <c r="CX399" s="153">
        <v>25569.646527766203</v>
      </c>
    </row>
    <row r="400" spans="1:102" ht="15" customHeight="1" x14ac:dyDescent="0.25">
      <c r="A400" s="8"/>
      <c r="B400" s="128">
        <v>19186860000190</v>
      </c>
      <c r="C400" s="151" t="s">
        <v>6117</v>
      </c>
      <c r="D400" s="125">
        <v>31</v>
      </c>
      <c r="E400" s="125"/>
      <c r="F400" s="121" t="s">
        <v>3266</v>
      </c>
      <c r="G400" s="125" t="s">
        <v>546</v>
      </c>
      <c r="H400" s="125" t="s">
        <v>3264</v>
      </c>
      <c r="I400" s="125" t="s">
        <v>3265</v>
      </c>
      <c r="J400" s="125" t="s">
        <v>3318</v>
      </c>
      <c r="K400" s="125" t="s">
        <v>3298</v>
      </c>
      <c r="L400" s="125" t="s">
        <v>3273</v>
      </c>
      <c r="M400" s="125" t="s">
        <v>112</v>
      </c>
      <c r="N400" s="125" t="s">
        <v>5147</v>
      </c>
      <c r="O400" s="125" t="s">
        <v>3309</v>
      </c>
      <c r="P400" s="125" t="s">
        <v>3308</v>
      </c>
      <c r="Q400" s="126">
        <v>5000</v>
      </c>
      <c r="R400" s="125" t="s">
        <v>4612</v>
      </c>
      <c r="S400" s="187" t="s">
        <v>44</v>
      </c>
      <c r="T400" s="170">
        <v>1000</v>
      </c>
      <c r="U400" s="170">
        <v>5000</v>
      </c>
      <c r="V400" s="171" t="s">
        <v>3271</v>
      </c>
      <c r="W400" s="171" t="s">
        <v>3288</v>
      </c>
      <c r="X400" s="171" t="s">
        <v>3289</v>
      </c>
      <c r="Y400" s="171" t="s">
        <v>3292</v>
      </c>
      <c r="Z400" s="171">
        <v>32</v>
      </c>
      <c r="AA400" s="171" t="s">
        <v>44</v>
      </c>
      <c r="AB400" s="168" t="s">
        <v>44</v>
      </c>
      <c r="AC400" s="171" t="s">
        <v>6118</v>
      </c>
      <c r="AD400" s="168">
        <v>0.02</v>
      </c>
      <c r="AE400" s="168">
        <v>0.02</v>
      </c>
      <c r="AF400" s="168">
        <v>2.5000000000000001E-2</v>
      </c>
      <c r="AG400" s="168">
        <v>0.1</v>
      </c>
      <c r="AH400" s="171" t="s">
        <v>133</v>
      </c>
      <c r="AI400" s="171" t="s">
        <v>4607</v>
      </c>
      <c r="AJ400" s="171" t="s">
        <v>44</v>
      </c>
      <c r="AK400" s="172">
        <v>41627</v>
      </c>
      <c r="AL400" s="186" t="s">
        <v>3405</v>
      </c>
      <c r="AM400" s="127">
        <v>-1.40711471966772E-2</v>
      </c>
      <c r="AN400" s="127">
        <v>3.55638576666703E-2</v>
      </c>
      <c r="AO400" s="127">
        <v>0.16918787653103129</v>
      </c>
      <c r="AP400" s="127">
        <v>9.7359485473310095E-2</v>
      </c>
      <c r="AQ400" s="127">
        <v>0.13971960448762011</v>
      </c>
      <c r="AR400" s="127">
        <v>-0.1491072966434466</v>
      </c>
      <c r="AS400" s="127">
        <v>0.17045600305593539</v>
      </c>
      <c r="AT400" s="127">
        <v>-7.7695941998522006E-2</v>
      </c>
      <c r="AU400" s="127" t="s">
        <v>44</v>
      </c>
      <c r="AV400" s="127" t="s">
        <v>44</v>
      </c>
      <c r="AW400" s="127">
        <v>8.6264862092897798E-2</v>
      </c>
      <c r="AX400" s="127" t="s">
        <v>44</v>
      </c>
      <c r="AY400" s="127">
        <v>0.78330430032721288</v>
      </c>
      <c r="AZ400" s="127">
        <v>1.1410418591811122</v>
      </c>
      <c r="BA400" s="127">
        <v>0.72862527374201291</v>
      </c>
      <c r="BB400" s="127">
        <v>1.0945115404692798</v>
      </c>
      <c r="BC400" s="127" t="s">
        <v>44</v>
      </c>
      <c r="BD400" s="127">
        <v>1.306432613883866</v>
      </c>
      <c r="BE400" s="127" t="s">
        <v>44</v>
      </c>
      <c r="BF400" s="127" t="s">
        <v>44</v>
      </c>
      <c r="BG400" s="127" t="s">
        <v>44</v>
      </c>
      <c r="BH400" s="127">
        <v>0.79975720860899602</v>
      </c>
      <c r="BI400" s="127">
        <v>-2.4980528654930698E-2</v>
      </c>
      <c r="BJ400" s="127">
        <v>-9.8384944611221992E-3</v>
      </c>
      <c r="BK400" s="127">
        <v>2.0912968674055898E-2</v>
      </c>
      <c r="BL400" s="127">
        <v>-3.1987156450728471E-2</v>
      </c>
      <c r="BM400" s="127">
        <v>1.0699061604335425E-2</v>
      </c>
      <c r="BN400" s="127">
        <v>-0.25784702479768901</v>
      </c>
      <c r="BO400" s="127">
        <v>3.9981609471110201E-2</v>
      </c>
      <c r="BP400" s="127">
        <v>-0.20142597745155619</v>
      </c>
      <c r="BQ400" s="127" t="s">
        <v>44</v>
      </c>
      <c r="BR400" s="127" t="s">
        <v>44</v>
      </c>
      <c r="BS400" s="127">
        <v>-1.9496034416792485E-2</v>
      </c>
      <c r="BT400" s="127">
        <v>0.1677277226323958</v>
      </c>
      <c r="BU400" s="127">
        <v>0.18462540834335209</v>
      </c>
      <c r="BV400" s="174">
        <v>0.19122294470422899</v>
      </c>
      <c r="BW400" s="174">
        <v>2.7876334515532199E-2</v>
      </c>
      <c r="BX400" s="127">
        <v>-0.1019967020712774</v>
      </c>
      <c r="BY400" s="127">
        <v>-0.43354127848433222</v>
      </c>
      <c r="BZ400" s="174">
        <v>0.70807760848561119</v>
      </c>
      <c r="CA400" s="179">
        <v>0.90094633623248077</v>
      </c>
      <c r="CB400" s="179">
        <v>-0.42979310401528081</v>
      </c>
      <c r="CC400" s="179">
        <v>0.6692891425787032</v>
      </c>
      <c r="CD400" s="179">
        <v>0.52303788727891698</v>
      </c>
      <c r="CE400" s="179">
        <v>0.18562639116766039</v>
      </c>
      <c r="CF400" s="179">
        <v>0.76914891317037715</v>
      </c>
      <c r="CG400" s="176">
        <v>2.76827442</v>
      </c>
      <c r="CH400" s="168">
        <v>0.24</v>
      </c>
      <c r="CI400" s="169">
        <v>0.05</v>
      </c>
      <c r="CJ400" s="169">
        <v>4.7999999999999996E-3</v>
      </c>
      <c r="CK400" s="169" t="s">
        <v>44</v>
      </c>
      <c r="CL400" s="169">
        <v>4.7999999999999996E-3</v>
      </c>
      <c r="CM400" s="177">
        <v>93278147.739999995</v>
      </c>
      <c r="CN400" s="177">
        <v>94528058.100396797</v>
      </c>
      <c r="CO400" s="177">
        <v>-1732265.34</v>
      </c>
      <c r="CP400" s="127" t="s">
        <v>44</v>
      </c>
      <c r="CQ400" s="127" t="s">
        <v>44</v>
      </c>
      <c r="CR400" s="127" t="s">
        <v>44</v>
      </c>
      <c r="CS400" s="127" t="s">
        <v>44</v>
      </c>
      <c r="CT400" s="125" t="s">
        <v>44</v>
      </c>
      <c r="CU400" s="125" t="s">
        <v>44</v>
      </c>
      <c r="CV400" s="125" t="s">
        <v>6119</v>
      </c>
      <c r="CW400" s="125" t="s">
        <v>44</v>
      </c>
      <c r="CX400" s="153">
        <v>25569.625694432871</v>
      </c>
    </row>
    <row r="401" spans="1:102" ht="15" customHeight="1" x14ac:dyDescent="0.25">
      <c r="A401" s="8"/>
      <c r="B401" s="128">
        <v>39774403000123</v>
      </c>
      <c r="C401" s="151" t="s">
        <v>3969</v>
      </c>
      <c r="D401" s="125">
        <v>50</v>
      </c>
      <c r="E401" s="125"/>
      <c r="F401" s="121"/>
      <c r="G401" s="125" t="s">
        <v>3923</v>
      </c>
      <c r="H401" s="125" t="s">
        <v>347</v>
      </c>
      <c r="I401" s="125" t="s">
        <v>3278</v>
      </c>
      <c r="J401" s="125" t="s">
        <v>3317</v>
      </c>
      <c r="K401" s="125" t="s">
        <v>3298</v>
      </c>
      <c r="L401" s="125" t="s">
        <v>5015</v>
      </c>
      <c r="M401" s="125" t="s">
        <v>4965</v>
      </c>
      <c r="N401" s="125" t="s">
        <v>4646</v>
      </c>
      <c r="O401" s="125" t="s">
        <v>4647</v>
      </c>
      <c r="P401" s="125" t="s">
        <v>3828</v>
      </c>
      <c r="Q401" s="126">
        <v>500000</v>
      </c>
      <c r="R401" s="125" t="s">
        <v>4612</v>
      </c>
      <c r="S401" s="187" t="s">
        <v>44</v>
      </c>
      <c r="T401" s="170">
        <v>0.01</v>
      </c>
      <c r="U401" s="170">
        <v>0.01</v>
      </c>
      <c r="V401" s="171" t="s">
        <v>3271</v>
      </c>
      <c r="W401" s="171" t="s">
        <v>132</v>
      </c>
      <c r="X401" s="171" t="s">
        <v>44</v>
      </c>
      <c r="Y401" s="171" t="s">
        <v>44</v>
      </c>
      <c r="Z401" s="171" t="s">
        <v>44</v>
      </c>
      <c r="AA401" s="171" t="s">
        <v>44</v>
      </c>
      <c r="AB401" s="168" t="s">
        <v>44</v>
      </c>
      <c r="AC401" s="171" t="s">
        <v>44</v>
      </c>
      <c r="AD401" s="168">
        <v>5.0000000000000001E-3</v>
      </c>
      <c r="AE401" s="168" t="s">
        <v>44</v>
      </c>
      <c r="AF401" s="168" t="s">
        <v>44</v>
      </c>
      <c r="AG401" s="168" t="s">
        <v>44</v>
      </c>
      <c r="AH401" s="171" t="s">
        <v>44</v>
      </c>
      <c r="AI401" s="171" t="s">
        <v>44</v>
      </c>
      <c r="AJ401" s="171" t="s">
        <v>44</v>
      </c>
      <c r="AK401" s="172">
        <v>44186</v>
      </c>
      <c r="AL401" s="186" t="s">
        <v>6115</v>
      </c>
      <c r="AM401" s="127" t="s">
        <v>44</v>
      </c>
      <c r="AN401" s="127" t="s">
        <v>44</v>
      </c>
      <c r="AO401" s="127" t="s">
        <v>44</v>
      </c>
      <c r="AP401" s="127" t="s">
        <v>44</v>
      </c>
      <c r="AQ401" s="127" t="s">
        <v>44</v>
      </c>
      <c r="AR401" s="127" t="s">
        <v>44</v>
      </c>
      <c r="AS401" s="127" t="s">
        <v>44</v>
      </c>
      <c r="AT401" s="127" t="s">
        <v>44</v>
      </c>
      <c r="AU401" s="127" t="s">
        <v>44</v>
      </c>
      <c r="AV401" s="127" t="s">
        <v>44</v>
      </c>
      <c r="AW401" s="127" t="s">
        <v>44</v>
      </c>
      <c r="AX401" s="127" t="s">
        <v>44</v>
      </c>
      <c r="AY401" s="127" t="s">
        <v>44</v>
      </c>
      <c r="AZ401" s="127" t="s">
        <v>44</v>
      </c>
      <c r="BA401" s="127" t="s">
        <v>44</v>
      </c>
      <c r="BB401" s="127" t="s">
        <v>44</v>
      </c>
      <c r="BC401" s="127" t="s">
        <v>44</v>
      </c>
      <c r="BD401" s="127" t="s">
        <v>44</v>
      </c>
      <c r="BE401" s="127" t="s">
        <v>44</v>
      </c>
      <c r="BF401" s="127" t="s">
        <v>44</v>
      </c>
      <c r="BG401" s="127" t="s">
        <v>44</v>
      </c>
      <c r="BH401" s="127" t="s">
        <v>44</v>
      </c>
      <c r="BI401" s="127" t="s">
        <v>44</v>
      </c>
      <c r="BJ401" s="127" t="s">
        <v>44</v>
      </c>
      <c r="BK401" s="127" t="s">
        <v>44</v>
      </c>
      <c r="BL401" s="127" t="s">
        <v>44</v>
      </c>
      <c r="BM401" s="127" t="s">
        <v>44</v>
      </c>
      <c r="BN401" s="127" t="s">
        <v>44</v>
      </c>
      <c r="BO401" s="127" t="s">
        <v>44</v>
      </c>
      <c r="BP401" s="127" t="s">
        <v>44</v>
      </c>
      <c r="BQ401" s="127" t="s">
        <v>44</v>
      </c>
      <c r="BR401" s="127" t="s">
        <v>44</v>
      </c>
      <c r="BS401" s="127" t="s">
        <v>44</v>
      </c>
      <c r="BT401" s="127" t="s">
        <v>44</v>
      </c>
      <c r="BU401" s="127" t="s">
        <v>44</v>
      </c>
      <c r="BV401" s="174" t="s">
        <v>44</v>
      </c>
      <c r="BW401" s="174" t="s">
        <v>44</v>
      </c>
      <c r="BX401" s="127" t="s">
        <v>44</v>
      </c>
      <c r="BY401" s="127" t="s">
        <v>44</v>
      </c>
      <c r="BZ401" s="174" t="s">
        <v>44</v>
      </c>
      <c r="CA401" s="179" t="s">
        <v>44</v>
      </c>
      <c r="CB401" s="179" t="s">
        <v>44</v>
      </c>
      <c r="CC401" s="179" t="s">
        <v>44</v>
      </c>
      <c r="CD401" s="179" t="s">
        <v>44</v>
      </c>
      <c r="CE401" s="179" t="s">
        <v>44</v>
      </c>
      <c r="CF401" s="179" t="s">
        <v>44</v>
      </c>
      <c r="CG401" s="176" t="s">
        <v>44</v>
      </c>
      <c r="CH401" s="168">
        <v>0.3</v>
      </c>
      <c r="CI401" s="169">
        <v>0.2</v>
      </c>
      <c r="CJ401" s="169">
        <v>1.5E-3</v>
      </c>
      <c r="CK401" s="169" t="s">
        <v>44</v>
      </c>
      <c r="CL401" s="169">
        <v>1.5E-3</v>
      </c>
      <c r="CM401" s="177" t="s">
        <v>44</v>
      </c>
      <c r="CN401" s="177" t="s">
        <v>44</v>
      </c>
      <c r="CO401" s="177" t="s">
        <v>44</v>
      </c>
      <c r="CP401" s="127" t="s">
        <v>44</v>
      </c>
      <c r="CQ401" s="127" t="s">
        <v>44</v>
      </c>
      <c r="CR401" s="127" t="s">
        <v>44</v>
      </c>
      <c r="CS401" s="127" t="s">
        <v>44</v>
      </c>
      <c r="CT401" s="125" t="s">
        <v>44</v>
      </c>
      <c r="CU401" s="125" t="s">
        <v>44</v>
      </c>
      <c r="CV401" s="125" t="s">
        <v>6116</v>
      </c>
      <c r="CW401" s="125" t="s">
        <v>44</v>
      </c>
      <c r="CX401" s="153">
        <v>25569.604861099539</v>
      </c>
    </row>
    <row r="402" spans="1:102" ht="15" customHeight="1" x14ac:dyDescent="0.25">
      <c r="A402" s="8"/>
      <c r="B402" s="128">
        <v>57922672000171</v>
      </c>
      <c r="C402" s="151" t="s">
        <v>6008</v>
      </c>
      <c r="D402" s="125">
        <v>26</v>
      </c>
      <c r="E402" s="125"/>
      <c r="F402" s="121"/>
      <c r="G402" s="125" t="s">
        <v>6009</v>
      </c>
      <c r="H402" s="125" t="s">
        <v>153</v>
      </c>
      <c r="I402" s="125" t="s">
        <v>2325</v>
      </c>
      <c r="J402" s="125" t="s">
        <v>3317</v>
      </c>
      <c r="K402" s="125" t="s">
        <v>3285</v>
      </c>
      <c r="L402" s="125" t="s">
        <v>3273</v>
      </c>
      <c r="M402" s="125" t="s">
        <v>112</v>
      </c>
      <c r="N402" s="125" t="s">
        <v>113</v>
      </c>
      <c r="O402" s="125" t="s">
        <v>4606</v>
      </c>
      <c r="P402" s="125" t="s">
        <v>112</v>
      </c>
      <c r="Q402" s="126">
        <v>5000</v>
      </c>
      <c r="R402" s="125" t="s">
        <v>4571</v>
      </c>
      <c r="S402" s="187" t="s">
        <v>44</v>
      </c>
      <c r="T402" s="170">
        <v>5000</v>
      </c>
      <c r="U402" s="170">
        <v>5000</v>
      </c>
      <c r="V402" s="171" t="s">
        <v>3271</v>
      </c>
      <c r="W402" s="171" t="s">
        <v>3288</v>
      </c>
      <c r="X402" s="171" t="s">
        <v>3289</v>
      </c>
      <c r="Y402" s="171" t="s">
        <v>3292</v>
      </c>
      <c r="Z402" s="171">
        <v>32</v>
      </c>
      <c r="AA402" s="171" t="s">
        <v>44</v>
      </c>
      <c r="AB402" s="168" t="s">
        <v>44</v>
      </c>
      <c r="AC402" s="171" t="s">
        <v>44</v>
      </c>
      <c r="AD402" s="168">
        <v>0.02</v>
      </c>
      <c r="AE402" s="168" t="s">
        <v>44</v>
      </c>
      <c r="AF402" s="168">
        <v>2.5000000000000001E-2</v>
      </c>
      <c r="AG402" s="168">
        <v>0.2</v>
      </c>
      <c r="AH402" s="171" t="s">
        <v>3322</v>
      </c>
      <c r="AI402" s="171" t="s">
        <v>4573</v>
      </c>
      <c r="AJ402" s="171" t="s">
        <v>5433</v>
      </c>
      <c r="AK402" s="172">
        <v>45604</v>
      </c>
      <c r="AL402" s="186" t="s">
        <v>6010</v>
      </c>
      <c r="AM402" s="127">
        <v>9.8536194638688596E-2</v>
      </c>
      <c r="AN402" s="127">
        <v>5.8078298286696299E-2</v>
      </c>
      <c r="AO402" s="127">
        <v>0.27726297020816171</v>
      </c>
      <c r="AP402" s="127" t="s">
        <v>44</v>
      </c>
      <c r="AQ402" s="127" t="s">
        <v>44</v>
      </c>
      <c r="AR402" s="127" t="s">
        <v>44</v>
      </c>
      <c r="AS402" s="127" t="s">
        <v>44</v>
      </c>
      <c r="AT402" s="127" t="s">
        <v>44</v>
      </c>
      <c r="AU402" s="127" t="s">
        <v>44</v>
      </c>
      <c r="AV402" s="127" t="s">
        <v>44</v>
      </c>
      <c r="AW402" s="127">
        <v>0.18915767320608839</v>
      </c>
      <c r="AX402" s="127">
        <v>9.0322439467125957</v>
      </c>
      <c r="AY402" s="127">
        <v>1.2791913979087484</v>
      </c>
      <c r="AZ402" s="127">
        <v>1.8699250885767336</v>
      </c>
      <c r="BA402" s="127" t="s">
        <v>44</v>
      </c>
      <c r="BB402" s="127" t="s">
        <v>44</v>
      </c>
      <c r="BC402" s="127" t="s">
        <v>44</v>
      </c>
      <c r="BD402" s="127" t="s">
        <v>44</v>
      </c>
      <c r="BE402" s="127" t="s">
        <v>44</v>
      </c>
      <c r="BF402" s="127" t="s">
        <v>44</v>
      </c>
      <c r="BG402" s="127" t="s">
        <v>44</v>
      </c>
      <c r="BH402" s="127">
        <v>1.3491590004307288</v>
      </c>
      <c r="BI402" s="127">
        <v>8.7626813180435095E-2</v>
      </c>
      <c r="BJ402" s="127">
        <v>1.2675946158903601E-2</v>
      </c>
      <c r="BK402" s="127">
        <v>0.12898806235118629</v>
      </c>
      <c r="BL402" s="127" t="s">
        <v>44</v>
      </c>
      <c r="BM402" s="127" t="s">
        <v>44</v>
      </c>
      <c r="BN402" s="127" t="s">
        <v>44</v>
      </c>
      <c r="BO402" s="127" t="s">
        <v>44</v>
      </c>
      <c r="BP402" s="127" t="s">
        <v>44</v>
      </c>
      <c r="BQ402" s="127" t="s">
        <v>44</v>
      </c>
      <c r="BR402" s="127" t="s">
        <v>44</v>
      </c>
      <c r="BS402" s="127">
        <v>4.2934010423417712E-2</v>
      </c>
      <c r="BT402" s="127">
        <v>0.1341243526093979</v>
      </c>
      <c r="BU402" s="127">
        <v>0.13063424979373039</v>
      </c>
      <c r="BV402" s="174">
        <v>0.86102244923730209</v>
      </c>
      <c r="BW402" s="174">
        <v>0.37761075719504761</v>
      </c>
      <c r="BX402" s="127">
        <v>-0.1068076008239162</v>
      </c>
      <c r="BY402" s="127">
        <v>-0.1068076008239162</v>
      </c>
      <c r="BZ402" s="174">
        <v>0.54078499008538328</v>
      </c>
      <c r="CA402" s="179">
        <v>0.69742209162165536</v>
      </c>
      <c r="CB402" s="179">
        <v>-0.42828972259446391</v>
      </c>
      <c r="CC402" s="179">
        <v>0.54299853036295931</v>
      </c>
      <c r="CD402" s="179">
        <v>0.41659658991777498</v>
      </c>
      <c r="CE402" s="179">
        <v>0.42822685366400748</v>
      </c>
      <c r="CF402" s="179">
        <v>0.71076467872434779</v>
      </c>
      <c r="CG402" s="176">
        <v>1.2869892000000001</v>
      </c>
      <c r="CH402" s="168">
        <v>0.27</v>
      </c>
      <c r="CI402" s="169">
        <v>0.15</v>
      </c>
      <c r="CJ402" s="169">
        <v>5.4000000000000003E-3</v>
      </c>
      <c r="CK402" s="169">
        <v>4.0300921484564744E-3</v>
      </c>
      <c r="CL402" s="169">
        <v>9.4300921484564738E-3</v>
      </c>
      <c r="CM402" s="177">
        <v>32009539.960000001</v>
      </c>
      <c r="CN402" s="177">
        <v>25011717.944047619</v>
      </c>
      <c r="CO402" s="177">
        <v>12040801.890000001</v>
      </c>
      <c r="CP402" s="127" t="s">
        <v>44</v>
      </c>
      <c r="CQ402" s="127" t="s">
        <v>44</v>
      </c>
      <c r="CR402" s="127" t="s">
        <v>44</v>
      </c>
      <c r="CS402" s="127" t="s">
        <v>44</v>
      </c>
      <c r="CT402" s="125" t="s">
        <v>44</v>
      </c>
      <c r="CU402" s="125" t="s">
        <v>44</v>
      </c>
      <c r="CV402" s="125" t="s">
        <v>6011</v>
      </c>
      <c r="CW402" s="125" t="s">
        <v>44</v>
      </c>
      <c r="CX402" s="153">
        <v>25569.625694432871</v>
      </c>
    </row>
    <row r="403" spans="1:102" ht="15" customHeight="1" x14ac:dyDescent="0.25">
      <c r="A403" s="8"/>
      <c r="B403" s="128">
        <v>8869576000100</v>
      </c>
      <c r="C403" s="151" t="s">
        <v>6012</v>
      </c>
      <c r="D403" s="125">
        <v>29</v>
      </c>
      <c r="E403" s="125"/>
      <c r="F403" s="121" t="s">
        <v>3310</v>
      </c>
      <c r="G403" s="125" t="s">
        <v>6013</v>
      </c>
      <c r="H403" s="125" t="s">
        <v>3315</v>
      </c>
      <c r="I403" s="125" t="s">
        <v>3316</v>
      </c>
      <c r="J403" s="125" t="s">
        <v>3319</v>
      </c>
      <c r="K403" s="125" t="s">
        <v>3285</v>
      </c>
      <c r="L403" s="125" t="s">
        <v>3272</v>
      </c>
      <c r="M403" s="125" t="s">
        <v>112</v>
      </c>
      <c r="N403" s="125" t="s">
        <v>113</v>
      </c>
      <c r="O403" s="125" t="s">
        <v>3309</v>
      </c>
      <c r="P403" s="125" t="s">
        <v>3295</v>
      </c>
      <c r="Q403" s="126">
        <v>5000</v>
      </c>
      <c r="R403" s="125" t="s">
        <v>4612</v>
      </c>
      <c r="S403" s="187" t="s">
        <v>44</v>
      </c>
      <c r="T403" s="170">
        <v>5000</v>
      </c>
      <c r="U403" s="170">
        <v>5000</v>
      </c>
      <c r="V403" s="171" t="s">
        <v>3271</v>
      </c>
      <c r="W403" s="171" t="s">
        <v>132</v>
      </c>
      <c r="X403" s="171" t="s">
        <v>3289</v>
      </c>
      <c r="Y403" s="171" t="s">
        <v>3292</v>
      </c>
      <c r="Z403" s="171">
        <v>32</v>
      </c>
      <c r="AA403" s="171" t="s">
        <v>44</v>
      </c>
      <c r="AB403" s="168" t="s">
        <v>44</v>
      </c>
      <c r="AC403" s="171" t="s">
        <v>6014</v>
      </c>
      <c r="AD403" s="168">
        <v>0.02</v>
      </c>
      <c r="AE403" s="168">
        <v>2.02</v>
      </c>
      <c r="AF403" s="168">
        <v>0.02</v>
      </c>
      <c r="AG403" s="168">
        <v>0.2</v>
      </c>
      <c r="AH403" s="171" t="s">
        <v>4607</v>
      </c>
      <c r="AI403" s="171" t="s">
        <v>5682</v>
      </c>
      <c r="AJ403" s="171" t="s">
        <v>44</v>
      </c>
      <c r="AK403" s="172">
        <v>39260</v>
      </c>
      <c r="AL403" s="186" t="s">
        <v>3383</v>
      </c>
      <c r="AM403" s="127">
        <v>-5.0152953217070997E-3</v>
      </c>
      <c r="AN403" s="127">
        <v>5.7049297828922499E-2</v>
      </c>
      <c r="AO403" s="127">
        <v>0.1393277229453509</v>
      </c>
      <c r="AP403" s="127">
        <v>7.7777157487049095E-2</v>
      </c>
      <c r="AQ403" s="127">
        <v>0.15929660703233489</v>
      </c>
      <c r="AR403" s="127">
        <v>-0.17927617461916201</v>
      </c>
      <c r="AS403" s="127">
        <v>0.3196400004036361</v>
      </c>
      <c r="AT403" s="127">
        <v>-0.11132781862036339</v>
      </c>
      <c r="AU403" s="127" t="s">
        <v>44</v>
      </c>
      <c r="AV403" s="127" t="s">
        <v>44</v>
      </c>
      <c r="AW403" s="127">
        <v>3.5893455170733002E-2</v>
      </c>
      <c r="AX403" s="127" t="s">
        <v>44</v>
      </c>
      <c r="AY403" s="127">
        <v>1.256527363788281</v>
      </c>
      <c r="AZ403" s="127">
        <v>0.93965813204042004</v>
      </c>
      <c r="BA403" s="127">
        <v>0.57663914542922812</v>
      </c>
      <c r="BB403" s="127">
        <v>1.2713078567197793</v>
      </c>
      <c r="BC403" s="127" t="s">
        <v>44</v>
      </c>
      <c r="BD403" s="127">
        <v>2.4498293620796101</v>
      </c>
      <c r="BE403" s="127" t="s">
        <v>44</v>
      </c>
      <c r="BF403" s="127" t="s">
        <v>44</v>
      </c>
      <c r="BG403" s="127" t="s">
        <v>44</v>
      </c>
      <c r="BH403" s="127">
        <v>0.18816309279792459</v>
      </c>
      <c r="BI403" s="127">
        <v>-1.5924676779960598E-2</v>
      </c>
      <c r="BJ403" s="127">
        <v>1.1646945701129801E-2</v>
      </c>
      <c r="BK403" s="127">
        <v>-8.9471849116243996E-3</v>
      </c>
      <c r="BL403" s="127">
        <v>-5.0316295167260217E-2</v>
      </c>
      <c r="BM403" s="127">
        <v>3.0209902269789479E-2</v>
      </c>
      <c r="BN403" s="127">
        <v>-0.28801590277340439</v>
      </c>
      <c r="BO403" s="127">
        <v>0.18916560681881101</v>
      </c>
      <c r="BP403" s="127">
        <v>-0.2350578540733976</v>
      </c>
      <c r="BQ403" s="127" t="s">
        <v>44</v>
      </c>
      <c r="BR403" s="127" t="s">
        <v>44</v>
      </c>
      <c r="BS403" s="127">
        <v>-0.13005480937196456</v>
      </c>
      <c r="BT403" s="127">
        <v>0.16039988675416891</v>
      </c>
      <c r="BU403" s="127">
        <v>0.2279777977670909</v>
      </c>
      <c r="BV403" s="174">
        <v>3.11594907262095E-2</v>
      </c>
      <c r="BW403" s="174">
        <v>-0.1492213347136761</v>
      </c>
      <c r="BX403" s="127">
        <v>-7.2771881914531197E-2</v>
      </c>
      <c r="BY403" s="127">
        <v>-0.56670057477349323</v>
      </c>
      <c r="BZ403" s="174">
        <v>0.74658441191244129</v>
      </c>
      <c r="CA403" s="179">
        <v>0.81703413118422319</v>
      </c>
      <c r="CB403" s="179">
        <v>-0.39270191626321799</v>
      </c>
      <c r="CC403" s="179">
        <v>0.54286656785921628</v>
      </c>
      <c r="CD403" s="179">
        <v>0.47804115253768648</v>
      </c>
      <c r="CE403" s="179">
        <v>0.13653397105716381</v>
      </c>
      <c r="CF403" s="179">
        <v>0.68770639325612504</v>
      </c>
      <c r="CG403" s="176">
        <v>1.9390247</v>
      </c>
      <c r="CH403" s="168">
        <v>0.27</v>
      </c>
      <c r="CI403" s="169">
        <v>0.15</v>
      </c>
      <c r="CJ403" s="169">
        <v>5.4000000000000003E-3</v>
      </c>
      <c r="CK403" s="169" t="s">
        <v>44</v>
      </c>
      <c r="CL403" s="169">
        <v>5.4000000000000003E-3</v>
      </c>
      <c r="CM403" s="177">
        <v>19410420.030000001</v>
      </c>
      <c r="CN403" s="177">
        <v>19006047.292460319</v>
      </c>
      <c r="CO403" s="177">
        <v>-106451.52</v>
      </c>
      <c r="CP403" s="127" t="s">
        <v>44</v>
      </c>
      <c r="CQ403" s="127" t="s">
        <v>44</v>
      </c>
      <c r="CR403" s="127" t="s">
        <v>44</v>
      </c>
      <c r="CS403" s="127" t="s">
        <v>44</v>
      </c>
      <c r="CT403" s="125" t="s">
        <v>44</v>
      </c>
      <c r="CU403" s="125" t="s">
        <v>44</v>
      </c>
      <c r="CV403" s="125" t="s">
        <v>6015</v>
      </c>
      <c r="CW403" s="125" t="s">
        <v>44</v>
      </c>
      <c r="CX403" s="153">
        <v>25569.604861099539</v>
      </c>
    </row>
    <row r="404" spans="1:102" ht="15" customHeight="1" x14ac:dyDescent="0.25">
      <c r="A404" s="8"/>
      <c r="B404" s="128">
        <v>58643797000125</v>
      </c>
      <c r="C404" s="151" t="s">
        <v>4117</v>
      </c>
      <c r="D404" s="125">
        <v>50</v>
      </c>
      <c r="E404" s="125"/>
      <c r="F404" s="121"/>
      <c r="G404" s="125" t="s">
        <v>706</v>
      </c>
      <c r="H404" s="125" t="s">
        <v>347</v>
      </c>
      <c r="I404" s="125" t="s">
        <v>3278</v>
      </c>
      <c r="J404" s="125" t="s">
        <v>3317</v>
      </c>
      <c r="K404" s="125" t="s">
        <v>3298</v>
      </c>
      <c r="L404" s="125" t="s">
        <v>4605</v>
      </c>
      <c r="M404" s="125" t="s">
        <v>4629</v>
      </c>
      <c r="N404" s="125" t="s">
        <v>44</v>
      </c>
      <c r="O404" s="125" t="s">
        <v>4647</v>
      </c>
      <c r="P404" s="125" t="s">
        <v>3824</v>
      </c>
      <c r="Q404" s="126">
        <v>10</v>
      </c>
      <c r="R404" s="125" t="s">
        <v>4612</v>
      </c>
      <c r="S404" s="187" t="s">
        <v>44</v>
      </c>
      <c r="T404" s="170">
        <v>500</v>
      </c>
      <c r="U404" s="170">
        <v>500</v>
      </c>
      <c r="V404" s="171" t="s">
        <v>3271</v>
      </c>
      <c r="W404" s="171" t="s">
        <v>132</v>
      </c>
      <c r="X404" s="171" t="s">
        <v>132</v>
      </c>
      <c r="Y404" s="171" t="s">
        <v>132</v>
      </c>
      <c r="Z404" s="171">
        <v>0</v>
      </c>
      <c r="AA404" s="171" t="s">
        <v>44</v>
      </c>
      <c r="AB404" s="168" t="s">
        <v>44</v>
      </c>
      <c r="AC404" s="171" t="s">
        <v>44</v>
      </c>
      <c r="AD404" s="168">
        <v>9.4999999999999998E-3</v>
      </c>
      <c r="AE404" s="168" t="s">
        <v>44</v>
      </c>
      <c r="AF404" s="168">
        <v>9.4999999999999998E-3</v>
      </c>
      <c r="AG404" s="168">
        <v>0.1</v>
      </c>
      <c r="AH404" s="171" t="s">
        <v>4669</v>
      </c>
      <c r="AI404" s="171" t="s">
        <v>4607</v>
      </c>
      <c r="AJ404" s="171" t="s">
        <v>130</v>
      </c>
      <c r="AK404" s="172">
        <v>45693</v>
      </c>
      <c r="AL404" s="186" t="s">
        <v>6016</v>
      </c>
      <c r="AM404" s="127" t="s">
        <v>44</v>
      </c>
      <c r="AN404" s="127" t="s">
        <v>44</v>
      </c>
      <c r="AO404" s="127" t="s">
        <v>44</v>
      </c>
      <c r="AP404" s="127" t="s">
        <v>44</v>
      </c>
      <c r="AQ404" s="127" t="s">
        <v>44</v>
      </c>
      <c r="AR404" s="127" t="s">
        <v>44</v>
      </c>
      <c r="AS404" s="127" t="s">
        <v>44</v>
      </c>
      <c r="AT404" s="127" t="s">
        <v>44</v>
      </c>
      <c r="AU404" s="127" t="s">
        <v>44</v>
      </c>
      <c r="AV404" s="127" t="s">
        <v>44</v>
      </c>
      <c r="AW404" s="127" t="s">
        <v>44</v>
      </c>
      <c r="AX404" s="127" t="s">
        <v>44</v>
      </c>
      <c r="AY404" s="127" t="s">
        <v>44</v>
      </c>
      <c r="AZ404" s="127" t="s">
        <v>44</v>
      </c>
      <c r="BA404" s="127" t="s">
        <v>44</v>
      </c>
      <c r="BB404" s="127" t="s">
        <v>44</v>
      </c>
      <c r="BC404" s="127" t="s">
        <v>44</v>
      </c>
      <c r="BD404" s="127" t="s">
        <v>44</v>
      </c>
      <c r="BE404" s="127" t="s">
        <v>44</v>
      </c>
      <c r="BF404" s="127" t="s">
        <v>44</v>
      </c>
      <c r="BG404" s="127" t="s">
        <v>44</v>
      </c>
      <c r="BH404" s="127" t="s">
        <v>44</v>
      </c>
      <c r="BI404" s="127" t="s">
        <v>44</v>
      </c>
      <c r="BJ404" s="127" t="s">
        <v>44</v>
      </c>
      <c r="BK404" s="127" t="s">
        <v>44</v>
      </c>
      <c r="BL404" s="127" t="s">
        <v>44</v>
      </c>
      <c r="BM404" s="127" t="s">
        <v>44</v>
      </c>
      <c r="BN404" s="127" t="s">
        <v>44</v>
      </c>
      <c r="BO404" s="127" t="s">
        <v>44</v>
      </c>
      <c r="BP404" s="127" t="s">
        <v>44</v>
      </c>
      <c r="BQ404" s="127" t="s">
        <v>44</v>
      </c>
      <c r="BR404" s="127" t="s">
        <v>44</v>
      </c>
      <c r="BS404" s="127" t="s">
        <v>44</v>
      </c>
      <c r="BT404" s="127" t="s">
        <v>44</v>
      </c>
      <c r="BU404" s="127" t="s">
        <v>44</v>
      </c>
      <c r="BV404" s="174" t="s">
        <v>44</v>
      </c>
      <c r="BW404" s="174" t="s">
        <v>44</v>
      </c>
      <c r="BX404" s="127" t="s">
        <v>44</v>
      </c>
      <c r="BY404" s="127" t="s">
        <v>44</v>
      </c>
      <c r="BZ404" s="174" t="s">
        <v>44</v>
      </c>
      <c r="CA404" s="179" t="s">
        <v>44</v>
      </c>
      <c r="CB404" s="179" t="s">
        <v>44</v>
      </c>
      <c r="CC404" s="179" t="s">
        <v>44</v>
      </c>
      <c r="CD404" s="179" t="s">
        <v>44</v>
      </c>
      <c r="CE404" s="179" t="s">
        <v>44</v>
      </c>
      <c r="CF404" s="179" t="s">
        <v>44</v>
      </c>
      <c r="CG404" s="176" t="s">
        <v>44</v>
      </c>
      <c r="CH404" s="168">
        <v>0.15</v>
      </c>
      <c r="CI404" s="169">
        <v>0.1</v>
      </c>
      <c r="CJ404" s="169">
        <v>1.4249999999999998E-3</v>
      </c>
      <c r="CK404" s="169" t="s">
        <v>44</v>
      </c>
      <c r="CL404" s="169">
        <v>1.4249999999999998E-3</v>
      </c>
      <c r="CM404" s="177" t="s">
        <v>44</v>
      </c>
      <c r="CN404" s="177" t="s">
        <v>44</v>
      </c>
      <c r="CO404" s="177" t="s">
        <v>44</v>
      </c>
      <c r="CP404" s="127" t="s">
        <v>44</v>
      </c>
      <c r="CQ404" s="127" t="s">
        <v>44</v>
      </c>
      <c r="CR404" s="127" t="s">
        <v>44</v>
      </c>
      <c r="CS404" s="127" t="s">
        <v>44</v>
      </c>
      <c r="CT404" s="125" t="s">
        <v>44</v>
      </c>
      <c r="CU404" s="125" t="s">
        <v>44</v>
      </c>
      <c r="CV404" s="125" t="s">
        <v>44</v>
      </c>
      <c r="CW404" s="125" t="s">
        <v>44</v>
      </c>
      <c r="CX404" s="153">
        <v>25569.625694432871</v>
      </c>
    </row>
    <row r="405" spans="1:102" ht="15" customHeight="1" x14ac:dyDescent="0.25">
      <c r="A405" s="8"/>
      <c r="B405" s="128">
        <v>57976053000160</v>
      </c>
      <c r="C405" s="151" t="s">
        <v>6017</v>
      </c>
      <c r="D405" s="125">
        <v>26</v>
      </c>
      <c r="E405" s="125"/>
      <c r="F405" s="121"/>
      <c r="G405" s="125" t="s">
        <v>706</v>
      </c>
      <c r="H405" s="125" t="s">
        <v>2454</v>
      </c>
      <c r="I405" s="125" t="s">
        <v>2454</v>
      </c>
      <c r="J405" s="125" t="s">
        <v>3319</v>
      </c>
      <c r="K405" s="125" t="s">
        <v>3285</v>
      </c>
      <c r="L405" s="125" t="s">
        <v>3272</v>
      </c>
      <c r="M405" s="125" t="s">
        <v>110</v>
      </c>
      <c r="N405" s="125" t="s">
        <v>4646</v>
      </c>
      <c r="O405" s="125" t="s">
        <v>401</v>
      </c>
      <c r="P405" s="125" t="s">
        <v>3320</v>
      </c>
      <c r="Q405" s="126">
        <v>500</v>
      </c>
      <c r="R405" s="125" t="s">
        <v>4571</v>
      </c>
      <c r="S405" s="187" t="s">
        <v>44</v>
      </c>
      <c r="T405" s="170">
        <v>100</v>
      </c>
      <c r="U405" s="170">
        <v>100</v>
      </c>
      <c r="V405" s="171" t="s">
        <v>3271</v>
      </c>
      <c r="W405" s="171" t="s">
        <v>3288</v>
      </c>
      <c r="X405" s="171" t="s">
        <v>3288</v>
      </c>
      <c r="Y405" s="171" t="s">
        <v>4678</v>
      </c>
      <c r="Z405" s="171">
        <v>6</v>
      </c>
      <c r="AA405" s="171" t="s">
        <v>44</v>
      </c>
      <c r="AB405" s="168" t="s">
        <v>44</v>
      </c>
      <c r="AC405" s="171" t="s">
        <v>44</v>
      </c>
      <c r="AD405" s="168">
        <v>8.0000000000000002E-3</v>
      </c>
      <c r="AE405" s="168" t="s">
        <v>44</v>
      </c>
      <c r="AF405" s="168">
        <v>0.01</v>
      </c>
      <c r="AG405" s="168" t="s">
        <v>44</v>
      </c>
      <c r="AH405" s="171" t="s">
        <v>44</v>
      </c>
      <c r="AI405" s="171" t="s">
        <v>44</v>
      </c>
      <c r="AJ405" s="171" t="s">
        <v>44</v>
      </c>
      <c r="AK405" s="172">
        <v>45643</v>
      </c>
      <c r="AL405" s="186" t="s">
        <v>6018</v>
      </c>
      <c r="AM405" s="127">
        <v>4.3032143690365697E-2</v>
      </c>
      <c r="AN405" s="127">
        <v>7.4256750037716396E-2</v>
      </c>
      <c r="AO405" s="127">
        <v>0.26421273745313267</v>
      </c>
      <c r="AP405" s="127" t="s">
        <v>44</v>
      </c>
      <c r="AQ405" s="127" t="s">
        <v>44</v>
      </c>
      <c r="AR405" s="127" t="s">
        <v>44</v>
      </c>
      <c r="AS405" s="127" t="s">
        <v>44</v>
      </c>
      <c r="AT405" s="127" t="s">
        <v>44</v>
      </c>
      <c r="AU405" s="127" t="s">
        <v>44</v>
      </c>
      <c r="AV405" s="127" t="s">
        <v>44</v>
      </c>
      <c r="AW405" s="127">
        <v>0.22839784976397021</v>
      </c>
      <c r="AX405" s="127">
        <v>3.9445081148766543</v>
      </c>
      <c r="AY405" s="127">
        <v>1.6355264993476155</v>
      </c>
      <c r="AZ405" s="127">
        <v>1.7819113245242402</v>
      </c>
      <c r="BA405" s="127" t="s">
        <v>44</v>
      </c>
      <c r="BB405" s="127" t="s">
        <v>44</v>
      </c>
      <c r="BC405" s="127" t="s">
        <v>44</v>
      </c>
      <c r="BD405" s="127" t="s">
        <v>44</v>
      </c>
      <c r="BE405" s="127" t="s">
        <v>44</v>
      </c>
      <c r="BF405" s="127" t="s">
        <v>44</v>
      </c>
      <c r="BG405" s="127" t="s">
        <v>44</v>
      </c>
      <c r="BH405" s="127">
        <v>1.6067004194509726</v>
      </c>
      <c r="BI405" s="127">
        <v>3.2122762232112301E-2</v>
      </c>
      <c r="BJ405" s="127">
        <v>2.88543979099238E-2</v>
      </c>
      <c r="BK405" s="127">
        <v>0.1159378295961572</v>
      </c>
      <c r="BL405" s="127" t="s">
        <v>44</v>
      </c>
      <c r="BM405" s="127" t="s">
        <v>44</v>
      </c>
      <c r="BN405" s="127" t="s">
        <v>44</v>
      </c>
      <c r="BO405" s="127" t="s">
        <v>44</v>
      </c>
      <c r="BP405" s="127" t="s">
        <v>44</v>
      </c>
      <c r="BQ405" s="127" t="s">
        <v>44</v>
      </c>
      <c r="BR405" s="127" t="s">
        <v>44</v>
      </c>
      <c r="BS405" s="127">
        <v>7.5510436458959385E-2</v>
      </c>
      <c r="BT405" s="127">
        <v>3.7148592300033E-2</v>
      </c>
      <c r="BU405" s="127">
        <v>3.8339337848639098E-2</v>
      </c>
      <c r="BV405" s="174">
        <v>2.6096903650538721</v>
      </c>
      <c r="BW405" s="174">
        <v>1.876788368170776</v>
      </c>
      <c r="BX405" s="127">
        <v>-2.60464553924755E-2</v>
      </c>
      <c r="BY405" s="127">
        <v>-3.0825513915973799E-2</v>
      </c>
      <c r="BZ405" s="174">
        <v>3.1027976055922502E-2</v>
      </c>
      <c r="CA405" s="179">
        <v>0.15692882556388679</v>
      </c>
      <c r="CB405" s="179">
        <v>-0.33979984354311971</v>
      </c>
      <c r="CC405" s="179">
        <v>0.26963931086030679</v>
      </c>
      <c r="CD405" s="179">
        <v>0.2165315855756316</v>
      </c>
      <c r="CE405" s="179">
        <v>4.0521347021725398E-2</v>
      </c>
      <c r="CF405" s="179">
        <v>0.35418020014498008</v>
      </c>
      <c r="CG405" s="176">
        <v>131.77340559999999</v>
      </c>
      <c r="CH405" s="168">
        <v>0.39360000000000001</v>
      </c>
      <c r="CI405" s="169" t="s">
        <v>44</v>
      </c>
      <c r="CJ405" s="169">
        <v>3.1487999999999998E-3</v>
      </c>
      <c r="CK405" s="169" t="s">
        <v>44</v>
      </c>
      <c r="CL405" s="169">
        <v>3.1487999999999998E-3</v>
      </c>
      <c r="CM405" s="177">
        <v>19429806.010000002</v>
      </c>
      <c r="CN405" s="177">
        <v>17087148.756507933</v>
      </c>
      <c r="CO405" s="177">
        <v>2666597.66</v>
      </c>
      <c r="CP405" s="127" t="s">
        <v>44</v>
      </c>
      <c r="CQ405" s="127" t="s">
        <v>44</v>
      </c>
      <c r="CR405" s="127" t="s">
        <v>44</v>
      </c>
      <c r="CS405" s="127" t="s">
        <v>44</v>
      </c>
      <c r="CT405" s="125" t="s">
        <v>44</v>
      </c>
      <c r="CU405" s="125" t="s">
        <v>44</v>
      </c>
      <c r="CV405" s="125" t="s">
        <v>6019</v>
      </c>
      <c r="CW405" s="125" t="s">
        <v>44</v>
      </c>
      <c r="CX405" s="153">
        <v>25569.646527766203</v>
      </c>
    </row>
    <row r="406" spans="1:102" ht="15" customHeight="1" x14ac:dyDescent="0.25">
      <c r="A406" s="8"/>
      <c r="B406" s="128">
        <v>42280143000144</v>
      </c>
      <c r="C406" s="151" t="s">
        <v>6024</v>
      </c>
      <c r="D406" s="125">
        <v>29</v>
      </c>
      <c r="E406" s="125"/>
      <c r="F406" s="121"/>
      <c r="G406" s="125" t="s">
        <v>3923</v>
      </c>
      <c r="H406" s="125" t="s">
        <v>2454</v>
      </c>
      <c r="I406" s="125" t="s">
        <v>2454</v>
      </c>
      <c r="J406" s="125" t="s">
        <v>3319</v>
      </c>
      <c r="K406" s="125" t="s">
        <v>3285</v>
      </c>
      <c r="L406" s="125" t="s">
        <v>3272</v>
      </c>
      <c r="M406" s="125" t="s">
        <v>112</v>
      </c>
      <c r="N406" s="125" t="s">
        <v>113</v>
      </c>
      <c r="O406" s="125" t="s">
        <v>353</v>
      </c>
      <c r="P406" s="125" t="s">
        <v>3295</v>
      </c>
      <c r="Q406" s="126">
        <v>100</v>
      </c>
      <c r="R406" s="125" t="s">
        <v>4571</v>
      </c>
      <c r="S406" s="187" t="s">
        <v>44</v>
      </c>
      <c r="T406" s="170">
        <v>100</v>
      </c>
      <c r="U406" s="170">
        <v>100</v>
      </c>
      <c r="V406" s="171" t="s">
        <v>3271</v>
      </c>
      <c r="W406" s="171" t="s">
        <v>3288</v>
      </c>
      <c r="X406" s="171" t="s">
        <v>3288</v>
      </c>
      <c r="Y406" s="171" t="s">
        <v>4577</v>
      </c>
      <c r="Z406" s="171">
        <v>4</v>
      </c>
      <c r="AA406" s="171" t="s">
        <v>44</v>
      </c>
      <c r="AB406" s="168" t="s">
        <v>44</v>
      </c>
      <c r="AC406" s="171" t="s">
        <v>44</v>
      </c>
      <c r="AD406" s="168">
        <v>1.4999999999999999E-2</v>
      </c>
      <c r="AE406" s="168" t="s">
        <v>44</v>
      </c>
      <c r="AF406" s="168">
        <v>1.7000000000000001E-2</v>
      </c>
      <c r="AG406" s="168" t="s">
        <v>44</v>
      </c>
      <c r="AH406" s="171" t="s">
        <v>44</v>
      </c>
      <c r="AI406" s="171" t="s">
        <v>44</v>
      </c>
      <c r="AJ406" s="171" t="s">
        <v>44</v>
      </c>
      <c r="AK406" s="172">
        <v>44439</v>
      </c>
      <c r="AL406" s="186" t="s">
        <v>6025</v>
      </c>
      <c r="AM406" s="127">
        <v>4.0726697077199503E-2</v>
      </c>
      <c r="AN406" s="127">
        <v>-0.10128404333432039</v>
      </c>
      <c r="AO406" s="127">
        <v>2.80461755000307E-2</v>
      </c>
      <c r="AP406" s="127">
        <v>0.1366105669183548</v>
      </c>
      <c r="AQ406" s="127">
        <v>0.2041578325845394</v>
      </c>
      <c r="AR406" s="127">
        <v>0.71782040014762938</v>
      </c>
      <c r="AS406" s="127">
        <v>4.4867255893455499E-2</v>
      </c>
      <c r="AT406" s="127">
        <v>-0.26466740176974041</v>
      </c>
      <c r="AU406" s="127" t="s">
        <v>44</v>
      </c>
      <c r="AV406" s="127" t="s">
        <v>44</v>
      </c>
      <c r="AW406" s="127">
        <v>6.8211897608163097E-2</v>
      </c>
      <c r="AX406" s="127">
        <v>3.7331811370834234</v>
      </c>
      <c r="AY406" s="127" t="s">
        <v>44</v>
      </c>
      <c r="AZ406" s="127">
        <v>0.18914984271704169</v>
      </c>
      <c r="BA406" s="127">
        <v>1.0415083411767585</v>
      </c>
      <c r="BB406" s="127">
        <v>1.6995113511517512</v>
      </c>
      <c r="BC406" s="127">
        <v>6.6012708724950429</v>
      </c>
      <c r="BD406" s="127">
        <v>0.34387786492593297</v>
      </c>
      <c r="BE406" s="127" t="s">
        <v>44</v>
      </c>
      <c r="BF406" s="127" t="s">
        <v>44</v>
      </c>
      <c r="BG406" s="127" t="s">
        <v>44</v>
      </c>
      <c r="BH406" s="127">
        <v>0.49671291913643462</v>
      </c>
      <c r="BI406" s="127">
        <v>2.9817315618945999E-2</v>
      </c>
      <c r="BJ406" s="127">
        <v>-0.14668639546211301</v>
      </c>
      <c r="BK406" s="127">
        <v>-0.1202287323569446</v>
      </c>
      <c r="BL406" s="127">
        <v>4.8131627300389557E-3</v>
      </c>
      <c r="BM406" s="127">
        <v>7.5018665290958131E-2</v>
      </c>
      <c r="BN406" s="127">
        <v>0.609080671993387</v>
      </c>
      <c r="BO406" s="127">
        <v>-8.56071376913696E-2</v>
      </c>
      <c r="BP406" s="127">
        <v>-0.38839743722277459</v>
      </c>
      <c r="BQ406" s="127" t="s">
        <v>44</v>
      </c>
      <c r="BR406" s="127" t="s">
        <v>44</v>
      </c>
      <c r="BS406" s="127">
        <v>-6.0769443667222478E-2</v>
      </c>
      <c r="BT406" s="127">
        <v>0.13233555546916109</v>
      </c>
      <c r="BU406" s="127">
        <v>0.19029759563943449</v>
      </c>
      <c r="BV406" s="174">
        <v>-0.7701995744234218</v>
      </c>
      <c r="BW406" s="174">
        <v>-0.1735489835290531</v>
      </c>
      <c r="BX406" s="127">
        <v>-0.1711128741107126</v>
      </c>
      <c r="BY406" s="127">
        <v>-0.36986265086422232</v>
      </c>
      <c r="BZ406" s="174">
        <v>-3.2200725170218901E-2</v>
      </c>
      <c r="CA406" s="179">
        <v>1.2716393046385501E-2</v>
      </c>
      <c r="CB406" s="179">
        <v>9.3587375593491506E-2</v>
      </c>
      <c r="CC406" s="179">
        <v>4.7289099959022203E-2</v>
      </c>
      <c r="CD406" s="179">
        <v>-5.7263670557431999E-2</v>
      </c>
      <c r="CE406" s="179">
        <v>0.70046081508499514</v>
      </c>
      <c r="CF406" s="179">
        <v>0.1449018158431247</v>
      </c>
      <c r="CG406" s="176">
        <v>135.847692</v>
      </c>
      <c r="CH406" s="168">
        <v>0.26669999999999999</v>
      </c>
      <c r="CI406" s="169" t="s">
        <v>44</v>
      </c>
      <c r="CJ406" s="169">
        <v>4.0005000000000006E-3</v>
      </c>
      <c r="CK406" s="169" t="s">
        <v>44</v>
      </c>
      <c r="CL406" s="169">
        <v>4.0005000000000006E-3</v>
      </c>
      <c r="CM406" s="177">
        <v>29523031.48</v>
      </c>
      <c r="CN406" s="177">
        <v>32874797.050238099</v>
      </c>
      <c r="CO406" s="177">
        <v>-3746821.1500000008</v>
      </c>
      <c r="CP406" s="127" t="s">
        <v>44</v>
      </c>
      <c r="CQ406" s="127" t="s">
        <v>44</v>
      </c>
      <c r="CR406" s="127" t="s">
        <v>44</v>
      </c>
      <c r="CS406" s="127" t="s">
        <v>44</v>
      </c>
      <c r="CT406" s="125" t="s">
        <v>44</v>
      </c>
      <c r="CU406" s="125" t="s">
        <v>44</v>
      </c>
      <c r="CV406" s="125" t="s">
        <v>6026</v>
      </c>
      <c r="CW406" s="125" t="s">
        <v>44</v>
      </c>
      <c r="CX406" s="153">
        <v>25569.625694432871</v>
      </c>
    </row>
    <row r="407" spans="1:102" ht="15" customHeight="1" x14ac:dyDescent="0.25">
      <c r="A407" s="8"/>
      <c r="B407" s="128">
        <v>37489109000144</v>
      </c>
      <c r="C407" s="151" t="s">
        <v>6027</v>
      </c>
      <c r="D407" s="125">
        <v>26</v>
      </c>
      <c r="E407" s="125"/>
      <c r="F407" s="121"/>
      <c r="G407" s="125" t="s">
        <v>3923</v>
      </c>
      <c r="H407" s="125" t="s">
        <v>2454</v>
      </c>
      <c r="I407" s="125" t="s">
        <v>2454</v>
      </c>
      <c r="J407" s="125" t="s">
        <v>3319</v>
      </c>
      <c r="K407" s="125" t="s">
        <v>3285</v>
      </c>
      <c r="L407" s="125" t="s">
        <v>3273</v>
      </c>
      <c r="M407" s="125" t="s">
        <v>112</v>
      </c>
      <c r="N407" s="125" t="s">
        <v>4570</v>
      </c>
      <c r="O407" s="125" t="s">
        <v>447</v>
      </c>
      <c r="P407" s="125" t="s">
        <v>4989</v>
      </c>
      <c r="Q407" s="126">
        <v>500</v>
      </c>
      <c r="R407" s="125" t="s">
        <v>4571</v>
      </c>
      <c r="S407" s="187" t="s">
        <v>44</v>
      </c>
      <c r="T407" s="170">
        <v>100</v>
      </c>
      <c r="U407" s="170">
        <v>100</v>
      </c>
      <c r="V407" s="171" t="s">
        <v>3271</v>
      </c>
      <c r="W407" s="171" t="s">
        <v>3288</v>
      </c>
      <c r="X407" s="171" t="s">
        <v>3288</v>
      </c>
      <c r="Y407" s="171" t="s">
        <v>4678</v>
      </c>
      <c r="Z407" s="171">
        <v>6</v>
      </c>
      <c r="AA407" s="171" t="s">
        <v>44</v>
      </c>
      <c r="AB407" s="168" t="s">
        <v>44</v>
      </c>
      <c r="AC407" s="171" t="s">
        <v>6028</v>
      </c>
      <c r="AD407" s="168">
        <v>8.0000000000000002E-3</v>
      </c>
      <c r="AE407" s="168">
        <v>0.40800000000000003</v>
      </c>
      <c r="AF407" s="168">
        <v>8.0000000000000002E-3</v>
      </c>
      <c r="AG407" s="168" t="s">
        <v>44</v>
      </c>
      <c r="AH407" s="171" t="s">
        <v>44</v>
      </c>
      <c r="AI407" s="171" t="s">
        <v>44</v>
      </c>
      <c r="AJ407" s="171" t="s">
        <v>44</v>
      </c>
      <c r="AK407" s="172">
        <v>44077</v>
      </c>
      <c r="AL407" s="186" t="s">
        <v>6029</v>
      </c>
      <c r="AM407" s="127">
        <v>5.5267161805989798E-2</v>
      </c>
      <c r="AN407" s="127">
        <v>-6.3880410067882906E-2</v>
      </c>
      <c r="AO407" s="127">
        <v>-2.5593642197946301E-2</v>
      </c>
      <c r="AP407" s="127">
        <v>4.6320222564425903E-2</v>
      </c>
      <c r="AQ407" s="127">
        <v>6.8027214546964698E-2</v>
      </c>
      <c r="AR407" s="127">
        <v>0.11191282677294651</v>
      </c>
      <c r="AS407" s="127">
        <v>0.20857312285652191</v>
      </c>
      <c r="AT407" s="127">
        <v>-0.11928233437246979</v>
      </c>
      <c r="AU407" s="127" t="s">
        <v>44</v>
      </c>
      <c r="AV407" s="127" t="s">
        <v>44</v>
      </c>
      <c r="AW407" s="127">
        <v>7.3616922895652401E-2</v>
      </c>
      <c r="AX407" s="127">
        <v>5.0660215721192472</v>
      </c>
      <c r="AY407" s="127" t="s">
        <v>44</v>
      </c>
      <c r="AZ407" s="127" t="s">
        <v>44</v>
      </c>
      <c r="BA407" s="127">
        <v>0.33821846995076321</v>
      </c>
      <c r="BB407" s="127">
        <v>0.4972608345113676</v>
      </c>
      <c r="BC407" s="127">
        <v>1.029180674557171</v>
      </c>
      <c r="BD407" s="127">
        <v>1.598575146631531</v>
      </c>
      <c r="BE407" s="127" t="s">
        <v>44</v>
      </c>
      <c r="BF407" s="127" t="s">
        <v>44</v>
      </c>
      <c r="BG407" s="127" t="s">
        <v>44</v>
      </c>
      <c r="BH407" s="127">
        <v>0.63996249914551939</v>
      </c>
      <c r="BI407" s="127">
        <v>4.4357780347736402E-2</v>
      </c>
      <c r="BJ407" s="127">
        <v>-0.1092827621956755</v>
      </c>
      <c r="BK407" s="127">
        <v>-0.17386855005492169</v>
      </c>
      <c r="BL407" s="127">
        <v>-7.9715951496080351E-2</v>
      </c>
      <c r="BM407" s="127">
        <v>-6.0500032025846084E-2</v>
      </c>
      <c r="BN407" s="127">
        <v>3.1730986187041002E-3</v>
      </c>
      <c r="BO407" s="127">
        <v>7.8098729271696796E-2</v>
      </c>
      <c r="BP407" s="127">
        <v>-0.243012369825504</v>
      </c>
      <c r="BQ407" s="127" t="s">
        <v>44</v>
      </c>
      <c r="BR407" s="127" t="s">
        <v>44</v>
      </c>
      <c r="BS407" s="127">
        <v>-3.7143521970030124E-2</v>
      </c>
      <c r="BT407" s="127">
        <v>0.11482375128810859</v>
      </c>
      <c r="BU407" s="127">
        <v>0.14568110864780581</v>
      </c>
      <c r="BV407" s="174">
        <v>-1.3730148003317726</v>
      </c>
      <c r="BW407" s="174">
        <v>-0.13469135022079631</v>
      </c>
      <c r="BX407" s="127">
        <v>-0.15538596886543571</v>
      </c>
      <c r="BY407" s="127">
        <v>-0.23335362275603469</v>
      </c>
      <c r="BZ407" s="174">
        <v>0.112055504969835</v>
      </c>
      <c r="CA407" s="179">
        <v>0.18303982845596301</v>
      </c>
      <c r="CB407" s="179">
        <v>-0.20343668214728819</v>
      </c>
      <c r="CC407" s="179">
        <v>0.2152422743114529</v>
      </c>
      <c r="CD407" s="179">
        <v>0.18850545545818109</v>
      </c>
      <c r="CE407" s="179">
        <v>0.22811703509581549</v>
      </c>
      <c r="CF407" s="179">
        <v>0.29068473496569741</v>
      </c>
      <c r="CG407" s="176">
        <v>149.13816460000001</v>
      </c>
      <c r="CH407" s="168">
        <v>0.63</v>
      </c>
      <c r="CI407" s="169" t="s">
        <v>44</v>
      </c>
      <c r="CJ407" s="169">
        <v>5.0400000000000002E-3</v>
      </c>
      <c r="CK407" s="169" t="s">
        <v>44</v>
      </c>
      <c r="CL407" s="169">
        <v>5.0400000000000002E-3</v>
      </c>
      <c r="CM407" s="177">
        <v>21337354.91</v>
      </c>
      <c r="CN407" s="177">
        <v>28564752.144523825</v>
      </c>
      <c r="CO407" s="177">
        <v>-14284457.52</v>
      </c>
      <c r="CP407" s="127" t="s">
        <v>44</v>
      </c>
      <c r="CQ407" s="127" t="s">
        <v>44</v>
      </c>
      <c r="CR407" s="127" t="s">
        <v>44</v>
      </c>
      <c r="CS407" s="127" t="s">
        <v>44</v>
      </c>
      <c r="CT407" s="125" t="s">
        <v>44</v>
      </c>
      <c r="CU407" s="125" t="s">
        <v>44</v>
      </c>
      <c r="CV407" s="125" t="s">
        <v>6030</v>
      </c>
      <c r="CW407" s="125" t="s">
        <v>44</v>
      </c>
      <c r="CX407" s="153">
        <v>25569.646527766203</v>
      </c>
    </row>
    <row r="408" spans="1:102" ht="15" customHeight="1" x14ac:dyDescent="0.25">
      <c r="A408" s="8"/>
      <c r="B408" s="128">
        <v>37331214000150</v>
      </c>
      <c r="C408" s="151" t="s">
        <v>6031</v>
      </c>
      <c r="D408" s="125">
        <v>26</v>
      </c>
      <c r="E408" s="125"/>
      <c r="F408" s="121"/>
      <c r="G408" s="125" t="s">
        <v>3923</v>
      </c>
      <c r="H408" s="125" t="s">
        <v>2454</v>
      </c>
      <c r="I408" s="125" t="s">
        <v>2454</v>
      </c>
      <c r="J408" s="125" t="s">
        <v>3319</v>
      </c>
      <c r="K408" s="125" t="s">
        <v>3285</v>
      </c>
      <c r="L408" s="125" t="s">
        <v>3273</v>
      </c>
      <c r="M408" s="125" t="s">
        <v>112</v>
      </c>
      <c r="N408" s="125" t="s">
        <v>4570</v>
      </c>
      <c r="O408" s="125" t="s">
        <v>353</v>
      </c>
      <c r="P408" s="125" t="s">
        <v>4926</v>
      </c>
      <c r="Q408" s="126">
        <v>500</v>
      </c>
      <c r="R408" s="125" t="s">
        <v>4571</v>
      </c>
      <c r="S408" s="187" t="s">
        <v>44</v>
      </c>
      <c r="T408" s="170">
        <v>100</v>
      </c>
      <c r="U408" s="170">
        <v>100</v>
      </c>
      <c r="V408" s="171" t="s">
        <v>3271</v>
      </c>
      <c r="W408" s="171" t="s">
        <v>3288</v>
      </c>
      <c r="X408" s="171" t="s">
        <v>3288</v>
      </c>
      <c r="Y408" s="171" t="s">
        <v>4678</v>
      </c>
      <c r="Z408" s="171">
        <v>6</v>
      </c>
      <c r="AA408" s="171" t="s">
        <v>44</v>
      </c>
      <c r="AB408" s="168" t="s">
        <v>44</v>
      </c>
      <c r="AC408" s="171" t="s">
        <v>6032</v>
      </c>
      <c r="AD408" s="168">
        <v>8.0000000000000002E-3</v>
      </c>
      <c r="AE408" s="168">
        <v>0.20800000000000002</v>
      </c>
      <c r="AF408" s="168">
        <v>8.0000000000000002E-3</v>
      </c>
      <c r="AG408" s="168" t="s">
        <v>44</v>
      </c>
      <c r="AH408" s="171" t="s">
        <v>44</v>
      </c>
      <c r="AI408" s="171" t="s">
        <v>44</v>
      </c>
      <c r="AJ408" s="171" t="s">
        <v>44</v>
      </c>
      <c r="AK408" s="172">
        <v>44062</v>
      </c>
      <c r="AL408" s="186" t="s">
        <v>6033</v>
      </c>
      <c r="AM408" s="127">
        <v>5.3879974434722002E-3</v>
      </c>
      <c r="AN408" s="127">
        <v>-0.17553379017678589</v>
      </c>
      <c r="AO408" s="127">
        <v>-0.20796769307380511</v>
      </c>
      <c r="AP408" s="127">
        <v>-2.5124345567418799E-2</v>
      </c>
      <c r="AQ408" s="127">
        <v>1.0701916561874599E-2</v>
      </c>
      <c r="AR408" s="127">
        <v>0.371600263597887</v>
      </c>
      <c r="AS408" s="127">
        <v>6.3592605044378595E-2</v>
      </c>
      <c r="AT408" s="127">
        <v>-0.22211828992760541</v>
      </c>
      <c r="AU408" s="127" t="s">
        <v>44</v>
      </c>
      <c r="AV408" s="127" t="s">
        <v>44</v>
      </c>
      <c r="AW408" s="127">
        <v>1.30245452142556E-2</v>
      </c>
      <c r="AX408" s="127">
        <v>0.4938866116369966</v>
      </c>
      <c r="AY408" s="127" t="s">
        <v>44</v>
      </c>
      <c r="AZ408" s="127" t="s">
        <v>44</v>
      </c>
      <c r="BA408" s="127" t="s">
        <v>44</v>
      </c>
      <c r="BB408" s="127">
        <v>7.3925368056919002E-2</v>
      </c>
      <c r="BC408" s="127">
        <v>3.4173366984216562</v>
      </c>
      <c r="BD408" s="127">
        <v>0.48739529111538121</v>
      </c>
      <c r="BE408" s="127" t="s">
        <v>44</v>
      </c>
      <c r="BF408" s="127" t="s">
        <v>44</v>
      </c>
      <c r="BG408" s="127" t="s">
        <v>44</v>
      </c>
      <c r="BH408" s="127">
        <v>9.9194673682717296E-2</v>
      </c>
      <c r="BI408" s="127">
        <v>-5.5213840147810998E-3</v>
      </c>
      <c r="BJ408" s="127">
        <v>-0.22093614230457859</v>
      </c>
      <c r="BK408" s="127">
        <v>-0.35624260093078047</v>
      </c>
      <c r="BL408" s="127">
        <v>-0.14627485143601493</v>
      </c>
      <c r="BM408" s="127">
        <v>-0.1171108524368587</v>
      </c>
      <c r="BN408" s="127">
        <v>0.26286053544364463</v>
      </c>
      <c r="BO408" s="127">
        <v>-6.6881788540446394E-2</v>
      </c>
      <c r="BP408" s="127">
        <v>-0.34584832538063959</v>
      </c>
      <c r="BQ408" s="127" t="s">
        <v>44</v>
      </c>
      <c r="BR408" s="127" t="s">
        <v>44</v>
      </c>
      <c r="BS408" s="127">
        <v>-0.10455053793088021</v>
      </c>
      <c r="BT408" s="127">
        <v>0.1433332544858737</v>
      </c>
      <c r="BU408" s="127">
        <v>0.1864185699042995</v>
      </c>
      <c r="BV408" s="174">
        <v>-2.519279833215744</v>
      </c>
      <c r="BW408" s="174">
        <v>-0.37617235512956371</v>
      </c>
      <c r="BX408" s="127">
        <v>-0.26680737587832859</v>
      </c>
      <c r="BY408" s="127">
        <v>-0.33299591082148838</v>
      </c>
      <c r="BZ408" s="174">
        <v>-0.3107974259221945</v>
      </c>
      <c r="CA408" s="179">
        <v>-0.30464654727732338</v>
      </c>
      <c r="CB408" s="179">
        <v>0.32391138104205969</v>
      </c>
      <c r="CC408" s="179">
        <v>-0.2463861660310139</v>
      </c>
      <c r="CD408" s="179">
        <v>-0.22231967525776281</v>
      </c>
      <c r="CE408" s="179">
        <v>0.25404041132017408</v>
      </c>
      <c r="CF408" s="179">
        <v>-0.26002821491307132</v>
      </c>
      <c r="CG408" s="176">
        <v>107.6361101</v>
      </c>
      <c r="CH408" s="168">
        <v>0.63</v>
      </c>
      <c r="CI408" s="169" t="s">
        <v>44</v>
      </c>
      <c r="CJ408" s="169">
        <v>5.0400000000000002E-3</v>
      </c>
      <c r="CK408" s="169" t="s">
        <v>44</v>
      </c>
      <c r="CL408" s="169">
        <v>5.0400000000000002E-3</v>
      </c>
      <c r="CM408" s="177">
        <v>23205932.57</v>
      </c>
      <c r="CN408" s="177">
        <v>27912311.271031745</v>
      </c>
      <c r="CO408" s="177">
        <v>-3852172.93</v>
      </c>
      <c r="CP408" s="127" t="s">
        <v>44</v>
      </c>
      <c r="CQ408" s="127" t="s">
        <v>44</v>
      </c>
      <c r="CR408" s="127" t="s">
        <v>44</v>
      </c>
      <c r="CS408" s="127" t="s">
        <v>44</v>
      </c>
      <c r="CT408" s="125" t="s">
        <v>44</v>
      </c>
      <c r="CU408" s="125" t="s">
        <v>44</v>
      </c>
      <c r="CV408" s="125" t="s">
        <v>6034</v>
      </c>
      <c r="CW408" s="125" t="s">
        <v>44</v>
      </c>
      <c r="CX408" s="153">
        <v>25569.646527766203</v>
      </c>
    </row>
    <row r="409" spans="1:102" ht="15" customHeight="1" x14ac:dyDescent="0.25">
      <c r="A409" s="8"/>
      <c r="B409" s="128">
        <v>32756019000159</v>
      </c>
      <c r="C409" s="151" t="s">
        <v>6035</v>
      </c>
      <c r="D409" s="125">
        <v>26</v>
      </c>
      <c r="E409" s="125" t="s">
        <v>131</v>
      </c>
      <c r="F409" s="121" t="s">
        <v>3266</v>
      </c>
      <c r="G409" s="125" t="s">
        <v>3923</v>
      </c>
      <c r="H409" s="125" t="s">
        <v>2454</v>
      </c>
      <c r="I409" s="125" t="s">
        <v>2454</v>
      </c>
      <c r="J409" s="125" t="s">
        <v>3317</v>
      </c>
      <c r="K409" s="125" t="s">
        <v>3285</v>
      </c>
      <c r="L409" s="125" t="s">
        <v>3273</v>
      </c>
      <c r="M409" s="125" t="s">
        <v>110</v>
      </c>
      <c r="N409" s="125" t="s">
        <v>4646</v>
      </c>
      <c r="O409" s="125" t="s">
        <v>401</v>
      </c>
      <c r="P409" s="125" t="s">
        <v>3299</v>
      </c>
      <c r="Q409" s="126">
        <v>500</v>
      </c>
      <c r="R409" s="125" t="s">
        <v>4571</v>
      </c>
      <c r="S409" s="187" t="s">
        <v>44</v>
      </c>
      <c r="T409" s="170">
        <v>100</v>
      </c>
      <c r="U409" s="170">
        <v>100</v>
      </c>
      <c r="V409" s="171" t="s">
        <v>3271</v>
      </c>
      <c r="W409" s="171" t="s">
        <v>3288</v>
      </c>
      <c r="X409" s="171" t="s">
        <v>3288</v>
      </c>
      <c r="Y409" s="171" t="s">
        <v>4678</v>
      </c>
      <c r="Z409" s="171">
        <v>6</v>
      </c>
      <c r="AA409" s="171" t="s">
        <v>44</v>
      </c>
      <c r="AB409" s="168" t="s">
        <v>44</v>
      </c>
      <c r="AC409" s="171" t="s">
        <v>6036</v>
      </c>
      <c r="AD409" s="168">
        <v>6.0000000000000001E-3</v>
      </c>
      <c r="AE409" s="168">
        <v>0.20600000000000002</v>
      </c>
      <c r="AF409" s="168">
        <v>8.0000000000000002E-3</v>
      </c>
      <c r="AG409" s="168" t="s">
        <v>44</v>
      </c>
      <c r="AH409" s="171" t="s">
        <v>44</v>
      </c>
      <c r="AI409" s="171" t="s">
        <v>44</v>
      </c>
      <c r="AJ409" s="171" t="s">
        <v>44</v>
      </c>
      <c r="AK409" s="172">
        <v>43601</v>
      </c>
      <c r="AL409" s="186" t="s">
        <v>6037</v>
      </c>
      <c r="AM409" s="127">
        <v>1.2257662074190301E-2</v>
      </c>
      <c r="AN409" s="127">
        <v>2.01986238684108E-2</v>
      </c>
      <c r="AO409" s="127">
        <v>0.1218772478131111</v>
      </c>
      <c r="AP409" s="127">
        <v>0.1131408840866536</v>
      </c>
      <c r="AQ409" s="127">
        <v>0.1036130299819595</v>
      </c>
      <c r="AR409" s="127">
        <v>7.3813018546537296E-2</v>
      </c>
      <c r="AS409" s="127">
        <v>0.12970286068903689</v>
      </c>
      <c r="AT409" s="127">
        <v>-7.1838779307906997E-3</v>
      </c>
      <c r="AU409" s="127" t="s">
        <v>44</v>
      </c>
      <c r="AV409" s="127" t="s">
        <v>44</v>
      </c>
      <c r="AW409" s="127">
        <v>6.9012331925063897E-2</v>
      </c>
      <c r="AX409" s="127">
        <v>1.123589098162554</v>
      </c>
      <c r="AY409" s="127">
        <v>0.44488056062730857</v>
      </c>
      <c r="AZ409" s="127">
        <v>0.82196812376826989</v>
      </c>
      <c r="BA409" s="127">
        <v>0.85310228962503254</v>
      </c>
      <c r="BB409" s="127">
        <v>0.78402442229345426</v>
      </c>
      <c r="BC409" s="127">
        <v>0.67880451606276693</v>
      </c>
      <c r="BD409" s="127">
        <v>0.99408671023800044</v>
      </c>
      <c r="BE409" s="127" t="s">
        <v>44</v>
      </c>
      <c r="BF409" s="127" t="s">
        <v>44</v>
      </c>
      <c r="BG409" s="127" t="s">
        <v>44</v>
      </c>
      <c r="BH409" s="127">
        <v>0.67645542070347464</v>
      </c>
      <c r="BI409" s="127">
        <v>1.3482806159367999E-3</v>
      </c>
      <c r="BJ409" s="127">
        <v>-2.5203728259381698E-2</v>
      </c>
      <c r="BK409" s="127">
        <v>-2.63976600438642E-2</v>
      </c>
      <c r="BL409" s="127">
        <v>-1.7200780584337827E-2</v>
      </c>
      <c r="BM409" s="127">
        <v>-2.5210612678537636E-2</v>
      </c>
      <c r="BN409" s="127">
        <v>-3.4926709607704998E-2</v>
      </c>
      <c r="BO409" s="127">
        <v>-7.7153289578820003E-4</v>
      </c>
      <c r="BP409" s="127">
        <v>-0.13091391338382491</v>
      </c>
      <c r="BQ409" s="127" t="s">
        <v>44</v>
      </c>
      <c r="BR409" s="127" t="s">
        <v>44</v>
      </c>
      <c r="BS409" s="127">
        <v>-2.9952423589398425E-2</v>
      </c>
      <c r="BT409" s="127">
        <v>2.33253925642261E-2</v>
      </c>
      <c r="BU409" s="127">
        <v>3.7241392744649902E-2</v>
      </c>
      <c r="BV409" s="174">
        <v>-0.9859698661569658</v>
      </c>
      <c r="BW409" s="174">
        <v>-0.61328164003066954</v>
      </c>
      <c r="BX409" s="127">
        <v>-2.21732142750992E-2</v>
      </c>
      <c r="BY409" s="127">
        <v>-0.1155303414302549</v>
      </c>
      <c r="BZ409" s="174">
        <v>1.8206678492244801E-2</v>
      </c>
      <c r="CA409" s="179">
        <v>0.26760852913855798</v>
      </c>
      <c r="CB409" s="179">
        <v>-0.31433358568469821</v>
      </c>
      <c r="CC409" s="179">
        <v>0.40146581873471487</v>
      </c>
      <c r="CD409" s="179">
        <v>0.28010616504622821</v>
      </c>
      <c r="CE409" s="179">
        <v>5.63015993765228E-2</v>
      </c>
      <c r="CF409" s="179">
        <v>0.52729489083199865</v>
      </c>
      <c r="CG409" s="176">
        <v>1.5886887999999999</v>
      </c>
      <c r="CH409" s="168">
        <v>0.625</v>
      </c>
      <c r="CI409" s="169" t="s">
        <v>44</v>
      </c>
      <c r="CJ409" s="169">
        <v>3.7499999999999999E-3</v>
      </c>
      <c r="CK409" s="169" t="s">
        <v>44</v>
      </c>
      <c r="CL409" s="169">
        <v>3.7499999999999999E-3</v>
      </c>
      <c r="CM409" s="177">
        <v>12778231.51</v>
      </c>
      <c r="CN409" s="177">
        <v>12941670.205714282</v>
      </c>
      <c r="CO409" s="177">
        <v>-512614.89000000007</v>
      </c>
      <c r="CP409" s="127" t="s">
        <v>44</v>
      </c>
      <c r="CQ409" s="127" t="s">
        <v>44</v>
      </c>
      <c r="CR409" s="127" t="s">
        <v>44</v>
      </c>
      <c r="CS409" s="127" t="s">
        <v>44</v>
      </c>
      <c r="CT409" s="125" t="s">
        <v>44</v>
      </c>
      <c r="CU409" s="125" t="s">
        <v>44</v>
      </c>
      <c r="CV409" s="125" t="s">
        <v>6038</v>
      </c>
      <c r="CW409" s="125" t="s">
        <v>44</v>
      </c>
      <c r="CX409" s="153">
        <v>25569.646527766203</v>
      </c>
    </row>
    <row r="410" spans="1:102" ht="15" customHeight="1" x14ac:dyDescent="0.25">
      <c r="A410" s="8"/>
      <c r="B410" s="128">
        <v>33913562000185</v>
      </c>
      <c r="C410" s="151" t="s">
        <v>6039</v>
      </c>
      <c r="D410" s="125">
        <v>45</v>
      </c>
      <c r="E410" s="125"/>
      <c r="F410" s="121"/>
      <c r="G410" s="125" t="s">
        <v>3923</v>
      </c>
      <c r="H410" s="125" t="s">
        <v>2454</v>
      </c>
      <c r="I410" s="125" t="s">
        <v>2454</v>
      </c>
      <c r="J410" s="125" t="s">
        <v>3317</v>
      </c>
      <c r="K410" s="125" t="s">
        <v>3285</v>
      </c>
      <c r="L410" s="125" t="s">
        <v>3272</v>
      </c>
      <c r="M410" s="125" t="s">
        <v>112</v>
      </c>
      <c r="N410" s="125" t="s">
        <v>4570</v>
      </c>
      <c r="O410" s="125" t="s">
        <v>353</v>
      </c>
      <c r="P410" s="125" t="s">
        <v>3308</v>
      </c>
      <c r="Q410" s="126">
        <v>500</v>
      </c>
      <c r="R410" s="125" t="s">
        <v>4571</v>
      </c>
      <c r="S410" s="187" t="s">
        <v>44</v>
      </c>
      <c r="T410" s="170">
        <v>100</v>
      </c>
      <c r="U410" s="170">
        <v>100</v>
      </c>
      <c r="V410" s="171" t="s">
        <v>3271</v>
      </c>
      <c r="W410" s="171" t="s">
        <v>3288</v>
      </c>
      <c r="X410" s="171" t="s">
        <v>3288</v>
      </c>
      <c r="Y410" s="171" t="s">
        <v>4678</v>
      </c>
      <c r="Z410" s="171">
        <v>6</v>
      </c>
      <c r="AA410" s="171" t="s">
        <v>44</v>
      </c>
      <c r="AB410" s="168" t="s">
        <v>44</v>
      </c>
      <c r="AC410" s="171" t="s">
        <v>44</v>
      </c>
      <c r="AD410" s="168">
        <v>8.0000000000000002E-3</v>
      </c>
      <c r="AE410" s="168" t="s">
        <v>44</v>
      </c>
      <c r="AF410" s="168">
        <v>1.2E-2</v>
      </c>
      <c r="AG410" s="168" t="s">
        <v>44</v>
      </c>
      <c r="AH410" s="171" t="s">
        <v>44</v>
      </c>
      <c r="AI410" s="171" t="s">
        <v>44</v>
      </c>
      <c r="AJ410" s="171" t="s">
        <v>44</v>
      </c>
      <c r="AK410" s="172">
        <v>43777</v>
      </c>
      <c r="AL410" s="186" t="s">
        <v>3393</v>
      </c>
      <c r="AM410" s="127">
        <v>4.3998053989335997E-2</v>
      </c>
      <c r="AN410" s="127">
        <v>-0.146834942649782</v>
      </c>
      <c r="AO410" s="127">
        <v>-8.4026320847909203E-2</v>
      </c>
      <c r="AP410" s="127">
        <v>9.0714695683508095E-2</v>
      </c>
      <c r="AQ410" s="127">
        <v>0.17843784305863619</v>
      </c>
      <c r="AR410" s="127">
        <v>0.60089291054859362</v>
      </c>
      <c r="AS410" s="127">
        <v>0.38017429294325877</v>
      </c>
      <c r="AT410" s="127">
        <v>-0.45263054282662502</v>
      </c>
      <c r="AU410" s="127" t="s">
        <v>44</v>
      </c>
      <c r="AV410" s="127" t="s">
        <v>44</v>
      </c>
      <c r="AW410" s="127">
        <v>0.1261990833735509</v>
      </c>
      <c r="AX410" s="127">
        <v>4.0330475341523044</v>
      </c>
      <c r="AY410" s="127" t="s">
        <v>44</v>
      </c>
      <c r="AZ410" s="127" t="s">
        <v>44</v>
      </c>
      <c r="BA410" s="127">
        <v>0.67674570289185554</v>
      </c>
      <c r="BB410" s="127">
        <v>1.4500399276866616</v>
      </c>
      <c r="BC410" s="127">
        <v>5.5259740000108719</v>
      </c>
      <c r="BD410" s="127">
        <v>2.9137847089980653</v>
      </c>
      <c r="BE410" s="127" t="s">
        <v>44</v>
      </c>
      <c r="BF410" s="127" t="s">
        <v>44</v>
      </c>
      <c r="BG410" s="127" t="s">
        <v>44</v>
      </c>
      <c r="BH410" s="127">
        <v>1.4067859296381331</v>
      </c>
      <c r="BI410" s="127">
        <v>3.3088672531082601E-2</v>
      </c>
      <c r="BJ410" s="127">
        <v>-0.19223729477757459</v>
      </c>
      <c r="BK410" s="127">
        <v>-0.23230122870488459</v>
      </c>
      <c r="BL410" s="127">
        <v>-3.8209027130240991E-2</v>
      </c>
      <c r="BM410" s="127">
        <v>4.9312404153923461E-2</v>
      </c>
      <c r="BN410" s="127">
        <v>0.49215318239435119</v>
      </c>
      <c r="BO410" s="127">
        <v>0.24969989935843359</v>
      </c>
      <c r="BP410" s="127">
        <v>-0.57636057827965925</v>
      </c>
      <c r="BQ410" s="127" t="s">
        <v>44</v>
      </c>
      <c r="BR410" s="127" t="s">
        <v>44</v>
      </c>
      <c r="BS410" s="127">
        <v>3.3487614695420831E-2</v>
      </c>
      <c r="BT410" s="127">
        <v>0.19247448798573921</v>
      </c>
      <c r="BU410" s="127">
        <v>0.26277141082402461</v>
      </c>
      <c r="BV410" s="174">
        <v>-1.0787623145920977</v>
      </c>
      <c r="BW410" s="174">
        <v>0.23024583411086119</v>
      </c>
      <c r="BX410" s="127">
        <v>-0.23213976396693201</v>
      </c>
      <c r="BY410" s="127">
        <v>-0.54088873715410168</v>
      </c>
      <c r="BZ410" s="174">
        <v>-6.1753734888870697E-2</v>
      </c>
      <c r="CA410" s="179">
        <v>-4.6255480223341097E-2</v>
      </c>
      <c r="CB410" s="179">
        <v>-8.4943125553001597E-2</v>
      </c>
      <c r="CC410" s="179">
        <v>9.5308095695422999E-3</v>
      </c>
      <c r="CD410" s="179">
        <v>-4.6948502578744999E-2</v>
      </c>
      <c r="CE410" s="179">
        <v>0.23740296452420451</v>
      </c>
      <c r="CF410" s="179">
        <v>9.9213881515958002E-2</v>
      </c>
      <c r="CG410" s="176">
        <v>214.9939656</v>
      </c>
      <c r="CH410" s="168">
        <v>0.63</v>
      </c>
      <c r="CI410" s="169" t="s">
        <v>44</v>
      </c>
      <c r="CJ410" s="169">
        <v>5.0400000000000002E-3</v>
      </c>
      <c r="CK410" s="169" t="s">
        <v>44</v>
      </c>
      <c r="CL410" s="169">
        <v>5.0400000000000002E-3</v>
      </c>
      <c r="CM410" s="177">
        <v>401984886.69999999</v>
      </c>
      <c r="CN410" s="177">
        <v>536905000.13317454</v>
      </c>
      <c r="CO410" s="177">
        <v>-140697173.90999994</v>
      </c>
      <c r="CP410" s="127" t="s">
        <v>44</v>
      </c>
      <c r="CQ410" s="127" t="s">
        <v>44</v>
      </c>
      <c r="CR410" s="127" t="s">
        <v>44</v>
      </c>
      <c r="CS410" s="127" t="s">
        <v>44</v>
      </c>
      <c r="CT410" s="125" t="s">
        <v>44</v>
      </c>
      <c r="CU410" s="125" t="s">
        <v>44</v>
      </c>
      <c r="CV410" s="125" t="s">
        <v>6040</v>
      </c>
      <c r="CW410" s="125" t="s">
        <v>44</v>
      </c>
      <c r="CX410" s="153">
        <v>25569.646527766203</v>
      </c>
    </row>
    <row r="411" spans="1:102" ht="15" customHeight="1" x14ac:dyDescent="0.25">
      <c r="A411" s="8"/>
      <c r="B411" s="128">
        <v>40755318000105</v>
      </c>
      <c r="C411" s="151" t="s">
        <v>6020</v>
      </c>
      <c r="D411" s="125">
        <v>39</v>
      </c>
      <c r="E411" s="125" t="s">
        <v>131</v>
      </c>
      <c r="F411" s="121"/>
      <c r="G411" s="125" t="s">
        <v>3923</v>
      </c>
      <c r="H411" s="125" t="s">
        <v>2454</v>
      </c>
      <c r="I411" s="125" t="s">
        <v>2454</v>
      </c>
      <c r="J411" s="125" t="s">
        <v>3319</v>
      </c>
      <c r="K411" s="125" t="s">
        <v>3285</v>
      </c>
      <c r="L411" s="125" t="s">
        <v>3273</v>
      </c>
      <c r="M411" s="125" t="s">
        <v>112</v>
      </c>
      <c r="N411" s="125" t="s">
        <v>4570</v>
      </c>
      <c r="O411" s="125" t="s">
        <v>447</v>
      </c>
      <c r="P411" s="125" t="s">
        <v>4989</v>
      </c>
      <c r="Q411" s="126">
        <v>500</v>
      </c>
      <c r="R411" s="125" t="s">
        <v>4571</v>
      </c>
      <c r="S411" s="187" t="s">
        <v>44</v>
      </c>
      <c r="T411" s="170">
        <v>100</v>
      </c>
      <c r="U411" s="170">
        <v>100</v>
      </c>
      <c r="V411" s="171" t="s">
        <v>3271</v>
      </c>
      <c r="W411" s="171" t="s">
        <v>3288</v>
      </c>
      <c r="X411" s="171" t="s">
        <v>3288</v>
      </c>
      <c r="Y411" s="171" t="s">
        <v>4678</v>
      </c>
      <c r="Z411" s="171">
        <v>6</v>
      </c>
      <c r="AA411" s="171" t="s">
        <v>44</v>
      </c>
      <c r="AB411" s="168" t="s">
        <v>44</v>
      </c>
      <c r="AC411" s="171" t="s">
        <v>6021</v>
      </c>
      <c r="AD411" s="168">
        <v>8.0000000000000002E-3</v>
      </c>
      <c r="AE411" s="168">
        <v>0.20800000000000002</v>
      </c>
      <c r="AF411" s="168">
        <v>8.0000000000000002E-3</v>
      </c>
      <c r="AG411" s="168" t="s">
        <v>44</v>
      </c>
      <c r="AH411" s="171" t="s">
        <v>44</v>
      </c>
      <c r="AI411" s="171" t="s">
        <v>44</v>
      </c>
      <c r="AJ411" s="171" t="s">
        <v>44</v>
      </c>
      <c r="AK411" s="172">
        <v>44362</v>
      </c>
      <c r="AL411" s="186" t="s">
        <v>6022</v>
      </c>
      <c r="AM411" s="127">
        <v>9.4545892058770703E-2</v>
      </c>
      <c r="AN411" s="127">
        <v>-3.7031485309225599E-2</v>
      </c>
      <c r="AO411" s="127">
        <v>0.1179838539261561</v>
      </c>
      <c r="AP411" s="127">
        <v>0.1620485561053546</v>
      </c>
      <c r="AQ411" s="127">
        <v>0.23774799740493879</v>
      </c>
      <c r="AR411" s="127">
        <v>0.2905629127078419</v>
      </c>
      <c r="AS411" s="127">
        <v>0.56375213142132719</v>
      </c>
      <c r="AT411" s="127">
        <v>-0.38905935931670699</v>
      </c>
      <c r="AU411" s="127" t="s">
        <v>44</v>
      </c>
      <c r="AV411" s="127" t="s">
        <v>44</v>
      </c>
      <c r="AW411" s="127">
        <v>6.6053095943302095E-2</v>
      </c>
      <c r="AX411" s="127">
        <v>8.6664759519653689</v>
      </c>
      <c r="AY411" s="127" t="s">
        <v>44</v>
      </c>
      <c r="AZ411" s="127">
        <v>0.79571018206237776</v>
      </c>
      <c r="BA411" s="127">
        <v>1.2501545213221661</v>
      </c>
      <c r="BB411" s="127">
        <v>2.0417505888314604</v>
      </c>
      <c r="BC411" s="127">
        <v>2.672095264903473</v>
      </c>
      <c r="BD411" s="127">
        <v>4.3207875195435621</v>
      </c>
      <c r="BE411" s="127" t="s">
        <v>44</v>
      </c>
      <c r="BF411" s="127" t="s">
        <v>44</v>
      </c>
      <c r="BG411" s="127" t="s">
        <v>44</v>
      </c>
      <c r="BH411" s="127">
        <v>0.49407990314974998</v>
      </c>
      <c r="BI411" s="127">
        <v>8.3636510600517203E-2</v>
      </c>
      <c r="BJ411" s="127">
        <v>-8.2433837437018195E-2</v>
      </c>
      <c r="BK411" s="127">
        <v>-3.0291053930819201E-2</v>
      </c>
      <c r="BL411" s="127">
        <v>2.8704921856795407E-2</v>
      </c>
      <c r="BM411" s="127">
        <v>0.10865289313428428</v>
      </c>
      <c r="BN411" s="127">
        <v>0.1818231845535995</v>
      </c>
      <c r="BO411" s="127">
        <v>0.43327773783650197</v>
      </c>
      <c r="BP411" s="127">
        <v>-0.51278939476974117</v>
      </c>
      <c r="BQ411" s="127" t="s">
        <v>44</v>
      </c>
      <c r="BR411" s="127" t="s">
        <v>44</v>
      </c>
      <c r="BS411" s="127">
        <v>-5.9660096353906789E-2</v>
      </c>
      <c r="BT411" s="127">
        <v>0.19378508107594339</v>
      </c>
      <c r="BU411" s="127">
        <v>0.25437080893248121</v>
      </c>
      <c r="BV411" s="174">
        <v>-4.1754764283424603E-2</v>
      </c>
      <c r="BW411" s="174">
        <v>-6.8748976220343302E-2</v>
      </c>
      <c r="BX411" s="127">
        <v>-0.1737330544088628</v>
      </c>
      <c r="BY411" s="127">
        <v>-0.4871528809284098</v>
      </c>
      <c r="BZ411" s="174">
        <v>0.26037001888507172</v>
      </c>
      <c r="CA411" s="179">
        <v>0.29016017231147762</v>
      </c>
      <c r="CB411" s="179">
        <v>-0.44378014706065488</v>
      </c>
      <c r="CC411" s="179">
        <v>0.3213401558946607</v>
      </c>
      <c r="CD411" s="179">
        <v>0.23102607248080481</v>
      </c>
      <c r="CE411" s="179">
        <v>0.18634600652707781</v>
      </c>
      <c r="CF411" s="179">
        <v>0.46459439424277538</v>
      </c>
      <c r="CG411" s="176">
        <v>136.46962780000001</v>
      </c>
      <c r="CH411" s="168">
        <v>0.56399999999999995</v>
      </c>
      <c r="CI411" s="169" t="s">
        <v>44</v>
      </c>
      <c r="CJ411" s="169">
        <v>4.5119999999999995E-3</v>
      </c>
      <c r="CK411" s="169" t="s">
        <v>44</v>
      </c>
      <c r="CL411" s="169">
        <v>4.5119999999999995E-3</v>
      </c>
      <c r="CM411" s="177">
        <v>31357144.850000001</v>
      </c>
      <c r="CN411" s="177">
        <v>37337338.580714278</v>
      </c>
      <c r="CO411" s="177">
        <v>-6056575.2199999997</v>
      </c>
      <c r="CP411" s="127" t="s">
        <v>44</v>
      </c>
      <c r="CQ411" s="127" t="s">
        <v>44</v>
      </c>
      <c r="CR411" s="127" t="s">
        <v>44</v>
      </c>
      <c r="CS411" s="127" t="s">
        <v>44</v>
      </c>
      <c r="CT411" s="125" t="s">
        <v>44</v>
      </c>
      <c r="CU411" s="125" t="s">
        <v>44</v>
      </c>
      <c r="CV411" s="125" t="s">
        <v>6023</v>
      </c>
      <c r="CW411" s="125" t="s">
        <v>44</v>
      </c>
      <c r="CX411" s="153">
        <v>25569.646527766203</v>
      </c>
    </row>
    <row r="412" spans="1:102" ht="15" customHeight="1" x14ac:dyDescent="0.25">
      <c r="A412" s="8"/>
      <c r="B412" s="128">
        <v>32386581000138</v>
      </c>
      <c r="C412" s="151" t="s">
        <v>6041</v>
      </c>
      <c r="D412" s="125">
        <v>26</v>
      </c>
      <c r="E412" s="125"/>
      <c r="F412" s="121"/>
      <c r="G412" s="125" t="s">
        <v>3923</v>
      </c>
      <c r="H412" s="125" t="s">
        <v>2454</v>
      </c>
      <c r="I412" s="125" t="s">
        <v>2454</v>
      </c>
      <c r="J412" s="125" t="s">
        <v>3317</v>
      </c>
      <c r="K412" s="125" t="s">
        <v>3285</v>
      </c>
      <c r="L412" s="125" t="s">
        <v>3273</v>
      </c>
      <c r="M412" s="125" t="s">
        <v>110</v>
      </c>
      <c r="N412" s="125" t="s">
        <v>4646</v>
      </c>
      <c r="O412" s="125" t="s">
        <v>4795</v>
      </c>
      <c r="P412" s="125" t="s">
        <v>3299</v>
      </c>
      <c r="Q412" s="126">
        <v>500</v>
      </c>
      <c r="R412" s="125" t="s">
        <v>4571</v>
      </c>
      <c r="S412" s="187" t="s">
        <v>44</v>
      </c>
      <c r="T412" s="170">
        <v>100</v>
      </c>
      <c r="U412" s="170">
        <v>100</v>
      </c>
      <c r="V412" s="171" t="s">
        <v>3271</v>
      </c>
      <c r="W412" s="171" t="s">
        <v>3288</v>
      </c>
      <c r="X412" s="171" t="s">
        <v>3288</v>
      </c>
      <c r="Y412" s="171" t="s">
        <v>4678</v>
      </c>
      <c r="Z412" s="171">
        <v>6</v>
      </c>
      <c r="AA412" s="171" t="s">
        <v>44</v>
      </c>
      <c r="AB412" s="168" t="s">
        <v>44</v>
      </c>
      <c r="AC412" s="171" t="s">
        <v>6042</v>
      </c>
      <c r="AD412" s="168">
        <v>8.0000000000000002E-3</v>
      </c>
      <c r="AE412" s="168">
        <v>0.20800000000000002</v>
      </c>
      <c r="AF412" s="168">
        <v>1.2E-2</v>
      </c>
      <c r="AG412" s="168" t="s">
        <v>44</v>
      </c>
      <c r="AH412" s="171" t="s">
        <v>44</v>
      </c>
      <c r="AI412" s="171" t="s">
        <v>44</v>
      </c>
      <c r="AJ412" s="171" t="s">
        <v>44</v>
      </c>
      <c r="AK412" s="172">
        <v>43601</v>
      </c>
      <c r="AL412" s="186" t="s">
        <v>3392</v>
      </c>
      <c r="AM412" s="127">
        <v>5.57625746151841E-2</v>
      </c>
      <c r="AN412" s="127">
        <v>4.4289400496370902E-2</v>
      </c>
      <c r="AO412" s="127">
        <v>0.20816157757249359</v>
      </c>
      <c r="AP412" s="127">
        <v>0.14471141100689269</v>
      </c>
      <c r="AQ412" s="127">
        <v>0.15298301075043991</v>
      </c>
      <c r="AR412" s="127">
        <v>0.19482041573712619</v>
      </c>
      <c r="AS412" s="127">
        <v>0.14873751504529409</v>
      </c>
      <c r="AT412" s="127">
        <v>-5.8884316767293401E-2</v>
      </c>
      <c r="AU412" s="127" t="s">
        <v>44</v>
      </c>
      <c r="AV412" s="127" t="s">
        <v>44</v>
      </c>
      <c r="AW412" s="127">
        <v>8.9384128234455795E-2</v>
      </c>
      <c r="AX412" s="127">
        <v>5.1114332034835073</v>
      </c>
      <c r="AY412" s="127">
        <v>0.97548691688287259</v>
      </c>
      <c r="AZ412" s="127">
        <v>1.4038894414507703</v>
      </c>
      <c r="BA412" s="127">
        <v>1.1074515300715957</v>
      </c>
      <c r="BB412" s="127">
        <v>1.2136324004206451</v>
      </c>
      <c r="BC412" s="127">
        <v>1.7916213240921697</v>
      </c>
      <c r="BD412" s="127">
        <v>1.1399747564152929</v>
      </c>
      <c r="BE412" s="127" t="s">
        <v>44</v>
      </c>
      <c r="BF412" s="127" t="s">
        <v>44</v>
      </c>
      <c r="BG412" s="127" t="s">
        <v>44</v>
      </c>
      <c r="BH412" s="127">
        <v>0.93185385774748075</v>
      </c>
      <c r="BI412" s="127">
        <v>4.4853193156930697E-2</v>
      </c>
      <c r="BJ412" s="127">
        <v>-1.1129516314215999E-3</v>
      </c>
      <c r="BK412" s="127">
        <v>5.9886669715518197E-2</v>
      </c>
      <c r="BL412" s="127">
        <v>1.2418082360844629E-2</v>
      </c>
      <c r="BM412" s="127">
        <v>2.391464895173967E-2</v>
      </c>
      <c r="BN412" s="127">
        <v>8.6080687582883897E-2</v>
      </c>
      <c r="BO412" s="127">
        <v>1.8263121460468899E-2</v>
      </c>
      <c r="BP412" s="127">
        <v>-0.1826143522203276</v>
      </c>
      <c r="BQ412" s="127" t="s">
        <v>44</v>
      </c>
      <c r="BR412" s="127" t="s">
        <v>44</v>
      </c>
      <c r="BS412" s="127">
        <v>-5.9645093517802783E-3</v>
      </c>
      <c r="BT412" s="127">
        <v>6.8102260975904994E-2</v>
      </c>
      <c r="BU412" s="127">
        <v>6.6815834629190995E-2</v>
      </c>
      <c r="BV412" s="174">
        <v>0.78091494268073092</v>
      </c>
      <c r="BW412" s="174">
        <v>-3.6151017629018102E-2</v>
      </c>
      <c r="BX412" s="127">
        <v>-4.7387807842690997E-2</v>
      </c>
      <c r="BY412" s="127">
        <v>-0.13663757710796121</v>
      </c>
      <c r="BZ412" s="174">
        <v>4.53450466249904E-2</v>
      </c>
      <c r="CA412" s="179">
        <v>0.2260009159365054</v>
      </c>
      <c r="CB412" s="179">
        <v>-0.30187209903687517</v>
      </c>
      <c r="CC412" s="179">
        <v>0.26308804322343049</v>
      </c>
      <c r="CD412" s="179">
        <v>0.16680802226988731</v>
      </c>
      <c r="CE412" s="179">
        <v>0.25412678344594092</v>
      </c>
      <c r="CF412" s="179">
        <v>0.37976653073164152</v>
      </c>
      <c r="CG412" s="176">
        <v>1.8109506</v>
      </c>
      <c r="CH412" s="168">
        <v>0.625</v>
      </c>
      <c r="CI412" s="169" t="s">
        <v>44</v>
      </c>
      <c r="CJ412" s="169">
        <v>5.0000000000000001E-3</v>
      </c>
      <c r="CK412" s="169" t="s">
        <v>44</v>
      </c>
      <c r="CL412" s="169">
        <v>5.0000000000000001E-3</v>
      </c>
      <c r="CM412" s="177">
        <v>57471270.060000002</v>
      </c>
      <c r="CN412" s="177">
        <v>37782532.919523798</v>
      </c>
      <c r="CO412" s="177">
        <v>-11308846.160000004</v>
      </c>
      <c r="CP412" s="127" t="s">
        <v>44</v>
      </c>
      <c r="CQ412" s="127" t="s">
        <v>44</v>
      </c>
      <c r="CR412" s="127" t="s">
        <v>44</v>
      </c>
      <c r="CS412" s="127" t="s">
        <v>44</v>
      </c>
      <c r="CT412" s="125" t="s">
        <v>44</v>
      </c>
      <c r="CU412" s="125" t="s">
        <v>44</v>
      </c>
      <c r="CV412" s="125" t="s">
        <v>6043</v>
      </c>
      <c r="CW412" s="125" t="s">
        <v>44</v>
      </c>
      <c r="CX412" s="153">
        <v>25569.646527766203</v>
      </c>
    </row>
    <row r="413" spans="1:102" ht="15" customHeight="1" x14ac:dyDescent="0.25">
      <c r="A413" s="8"/>
      <c r="B413" s="128">
        <v>38542735000110</v>
      </c>
      <c r="C413" s="151" t="s">
        <v>6044</v>
      </c>
      <c r="D413" s="125">
        <v>53</v>
      </c>
      <c r="E413" s="125" t="s">
        <v>131</v>
      </c>
      <c r="F413" s="121"/>
      <c r="G413" s="125" t="s">
        <v>3923</v>
      </c>
      <c r="H413" s="125" t="s">
        <v>2454</v>
      </c>
      <c r="I413" s="125" t="s">
        <v>2454</v>
      </c>
      <c r="J413" s="125" t="s">
        <v>3319</v>
      </c>
      <c r="K413" s="125" t="s">
        <v>3285</v>
      </c>
      <c r="L413" s="125" t="s">
        <v>3272</v>
      </c>
      <c r="M413" s="125" t="s">
        <v>112</v>
      </c>
      <c r="N413" s="125" t="s">
        <v>4570</v>
      </c>
      <c r="O413" s="125" t="s">
        <v>447</v>
      </c>
      <c r="P413" s="125" t="s">
        <v>4926</v>
      </c>
      <c r="Q413" s="126">
        <v>500</v>
      </c>
      <c r="R413" s="125" t="s">
        <v>4571</v>
      </c>
      <c r="S413" s="187" t="s">
        <v>44</v>
      </c>
      <c r="T413" s="170">
        <v>100</v>
      </c>
      <c r="U413" s="170">
        <v>100</v>
      </c>
      <c r="V413" s="171" t="s">
        <v>3271</v>
      </c>
      <c r="W413" s="171" t="s">
        <v>3288</v>
      </c>
      <c r="X413" s="171" t="s">
        <v>3288</v>
      </c>
      <c r="Y413" s="171" t="s">
        <v>4678</v>
      </c>
      <c r="Z413" s="171">
        <v>6</v>
      </c>
      <c r="AA413" s="171" t="s">
        <v>44</v>
      </c>
      <c r="AB413" s="168" t="s">
        <v>44</v>
      </c>
      <c r="AC413" s="171" t="s">
        <v>44</v>
      </c>
      <c r="AD413" s="168">
        <v>0.01</v>
      </c>
      <c r="AE413" s="168" t="s">
        <v>44</v>
      </c>
      <c r="AF413" s="168">
        <v>1.2E-2</v>
      </c>
      <c r="AG413" s="168" t="s">
        <v>44</v>
      </c>
      <c r="AH413" s="171" t="s">
        <v>44</v>
      </c>
      <c r="AI413" s="171" t="s">
        <v>44</v>
      </c>
      <c r="AJ413" s="171" t="s">
        <v>44</v>
      </c>
      <c r="AK413" s="172">
        <v>44175</v>
      </c>
      <c r="AL413" s="186" t="s">
        <v>6045</v>
      </c>
      <c r="AM413" s="127">
        <v>5.9197086944525502E-2</v>
      </c>
      <c r="AN413" s="127">
        <v>-8.01076639416132E-2</v>
      </c>
      <c r="AO413" s="127">
        <v>0.16308532096302489</v>
      </c>
      <c r="AP413" s="127">
        <v>0.22425168630869849</v>
      </c>
      <c r="AQ413" s="127">
        <v>0.2508555607417135</v>
      </c>
      <c r="AR413" s="127">
        <v>0.3176930745644686</v>
      </c>
      <c r="AS413" s="127">
        <v>0.49221031650933811</v>
      </c>
      <c r="AT413" s="127">
        <v>-0.52599495101578453</v>
      </c>
      <c r="AU413" s="127" t="s">
        <v>44</v>
      </c>
      <c r="AV413" s="127" t="s">
        <v>44</v>
      </c>
      <c r="AW413" s="127">
        <v>1.5294317866706601E-2</v>
      </c>
      <c r="AX413" s="127">
        <v>5.4262551154758638</v>
      </c>
      <c r="AY413" s="127" t="s">
        <v>44</v>
      </c>
      <c r="AZ413" s="127">
        <v>1.099884824210011</v>
      </c>
      <c r="BA413" s="127">
        <v>1.7798062721095638</v>
      </c>
      <c r="BB413" s="127">
        <v>2.1804484827295414</v>
      </c>
      <c r="BC413" s="127">
        <v>2.9215915834720074</v>
      </c>
      <c r="BD413" s="127">
        <v>3.7724667882003842</v>
      </c>
      <c r="BE413" s="127" t="s">
        <v>44</v>
      </c>
      <c r="BF413" s="127" t="s">
        <v>44</v>
      </c>
      <c r="BG413" s="127" t="s">
        <v>44</v>
      </c>
      <c r="BH413" s="127">
        <v>0.11169415065028281</v>
      </c>
      <c r="BI413" s="127">
        <v>4.8287705486272002E-2</v>
      </c>
      <c r="BJ413" s="127">
        <v>-0.1255100160694059</v>
      </c>
      <c r="BK413" s="127">
        <v>1.48104131060495E-2</v>
      </c>
      <c r="BL413" s="127">
        <v>8.7259388272727723E-2</v>
      </c>
      <c r="BM413" s="127">
        <v>0.12179557174553968</v>
      </c>
      <c r="BN413" s="127">
        <v>0.2089533464102262</v>
      </c>
      <c r="BO413" s="127">
        <v>0.3617359229245129</v>
      </c>
      <c r="BP413" s="127">
        <v>-0.64972498646881871</v>
      </c>
      <c r="BQ413" s="127" t="s">
        <v>44</v>
      </c>
      <c r="BR413" s="127" t="s">
        <v>44</v>
      </c>
      <c r="BS413" s="127">
        <v>-0.10698634436237586</v>
      </c>
      <c r="BT413" s="127">
        <v>0.23541766966891969</v>
      </c>
      <c r="BU413" s="127">
        <v>0.33948448061607978</v>
      </c>
      <c r="BV413" s="174">
        <v>0.17175300208059069</v>
      </c>
      <c r="BW413" s="174">
        <v>-9.6184118199972496E-2</v>
      </c>
      <c r="BX413" s="127">
        <v>-0.21119569347745679</v>
      </c>
      <c r="BY413" s="127">
        <v>-0.6182294730825032</v>
      </c>
      <c r="BZ413" s="174">
        <v>0.23642582846990931</v>
      </c>
      <c r="CA413" s="179">
        <v>0.15433663376339579</v>
      </c>
      <c r="CB413" s="179">
        <v>-0.24643959972837701</v>
      </c>
      <c r="CC413" s="179">
        <v>0.15156889851615879</v>
      </c>
      <c r="CD413" s="179">
        <v>9.9005884835279806E-2</v>
      </c>
      <c r="CE413" s="179">
        <v>0.28163653437972669</v>
      </c>
      <c r="CF413" s="179">
        <v>0.26522980664939599</v>
      </c>
      <c r="CG413" s="176">
        <v>108.4776346</v>
      </c>
      <c r="CH413" s="168">
        <v>0.435</v>
      </c>
      <c r="CI413" s="169" t="s">
        <v>44</v>
      </c>
      <c r="CJ413" s="169">
        <v>4.3499999999999997E-3</v>
      </c>
      <c r="CK413" s="169" t="s">
        <v>44</v>
      </c>
      <c r="CL413" s="169">
        <v>4.3499999999999997E-3</v>
      </c>
      <c r="CM413" s="177">
        <v>15604084.369999999</v>
      </c>
      <c r="CN413" s="177">
        <v>18958847.034682531</v>
      </c>
      <c r="CO413" s="177">
        <v>-5156614.1700000037</v>
      </c>
      <c r="CP413" s="127" t="s">
        <v>44</v>
      </c>
      <c r="CQ413" s="127" t="s">
        <v>44</v>
      </c>
      <c r="CR413" s="127" t="s">
        <v>44</v>
      </c>
      <c r="CS413" s="127" t="s">
        <v>44</v>
      </c>
      <c r="CT413" s="125" t="s">
        <v>44</v>
      </c>
      <c r="CU413" s="125" t="s">
        <v>44</v>
      </c>
      <c r="CV413" s="125" t="s">
        <v>6046</v>
      </c>
      <c r="CW413" s="125" t="s">
        <v>44</v>
      </c>
      <c r="CX413" s="153">
        <v>25569.646527766203</v>
      </c>
    </row>
    <row r="414" spans="1:102" ht="15" customHeight="1" x14ac:dyDescent="0.25">
      <c r="A414" s="8"/>
      <c r="B414" s="128">
        <v>34793078000122</v>
      </c>
      <c r="C414" s="151" t="s">
        <v>549</v>
      </c>
      <c r="D414" s="125">
        <v>26</v>
      </c>
      <c r="E414" s="125"/>
      <c r="F414" s="121"/>
      <c r="G414" s="125" t="s">
        <v>550</v>
      </c>
      <c r="H414" s="125" t="s">
        <v>3315</v>
      </c>
      <c r="I414" s="125" t="s">
        <v>3316</v>
      </c>
      <c r="J414" s="125" t="s">
        <v>3317</v>
      </c>
      <c r="K414" s="125" t="s">
        <v>3285</v>
      </c>
      <c r="L414" s="125" t="s">
        <v>3272</v>
      </c>
      <c r="M414" s="125" t="s">
        <v>112</v>
      </c>
      <c r="N414" s="125" t="s">
        <v>113</v>
      </c>
      <c r="O414" s="125" t="s">
        <v>3309</v>
      </c>
      <c r="P414" s="125" t="s">
        <v>3308</v>
      </c>
      <c r="Q414" s="126">
        <v>5000</v>
      </c>
      <c r="R414" s="125" t="s">
        <v>4612</v>
      </c>
      <c r="S414" s="187" t="s">
        <v>44</v>
      </c>
      <c r="T414" s="170">
        <v>5000</v>
      </c>
      <c r="U414" s="170">
        <v>5000</v>
      </c>
      <c r="V414" s="171" t="s">
        <v>3271</v>
      </c>
      <c r="W414" s="171" t="s">
        <v>3288</v>
      </c>
      <c r="X414" s="171" t="s">
        <v>3289</v>
      </c>
      <c r="Y414" s="171" t="s">
        <v>3292</v>
      </c>
      <c r="Z414" s="171">
        <v>32</v>
      </c>
      <c r="AA414" s="171" t="s">
        <v>44</v>
      </c>
      <c r="AB414" s="168" t="s">
        <v>44</v>
      </c>
      <c r="AC414" s="171" t="s">
        <v>6123</v>
      </c>
      <c r="AD414" s="168">
        <v>0.02</v>
      </c>
      <c r="AE414" s="168">
        <v>0.02</v>
      </c>
      <c r="AF414" s="168">
        <v>2.3E-2</v>
      </c>
      <c r="AG414" s="168">
        <v>0.2</v>
      </c>
      <c r="AH414" s="171" t="s">
        <v>133</v>
      </c>
      <c r="AI414" s="171" t="s">
        <v>4607</v>
      </c>
      <c r="AJ414" s="171" t="s">
        <v>3246</v>
      </c>
      <c r="AK414" s="172">
        <v>43845</v>
      </c>
      <c r="AL414" s="186" t="s">
        <v>6124</v>
      </c>
      <c r="AM414" s="127">
        <v>-5.0328177712039004E-3</v>
      </c>
      <c r="AN414" s="127">
        <v>9.3122612793175394E-2</v>
      </c>
      <c r="AO414" s="127">
        <v>0.32493241951068791</v>
      </c>
      <c r="AP414" s="127">
        <v>0.1190478370901142</v>
      </c>
      <c r="AQ414" s="127">
        <v>0.17626739151209131</v>
      </c>
      <c r="AR414" s="127">
        <v>-0.1682617841665707</v>
      </c>
      <c r="AS414" s="127">
        <v>0.2206053907849006</v>
      </c>
      <c r="AT414" s="127">
        <v>5.5516994741401801E-2</v>
      </c>
      <c r="AU414" s="127" t="s">
        <v>44</v>
      </c>
      <c r="AV414" s="127" t="s">
        <v>44</v>
      </c>
      <c r="AW414" s="127">
        <v>6.9538831165133194E-2</v>
      </c>
      <c r="AX414" s="127" t="s">
        <v>44</v>
      </c>
      <c r="AY414" s="127">
        <v>2.0510526091482228</v>
      </c>
      <c r="AZ414" s="127">
        <v>2.1914187923429012</v>
      </c>
      <c r="BA414" s="127">
        <v>0.90015097704845182</v>
      </c>
      <c r="BB414" s="127">
        <v>1.4294783816440029</v>
      </c>
      <c r="BC414" s="127" t="s">
        <v>44</v>
      </c>
      <c r="BD414" s="127">
        <v>1.6907945285178021</v>
      </c>
      <c r="BE414" s="127">
        <v>0.44869456747610098</v>
      </c>
      <c r="BF414" s="127" t="s">
        <v>44</v>
      </c>
      <c r="BG414" s="127" t="s">
        <v>44</v>
      </c>
      <c r="BH414" s="127">
        <v>0.65515454199022261</v>
      </c>
      <c r="BI414" s="127">
        <v>-1.5942199229457301E-2</v>
      </c>
      <c r="BJ414" s="127">
        <v>4.7720260665382798E-2</v>
      </c>
      <c r="BK414" s="127">
        <v>0.17665751165371249</v>
      </c>
      <c r="BL414" s="127">
        <v>-1.1662896436932968E-2</v>
      </c>
      <c r="BM414" s="127">
        <v>4.7145093145366745E-2</v>
      </c>
      <c r="BN414" s="127">
        <v>-0.2770015123208131</v>
      </c>
      <c r="BO414" s="127">
        <v>9.0130997200075405E-2</v>
      </c>
      <c r="BP414" s="127">
        <v>-6.8213040711632297E-2</v>
      </c>
      <c r="BQ414" s="127" t="s">
        <v>44</v>
      </c>
      <c r="BR414" s="127" t="s">
        <v>44</v>
      </c>
      <c r="BS414" s="127">
        <v>-3.3090063978636897E-2</v>
      </c>
      <c r="BT414" s="127">
        <v>0.1797678101486008</v>
      </c>
      <c r="BU414" s="127">
        <v>0.23680458811747421</v>
      </c>
      <c r="BV414" s="174">
        <v>0.8864134060328912</v>
      </c>
      <c r="BW414" s="174">
        <v>7.5786825255547002E-3</v>
      </c>
      <c r="BX414" s="127">
        <v>-9.2230459206973398E-2</v>
      </c>
      <c r="BY414" s="127">
        <v>-0.44796336053004582</v>
      </c>
      <c r="BZ414" s="174">
        <v>0.94042287805314462</v>
      </c>
      <c r="CA414" s="179">
        <v>0.92172014669865421</v>
      </c>
      <c r="CB414" s="179">
        <v>-0.43140055429271518</v>
      </c>
      <c r="CC414" s="179">
        <v>0.62559729628111915</v>
      </c>
      <c r="CD414" s="179">
        <v>0.52333243472580793</v>
      </c>
      <c r="CE414" s="179">
        <v>0.12583874107164739</v>
      </c>
      <c r="CF414" s="179">
        <v>0.73797238692398259</v>
      </c>
      <c r="CG414" s="176">
        <v>1.5283272999999999</v>
      </c>
      <c r="CH414" s="168">
        <v>0.21</v>
      </c>
      <c r="CI414" s="169">
        <v>0.15</v>
      </c>
      <c r="CJ414" s="169">
        <v>4.1999999999999997E-3</v>
      </c>
      <c r="CK414" s="169" t="s">
        <v>44</v>
      </c>
      <c r="CL414" s="169">
        <v>4.1999999999999997E-3</v>
      </c>
      <c r="CM414" s="177">
        <v>6372728.2599999998</v>
      </c>
      <c r="CN414" s="177">
        <v>5434944.1888888869</v>
      </c>
      <c r="CO414" s="177">
        <v>952033.92</v>
      </c>
      <c r="CP414" s="127" t="s">
        <v>44</v>
      </c>
      <c r="CQ414" s="127" t="s">
        <v>44</v>
      </c>
      <c r="CR414" s="127" t="s">
        <v>44</v>
      </c>
      <c r="CS414" s="127" t="s">
        <v>44</v>
      </c>
      <c r="CT414" s="125" t="s">
        <v>44</v>
      </c>
      <c r="CU414" s="125" t="s">
        <v>44</v>
      </c>
      <c r="CV414" s="125" t="s">
        <v>6125</v>
      </c>
      <c r="CW414" s="125" t="s">
        <v>44</v>
      </c>
      <c r="CX414" s="153">
        <v>25569.625694432871</v>
      </c>
    </row>
    <row r="415" spans="1:102" ht="15" customHeight="1" x14ac:dyDescent="0.25">
      <c r="A415" s="8"/>
      <c r="B415" s="128">
        <v>34633411000136</v>
      </c>
      <c r="C415" s="151" t="s">
        <v>6126</v>
      </c>
      <c r="D415" s="125">
        <v>26</v>
      </c>
      <c r="E415" s="125"/>
      <c r="F415" s="121"/>
      <c r="G415" s="125" t="s">
        <v>550</v>
      </c>
      <c r="H415" s="125" t="s">
        <v>3263</v>
      </c>
      <c r="I415" s="125" t="s">
        <v>3257</v>
      </c>
      <c r="J415" s="125" t="s">
        <v>3319</v>
      </c>
      <c r="K415" s="125" t="s">
        <v>3285</v>
      </c>
      <c r="L415" s="125" t="s">
        <v>3273</v>
      </c>
      <c r="M415" s="125" t="s">
        <v>112</v>
      </c>
      <c r="N415" s="125" t="s">
        <v>113</v>
      </c>
      <c r="O415" s="125" t="s">
        <v>4606</v>
      </c>
      <c r="P415" s="125" t="s">
        <v>112</v>
      </c>
      <c r="Q415" s="126">
        <v>5000</v>
      </c>
      <c r="R415" s="125" t="s">
        <v>4571</v>
      </c>
      <c r="S415" s="187" t="s">
        <v>44</v>
      </c>
      <c r="T415" s="170">
        <v>5000</v>
      </c>
      <c r="U415" s="170">
        <v>5000</v>
      </c>
      <c r="V415" s="171" t="s">
        <v>3271</v>
      </c>
      <c r="W415" s="171" t="s">
        <v>132</v>
      </c>
      <c r="X415" s="171" t="s">
        <v>3290</v>
      </c>
      <c r="Y415" s="171" t="s">
        <v>3292</v>
      </c>
      <c r="Z415" s="171">
        <v>62</v>
      </c>
      <c r="AA415" s="171" t="s">
        <v>44</v>
      </c>
      <c r="AB415" s="168" t="s">
        <v>44</v>
      </c>
      <c r="AC415" s="171" t="s">
        <v>6127</v>
      </c>
      <c r="AD415" s="168">
        <v>1.95E-2</v>
      </c>
      <c r="AE415" s="168">
        <v>6.9500000000000006E-2</v>
      </c>
      <c r="AF415" s="168">
        <v>0.02</v>
      </c>
      <c r="AG415" s="168">
        <v>0.2</v>
      </c>
      <c r="AH415" s="171" t="s">
        <v>44</v>
      </c>
      <c r="AI415" s="171" t="s">
        <v>44</v>
      </c>
      <c r="AJ415" s="171" t="s">
        <v>613</v>
      </c>
      <c r="AK415" s="172">
        <v>43768</v>
      </c>
      <c r="AL415" s="186" t="s">
        <v>6128</v>
      </c>
      <c r="AM415" s="127">
        <v>3.0524503325524001E-3</v>
      </c>
      <c r="AN415" s="127">
        <v>7.1336245092433706E-2</v>
      </c>
      <c r="AO415" s="127">
        <v>0.26729215739404721</v>
      </c>
      <c r="AP415" s="127">
        <v>8.1211904487673306E-2</v>
      </c>
      <c r="AQ415" s="127">
        <v>0.12618280693483669</v>
      </c>
      <c r="AR415" s="127">
        <v>-0.1292386594498417</v>
      </c>
      <c r="AS415" s="127">
        <v>0.15970793726194671</v>
      </c>
      <c r="AT415" s="127">
        <v>0.17972943334557359</v>
      </c>
      <c r="AU415" s="127" t="s">
        <v>44</v>
      </c>
      <c r="AV415" s="127" t="s">
        <v>44</v>
      </c>
      <c r="AW415" s="127">
        <v>8.1256143742405695E-2</v>
      </c>
      <c r="AX415" s="127">
        <v>0.27980049503568188</v>
      </c>
      <c r="AY415" s="127">
        <v>1.5712015291993189</v>
      </c>
      <c r="AZ415" s="127">
        <v>1.8026796391731683</v>
      </c>
      <c r="BA415" s="127">
        <v>0.60309965978123314</v>
      </c>
      <c r="BB415" s="127">
        <v>0.9757609018514356</v>
      </c>
      <c r="BC415" s="127" t="s">
        <v>44</v>
      </c>
      <c r="BD415" s="127">
        <v>1.2240557926649112</v>
      </c>
      <c r="BE415" s="127">
        <v>1.4525934037560015</v>
      </c>
      <c r="BF415" s="127" t="s">
        <v>44</v>
      </c>
      <c r="BG415" s="127" t="s">
        <v>44</v>
      </c>
      <c r="BH415" s="127">
        <v>0.8019763459555318</v>
      </c>
      <c r="BI415" s="127">
        <v>-7.8569311257009992E-3</v>
      </c>
      <c r="BJ415" s="127">
        <v>2.59338929646411E-2</v>
      </c>
      <c r="BK415" s="127">
        <v>0.1190172495370718</v>
      </c>
      <c r="BL415" s="127">
        <v>-4.7102861041677824E-2</v>
      </c>
      <c r="BM415" s="127">
        <v>-2.775602254060261E-3</v>
      </c>
      <c r="BN415" s="127">
        <v>-0.23797838760408399</v>
      </c>
      <c r="BO415" s="127">
        <v>2.9233543677121599E-2</v>
      </c>
      <c r="BP415" s="127">
        <v>5.5999397892539403E-2</v>
      </c>
      <c r="BQ415" s="127" t="s">
        <v>44</v>
      </c>
      <c r="BR415" s="127" t="s">
        <v>44</v>
      </c>
      <c r="BS415" s="127">
        <v>-1.8217896969501823E-2</v>
      </c>
      <c r="BT415" s="127">
        <v>0.14156077152287519</v>
      </c>
      <c r="BU415" s="127">
        <v>0.16185025482406271</v>
      </c>
      <c r="BV415" s="174">
        <v>0.76768105234663908</v>
      </c>
      <c r="BW415" s="174">
        <v>-8.2057939814031994E-3</v>
      </c>
      <c r="BX415" s="127">
        <v>-6.4370446497271305E-2</v>
      </c>
      <c r="BY415" s="127">
        <v>-0.3062863989994451</v>
      </c>
      <c r="BZ415" s="174">
        <v>0.5901646663336596</v>
      </c>
      <c r="CA415" s="179">
        <v>0.84372702872892102</v>
      </c>
      <c r="CB415" s="179">
        <v>-0.41987408943610438</v>
      </c>
      <c r="CC415" s="179">
        <v>0.61488593984892315</v>
      </c>
      <c r="CD415" s="179">
        <v>0.58937884985443822</v>
      </c>
      <c r="CE415" s="179">
        <v>0.1141498594580085</v>
      </c>
      <c r="CF415" s="179">
        <v>0.70683761494034913</v>
      </c>
      <c r="CG415" s="176">
        <v>1.6575198</v>
      </c>
      <c r="CH415" s="168">
        <v>0.15</v>
      </c>
      <c r="CI415" s="169" t="s">
        <v>44</v>
      </c>
      <c r="CJ415" s="169">
        <v>2.9249999999999996E-3</v>
      </c>
      <c r="CK415" s="169" t="s">
        <v>44</v>
      </c>
      <c r="CL415" s="169">
        <v>2.9249999999999996E-3</v>
      </c>
      <c r="CM415" s="177">
        <v>18501973.120000001</v>
      </c>
      <c r="CN415" s="177">
        <v>18942980.156507932</v>
      </c>
      <c r="CO415" s="177">
        <v>-8076539.1699999999</v>
      </c>
      <c r="CP415" s="127" t="s">
        <v>44</v>
      </c>
      <c r="CQ415" s="127" t="s">
        <v>44</v>
      </c>
      <c r="CR415" s="127" t="s">
        <v>44</v>
      </c>
      <c r="CS415" s="127" t="s">
        <v>44</v>
      </c>
      <c r="CT415" s="125" t="s">
        <v>44</v>
      </c>
      <c r="CU415" s="125" t="s">
        <v>44</v>
      </c>
      <c r="CV415" s="125" t="s">
        <v>6129</v>
      </c>
      <c r="CW415" s="125" t="s">
        <v>44</v>
      </c>
      <c r="CX415" s="153">
        <v>25569.625694432871</v>
      </c>
    </row>
    <row r="416" spans="1:102" ht="15" customHeight="1" x14ac:dyDescent="0.25">
      <c r="A416" s="8"/>
      <c r="B416" s="128">
        <v>14113340000133</v>
      </c>
      <c r="C416" s="151" t="s">
        <v>551</v>
      </c>
      <c r="D416" s="125">
        <v>26</v>
      </c>
      <c r="E416" s="125"/>
      <c r="F416" s="121" t="s">
        <v>3274</v>
      </c>
      <c r="G416" s="125" t="s">
        <v>550</v>
      </c>
      <c r="H416" s="125" t="s">
        <v>3315</v>
      </c>
      <c r="I416" s="125" t="s">
        <v>3316</v>
      </c>
      <c r="J416" s="125" t="s">
        <v>3319</v>
      </c>
      <c r="K416" s="125" t="s">
        <v>3285</v>
      </c>
      <c r="L416" s="125" t="s">
        <v>3272</v>
      </c>
      <c r="M416" s="125" t="s">
        <v>112</v>
      </c>
      <c r="N416" s="125" t="s">
        <v>113</v>
      </c>
      <c r="O416" s="125" t="s">
        <v>3309</v>
      </c>
      <c r="P416" s="125" t="s">
        <v>3308</v>
      </c>
      <c r="Q416" s="126">
        <v>10000</v>
      </c>
      <c r="R416" s="125" t="s">
        <v>4612</v>
      </c>
      <c r="S416" s="187" t="s">
        <v>44</v>
      </c>
      <c r="T416" s="170">
        <v>5000</v>
      </c>
      <c r="U416" s="170">
        <v>5000</v>
      </c>
      <c r="V416" s="171" t="s">
        <v>3271</v>
      </c>
      <c r="W416" s="171" t="s">
        <v>3288</v>
      </c>
      <c r="X416" s="171" t="s">
        <v>3289</v>
      </c>
      <c r="Y416" s="171" t="s">
        <v>3292</v>
      </c>
      <c r="Z416" s="171">
        <v>32</v>
      </c>
      <c r="AA416" s="171" t="s">
        <v>44</v>
      </c>
      <c r="AB416" s="168" t="s">
        <v>44</v>
      </c>
      <c r="AC416" s="171" t="s">
        <v>6130</v>
      </c>
      <c r="AD416" s="168">
        <v>1.4999999999999999E-2</v>
      </c>
      <c r="AE416" s="168">
        <v>1.4999999999999999E-2</v>
      </c>
      <c r="AF416" s="168">
        <v>1.8000000000000002E-2</v>
      </c>
      <c r="AG416" s="168">
        <v>0.2</v>
      </c>
      <c r="AH416" s="171" t="s">
        <v>133</v>
      </c>
      <c r="AI416" s="171" t="s">
        <v>4607</v>
      </c>
      <c r="AJ416" s="171" t="s">
        <v>3246</v>
      </c>
      <c r="AK416" s="172">
        <v>40816</v>
      </c>
      <c r="AL416" s="186" t="s">
        <v>6131</v>
      </c>
      <c r="AM416" s="127">
        <v>-1.128725333057E-4</v>
      </c>
      <c r="AN416" s="127">
        <v>0.151914449183018</v>
      </c>
      <c r="AO416" s="127">
        <v>0.42429488429448309</v>
      </c>
      <c r="AP416" s="127">
        <v>0.1681194609090968</v>
      </c>
      <c r="AQ416" s="127">
        <v>0.20346054001339281</v>
      </c>
      <c r="AR416" s="127">
        <v>-0.1595334989091943</v>
      </c>
      <c r="AS416" s="127">
        <v>0.20096356993050279</v>
      </c>
      <c r="AT416" s="127">
        <v>6.44229485627585E-2</v>
      </c>
      <c r="AU416" s="127" t="s">
        <v>44</v>
      </c>
      <c r="AV416" s="127" t="s">
        <v>44</v>
      </c>
      <c r="AW416" s="127">
        <v>0.1294846417203625</v>
      </c>
      <c r="AX416" s="127" t="s">
        <v>44</v>
      </c>
      <c r="AY416" s="127">
        <v>3.3459598911401978</v>
      </c>
      <c r="AZ416" s="127">
        <v>2.8615420533847447</v>
      </c>
      <c r="BA416" s="127">
        <v>1.3006315458705238</v>
      </c>
      <c r="BB416" s="127">
        <v>1.6926054111953877</v>
      </c>
      <c r="BC416" s="127" t="s">
        <v>44</v>
      </c>
      <c r="BD416" s="127">
        <v>1.540252952391387</v>
      </c>
      <c r="BE416" s="127">
        <v>0.52067348341795638</v>
      </c>
      <c r="BF416" s="127" t="s">
        <v>44</v>
      </c>
      <c r="BG416" s="127" t="s">
        <v>44</v>
      </c>
      <c r="BH416" s="127">
        <v>1.7046665304112341</v>
      </c>
      <c r="BI416" s="127">
        <v>-1.10222539915592E-2</v>
      </c>
      <c r="BJ416" s="127">
        <v>0.1065120970552253</v>
      </c>
      <c r="BK416" s="127">
        <v>0.2760199764375077</v>
      </c>
      <c r="BL416" s="127">
        <v>3.4411560019856013E-2</v>
      </c>
      <c r="BM416" s="127">
        <v>7.432118639553309E-2</v>
      </c>
      <c r="BN416" s="127">
        <v>-0.2682732270634367</v>
      </c>
      <c r="BO416" s="127">
        <v>7.0489176345677598E-2</v>
      </c>
      <c r="BP416" s="127">
        <v>-5.9307086890275598E-2</v>
      </c>
      <c r="BQ416" s="127" t="s">
        <v>44</v>
      </c>
      <c r="BR416" s="127" t="s">
        <v>44</v>
      </c>
      <c r="BS416" s="127">
        <v>4.9746986294804119E-2</v>
      </c>
      <c r="BT416" s="127">
        <v>0.17832483946639369</v>
      </c>
      <c r="BU416" s="127">
        <v>0.20527247867890469</v>
      </c>
      <c r="BV416" s="174">
        <v>1.2981465765941222</v>
      </c>
      <c r="BW416" s="174">
        <v>0.24423990275201229</v>
      </c>
      <c r="BX416" s="127">
        <v>-7.4688986597334306E-2</v>
      </c>
      <c r="BY416" s="127">
        <v>-0.4507932597049461</v>
      </c>
      <c r="BZ416" s="174">
        <v>0.81823342627486584</v>
      </c>
      <c r="CA416" s="179">
        <v>0.93215681886639645</v>
      </c>
      <c r="CB416" s="179">
        <v>-0.44106173903011447</v>
      </c>
      <c r="CC416" s="179">
        <v>0.63429029654598801</v>
      </c>
      <c r="CD416" s="179">
        <v>0.54104135840726431</v>
      </c>
      <c r="CE416" s="179">
        <v>9.5507138609310496E-2</v>
      </c>
      <c r="CF416" s="179">
        <v>0.73515199147475785</v>
      </c>
      <c r="CG416" s="176">
        <v>5.8617033999999997</v>
      </c>
      <c r="CH416" s="168">
        <v>0.21</v>
      </c>
      <c r="CI416" s="169">
        <v>0.15</v>
      </c>
      <c r="CJ416" s="169">
        <v>3.15E-3</v>
      </c>
      <c r="CK416" s="169">
        <v>8.099964970981555E-4</v>
      </c>
      <c r="CL416" s="169">
        <v>3.9599964970981555E-3</v>
      </c>
      <c r="CM416" s="177">
        <v>380872173.77999997</v>
      </c>
      <c r="CN416" s="177">
        <v>365604307.90158695</v>
      </c>
      <c r="CO416" s="177">
        <v>-18110149.390000001</v>
      </c>
      <c r="CP416" s="127" t="s">
        <v>44</v>
      </c>
      <c r="CQ416" s="127" t="s">
        <v>44</v>
      </c>
      <c r="CR416" s="127" t="s">
        <v>44</v>
      </c>
      <c r="CS416" s="127" t="s">
        <v>44</v>
      </c>
      <c r="CT416" s="125" t="s">
        <v>44</v>
      </c>
      <c r="CU416" s="125" t="s">
        <v>44</v>
      </c>
      <c r="CV416" s="125" t="s">
        <v>6132</v>
      </c>
      <c r="CW416" s="125" t="s">
        <v>44</v>
      </c>
      <c r="CX416" s="153">
        <v>25569.625</v>
      </c>
    </row>
    <row r="417" spans="1:102" ht="15" customHeight="1" x14ac:dyDescent="0.25">
      <c r="A417" s="8"/>
      <c r="B417" s="128">
        <v>26680221000141</v>
      </c>
      <c r="C417" s="151" t="s">
        <v>3347</v>
      </c>
      <c r="D417" s="125">
        <v>14</v>
      </c>
      <c r="E417" s="125"/>
      <c r="F417" s="121" t="s">
        <v>3274</v>
      </c>
      <c r="G417" s="125" t="s">
        <v>550</v>
      </c>
      <c r="H417" s="125" t="s">
        <v>3315</v>
      </c>
      <c r="I417" s="125" t="s">
        <v>3316</v>
      </c>
      <c r="J417" s="125" t="s">
        <v>3317</v>
      </c>
      <c r="K417" s="125" t="s">
        <v>3285</v>
      </c>
      <c r="L417" s="125" t="s">
        <v>3273</v>
      </c>
      <c r="M417" s="125" t="s">
        <v>110</v>
      </c>
      <c r="N417" s="125" t="s">
        <v>111</v>
      </c>
      <c r="O417" s="125" t="s">
        <v>4606</v>
      </c>
      <c r="P417" s="125" t="s">
        <v>3295</v>
      </c>
      <c r="Q417" s="126">
        <v>5000</v>
      </c>
      <c r="R417" s="125" t="s">
        <v>4571</v>
      </c>
      <c r="S417" s="187" t="s">
        <v>44</v>
      </c>
      <c r="T417" s="170">
        <v>5000</v>
      </c>
      <c r="U417" s="170">
        <v>5000</v>
      </c>
      <c r="V417" s="171" t="s">
        <v>3271</v>
      </c>
      <c r="W417" s="171" t="s">
        <v>132</v>
      </c>
      <c r="X417" s="171" t="s">
        <v>3290</v>
      </c>
      <c r="Y417" s="171" t="s">
        <v>3292</v>
      </c>
      <c r="Z417" s="171">
        <v>62</v>
      </c>
      <c r="AA417" s="171" t="s">
        <v>44</v>
      </c>
      <c r="AB417" s="168" t="s">
        <v>44</v>
      </c>
      <c r="AC417" s="171" t="s">
        <v>6137</v>
      </c>
      <c r="AD417" s="168">
        <v>0.02</v>
      </c>
      <c r="AE417" s="168">
        <v>0.02</v>
      </c>
      <c r="AF417" s="168">
        <v>0.02</v>
      </c>
      <c r="AG417" s="168">
        <v>0.2</v>
      </c>
      <c r="AH417" s="171" t="s">
        <v>5597</v>
      </c>
      <c r="AI417" s="171" t="s">
        <v>5125</v>
      </c>
      <c r="AJ417" s="171" t="s">
        <v>613</v>
      </c>
      <c r="AK417" s="172">
        <v>42731</v>
      </c>
      <c r="AL417" s="186" t="s">
        <v>6138</v>
      </c>
      <c r="AM417" s="127">
        <v>2.0675523723089999E-3</v>
      </c>
      <c r="AN417" s="127">
        <v>7.4084245551023997E-2</v>
      </c>
      <c r="AO417" s="127">
        <v>0.2751438349828878</v>
      </c>
      <c r="AP417" s="127">
        <v>8.2304185883016606E-2</v>
      </c>
      <c r="AQ417" s="127">
        <v>0.1260575039823339</v>
      </c>
      <c r="AR417" s="127">
        <v>-0.13137583073692219</v>
      </c>
      <c r="AS417" s="127">
        <v>0.16201082672704789</v>
      </c>
      <c r="AT417" s="127">
        <v>0.18324894909071721</v>
      </c>
      <c r="AU417" s="127" t="s">
        <v>44</v>
      </c>
      <c r="AV417" s="127" t="s">
        <v>44</v>
      </c>
      <c r="AW417" s="127">
        <v>0.14234158032920161</v>
      </c>
      <c r="AX417" s="127">
        <v>0.1895205864989567</v>
      </c>
      <c r="AY417" s="127">
        <v>1.6317270378966553</v>
      </c>
      <c r="AZ417" s="127">
        <v>1.8556331543856968</v>
      </c>
      <c r="BA417" s="127">
        <v>0.61153199285787663</v>
      </c>
      <c r="BB417" s="127">
        <v>0.97467491839498555</v>
      </c>
      <c r="BC417" s="127" t="s">
        <v>44</v>
      </c>
      <c r="BD417" s="127">
        <v>1.2417059185005526</v>
      </c>
      <c r="BE417" s="127">
        <v>1.481038524071832</v>
      </c>
      <c r="BF417" s="127" t="s">
        <v>44</v>
      </c>
      <c r="BG417" s="127" t="s">
        <v>44</v>
      </c>
      <c r="BH417" s="127">
        <v>1.9688296975856681</v>
      </c>
      <c r="BI417" s="127">
        <v>-8.8418290859443999E-3</v>
      </c>
      <c r="BJ417" s="127">
        <v>2.8681893423231301E-2</v>
      </c>
      <c r="BK417" s="127">
        <v>0.12686892712591241</v>
      </c>
      <c r="BL417" s="127">
        <v>-4.6080824334428616E-2</v>
      </c>
      <c r="BM417" s="127">
        <v>-2.9002657779281238E-3</v>
      </c>
      <c r="BN417" s="127">
        <v>-0.24011555889116459</v>
      </c>
      <c r="BO417" s="127">
        <v>3.1536433142222701E-2</v>
      </c>
      <c r="BP417" s="127">
        <v>5.9518913637683003E-2</v>
      </c>
      <c r="BQ417" s="127" t="s">
        <v>44</v>
      </c>
      <c r="BR417" s="127" t="s">
        <v>44</v>
      </c>
      <c r="BS417" s="127">
        <v>6.5321441072469622E-2</v>
      </c>
      <c r="BT417" s="127">
        <v>0.14866535741955189</v>
      </c>
      <c r="BU417" s="127">
        <v>0.15161483738418319</v>
      </c>
      <c r="BV417" s="174">
        <v>0.77948855150666285</v>
      </c>
      <c r="BW417" s="174">
        <v>0.38095258026734941</v>
      </c>
      <c r="BX417" s="127">
        <v>-6.8065700307464505E-2</v>
      </c>
      <c r="BY417" s="127">
        <v>-0.30460674199912158</v>
      </c>
      <c r="BZ417" s="174">
        <v>0.56512419625805788</v>
      </c>
      <c r="CA417" s="179">
        <v>0.84487809079899201</v>
      </c>
      <c r="CB417" s="179">
        <v>-0.41504422406542962</v>
      </c>
      <c r="CC417" s="179">
        <v>0.6162231816724808</v>
      </c>
      <c r="CD417" s="179">
        <v>0.58207696283515276</v>
      </c>
      <c r="CE417" s="179">
        <v>0.12236982316183991</v>
      </c>
      <c r="CF417" s="179">
        <v>0.707809916418773</v>
      </c>
      <c r="CG417" s="176">
        <v>3.4463949999999999</v>
      </c>
      <c r="CH417" s="168">
        <v>0.18</v>
      </c>
      <c r="CI417" s="169">
        <v>0.1</v>
      </c>
      <c r="CJ417" s="169">
        <v>3.5999999999999999E-3</v>
      </c>
      <c r="CK417" s="169">
        <v>2.6999285557538768E-3</v>
      </c>
      <c r="CL417" s="169">
        <v>6.2999285557538767E-3</v>
      </c>
      <c r="CM417" s="177">
        <v>30504270.670000002</v>
      </c>
      <c r="CN417" s="177">
        <v>30867722.042857129</v>
      </c>
      <c r="CO417" s="177">
        <v>-2843171.42</v>
      </c>
      <c r="CP417" s="127" t="s">
        <v>44</v>
      </c>
      <c r="CQ417" s="127" t="s">
        <v>44</v>
      </c>
      <c r="CR417" s="127" t="s">
        <v>44</v>
      </c>
      <c r="CS417" s="127" t="s">
        <v>44</v>
      </c>
      <c r="CT417" s="125" t="s">
        <v>44</v>
      </c>
      <c r="CU417" s="125" t="s">
        <v>44</v>
      </c>
      <c r="CV417" s="125" t="s">
        <v>6139</v>
      </c>
      <c r="CW417" s="125" t="s">
        <v>44</v>
      </c>
      <c r="CX417" s="153">
        <v>25569.625694432871</v>
      </c>
    </row>
    <row r="418" spans="1:102" ht="15" customHeight="1" x14ac:dyDescent="0.25">
      <c r="A418" s="8"/>
      <c r="B418" s="128">
        <v>12430199000177</v>
      </c>
      <c r="C418" s="151" t="s">
        <v>6133</v>
      </c>
      <c r="D418" s="125">
        <v>13</v>
      </c>
      <c r="E418" s="125"/>
      <c r="F418" s="121" t="s">
        <v>3267</v>
      </c>
      <c r="G418" s="125" t="s">
        <v>550</v>
      </c>
      <c r="H418" s="125" t="s">
        <v>3315</v>
      </c>
      <c r="I418" s="125" t="s">
        <v>3316</v>
      </c>
      <c r="J418" s="125" t="s">
        <v>357</v>
      </c>
      <c r="K418" s="125" t="s">
        <v>3285</v>
      </c>
      <c r="L418" s="125" t="s">
        <v>3272</v>
      </c>
      <c r="M418" s="125" t="s">
        <v>110</v>
      </c>
      <c r="N418" s="125" t="s">
        <v>4692</v>
      </c>
      <c r="O418" s="125" t="s">
        <v>320</v>
      </c>
      <c r="P418" s="125" t="s">
        <v>112</v>
      </c>
      <c r="Q418" s="126">
        <v>5000</v>
      </c>
      <c r="R418" s="125" t="s">
        <v>4571</v>
      </c>
      <c r="S418" s="187" t="s">
        <v>44</v>
      </c>
      <c r="T418" s="170">
        <v>5000</v>
      </c>
      <c r="U418" s="170">
        <v>5000</v>
      </c>
      <c r="V418" s="171" t="s">
        <v>3271</v>
      </c>
      <c r="W418" s="171" t="s">
        <v>132</v>
      </c>
      <c r="X418" s="171" t="s">
        <v>3289</v>
      </c>
      <c r="Y418" s="171" t="s">
        <v>3292</v>
      </c>
      <c r="Z418" s="171">
        <v>32</v>
      </c>
      <c r="AA418" s="171" t="s">
        <v>44</v>
      </c>
      <c r="AB418" s="168" t="s">
        <v>44</v>
      </c>
      <c r="AC418" s="171" t="s">
        <v>6134</v>
      </c>
      <c r="AD418" s="168">
        <v>0.02</v>
      </c>
      <c r="AE418" s="168">
        <v>0.02</v>
      </c>
      <c r="AF418" s="168">
        <v>2.3E-2</v>
      </c>
      <c r="AG418" s="168">
        <v>0.2</v>
      </c>
      <c r="AH418" s="171" t="s">
        <v>133</v>
      </c>
      <c r="AI418" s="171" t="s">
        <v>4607</v>
      </c>
      <c r="AJ418" s="171" t="s">
        <v>130</v>
      </c>
      <c r="AK418" s="172">
        <v>40450</v>
      </c>
      <c r="AL418" s="186" t="s">
        <v>6135</v>
      </c>
      <c r="AM418" s="127">
        <v>1.1191261181216799E-2</v>
      </c>
      <c r="AN418" s="127">
        <v>3.6439799161785698E-2</v>
      </c>
      <c r="AO418" s="127">
        <v>0.1618475622704687</v>
      </c>
      <c r="AP418" s="127">
        <v>8.1553916459414497E-2</v>
      </c>
      <c r="AQ418" s="127">
        <v>9.5453429893006494E-2</v>
      </c>
      <c r="AR418" s="127">
        <v>2.6555993083932299E-2</v>
      </c>
      <c r="AS418" s="127">
        <v>0.10192072992469089</v>
      </c>
      <c r="AT418" s="127">
        <v>0.172651367724691</v>
      </c>
      <c r="AU418" s="127" t="s">
        <v>44</v>
      </c>
      <c r="AV418" s="127" t="s">
        <v>44</v>
      </c>
      <c r="AW418" s="127">
        <v>0.110507205389738</v>
      </c>
      <c r="AX418" s="127">
        <v>1.025838286436495</v>
      </c>
      <c r="AY418" s="127">
        <v>0.80259716631463784</v>
      </c>
      <c r="AZ418" s="127">
        <v>1.0915370955858923</v>
      </c>
      <c r="BA418" s="127">
        <v>0.60573905176197673</v>
      </c>
      <c r="BB418" s="127">
        <v>0.71660577621701871</v>
      </c>
      <c r="BC418" s="127">
        <v>0.24421610698036539</v>
      </c>
      <c r="BD418" s="127">
        <v>0.78115503835186884</v>
      </c>
      <c r="BE418" s="127">
        <v>1.3953876849103997</v>
      </c>
      <c r="BF418" s="127" t="s">
        <v>44</v>
      </c>
      <c r="BG418" s="127" t="s">
        <v>44</v>
      </c>
      <c r="BH418" s="127">
        <v>1.2414782850977339</v>
      </c>
      <c r="BI418" s="127">
        <v>2.8187972296329997E-4</v>
      </c>
      <c r="BJ418" s="127">
        <v>-8.9625529660067992E-3</v>
      </c>
      <c r="BK418" s="127">
        <v>1.35726544134933E-2</v>
      </c>
      <c r="BL418" s="127">
        <v>-4.6782850869290349E-2</v>
      </c>
      <c r="BM418" s="127">
        <v>-3.3311549784076577E-2</v>
      </c>
      <c r="BN418" s="127">
        <v>-8.2183735070310002E-2</v>
      </c>
      <c r="BO418" s="127">
        <v>-2.8553663660134201E-2</v>
      </c>
      <c r="BP418" s="127">
        <v>4.8921332271656799E-2</v>
      </c>
      <c r="BQ418" s="127" t="s">
        <v>44</v>
      </c>
      <c r="BR418" s="127" t="s">
        <v>44</v>
      </c>
      <c r="BS418" s="127">
        <v>1.9737704758085339E-2</v>
      </c>
      <c r="BT418" s="127">
        <v>5.9723401466356497E-2</v>
      </c>
      <c r="BU418" s="127">
        <v>4.0928914447842003E-2</v>
      </c>
      <c r="BV418" s="174">
        <v>0.2266209509899082</v>
      </c>
      <c r="BW418" s="174">
        <v>0.28794303355504891</v>
      </c>
      <c r="BX418" s="127">
        <v>-2.32281215880943E-2</v>
      </c>
      <c r="BY418" s="127">
        <v>-4.4680409368406303E-2</v>
      </c>
      <c r="BZ418" s="174">
        <v>3.1627955486966799E-2</v>
      </c>
      <c r="CA418" s="179">
        <v>0.4401476794618045</v>
      </c>
      <c r="CB418" s="179">
        <v>-0.21091665888228181</v>
      </c>
      <c r="CC418" s="179">
        <v>0.3982802366484392</v>
      </c>
      <c r="CD418" s="179">
        <v>0.43858754346752471</v>
      </c>
      <c r="CE418" s="179">
        <v>0.14004700501635939</v>
      </c>
      <c r="CF418" s="179">
        <v>0.45207012231067389</v>
      </c>
      <c r="CG418" s="176">
        <v>5.0915016</v>
      </c>
      <c r="CH418" s="168">
        <v>0.21</v>
      </c>
      <c r="CI418" s="169">
        <v>0.15</v>
      </c>
      <c r="CJ418" s="169">
        <v>4.1999999999999997E-3</v>
      </c>
      <c r="CK418" s="169">
        <v>3.5460117574521278E-4</v>
      </c>
      <c r="CL418" s="169">
        <v>4.5546011757452128E-3</v>
      </c>
      <c r="CM418" s="177">
        <v>25849794.600000001</v>
      </c>
      <c r="CN418" s="177">
        <v>27350634.712380961</v>
      </c>
      <c r="CO418" s="177">
        <v>-7239376.8999999994</v>
      </c>
      <c r="CP418" s="127" t="s">
        <v>44</v>
      </c>
      <c r="CQ418" s="127" t="s">
        <v>44</v>
      </c>
      <c r="CR418" s="127" t="s">
        <v>44</v>
      </c>
      <c r="CS418" s="127" t="s">
        <v>44</v>
      </c>
      <c r="CT418" s="125" t="s">
        <v>44</v>
      </c>
      <c r="CU418" s="125" t="s">
        <v>44</v>
      </c>
      <c r="CV418" s="125" t="s">
        <v>6136</v>
      </c>
      <c r="CW418" s="125" t="s">
        <v>44</v>
      </c>
      <c r="CX418" s="153">
        <v>25569.625694432871</v>
      </c>
    </row>
    <row r="419" spans="1:102" ht="15" customHeight="1" x14ac:dyDescent="0.25">
      <c r="A419" s="8"/>
      <c r="B419" s="128">
        <v>53251006000106</v>
      </c>
      <c r="C419" s="151" t="s">
        <v>3971</v>
      </c>
      <c r="D419" s="125">
        <v>50</v>
      </c>
      <c r="E419" s="125"/>
      <c r="F419" s="121"/>
      <c r="G419" s="125" t="s">
        <v>3972</v>
      </c>
      <c r="H419" s="125" t="s">
        <v>3276</v>
      </c>
      <c r="I419" s="125" t="s">
        <v>3276</v>
      </c>
      <c r="J419" s="125" t="s">
        <v>3843</v>
      </c>
      <c r="K419" s="125" t="s">
        <v>3298</v>
      </c>
      <c r="L419" s="125" t="s">
        <v>3273</v>
      </c>
      <c r="M419" s="125" t="s">
        <v>4629</v>
      </c>
      <c r="N419" s="125" t="s">
        <v>44</v>
      </c>
      <c r="O419" s="125" t="s">
        <v>4647</v>
      </c>
      <c r="P419" s="125" t="s">
        <v>3824</v>
      </c>
      <c r="Q419" s="126">
        <v>3000000</v>
      </c>
      <c r="R419" s="125" t="s">
        <v>4612</v>
      </c>
      <c r="S419" s="187" t="s">
        <v>44</v>
      </c>
      <c r="T419" s="170">
        <v>1000</v>
      </c>
      <c r="U419" s="170">
        <v>1000</v>
      </c>
      <c r="V419" s="171" t="s">
        <v>3271</v>
      </c>
      <c r="W419" s="171" t="s">
        <v>132</v>
      </c>
      <c r="X419" s="171" t="s">
        <v>44</v>
      </c>
      <c r="Y419" s="171" t="s">
        <v>44</v>
      </c>
      <c r="Z419" s="171" t="s">
        <v>44</v>
      </c>
      <c r="AA419" s="171" t="s">
        <v>44</v>
      </c>
      <c r="AB419" s="168" t="s">
        <v>44</v>
      </c>
      <c r="AC419" s="171" t="s">
        <v>44</v>
      </c>
      <c r="AD419" s="168">
        <v>1.4999999999999999E-2</v>
      </c>
      <c r="AE419" s="168" t="s">
        <v>44</v>
      </c>
      <c r="AF419" s="168">
        <v>1.6200000000000003E-2</v>
      </c>
      <c r="AG419" s="168">
        <v>0.2</v>
      </c>
      <c r="AH419" s="171" t="s">
        <v>4669</v>
      </c>
      <c r="AI419" s="171" t="s">
        <v>4607</v>
      </c>
      <c r="AJ419" s="171" t="s">
        <v>44</v>
      </c>
      <c r="AK419" s="172">
        <v>45327</v>
      </c>
      <c r="AL419" s="186" t="s">
        <v>6140</v>
      </c>
      <c r="AM419" s="127" t="s">
        <v>44</v>
      </c>
      <c r="AN419" s="127" t="s">
        <v>44</v>
      </c>
      <c r="AO419" s="127" t="s">
        <v>44</v>
      </c>
      <c r="AP419" s="127" t="s">
        <v>44</v>
      </c>
      <c r="AQ419" s="127" t="s">
        <v>44</v>
      </c>
      <c r="AR419" s="127" t="s">
        <v>44</v>
      </c>
      <c r="AS419" s="127" t="s">
        <v>44</v>
      </c>
      <c r="AT419" s="127" t="s">
        <v>44</v>
      </c>
      <c r="AU419" s="127" t="s">
        <v>44</v>
      </c>
      <c r="AV419" s="127" t="s">
        <v>44</v>
      </c>
      <c r="AW419" s="127" t="s">
        <v>44</v>
      </c>
      <c r="AX419" s="127" t="s">
        <v>44</v>
      </c>
      <c r="AY419" s="127" t="s">
        <v>44</v>
      </c>
      <c r="AZ419" s="127" t="s">
        <v>44</v>
      </c>
      <c r="BA419" s="127" t="s">
        <v>44</v>
      </c>
      <c r="BB419" s="127" t="s">
        <v>44</v>
      </c>
      <c r="BC419" s="127" t="s">
        <v>44</v>
      </c>
      <c r="BD419" s="127" t="s">
        <v>44</v>
      </c>
      <c r="BE419" s="127" t="s">
        <v>44</v>
      </c>
      <c r="BF419" s="127" t="s">
        <v>44</v>
      </c>
      <c r="BG419" s="127" t="s">
        <v>44</v>
      </c>
      <c r="BH419" s="127" t="s">
        <v>44</v>
      </c>
      <c r="BI419" s="127" t="s">
        <v>44</v>
      </c>
      <c r="BJ419" s="127" t="s">
        <v>44</v>
      </c>
      <c r="BK419" s="127" t="s">
        <v>44</v>
      </c>
      <c r="BL419" s="127" t="s">
        <v>44</v>
      </c>
      <c r="BM419" s="127" t="s">
        <v>44</v>
      </c>
      <c r="BN419" s="127" t="s">
        <v>44</v>
      </c>
      <c r="BO419" s="127" t="s">
        <v>44</v>
      </c>
      <c r="BP419" s="127" t="s">
        <v>44</v>
      </c>
      <c r="BQ419" s="127" t="s">
        <v>44</v>
      </c>
      <c r="BR419" s="127" t="s">
        <v>44</v>
      </c>
      <c r="BS419" s="127" t="s">
        <v>44</v>
      </c>
      <c r="BT419" s="127" t="s">
        <v>44</v>
      </c>
      <c r="BU419" s="127" t="s">
        <v>44</v>
      </c>
      <c r="BV419" s="174" t="s">
        <v>44</v>
      </c>
      <c r="BW419" s="174" t="s">
        <v>44</v>
      </c>
      <c r="BX419" s="127" t="s">
        <v>44</v>
      </c>
      <c r="BY419" s="127" t="s">
        <v>44</v>
      </c>
      <c r="BZ419" s="174" t="s">
        <v>44</v>
      </c>
      <c r="CA419" s="179" t="s">
        <v>44</v>
      </c>
      <c r="CB419" s="179" t="s">
        <v>44</v>
      </c>
      <c r="CC419" s="179" t="s">
        <v>44</v>
      </c>
      <c r="CD419" s="179" t="s">
        <v>44</v>
      </c>
      <c r="CE419" s="179" t="s">
        <v>44</v>
      </c>
      <c r="CF419" s="179" t="s">
        <v>44</v>
      </c>
      <c r="CG419" s="176" t="s">
        <v>44</v>
      </c>
      <c r="CH419" s="168">
        <v>0.15</v>
      </c>
      <c r="CI419" s="169">
        <v>0.1</v>
      </c>
      <c r="CJ419" s="169">
        <v>2.2499999999999998E-3</v>
      </c>
      <c r="CK419" s="169" t="s">
        <v>44</v>
      </c>
      <c r="CL419" s="169">
        <v>2.2499999999999998E-3</v>
      </c>
      <c r="CM419" s="177" t="s">
        <v>44</v>
      </c>
      <c r="CN419" s="177" t="s">
        <v>44</v>
      </c>
      <c r="CO419" s="177" t="s">
        <v>44</v>
      </c>
      <c r="CP419" s="127" t="s">
        <v>44</v>
      </c>
      <c r="CQ419" s="127" t="s">
        <v>44</v>
      </c>
      <c r="CR419" s="127" t="s">
        <v>44</v>
      </c>
      <c r="CS419" s="127" t="s">
        <v>44</v>
      </c>
      <c r="CT419" s="125" t="s">
        <v>44</v>
      </c>
      <c r="CU419" s="125" t="s">
        <v>44</v>
      </c>
      <c r="CV419" s="125" t="s">
        <v>6141</v>
      </c>
      <c r="CW419" s="125" t="s">
        <v>44</v>
      </c>
      <c r="CX419" s="153">
        <v>25569.604861099539</v>
      </c>
    </row>
    <row r="420" spans="1:102" ht="15" customHeight="1" x14ac:dyDescent="0.25">
      <c r="A420" s="8"/>
      <c r="B420" s="128">
        <v>53251006000106</v>
      </c>
      <c r="C420" s="151" t="s">
        <v>3974</v>
      </c>
      <c r="D420" s="125">
        <v>50</v>
      </c>
      <c r="E420" s="125"/>
      <c r="F420" s="121"/>
      <c r="G420" s="125" t="s">
        <v>3972</v>
      </c>
      <c r="H420" s="125" t="s">
        <v>3276</v>
      </c>
      <c r="I420" s="125" t="s">
        <v>3276</v>
      </c>
      <c r="J420" s="125" t="s">
        <v>3843</v>
      </c>
      <c r="K420" s="125" t="s">
        <v>3298</v>
      </c>
      <c r="L420" s="125" t="s">
        <v>3273</v>
      </c>
      <c r="M420" s="125" t="s">
        <v>4629</v>
      </c>
      <c r="N420" s="125" t="s">
        <v>44</v>
      </c>
      <c r="O420" s="125" t="s">
        <v>4647</v>
      </c>
      <c r="P420" s="125" t="s">
        <v>3824</v>
      </c>
      <c r="Q420" s="126">
        <v>1000000</v>
      </c>
      <c r="R420" s="125" t="s">
        <v>4612</v>
      </c>
      <c r="S420" s="187" t="s">
        <v>44</v>
      </c>
      <c r="T420" s="170">
        <v>1000</v>
      </c>
      <c r="U420" s="170">
        <v>1000</v>
      </c>
      <c r="V420" s="171" t="s">
        <v>3271</v>
      </c>
      <c r="W420" s="171" t="s">
        <v>132</v>
      </c>
      <c r="X420" s="171" t="s">
        <v>44</v>
      </c>
      <c r="Y420" s="171" t="s">
        <v>44</v>
      </c>
      <c r="Z420" s="171" t="s">
        <v>44</v>
      </c>
      <c r="AA420" s="171" t="s">
        <v>44</v>
      </c>
      <c r="AB420" s="168" t="s">
        <v>44</v>
      </c>
      <c r="AC420" s="171" t="s">
        <v>44</v>
      </c>
      <c r="AD420" s="168">
        <v>1.4999999999999999E-2</v>
      </c>
      <c r="AE420" s="168" t="s">
        <v>44</v>
      </c>
      <c r="AF420" s="168">
        <v>1.6200000000000003E-2</v>
      </c>
      <c r="AG420" s="168">
        <v>0.2</v>
      </c>
      <c r="AH420" s="171" t="s">
        <v>4669</v>
      </c>
      <c r="AI420" s="171" t="s">
        <v>4607</v>
      </c>
      <c r="AJ420" s="171" t="s">
        <v>44</v>
      </c>
      <c r="AK420" s="172">
        <v>45327</v>
      </c>
      <c r="AL420" s="186" t="s">
        <v>6142</v>
      </c>
      <c r="AM420" s="127" t="s">
        <v>44</v>
      </c>
      <c r="AN420" s="127" t="s">
        <v>44</v>
      </c>
      <c r="AO420" s="127" t="s">
        <v>44</v>
      </c>
      <c r="AP420" s="127" t="s">
        <v>44</v>
      </c>
      <c r="AQ420" s="127" t="s">
        <v>44</v>
      </c>
      <c r="AR420" s="127" t="s">
        <v>44</v>
      </c>
      <c r="AS420" s="127" t="s">
        <v>44</v>
      </c>
      <c r="AT420" s="127" t="s">
        <v>44</v>
      </c>
      <c r="AU420" s="127" t="s">
        <v>44</v>
      </c>
      <c r="AV420" s="127" t="s">
        <v>44</v>
      </c>
      <c r="AW420" s="127" t="s">
        <v>44</v>
      </c>
      <c r="AX420" s="127" t="s">
        <v>44</v>
      </c>
      <c r="AY420" s="127" t="s">
        <v>44</v>
      </c>
      <c r="AZ420" s="127" t="s">
        <v>44</v>
      </c>
      <c r="BA420" s="127" t="s">
        <v>44</v>
      </c>
      <c r="BB420" s="127" t="s">
        <v>44</v>
      </c>
      <c r="BC420" s="127" t="s">
        <v>44</v>
      </c>
      <c r="BD420" s="127" t="s">
        <v>44</v>
      </c>
      <c r="BE420" s="127" t="s">
        <v>44</v>
      </c>
      <c r="BF420" s="127" t="s">
        <v>44</v>
      </c>
      <c r="BG420" s="127" t="s">
        <v>44</v>
      </c>
      <c r="BH420" s="127" t="s">
        <v>44</v>
      </c>
      <c r="BI420" s="127" t="s">
        <v>44</v>
      </c>
      <c r="BJ420" s="127" t="s">
        <v>44</v>
      </c>
      <c r="BK420" s="127" t="s">
        <v>44</v>
      </c>
      <c r="BL420" s="127" t="s">
        <v>44</v>
      </c>
      <c r="BM420" s="127" t="s">
        <v>44</v>
      </c>
      <c r="BN420" s="127" t="s">
        <v>44</v>
      </c>
      <c r="BO420" s="127" t="s">
        <v>44</v>
      </c>
      <c r="BP420" s="127" t="s">
        <v>44</v>
      </c>
      <c r="BQ420" s="127" t="s">
        <v>44</v>
      </c>
      <c r="BR420" s="127" t="s">
        <v>44</v>
      </c>
      <c r="BS420" s="127" t="s">
        <v>44</v>
      </c>
      <c r="BT420" s="127" t="s">
        <v>44</v>
      </c>
      <c r="BU420" s="127" t="s">
        <v>44</v>
      </c>
      <c r="BV420" s="174" t="s">
        <v>44</v>
      </c>
      <c r="BW420" s="174" t="s">
        <v>44</v>
      </c>
      <c r="BX420" s="127" t="s">
        <v>44</v>
      </c>
      <c r="BY420" s="127" t="s">
        <v>44</v>
      </c>
      <c r="BZ420" s="174" t="s">
        <v>44</v>
      </c>
      <c r="CA420" s="179" t="s">
        <v>44</v>
      </c>
      <c r="CB420" s="179" t="s">
        <v>44</v>
      </c>
      <c r="CC420" s="179" t="s">
        <v>44</v>
      </c>
      <c r="CD420" s="179" t="s">
        <v>44</v>
      </c>
      <c r="CE420" s="179" t="s">
        <v>44</v>
      </c>
      <c r="CF420" s="179" t="s">
        <v>44</v>
      </c>
      <c r="CG420" s="176" t="s">
        <v>44</v>
      </c>
      <c r="CH420" s="168">
        <v>0.15</v>
      </c>
      <c r="CI420" s="169">
        <v>0.1</v>
      </c>
      <c r="CJ420" s="169">
        <v>2.2499999999999998E-3</v>
      </c>
      <c r="CK420" s="169" t="s">
        <v>44</v>
      </c>
      <c r="CL420" s="169">
        <v>2.2499999999999998E-3</v>
      </c>
      <c r="CM420" s="177" t="s">
        <v>44</v>
      </c>
      <c r="CN420" s="177" t="s">
        <v>44</v>
      </c>
      <c r="CO420" s="177" t="s">
        <v>44</v>
      </c>
      <c r="CP420" s="127" t="s">
        <v>44</v>
      </c>
      <c r="CQ420" s="127" t="s">
        <v>44</v>
      </c>
      <c r="CR420" s="127" t="s">
        <v>44</v>
      </c>
      <c r="CS420" s="127" t="s">
        <v>44</v>
      </c>
      <c r="CT420" s="125" t="s">
        <v>44</v>
      </c>
      <c r="CU420" s="125" t="s">
        <v>44</v>
      </c>
      <c r="CV420" s="125" t="s">
        <v>6141</v>
      </c>
      <c r="CW420" s="125" t="s">
        <v>44</v>
      </c>
      <c r="CX420" s="153">
        <v>25569.604861099539</v>
      </c>
    </row>
    <row r="421" spans="1:102" ht="15" customHeight="1" x14ac:dyDescent="0.25">
      <c r="A421" s="8"/>
      <c r="B421" s="128">
        <v>8771538000101</v>
      </c>
      <c r="C421" s="151" t="s">
        <v>6143</v>
      </c>
      <c r="D421" s="125">
        <v>13</v>
      </c>
      <c r="E421" s="125"/>
      <c r="F421" s="121" t="s">
        <v>3274</v>
      </c>
      <c r="G421" s="125" t="s">
        <v>2679</v>
      </c>
      <c r="H421" s="125" t="s">
        <v>153</v>
      </c>
      <c r="I421" s="125" t="s">
        <v>2325</v>
      </c>
      <c r="J421" s="125" t="s">
        <v>3318</v>
      </c>
      <c r="K421" s="125" t="s">
        <v>3285</v>
      </c>
      <c r="L421" s="125" t="s">
        <v>3272</v>
      </c>
      <c r="M421" s="125" t="s">
        <v>110</v>
      </c>
      <c r="N421" s="125" t="s">
        <v>260</v>
      </c>
      <c r="O421" s="125" t="s">
        <v>4730</v>
      </c>
      <c r="P421" s="125" t="s">
        <v>3299</v>
      </c>
      <c r="Q421" s="126">
        <v>1000</v>
      </c>
      <c r="R421" s="125" t="s">
        <v>4571</v>
      </c>
      <c r="S421" s="187" t="s">
        <v>44</v>
      </c>
      <c r="T421" s="170">
        <v>1000</v>
      </c>
      <c r="U421" s="170">
        <v>1000</v>
      </c>
      <c r="V421" s="171" t="s">
        <v>3271</v>
      </c>
      <c r="W421" s="171" t="s">
        <v>3288</v>
      </c>
      <c r="X421" s="171" t="s">
        <v>3289</v>
      </c>
      <c r="Y421" s="171" t="s">
        <v>3288</v>
      </c>
      <c r="Z421" s="171">
        <v>31</v>
      </c>
      <c r="AA421" s="171" t="s">
        <v>44</v>
      </c>
      <c r="AB421" s="168" t="s">
        <v>44</v>
      </c>
      <c r="AC421" s="171" t="s">
        <v>6144</v>
      </c>
      <c r="AD421" s="168">
        <v>0.02</v>
      </c>
      <c r="AE421" s="168">
        <v>0.02</v>
      </c>
      <c r="AF421" s="168">
        <v>0.02</v>
      </c>
      <c r="AG421" s="168">
        <v>0.2</v>
      </c>
      <c r="AH421" s="171" t="s">
        <v>3253</v>
      </c>
      <c r="AI421" s="171" t="s">
        <v>3254</v>
      </c>
      <c r="AJ421" s="171" t="s">
        <v>130</v>
      </c>
      <c r="AK421" s="172">
        <v>39407</v>
      </c>
      <c r="AL421" s="186" t="s">
        <v>6145</v>
      </c>
      <c r="AM421" s="127">
        <v>-5.5064078223918001E-3</v>
      </c>
      <c r="AN421" s="127">
        <v>1.9910609363483898E-2</v>
      </c>
      <c r="AO421" s="127">
        <v>0.13031710268266461</v>
      </c>
      <c r="AP421" s="127">
        <v>5.9920780229292397E-2</v>
      </c>
      <c r="AQ421" s="127">
        <v>7.2522802686078205E-2</v>
      </c>
      <c r="AR421" s="127">
        <v>-1.7646248422620699E-2</v>
      </c>
      <c r="AS421" s="127">
        <v>0.13622683782989031</v>
      </c>
      <c r="AT421" s="127">
        <v>0.1892934164303057</v>
      </c>
      <c r="AU421" s="127" t="s">
        <v>44</v>
      </c>
      <c r="AV421" s="127" t="s">
        <v>44</v>
      </c>
      <c r="AW421" s="127">
        <v>0.10647505344024299</v>
      </c>
      <c r="AX421" s="127" t="s">
        <v>44</v>
      </c>
      <c r="AY421" s="127">
        <v>0.43853695745634919</v>
      </c>
      <c r="AZ421" s="127">
        <v>0.87888844151815149</v>
      </c>
      <c r="BA421" s="127">
        <v>0.4404342309004099</v>
      </c>
      <c r="BB421" s="127">
        <v>0.53245497520005114</v>
      </c>
      <c r="BC421" s="127" t="s">
        <v>44</v>
      </c>
      <c r="BD421" s="127">
        <v>1.0440886835111085</v>
      </c>
      <c r="BE421" s="127">
        <v>1.5298905858808898</v>
      </c>
      <c r="BF421" s="127" t="s">
        <v>44</v>
      </c>
      <c r="BG421" s="127" t="s">
        <v>44</v>
      </c>
      <c r="BH421" s="127">
        <v>1.1437797232111231</v>
      </c>
      <c r="BI421" s="127">
        <v>-1.6415789280645299E-2</v>
      </c>
      <c r="BJ421" s="127">
        <v>-2.54917427643086E-2</v>
      </c>
      <c r="BK421" s="127">
        <v>-1.7957805174310702E-2</v>
      </c>
      <c r="BL421" s="127">
        <v>-6.7011655181284713E-2</v>
      </c>
      <c r="BM421" s="127">
        <v>-5.6047803439825516E-2</v>
      </c>
      <c r="BN421" s="127">
        <v>-0.1263859765768631</v>
      </c>
      <c r="BO421" s="127">
        <v>5.7524442450650999E-3</v>
      </c>
      <c r="BP421" s="127">
        <v>6.5563380977271504E-2</v>
      </c>
      <c r="BQ421" s="127" t="s">
        <v>44</v>
      </c>
      <c r="BR421" s="127" t="s">
        <v>44</v>
      </c>
      <c r="BS421" s="127">
        <v>1.2244667245767671E-2</v>
      </c>
      <c r="BT421" s="127">
        <v>3.7799664638869301E-2</v>
      </c>
      <c r="BU421" s="127">
        <v>4.7725815794399502E-2</v>
      </c>
      <c r="BV421" s="174">
        <v>-0.39840443561477912</v>
      </c>
      <c r="BW421" s="174">
        <v>0.1517773178172675</v>
      </c>
      <c r="BX421" s="127">
        <v>-2.11178038362227E-2</v>
      </c>
      <c r="BY421" s="127">
        <v>-5.1552146587287698E-2</v>
      </c>
      <c r="BZ421" s="174">
        <v>2.8891110638586799E-2</v>
      </c>
      <c r="CA421" s="179">
        <v>0.38912551348492258</v>
      </c>
      <c r="CB421" s="179">
        <v>-0.17606905828228819</v>
      </c>
      <c r="CC421" s="179">
        <v>0.54987211758781496</v>
      </c>
      <c r="CD421" s="179">
        <v>0.41066827516793508</v>
      </c>
      <c r="CE421" s="179">
        <v>0.17977853570073349</v>
      </c>
      <c r="CF421" s="179">
        <v>0.50344496242212355</v>
      </c>
      <c r="CG421" s="176">
        <v>6.4196977000000004</v>
      </c>
      <c r="CH421" s="168">
        <v>0.25</v>
      </c>
      <c r="CI421" s="169">
        <v>0.1</v>
      </c>
      <c r="CJ421" s="169">
        <v>5.0000000000000001E-3</v>
      </c>
      <c r="CK421" s="169" t="s">
        <v>44</v>
      </c>
      <c r="CL421" s="169">
        <v>5.0000000000000001E-3</v>
      </c>
      <c r="CM421" s="177">
        <v>88171496.540000007</v>
      </c>
      <c r="CN421" s="177">
        <v>89700456.399682537</v>
      </c>
      <c r="CO421" s="177">
        <v>-4135198.040000001</v>
      </c>
      <c r="CP421" s="127" t="s">
        <v>44</v>
      </c>
      <c r="CQ421" s="127" t="s">
        <v>44</v>
      </c>
      <c r="CR421" s="127" t="s">
        <v>44</v>
      </c>
      <c r="CS421" s="127" t="s">
        <v>44</v>
      </c>
      <c r="CT421" s="125" t="s">
        <v>44</v>
      </c>
      <c r="CU421" s="125" t="s">
        <v>44</v>
      </c>
      <c r="CV421" s="125" t="s">
        <v>6146</v>
      </c>
      <c r="CW421" s="125" t="s">
        <v>44</v>
      </c>
      <c r="CX421" s="153">
        <v>25569.625694432871</v>
      </c>
    </row>
    <row r="422" spans="1:102" ht="15" customHeight="1" x14ac:dyDescent="0.25">
      <c r="A422" s="8"/>
      <c r="B422" s="128">
        <v>26218614000138</v>
      </c>
      <c r="C422" s="151" t="s">
        <v>556</v>
      </c>
      <c r="D422" s="125">
        <v>32</v>
      </c>
      <c r="E422" s="125"/>
      <c r="F422" s="121" t="s">
        <v>3310</v>
      </c>
      <c r="G422" s="125" t="s">
        <v>2679</v>
      </c>
      <c r="H422" s="125" t="s">
        <v>153</v>
      </c>
      <c r="I422" s="125" t="s">
        <v>2325</v>
      </c>
      <c r="J422" s="125" t="s">
        <v>3318</v>
      </c>
      <c r="K422" s="125" t="s">
        <v>3285</v>
      </c>
      <c r="L422" s="125" t="s">
        <v>3272</v>
      </c>
      <c r="M422" s="125" t="s">
        <v>112</v>
      </c>
      <c r="N422" s="125" t="s">
        <v>5147</v>
      </c>
      <c r="O422" s="125" t="s">
        <v>3309</v>
      </c>
      <c r="P422" s="125" t="s">
        <v>3308</v>
      </c>
      <c r="Q422" s="126">
        <v>1000</v>
      </c>
      <c r="R422" s="125" t="s">
        <v>4571</v>
      </c>
      <c r="S422" s="187" t="s">
        <v>44</v>
      </c>
      <c r="T422" s="170">
        <v>1000</v>
      </c>
      <c r="U422" s="170">
        <v>1000</v>
      </c>
      <c r="V422" s="171" t="s">
        <v>3271</v>
      </c>
      <c r="W422" s="171" t="s">
        <v>3288</v>
      </c>
      <c r="X422" s="171" t="s">
        <v>3289</v>
      </c>
      <c r="Y422" s="171" t="s">
        <v>3292</v>
      </c>
      <c r="Z422" s="171">
        <v>32</v>
      </c>
      <c r="AA422" s="171" t="s">
        <v>44</v>
      </c>
      <c r="AB422" s="168" t="s">
        <v>44</v>
      </c>
      <c r="AC422" s="171" t="s">
        <v>6147</v>
      </c>
      <c r="AD422" s="168">
        <v>0.02</v>
      </c>
      <c r="AE422" s="168">
        <v>0.02</v>
      </c>
      <c r="AF422" s="168">
        <v>0.02</v>
      </c>
      <c r="AG422" s="168">
        <v>0.2</v>
      </c>
      <c r="AH422" s="171" t="s">
        <v>3253</v>
      </c>
      <c r="AI422" s="171" t="s">
        <v>3254</v>
      </c>
      <c r="AJ422" s="171" t="s">
        <v>3246</v>
      </c>
      <c r="AK422" s="172">
        <v>42782</v>
      </c>
      <c r="AL422" s="186" t="s">
        <v>6148</v>
      </c>
      <c r="AM422" s="127">
        <v>-1.9150564757593001E-2</v>
      </c>
      <c r="AN422" s="127">
        <v>6.1263638976024999E-2</v>
      </c>
      <c r="AO422" s="127">
        <v>0.22618508691368339</v>
      </c>
      <c r="AP422" s="127">
        <v>0.1789642857448194</v>
      </c>
      <c r="AQ422" s="127">
        <v>0.16969318191041829</v>
      </c>
      <c r="AR422" s="127">
        <v>-0.15729242082034439</v>
      </c>
      <c r="AS422" s="127">
        <v>0.18960426700575889</v>
      </c>
      <c r="AT422" s="127">
        <v>-7.5860649592981597E-2</v>
      </c>
      <c r="AU422" s="127" t="s">
        <v>44</v>
      </c>
      <c r="AV422" s="127" t="s">
        <v>44</v>
      </c>
      <c r="AW422" s="127">
        <v>8.4632217826581396E-2</v>
      </c>
      <c r="AX422" s="127" t="s">
        <v>44</v>
      </c>
      <c r="AY422" s="127">
        <v>1.3493494522836198</v>
      </c>
      <c r="AZ422" s="127">
        <v>1.5254441239097547</v>
      </c>
      <c r="BA422" s="127">
        <v>1.3914562966090516</v>
      </c>
      <c r="BB422" s="127">
        <v>1.3676598690627231</v>
      </c>
      <c r="BC422" s="127" t="s">
        <v>44</v>
      </c>
      <c r="BD422" s="127">
        <v>1.4531914025144843</v>
      </c>
      <c r="BE422" s="127" t="s">
        <v>44</v>
      </c>
      <c r="BF422" s="127" t="s">
        <v>44</v>
      </c>
      <c r="BG422" s="127" t="s">
        <v>44</v>
      </c>
      <c r="BH422" s="127">
        <v>0.91748127421211156</v>
      </c>
      <c r="BI422" s="127">
        <v>-3.0059946215846501E-2</v>
      </c>
      <c r="BJ422" s="127">
        <v>1.58612868482324E-2</v>
      </c>
      <c r="BK422" s="127">
        <v>7.7910179056707995E-2</v>
      </c>
      <c r="BL422" s="127">
        <v>4.4610149223811568E-2</v>
      </c>
      <c r="BM422" s="127">
        <v>4.0582332732568505E-2</v>
      </c>
      <c r="BN422" s="127">
        <v>-0.26603214897458682</v>
      </c>
      <c r="BO422" s="127">
        <v>5.9129873420933697E-2</v>
      </c>
      <c r="BP422" s="127">
        <v>-0.19959068504601579</v>
      </c>
      <c r="BQ422" s="127" t="s">
        <v>44</v>
      </c>
      <c r="BR422" s="127" t="s">
        <v>44</v>
      </c>
      <c r="BS422" s="127">
        <v>-6.9690138204253627E-3</v>
      </c>
      <c r="BT422" s="127">
        <v>0.17504824160100049</v>
      </c>
      <c r="BU422" s="127">
        <v>0.236132850888749</v>
      </c>
      <c r="BV422" s="174">
        <v>0.46281328606014582</v>
      </c>
      <c r="BW422" s="174">
        <v>9.8426423597556101E-2</v>
      </c>
      <c r="BX422" s="127">
        <v>-9.0018925513123696E-2</v>
      </c>
      <c r="BY422" s="127">
        <v>-0.50528777994262764</v>
      </c>
      <c r="BZ422" s="174">
        <v>0.88131702215911112</v>
      </c>
      <c r="CA422" s="179">
        <v>0.90626614495928659</v>
      </c>
      <c r="CB422" s="179">
        <v>-0.43685191250828792</v>
      </c>
      <c r="CC422" s="179">
        <v>0.60769754539761067</v>
      </c>
      <c r="CD422" s="179">
        <v>0.52626634638481162</v>
      </c>
      <c r="CE422" s="179">
        <v>4.9891624077791498E-2</v>
      </c>
      <c r="CF422" s="179">
        <v>0.73154944309485137</v>
      </c>
      <c r="CG422" s="176">
        <v>3.0837509000000001</v>
      </c>
      <c r="CH422" s="168">
        <v>0.25</v>
      </c>
      <c r="CI422" s="169">
        <v>0.1</v>
      </c>
      <c r="CJ422" s="169">
        <v>5.0000000000000001E-3</v>
      </c>
      <c r="CK422" s="169" t="s">
        <v>44</v>
      </c>
      <c r="CL422" s="169">
        <v>5.0000000000000001E-3</v>
      </c>
      <c r="CM422" s="177">
        <v>6206548.79</v>
      </c>
      <c r="CN422" s="177">
        <v>7109920.2234920636</v>
      </c>
      <c r="CO422" s="177">
        <v>-2292610.5300000003</v>
      </c>
      <c r="CP422" s="127" t="s">
        <v>44</v>
      </c>
      <c r="CQ422" s="127" t="s">
        <v>44</v>
      </c>
      <c r="CR422" s="127" t="s">
        <v>44</v>
      </c>
      <c r="CS422" s="127" t="s">
        <v>44</v>
      </c>
      <c r="CT422" s="125" t="s">
        <v>44</v>
      </c>
      <c r="CU422" s="125" t="s">
        <v>44</v>
      </c>
      <c r="CV422" s="125" t="s">
        <v>6149</v>
      </c>
      <c r="CW422" s="125" t="s">
        <v>44</v>
      </c>
      <c r="CX422" s="153">
        <v>25569.625694432871</v>
      </c>
    </row>
    <row r="423" spans="1:102" ht="15" customHeight="1" x14ac:dyDescent="0.25">
      <c r="A423" s="8"/>
      <c r="B423" s="128">
        <v>26324209000102</v>
      </c>
      <c r="C423" s="151" t="s">
        <v>557</v>
      </c>
      <c r="D423" s="125">
        <v>13</v>
      </c>
      <c r="E423" s="125"/>
      <c r="F423" s="121" t="s">
        <v>3274</v>
      </c>
      <c r="G423" s="125" t="s">
        <v>2679</v>
      </c>
      <c r="H423" s="125" t="s">
        <v>153</v>
      </c>
      <c r="I423" s="125" t="s">
        <v>2325</v>
      </c>
      <c r="J423" s="125" t="s">
        <v>3318</v>
      </c>
      <c r="K423" s="125" t="s">
        <v>3285</v>
      </c>
      <c r="L423" s="125" t="s">
        <v>3273</v>
      </c>
      <c r="M423" s="125" t="s">
        <v>110</v>
      </c>
      <c r="N423" s="125" t="s">
        <v>260</v>
      </c>
      <c r="O423" s="125" t="s">
        <v>4730</v>
      </c>
      <c r="P423" s="125" t="s">
        <v>3329</v>
      </c>
      <c r="Q423" s="126">
        <v>10000</v>
      </c>
      <c r="R423" s="125" t="s">
        <v>4571</v>
      </c>
      <c r="S423" s="187" t="s">
        <v>44</v>
      </c>
      <c r="T423" s="170">
        <v>1000</v>
      </c>
      <c r="U423" s="170">
        <v>1000</v>
      </c>
      <c r="V423" s="171" t="s">
        <v>3271</v>
      </c>
      <c r="W423" s="171" t="s">
        <v>3288</v>
      </c>
      <c r="X423" s="171" t="s">
        <v>3289</v>
      </c>
      <c r="Y423" s="171" t="s">
        <v>3288</v>
      </c>
      <c r="Z423" s="171">
        <v>31</v>
      </c>
      <c r="AA423" s="171" t="s">
        <v>44</v>
      </c>
      <c r="AB423" s="168" t="s">
        <v>44</v>
      </c>
      <c r="AC423" s="171" t="s">
        <v>6150</v>
      </c>
      <c r="AD423" s="168">
        <v>0.02</v>
      </c>
      <c r="AE423" s="168">
        <v>0.02</v>
      </c>
      <c r="AF423" s="168" t="s">
        <v>44</v>
      </c>
      <c r="AG423" s="168">
        <v>0.2</v>
      </c>
      <c r="AH423" s="171" t="s">
        <v>3253</v>
      </c>
      <c r="AI423" s="171" t="s">
        <v>3254</v>
      </c>
      <c r="AJ423" s="171" t="s">
        <v>130</v>
      </c>
      <c r="AK423" s="172">
        <v>42923</v>
      </c>
      <c r="AL423" s="186" t="s">
        <v>6151</v>
      </c>
      <c r="AM423" s="127">
        <v>-1.27930380961245E-2</v>
      </c>
      <c r="AN423" s="127">
        <v>1.1026376785239799E-2</v>
      </c>
      <c r="AO423" s="127">
        <v>0.1336468822925041</v>
      </c>
      <c r="AP423" s="127">
        <v>3.63653979390983E-2</v>
      </c>
      <c r="AQ423" s="127">
        <v>5.5594532231492501E-2</v>
      </c>
      <c r="AR423" s="127">
        <v>-6.6561152589404204E-2</v>
      </c>
      <c r="AS423" s="127">
        <v>0.14663153304705751</v>
      </c>
      <c r="AT423" s="127">
        <v>0.22873563439891861</v>
      </c>
      <c r="AU423" s="127" t="s">
        <v>44</v>
      </c>
      <c r="AV423" s="127" t="s">
        <v>44</v>
      </c>
      <c r="AW423" s="127">
        <v>9.1644556957146198E-2</v>
      </c>
      <c r="AX423" s="127" t="s">
        <v>44</v>
      </c>
      <c r="AY423" s="127">
        <v>0.2428591530721638</v>
      </c>
      <c r="AZ423" s="127">
        <v>0.90134523921888843</v>
      </c>
      <c r="BA423" s="127">
        <v>0.26423913567203511</v>
      </c>
      <c r="BB423" s="127">
        <v>0.4014628049207789</v>
      </c>
      <c r="BC423" s="127" t="s">
        <v>44</v>
      </c>
      <c r="BD423" s="127">
        <v>1.1238337961826064</v>
      </c>
      <c r="BE423" s="127">
        <v>1.8486670076623619</v>
      </c>
      <c r="BF423" s="127" t="s">
        <v>44</v>
      </c>
      <c r="BG423" s="127" t="s">
        <v>44</v>
      </c>
      <c r="BH423" s="127">
        <v>1.038698773066818</v>
      </c>
      <c r="BI423" s="127">
        <v>-2.3702419554378001E-2</v>
      </c>
      <c r="BJ423" s="127">
        <v>-3.4375975342552698E-2</v>
      </c>
      <c r="BK423" s="127">
        <v>-1.46280255644712E-2</v>
      </c>
      <c r="BL423" s="127">
        <v>-8.9008094115818115E-2</v>
      </c>
      <c r="BM423" s="127">
        <v>-7.2803547123657664E-2</v>
      </c>
      <c r="BN423" s="127">
        <v>-0.1753008807436465</v>
      </c>
      <c r="BO423" s="127">
        <v>1.6157139462232399E-2</v>
      </c>
      <c r="BP423" s="127">
        <v>0.1050055989458844</v>
      </c>
      <c r="BQ423" s="127" t="s">
        <v>44</v>
      </c>
      <c r="BR423" s="127" t="s">
        <v>44</v>
      </c>
      <c r="BS423" s="127">
        <v>3.1375705224168104E-3</v>
      </c>
      <c r="BT423" s="127">
        <v>5.6711561901901998E-2</v>
      </c>
      <c r="BU423" s="127">
        <v>7.8743121069161398E-2</v>
      </c>
      <c r="BV423" s="174">
        <v>-0.19796923088467189</v>
      </c>
      <c r="BW423" s="174">
        <v>6.8598459190120697E-2</v>
      </c>
      <c r="BX423" s="127">
        <v>-3.3210804314436897E-2</v>
      </c>
      <c r="BY423" s="127">
        <v>-9.3766207628319304E-2</v>
      </c>
      <c r="BZ423" s="174">
        <v>0.1159566706797784</v>
      </c>
      <c r="CA423" s="179">
        <v>0.39007823537007169</v>
      </c>
      <c r="CB423" s="179">
        <v>-0.1770077529208092</v>
      </c>
      <c r="CC423" s="179">
        <v>0.5514025281820194</v>
      </c>
      <c r="CD423" s="179">
        <v>0.4121609079891474</v>
      </c>
      <c r="CE423" s="179">
        <v>0.17967731227278139</v>
      </c>
      <c r="CF423" s="179">
        <v>0.50476278409416697</v>
      </c>
      <c r="CG423" s="176">
        <v>2.1583291</v>
      </c>
      <c r="CH423" s="168">
        <v>0.18</v>
      </c>
      <c r="CI423" s="169">
        <v>0.1</v>
      </c>
      <c r="CJ423" s="169">
        <v>3.5999999999999999E-3</v>
      </c>
      <c r="CK423" s="169" t="s">
        <v>44</v>
      </c>
      <c r="CL423" s="169">
        <v>3.5999999999999999E-3</v>
      </c>
      <c r="CM423" s="177">
        <v>256977754.43000001</v>
      </c>
      <c r="CN423" s="177">
        <v>281476202.39492071</v>
      </c>
      <c r="CO423" s="177">
        <v>-65866754.999999993</v>
      </c>
      <c r="CP423" s="127" t="s">
        <v>44</v>
      </c>
      <c r="CQ423" s="127" t="s">
        <v>44</v>
      </c>
      <c r="CR423" s="127" t="s">
        <v>44</v>
      </c>
      <c r="CS423" s="127" t="s">
        <v>44</v>
      </c>
      <c r="CT423" s="125" t="s">
        <v>44</v>
      </c>
      <c r="CU423" s="125" t="s">
        <v>44</v>
      </c>
      <c r="CV423" s="125" t="s">
        <v>6152</v>
      </c>
      <c r="CW423" s="125" t="s">
        <v>44</v>
      </c>
      <c r="CX423" s="153">
        <v>25569.625694432871</v>
      </c>
    </row>
    <row r="424" spans="1:102" ht="15" customHeight="1" x14ac:dyDescent="0.25">
      <c r="A424" s="8"/>
      <c r="B424" s="128">
        <v>64006995000180</v>
      </c>
      <c r="C424" s="151" t="s">
        <v>6153</v>
      </c>
      <c r="D424" s="125">
        <v>13</v>
      </c>
      <c r="E424" s="125"/>
      <c r="F424" s="121"/>
      <c r="G424" s="125" t="s">
        <v>559</v>
      </c>
      <c r="H424" s="125" t="s">
        <v>3264</v>
      </c>
      <c r="I424" s="125" t="s">
        <v>3265</v>
      </c>
      <c r="J424" s="125" t="s">
        <v>3318</v>
      </c>
      <c r="K424" s="125" t="s">
        <v>3285</v>
      </c>
      <c r="L424" s="125" t="s">
        <v>3272</v>
      </c>
      <c r="M424" s="125" t="s">
        <v>110</v>
      </c>
      <c r="N424" s="125" t="s">
        <v>111</v>
      </c>
      <c r="O424" s="125" t="s">
        <v>320</v>
      </c>
      <c r="P424" s="125" t="s">
        <v>3320</v>
      </c>
      <c r="Q424" s="126">
        <v>1000</v>
      </c>
      <c r="R424" s="125" t="s">
        <v>4612</v>
      </c>
      <c r="S424" s="187" t="s">
        <v>44</v>
      </c>
      <c r="T424" s="170">
        <v>500</v>
      </c>
      <c r="U424" s="170">
        <v>1000</v>
      </c>
      <c r="V424" s="171" t="s">
        <v>3271</v>
      </c>
      <c r="W424" s="171" t="s">
        <v>3288</v>
      </c>
      <c r="X424" s="171" t="s">
        <v>3303</v>
      </c>
      <c r="Y424" s="171" t="s">
        <v>3292</v>
      </c>
      <c r="Z424" s="171">
        <v>17</v>
      </c>
      <c r="AA424" s="171" t="s">
        <v>44</v>
      </c>
      <c r="AB424" s="168" t="s">
        <v>44</v>
      </c>
      <c r="AC424" s="171" t="s">
        <v>44</v>
      </c>
      <c r="AD424" s="168">
        <v>0.02</v>
      </c>
      <c r="AE424" s="168" t="s">
        <v>44</v>
      </c>
      <c r="AF424" s="168">
        <v>2.5000000000000001E-2</v>
      </c>
      <c r="AG424" s="168">
        <v>0.2</v>
      </c>
      <c r="AH424" s="171" t="s">
        <v>3253</v>
      </c>
      <c r="AI424" s="171" t="s">
        <v>3254</v>
      </c>
      <c r="AJ424" s="171" t="s">
        <v>130</v>
      </c>
      <c r="AK424" s="172">
        <v>46036</v>
      </c>
      <c r="AL424" s="186" t="s">
        <v>6154</v>
      </c>
      <c r="AM424" s="127" t="s">
        <v>44</v>
      </c>
      <c r="AN424" s="127" t="s">
        <v>44</v>
      </c>
      <c r="AO424" s="127" t="s">
        <v>44</v>
      </c>
      <c r="AP424" s="127" t="s">
        <v>44</v>
      </c>
      <c r="AQ424" s="127" t="s">
        <v>44</v>
      </c>
      <c r="AR424" s="127" t="s">
        <v>44</v>
      </c>
      <c r="AS424" s="127" t="s">
        <v>44</v>
      </c>
      <c r="AT424" s="127" t="s">
        <v>44</v>
      </c>
      <c r="AU424" s="127" t="s">
        <v>44</v>
      </c>
      <c r="AV424" s="127" t="s">
        <v>44</v>
      </c>
      <c r="AW424" s="127" t="s">
        <v>44</v>
      </c>
      <c r="AX424" s="127" t="s">
        <v>44</v>
      </c>
      <c r="AY424" s="127" t="s">
        <v>44</v>
      </c>
      <c r="AZ424" s="127" t="s">
        <v>44</v>
      </c>
      <c r="BA424" s="127" t="s">
        <v>44</v>
      </c>
      <c r="BB424" s="127" t="s">
        <v>44</v>
      </c>
      <c r="BC424" s="127" t="s">
        <v>44</v>
      </c>
      <c r="BD424" s="127" t="s">
        <v>44</v>
      </c>
      <c r="BE424" s="127" t="s">
        <v>44</v>
      </c>
      <c r="BF424" s="127" t="s">
        <v>44</v>
      </c>
      <c r="BG424" s="127" t="s">
        <v>44</v>
      </c>
      <c r="BH424" s="127" t="s">
        <v>44</v>
      </c>
      <c r="BI424" s="127" t="s">
        <v>44</v>
      </c>
      <c r="BJ424" s="127" t="s">
        <v>44</v>
      </c>
      <c r="BK424" s="127" t="s">
        <v>44</v>
      </c>
      <c r="BL424" s="127" t="s">
        <v>44</v>
      </c>
      <c r="BM424" s="127" t="s">
        <v>44</v>
      </c>
      <c r="BN424" s="127" t="s">
        <v>44</v>
      </c>
      <c r="BO424" s="127" t="s">
        <v>44</v>
      </c>
      <c r="BP424" s="127" t="s">
        <v>44</v>
      </c>
      <c r="BQ424" s="127" t="s">
        <v>44</v>
      </c>
      <c r="BR424" s="127" t="s">
        <v>44</v>
      </c>
      <c r="BS424" s="127" t="s">
        <v>44</v>
      </c>
      <c r="BT424" s="127" t="s">
        <v>44</v>
      </c>
      <c r="BU424" s="127">
        <v>7.6949827498931395E-2</v>
      </c>
      <c r="BV424" s="174" t="s">
        <v>44</v>
      </c>
      <c r="BW424" s="174">
        <v>-4.87588220046365E-2</v>
      </c>
      <c r="BX424" s="127" t="s">
        <v>44</v>
      </c>
      <c r="BY424" s="127">
        <v>-2.4298023269626601E-2</v>
      </c>
      <c r="BZ424" s="174">
        <v>0.116545297362298</v>
      </c>
      <c r="CA424" s="179" t="s">
        <v>44</v>
      </c>
      <c r="CB424" s="179" t="s">
        <v>44</v>
      </c>
      <c r="CC424" s="179" t="s">
        <v>44</v>
      </c>
      <c r="CD424" s="179" t="s">
        <v>44</v>
      </c>
      <c r="CE424" s="179" t="s">
        <v>44</v>
      </c>
      <c r="CF424" s="179" t="s">
        <v>44</v>
      </c>
      <c r="CG424" s="176">
        <v>1.03825134</v>
      </c>
      <c r="CH424" s="168" t="s">
        <v>44</v>
      </c>
      <c r="CI424" s="169" t="s">
        <v>44</v>
      </c>
      <c r="CJ424" s="169" t="s">
        <v>44</v>
      </c>
      <c r="CK424" s="169" t="s">
        <v>44</v>
      </c>
      <c r="CL424" s="169" t="s">
        <v>44</v>
      </c>
      <c r="CM424" s="177">
        <v>2142298.91</v>
      </c>
      <c r="CN424" s="177" t="s">
        <v>44</v>
      </c>
      <c r="CO424" s="177">
        <v>2054515.27</v>
      </c>
      <c r="CP424" s="127" t="s">
        <v>44</v>
      </c>
      <c r="CQ424" s="127" t="s">
        <v>44</v>
      </c>
      <c r="CR424" s="127" t="s">
        <v>44</v>
      </c>
      <c r="CS424" s="127" t="s">
        <v>44</v>
      </c>
      <c r="CT424" s="125" t="s">
        <v>44</v>
      </c>
      <c r="CU424" s="125" t="s">
        <v>44</v>
      </c>
      <c r="CV424" s="125" t="s">
        <v>44</v>
      </c>
      <c r="CW424" s="125" t="s">
        <v>44</v>
      </c>
      <c r="CX424" s="153">
        <v>25569.625694432871</v>
      </c>
    </row>
    <row r="425" spans="1:102" ht="15" customHeight="1" x14ac:dyDescent="0.25">
      <c r="A425" s="8"/>
      <c r="B425" s="128">
        <v>20485402000130</v>
      </c>
      <c r="C425" s="151" t="s">
        <v>6155</v>
      </c>
      <c r="D425" s="125">
        <v>26</v>
      </c>
      <c r="E425" s="125"/>
      <c r="F425" s="121" t="s">
        <v>3266</v>
      </c>
      <c r="G425" s="125" t="s">
        <v>3923</v>
      </c>
      <c r="H425" s="125" t="s">
        <v>2454</v>
      </c>
      <c r="I425" s="125" t="s">
        <v>2454</v>
      </c>
      <c r="J425" s="125" t="s">
        <v>3319</v>
      </c>
      <c r="K425" s="125" t="s">
        <v>3285</v>
      </c>
      <c r="L425" s="125" t="s">
        <v>3272</v>
      </c>
      <c r="M425" s="125" t="s">
        <v>112</v>
      </c>
      <c r="N425" s="125" t="s">
        <v>4570</v>
      </c>
      <c r="O425" s="125" t="s">
        <v>353</v>
      </c>
      <c r="P425" s="125" t="s">
        <v>5148</v>
      </c>
      <c r="Q425" s="126">
        <v>500</v>
      </c>
      <c r="R425" s="125" t="s">
        <v>4571</v>
      </c>
      <c r="S425" s="187" t="s">
        <v>44</v>
      </c>
      <c r="T425" s="170">
        <v>100</v>
      </c>
      <c r="U425" s="170">
        <v>100</v>
      </c>
      <c r="V425" s="171" t="s">
        <v>3271</v>
      </c>
      <c r="W425" s="171" t="s">
        <v>3288</v>
      </c>
      <c r="X425" s="171" t="s">
        <v>3306</v>
      </c>
      <c r="Y425" s="171" t="s">
        <v>4678</v>
      </c>
      <c r="Z425" s="171">
        <v>6</v>
      </c>
      <c r="AA425" s="171" t="s">
        <v>44</v>
      </c>
      <c r="AB425" s="168" t="s">
        <v>44</v>
      </c>
      <c r="AC425" s="171" t="s">
        <v>44</v>
      </c>
      <c r="AD425" s="168">
        <v>0.01</v>
      </c>
      <c r="AE425" s="168" t="s">
        <v>44</v>
      </c>
      <c r="AF425" s="168">
        <v>0.01</v>
      </c>
      <c r="AG425" s="168" t="s">
        <v>44</v>
      </c>
      <c r="AH425" s="171" t="s">
        <v>44</v>
      </c>
      <c r="AI425" s="171" t="s">
        <v>44</v>
      </c>
      <c r="AJ425" s="171" t="s">
        <v>44</v>
      </c>
      <c r="AK425" s="172">
        <v>42003</v>
      </c>
      <c r="AL425" s="186" t="s">
        <v>6156</v>
      </c>
      <c r="AM425" s="127">
        <v>3.2471213333580398E-2</v>
      </c>
      <c r="AN425" s="127">
        <v>-6.8787535319487406E-2</v>
      </c>
      <c r="AO425" s="127">
        <v>5.6599986264960399E-2</v>
      </c>
      <c r="AP425" s="127">
        <v>0.1201591630568781</v>
      </c>
      <c r="AQ425" s="127">
        <v>0.15439070198768801</v>
      </c>
      <c r="AR425" s="127">
        <v>0.51695539712253846</v>
      </c>
      <c r="AS425" s="127">
        <v>7.5311275578665501E-2</v>
      </c>
      <c r="AT425" s="127">
        <v>-0.22071525628837341</v>
      </c>
      <c r="AU425" s="127" t="s">
        <v>44</v>
      </c>
      <c r="AV425" s="127" t="s">
        <v>44</v>
      </c>
      <c r="AW425" s="127">
        <v>0.16214497232218369</v>
      </c>
      <c r="AX425" s="127">
        <v>2.9764486151517251</v>
      </c>
      <c r="AY425" s="127" t="s">
        <v>44</v>
      </c>
      <c r="AZ425" s="127">
        <v>0.38172329413656592</v>
      </c>
      <c r="BA425" s="127">
        <v>0.90903048278313359</v>
      </c>
      <c r="BB425" s="127">
        <v>1.2264372886552919</v>
      </c>
      <c r="BC425" s="127">
        <v>4.7540618860961343</v>
      </c>
      <c r="BD425" s="127">
        <v>0.57721115622356611</v>
      </c>
      <c r="BE425" s="127" t="s">
        <v>44</v>
      </c>
      <c r="BF425" s="127" t="s">
        <v>44</v>
      </c>
      <c r="BG425" s="127" t="s">
        <v>44</v>
      </c>
      <c r="BH425" s="127">
        <v>2.3498065848491567</v>
      </c>
      <c r="BI425" s="127">
        <v>2.1561831875326998E-2</v>
      </c>
      <c r="BJ425" s="127">
        <v>-0.11418988744727999</v>
      </c>
      <c r="BK425" s="127">
        <v>-9.1674921592014902E-2</v>
      </c>
      <c r="BL425" s="127">
        <v>-1.062080355807038E-2</v>
      </c>
      <c r="BM425" s="127">
        <v>2.5318006434241314E-2</v>
      </c>
      <c r="BN425" s="127">
        <v>0.40821566896829609</v>
      </c>
      <c r="BO425" s="127">
        <v>-5.5163118006159501E-2</v>
      </c>
      <c r="BP425" s="127">
        <v>-0.34444529174140759</v>
      </c>
      <c r="BQ425" s="127" t="s">
        <v>44</v>
      </c>
      <c r="BR425" s="127" t="s">
        <v>44</v>
      </c>
      <c r="BS425" s="127">
        <v>8.712920864888285E-2</v>
      </c>
      <c r="BT425" s="127">
        <v>0.1238526620474403</v>
      </c>
      <c r="BU425" s="127">
        <v>0.19666052893223249</v>
      </c>
      <c r="BV425" s="174">
        <v>-0.61048046245402277</v>
      </c>
      <c r="BW425" s="174">
        <v>0.38365729524212849</v>
      </c>
      <c r="BX425" s="127">
        <v>-0.13371709994762701</v>
      </c>
      <c r="BY425" s="127">
        <v>-0.32603906706090202</v>
      </c>
      <c r="BZ425" s="174">
        <v>9.9994582003558402E-2</v>
      </c>
      <c r="CA425" s="179">
        <v>-0.15146554980662169</v>
      </c>
      <c r="CB425" s="179">
        <v>0.30470719572108229</v>
      </c>
      <c r="CC425" s="179">
        <v>-0.12979059764469089</v>
      </c>
      <c r="CD425" s="179">
        <v>-0.1718144650207884</v>
      </c>
      <c r="CE425" s="179">
        <v>0.72931394327947063</v>
      </c>
      <c r="CF425" s="179">
        <v>-0.1031158674012581</v>
      </c>
      <c r="CG425" s="176">
        <v>5.4449167999999997</v>
      </c>
      <c r="CH425" s="168">
        <v>0.435</v>
      </c>
      <c r="CI425" s="169" t="s">
        <v>44</v>
      </c>
      <c r="CJ425" s="169">
        <v>4.3499999999999997E-3</v>
      </c>
      <c r="CK425" s="169" t="s">
        <v>44</v>
      </c>
      <c r="CL425" s="169">
        <v>4.3499999999999997E-3</v>
      </c>
      <c r="CM425" s="177">
        <v>114702467.26000001</v>
      </c>
      <c r="CN425" s="177">
        <v>119384107.09317456</v>
      </c>
      <c r="CO425" s="177">
        <v>-3931342.33</v>
      </c>
      <c r="CP425" s="127" t="s">
        <v>44</v>
      </c>
      <c r="CQ425" s="127" t="s">
        <v>44</v>
      </c>
      <c r="CR425" s="127" t="s">
        <v>44</v>
      </c>
      <c r="CS425" s="127" t="s">
        <v>44</v>
      </c>
      <c r="CT425" s="125" t="s">
        <v>44</v>
      </c>
      <c r="CU425" s="125" t="s">
        <v>44</v>
      </c>
      <c r="CV425" s="125" t="s">
        <v>6157</v>
      </c>
      <c r="CW425" s="125" t="s">
        <v>44</v>
      </c>
      <c r="CX425" s="153">
        <v>25569.646527766203</v>
      </c>
    </row>
    <row r="426" spans="1:102" ht="15" customHeight="1" x14ac:dyDescent="0.25">
      <c r="A426" s="8"/>
      <c r="B426" s="128">
        <v>62604345000101</v>
      </c>
      <c r="C426" s="151" t="s">
        <v>6158</v>
      </c>
      <c r="D426" s="125">
        <v>10</v>
      </c>
      <c r="E426" s="125"/>
      <c r="F426" s="121"/>
      <c r="G426" s="125" t="s">
        <v>3978</v>
      </c>
      <c r="H426" s="125" t="s">
        <v>3276</v>
      </c>
      <c r="I426" s="125" t="s">
        <v>3276</v>
      </c>
      <c r="J426" s="125" t="s">
        <v>3317</v>
      </c>
      <c r="K426" s="125" t="s">
        <v>3285</v>
      </c>
      <c r="L426" s="125" t="s">
        <v>4605</v>
      </c>
      <c r="M426" s="125" t="s">
        <v>160</v>
      </c>
      <c r="N426" s="125" t="s">
        <v>44</v>
      </c>
      <c r="O426" s="125" t="s">
        <v>311</v>
      </c>
      <c r="P426" s="125" t="s">
        <v>4722</v>
      </c>
      <c r="Q426" s="126">
        <v>500</v>
      </c>
      <c r="R426" s="125" t="s">
        <v>4571</v>
      </c>
      <c r="S426" s="187" t="s">
        <v>44</v>
      </c>
      <c r="T426" s="170">
        <v>500</v>
      </c>
      <c r="U426" s="170">
        <v>500</v>
      </c>
      <c r="V426" s="171" t="s">
        <v>3271</v>
      </c>
      <c r="W426" s="171" t="s">
        <v>132</v>
      </c>
      <c r="X426" s="171" t="s">
        <v>4652</v>
      </c>
      <c r="Y426" s="171" t="s">
        <v>3288</v>
      </c>
      <c r="Z426" s="171">
        <v>30</v>
      </c>
      <c r="AA426" s="171" t="s">
        <v>44</v>
      </c>
      <c r="AB426" s="168" t="s">
        <v>44</v>
      </c>
      <c r="AC426" s="171" t="s">
        <v>44</v>
      </c>
      <c r="AD426" s="168">
        <v>0.01</v>
      </c>
      <c r="AE426" s="168" t="s">
        <v>44</v>
      </c>
      <c r="AF426" s="168">
        <v>0.01</v>
      </c>
      <c r="AG426" s="168" t="s">
        <v>44</v>
      </c>
      <c r="AH426" s="171" t="s">
        <v>44</v>
      </c>
      <c r="AI426" s="171" t="s">
        <v>44</v>
      </c>
      <c r="AJ426" s="171" t="s">
        <v>613</v>
      </c>
      <c r="AK426" s="172">
        <v>46053</v>
      </c>
      <c r="AL426" s="186" t="s">
        <v>6159</v>
      </c>
      <c r="AM426" s="127" t="s">
        <v>44</v>
      </c>
      <c r="AN426" s="127" t="s">
        <v>44</v>
      </c>
      <c r="AO426" s="127" t="s">
        <v>44</v>
      </c>
      <c r="AP426" s="127" t="s">
        <v>44</v>
      </c>
      <c r="AQ426" s="127" t="s">
        <v>44</v>
      </c>
      <c r="AR426" s="127" t="s">
        <v>44</v>
      </c>
      <c r="AS426" s="127" t="s">
        <v>44</v>
      </c>
      <c r="AT426" s="127" t="s">
        <v>44</v>
      </c>
      <c r="AU426" s="127" t="s">
        <v>44</v>
      </c>
      <c r="AV426" s="127" t="s">
        <v>44</v>
      </c>
      <c r="AW426" s="127" t="s">
        <v>44</v>
      </c>
      <c r="AX426" s="127" t="s">
        <v>44</v>
      </c>
      <c r="AY426" s="127" t="s">
        <v>44</v>
      </c>
      <c r="AZ426" s="127" t="s">
        <v>44</v>
      </c>
      <c r="BA426" s="127" t="s">
        <v>44</v>
      </c>
      <c r="BB426" s="127" t="s">
        <v>44</v>
      </c>
      <c r="BC426" s="127" t="s">
        <v>44</v>
      </c>
      <c r="BD426" s="127" t="s">
        <v>44</v>
      </c>
      <c r="BE426" s="127" t="s">
        <v>44</v>
      </c>
      <c r="BF426" s="127" t="s">
        <v>44</v>
      </c>
      <c r="BG426" s="127" t="s">
        <v>44</v>
      </c>
      <c r="BH426" s="127" t="s">
        <v>44</v>
      </c>
      <c r="BI426" s="127" t="s">
        <v>44</v>
      </c>
      <c r="BJ426" s="127" t="s">
        <v>44</v>
      </c>
      <c r="BK426" s="127" t="s">
        <v>44</v>
      </c>
      <c r="BL426" s="127" t="s">
        <v>44</v>
      </c>
      <c r="BM426" s="127" t="s">
        <v>44</v>
      </c>
      <c r="BN426" s="127" t="s">
        <v>44</v>
      </c>
      <c r="BO426" s="127" t="s">
        <v>44</v>
      </c>
      <c r="BP426" s="127" t="s">
        <v>44</v>
      </c>
      <c r="BQ426" s="127" t="s">
        <v>44</v>
      </c>
      <c r="BR426" s="127" t="s">
        <v>44</v>
      </c>
      <c r="BS426" s="127" t="s">
        <v>44</v>
      </c>
      <c r="BT426" s="127" t="s">
        <v>44</v>
      </c>
      <c r="BU426" s="127">
        <v>3.5364045644728198E-2</v>
      </c>
      <c r="BV426" s="174" t="s">
        <v>44</v>
      </c>
      <c r="BW426" s="174">
        <v>-1.2374705806721001E-3</v>
      </c>
      <c r="BX426" s="127" t="s">
        <v>44</v>
      </c>
      <c r="BY426" s="127">
        <v>-1.30483452097922E-2</v>
      </c>
      <c r="BZ426" s="174">
        <v>0.1048711291499258</v>
      </c>
      <c r="CA426" s="179" t="s">
        <v>44</v>
      </c>
      <c r="CB426" s="179" t="s">
        <v>44</v>
      </c>
      <c r="CC426" s="179" t="s">
        <v>44</v>
      </c>
      <c r="CD426" s="179" t="s">
        <v>44</v>
      </c>
      <c r="CE426" s="179" t="s">
        <v>44</v>
      </c>
      <c r="CF426" s="179" t="s">
        <v>44</v>
      </c>
      <c r="CG426" s="176">
        <v>1.03124342</v>
      </c>
      <c r="CH426" s="168">
        <v>0.36</v>
      </c>
      <c r="CI426" s="169" t="s">
        <v>44</v>
      </c>
      <c r="CJ426" s="169">
        <v>3.5999999999999999E-3</v>
      </c>
      <c r="CK426" s="169" t="s">
        <v>44</v>
      </c>
      <c r="CL426" s="169">
        <v>3.5999999999999999E-3</v>
      </c>
      <c r="CM426" s="177">
        <v>11220437.810000001</v>
      </c>
      <c r="CN426" s="177" t="s">
        <v>44</v>
      </c>
      <c r="CO426" s="177">
        <v>886317.27999999991</v>
      </c>
      <c r="CP426" s="127" t="s">
        <v>44</v>
      </c>
      <c r="CQ426" s="127" t="s">
        <v>44</v>
      </c>
      <c r="CR426" s="127" t="s">
        <v>44</v>
      </c>
      <c r="CS426" s="127" t="s">
        <v>44</v>
      </c>
      <c r="CT426" s="125" t="s">
        <v>44</v>
      </c>
      <c r="CU426" s="125" t="s">
        <v>44</v>
      </c>
      <c r="CV426" s="125" t="s">
        <v>44</v>
      </c>
      <c r="CW426" s="125" t="s">
        <v>44</v>
      </c>
      <c r="CX426" s="153">
        <v>25569.625694432871</v>
      </c>
    </row>
    <row r="427" spans="1:102" ht="15" customHeight="1" x14ac:dyDescent="0.25">
      <c r="A427" s="8"/>
      <c r="B427" s="128">
        <v>46153220000156</v>
      </c>
      <c r="C427" s="151" t="s">
        <v>3977</v>
      </c>
      <c r="D427" s="125">
        <v>50</v>
      </c>
      <c r="E427" s="125"/>
      <c r="F427" s="121"/>
      <c r="G427" s="125" t="s">
        <v>3978</v>
      </c>
      <c r="H427" s="125" t="s">
        <v>347</v>
      </c>
      <c r="I427" s="125" t="s">
        <v>3278</v>
      </c>
      <c r="J427" s="125" t="s">
        <v>3317</v>
      </c>
      <c r="K427" s="125" t="s">
        <v>3285</v>
      </c>
      <c r="L427" s="125" t="s">
        <v>3273</v>
      </c>
      <c r="M427" s="125" t="s">
        <v>4965</v>
      </c>
      <c r="N427" s="125" t="s">
        <v>4785</v>
      </c>
      <c r="O427" s="125" t="s">
        <v>4647</v>
      </c>
      <c r="P427" s="125" t="s">
        <v>3828</v>
      </c>
      <c r="Q427" s="126">
        <v>10900</v>
      </c>
      <c r="R427" s="125" t="s">
        <v>4612</v>
      </c>
      <c r="S427" s="187" t="s">
        <v>44</v>
      </c>
      <c r="T427" s="170">
        <v>1000</v>
      </c>
      <c r="U427" s="170">
        <v>10900</v>
      </c>
      <c r="V427" s="171" t="s">
        <v>3271</v>
      </c>
      <c r="W427" s="171" t="s">
        <v>132</v>
      </c>
      <c r="X427" s="171" t="s">
        <v>44</v>
      </c>
      <c r="Y427" s="171" t="s">
        <v>44</v>
      </c>
      <c r="Z427" s="171" t="s">
        <v>44</v>
      </c>
      <c r="AA427" s="171" t="s">
        <v>44</v>
      </c>
      <c r="AB427" s="168" t="s">
        <v>44</v>
      </c>
      <c r="AC427" s="171" t="s">
        <v>44</v>
      </c>
      <c r="AD427" s="168">
        <v>2.12E-2</v>
      </c>
      <c r="AE427" s="168" t="s">
        <v>44</v>
      </c>
      <c r="AF427" s="168">
        <v>2.12E-2</v>
      </c>
      <c r="AG427" s="168">
        <v>0.2</v>
      </c>
      <c r="AH427" s="171" t="s">
        <v>3253</v>
      </c>
      <c r="AI427" s="171" t="s">
        <v>3254</v>
      </c>
      <c r="AJ427" s="171" t="s">
        <v>44</v>
      </c>
      <c r="AK427" s="172">
        <v>45050</v>
      </c>
      <c r="AL427" s="186" t="s">
        <v>6160</v>
      </c>
      <c r="AM427" s="127" t="s">
        <v>44</v>
      </c>
      <c r="AN427" s="127" t="s">
        <v>44</v>
      </c>
      <c r="AO427" s="127" t="s">
        <v>44</v>
      </c>
      <c r="AP427" s="127" t="s">
        <v>44</v>
      </c>
      <c r="AQ427" s="127" t="s">
        <v>44</v>
      </c>
      <c r="AR427" s="127" t="s">
        <v>44</v>
      </c>
      <c r="AS427" s="127" t="s">
        <v>44</v>
      </c>
      <c r="AT427" s="127" t="s">
        <v>44</v>
      </c>
      <c r="AU427" s="127" t="s">
        <v>44</v>
      </c>
      <c r="AV427" s="127" t="s">
        <v>44</v>
      </c>
      <c r="AW427" s="127" t="s">
        <v>44</v>
      </c>
      <c r="AX427" s="127" t="s">
        <v>44</v>
      </c>
      <c r="AY427" s="127" t="s">
        <v>44</v>
      </c>
      <c r="AZ427" s="127" t="s">
        <v>44</v>
      </c>
      <c r="BA427" s="127" t="s">
        <v>44</v>
      </c>
      <c r="BB427" s="127" t="s">
        <v>44</v>
      </c>
      <c r="BC427" s="127" t="s">
        <v>44</v>
      </c>
      <c r="BD427" s="127" t="s">
        <v>44</v>
      </c>
      <c r="BE427" s="127" t="s">
        <v>44</v>
      </c>
      <c r="BF427" s="127" t="s">
        <v>44</v>
      </c>
      <c r="BG427" s="127" t="s">
        <v>44</v>
      </c>
      <c r="BH427" s="127" t="s">
        <v>44</v>
      </c>
      <c r="BI427" s="127" t="s">
        <v>44</v>
      </c>
      <c r="BJ427" s="127" t="s">
        <v>44</v>
      </c>
      <c r="BK427" s="127" t="s">
        <v>44</v>
      </c>
      <c r="BL427" s="127" t="s">
        <v>44</v>
      </c>
      <c r="BM427" s="127" t="s">
        <v>44</v>
      </c>
      <c r="BN427" s="127" t="s">
        <v>44</v>
      </c>
      <c r="BO427" s="127" t="s">
        <v>44</v>
      </c>
      <c r="BP427" s="127" t="s">
        <v>44</v>
      </c>
      <c r="BQ427" s="127" t="s">
        <v>44</v>
      </c>
      <c r="BR427" s="127" t="s">
        <v>44</v>
      </c>
      <c r="BS427" s="127" t="s">
        <v>44</v>
      </c>
      <c r="BT427" s="127">
        <v>4.1003395757623899E-2</v>
      </c>
      <c r="BU427" s="127">
        <v>0.90652295960466678</v>
      </c>
      <c r="BV427" s="174">
        <v>-2.9580687566365871</v>
      </c>
      <c r="BW427" s="174">
        <v>0.23564145971949191</v>
      </c>
      <c r="BX427" s="127">
        <v>-2.6612322358975201E-2</v>
      </c>
      <c r="BY427" s="127">
        <v>-0.72158126667000011</v>
      </c>
      <c r="BZ427" s="174">
        <v>-0.2427090105893274</v>
      </c>
      <c r="CA427" s="179">
        <v>0.1193681613952651</v>
      </c>
      <c r="CB427" s="179">
        <v>-3.7912006244575101E-2</v>
      </c>
      <c r="CC427" s="179">
        <v>0.17229164906186409</v>
      </c>
      <c r="CD427" s="179">
        <v>0.13067081903471839</v>
      </c>
      <c r="CE427" s="179">
        <v>0.13867491818658209</v>
      </c>
      <c r="CF427" s="179">
        <v>0.11458641472591211</v>
      </c>
      <c r="CG427" s="176">
        <v>1258.154587</v>
      </c>
      <c r="CH427" s="168">
        <v>0.15</v>
      </c>
      <c r="CI427" s="169" t="s">
        <v>44</v>
      </c>
      <c r="CJ427" s="169">
        <v>3.1800000000000001E-3</v>
      </c>
      <c r="CK427" s="169" t="s">
        <v>44</v>
      </c>
      <c r="CL427" s="169">
        <v>3.1800000000000001E-3</v>
      </c>
      <c r="CM427" s="177">
        <v>439611788.69999999</v>
      </c>
      <c r="CN427" s="177">
        <v>425546636.41492051</v>
      </c>
      <c r="CO427" s="177">
        <v>9971993.3000000007</v>
      </c>
      <c r="CP427" s="127" t="s">
        <v>44</v>
      </c>
      <c r="CQ427" s="127" t="s">
        <v>44</v>
      </c>
      <c r="CR427" s="127" t="s">
        <v>44</v>
      </c>
      <c r="CS427" s="127" t="s">
        <v>44</v>
      </c>
      <c r="CT427" s="125" t="s">
        <v>44</v>
      </c>
      <c r="CU427" s="125" t="s">
        <v>44</v>
      </c>
      <c r="CV427" s="125" t="s">
        <v>6161</v>
      </c>
      <c r="CW427" s="125" t="s">
        <v>44</v>
      </c>
      <c r="CX427" s="153">
        <v>25569.604861099539</v>
      </c>
    </row>
    <row r="428" spans="1:102" ht="15" customHeight="1" x14ac:dyDescent="0.25">
      <c r="A428" s="8"/>
      <c r="B428" s="128">
        <v>46153220000156</v>
      </c>
      <c r="C428" s="151" t="s">
        <v>3980</v>
      </c>
      <c r="D428" s="125">
        <v>50</v>
      </c>
      <c r="E428" s="125"/>
      <c r="F428" s="121"/>
      <c r="G428" s="125" t="s">
        <v>3978</v>
      </c>
      <c r="H428" s="125" t="s">
        <v>347</v>
      </c>
      <c r="I428" s="125" t="s">
        <v>3278</v>
      </c>
      <c r="J428" s="125" t="s">
        <v>3317</v>
      </c>
      <c r="K428" s="125" t="s">
        <v>3298</v>
      </c>
      <c r="L428" s="125" t="s">
        <v>3273</v>
      </c>
      <c r="M428" s="125" t="s">
        <v>4965</v>
      </c>
      <c r="N428" s="125" t="s">
        <v>4785</v>
      </c>
      <c r="O428" s="125" t="s">
        <v>4647</v>
      </c>
      <c r="P428" s="125" t="s">
        <v>3828</v>
      </c>
      <c r="Q428" s="126">
        <v>500310</v>
      </c>
      <c r="R428" s="125" t="s">
        <v>4612</v>
      </c>
      <c r="S428" s="187" t="s">
        <v>44</v>
      </c>
      <c r="T428" s="170">
        <v>500310</v>
      </c>
      <c r="U428" s="170">
        <v>500310</v>
      </c>
      <c r="V428" s="171" t="s">
        <v>3271</v>
      </c>
      <c r="W428" s="171" t="s">
        <v>132</v>
      </c>
      <c r="X428" s="171" t="s">
        <v>44</v>
      </c>
      <c r="Y428" s="171" t="s">
        <v>44</v>
      </c>
      <c r="Z428" s="171" t="s">
        <v>44</v>
      </c>
      <c r="AA428" s="171" t="s">
        <v>44</v>
      </c>
      <c r="AB428" s="168" t="s">
        <v>44</v>
      </c>
      <c r="AC428" s="171" t="s">
        <v>44</v>
      </c>
      <c r="AD428" s="168">
        <v>2.12E-2</v>
      </c>
      <c r="AE428" s="168" t="s">
        <v>44</v>
      </c>
      <c r="AF428" s="168">
        <v>2.12E-2</v>
      </c>
      <c r="AG428" s="168">
        <v>0.2</v>
      </c>
      <c r="AH428" s="171" t="s">
        <v>3253</v>
      </c>
      <c r="AI428" s="171" t="s">
        <v>3254</v>
      </c>
      <c r="AJ428" s="171" t="s">
        <v>44</v>
      </c>
      <c r="AK428" s="172">
        <v>45050</v>
      </c>
      <c r="AL428" s="186" t="s">
        <v>6162</v>
      </c>
      <c r="AM428" s="127" t="s">
        <v>44</v>
      </c>
      <c r="AN428" s="127" t="s">
        <v>44</v>
      </c>
      <c r="AO428" s="127" t="s">
        <v>44</v>
      </c>
      <c r="AP428" s="127" t="s">
        <v>44</v>
      </c>
      <c r="AQ428" s="127" t="s">
        <v>44</v>
      </c>
      <c r="AR428" s="127" t="s">
        <v>44</v>
      </c>
      <c r="AS428" s="127" t="s">
        <v>44</v>
      </c>
      <c r="AT428" s="127" t="s">
        <v>44</v>
      </c>
      <c r="AU428" s="127" t="s">
        <v>44</v>
      </c>
      <c r="AV428" s="127" t="s">
        <v>44</v>
      </c>
      <c r="AW428" s="127" t="s">
        <v>44</v>
      </c>
      <c r="AX428" s="127" t="s">
        <v>44</v>
      </c>
      <c r="AY428" s="127" t="s">
        <v>44</v>
      </c>
      <c r="AZ428" s="127" t="s">
        <v>44</v>
      </c>
      <c r="BA428" s="127" t="s">
        <v>44</v>
      </c>
      <c r="BB428" s="127" t="s">
        <v>44</v>
      </c>
      <c r="BC428" s="127" t="s">
        <v>44</v>
      </c>
      <c r="BD428" s="127" t="s">
        <v>44</v>
      </c>
      <c r="BE428" s="127" t="s">
        <v>44</v>
      </c>
      <c r="BF428" s="127" t="s">
        <v>44</v>
      </c>
      <c r="BG428" s="127" t="s">
        <v>44</v>
      </c>
      <c r="BH428" s="127" t="s">
        <v>44</v>
      </c>
      <c r="BI428" s="127" t="s">
        <v>44</v>
      </c>
      <c r="BJ428" s="127" t="s">
        <v>44</v>
      </c>
      <c r="BK428" s="127" t="s">
        <v>44</v>
      </c>
      <c r="BL428" s="127" t="s">
        <v>44</v>
      </c>
      <c r="BM428" s="127" t="s">
        <v>44</v>
      </c>
      <c r="BN428" s="127" t="s">
        <v>44</v>
      </c>
      <c r="BO428" s="127" t="s">
        <v>44</v>
      </c>
      <c r="BP428" s="127" t="s">
        <v>44</v>
      </c>
      <c r="BQ428" s="127" t="s">
        <v>44</v>
      </c>
      <c r="BR428" s="127" t="s">
        <v>44</v>
      </c>
      <c r="BS428" s="127" t="s">
        <v>44</v>
      </c>
      <c r="BT428" s="127">
        <v>4.1003395757623899E-2</v>
      </c>
      <c r="BU428" s="127">
        <v>0.90652295960466678</v>
      </c>
      <c r="BV428" s="174">
        <v>-2.9580687566365871</v>
      </c>
      <c r="BW428" s="174">
        <v>0.23564145971949191</v>
      </c>
      <c r="BX428" s="127">
        <v>-2.6612322358975201E-2</v>
      </c>
      <c r="BY428" s="127">
        <v>-0.72158126667000011</v>
      </c>
      <c r="BZ428" s="174">
        <v>-0.2427090105893274</v>
      </c>
      <c r="CA428" s="179">
        <v>0.1193681613952651</v>
      </c>
      <c r="CB428" s="179">
        <v>-3.7912006244575101E-2</v>
      </c>
      <c r="CC428" s="179">
        <v>0.17229164906186409</v>
      </c>
      <c r="CD428" s="179">
        <v>0.13067081903471839</v>
      </c>
      <c r="CE428" s="179">
        <v>0.13867491818658209</v>
      </c>
      <c r="CF428" s="179">
        <v>0.11458641472591211</v>
      </c>
      <c r="CG428" s="176">
        <v>1258.154587</v>
      </c>
      <c r="CH428" s="168">
        <v>0.15</v>
      </c>
      <c r="CI428" s="169" t="s">
        <v>44</v>
      </c>
      <c r="CJ428" s="169">
        <v>3.1800000000000001E-3</v>
      </c>
      <c r="CK428" s="169" t="s">
        <v>44</v>
      </c>
      <c r="CL428" s="169">
        <v>3.1800000000000001E-3</v>
      </c>
      <c r="CM428" s="177">
        <v>439611788.69999999</v>
      </c>
      <c r="CN428" s="177">
        <v>425546636.41492051</v>
      </c>
      <c r="CO428" s="177">
        <v>9971993.3000000007</v>
      </c>
      <c r="CP428" s="127" t="s">
        <v>44</v>
      </c>
      <c r="CQ428" s="127" t="s">
        <v>44</v>
      </c>
      <c r="CR428" s="127" t="s">
        <v>44</v>
      </c>
      <c r="CS428" s="127" t="s">
        <v>44</v>
      </c>
      <c r="CT428" s="125" t="s">
        <v>44</v>
      </c>
      <c r="CU428" s="125" t="s">
        <v>44</v>
      </c>
      <c r="CV428" s="125" t="s">
        <v>6161</v>
      </c>
      <c r="CW428" s="125" t="s">
        <v>44</v>
      </c>
      <c r="CX428" s="153">
        <v>25569.604861099539</v>
      </c>
    </row>
    <row r="429" spans="1:102" ht="15" customHeight="1" x14ac:dyDescent="0.25">
      <c r="A429" s="8"/>
      <c r="B429" s="128">
        <v>46153220000156</v>
      </c>
      <c r="C429" s="151" t="s">
        <v>3983</v>
      </c>
      <c r="D429" s="125">
        <v>50</v>
      </c>
      <c r="E429" s="125"/>
      <c r="F429" s="121"/>
      <c r="G429" s="125" t="s">
        <v>3978</v>
      </c>
      <c r="H429" s="125" t="s">
        <v>347</v>
      </c>
      <c r="I429" s="125" t="s">
        <v>3278</v>
      </c>
      <c r="J429" s="125" t="s">
        <v>3317</v>
      </c>
      <c r="K429" s="125" t="s">
        <v>3285</v>
      </c>
      <c r="L429" s="125" t="s">
        <v>3273</v>
      </c>
      <c r="M429" s="125" t="s">
        <v>4965</v>
      </c>
      <c r="N429" s="125" t="s">
        <v>4785</v>
      </c>
      <c r="O429" s="125" t="s">
        <v>4647</v>
      </c>
      <c r="P429" s="125" t="s">
        <v>3828</v>
      </c>
      <c r="Q429" s="126">
        <v>10000</v>
      </c>
      <c r="R429" s="125" t="s">
        <v>4612</v>
      </c>
      <c r="S429" s="187" t="s">
        <v>44</v>
      </c>
      <c r="T429" s="170">
        <v>0.01</v>
      </c>
      <c r="U429" s="170">
        <v>0.01</v>
      </c>
      <c r="V429" s="171" t="s">
        <v>3271</v>
      </c>
      <c r="W429" s="171" t="s">
        <v>132</v>
      </c>
      <c r="X429" s="171" t="s">
        <v>44</v>
      </c>
      <c r="Y429" s="171" t="s">
        <v>44</v>
      </c>
      <c r="Z429" s="171" t="s">
        <v>44</v>
      </c>
      <c r="AA429" s="171" t="s">
        <v>44</v>
      </c>
      <c r="AB429" s="168" t="s">
        <v>44</v>
      </c>
      <c r="AC429" s="171" t="s">
        <v>44</v>
      </c>
      <c r="AD429" s="168">
        <v>2.12E-2</v>
      </c>
      <c r="AE429" s="168" t="s">
        <v>44</v>
      </c>
      <c r="AF429" s="168" t="s">
        <v>44</v>
      </c>
      <c r="AG429" s="168">
        <v>0.2</v>
      </c>
      <c r="AH429" s="171" t="s">
        <v>44</v>
      </c>
      <c r="AI429" s="171" t="s">
        <v>44</v>
      </c>
      <c r="AJ429" s="171" t="s">
        <v>44</v>
      </c>
      <c r="AK429" s="172">
        <v>44960</v>
      </c>
      <c r="AL429" s="186" t="s">
        <v>6168</v>
      </c>
      <c r="AM429" s="127" t="s">
        <v>44</v>
      </c>
      <c r="AN429" s="127" t="s">
        <v>44</v>
      </c>
      <c r="AO429" s="127" t="s">
        <v>44</v>
      </c>
      <c r="AP429" s="127" t="s">
        <v>44</v>
      </c>
      <c r="AQ429" s="127" t="s">
        <v>44</v>
      </c>
      <c r="AR429" s="127" t="s">
        <v>44</v>
      </c>
      <c r="AS429" s="127" t="s">
        <v>44</v>
      </c>
      <c r="AT429" s="127" t="s">
        <v>44</v>
      </c>
      <c r="AU429" s="127" t="s">
        <v>44</v>
      </c>
      <c r="AV429" s="127" t="s">
        <v>44</v>
      </c>
      <c r="AW429" s="127" t="s">
        <v>44</v>
      </c>
      <c r="AX429" s="127" t="s">
        <v>44</v>
      </c>
      <c r="AY429" s="127" t="s">
        <v>44</v>
      </c>
      <c r="AZ429" s="127" t="s">
        <v>44</v>
      </c>
      <c r="BA429" s="127" t="s">
        <v>44</v>
      </c>
      <c r="BB429" s="127" t="s">
        <v>44</v>
      </c>
      <c r="BC429" s="127" t="s">
        <v>44</v>
      </c>
      <c r="BD429" s="127" t="s">
        <v>44</v>
      </c>
      <c r="BE429" s="127" t="s">
        <v>44</v>
      </c>
      <c r="BF429" s="127" t="s">
        <v>44</v>
      </c>
      <c r="BG429" s="127" t="s">
        <v>44</v>
      </c>
      <c r="BH429" s="127" t="s">
        <v>44</v>
      </c>
      <c r="BI429" s="127" t="s">
        <v>44</v>
      </c>
      <c r="BJ429" s="127" t="s">
        <v>44</v>
      </c>
      <c r="BK429" s="127" t="s">
        <v>44</v>
      </c>
      <c r="BL429" s="127" t="s">
        <v>44</v>
      </c>
      <c r="BM429" s="127" t="s">
        <v>44</v>
      </c>
      <c r="BN429" s="127" t="s">
        <v>44</v>
      </c>
      <c r="BO429" s="127" t="s">
        <v>44</v>
      </c>
      <c r="BP429" s="127" t="s">
        <v>44</v>
      </c>
      <c r="BQ429" s="127" t="s">
        <v>44</v>
      </c>
      <c r="BR429" s="127" t="s">
        <v>44</v>
      </c>
      <c r="BS429" s="127" t="s">
        <v>44</v>
      </c>
      <c r="BT429" s="127">
        <v>4.1003395757623899E-2</v>
      </c>
      <c r="BU429" s="127">
        <v>0.90652295960466678</v>
      </c>
      <c r="BV429" s="174">
        <v>-2.9580687566365871</v>
      </c>
      <c r="BW429" s="174">
        <v>0.23564145971949191</v>
      </c>
      <c r="BX429" s="127">
        <v>-2.6612322358975201E-2</v>
      </c>
      <c r="BY429" s="127">
        <v>-0.72158126667000011</v>
      </c>
      <c r="BZ429" s="174">
        <v>-0.2427090105893274</v>
      </c>
      <c r="CA429" s="179">
        <v>0.1193681613952651</v>
      </c>
      <c r="CB429" s="179">
        <v>-3.7912006244575101E-2</v>
      </c>
      <c r="CC429" s="179">
        <v>0.17229164906186409</v>
      </c>
      <c r="CD429" s="179">
        <v>0.13067081903471839</v>
      </c>
      <c r="CE429" s="179">
        <v>0.13867491818658209</v>
      </c>
      <c r="CF429" s="179">
        <v>0.11458641472591211</v>
      </c>
      <c r="CG429" s="176">
        <v>1258.154587</v>
      </c>
      <c r="CH429" s="168">
        <v>0.15</v>
      </c>
      <c r="CI429" s="169">
        <v>0.05</v>
      </c>
      <c r="CJ429" s="169">
        <v>3.1800000000000001E-3</v>
      </c>
      <c r="CK429" s="169" t="s">
        <v>44</v>
      </c>
      <c r="CL429" s="169">
        <v>3.1800000000000001E-3</v>
      </c>
      <c r="CM429" s="177">
        <v>439611788.69999999</v>
      </c>
      <c r="CN429" s="177">
        <v>425546636.41492051</v>
      </c>
      <c r="CO429" s="177">
        <v>9971993.3000000007</v>
      </c>
      <c r="CP429" s="127" t="s">
        <v>44</v>
      </c>
      <c r="CQ429" s="127" t="s">
        <v>44</v>
      </c>
      <c r="CR429" s="127" t="s">
        <v>44</v>
      </c>
      <c r="CS429" s="127" t="s">
        <v>44</v>
      </c>
      <c r="CT429" s="125" t="s">
        <v>44</v>
      </c>
      <c r="CU429" s="125" t="s">
        <v>44</v>
      </c>
      <c r="CV429" s="125" t="s">
        <v>6161</v>
      </c>
      <c r="CW429" s="125" t="s">
        <v>44</v>
      </c>
      <c r="CX429" s="153">
        <v>25569.604861099539</v>
      </c>
    </row>
    <row r="430" spans="1:102" ht="15" customHeight="1" x14ac:dyDescent="0.25">
      <c r="A430" s="8"/>
      <c r="B430" s="128">
        <v>46153220000156</v>
      </c>
      <c r="C430" s="151" t="s">
        <v>3985</v>
      </c>
      <c r="D430" s="125">
        <v>50</v>
      </c>
      <c r="E430" s="125"/>
      <c r="F430" s="121"/>
      <c r="G430" s="125" t="s">
        <v>3978</v>
      </c>
      <c r="H430" s="125" t="s">
        <v>347</v>
      </c>
      <c r="I430" s="125" t="s">
        <v>3278</v>
      </c>
      <c r="J430" s="125" t="s">
        <v>3317</v>
      </c>
      <c r="K430" s="125" t="s">
        <v>3298</v>
      </c>
      <c r="L430" s="125" t="s">
        <v>3273</v>
      </c>
      <c r="M430" s="125" t="s">
        <v>4965</v>
      </c>
      <c r="N430" s="125" t="s">
        <v>4785</v>
      </c>
      <c r="O430" s="125" t="s">
        <v>4647</v>
      </c>
      <c r="P430" s="125" t="s">
        <v>3828</v>
      </c>
      <c r="Q430" s="126">
        <v>1000000</v>
      </c>
      <c r="R430" s="125" t="s">
        <v>4612</v>
      </c>
      <c r="S430" s="187" t="s">
        <v>44</v>
      </c>
      <c r="T430" s="170">
        <v>0.01</v>
      </c>
      <c r="U430" s="170">
        <v>0.01</v>
      </c>
      <c r="V430" s="171" t="s">
        <v>3271</v>
      </c>
      <c r="W430" s="171" t="s">
        <v>132</v>
      </c>
      <c r="X430" s="171" t="s">
        <v>44</v>
      </c>
      <c r="Y430" s="171" t="s">
        <v>44</v>
      </c>
      <c r="Z430" s="171" t="s">
        <v>44</v>
      </c>
      <c r="AA430" s="171" t="s">
        <v>44</v>
      </c>
      <c r="AB430" s="168" t="s">
        <v>44</v>
      </c>
      <c r="AC430" s="171" t="s">
        <v>44</v>
      </c>
      <c r="AD430" s="168">
        <v>2.12E-2</v>
      </c>
      <c r="AE430" s="168" t="s">
        <v>44</v>
      </c>
      <c r="AF430" s="168">
        <v>2.12E-2</v>
      </c>
      <c r="AG430" s="168">
        <v>0.2</v>
      </c>
      <c r="AH430" s="171" t="s">
        <v>3253</v>
      </c>
      <c r="AI430" s="171" t="s">
        <v>3254</v>
      </c>
      <c r="AJ430" s="171" t="s">
        <v>44</v>
      </c>
      <c r="AK430" s="172">
        <v>45050</v>
      </c>
      <c r="AL430" s="186" t="s">
        <v>6169</v>
      </c>
      <c r="AM430" s="127" t="s">
        <v>44</v>
      </c>
      <c r="AN430" s="127" t="s">
        <v>44</v>
      </c>
      <c r="AO430" s="127" t="s">
        <v>44</v>
      </c>
      <c r="AP430" s="127" t="s">
        <v>44</v>
      </c>
      <c r="AQ430" s="127" t="s">
        <v>44</v>
      </c>
      <c r="AR430" s="127" t="s">
        <v>44</v>
      </c>
      <c r="AS430" s="127" t="s">
        <v>44</v>
      </c>
      <c r="AT430" s="127" t="s">
        <v>44</v>
      </c>
      <c r="AU430" s="127" t="s">
        <v>44</v>
      </c>
      <c r="AV430" s="127" t="s">
        <v>44</v>
      </c>
      <c r="AW430" s="127" t="s">
        <v>44</v>
      </c>
      <c r="AX430" s="127" t="s">
        <v>44</v>
      </c>
      <c r="AY430" s="127" t="s">
        <v>44</v>
      </c>
      <c r="AZ430" s="127" t="s">
        <v>44</v>
      </c>
      <c r="BA430" s="127" t="s">
        <v>44</v>
      </c>
      <c r="BB430" s="127" t="s">
        <v>44</v>
      </c>
      <c r="BC430" s="127" t="s">
        <v>44</v>
      </c>
      <c r="BD430" s="127" t="s">
        <v>44</v>
      </c>
      <c r="BE430" s="127" t="s">
        <v>44</v>
      </c>
      <c r="BF430" s="127" t="s">
        <v>44</v>
      </c>
      <c r="BG430" s="127" t="s">
        <v>44</v>
      </c>
      <c r="BH430" s="127" t="s">
        <v>44</v>
      </c>
      <c r="BI430" s="127" t="s">
        <v>44</v>
      </c>
      <c r="BJ430" s="127" t="s">
        <v>44</v>
      </c>
      <c r="BK430" s="127" t="s">
        <v>44</v>
      </c>
      <c r="BL430" s="127" t="s">
        <v>44</v>
      </c>
      <c r="BM430" s="127" t="s">
        <v>44</v>
      </c>
      <c r="BN430" s="127" t="s">
        <v>44</v>
      </c>
      <c r="BO430" s="127" t="s">
        <v>44</v>
      </c>
      <c r="BP430" s="127" t="s">
        <v>44</v>
      </c>
      <c r="BQ430" s="127" t="s">
        <v>44</v>
      </c>
      <c r="BR430" s="127" t="s">
        <v>44</v>
      </c>
      <c r="BS430" s="127" t="s">
        <v>44</v>
      </c>
      <c r="BT430" s="127">
        <v>4.1003395757623899E-2</v>
      </c>
      <c r="BU430" s="127">
        <v>0.90652295960466678</v>
      </c>
      <c r="BV430" s="174">
        <v>-2.9580687566365871</v>
      </c>
      <c r="BW430" s="174">
        <v>0.23564145971949191</v>
      </c>
      <c r="BX430" s="127">
        <v>-2.6612322358975201E-2</v>
      </c>
      <c r="BY430" s="127">
        <v>-0.72158126667000011</v>
      </c>
      <c r="BZ430" s="174">
        <v>-0.2427090105893274</v>
      </c>
      <c r="CA430" s="179">
        <v>0.1193681613952651</v>
      </c>
      <c r="CB430" s="179">
        <v>-3.7912006244575101E-2</v>
      </c>
      <c r="CC430" s="179">
        <v>0.17229164906186409</v>
      </c>
      <c r="CD430" s="179">
        <v>0.13067081903471839</v>
      </c>
      <c r="CE430" s="179">
        <v>0.13867491818658209</v>
      </c>
      <c r="CF430" s="179">
        <v>0.11458641472591211</v>
      </c>
      <c r="CG430" s="176">
        <v>1258.154587</v>
      </c>
      <c r="CH430" s="168">
        <v>0.15</v>
      </c>
      <c r="CI430" s="169">
        <v>0.05</v>
      </c>
      <c r="CJ430" s="169">
        <v>3.1800000000000001E-3</v>
      </c>
      <c r="CK430" s="169" t="s">
        <v>44</v>
      </c>
      <c r="CL430" s="169">
        <v>3.1800000000000001E-3</v>
      </c>
      <c r="CM430" s="177">
        <v>439611788.69999999</v>
      </c>
      <c r="CN430" s="177">
        <v>425546636.41492051</v>
      </c>
      <c r="CO430" s="177">
        <v>9971993.3000000007</v>
      </c>
      <c r="CP430" s="127" t="s">
        <v>44</v>
      </c>
      <c r="CQ430" s="127" t="s">
        <v>44</v>
      </c>
      <c r="CR430" s="127" t="s">
        <v>44</v>
      </c>
      <c r="CS430" s="127" t="s">
        <v>44</v>
      </c>
      <c r="CT430" s="125" t="s">
        <v>44</v>
      </c>
      <c r="CU430" s="125" t="s">
        <v>44</v>
      </c>
      <c r="CV430" s="125" t="s">
        <v>6161</v>
      </c>
      <c r="CW430" s="125" t="s">
        <v>44</v>
      </c>
      <c r="CX430" s="153">
        <v>25569.604861099539</v>
      </c>
    </row>
    <row r="431" spans="1:102" ht="15" customHeight="1" x14ac:dyDescent="0.25">
      <c r="A431" s="8"/>
      <c r="B431" s="128">
        <v>57341740000109</v>
      </c>
      <c r="C431" s="151" t="s">
        <v>3982</v>
      </c>
      <c r="D431" s="125">
        <v>50</v>
      </c>
      <c r="E431" s="125"/>
      <c r="F431" s="121"/>
      <c r="G431" s="125" t="s">
        <v>3923</v>
      </c>
      <c r="H431" s="125" t="s">
        <v>3924</v>
      </c>
      <c r="I431" s="125" t="s">
        <v>3924</v>
      </c>
      <c r="J431" s="125" t="s">
        <v>3317</v>
      </c>
      <c r="K431" s="125" t="s">
        <v>3298</v>
      </c>
      <c r="L431" s="125" t="s">
        <v>3273</v>
      </c>
      <c r="M431" s="125" t="s">
        <v>160</v>
      </c>
      <c r="N431" s="125" t="s">
        <v>6163</v>
      </c>
      <c r="O431" s="125" t="s">
        <v>4647</v>
      </c>
      <c r="P431" s="125" t="s">
        <v>3320</v>
      </c>
      <c r="Q431" s="126">
        <v>500</v>
      </c>
      <c r="R431" s="125" t="s">
        <v>4612</v>
      </c>
      <c r="S431" s="187" t="s">
        <v>44</v>
      </c>
      <c r="T431" s="170">
        <v>500</v>
      </c>
      <c r="U431" s="170">
        <v>500</v>
      </c>
      <c r="V431" s="171" t="s">
        <v>4723</v>
      </c>
      <c r="W431" s="171" t="s">
        <v>132</v>
      </c>
      <c r="X431" s="171" t="s">
        <v>6164</v>
      </c>
      <c r="Y431" s="171" t="s">
        <v>6164</v>
      </c>
      <c r="Z431" s="171">
        <v>1998</v>
      </c>
      <c r="AA431" s="171" t="s">
        <v>44</v>
      </c>
      <c r="AB431" s="168" t="s">
        <v>44</v>
      </c>
      <c r="AC431" s="171" t="s">
        <v>6165</v>
      </c>
      <c r="AD431" s="168">
        <v>5.0000000000000001E-4</v>
      </c>
      <c r="AE431" s="168">
        <v>2.0500000000000001E-2</v>
      </c>
      <c r="AF431" s="168">
        <v>2E-3</v>
      </c>
      <c r="AG431" s="168" t="s">
        <v>44</v>
      </c>
      <c r="AH431" s="171" t="s">
        <v>44</v>
      </c>
      <c r="AI431" s="171" t="s">
        <v>44</v>
      </c>
      <c r="AJ431" s="171" t="s">
        <v>130</v>
      </c>
      <c r="AK431" s="172">
        <v>45610</v>
      </c>
      <c r="AL431" s="186" t="s">
        <v>6166</v>
      </c>
      <c r="AM431" s="127">
        <v>1.0739473106489501E-2</v>
      </c>
      <c r="AN431" s="127">
        <v>4.5548226159172797E-2</v>
      </c>
      <c r="AO431" s="127">
        <v>0.14822396847734609</v>
      </c>
      <c r="AP431" s="127" t="s">
        <v>44</v>
      </c>
      <c r="AQ431" s="127" t="s">
        <v>44</v>
      </c>
      <c r="AR431" s="127" t="s">
        <v>44</v>
      </c>
      <c r="AS431" s="127" t="s">
        <v>44</v>
      </c>
      <c r="AT431" s="127" t="s">
        <v>44</v>
      </c>
      <c r="AU431" s="127" t="s">
        <v>44</v>
      </c>
      <c r="AV431" s="127" t="s">
        <v>44</v>
      </c>
      <c r="AW431" s="127">
        <v>0.141511740597765</v>
      </c>
      <c r="AX431" s="127">
        <v>0.9844254825615848</v>
      </c>
      <c r="AY431" s="127">
        <v>1.0032129179336269</v>
      </c>
      <c r="AZ431" s="127">
        <v>0.9996564531358304</v>
      </c>
      <c r="BA431" s="127" t="s">
        <v>44</v>
      </c>
      <c r="BB431" s="127" t="s">
        <v>44</v>
      </c>
      <c r="BC431" s="127" t="s">
        <v>44</v>
      </c>
      <c r="BD431" s="127" t="s">
        <v>44</v>
      </c>
      <c r="BE431" s="127" t="s">
        <v>44</v>
      </c>
      <c r="BF431" s="127" t="s">
        <v>44</v>
      </c>
      <c r="BG431" s="127" t="s">
        <v>44</v>
      </c>
      <c r="BH431" s="127">
        <v>0.99754770909708279</v>
      </c>
      <c r="BI431" s="127">
        <v>-1.699083517638E-4</v>
      </c>
      <c r="BJ431" s="127">
        <v>1.458740313802E-4</v>
      </c>
      <c r="BK431" s="127">
        <v>-5.0939379629300002E-5</v>
      </c>
      <c r="BL431" s="127" t="s">
        <v>44</v>
      </c>
      <c r="BM431" s="127" t="s">
        <v>44</v>
      </c>
      <c r="BN431" s="127" t="s">
        <v>44</v>
      </c>
      <c r="BO431" s="127" t="s">
        <v>44</v>
      </c>
      <c r="BP431" s="127" t="s">
        <v>44</v>
      </c>
      <c r="BQ431" s="127" t="s">
        <v>44</v>
      </c>
      <c r="BR431" s="127" t="s">
        <v>44</v>
      </c>
      <c r="BS431" s="127">
        <v>-3.0466184554001075E-4</v>
      </c>
      <c r="BT431" s="127">
        <v>2.5291741566390002E-4</v>
      </c>
      <c r="BU431" s="127">
        <v>8.237555172699E-4</v>
      </c>
      <c r="BV431" s="174">
        <v>-0.1753861508709548</v>
      </c>
      <c r="BW431" s="174">
        <v>-0.3594566254569353</v>
      </c>
      <c r="BX431" s="127" t="s">
        <v>44</v>
      </c>
      <c r="BY431" s="127" t="s">
        <v>44</v>
      </c>
      <c r="BZ431" s="174">
        <v>3.8858332601799997E-5</v>
      </c>
      <c r="CA431" s="179">
        <v>-4.6199014537126597E-2</v>
      </c>
      <c r="CB431" s="179">
        <v>0.1113772194657769</v>
      </c>
      <c r="CC431" s="179">
        <v>-0.13677867989942399</v>
      </c>
      <c r="CD431" s="179">
        <v>-0.1181690864328897</v>
      </c>
      <c r="CE431" s="179">
        <v>-8.4252348629876697E-2</v>
      </c>
      <c r="CF431" s="179">
        <v>-0.1696320598326394</v>
      </c>
      <c r="CG431" s="176">
        <v>1.21067401</v>
      </c>
      <c r="CH431" s="168" t="s">
        <v>44</v>
      </c>
      <c r="CI431" s="169" t="s">
        <v>44</v>
      </c>
      <c r="CJ431" s="169" t="s">
        <v>44</v>
      </c>
      <c r="CK431" s="169" t="s">
        <v>44</v>
      </c>
      <c r="CL431" s="169" t="s">
        <v>44</v>
      </c>
      <c r="CM431" s="177">
        <v>81006027.060000002</v>
      </c>
      <c r="CN431" s="177">
        <v>79208429.444603115</v>
      </c>
      <c r="CO431" s="177">
        <v>-6041434.419999999</v>
      </c>
      <c r="CP431" s="127" t="s">
        <v>44</v>
      </c>
      <c r="CQ431" s="127" t="s">
        <v>44</v>
      </c>
      <c r="CR431" s="127" t="s">
        <v>44</v>
      </c>
      <c r="CS431" s="127" t="s">
        <v>44</v>
      </c>
      <c r="CT431" s="125" t="s">
        <v>44</v>
      </c>
      <c r="CU431" s="125" t="s">
        <v>44</v>
      </c>
      <c r="CV431" s="125" t="s">
        <v>6167</v>
      </c>
      <c r="CW431" s="125" t="s">
        <v>44</v>
      </c>
      <c r="CX431" s="153">
        <v>25569.625694432871</v>
      </c>
    </row>
    <row r="432" spans="1:102" ht="15" customHeight="1" x14ac:dyDescent="0.25">
      <c r="A432" s="8"/>
      <c r="B432" s="128">
        <v>56958829000156</v>
      </c>
      <c r="C432" s="151" t="s">
        <v>4118</v>
      </c>
      <c r="D432" s="125">
        <v>50</v>
      </c>
      <c r="E432" s="125"/>
      <c r="F432" s="121"/>
      <c r="G432" s="125" t="s">
        <v>6120</v>
      </c>
      <c r="H432" s="125" t="s">
        <v>347</v>
      </c>
      <c r="I432" s="125" t="s">
        <v>3278</v>
      </c>
      <c r="J432" s="125" t="s">
        <v>3319</v>
      </c>
      <c r="K432" s="125" t="s">
        <v>3298</v>
      </c>
      <c r="L432" s="125" t="s">
        <v>4605</v>
      </c>
      <c r="M432" s="125" t="s">
        <v>4744</v>
      </c>
      <c r="N432" s="125" t="s">
        <v>44</v>
      </c>
      <c r="O432" s="125" t="s">
        <v>4630</v>
      </c>
      <c r="P432" s="125" t="s">
        <v>4745</v>
      </c>
      <c r="Q432" s="126">
        <v>10</v>
      </c>
      <c r="R432" s="125" t="s">
        <v>4612</v>
      </c>
      <c r="S432" s="187" t="s">
        <v>44</v>
      </c>
      <c r="T432" s="170">
        <v>500</v>
      </c>
      <c r="U432" s="170">
        <v>500</v>
      </c>
      <c r="V432" s="171" t="s">
        <v>3271</v>
      </c>
      <c r="W432" s="171" t="s">
        <v>132</v>
      </c>
      <c r="X432" s="171" t="s">
        <v>132</v>
      </c>
      <c r="Y432" s="171" t="s">
        <v>132</v>
      </c>
      <c r="Z432" s="171">
        <v>0</v>
      </c>
      <c r="AA432" s="171" t="s">
        <v>44</v>
      </c>
      <c r="AB432" s="168" t="s">
        <v>44</v>
      </c>
      <c r="AC432" s="171" t="s">
        <v>44</v>
      </c>
      <c r="AD432" s="168">
        <v>1.4999999999999999E-2</v>
      </c>
      <c r="AE432" s="168" t="s">
        <v>44</v>
      </c>
      <c r="AF432" s="168">
        <v>1.4999999999999999E-2</v>
      </c>
      <c r="AG432" s="168">
        <v>0.2</v>
      </c>
      <c r="AH432" s="171" t="s">
        <v>3322</v>
      </c>
      <c r="AI432" s="171" t="s">
        <v>4573</v>
      </c>
      <c r="AJ432" s="171" t="s">
        <v>613</v>
      </c>
      <c r="AK432" s="172">
        <v>45630</v>
      </c>
      <c r="AL432" s="186" t="s">
        <v>6121</v>
      </c>
      <c r="AM432" s="127">
        <v>-9.2791508426550004E-4</v>
      </c>
      <c r="AN432" s="127">
        <v>2.3039859805817002E-3</v>
      </c>
      <c r="AO432" s="127">
        <v>2.8580034928207001E-3</v>
      </c>
      <c r="AP432" s="127" t="s">
        <v>44</v>
      </c>
      <c r="AQ432" s="127" t="s">
        <v>44</v>
      </c>
      <c r="AR432" s="127" t="s">
        <v>44</v>
      </c>
      <c r="AS432" s="127" t="s">
        <v>44</v>
      </c>
      <c r="AT432" s="127" t="s">
        <v>44</v>
      </c>
      <c r="AU432" s="127" t="s">
        <v>44</v>
      </c>
      <c r="AV432" s="127" t="s">
        <v>44</v>
      </c>
      <c r="AW432" s="127">
        <v>-7.7915092626979999E-3</v>
      </c>
      <c r="AX432" s="127" t="s">
        <v>44</v>
      </c>
      <c r="AY432" s="127">
        <v>5.0745960784076297E-2</v>
      </c>
      <c r="AZ432" s="127">
        <v>1.92750313193755E-2</v>
      </c>
      <c r="BA432" s="127" t="s">
        <v>44</v>
      </c>
      <c r="BB432" s="127" t="s">
        <v>44</v>
      </c>
      <c r="BC432" s="127" t="s">
        <v>44</v>
      </c>
      <c r="BD432" s="127" t="s">
        <v>44</v>
      </c>
      <c r="BE432" s="127" t="s">
        <v>44</v>
      </c>
      <c r="BF432" s="127" t="s">
        <v>44</v>
      </c>
      <c r="BG432" s="127" t="s">
        <v>44</v>
      </c>
      <c r="BH432" s="127" t="s">
        <v>44</v>
      </c>
      <c r="BI432" s="127">
        <v>-1.1837296542519001E-2</v>
      </c>
      <c r="BJ432" s="127">
        <v>-4.3098366147210798E-2</v>
      </c>
      <c r="BK432" s="127">
        <v>-0.14541690436415461</v>
      </c>
      <c r="BL432" s="127" t="s">
        <v>44</v>
      </c>
      <c r="BM432" s="127" t="s">
        <v>44</v>
      </c>
      <c r="BN432" s="127" t="s">
        <v>44</v>
      </c>
      <c r="BO432" s="127" t="s">
        <v>44</v>
      </c>
      <c r="BP432" s="127" t="s">
        <v>44</v>
      </c>
      <c r="BQ432" s="127" t="s">
        <v>44</v>
      </c>
      <c r="BR432" s="127" t="s">
        <v>44</v>
      </c>
      <c r="BS432" s="127">
        <v>-0.13626502142590335</v>
      </c>
      <c r="BT432" s="127">
        <v>6.5756429742426001E-2</v>
      </c>
      <c r="BU432" s="127">
        <v>6.3476526699527497E-2</v>
      </c>
      <c r="BV432" s="174">
        <v>-2.0269876518082026</v>
      </c>
      <c r="BW432" s="174">
        <v>-2.258096192148181</v>
      </c>
      <c r="BX432" s="127">
        <v>-4.1409489246106303E-2</v>
      </c>
      <c r="BY432" s="127">
        <v>-4.1409489246106303E-2</v>
      </c>
      <c r="BZ432" s="174">
        <v>0.12347814751881329</v>
      </c>
      <c r="CA432" s="179">
        <v>0.34746514304528692</v>
      </c>
      <c r="CB432" s="179">
        <v>-0.15327751934178399</v>
      </c>
      <c r="CC432" s="179">
        <v>0.48127149998916069</v>
      </c>
      <c r="CD432" s="179">
        <v>0.58323650570531316</v>
      </c>
      <c r="CE432" s="179">
        <v>0.12983896781667961</v>
      </c>
      <c r="CF432" s="179">
        <v>0.41045587898965041</v>
      </c>
      <c r="CG432" s="176">
        <v>9.9101408499999994</v>
      </c>
      <c r="CH432" s="168">
        <v>0.1</v>
      </c>
      <c r="CI432" s="169">
        <v>0.05</v>
      </c>
      <c r="CJ432" s="169">
        <v>1.5E-3</v>
      </c>
      <c r="CK432" s="169" t="s">
        <v>44</v>
      </c>
      <c r="CL432" s="169">
        <v>1.5E-3</v>
      </c>
      <c r="CM432" s="177">
        <v>73232393.099999994</v>
      </c>
      <c r="CN432" s="177">
        <v>73128126.59547618</v>
      </c>
      <c r="CO432" s="177">
        <v>-1694826.5399999998</v>
      </c>
      <c r="CP432" s="127" t="s">
        <v>44</v>
      </c>
      <c r="CQ432" s="127" t="s">
        <v>44</v>
      </c>
      <c r="CR432" s="127" t="s">
        <v>44</v>
      </c>
      <c r="CS432" s="127" t="s">
        <v>44</v>
      </c>
      <c r="CT432" s="125" t="s">
        <v>44</v>
      </c>
      <c r="CU432" s="125" t="s">
        <v>44</v>
      </c>
      <c r="CV432" s="125" t="s">
        <v>6122</v>
      </c>
      <c r="CW432" s="125" t="s">
        <v>44</v>
      </c>
      <c r="CX432" s="153">
        <v>25569.625694432871</v>
      </c>
    </row>
    <row r="433" spans="1:102" ht="15" customHeight="1" x14ac:dyDescent="0.25">
      <c r="A433" s="8"/>
      <c r="B433" s="128">
        <v>39602877000198</v>
      </c>
      <c r="C433" s="151" t="s">
        <v>6170</v>
      </c>
      <c r="D433" s="125">
        <v>26</v>
      </c>
      <c r="E433" s="125"/>
      <c r="F433" s="121"/>
      <c r="G433" s="125" t="s">
        <v>3923</v>
      </c>
      <c r="H433" s="125" t="s">
        <v>2454</v>
      </c>
      <c r="I433" s="125" t="s">
        <v>2454</v>
      </c>
      <c r="J433" s="125" t="s">
        <v>3317</v>
      </c>
      <c r="K433" s="125" t="s">
        <v>3285</v>
      </c>
      <c r="L433" s="125" t="s">
        <v>3273</v>
      </c>
      <c r="M433" s="125" t="s">
        <v>110</v>
      </c>
      <c r="N433" s="125" t="s">
        <v>4646</v>
      </c>
      <c r="O433" s="125" t="s">
        <v>3696</v>
      </c>
      <c r="P433" s="125" t="s">
        <v>4661</v>
      </c>
      <c r="Q433" s="126">
        <v>500</v>
      </c>
      <c r="R433" s="125" t="s">
        <v>4571</v>
      </c>
      <c r="S433" s="187" t="s">
        <v>44</v>
      </c>
      <c r="T433" s="170">
        <v>100</v>
      </c>
      <c r="U433" s="170">
        <v>100</v>
      </c>
      <c r="V433" s="171" t="s">
        <v>3271</v>
      </c>
      <c r="W433" s="171" t="s">
        <v>3288</v>
      </c>
      <c r="X433" s="171" t="s">
        <v>3288</v>
      </c>
      <c r="Y433" s="171" t="s">
        <v>4678</v>
      </c>
      <c r="Z433" s="171">
        <v>6</v>
      </c>
      <c r="AA433" s="171" t="s">
        <v>44</v>
      </c>
      <c r="AB433" s="168" t="s">
        <v>44</v>
      </c>
      <c r="AC433" s="171" t="s">
        <v>6171</v>
      </c>
      <c r="AD433" s="168">
        <v>5.5000000000000005E-3</v>
      </c>
      <c r="AE433" s="168">
        <v>0.1555</v>
      </c>
      <c r="AF433" s="168">
        <v>7.4999999999999997E-3</v>
      </c>
      <c r="AG433" s="168" t="s">
        <v>44</v>
      </c>
      <c r="AH433" s="171" t="s">
        <v>44</v>
      </c>
      <c r="AI433" s="171" t="s">
        <v>44</v>
      </c>
      <c r="AJ433" s="171" t="s">
        <v>44</v>
      </c>
      <c r="AK433" s="172">
        <v>44246</v>
      </c>
      <c r="AL433" s="186" t="s">
        <v>6172</v>
      </c>
      <c r="AM433" s="127">
        <v>2.7537213880916001E-2</v>
      </c>
      <c r="AN433" s="127">
        <v>-6.4331363478952602E-2</v>
      </c>
      <c r="AO433" s="127">
        <v>-2.1491270733579201E-2</v>
      </c>
      <c r="AP433" s="127">
        <v>1.73816360486038E-2</v>
      </c>
      <c r="AQ433" s="127">
        <v>-4.6283498154344E-3</v>
      </c>
      <c r="AR433" s="127">
        <v>0.25114367908224899</v>
      </c>
      <c r="AS433" s="127">
        <v>-9.6916703467283399E-2</v>
      </c>
      <c r="AT433" s="127">
        <v>-7.9714191620956498E-2</v>
      </c>
      <c r="AU433" s="127" t="s">
        <v>44</v>
      </c>
      <c r="AV433" s="127" t="s">
        <v>44</v>
      </c>
      <c r="AW433" s="127">
        <v>5.3558104339095003E-3</v>
      </c>
      <c r="AX433" s="127">
        <v>2.5241773776351679</v>
      </c>
      <c r="AY433" s="127" t="s">
        <v>44</v>
      </c>
      <c r="AZ433" s="127" t="s">
        <v>44</v>
      </c>
      <c r="BA433" s="127">
        <v>0.12512145964661689</v>
      </c>
      <c r="BB433" s="127" t="s">
        <v>44</v>
      </c>
      <c r="BC433" s="127">
        <v>2.3095853129779123</v>
      </c>
      <c r="BD433" s="127" t="s">
        <v>44</v>
      </c>
      <c r="BE433" s="127" t="s">
        <v>44</v>
      </c>
      <c r="BF433" s="127" t="s">
        <v>44</v>
      </c>
      <c r="BG433" s="127" t="s">
        <v>44</v>
      </c>
      <c r="BH433" s="127">
        <v>3.7226719960249399E-2</v>
      </c>
      <c r="BI433" s="127">
        <v>1.6627832422662501E-2</v>
      </c>
      <c r="BJ433" s="127">
        <v>-0.10973371560674521</v>
      </c>
      <c r="BK433" s="127">
        <v>-0.1697661785905546</v>
      </c>
      <c r="BL433" s="127">
        <v>-0.10671221071351245</v>
      </c>
      <c r="BM433" s="127">
        <v>-0.13219606856412558</v>
      </c>
      <c r="BN433" s="127">
        <v>0.14240395092800659</v>
      </c>
      <c r="BO433" s="127">
        <v>-0.2273910970521085</v>
      </c>
      <c r="BP433" s="127">
        <v>-0.2034442270739906</v>
      </c>
      <c r="BQ433" s="127" t="s">
        <v>44</v>
      </c>
      <c r="BR433" s="127" t="s">
        <v>44</v>
      </c>
      <c r="BS433" s="127">
        <v>-0.12109264364978845</v>
      </c>
      <c r="BT433" s="127">
        <v>0.12538601182649681</v>
      </c>
      <c r="BU433" s="127">
        <v>0.15992334615291659</v>
      </c>
      <c r="BV433" s="174">
        <v>-1.2137261037899585</v>
      </c>
      <c r="BW433" s="174">
        <v>-0.56511315810448481</v>
      </c>
      <c r="BX433" s="127">
        <v>-0.1079247609629803</v>
      </c>
      <c r="BY433" s="127">
        <v>-0.2275706270412253</v>
      </c>
      <c r="BZ433" s="174">
        <v>-0.43283459993299139</v>
      </c>
      <c r="CA433" s="179">
        <v>-0.2852881196871539</v>
      </c>
      <c r="CB433" s="179">
        <v>0.2393874247943491</v>
      </c>
      <c r="CC433" s="179">
        <v>-0.23377061230065341</v>
      </c>
      <c r="CD433" s="179">
        <v>-0.25300499605654048</v>
      </c>
      <c r="CE433" s="179">
        <v>0.221135812548091</v>
      </c>
      <c r="CF433" s="179">
        <v>-0.19165621158192411</v>
      </c>
      <c r="CG433" s="176">
        <v>102.8025777</v>
      </c>
      <c r="CH433" s="168">
        <v>0.63</v>
      </c>
      <c r="CI433" s="169" t="s">
        <v>44</v>
      </c>
      <c r="CJ433" s="169">
        <v>3.4650000000000002E-3</v>
      </c>
      <c r="CK433" s="169" t="s">
        <v>44</v>
      </c>
      <c r="CL433" s="169">
        <v>3.4650000000000002E-3</v>
      </c>
      <c r="CM433" s="177">
        <v>2605930.5499999998</v>
      </c>
      <c r="CN433" s="177">
        <v>2766273.6179365092</v>
      </c>
      <c r="CO433" s="177">
        <v>-59488.399999999987</v>
      </c>
      <c r="CP433" s="127" t="s">
        <v>44</v>
      </c>
      <c r="CQ433" s="127" t="s">
        <v>44</v>
      </c>
      <c r="CR433" s="127" t="s">
        <v>44</v>
      </c>
      <c r="CS433" s="127" t="s">
        <v>44</v>
      </c>
      <c r="CT433" s="125" t="s">
        <v>44</v>
      </c>
      <c r="CU433" s="125" t="s">
        <v>44</v>
      </c>
      <c r="CV433" s="125" t="s">
        <v>6173</v>
      </c>
      <c r="CW433" s="125" t="s">
        <v>44</v>
      </c>
      <c r="CX433" s="153">
        <v>25569.646527766203</v>
      </c>
    </row>
    <row r="434" spans="1:102" ht="15" customHeight="1" x14ac:dyDescent="0.25">
      <c r="A434" s="8"/>
      <c r="B434" s="128">
        <v>57660583000102</v>
      </c>
      <c r="C434" s="151" t="s">
        <v>6174</v>
      </c>
      <c r="D434" s="125">
        <v>14</v>
      </c>
      <c r="E434" s="125"/>
      <c r="F434" s="121"/>
      <c r="G434" s="125" t="s">
        <v>6175</v>
      </c>
      <c r="H434" s="125" t="s">
        <v>3263</v>
      </c>
      <c r="I434" s="125" t="s">
        <v>3257</v>
      </c>
      <c r="J434" s="125" t="s">
        <v>3319</v>
      </c>
      <c r="K434" s="125" t="s">
        <v>3285</v>
      </c>
      <c r="L434" s="125" t="s">
        <v>3273</v>
      </c>
      <c r="M434" s="125" t="s">
        <v>110</v>
      </c>
      <c r="N434" s="125" t="s">
        <v>111</v>
      </c>
      <c r="O434" s="125" t="s">
        <v>327</v>
      </c>
      <c r="P434" s="125" t="s">
        <v>112</v>
      </c>
      <c r="Q434" s="126">
        <v>1000</v>
      </c>
      <c r="R434" s="125" t="s">
        <v>4571</v>
      </c>
      <c r="S434" s="187" t="s">
        <v>44</v>
      </c>
      <c r="T434" s="170">
        <v>1000</v>
      </c>
      <c r="U434" s="170">
        <v>1000</v>
      </c>
      <c r="V434" s="171" t="s">
        <v>3271</v>
      </c>
      <c r="W434" s="171" t="s">
        <v>132</v>
      </c>
      <c r="X434" s="171" t="s">
        <v>3289</v>
      </c>
      <c r="Y434" s="171" t="s">
        <v>3288</v>
      </c>
      <c r="Z434" s="171">
        <v>31</v>
      </c>
      <c r="AA434" s="171" t="s">
        <v>131</v>
      </c>
      <c r="AB434" s="168">
        <v>0.05</v>
      </c>
      <c r="AC434" s="171" t="s">
        <v>6176</v>
      </c>
      <c r="AD434" s="168">
        <v>1.9699999999999999E-2</v>
      </c>
      <c r="AE434" s="168">
        <v>5.4699999999999999E-2</v>
      </c>
      <c r="AF434" s="168">
        <v>2.5000000000000001E-2</v>
      </c>
      <c r="AG434" s="168">
        <v>0.2</v>
      </c>
      <c r="AH434" s="171" t="s">
        <v>3253</v>
      </c>
      <c r="AI434" s="171" t="s">
        <v>3254</v>
      </c>
      <c r="AJ434" s="171" t="s">
        <v>130</v>
      </c>
      <c r="AK434" s="172">
        <v>45596</v>
      </c>
      <c r="AL434" s="186" t="s">
        <v>6177</v>
      </c>
      <c r="AM434" s="127">
        <v>3.8948355044550097E-2</v>
      </c>
      <c r="AN434" s="127">
        <v>7.3351606919381293E-2</v>
      </c>
      <c r="AO434" s="127">
        <v>0.24348300054167679</v>
      </c>
      <c r="AP434" s="127" t="s">
        <v>44</v>
      </c>
      <c r="AQ434" s="127" t="s">
        <v>44</v>
      </c>
      <c r="AR434" s="127" t="s">
        <v>44</v>
      </c>
      <c r="AS434" s="127" t="s">
        <v>44</v>
      </c>
      <c r="AT434" s="127" t="s">
        <v>44</v>
      </c>
      <c r="AU434" s="127" t="s">
        <v>44</v>
      </c>
      <c r="AV434" s="127" t="s">
        <v>44</v>
      </c>
      <c r="AW434" s="127">
        <v>0.20720800749415039</v>
      </c>
      <c r="AX434" s="127">
        <v>3.5701707923214867</v>
      </c>
      <c r="AY434" s="127">
        <v>1.6155904591224874</v>
      </c>
      <c r="AZ434" s="127">
        <v>1.6421052223923032</v>
      </c>
      <c r="BA434" s="127" t="s">
        <v>44</v>
      </c>
      <c r="BB434" s="127" t="s">
        <v>44</v>
      </c>
      <c r="BC434" s="127" t="s">
        <v>44</v>
      </c>
      <c r="BD434" s="127" t="s">
        <v>44</v>
      </c>
      <c r="BE434" s="127" t="s">
        <v>44</v>
      </c>
      <c r="BF434" s="127" t="s">
        <v>44</v>
      </c>
      <c r="BG434" s="127" t="s">
        <v>44</v>
      </c>
      <c r="BH434" s="127">
        <v>1.4905062137953848</v>
      </c>
      <c r="BI434" s="127">
        <v>2.80389735862967E-2</v>
      </c>
      <c r="BJ434" s="127">
        <v>2.7949254791588701E-2</v>
      </c>
      <c r="BK434" s="127">
        <v>9.5208092684701401E-2</v>
      </c>
      <c r="BL434" s="127" t="s">
        <v>44</v>
      </c>
      <c r="BM434" s="127" t="s">
        <v>44</v>
      </c>
      <c r="BN434" s="127" t="s">
        <v>44</v>
      </c>
      <c r="BO434" s="127" t="s">
        <v>44</v>
      </c>
      <c r="BP434" s="127" t="s">
        <v>44</v>
      </c>
      <c r="BQ434" s="127" t="s">
        <v>44</v>
      </c>
      <c r="BR434" s="127" t="s">
        <v>44</v>
      </c>
      <c r="BS434" s="127">
        <v>5.9866857418936714E-2</v>
      </c>
      <c r="BT434" s="127">
        <v>3.4631596012448897E-2</v>
      </c>
      <c r="BU434" s="127">
        <v>3.1229603859257601E-2</v>
      </c>
      <c r="BV434" s="174">
        <v>2.3189234105796106</v>
      </c>
      <c r="BW434" s="174">
        <v>1.8217400426721171</v>
      </c>
      <c r="BX434" s="127">
        <v>-1.49023550620506E-2</v>
      </c>
      <c r="BY434" s="127">
        <v>-1.49023550620506E-2</v>
      </c>
      <c r="BZ434" s="174">
        <v>4.5479238477727897E-2</v>
      </c>
      <c r="CA434" s="179">
        <v>0.32936214505712469</v>
      </c>
      <c r="CB434" s="179">
        <v>-0.1386471720616427</v>
      </c>
      <c r="CC434" s="179">
        <v>0.31042297074297281</v>
      </c>
      <c r="CD434" s="179">
        <v>0.2332215200137934</v>
      </c>
      <c r="CE434" s="179">
        <v>0.15560762193979241</v>
      </c>
      <c r="CF434" s="179">
        <v>0.38728252987160838</v>
      </c>
      <c r="CG434" s="176">
        <v>1.3214492851969999</v>
      </c>
      <c r="CH434" s="168">
        <v>0.24</v>
      </c>
      <c r="CI434" s="169">
        <v>0.15</v>
      </c>
      <c r="CJ434" s="169">
        <v>4.7279999999999996E-3</v>
      </c>
      <c r="CK434" s="169">
        <v>2.4874207047436547E-3</v>
      </c>
      <c r="CL434" s="169">
        <v>7.2154207047436542E-3</v>
      </c>
      <c r="CM434" s="177">
        <v>159302984.91999999</v>
      </c>
      <c r="CN434" s="177">
        <v>104290636.93603176</v>
      </c>
      <c r="CO434" s="177">
        <v>69279544.220000014</v>
      </c>
      <c r="CP434" s="127" t="s">
        <v>44</v>
      </c>
      <c r="CQ434" s="127" t="s">
        <v>44</v>
      </c>
      <c r="CR434" s="127" t="s">
        <v>44</v>
      </c>
      <c r="CS434" s="127" t="s">
        <v>44</v>
      </c>
      <c r="CT434" s="125" t="s">
        <v>44</v>
      </c>
      <c r="CU434" s="125" t="s">
        <v>44</v>
      </c>
      <c r="CV434" s="125" t="s">
        <v>6178</v>
      </c>
      <c r="CW434" s="125" t="s">
        <v>44</v>
      </c>
      <c r="CX434" s="153">
        <v>25569.625694432871</v>
      </c>
    </row>
    <row r="435" spans="1:102" ht="15" customHeight="1" x14ac:dyDescent="0.25">
      <c r="A435" s="8"/>
      <c r="B435" s="128">
        <v>37467515000106</v>
      </c>
      <c r="C435" s="151" t="s">
        <v>6179</v>
      </c>
      <c r="D435" s="125">
        <v>19</v>
      </c>
      <c r="E435" s="125"/>
      <c r="F435" s="121"/>
      <c r="G435" s="125" t="s">
        <v>6175</v>
      </c>
      <c r="H435" s="125" t="s">
        <v>3256</v>
      </c>
      <c r="I435" s="125" t="s">
        <v>3256</v>
      </c>
      <c r="J435" s="125" t="s">
        <v>3319</v>
      </c>
      <c r="K435" s="125" t="s">
        <v>3285</v>
      </c>
      <c r="L435" s="125" t="s">
        <v>3273</v>
      </c>
      <c r="M435" s="125" t="s">
        <v>110</v>
      </c>
      <c r="N435" s="125" t="s">
        <v>111</v>
      </c>
      <c r="O435" s="125" t="s">
        <v>4606</v>
      </c>
      <c r="P435" s="125" t="s">
        <v>3295</v>
      </c>
      <c r="Q435" s="126">
        <v>1000</v>
      </c>
      <c r="R435" s="125" t="s">
        <v>4571</v>
      </c>
      <c r="S435" s="187" t="s">
        <v>44</v>
      </c>
      <c r="T435" s="170">
        <v>1000</v>
      </c>
      <c r="U435" s="170">
        <v>1000</v>
      </c>
      <c r="V435" s="171" t="s">
        <v>3271</v>
      </c>
      <c r="W435" s="171" t="s">
        <v>3288</v>
      </c>
      <c r="X435" s="171" t="s">
        <v>3289</v>
      </c>
      <c r="Y435" s="171" t="s">
        <v>3292</v>
      </c>
      <c r="Z435" s="171">
        <v>32</v>
      </c>
      <c r="AA435" s="171" t="s">
        <v>44</v>
      </c>
      <c r="AB435" s="168" t="s">
        <v>44</v>
      </c>
      <c r="AC435" s="171" t="s">
        <v>6180</v>
      </c>
      <c r="AD435" s="168">
        <v>1.8000000000000002E-2</v>
      </c>
      <c r="AE435" s="168">
        <v>0.21800000000000003</v>
      </c>
      <c r="AF435" s="168">
        <v>0.02</v>
      </c>
      <c r="AG435" s="168">
        <v>0.2</v>
      </c>
      <c r="AH435" s="171" t="s">
        <v>44</v>
      </c>
      <c r="AI435" s="171" t="s">
        <v>44</v>
      </c>
      <c r="AJ435" s="171" t="s">
        <v>44</v>
      </c>
      <c r="AK435" s="172">
        <v>44225</v>
      </c>
      <c r="AL435" s="186" t="s">
        <v>6181</v>
      </c>
      <c r="AM435" s="127">
        <v>3.3967927268988098E-2</v>
      </c>
      <c r="AN435" s="127">
        <v>5.9127841530408599E-2</v>
      </c>
      <c r="AO435" s="127">
        <v>0.42962370395959781</v>
      </c>
      <c r="AP435" s="127">
        <v>0.2039993997062434</v>
      </c>
      <c r="AQ435" s="127">
        <v>0.1780728103316595</v>
      </c>
      <c r="AR435" s="127">
        <v>-0.13641774746591259</v>
      </c>
      <c r="AS435" s="127">
        <v>0.1248508275229283</v>
      </c>
      <c r="AT435" s="127">
        <v>0.27926006501528849</v>
      </c>
      <c r="AU435" s="127" t="s">
        <v>44</v>
      </c>
      <c r="AV435" s="127" t="s">
        <v>44</v>
      </c>
      <c r="AW435" s="127">
        <v>0.14566744723883279</v>
      </c>
      <c r="AX435" s="127">
        <v>3.1136437385540039</v>
      </c>
      <c r="AY435" s="127">
        <v>1.3023078928594547</v>
      </c>
      <c r="AZ435" s="127">
        <v>2.8974808358944246</v>
      </c>
      <c r="BA435" s="127">
        <v>1.604329052996365</v>
      </c>
      <c r="BB435" s="127">
        <v>1.4465765243477475</v>
      </c>
      <c r="BC435" s="127" t="s">
        <v>44</v>
      </c>
      <c r="BD435" s="127">
        <v>0.95689908259093925</v>
      </c>
      <c r="BE435" s="127">
        <v>2.2570111128860941</v>
      </c>
      <c r="BF435" s="127" t="s">
        <v>44</v>
      </c>
      <c r="BG435" s="127" t="s">
        <v>44</v>
      </c>
      <c r="BH435" s="127">
        <v>1.3722309401868915</v>
      </c>
      <c r="BI435" s="127">
        <v>2.3058545810734601E-2</v>
      </c>
      <c r="BJ435" s="127">
        <v>1.3725489402615899E-2</v>
      </c>
      <c r="BK435" s="127">
        <v>0.28134879610262242</v>
      </c>
      <c r="BL435" s="127">
        <v>6.8174984390723337E-2</v>
      </c>
      <c r="BM435" s="127">
        <v>4.8947877564262665E-2</v>
      </c>
      <c r="BN435" s="127">
        <v>-0.245157475620155</v>
      </c>
      <c r="BO435" s="127">
        <v>-5.6235660618968002E-3</v>
      </c>
      <c r="BP435" s="127">
        <v>0.15553002956225431</v>
      </c>
      <c r="BQ435" s="127" t="s">
        <v>44</v>
      </c>
      <c r="BR435" s="127" t="s">
        <v>44</v>
      </c>
      <c r="BS435" s="127">
        <v>3.5721713185487225E-2</v>
      </c>
      <c r="BT435" s="127">
        <v>0.14310601810885201</v>
      </c>
      <c r="BU435" s="127">
        <v>0.15920586394180669</v>
      </c>
      <c r="BV435" s="174">
        <v>1.6043227200046504</v>
      </c>
      <c r="BW435" s="174">
        <v>0.25825996682863089</v>
      </c>
      <c r="BX435" s="127">
        <v>-0.1093788487757049</v>
      </c>
      <c r="BY435" s="127">
        <v>-0.20014774272315239</v>
      </c>
      <c r="BZ435" s="174">
        <v>0.67539860075009395</v>
      </c>
      <c r="CA435" s="179">
        <v>0.84361409170061419</v>
      </c>
      <c r="CB435" s="179">
        <v>-0.45519283935301752</v>
      </c>
      <c r="CC435" s="179">
        <v>0.60310084082863435</v>
      </c>
      <c r="CD435" s="179">
        <v>0.51331556836341319</v>
      </c>
      <c r="CE435" s="179">
        <v>0.1830658606727803</v>
      </c>
      <c r="CF435" s="179">
        <v>0.79556159785145542</v>
      </c>
      <c r="CG435" s="176">
        <v>2.0354074199999999</v>
      </c>
      <c r="CH435" s="168">
        <v>0.18</v>
      </c>
      <c r="CI435" s="169">
        <v>0.1</v>
      </c>
      <c r="CJ435" s="169">
        <v>3.2400000000000007E-3</v>
      </c>
      <c r="CK435" s="169" t="s">
        <v>44</v>
      </c>
      <c r="CL435" s="169">
        <v>3.2400000000000007E-3</v>
      </c>
      <c r="CM435" s="177">
        <v>94506247.370000005</v>
      </c>
      <c r="CN435" s="177">
        <v>89154261.375714272</v>
      </c>
      <c r="CO435" s="177">
        <v>-496584.41999999853</v>
      </c>
      <c r="CP435" s="127" t="s">
        <v>44</v>
      </c>
      <c r="CQ435" s="127" t="s">
        <v>44</v>
      </c>
      <c r="CR435" s="127" t="s">
        <v>44</v>
      </c>
      <c r="CS435" s="127" t="s">
        <v>44</v>
      </c>
      <c r="CT435" s="125" t="s">
        <v>44</v>
      </c>
      <c r="CU435" s="125" t="s">
        <v>44</v>
      </c>
      <c r="CV435" s="125" t="s">
        <v>6182</v>
      </c>
      <c r="CW435" s="125" t="s">
        <v>44</v>
      </c>
      <c r="CX435" s="153">
        <v>25569.625694432871</v>
      </c>
    </row>
    <row r="436" spans="1:102" ht="15" customHeight="1" x14ac:dyDescent="0.25">
      <c r="A436" s="8"/>
      <c r="B436" s="128">
        <v>45443993000104</v>
      </c>
      <c r="C436" s="151" t="s">
        <v>6183</v>
      </c>
      <c r="D436" s="125">
        <v>13</v>
      </c>
      <c r="E436" s="125"/>
      <c r="F436" s="121"/>
      <c r="G436" s="125" t="s">
        <v>6184</v>
      </c>
      <c r="H436" s="125" t="s">
        <v>3263</v>
      </c>
      <c r="I436" s="125" t="s">
        <v>3257</v>
      </c>
      <c r="J436" s="125" t="s">
        <v>357</v>
      </c>
      <c r="K436" s="125" t="s">
        <v>3285</v>
      </c>
      <c r="L436" s="125" t="s">
        <v>3272</v>
      </c>
      <c r="M436" s="125" t="s">
        <v>110</v>
      </c>
      <c r="N436" s="125" t="s">
        <v>111</v>
      </c>
      <c r="O436" s="125" t="s">
        <v>161</v>
      </c>
      <c r="P436" s="125" t="s">
        <v>3320</v>
      </c>
      <c r="Q436" s="126">
        <v>1000</v>
      </c>
      <c r="R436" s="125" t="s">
        <v>4571</v>
      </c>
      <c r="S436" s="187" t="s">
        <v>44</v>
      </c>
      <c r="T436" s="170">
        <v>1000</v>
      </c>
      <c r="U436" s="170">
        <v>1000</v>
      </c>
      <c r="V436" s="171" t="s">
        <v>3271</v>
      </c>
      <c r="W436" s="171" t="s">
        <v>3288</v>
      </c>
      <c r="X436" s="171" t="s">
        <v>3289</v>
      </c>
      <c r="Y436" s="171" t="s">
        <v>3288</v>
      </c>
      <c r="Z436" s="171">
        <v>31</v>
      </c>
      <c r="AA436" s="171" t="s">
        <v>44</v>
      </c>
      <c r="AB436" s="168" t="s">
        <v>44</v>
      </c>
      <c r="AC436" s="171" t="s">
        <v>44</v>
      </c>
      <c r="AD436" s="168">
        <v>6.9999999999999993E-3</v>
      </c>
      <c r="AE436" s="168" t="s">
        <v>44</v>
      </c>
      <c r="AF436" s="168">
        <v>8.0000000000000002E-3</v>
      </c>
      <c r="AG436" s="168">
        <v>0.2</v>
      </c>
      <c r="AH436" s="171" t="s">
        <v>4669</v>
      </c>
      <c r="AI436" s="171" t="s">
        <v>4607</v>
      </c>
      <c r="AJ436" s="171" t="s">
        <v>130</v>
      </c>
      <c r="AK436" s="172">
        <v>44819</v>
      </c>
      <c r="AL436" s="186" t="s">
        <v>6185</v>
      </c>
      <c r="AM436" s="127">
        <v>8.9164413268449007E-3</v>
      </c>
      <c r="AN436" s="127">
        <v>4.1547897465430597E-2</v>
      </c>
      <c r="AO436" s="127">
        <v>0.1463148164712586</v>
      </c>
      <c r="AP436" s="127">
        <v>0.1362680691620195</v>
      </c>
      <c r="AQ436" s="127">
        <v>0.14658109901082311</v>
      </c>
      <c r="AR436" s="127">
        <v>0.13278314102787589</v>
      </c>
      <c r="AS436" s="127">
        <v>0.14462263675554121</v>
      </c>
      <c r="AT436" s="127" t="s">
        <v>44</v>
      </c>
      <c r="AU436" s="127" t="s">
        <v>44</v>
      </c>
      <c r="AV436" s="127" t="s">
        <v>44</v>
      </c>
      <c r="AW436" s="127">
        <v>0.14253753931767171</v>
      </c>
      <c r="AX436" s="127">
        <v>0.81731868676195785</v>
      </c>
      <c r="AY436" s="127">
        <v>0.915104515917744</v>
      </c>
      <c r="AZ436" s="127">
        <v>0.98678069395526158</v>
      </c>
      <c r="BA436" s="127">
        <v>1.0387306301411059</v>
      </c>
      <c r="BB436" s="127">
        <v>1.1557915994880557</v>
      </c>
      <c r="BC436" s="127">
        <v>1.2211097386553058</v>
      </c>
      <c r="BD436" s="127">
        <v>1.1084369337307391</v>
      </c>
      <c r="BE436" s="127" t="s">
        <v>44</v>
      </c>
      <c r="BF436" s="127" t="s">
        <v>44</v>
      </c>
      <c r="BG436" s="127" t="s">
        <v>44</v>
      </c>
      <c r="BH436" s="127">
        <v>1.1115845557852679</v>
      </c>
      <c r="BI436" s="127">
        <v>-1.9929401314084001E-3</v>
      </c>
      <c r="BJ436" s="127">
        <v>-3.8544546623620001E-3</v>
      </c>
      <c r="BK436" s="127">
        <v>-1.9600913857167001E-3</v>
      </c>
      <c r="BL436" s="127">
        <v>4.4917055566842112E-3</v>
      </c>
      <c r="BM436" s="127">
        <v>1.7534231096777431E-2</v>
      </c>
      <c r="BN436" s="127">
        <v>2.4043412873633499E-2</v>
      </c>
      <c r="BO436" s="127">
        <v>1.4148243170716E-2</v>
      </c>
      <c r="BP436" s="127" t="s">
        <v>44</v>
      </c>
      <c r="BQ436" s="127" t="s">
        <v>44</v>
      </c>
      <c r="BR436" s="127" t="s">
        <v>44</v>
      </c>
      <c r="BS436" s="127">
        <v>1.2682168721524834E-2</v>
      </c>
      <c r="BT436" s="127">
        <v>3.3122247539176999E-3</v>
      </c>
      <c r="BU436" s="127">
        <v>4.4989250030467998E-3</v>
      </c>
      <c r="BV436" s="174">
        <v>-0.51443332709675449</v>
      </c>
      <c r="BW436" s="174">
        <v>2.4109438151833928</v>
      </c>
      <c r="BX436" s="127">
        <v>-1.2078344444366E-3</v>
      </c>
      <c r="BY436" s="127">
        <v>-4.9142029589834E-3</v>
      </c>
      <c r="BZ436" s="174">
        <v>1.4924784357573E-3</v>
      </c>
      <c r="CA436" s="179">
        <v>-5.33392396846359E-2</v>
      </c>
      <c r="CB436" s="179">
        <v>0.10106535088643361</v>
      </c>
      <c r="CC436" s="179">
        <v>-1.3506844063805701E-2</v>
      </c>
      <c r="CD436" s="179">
        <v>-4.8539975611178003E-2</v>
      </c>
      <c r="CE436" s="179">
        <v>0.1085822297774539</v>
      </c>
      <c r="CF436" s="179">
        <v>-4.7991871212416097E-2</v>
      </c>
      <c r="CG436" s="176">
        <v>1.6162831200000001</v>
      </c>
      <c r="CH436" s="168">
        <v>0.27</v>
      </c>
      <c r="CI436" s="169">
        <v>0.05</v>
      </c>
      <c r="CJ436" s="169">
        <v>1.8899999999999998E-3</v>
      </c>
      <c r="CK436" s="169" t="s">
        <v>44</v>
      </c>
      <c r="CL436" s="169">
        <v>1.8899999999999998E-3</v>
      </c>
      <c r="CM436" s="177">
        <v>121296098.88</v>
      </c>
      <c r="CN436" s="177">
        <v>119362348.71333329</v>
      </c>
      <c r="CO436" s="177">
        <v>-12351173.710000005</v>
      </c>
      <c r="CP436" s="127" t="s">
        <v>44</v>
      </c>
      <c r="CQ436" s="127" t="s">
        <v>44</v>
      </c>
      <c r="CR436" s="127" t="s">
        <v>44</v>
      </c>
      <c r="CS436" s="127" t="s">
        <v>44</v>
      </c>
      <c r="CT436" s="125" t="s">
        <v>44</v>
      </c>
      <c r="CU436" s="125" t="s">
        <v>44</v>
      </c>
      <c r="CV436" s="125" t="s">
        <v>6186</v>
      </c>
      <c r="CW436" s="125" t="s">
        <v>44</v>
      </c>
      <c r="CX436" s="153">
        <v>25569.625694432871</v>
      </c>
    </row>
    <row r="437" spans="1:102" ht="15" customHeight="1" x14ac:dyDescent="0.25">
      <c r="A437" s="8"/>
      <c r="B437" s="128">
        <v>6301947000119</v>
      </c>
      <c r="C437" s="151" t="s">
        <v>562</v>
      </c>
      <c r="D437" s="125">
        <v>13</v>
      </c>
      <c r="E437" s="125"/>
      <c r="F437" s="121" t="s">
        <v>3266</v>
      </c>
      <c r="G437" s="125" t="s">
        <v>561</v>
      </c>
      <c r="H437" s="125" t="s">
        <v>153</v>
      </c>
      <c r="I437" s="125" t="s">
        <v>2325</v>
      </c>
      <c r="J437" s="125" t="s">
        <v>3318</v>
      </c>
      <c r="K437" s="125" t="s">
        <v>3285</v>
      </c>
      <c r="L437" s="125" t="s">
        <v>3272</v>
      </c>
      <c r="M437" s="125" t="s">
        <v>110</v>
      </c>
      <c r="N437" s="125" t="s">
        <v>260</v>
      </c>
      <c r="O437" s="125" t="s">
        <v>365</v>
      </c>
      <c r="P437" s="125" t="s">
        <v>3299</v>
      </c>
      <c r="Q437" s="126">
        <v>100</v>
      </c>
      <c r="R437" s="125" t="s">
        <v>4571</v>
      </c>
      <c r="S437" s="187" t="s">
        <v>44</v>
      </c>
      <c r="T437" s="170">
        <v>100</v>
      </c>
      <c r="U437" s="170">
        <v>100</v>
      </c>
      <c r="V437" s="171" t="s">
        <v>3271</v>
      </c>
      <c r="W437" s="171" t="s">
        <v>132</v>
      </c>
      <c r="X437" s="171" t="s">
        <v>132</v>
      </c>
      <c r="Y437" s="171" t="s">
        <v>3288</v>
      </c>
      <c r="Z437" s="171">
        <v>1</v>
      </c>
      <c r="AA437" s="171" t="s">
        <v>44</v>
      </c>
      <c r="AB437" s="168" t="s">
        <v>44</v>
      </c>
      <c r="AC437" s="171" t="s">
        <v>6187</v>
      </c>
      <c r="AD437" s="168">
        <v>9.0000000000000011E-3</v>
      </c>
      <c r="AE437" s="168">
        <v>0.10900000000000001</v>
      </c>
      <c r="AF437" s="168">
        <v>1.4999999999999999E-2</v>
      </c>
      <c r="AG437" s="168">
        <v>0.2</v>
      </c>
      <c r="AH437" s="171" t="s">
        <v>4584</v>
      </c>
      <c r="AI437" s="171" t="s">
        <v>4836</v>
      </c>
      <c r="AJ437" s="171" t="s">
        <v>130</v>
      </c>
      <c r="AK437" s="172">
        <v>38309</v>
      </c>
      <c r="AL437" s="186" t="s">
        <v>6188</v>
      </c>
      <c r="AM437" s="127">
        <v>5.3517745730167002E-3</v>
      </c>
      <c r="AN437" s="127">
        <v>2.78895134295549E-2</v>
      </c>
      <c r="AO437" s="127">
        <v>0.13066760572540659</v>
      </c>
      <c r="AP437" s="127">
        <v>0.1136805304227663</v>
      </c>
      <c r="AQ437" s="127">
        <v>0.1109492655706267</v>
      </c>
      <c r="AR437" s="127">
        <v>7.3045686660016401E-2</v>
      </c>
      <c r="AS437" s="127">
        <v>0.12655127390818019</v>
      </c>
      <c r="AT437" s="127">
        <v>0.14700950617867839</v>
      </c>
      <c r="AU437" s="127" t="s">
        <v>44</v>
      </c>
      <c r="AV437" s="127" t="s">
        <v>44</v>
      </c>
      <c r="AW437" s="127">
        <v>0.11190893985871431</v>
      </c>
      <c r="AX437" s="127">
        <v>0.49056627027812277</v>
      </c>
      <c r="AY437" s="127">
        <v>0.6142746382622456</v>
      </c>
      <c r="AZ437" s="127">
        <v>0.88125231446069996</v>
      </c>
      <c r="BA437" s="127">
        <v>0.85739021984105335</v>
      </c>
      <c r="BB437" s="127">
        <v>0.84549723871065052</v>
      </c>
      <c r="BC437" s="127">
        <v>0.67174792414787388</v>
      </c>
      <c r="BD437" s="127">
        <v>0.96993188035708777</v>
      </c>
      <c r="BE437" s="127">
        <v>1.188147288897212</v>
      </c>
      <c r="BF437" s="127" t="s">
        <v>44</v>
      </c>
      <c r="BG437" s="127" t="s">
        <v>44</v>
      </c>
      <c r="BH437" s="127">
        <v>1.1004086441354419</v>
      </c>
      <c r="BI437" s="127">
        <v>-5.5576068852366996E-3</v>
      </c>
      <c r="BJ437" s="127">
        <v>-1.75128386982377E-2</v>
      </c>
      <c r="BK437" s="127">
        <v>-1.7607302131568799E-2</v>
      </c>
      <c r="BL437" s="127">
        <v>-1.6694927169352614E-2</v>
      </c>
      <c r="BM437" s="127">
        <v>-1.7922557944386575E-2</v>
      </c>
      <c r="BN437" s="127">
        <v>-3.5694041494225899E-2</v>
      </c>
      <c r="BO437" s="127">
        <v>-3.9231196766448999E-3</v>
      </c>
      <c r="BP437" s="127">
        <v>2.3279470725644201E-2</v>
      </c>
      <c r="BQ437" s="127" t="s">
        <v>44</v>
      </c>
      <c r="BR437" s="127" t="s">
        <v>44</v>
      </c>
      <c r="BS437" s="127">
        <v>9.2687139625802217E-3</v>
      </c>
      <c r="BT437" s="127">
        <v>2.3976425824229999E-2</v>
      </c>
      <c r="BU437" s="127">
        <v>1.2757746553124E-2</v>
      </c>
      <c r="BV437" s="174">
        <v>-0.63287369662397386</v>
      </c>
      <c r="BW437" s="174">
        <v>0.31930528355765919</v>
      </c>
      <c r="BX437" s="127">
        <v>-2.1349956267692E-2</v>
      </c>
      <c r="BY437" s="127">
        <v>-2.1349956267692E-2</v>
      </c>
      <c r="BZ437" s="174">
        <v>1.70959083054147E-2</v>
      </c>
      <c r="CA437" s="179">
        <v>0.70369665726942765</v>
      </c>
      <c r="CB437" s="179">
        <v>-0.48777167358382428</v>
      </c>
      <c r="CC437" s="179">
        <v>0.53252958518687121</v>
      </c>
      <c r="CD437" s="179">
        <v>0.48144569292957512</v>
      </c>
      <c r="CE437" s="179">
        <v>-4.4285226527691901E-2</v>
      </c>
      <c r="CF437" s="179">
        <v>0.6923505547211195</v>
      </c>
      <c r="CG437" s="176">
        <v>9.6484021999999996</v>
      </c>
      <c r="CH437" s="168">
        <v>0.27779999999999999</v>
      </c>
      <c r="CI437" s="169">
        <v>0.17499999999999999</v>
      </c>
      <c r="CJ437" s="169">
        <v>2.5002000000000002E-3</v>
      </c>
      <c r="CK437" s="169" t="s">
        <v>44</v>
      </c>
      <c r="CL437" s="169">
        <v>2.5002000000000002E-3</v>
      </c>
      <c r="CM437" s="177">
        <v>67478175.620000005</v>
      </c>
      <c r="CN437" s="177">
        <v>78777822.624682516</v>
      </c>
      <c r="CO437" s="177">
        <v>-39186093.920000002</v>
      </c>
      <c r="CP437" s="127" t="s">
        <v>44</v>
      </c>
      <c r="CQ437" s="127" t="s">
        <v>44</v>
      </c>
      <c r="CR437" s="127" t="s">
        <v>44</v>
      </c>
      <c r="CS437" s="127" t="s">
        <v>44</v>
      </c>
      <c r="CT437" s="125" t="s">
        <v>44</v>
      </c>
      <c r="CU437" s="125" t="s">
        <v>44</v>
      </c>
      <c r="CV437" s="125" t="s">
        <v>6189</v>
      </c>
      <c r="CW437" s="125" t="s">
        <v>44</v>
      </c>
      <c r="CX437" s="153">
        <v>25569.646527766203</v>
      </c>
    </row>
    <row r="438" spans="1:102" ht="15" customHeight="1" x14ac:dyDescent="0.25">
      <c r="A438" s="8"/>
      <c r="B438" s="128">
        <v>14806166000104</v>
      </c>
      <c r="C438" s="151" t="s">
        <v>563</v>
      </c>
      <c r="D438" s="125">
        <v>13</v>
      </c>
      <c r="E438" s="125"/>
      <c r="F438" s="121" t="s">
        <v>3267</v>
      </c>
      <c r="G438" s="125" t="s">
        <v>561</v>
      </c>
      <c r="H438" s="125" t="s">
        <v>153</v>
      </c>
      <c r="I438" s="125" t="s">
        <v>2325</v>
      </c>
      <c r="J438" s="125" t="s">
        <v>3319</v>
      </c>
      <c r="K438" s="125" t="s">
        <v>3285</v>
      </c>
      <c r="L438" s="125" t="s">
        <v>3272</v>
      </c>
      <c r="M438" s="125" t="s">
        <v>110</v>
      </c>
      <c r="N438" s="125" t="s">
        <v>260</v>
      </c>
      <c r="O438" s="125" t="s">
        <v>154</v>
      </c>
      <c r="P438" s="125" t="s">
        <v>3299</v>
      </c>
      <c r="Q438" s="126">
        <v>500</v>
      </c>
      <c r="R438" s="125" t="s">
        <v>4571</v>
      </c>
      <c r="S438" s="187" t="s">
        <v>44</v>
      </c>
      <c r="T438" s="170">
        <v>100</v>
      </c>
      <c r="U438" s="170">
        <v>100</v>
      </c>
      <c r="V438" s="171" t="s">
        <v>3271</v>
      </c>
      <c r="W438" s="171" t="s">
        <v>132</v>
      </c>
      <c r="X438" s="171" t="s">
        <v>3296</v>
      </c>
      <c r="Y438" s="171" t="s">
        <v>3288</v>
      </c>
      <c r="Z438" s="171">
        <v>5</v>
      </c>
      <c r="AA438" s="171" t="s">
        <v>44</v>
      </c>
      <c r="AB438" s="168" t="s">
        <v>44</v>
      </c>
      <c r="AC438" s="171" t="s">
        <v>6190</v>
      </c>
      <c r="AD438" s="168">
        <v>1.9E-2</v>
      </c>
      <c r="AE438" s="168">
        <v>0.11900000000000001</v>
      </c>
      <c r="AF438" s="168">
        <v>2.5000000000000001E-2</v>
      </c>
      <c r="AG438" s="168">
        <v>0.2</v>
      </c>
      <c r="AH438" s="171" t="s">
        <v>3253</v>
      </c>
      <c r="AI438" s="171" t="s">
        <v>3254</v>
      </c>
      <c r="AJ438" s="171" t="s">
        <v>130</v>
      </c>
      <c r="AK438" s="172">
        <v>41001</v>
      </c>
      <c r="AL438" s="186" t="s">
        <v>6191</v>
      </c>
      <c r="AM438" s="127">
        <v>4.8916984464459001E-3</v>
      </c>
      <c r="AN438" s="127">
        <v>3.1272516223624203E-2</v>
      </c>
      <c r="AO438" s="127">
        <v>0.12964441666385551</v>
      </c>
      <c r="AP438" s="127">
        <v>0.1161851691161319</v>
      </c>
      <c r="AQ438" s="127">
        <v>9.8392201059878504E-2</v>
      </c>
      <c r="AR438" s="127">
        <v>3.8264665327912999E-2</v>
      </c>
      <c r="AS438" s="127">
        <v>9.7386031348997801E-2</v>
      </c>
      <c r="AT438" s="127">
        <v>0.237265287138165</v>
      </c>
      <c r="AU438" s="127" t="s">
        <v>44</v>
      </c>
      <c r="AV438" s="127" t="s">
        <v>44</v>
      </c>
      <c r="AW438" s="127">
        <v>9.6216796200582599E-2</v>
      </c>
      <c r="AX438" s="127">
        <v>0.44839374855163577</v>
      </c>
      <c r="AY438" s="127">
        <v>0.68878625793664705</v>
      </c>
      <c r="AZ438" s="127">
        <v>0.87435169266069834</v>
      </c>
      <c r="BA438" s="127">
        <v>0.87731882394208949</v>
      </c>
      <c r="BB438" s="127">
        <v>0.74077210115874981</v>
      </c>
      <c r="BC438" s="127">
        <v>0.3518922290631108</v>
      </c>
      <c r="BD438" s="127">
        <v>0.74639957062290818</v>
      </c>
      <c r="BE438" s="127">
        <v>1.9176046161259439</v>
      </c>
      <c r="BF438" s="127" t="s">
        <v>44</v>
      </c>
      <c r="BG438" s="127" t="s">
        <v>44</v>
      </c>
      <c r="BH438" s="127">
        <v>0.98730192628189239</v>
      </c>
      <c r="BI438" s="127">
        <v>-6.0176830118073999E-3</v>
      </c>
      <c r="BJ438" s="127">
        <v>-1.41298359041683E-2</v>
      </c>
      <c r="BK438" s="127">
        <v>-1.86304911931198E-2</v>
      </c>
      <c r="BL438" s="127">
        <v>-1.4346930950703274E-2</v>
      </c>
      <c r="BM438" s="127">
        <v>-3.0394528789754127E-2</v>
      </c>
      <c r="BN438" s="127">
        <v>-7.0475062826329302E-2</v>
      </c>
      <c r="BO438" s="127">
        <v>-3.3088362235827298E-2</v>
      </c>
      <c r="BP438" s="127">
        <v>0.1135352516851309</v>
      </c>
      <c r="BQ438" s="127" t="s">
        <v>44</v>
      </c>
      <c r="BR438" s="127" t="s">
        <v>44</v>
      </c>
      <c r="BS438" s="127">
        <v>-1.1275928562414217E-3</v>
      </c>
      <c r="BT438" s="127">
        <v>5.2652124762705803E-2</v>
      </c>
      <c r="BU438" s="127">
        <v>5.5251842001406301E-2</v>
      </c>
      <c r="BV438" s="174">
        <v>-0.28461852219716638</v>
      </c>
      <c r="BW438" s="174">
        <v>1.5645062219065399E-2</v>
      </c>
      <c r="BX438" s="127">
        <v>-4.3165288775685401E-2</v>
      </c>
      <c r="BY438" s="127">
        <v>-0.10193280206615039</v>
      </c>
      <c r="BZ438" s="174">
        <v>0.1193501773386389</v>
      </c>
      <c r="CA438" s="179">
        <v>0.64809466620862755</v>
      </c>
      <c r="CB438" s="179">
        <v>-0.50296306342081987</v>
      </c>
      <c r="CC438" s="179">
        <v>0.49037082824541911</v>
      </c>
      <c r="CD438" s="179">
        <v>0.42543532833614478</v>
      </c>
      <c r="CE438" s="179">
        <v>-3.3247951418926398E-2</v>
      </c>
      <c r="CF438" s="179">
        <v>0.66878634170743534</v>
      </c>
      <c r="CG438" s="176">
        <v>3.6266048999999998</v>
      </c>
      <c r="CH438" s="168">
        <v>0.2</v>
      </c>
      <c r="CI438" s="169">
        <v>0.17499999999999999</v>
      </c>
      <c r="CJ438" s="169">
        <v>3.8E-3</v>
      </c>
      <c r="CK438" s="169" t="s">
        <v>44</v>
      </c>
      <c r="CL438" s="169">
        <v>3.8E-3</v>
      </c>
      <c r="CM438" s="177">
        <v>6417495.4000000004</v>
      </c>
      <c r="CN438" s="177">
        <v>7069848.836507936</v>
      </c>
      <c r="CO438" s="177">
        <v>-1901558.0899999996</v>
      </c>
      <c r="CP438" s="127" t="s">
        <v>44</v>
      </c>
      <c r="CQ438" s="127" t="s">
        <v>44</v>
      </c>
      <c r="CR438" s="127" t="s">
        <v>44</v>
      </c>
      <c r="CS438" s="127" t="s">
        <v>44</v>
      </c>
      <c r="CT438" s="125" t="s">
        <v>44</v>
      </c>
      <c r="CU438" s="125" t="s">
        <v>44</v>
      </c>
      <c r="CV438" s="125" t="s">
        <v>6192</v>
      </c>
      <c r="CW438" s="125" t="s">
        <v>44</v>
      </c>
      <c r="CX438" s="153">
        <v>25569.646527766203</v>
      </c>
    </row>
    <row r="439" spans="1:102" ht="15" customHeight="1" x14ac:dyDescent="0.25">
      <c r="A439" s="8"/>
      <c r="B439" s="128">
        <v>14146726000141</v>
      </c>
      <c r="C439" s="151" t="s">
        <v>564</v>
      </c>
      <c r="D439" s="125">
        <v>13</v>
      </c>
      <c r="E439" s="125"/>
      <c r="F439" s="121" t="s">
        <v>3266</v>
      </c>
      <c r="G439" s="125" t="s">
        <v>561</v>
      </c>
      <c r="H439" s="125" t="s">
        <v>153</v>
      </c>
      <c r="I439" s="125" t="s">
        <v>2325</v>
      </c>
      <c r="J439" s="125" t="s">
        <v>3319</v>
      </c>
      <c r="K439" s="125" t="s">
        <v>3285</v>
      </c>
      <c r="L439" s="125" t="s">
        <v>3272</v>
      </c>
      <c r="M439" s="125" t="s">
        <v>110</v>
      </c>
      <c r="N439" s="125" t="s">
        <v>260</v>
      </c>
      <c r="O439" s="125" t="s">
        <v>154</v>
      </c>
      <c r="P439" s="125" t="s">
        <v>3299</v>
      </c>
      <c r="Q439" s="126">
        <v>500</v>
      </c>
      <c r="R439" s="125" t="s">
        <v>4571</v>
      </c>
      <c r="S439" s="187" t="s">
        <v>44</v>
      </c>
      <c r="T439" s="170">
        <v>100</v>
      </c>
      <c r="U439" s="170">
        <v>100</v>
      </c>
      <c r="V439" s="171" t="s">
        <v>3271</v>
      </c>
      <c r="W439" s="171" t="s">
        <v>132</v>
      </c>
      <c r="X439" s="171" t="s">
        <v>3289</v>
      </c>
      <c r="Y439" s="171" t="s">
        <v>3288</v>
      </c>
      <c r="Z439" s="171">
        <v>31</v>
      </c>
      <c r="AA439" s="171" t="s">
        <v>131</v>
      </c>
      <c r="AB439" s="168">
        <v>0.05</v>
      </c>
      <c r="AC439" s="171" t="s">
        <v>6193</v>
      </c>
      <c r="AD439" s="168">
        <v>1.9E-2</v>
      </c>
      <c r="AE439" s="168">
        <v>0.11900000000000001</v>
      </c>
      <c r="AF439" s="168">
        <v>2.5000000000000001E-2</v>
      </c>
      <c r="AG439" s="168">
        <v>0.2</v>
      </c>
      <c r="AH439" s="171" t="s">
        <v>3253</v>
      </c>
      <c r="AI439" s="171" t="s">
        <v>3254</v>
      </c>
      <c r="AJ439" s="171" t="s">
        <v>130</v>
      </c>
      <c r="AK439" s="172">
        <v>40932</v>
      </c>
      <c r="AL439" s="186" t="s">
        <v>6194</v>
      </c>
      <c r="AM439" s="127">
        <v>5.1846667339188E-3</v>
      </c>
      <c r="AN439" s="127">
        <v>3.2406839070422598E-2</v>
      </c>
      <c r="AO439" s="127">
        <v>0.1327314068060727</v>
      </c>
      <c r="AP439" s="127">
        <v>0.1189286880609319</v>
      </c>
      <c r="AQ439" s="127">
        <v>0.1002317078382135</v>
      </c>
      <c r="AR439" s="127">
        <v>3.9977585595837001E-2</v>
      </c>
      <c r="AS439" s="127">
        <v>9.75593110931849E-2</v>
      </c>
      <c r="AT439" s="127">
        <v>0.23889741390706809</v>
      </c>
      <c r="AU439" s="127" t="s">
        <v>44</v>
      </c>
      <c r="AV439" s="127" t="s">
        <v>44</v>
      </c>
      <c r="AW439" s="127">
        <v>0.1036180201859444</v>
      </c>
      <c r="AX439" s="127">
        <v>0.47524845966371099</v>
      </c>
      <c r="AY439" s="127">
        <v>0.71377004828313895</v>
      </c>
      <c r="AZ439" s="127">
        <v>0.89517106248418143</v>
      </c>
      <c r="BA439" s="127">
        <v>0.89919949823617995</v>
      </c>
      <c r="BB439" s="127">
        <v>0.75596483174870499</v>
      </c>
      <c r="BC439" s="127">
        <v>0.36764470791329079</v>
      </c>
      <c r="BD439" s="127">
        <v>0.7477276453464321</v>
      </c>
      <c r="BE439" s="127">
        <v>1.930795647413756</v>
      </c>
      <c r="BF439" s="127" t="s">
        <v>44</v>
      </c>
      <c r="BG439" s="127" t="s">
        <v>44</v>
      </c>
      <c r="BH439" s="127">
        <v>1.1223119112373079</v>
      </c>
      <c r="BI439" s="127">
        <v>-5.7247147243345998E-3</v>
      </c>
      <c r="BJ439" s="127">
        <v>-1.299551305737E-2</v>
      </c>
      <c r="BK439" s="127">
        <v>-1.5543501050902599E-2</v>
      </c>
      <c r="BL439" s="127">
        <v>-1.1774618944845106E-2</v>
      </c>
      <c r="BM439" s="127">
        <v>-2.8568279075519287E-2</v>
      </c>
      <c r="BN439" s="127">
        <v>-6.8762142558405195E-2</v>
      </c>
      <c r="BO439" s="127">
        <v>-3.2915082491640199E-2</v>
      </c>
      <c r="BP439" s="127">
        <v>0.11516737845403389</v>
      </c>
      <c r="BQ439" s="127" t="s">
        <v>44</v>
      </c>
      <c r="BR439" s="127" t="s">
        <v>44</v>
      </c>
      <c r="BS439" s="127">
        <v>1.0338044420577175E-2</v>
      </c>
      <c r="BT439" s="127">
        <v>5.2296760862277102E-2</v>
      </c>
      <c r="BU439" s="127">
        <v>6.5106651009831706E-2</v>
      </c>
      <c r="BV439" s="174">
        <v>-0.23470119117308921</v>
      </c>
      <c r="BW439" s="174">
        <v>0.12524355623746389</v>
      </c>
      <c r="BX439" s="127">
        <v>-4.2193294007532002E-2</v>
      </c>
      <c r="BY439" s="127">
        <v>-0.15333694678972351</v>
      </c>
      <c r="BZ439" s="174">
        <v>8.5549855282446199E-2</v>
      </c>
      <c r="CA439" s="179">
        <v>0.64724305320686781</v>
      </c>
      <c r="CB439" s="179">
        <v>-0.50248086197125275</v>
      </c>
      <c r="CC439" s="179">
        <v>0.49031862576529078</v>
      </c>
      <c r="CD439" s="179">
        <v>0.42605801735651838</v>
      </c>
      <c r="CE439" s="179">
        <v>-3.3712939577337502E-2</v>
      </c>
      <c r="CF439" s="179">
        <v>0.66778495129554183</v>
      </c>
      <c r="CG439" s="176">
        <v>4.0594621999999996</v>
      </c>
      <c r="CH439" s="168">
        <v>0.25</v>
      </c>
      <c r="CI439" s="169">
        <v>0.17499999999999999</v>
      </c>
      <c r="CJ439" s="169">
        <v>4.7499999999999999E-3</v>
      </c>
      <c r="CK439" s="169" t="s">
        <v>44</v>
      </c>
      <c r="CL439" s="169">
        <v>4.7499999999999999E-3</v>
      </c>
      <c r="CM439" s="177">
        <v>32215829.780000001</v>
      </c>
      <c r="CN439" s="177">
        <v>31009757.469206337</v>
      </c>
      <c r="CO439" s="177">
        <v>852520.08999999962</v>
      </c>
      <c r="CP439" s="127" t="s">
        <v>44</v>
      </c>
      <c r="CQ439" s="127" t="s">
        <v>44</v>
      </c>
      <c r="CR439" s="127" t="s">
        <v>44</v>
      </c>
      <c r="CS439" s="127" t="s">
        <v>44</v>
      </c>
      <c r="CT439" s="125" t="s">
        <v>44</v>
      </c>
      <c r="CU439" s="125" t="s">
        <v>44</v>
      </c>
      <c r="CV439" s="125" t="s">
        <v>6195</v>
      </c>
      <c r="CW439" s="125" t="s">
        <v>44</v>
      </c>
      <c r="CX439" s="153">
        <v>25569.646527766203</v>
      </c>
    </row>
    <row r="440" spans="1:102" ht="15" customHeight="1" x14ac:dyDescent="0.25">
      <c r="A440" s="8"/>
      <c r="B440" s="128">
        <v>51102761000195</v>
      </c>
      <c r="C440" s="151" t="s">
        <v>6196</v>
      </c>
      <c r="D440" s="125">
        <v>13</v>
      </c>
      <c r="E440" s="125"/>
      <c r="F440" s="121"/>
      <c r="G440" s="125" t="s">
        <v>561</v>
      </c>
      <c r="H440" s="125" t="s">
        <v>3263</v>
      </c>
      <c r="I440" s="125" t="s">
        <v>3257</v>
      </c>
      <c r="J440" s="125" t="s">
        <v>357</v>
      </c>
      <c r="K440" s="125" t="s">
        <v>3285</v>
      </c>
      <c r="L440" s="125" t="s">
        <v>3273</v>
      </c>
      <c r="M440" s="125" t="s">
        <v>110</v>
      </c>
      <c r="N440" s="125" t="s">
        <v>260</v>
      </c>
      <c r="O440" s="125" t="s">
        <v>4730</v>
      </c>
      <c r="P440" s="125" t="s">
        <v>112</v>
      </c>
      <c r="Q440" s="126">
        <v>50000</v>
      </c>
      <c r="R440" s="125" t="s">
        <v>4571</v>
      </c>
      <c r="S440" s="187" t="s">
        <v>44</v>
      </c>
      <c r="T440" s="170">
        <v>20000</v>
      </c>
      <c r="U440" s="170">
        <v>10000</v>
      </c>
      <c r="V440" s="171" t="s">
        <v>3271</v>
      </c>
      <c r="W440" s="171" t="s">
        <v>132</v>
      </c>
      <c r="X440" s="171" t="s">
        <v>3289</v>
      </c>
      <c r="Y440" s="171" t="s">
        <v>3292</v>
      </c>
      <c r="Z440" s="171">
        <v>32</v>
      </c>
      <c r="AA440" s="171" t="s">
        <v>44</v>
      </c>
      <c r="AB440" s="168" t="s">
        <v>44</v>
      </c>
      <c r="AC440" s="171" t="s">
        <v>6197</v>
      </c>
      <c r="AD440" s="168">
        <v>1.9E-2</v>
      </c>
      <c r="AE440" s="168">
        <v>0.11900000000000001</v>
      </c>
      <c r="AF440" s="168">
        <v>1.9E-2</v>
      </c>
      <c r="AG440" s="168">
        <v>0.2</v>
      </c>
      <c r="AH440" s="171" t="s">
        <v>3322</v>
      </c>
      <c r="AI440" s="171" t="s">
        <v>4573</v>
      </c>
      <c r="AJ440" s="171" t="s">
        <v>130</v>
      </c>
      <c r="AK440" s="172">
        <v>45138</v>
      </c>
      <c r="AL440" s="186" t="s">
        <v>6198</v>
      </c>
      <c r="AM440" s="127">
        <v>-1.7519833926071E-3</v>
      </c>
      <c r="AN440" s="127">
        <v>2.4566368372228298E-2</v>
      </c>
      <c r="AO440" s="127">
        <v>0.13704933273736361</v>
      </c>
      <c r="AP440" s="127">
        <v>0.12498922354450159</v>
      </c>
      <c r="AQ440" s="127" t="s">
        <v>44</v>
      </c>
      <c r="AR440" s="127">
        <v>-3.4807344784781999E-3</v>
      </c>
      <c r="AS440" s="127" t="s">
        <v>44</v>
      </c>
      <c r="AT440" s="127" t="s">
        <v>44</v>
      </c>
      <c r="AU440" s="127" t="s">
        <v>44</v>
      </c>
      <c r="AV440" s="127" t="s">
        <v>44</v>
      </c>
      <c r="AW440" s="127">
        <v>8.1935571558288095E-2</v>
      </c>
      <c r="AX440" s="127" t="s">
        <v>44</v>
      </c>
      <c r="AY440" s="127">
        <v>0.54108140263487103</v>
      </c>
      <c r="AZ440" s="127">
        <v>0.92429214570519358</v>
      </c>
      <c r="BA440" s="127">
        <v>0.9477251134864294</v>
      </c>
      <c r="BB440" s="127" t="s">
        <v>44</v>
      </c>
      <c r="BC440" s="127" t="s">
        <v>44</v>
      </c>
      <c r="BD440" s="127" t="s">
        <v>44</v>
      </c>
      <c r="BE440" s="127" t="s">
        <v>44</v>
      </c>
      <c r="BF440" s="127" t="s">
        <v>44</v>
      </c>
      <c r="BG440" s="127" t="s">
        <v>44</v>
      </c>
      <c r="BH440" s="127">
        <v>0.61460386842002634</v>
      </c>
      <c r="BI440" s="127">
        <v>-1.26613648508606E-2</v>
      </c>
      <c r="BJ440" s="127">
        <v>-2.08359837555642E-2</v>
      </c>
      <c r="BK440" s="127">
        <v>-1.1225575119611701E-2</v>
      </c>
      <c r="BL440" s="127">
        <v>-6.0909016041422737E-3</v>
      </c>
      <c r="BM440" s="127" t="s">
        <v>44</v>
      </c>
      <c r="BN440" s="127">
        <v>-0.11222046263272061</v>
      </c>
      <c r="BO440" s="127" t="s">
        <v>44</v>
      </c>
      <c r="BP440" s="127" t="s">
        <v>44</v>
      </c>
      <c r="BQ440" s="127" t="s">
        <v>44</v>
      </c>
      <c r="BR440" s="127" t="s">
        <v>44</v>
      </c>
      <c r="BS440" s="127">
        <v>-4.5335052841144918E-2</v>
      </c>
      <c r="BT440" s="127">
        <v>0.11762921557455849</v>
      </c>
      <c r="BU440" s="127">
        <v>9.8308581917554094E-2</v>
      </c>
      <c r="BV440" s="174">
        <v>-2.4971331679358898E-2</v>
      </c>
      <c r="BW440" s="174">
        <v>-0.37752706688603471</v>
      </c>
      <c r="BX440" s="127">
        <v>-0.1012633898101955</v>
      </c>
      <c r="BY440" s="127">
        <v>-0.1035218427899926</v>
      </c>
      <c r="BZ440" s="174">
        <v>0.26298961475216109</v>
      </c>
      <c r="CA440" s="179">
        <v>0.64603085177781039</v>
      </c>
      <c r="CB440" s="179">
        <v>-0.4869586968392588</v>
      </c>
      <c r="CC440" s="179">
        <v>0.48769628644412738</v>
      </c>
      <c r="CD440" s="179">
        <v>0.41698163570298818</v>
      </c>
      <c r="CE440" s="179">
        <v>-2.5438090372959202E-2</v>
      </c>
      <c r="CF440" s="179">
        <v>0.65334450014423373</v>
      </c>
      <c r="CG440" s="176">
        <v>1.2406425999999999</v>
      </c>
      <c r="CH440" s="168">
        <v>0.15</v>
      </c>
      <c r="CI440" s="169">
        <v>0.125</v>
      </c>
      <c r="CJ440" s="169">
        <v>2.8499999999999997E-3</v>
      </c>
      <c r="CK440" s="169" t="s">
        <v>44</v>
      </c>
      <c r="CL440" s="169">
        <v>2.8499999999999997E-3</v>
      </c>
      <c r="CM440" s="177">
        <v>15382484.369999999</v>
      </c>
      <c r="CN440" s="177">
        <v>15244065.830396827</v>
      </c>
      <c r="CO440" s="177">
        <v>-689410.90999999992</v>
      </c>
      <c r="CP440" s="127" t="s">
        <v>44</v>
      </c>
      <c r="CQ440" s="127" t="s">
        <v>44</v>
      </c>
      <c r="CR440" s="127" t="s">
        <v>44</v>
      </c>
      <c r="CS440" s="127" t="s">
        <v>44</v>
      </c>
      <c r="CT440" s="125" t="s">
        <v>44</v>
      </c>
      <c r="CU440" s="125" t="s">
        <v>44</v>
      </c>
      <c r="CV440" s="125" t="s">
        <v>6199</v>
      </c>
      <c r="CW440" s="125" t="s">
        <v>44</v>
      </c>
      <c r="CX440" s="153">
        <v>25569.604861099539</v>
      </c>
    </row>
    <row r="441" spans="1:102" ht="15" customHeight="1" x14ac:dyDescent="0.25">
      <c r="A441" s="8"/>
      <c r="B441" s="128">
        <v>31932715000106</v>
      </c>
      <c r="C441" s="151" t="s">
        <v>6204</v>
      </c>
      <c r="D441" s="125">
        <v>10</v>
      </c>
      <c r="E441" s="125"/>
      <c r="F441" s="121"/>
      <c r="G441" s="125" t="s">
        <v>561</v>
      </c>
      <c r="H441" s="125" t="s">
        <v>153</v>
      </c>
      <c r="I441" s="125" t="s">
        <v>2325</v>
      </c>
      <c r="J441" s="125" t="s">
        <v>3318</v>
      </c>
      <c r="K441" s="125" t="s">
        <v>3285</v>
      </c>
      <c r="L441" s="125" t="s">
        <v>3272</v>
      </c>
      <c r="M441" s="125" t="s">
        <v>160</v>
      </c>
      <c r="N441" s="125" t="s">
        <v>3324</v>
      </c>
      <c r="O441" s="125" t="s">
        <v>4761</v>
      </c>
      <c r="P441" s="125" t="s">
        <v>3320</v>
      </c>
      <c r="Q441" s="126">
        <v>500</v>
      </c>
      <c r="R441" s="125" t="s">
        <v>4571</v>
      </c>
      <c r="S441" s="187" t="s">
        <v>44</v>
      </c>
      <c r="T441" s="170">
        <v>100</v>
      </c>
      <c r="U441" s="170">
        <v>100</v>
      </c>
      <c r="V441" s="171" t="s">
        <v>3271</v>
      </c>
      <c r="W441" s="171" t="s">
        <v>132</v>
      </c>
      <c r="X441" s="171" t="s">
        <v>4577</v>
      </c>
      <c r="Y441" s="171" t="s">
        <v>3288</v>
      </c>
      <c r="Z441" s="171">
        <v>4</v>
      </c>
      <c r="AA441" s="171" t="s">
        <v>44</v>
      </c>
      <c r="AB441" s="168" t="s">
        <v>44</v>
      </c>
      <c r="AC441" s="171" t="s">
        <v>6205</v>
      </c>
      <c r="AD441" s="168">
        <v>8.0000000000000002E-3</v>
      </c>
      <c r="AE441" s="168">
        <v>0.10800000000000001</v>
      </c>
      <c r="AF441" s="168">
        <v>1.3000000000000001E-2</v>
      </c>
      <c r="AG441" s="168">
        <v>0.2</v>
      </c>
      <c r="AH441" s="171" t="s">
        <v>3253</v>
      </c>
      <c r="AI441" s="171" t="s">
        <v>3254</v>
      </c>
      <c r="AJ441" s="171" t="s">
        <v>130</v>
      </c>
      <c r="AK441" s="172">
        <v>43585</v>
      </c>
      <c r="AL441" s="186" t="s">
        <v>6206</v>
      </c>
      <c r="AM441" s="127">
        <v>6.2994055028988E-3</v>
      </c>
      <c r="AN441" s="127">
        <v>2.1565007572825898E-2</v>
      </c>
      <c r="AO441" s="127">
        <v>9.4444202113442802E-2</v>
      </c>
      <c r="AP441" s="127">
        <v>9.3113489765866503E-2</v>
      </c>
      <c r="AQ441" s="127">
        <v>0.1023177910370221</v>
      </c>
      <c r="AR441" s="127">
        <v>8.2454487958631306E-2</v>
      </c>
      <c r="AS441" s="127">
        <v>0.1562495571498316</v>
      </c>
      <c r="AT441" s="127">
        <v>0.17736176329769529</v>
      </c>
      <c r="AU441" s="127" t="s">
        <v>44</v>
      </c>
      <c r="AV441" s="127" t="s">
        <v>44</v>
      </c>
      <c r="AW441" s="127">
        <v>0.1035828626549388</v>
      </c>
      <c r="AX441" s="127">
        <v>0.57743012534712113</v>
      </c>
      <c r="AY441" s="127">
        <v>0.47497555880205489</v>
      </c>
      <c r="AZ441" s="127">
        <v>0.6369533691064091</v>
      </c>
      <c r="BA441" s="127">
        <v>0.69543807950531145</v>
      </c>
      <c r="BB441" s="127">
        <v>0.77325565055580758</v>
      </c>
      <c r="BC441" s="127">
        <v>0.75827380993332405</v>
      </c>
      <c r="BD441" s="127">
        <v>1.1975495946509178</v>
      </c>
      <c r="BE441" s="127">
        <v>1.4334576293321994</v>
      </c>
      <c r="BF441" s="127" t="s">
        <v>44</v>
      </c>
      <c r="BG441" s="127" t="s">
        <v>44</v>
      </c>
      <c r="BH441" s="127">
        <v>1.1306520038811527</v>
      </c>
      <c r="BI441" s="127">
        <v>-4.6099759553545998E-3</v>
      </c>
      <c r="BJ441" s="127">
        <v>-2.38373445549666E-2</v>
      </c>
      <c r="BK441" s="127">
        <v>-5.3830705743532499E-2</v>
      </c>
      <c r="BL441" s="127">
        <v>-3.596318157513223E-2</v>
      </c>
      <c r="BM441" s="127">
        <v>-2.6496898904392774E-2</v>
      </c>
      <c r="BN441" s="127">
        <v>-2.6285240195611001E-2</v>
      </c>
      <c r="BO441" s="127">
        <v>2.57751635650065E-2</v>
      </c>
      <c r="BP441" s="127">
        <v>5.3631727844661102E-2</v>
      </c>
      <c r="BQ441" s="127" t="s">
        <v>44</v>
      </c>
      <c r="BR441" s="127" t="s">
        <v>44</v>
      </c>
      <c r="BS441" s="127">
        <v>1.0964937825485022E-2</v>
      </c>
      <c r="BT441" s="127">
        <v>2.5665735313122801E-2</v>
      </c>
      <c r="BU441" s="127">
        <v>3.0688455326608102E-2</v>
      </c>
      <c r="BV441" s="174">
        <v>-1.858808029513048</v>
      </c>
      <c r="BW441" s="174">
        <v>0.29167497362606831</v>
      </c>
      <c r="BX441" s="127">
        <v>-2.8127503482083101E-2</v>
      </c>
      <c r="BY441" s="127">
        <v>-4.2638681571103801E-2</v>
      </c>
      <c r="BZ441" s="174">
        <v>4.0218250251436598E-2</v>
      </c>
      <c r="CA441" s="179">
        <v>0.53697655315084392</v>
      </c>
      <c r="CB441" s="179">
        <v>-0.38019919966706128</v>
      </c>
      <c r="CC441" s="179">
        <v>0.73005265130857155</v>
      </c>
      <c r="CD441" s="179">
        <v>0.62923715982632999</v>
      </c>
      <c r="CE441" s="179">
        <v>-7.1963645051052001E-3</v>
      </c>
      <c r="CF441" s="179">
        <v>0.73892781520288275</v>
      </c>
      <c r="CG441" s="176">
        <v>1.9896895999999999</v>
      </c>
      <c r="CH441" s="168">
        <v>0.12</v>
      </c>
      <c r="CI441" s="169">
        <v>0.1</v>
      </c>
      <c r="CJ441" s="169">
        <v>9.6000000000000002E-4</v>
      </c>
      <c r="CK441" s="169" t="s">
        <v>44</v>
      </c>
      <c r="CL441" s="169">
        <v>9.6000000000000002E-4</v>
      </c>
      <c r="CM441" s="177">
        <v>82832830.269999996</v>
      </c>
      <c r="CN441" s="177">
        <v>97604832.196904793</v>
      </c>
      <c r="CO441" s="177">
        <v>-34807663.179999985</v>
      </c>
      <c r="CP441" s="127" t="s">
        <v>44</v>
      </c>
      <c r="CQ441" s="127" t="s">
        <v>44</v>
      </c>
      <c r="CR441" s="127" t="s">
        <v>44</v>
      </c>
      <c r="CS441" s="127" t="s">
        <v>44</v>
      </c>
      <c r="CT441" s="125" t="s">
        <v>44</v>
      </c>
      <c r="CU441" s="125" t="s">
        <v>44</v>
      </c>
      <c r="CV441" s="125" t="s">
        <v>6207</v>
      </c>
      <c r="CW441" s="125" t="s">
        <v>44</v>
      </c>
      <c r="CX441" s="153">
        <v>25569.646527766203</v>
      </c>
    </row>
    <row r="442" spans="1:102" ht="15" customHeight="1" x14ac:dyDescent="0.25">
      <c r="A442" s="8"/>
      <c r="B442" s="128">
        <v>54484843000130</v>
      </c>
      <c r="C442" s="151" t="s">
        <v>6200</v>
      </c>
      <c r="D442" s="125">
        <v>11</v>
      </c>
      <c r="E442" s="125" t="s">
        <v>131</v>
      </c>
      <c r="F442" s="121"/>
      <c r="G442" s="125" t="s">
        <v>561</v>
      </c>
      <c r="H442" s="125" t="s">
        <v>3263</v>
      </c>
      <c r="I442" s="125" t="s">
        <v>3257</v>
      </c>
      <c r="J442" s="125" t="s">
        <v>357</v>
      </c>
      <c r="K442" s="125" t="s">
        <v>3285</v>
      </c>
      <c r="L442" s="125" t="s">
        <v>3272</v>
      </c>
      <c r="M442" s="125" t="s">
        <v>160</v>
      </c>
      <c r="N442" s="125" t="s">
        <v>3305</v>
      </c>
      <c r="O442" s="125" t="s">
        <v>5936</v>
      </c>
      <c r="P442" s="125" t="s">
        <v>4722</v>
      </c>
      <c r="Q442" s="126">
        <v>500</v>
      </c>
      <c r="R442" s="125" t="s">
        <v>4571</v>
      </c>
      <c r="S442" s="187" t="s">
        <v>44</v>
      </c>
      <c r="T442" s="170">
        <v>500</v>
      </c>
      <c r="U442" s="170">
        <v>500</v>
      </c>
      <c r="V442" s="171" t="s">
        <v>3271</v>
      </c>
      <c r="W442" s="171" t="s">
        <v>132</v>
      </c>
      <c r="X442" s="171" t="s">
        <v>3289</v>
      </c>
      <c r="Y442" s="171" t="s">
        <v>3288</v>
      </c>
      <c r="Z442" s="171">
        <v>31</v>
      </c>
      <c r="AA442" s="171" t="s">
        <v>44</v>
      </c>
      <c r="AB442" s="168" t="s">
        <v>44</v>
      </c>
      <c r="AC442" s="171" t="s">
        <v>6201</v>
      </c>
      <c r="AD442" s="168">
        <v>9.7999999999999997E-3</v>
      </c>
      <c r="AE442" s="168">
        <v>0.1298</v>
      </c>
      <c r="AF442" s="168">
        <v>1.1000000000000001E-2</v>
      </c>
      <c r="AG442" s="168">
        <v>0.25</v>
      </c>
      <c r="AH442" s="171" t="s">
        <v>133</v>
      </c>
      <c r="AI442" s="171" t="s">
        <v>4607</v>
      </c>
      <c r="AJ442" s="171" t="s">
        <v>130</v>
      </c>
      <c r="AK442" s="172">
        <v>45548</v>
      </c>
      <c r="AL442" s="186" t="s">
        <v>6202</v>
      </c>
      <c r="AM442" s="127">
        <v>-3.8302077165422999E-3</v>
      </c>
      <c r="AN442" s="127">
        <v>1.2478865285334199E-2</v>
      </c>
      <c r="AO442" s="127">
        <v>0.1100199273796223</v>
      </c>
      <c r="AP442" s="127" t="s">
        <v>44</v>
      </c>
      <c r="AQ442" s="127" t="s">
        <v>44</v>
      </c>
      <c r="AR442" s="127" t="s">
        <v>44</v>
      </c>
      <c r="AS442" s="127" t="s">
        <v>44</v>
      </c>
      <c r="AT442" s="127" t="s">
        <v>44</v>
      </c>
      <c r="AU442" s="127" t="s">
        <v>44</v>
      </c>
      <c r="AV442" s="127" t="s">
        <v>44</v>
      </c>
      <c r="AW442" s="127">
        <v>0.1220544081424832</v>
      </c>
      <c r="AX442" s="127" t="s">
        <v>44</v>
      </c>
      <c r="AY442" s="127">
        <v>0.27485063439467561</v>
      </c>
      <c r="AZ442" s="127">
        <v>0.74199963412384318</v>
      </c>
      <c r="BA442" s="127" t="s">
        <v>44</v>
      </c>
      <c r="BB442" s="127" t="s">
        <v>44</v>
      </c>
      <c r="BC442" s="127" t="s">
        <v>44</v>
      </c>
      <c r="BD442" s="127" t="s">
        <v>44</v>
      </c>
      <c r="BE442" s="127" t="s">
        <v>44</v>
      </c>
      <c r="BF442" s="127" t="s">
        <v>44</v>
      </c>
      <c r="BG442" s="127" t="s">
        <v>44</v>
      </c>
      <c r="BH442" s="127">
        <v>0.87983951361278034</v>
      </c>
      <c r="BI442" s="127">
        <v>-1.47395891747957E-2</v>
      </c>
      <c r="BJ442" s="127">
        <v>-3.2923486842458299E-2</v>
      </c>
      <c r="BK442" s="127">
        <v>-3.8254980477352998E-2</v>
      </c>
      <c r="BL442" s="127" t="s">
        <v>44</v>
      </c>
      <c r="BM442" s="127" t="s">
        <v>44</v>
      </c>
      <c r="BN442" s="127" t="s">
        <v>44</v>
      </c>
      <c r="BO442" s="127" t="s">
        <v>44</v>
      </c>
      <c r="BP442" s="127" t="s">
        <v>44</v>
      </c>
      <c r="BQ442" s="127" t="s">
        <v>44</v>
      </c>
      <c r="BR442" s="127" t="s">
        <v>44</v>
      </c>
      <c r="BS442" s="127">
        <v>-1.4638393076994327E-2</v>
      </c>
      <c r="BT442" s="127">
        <v>1.8696941768840999E-2</v>
      </c>
      <c r="BU442" s="127">
        <v>1.88311382363693E-2</v>
      </c>
      <c r="BV442" s="174">
        <v>-1.8037691469287864</v>
      </c>
      <c r="BW442" s="174">
        <v>-0.74441737084379356</v>
      </c>
      <c r="BX442" s="127">
        <v>-1.89641100661566E-2</v>
      </c>
      <c r="BY442" s="127">
        <v>-1.89641100661566E-2</v>
      </c>
      <c r="BZ442" s="174">
        <v>1.9127880286093898E-2</v>
      </c>
      <c r="CA442" s="179">
        <v>0.43053512261994531</v>
      </c>
      <c r="CB442" s="179">
        <v>-0.34180760077172362</v>
      </c>
      <c r="CC442" s="179">
        <v>0.57093622323506643</v>
      </c>
      <c r="CD442" s="179">
        <v>0.459853508977278</v>
      </c>
      <c r="CE442" s="179">
        <v>-4.6428410256361997E-3</v>
      </c>
      <c r="CF442" s="179">
        <v>0.61622058634274601</v>
      </c>
      <c r="CG442" s="176">
        <v>1.2044158</v>
      </c>
      <c r="CH442" s="168">
        <v>0.27</v>
      </c>
      <c r="CI442" s="169">
        <v>0.05</v>
      </c>
      <c r="CJ442" s="169">
        <v>2.6459999999999999E-3</v>
      </c>
      <c r="CK442" s="169" t="s">
        <v>44</v>
      </c>
      <c r="CL442" s="169">
        <v>2.6459999999999999E-3</v>
      </c>
      <c r="CM442" s="177">
        <v>204097431.13999999</v>
      </c>
      <c r="CN442" s="177">
        <v>161653995.62230158</v>
      </c>
      <c r="CO442" s="177">
        <v>94931588.939999998</v>
      </c>
      <c r="CP442" s="127" t="s">
        <v>44</v>
      </c>
      <c r="CQ442" s="127" t="s">
        <v>44</v>
      </c>
      <c r="CR442" s="127" t="s">
        <v>44</v>
      </c>
      <c r="CS442" s="127" t="s">
        <v>44</v>
      </c>
      <c r="CT442" s="125" t="s">
        <v>44</v>
      </c>
      <c r="CU442" s="125" t="s">
        <v>44</v>
      </c>
      <c r="CV442" s="125" t="s">
        <v>6203</v>
      </c>
      <c r="CW442" s="125" t="s">
        <v>44</v>
      </c>
      <c r="CX442" s="153">
        <v>25569.625694432871</v>
      </c>
    </row>
    <row r="443" spans="1:102" ht="15" customHeight="1" x14ac:dyDescent="0.25">
      <c r="A443" s="8"/>
      <c r="B443" s="128">
        <v>29853005000149</v>
      </c>
      <c r="C443" s="151" t="s">
        <v>6218</v>
      </c>
      <c r="D443" s="125">
        <v>26</v>
      </c>
      <c r="E443" s="125" t="s">
        <v>131</v>
      </c>
      <c r="F443" s="121"/>
      <c r="G443" s="125" t="s">
        <v>2446</v>
      </c>
      <c r="H443" s="125" t="s">
        <v>3263</v>
      </c>
      <c r="I443" s="125" t="s">
        <v>3257</v>
      </c>
      <c r="J443" s="125" t="s">
        <v>3317</v>
      </c>
      <c r="K443" s="125" t="s">
        <v>3285</v>
      </c>
      <c r="L443" s="125" t="s">
        <v>3273</v>
      </c>
      <c r="M443" s="125" t="s">
        <v>110</v>
      </c>
      <c r="N443" s="125" t="s">
        <v>4646</v>
      </c>
      <c r="O443" s="125" t="s">
        <v>401</v>
      </c>
      <c r="P443" s="125" t="s">
        <v>3299</v>
      </c>
      <c r="Q443" s="126">
        <v>500</v>
      </c>
      <c r="R443" s="125" t="s">
        <v>4571</v>
      </c>
      <c r="S443" s="187" t="s">
        <v>44</v>
      </c>
      <c r="T443" s="170">
        <v>500</v>
      </c>
      <c r="U443" s="170">
        <v>500</v>
      </c>
      <c r="V443" s="171" t="s">
        <v>3271</v>
      </c>
      <c r="W443" s="171" t="s">
        <v>3288</v>
      </c>
      <c r="X443" s="171" t="s">
        <v>4998</v>
      </c>
      <c r="Y443" s="171" t="s">
        <v>4577</v>
      </c>
      <c r="Z443" s="171">
        <v>12</v>
      </c>
      <c r="AA443" s="171" t="s">
        <v>44</v>
      </c>
      <c r="AB443" s="168" t="s">
        <v>44</v>
      </c>
      <c r="AC443" s="171" t="s">
        <v>6219</v>
      </c>
      <c r="AD443" s="168">
        <v>8.5000000000000006E-3</v>
      </c>
      <c r="AE443" s="168">
        <v>0.20850000000000002</v>
      </c>
      <c r="AF443" s="168">
        <v>1.0500000000000001E-2</v>
      </c>
      <c r="AG443" s="168" t="s">
        <v>44</v>
      </c>
      <c r="AH443" s="171" t="s">
        <v>44</v>
      </c>
      <c r="AI443" s="171" t="s">
        <v>44</v>
      </c>
      <c r="AJ443" s="171" t="s">
        <v>130</v>
      </c>
      <c r="AK443" s="172">
        <v>43276</v>
      </c>
      <c r="AL443" s="186" t="s">
        <v>6220</v>
      </c>
      <c r="AM443" s="127">
        <v>2.2039504860834801E-2</v>
      </c>
      <c r="AN443" s="127">
        <v>3.6170601328506101E-2</v>
      </c>
      <c r="AO443" s="127">
        <v>0.1571889140780646</v>
      </c>
      <c r="AP443" s="127">
        <v>0.1374722944128175</v>
      </c>
      <c r="AQ443" s="127">
        <v>0.1429797754768134</v>
      </c>
      <c r="AR443" s="127">
        <v>0.1258580429623623</v>
      </c>
      <c r="AS443" s="127">
        <v>0.18443100591441561</v>
      </c>
      <c r="AT443" s="127">
        <v>1.26727737193446E-2</v>
      </c>
      <c r="AU443" s="127" t="s">
        <v>44</v>
      </c>
      <c r="AV443" s="127" t="s">
        <v>44</v>
      </c>
      <c r="AW443" s="127">
        <v>8.7945803139325401E-2</v>
      </c>
      <c r="AX443" s="127">
        <v>2.0202341393205998</v>
      </c>
      <c r="AY443" s="127">
        <v>0.79666800580502584</v>
      </c>
      <c r="AZ443" s="127">
        <v>1.0601181032578193</v>
      </c>
      <c r="BA443" s="127">
        <v>1.0485007904088492</v>
      </c>
      <c r="BB443" s="127">
        <v>1.1235364293362986</v>
      </c>
      <c r="BC443" s="127">
        <v>1.1574246606892231</v>
      </c>
      <c r="BD443" s="127">
        <v>1.413541775110928</v>
      </c>
      <c r="BE443" s="127">
        <v>0.1024227761104536</v>
      </c>
      <c r="BF443" s="127" t="s">
        <v>44</v>
      </c>
      <c r="BG443" s="127" t="s">
        <v>44</v>
      </c>
      <c r="BH443" s="127">
        <v>0.95659953990869362</v>
      </c>
      <c r="BI443" s="127">
        <v>1.11301234025813E-2</v>
      </c>
      <c r="BJ443" s="127">
        <v>-9.2317507992865002E-3</v>
      </c>
      <c r="BK443" s="127">
        <v>8.9140062210891994E-3</v>
      </c>
      <c r="BL443" s="127">
        <v>5.6219782924857853E-3</v>
      </c>
      <c r="BM443" s="127">
        <v>1.3946296827933136E-2</v>
      </c>
      <c r="BN443" s="127">
        <v>1.71183148081199E-2</v>
      </c>
      <c r="BO443" s="127">
        <v>5.3956612329590398E-2</v>
      </c>
      <c r="BP443" s="127">
        <v>-0.1110572617336895</v>
      </c>
      <c r="BQ443" s="127" t="s">
        <v>44</v>
      </c>
      <c r="BR443" s="127" t="s">
        <v>44</v>
      </c>
      <c r="BS443" s="127">
        <v>-3.6541145338969683E-3</v>
      </c>
      <c r="BT443" s="127">
        <v>1.79640736608177E-2</v>
      </c>
      <c r="BU443" s="127">
        <v>4.13744186595515E-2</v>
      </c>
      <c r="BV443" s="174">
        <v>0.43964939465931341</v>
      </c>
      <c r="BW443" s="174">
        <v>-4.6272939257919601E-2</v>
      </c>
      <c r="BX443" s="127">
        <v>-8.9656844431426994E-3</v>
      </c>
      <c r="BY443" s="127">
        <v>-0.2013377868480099</v>
      </c>
      <c r="BZ443" s="174">
        <v>6.1408584476393302E-2</v>
      </c>
      <c r="CA443" s="179">
        <v>0.33579460862786681</v>
      </c>
      <c r="CB443" s="179">
        <v>-0.33489408556758798</v>
      </c>
      <c r="CC443" s="179">
        <v>0.43860303730602962</v>
      </c>
      <c r="CD443" s="179">
        <v>0.26691260275707213</v>
      </c>
      <c r="CE443" s="179">
        <v>0.3312248305864704</v>
      </c>
      <c r="CF443" s="179">
        <v>0.56788538240125352</v>
      </c>
      <c r="CG443" s="176">
        <v>1.9333971700000001</v>
      </c>
      <c r="CH443" s="168">
        <v>0.6</v>
      </c>
      <c r="CI443" s="169" t="s">
        <v>44</v>
      </c>
      <c r="CJ443" s="169">
        <v>5.1000000000000004E-3</v>
      </c>
      <c r="CK443" s="169" t="s">
        <v>44</v>
      </c>
      <c r="CL443" s="169">
        <v>5.1000000000000004E-3</v>
      </c>
      <c r="CM443" s="177">
        <v>649710898.20000005</v>
      </c>
      <c r="CN443" s="177">
        <v>708875598.82357168</v>
      </c>
      <c r="CO443" s="177">
        <v>-140933178.25000003</v>
      </c>
      <c r="CP443" s="127" t="s">
        <v>44</v>
      </c>
      <c r="CQ443" s="127" t="s">
        <v>44</v>
      </c>
      <c r="CR443" s="127" t="s">
        <v>44</v>
      </c>
      <c r="CS443" s="127" t="s">
        <v>44</v>
      </c>
      <c r="CT443" s="125" t="s">
        <v>44</v>
      </c>
      <c r="CU443" s="125" t="s">
        <v>44</v>
      </c>
      <c r="CV443" s="125" t="s">
        <v>6221</v>
      </c>
      <c r="CW443" s="125" t="s">
        <v>44</v>
      </c>
      <c r="CX443" s="153">
        <v>25569.625694432871</v>
      </c>
    </row>
    <row r="444" spans="1:102" ht="15" customHeight="1" x14ac:dyDescent="0.25">
      <c r="A444" s="8"/>
      <c r="B444" s="128">
        <v>38281467000120</v>
      </c>
      <c r="C444" s="151" t="s">
        <v>6222</v>
      </c>
      <c r="D444" s="125">
        <v>26</v>
      </c>
      <c r="E444" s="125"/>
      <c r="F444" s="121"/>
      <c r="G444" s="125" t="s">
        <v>2446</v>
      </c>
      <c r="H444" s="125" t="s">
        <v>3263</v>
      </c>
      <c r="I444" s="125" t="s">
        <v>3257</v>
      </c>
      <c r="J444" s="125" t="s">
        <v>3317</v>
      </c>
      <c r="K444" s="125" t="s">
        <v>3285</v>
      </c>
      <c r="L444" s="125" t="s">
        <v>3273</v>
      </c>
      <c r="M444" s="125" t="s">
        <v>110</v>
      </c>
      <c r="N444" s="125" t="s">
        <v>4646</v>
      </c>
      <c r="O444" s="125" t="s">
        <v>543</v>
      </c>
      <c r="P444" s="125" t="s">
        <v>4661</v>
      </c>
      <c r="Q444" s="126">
        <v>500</v>
      </c>
      <c r="R444" s="125" t="s">
        <v>4571</v>
      </c>
      <c r="S444" s="187" t="s">
        <v>44</v>
      </c>
      <c r="T444" s="170">
        <v>500</v>
      </c>
      <c r="U444" s="170">
        <v>500</v>
      </c>
      <c r="V444" s="171" t="s">
        <v>3271</v>
      </c>
      <c r="W444" s="171" t="s">
        <v>3288</v>
      </c>
      <c r="X444" s="171" t="s">
        <v>4998</v>
      </c>
      <c r="Y444" s="171" t="s">
        <v>4577</v>
      </c>
      <c r="Z444" s="171">
        <v>12</v>
      </c>
      <c r="AA444" s="171" t="s">
        <v>44</v>
      </c>
      <c r="AB444" s="168" t="s">
        <v>44</v>
      </c>
      <c r="AC444" s="171" t="s">
        <v>6223</v>
      </c>
      <c r="AD444" s="168">
        <v>8.5000000000000006E-3</v>
      </c>
      <c r="AE444" s="168">
        <v>0.20850000000000002</v>
      </c>
      <c r="AF444" s="168">
        <v>1.0500000000000001E-2</v>
      </c>
      <c r="AG444" s="168" t="s">
        <v>44</v>
      </c>
      <c r="AH444" s="171" t="s">
        <v>44</v>
      </c>
      <c r="AI444" s="171" t="s">
        <v>44</v>
      </c>
      <c r="AJ444" s="171" t="s">
        <v>44</v>
      </c>
      <c r="AK444" s="172">
        <v>44155</v>
      </c>
      <c r="AL444" s="186" t="s">
        <v>6224</v>
      </c>
      <c r="AM444" s="127">
        <v>-2.99047495972798E-2</v>
      </c>
      <c r="AN444" s="127">
        <v>-8.6487950429186999E-2</v>
      </c>
      <c r="AO444" s="127">
        <v>-6.0963536458947302E-2</v>
      </c>
      <c r="AP444" s="127">
        <v>4.9551413880605397E-2</v>
      </c>
      <c r="AQ444" s="127">
        <v>7.0965281835400004E-2</v>
      </c>
      <c r="AR444" s="127">
        <v>0.36647040075082571</v>
      </c>
      <c r="AS444" s="127">
        <v>3.2123226550156703E-2</v>
      </c>
      <c r="AT444" s="127">
        <v>-0.1182319166313337</v>
      </c>
      <c r="AU444" s="127" t="s">
        <v>44</v>
      </c>
      <c r="AV444" s="127" t="s">
        <v>44</v>
      </c>
      <c r="AW444" s="127">
        <v>2.6614709886974199E-2</v>
      </c>
      <c r="AX444" s="127" t="s">
        <v>44</v>
      </c>
      <c r="AY444" s="127" t="s">
        <v>44</v>
      </c>
      <c r="AZ444" s="127" t="s">
        <v>44</v>
      </c>
      <c r="BA444" s="127">
        <v>0.36238311611499818</v>
      </c>
      <c r="BB444" s="127">
        <v>0.52022829527897818</v>
      </c>
      <c r="BC444" s="127">
        <v>3.3701610898916727</v>
      </c>
      <c r="BD444" s="127">
        <v>0.24620330217723929</v>
      </c>
      <c r="BE444" s="127" t="s">
        <v>44</v>
      </c>
      <c r="BF444" s="127" t="s">
        <v>44</v>
      </c>
      <c r="BG444" s="127" t="s">
        <v>44</v>
      </c>
      <c r="BH444" s="127">
        <v>0.20095701057725279</v>
      </c>
      <c r="BI444" s="127">
        <v>-4.0814131055533297E-2</v>
      </c>
      <c r="BJ444" s="127">
        <v>-0.13189030255697959</v>
      </c>
      <c r="BK444" s="127">
        <v>-0.2092384443159227</v>
      </c>
      <c r="BL444" s="127">
        <v>-7.6698639735262808E-2</v>
      </c>
      <c r="BM444" s="127">
        <v>-5.7590500912344189E-2</v>
      </c>
      <c r="BN444" s="127">
        <v>0.25773067259658328</v>
      </c>
      <c r="BO444" s="127">
        <v>-9.8351167034668396E-2</v>
      </c>
      <c r="BP444" s="127">
        <v>-0.2419619520843678</v>
      </c>
      <c r="BQ444" s="127" t="s">
        <v>44</v>
      </c>
      <c r="BR444" s="127" t="s">
        <v>44</v>
      </c>
      <c r="BS444" s="127">
        <v>-9.3448769940859044E-2</v>
      </c>
      <c r="BT444" s="127">
        <v>9.5807528772449996E-2</v>
      </c>
      <c r="BU444" s="127">
        <v>0.12984415575764791</v>
      </c>
      <c r="BV444" s="174">
        <v>-2.0522896920627898</v>
      </c>
      <c r="BW444" s="174">
        <v>-0.53751747200595246</v>
      </c>
      <c r="BX444" s="127">
        <v>-0.1065015870760353</v>
      </c>
      <c r="BY444" s="127">
        <v>-0.2146116327828835</v>
      </c>
      <c r="BZ444" s="174">
        <v>-0.30522002386388741</v>
      </c>
      <c r="CA444" s="179">
        <v>-0.47474259830775978</v>
      </c>
      <c r="CB444" s="179">
        <v>0.8727209951587438</v>
      </c>
      <c r="CC444" s="179">
        <v>-0.38778005531418552</v>
      </c>
      <c r="CD444" s="179">
        <v>-0.37520207721263349</v>
      </c>
      <c r="CE444" s="179">
        <v>0.38632407758221671</v>
      </c>
      <c r="CF444" s="179">
        <v>-0.53255007897031592</v>
      </c>
      <c r="CG444" s="176">
        <v>1.1528970599999999</v>
      </c>
      <c r="CH444" s="168">
        <v>0.63</v>
      </c>
      <c r="CI444" s="169" t="s">
        <v>44</v>
      </c>
      <c r="CJ444" s="169">
        <v>5.3550000000000013E-3</v>
      </c>
      <c r="CK444" s="169" t="s">
        <v>44</v>
      </c>
      <c r="CL444" s="169">
        <v>5.3550000000000013E-3</v>
      </c>
      <c r="CM444" s="177">
        <v>111323926.76000001</v>
      </c>
      <c r="CN444" s="177">
        <v>117312989.33880952</v>
      </c>
      <c r="CO444" s="177">
        <v>-1625659.4200000016</v>
      </c>
      <c r="CP444" s="127" t="s">
        <v>44</v>
      </c>
      <c r="CQ444" s="127" t="s">
        <v>44</v>
      </c>
      <c r="CR444" s="127" t="s">
        <v>44</v>
      </c>
      <c r="CS444" s="127" t="s">
        <v>44</v>
      </c>
      <c r="CT444" s="125" t="s">
        <v>44</v>
      </c>
      <c r="CU444" s="125" t="s">
        <v>44</v>
      </c>
      <c r="CV444" s="125" t="s">
        <v>6225</v>
      </c>
      <c r="CW444" s="125" t="s">
        <v>44</v>
      </c>
      <c r="CX444" s="153">
        <v>25569.625694432871</v>
      </c>
    </row>
    <row r="445" spans="1:102" ht="15" customHeight="1" x14ac:dyDescent="0.25">
      <c r="A445" s="8"/>
      <c r="B445" s="128">
        <v>25381854000196</v>
      </c>
      <c r="C445" s="151" t="s">
        <v>6226</v>
      </c>
      <c r="D445" s="125">
        <v>25</v>
      </c>
      <c r="E445" s="125"/>
      <c r="F445" s="121"/>
      <c r="G445" s="125" t="s">
        <v>5304</v>
      </c>
      <c r="H445" s="125" t="s">
        <v>6227</v>
      </c>
      <c r="I445" s="125" t="s">
        <v>2325</v>
      </c>
      <c r="J445" s="125" t="s">
        <v>3317</v>
      </c>
      <c r="K445" s="125" t="s">
        <v>3298</v>
      </c>
      <c r="L445" s="125" t="s">
        <v>4876</v>
      </c>
      <c r="M445" s="125" t="s">
        <v>110</v>
      </c>
      <c r="N445" s="125" t="s">
        <v>4646</v>
      </c>
      <c r="O445" s="125" t="s">
        <v>44</v>
      </c>
      <c r="P445" s="125" t="s">
        <v>3329</v>
      </c>
      <c r="Q445" s="126">
        <v>1000000</v>
      </c>
      <c r="R445" s="125" t="s">
        <v>4612</v>
      </c>
      <c r="S445" s="187" t="s">
        <v>44</v>
      </c>
      <c r="T445" s="170">
        <v>0.01</v>
      </c>
      <c r="U445" s="170">
        <v>1000000</v>
      </c>
      <c r="V445" s="171" t="s">
        <v>3271</v>
      </c>
      <c r="W445" s="171" t="s">
        <v>132</v>
      </c>
      <c r="X445" s="171" t="s">
        <v>132</v>
      </c>
      <c r="Y445" s="171" t="s">
        <v>3292</v>
      </c>
      <c r="Z445" s="171">
        <v>2</v>
      </c>
      <c r="AA445" s="171" t="s">
        <v>44</v>
      </c>
      <c r="AB445" s="168" t="s">
        <v>44</v>
      </c>
      <c r="AC445" s="171" t="s">
        <v>44</v>
      </c>
      <c r="AD445" s="168">
        <v>3.0999999999999999E-3</v>
      </c>
      <c r="AE445" s="168" t="s">
        <v>44</v>
      </c>
      <c r="AF445" s="168" t="s">
        <v>44</v>
      </c>
      <c r="AG445" s="168" t="s">
        <v>44</v>
      </c>
      <c r="AH445" s="171" t="s">
        <v>44</v>
      </c>
      <c r="AI445" s="171" t="s">
        <v>44</v>
      </c>
      <c r="AJ445" s="171" t="s">
        <v>44</v>
      </c>
      <c r="AK445" s="172">
        <v>42692</v>
      </c>
      <c r="AL445" s="186" t="s">
        <v>6228</v>
      </c>
      <c r="AM445" s="127" t="s">
        <v>44</v>
      </c>
      <c r="AN445" s="127" t="s">
        <v>44</v>
      </c>
      <c r="AO445" s="127" t="s">
        <v>44</v>
      </c>
      <c r="AP445" s="127" t="s">
        <v>44</v>
      </c>
      <c r="AQ445" s="127" t="s">
        <v>44</v>
      </c>
      <c r="AR445" s="127" t="s">
        <v>44</v>
      </c>
      <c r="AS445" s="127" t="s">
        <v>44</v>
      </c>
      <c r="AT445" s="127" t="s">
        <v>44</v>
      </c>
      <c r="AU445" s="127" t="s">
        <v>44</v>
      </c>
      <c r="AV445" s="127" t="s">
        <v>44</v>
      </c>
      <c r="AW445" s="127" t="s">
        <v>44</v>
      </c>
      <c r="AX445" s="127" t="s">
        <v>44</v>
      </c>
      <c r="AY445" s="127" t="s">
        <v>44</v>
      </c>
      <c r="AZ445" s="127" t="s">
        <v>44</v>
      </c>
      <c r="BA445" s="127" t="s">
        <v>44</v>
      </c>
      <c r="BB445" s="127" t="s">
        <v>44</v>
      </c>
      <c r="BC445" s="127" t="s">
        <v>44</v>
      </c>
      <c r="BD445" s="127" t="s">
        <v>44</v>
      </c>
      <c r="BE445" s="127" t="s">
        <v>44</v>
      </c>
      <c r="BF445" s="127" t="s">
        <v>44</v>
      </c>
      <c r="BG445" s="127" t="s">
        <v>44</v>
      </c>
      <c r="BH445" s="127" t="s">
        <v>44</v>
      </c>
      <c r="BI445" s="127" t="s">
        <v>44</v>
      </c>
      <c r="BJ445" s="127" t="s">
        <v>44</v>
      </c>
      <c r="BK445" s="127" t="s">
        <v>44</v>
      </c>
      <c r="BL445" s="127" t="s">
        <v>44</v>
      </c>
      <c r="BM445" s="127" t="s">
        <v>44</v>
      </c>
      <c r="BN445" s="127" t="s">
        <v>44</v>
      </c>
      <c r="BO445" s="127" t="s">
        <v>44</v>
      </c>
      <c r="BP445" s="127" t="s">
        <v>44</v>
      </c>
      <c r="BQ445" s="127" t="s">
        <v>44</v>
      </c>
      <c r="BR445" s="127" t="s">
        <v>44</v>
      </c>
      <c r="BS445" s="127" t="s">
        <v>44</v>
      </c>
      <c r="BT445" s="127" t="s">
        <v>44</v>
      </c>
      <c r="BU445" s="127" t="s">
        <v>44</v>
      </c>
      <c r="BV445" s="174" t="s">
        <v>44</v>
      </c>
      <c r="BW445" s="174" t="s">
        <v>44</v>
      </c>
      <c r="BX445" s="127" t="s">
        <v>44</v>
      </c>
      <c r="BY445" s="127" t="s">
        <v>44</v>
      </c>
      <c r="BZ445" s="174" t="s">
        <v>44</v>
      </c>
      <c r="CA445" s="179" t="s">
        <v>44</v>
      </c>
      <c r="CB445" s="179" t="s">
        <v>44</v>
      </c>
      <c r="CC445" s="179" t="s">
        <v>44</v>
      </c>
      <c r="CD445" s="179" t="s">
        <v>44</v>
      </c>
      <c r="CE445" s="179" t="s">
        <v>44</v>
      </c>
      <c r="CF445" s="179" t="s">
        <v>44</v>
      </c>
      <c r="CG445" s="176" t="s">
        <v>44</v>
      </c>
      <c r="CH445" s="168" t="s">
        <v>44</v>
      </c>
      <c r="CI445" s="169" t="s">
        <v>44</v>
      </c>
      <c r="CJ445" s="169" t="s">
        <v>44</v>
      </c>
      <c r="CK445" s="169" t="s">
        <v>44</v>
      </c>
      <c r="CL445" s="169" t="s">
        <v>44</v>
      </c>
      <c r="CM445" s="177" t="s">
        <v>44</v>
      </c>
      <c r="CN445" s="177" t="s">
        <v>44</v>
      </c>
      <c r="CO445" s="177" t="s">
        <v>44</v>
      </c>
      <c r="CP445" s="127" t="s">
        <v>44</v>
      </c>
      <c r="CQ445" s="127" t="s">
        <v>44</v>
      </c>
      <c r="CR445" s="127" t="s">
        <v>44</v>
      </c>
      <c r="CS445" s="127" t="s">
        <v>44</v>
      </c>
      <c r="CT445" s="125" t="s">
        <v>44</v>
      </c>
      <c r="CU445" s="125" t="s">
        <v>44</v>
      </c>
      <c r="CV445" s="125" t="s">
        <v>6229</v>
      </c>
      <c r="CW445" s="125" t="s">
        <v>44</v>
      </c>
      <c r="CX445" s="153">
        <v>25569.604861111111</v>
      </c>
    </row>
    <row r="446" spans="1:102" ht="15" customHeight="1" x14ac:dyDescent="0.25">
      <c r="A446" s="8"/>
      <c r="B446" s="128">
        <v>43104966000181</v>
      </c>
      <c r="C446" s="151" t="s">
        <v>6230</v>
      </c>
      <c r="D446" s="125">
        <v>11</v>
      </c>
      <c r="E446" s="125"/>
      <c r="F446" s="121"/>
      <c r="G446" s="125" t="s">
        <v>6231</v>
      </c>
      <c r="H446" s="125" t="s">
        <v>3263</v>
      </c>
      <c r="I446" s="125" t="s">
        <v>3257</v>
      </c>
      <c r="J446" s="125" t="s">
        <v>357</v>
      </c>
      <c r="K446" s="125" t="s">
        <v>3285</v>
      </c>
      <c r="L446" s="125" t="s">
        <v>3272</v>
      </c>
      <c r="M446" s="125" t="s">
        <v>160</v>
      </c>
      <c r="N446" s="125" t="s">
        <v>3305</v>
      </c>
      <c r="O446" s="125" t="s">
        <v>3326</v>
      </c>
      <c r="P446" s="125" t="s">
        <v>3320</v>
      </c>
      <c r="Q446" s="126">
        <v>100</v>
      </c>
      <c r="R446" s="125" t="s">
        <v>4571</v>
      </c>
      <c r="S446" s="187" t="s">
        <v>44</v>
      </c>
      <c r="T446" s="170">
        <v>100</v>
      </c>
      <c r="U446" s="170">
        <v>100</v>
      </c>
      <c r="V446" s="171" t="s">
        <v>4723</v>
      </c>
      <c r="W446" s="171" t="s">
        <v>132</v>
      </c>
      <c r="X446" s="171" t="s">
        <v>132</v>
      </c>
      <c r="Y446" s="171" t="s">
        <v>132</v>
      </c>
      <c r="Z446" s="171">
        <v>0</v>
      </c>
      <c r="AA446" s="171" t="s">
        <v>44</v>
      </c>
      <c r="AB446" s="168" t="s">
        <v>44</v>
      </c>
      <c r="AC446" s="171" t="s">
        <v>44</v>
      </c>
      <c r="AD446" s="168">
        <v>4.0000000000000001E-3</v>
      </c>
      <c r="AE446" s="168" t="s">
        <v>44</v>
      </c>
      <c r="AF446" s="168">
        <v>4.0000000000000001E-3</v>
      </c>
      <c r="AG446" s="168" t="s">
        <v>44</v>
      </c>
      <c r="AH446" s="171" t="s">
        <v>44</v>
      </c>
      <c r="AI446" s="171" t="s">
        <v>44</v>
      </c>
      <c r="AJ446" s="171" t="s">
        <v>130</v>
      </c>
      <c r="AK446" s="172">
        <v>44456</v>
      </c>
      <c r="AL446" s="186" t="s">
        <v>6232</v>
      </c>
      <c r="AM446" s="127">
        <v>1.06399455815762E-2</v>
      </c>
      <c r="AN446" s="127">
        <v>4.4749667191264803E-2</v>
      </c>
      <c r="AO446" s="127">
        <v>0.14645161804244569</v>
      </c>
      <c r="AP446" s="127">
        <v>0.13349427577303971</v>
      </c>
      <c r="AQ446" s="127">
        <v>0.13273899422851171</v>
      </c>
      <c r="AR446" s="127">
        <v>0.1145728322357959</v>
      </c>
      <c r="AS446" s="127">
        <v>0.1249812112953763</v>
      </c>
      <c r="AT446" s="127">
        <v>0.1324226051663133</v>
      </c>
      <c r="AU446" s="127" t="s">
        <v>44</v>
      </c>
      <c r="AV446" s="127" t="s">
        <v>44</v>
      </c>
      <c r="AW446" s="127">
        <v>0.1275206728443021</v>
      </c>
      <c r="AX446" s="127">
        <v>0.97530236909321477</v>
      </c>
      <c r="AY446" s="127">
        <v>0.98562442459609323</v>
      </c>
      <c r="AZ446" s="127">
        <v>0.98770331514022358</v>
      </c>
      <c r="BA446" s="127">
        <v>1.0162655701598282</v>
      </c>
      <c r="BB446" s="127">
        <v>1.0329202694263446</v>
      </c>
      <c r="BC446" s="127">
        <v>1.0536428054453069</v>
      </c>
      <c r="BD446" s="127">
        <v>0.95789838803981442</v>
      </c>
      <c r="BE446" s="127">
        <v>1.0702543216887599</v>
      </c>
      <c r="BF446" s="127" t="s">
        <v>44</v>
      </c>
      <c r="BG446" s="127" t="s">
        <v>44</v>
      </c>
      <c r="BH446" s="127">
        <v>1.0255205520801995</v>
      </c>
      <c r="BI446" s="127">
        <v>-2.6943587667720002E-4</v>
      </c>
      <c r="BJ446" s="127">
        <v>-6.5268493652780003E-4</v>
      </c>
      <c r="BK446" s="127">
        <v>-1.8232898145296001E-3</v>
      </c>
      <c r="BL446" s="127">
        <v>1.8885339544625346E-3</v>
      </c>
      <c r="BM446" s="127">
        <v>3.7487828472992923E-3</v>
      </c>
      <c r="BN446" s="127">
        <v>5.8331040815534996E-3</v>
      </c>
      <c r="BO446" s="127">
        <v>-5.4931822894488001E-3</v>
      </c>
      <c r="BP446" s="127">
        <v>8.6925697132790997E-3</v>
      </c>
      <c r="BQ446" s="127" t="s">
        <v>44</v>
      </c>
      <c r="BR446" s="127" t="s">
        <v>44</v>
      </c>
      <c r="BS446" s="127">
        <v>2.8224471964028996E-3</v>
      </c>
      <c r="BT446" s="127">
        <v>1.5770958041350001E-3</v>
      </c>
      <c r="BU446" s="127">
        <v>2.3569843363371E-3</v>
      </c>
      <c r="BV446" s="174">
        <v>-1.0073865135189866</v>
      </c>
      <c r="BW446" s="174">
        <v>0.98055570004470816</v>
      </c>
      <c r="BX446" s="127">
        <v>-5.2082984123280607E-4</v>
      </c>
      <c r="BY446" s="127">
        <v>-2.1577639134553002E-3</v>
      </c>
      <c r="BZ446" s="174">
        <v>7.5425008924940001E-4</v>
      </c>
      <c r="CA446" s="179">
        <v>2.2564045771167399E-2</v>
      </c>
      <c r="CB446" s="179">
        <v>-2.1106647174631999E-3</v>
      </c>
      <c r="CC446" s="179">
        <v>3.6322693053314502E-2</v>
      </c>
      <c r="CD446" s="179">
        <v>1.6053119814871401E-2</v>
      </c>
      <c r="CE446" s="179">
        <v>3.7221211962287001E-3</v>
      </c>
      <c r="CF446" s="179">
        <v>9.4889088815150002E-4</v>
      </c>
      <c r="CG446" s="176">
        <v>1.735899384988</v>
      </c>
      <c r="CH446" s="168">
        <v>0.27</v>
      </c>
      <c r="CI446" s="169" t="s">
        <v>44</v>
      </c>
      <c r="CJ446" s="169">
        <v>1.08E-3</v>
      </c>
      <c r="CK446" s="169" t="s">
        <v>44</v>
      </c>
      <c r="CL446" s="169">
        <v>1.08E-3</v>
      </c>
      <c r="CM446" s="177">
        <v>614465842.83000004</v>
      </c>
      <c r="CN446" s="177">
        <v>553553468.67111111</v>
      </c>
      <c r="CO446" s="177">
        <v>47801940.539999992</v>
      </c>
      <c r="CP446" s="127" t="s">
        <v>44</v>
      </c>
      <c r="CQ446" s="127" t="s">
        <v>44</v>
      </c>
      <c r="CR446" s="127" t="s">
        <v>44</v>
      </c>
      <c r="CS446" s="127" t="s">
        <v>44</v>
      </c>
      <c r="CT446" s="125" t="s">
        <v>44</v>
      </c>
      <c r="CU446" s="125" t="s">
        <v>44</v>
      </c>
      <c r="CV446" s="125" t="s">
        <v>6233</v>
      </c>
      <c r="CW446" s="125" t="s">
        <v>44</v>
      </c>
      <c r="CX446" s="153">
        <v>25569.625694432871</v>
      </c>
    </row>
    <row r="447" spans="1:102" ht="15" customHeight="1" x14ac:dyDescent="0.25">
      <c r="A447" s="8"/>
      <c r="B447" s="128">
        <v>60594084000160</v>
      </c>
      <c r="C447" s="151" t="s">
        <v>6234</v>
      </c>
      <c r="D447" s="125">
        <v>12</v>
      </c>
      <c r="E447" s="125"/>
      <c r="F447" s="121"/>
      <c r="G447" s="125" t="s">
        <v>3889</v>
      </c>
      <c r="H447" s="125" t="s">
        <v>3264</v>
      </c>
      <c r="I447" s="125" t="s">
        <v>3265</v>
      </c>
      <c r="J447" s="125" t="s">
        <v>357</v>
      </c>
      <c r="K447" s="125" t="s">
        <v>3285</v>
      </c>
      <c r="L447" s="125" t="s">
        <v>3272</v>
      </c>
      <c r="M447" s="125" t="s">
        <v>160</v>
      </c>
      <c r="N447" s="125" t="s">
        <v>3305</v>
      </c>
      <c r="O447" s="125" t="s">
        <v>3326</v>
      </c>
      <c r="P447" s="125" t="s">
        <v>3320</v>
      </c>
      <c r="Q447" s="126">
        <v>1000</v>
      </c>
      <c r="R447" s="125" t="s">
        <v>4571</v>
      </c>
      <c r="S447" s="187" t="s">
        <v>44</v>
      </c>
      <c r="T447" s="170">
        <v>100</v>
      </c>
      <c r="U447" s="170">
        <v>100</v>
      </c>
      <c r="V447" s="171" t="s">
        <v>3271</v>
      </c>
      <c r="W447" s="171" t="s">
        <v>132</v>
      </c>
      <c r="X447" s="171" t="s">
        <v>132</v>
      </c>
      <c r="Y447" s="171" t="s">
        <v>3292</v>
      </c>
      <c r="Z447" s="171">
        <v>2</v>
      </c>
      <c r="AA447" s="171" t="s">
        <v>44</v>
      </c>
      <c r="AB447" s="168" t="s">
        <v>44</v>
      </c>
      <c r="AC447" s="171" t="s">
        <v>6235</v>
      </c>
      <c r="AD447" s="168">
        <v>4.5000000000000005E-3</v>
      </c>
      <c r="AE447" s="168">
        <v>4.5000000000000005E-3</v>
      </c>
      <c r="AF447" s="168">
        <v>5.0000000000000001E-3</v>
      </c>
      <c r="AG447" s="168" t="s">
        <v>44</v>
      </c>
      <c r="AH447" s="171" t="s">
        <v>44</v>
      </c>
      <c r="AI447" s="171" t="s">
        <v>44</v>
      </c>
      <c r="AJ447" s="171" t="s">
        <v>130</v>
      </c>
      <c r="AK447" s="172">
        <v>45797</v>
      </c>
      <c r="AL447" s="186" t="s">
        <v>6236</v>
      </c>
      <c r="AM447" s="127">
        <v>1.09525598630622E-2</v>
      </c>
      <c r="AN447" s="127">
        <v>4.6579009286608297E-2</v>
      </c>
      <c r="AO447" s="127" t="s">
        <v>44</v>
      </c>
      <c r="AP447" s="127" t="s">
        <v>44</v>
      </c>
      <c r="AQ447" s="127" t="s">
        <v>44</v>
      </c>
      <c r="AR447" s="127" t="s">
        <v>44</v>
      </c>
      <c r="AS447" s="127" t="s">
        <v>44</v>
      </c>
      <c r="AT447" s="127" t="s">
        <v>44</v>
      </c>
      <c r="AU447" s="127" t="s">
        <v>44</v>
      </c>
      <c r="AV447" s="127" t="s">
        <v>44</v>
      </c>
      <c r="AW447" s="127">
        <v>0.153578246264028</v>
      </c>
      <c r="AX447" s="127">
        <v>1.0039579150269835</v>
      </c>
      <c r="AY447" s="127">
        <v>1.0259162158714543</v>
      </c>
      <c r="AZ447" s="127" t="s">
        <v>44</v>
      </c>
      <c r="BA447" s="127" t="s">
        <v>44</v>
      </c>
      <c r="BB447" s="127" t="s">
        <v>44</v>
      </c>
      <c r="BC447" s="127" t="s">
        <v>44</v>
      </c>
      <c r="BD447" s="127" t="s">
        <v>44</v>
      </c>
      <c r="BE447" s="127" t="s">
        <v>44</v>
      </c>
      <c r="BF447" s="127" t="s">
        <v>44</v>
      </c>
      <c r="BG447" s="127" t="s">
        <v>44</v>
      </c>
      <c r="BH447" s="127">
        <v>1.0342367297491444</v>
      </c>
      <c r="BI447" s="127">
        <v>4.3178404808700001E-5</v>
      </c>
      <c r="BJ447" s="127">
        <v>1.1766571588156E-3</v>
      </c>
      <c r="BK447" s="127" t="s">
        <v>44</v>
      </c>
      <c r="BL447" s="127" t="s">
        <v>44</v>
      </c>
      <c r="BM447" s="127" t="s">
        <v>44</v>
      </c>
      <c r="BN447" s="127" t="s">
        <v>44</v>
      </c>
      <c r="BO447" s="127" t="s">
        <v>44</v>
      </c>
      <c r="BP447" s="127" t="s">
        <v>44</v>
      </c>
      <c r="BQ447" s="127" t="s">
        <v>44</v>
      </c>
      <c r="BR447" s="127" t="s">
        <v>44</v>
      </c>
      <c r="BS447" s="127">
        <v>4.4266295836219438E-3</v>
      </c>
      <c r="BT447" s="127" t="s">
        <v>44</v>
      </c>
      <c r="BU447" s="127">
        <v>5.8605636657410001E-4</v>
      </c>
      <c r="BV447" s="174" t="s">
        <v>44</v>
      </c>
      <c r="BW447" s="174">
        <v>7.567463893653505</v>
      </c>
      <c r="BX447" s="127" t="s">
        <v>44</v>
      </c>
      <c r="BY447" s="127" t="s">
        <v>44</v>
      </c>
      <c r="BZ447" s="174">
        <v>-1.9403185152519999E-4</v>
      </c>
      <c r="CA447" s="179" t="s">
        <v>44</v>
      </c>
      <c r="CB447" s="179" t="s">
        <v>44</v>
      </c>
      <c r="CC447" s="179" t="s">
        <v>44</v>
      </c>
      <c r="CD447" s="179" t="s">
        <v>44</v>
      </c>
      <c r="CE447" s="179" t="s">
        <v>44</v>
      </c>
      <c r="CF447" s="179" t="s">
        <v>44</v>
      </c>
      <c r="CG447" s="176">
        <v>1.1451073899999999</v>
      </c>
      <c r="CH447" s="168">
        <v>0.3</v>
      </c>
      <c r="CI447" s="169" t="s">
        <v>44</v>
      </c>
      <c r="CJ447" s="169">
        <v>1.3500000000000001E-3</v>
      </c>
      <c r="CK447" s="169" t="s">
        <v>44</v>
      </c>
      <c r="CL447" s="169">
        <v>1.3500000000000001E-3</v>
      </c>
      <c r="CM447" s="177">
        <v>24849414.460000001</v>
      </c>
      <c r="CN447" s="177">
        <v>13600790.234126983</v>
      </c>
      <c r="CO447" s="177">
        <v>13801102.340000002</v>
      </c>
      <c r="CP447" s="127" t="s">
        <v>44</v>
      </c>
      <c r="CQ447" s="127" t="s">
        <v>44</v>
      </c>
      <c r="CR447" s="127" t="s">
        <v>44</v>
      </c>
      <c r="CS447" s="127" t="s">
        <v>44</v>
      </c>
      <c r="CT447" s="125" t="s">
        <v>44</v>
      </c>
      <c r="CU447" s="125" t="s">
        <v>44</v>
      </c>
      <c r="CV447" s="125" t="s">
        <v>6237</v>
      </c>
      <c r="CW447" s="125" t="s">
        <v>44</v>
      </c>
      <c r="CX447" s="153">
        <v>25569.625694432871</v>
      </c>
    </row>
    <row r="448" spans="1:102" ht="15" customHeight="1" x14ac:dyDescent="0.25">
      <c r="A448" s="8"/>
      <c r="B448" s="128">
        <v>47586648000155</v>
      </c>
      <c r="C448" s="151" t="s">
        <v>6238</v>
      </c>
      <c r="D448" s="125">
        <v>12</v>
      </c>
      <c r="E448" s="125"/>
      <c r="F448" s="121"/>
      <c r="G448" s="125" t="s">
        <v>3889</v>
      </c>
      <c r="H448" s="125" t="s">
        <v>3264</v>
      </c>
      <c r="I448" s="125" t="s">
        <v>3265</v>
      </c>
      <c r="J448" s="125" t="s">
        <v>357</v>
      </c>
      <c r="K448" s="125" t="s">
        <v>3285</v>
      </c>
      <c r="L448" s="125" t="s">
        <v>3272</v>
      </c>
      <c r="M448" s="125" t="s">
        <v>160</v>
      </c>
      <c r="N448" s="125" t="s">
        <v>3305</v>
      </c>
      <c r="O448" s="125" t="s">
        <v>161</v>
      </c>
      <c r="P448" s="125" t="s">
        <v>3320</v>
      </c>
      <c r="Q448" s="126">
        <v>500</v>
      </c>
      <c r="R448" s="125" t="s">
        <v>4571</v>
      </c>
      <c r="S448" s="187" t="s">
        <v>44</v>
      </c>
      <c r="T448" s="170">
        <v>100</v>
      </c>
      <c r="U448" s="170">
        <v>100</v>
      </c>
      <c r="V448" s="171" t="s">
        <v>3271</v>
      </c>
      <c r="W448" s="171" t="s">
        <v>132</v>
      </c>
      <c r="X448" s="171" t="s">
        <v>3289</v>
      </c>
      <c r="Y448" s="171" t="s">
        <v>3288</v>
      </c>
      <c r="Z448" s="171">
        <v>31</v>
      </c>
      <c r="AA448" s="171" t="s">
        <v>44</v>
      </c>
      <c r="AB448" s="168" t="s">
        <v>44</v>
      </c>
      <c r="AC448" s="171" t="s">
        <v>6239</v>
      </c>
      <c r="AD448" s="168">
        <v>6.0000000000000001E-3</v>
      </c>
      <c r="AE448" s="168">
        <v>6.0000000000000001E-3</v>
      </c>
      <c r="AF448" s="168">
        <v>6.9999999999999993E-3</v>
      </c>
      <c r="AG448" s="168">
        <v>0.2</v>
      </c>
      <c r="AH448" s="171" t="s">
        <v>133</v>
      </c>
      <c r="AI448" s="171" t="s">
        <v>4607</v>
      </c>
      <c r="AJ448" s="171" t="s">
        <v>130</v>
      </c>
      <c r="AK448" s="172">
        <v>44923</v>
      </c>
      <c r="AL448" s="186" t="s">
        <v>6240</v>
      </c>
      <c r="AM448" s="127">
        <v>9.9284182372195995E-3</v>
      </c>
      <c r="AN448" s="127">
        <v>4.1597201878998499E-2</v>
      </c>
      <c r="AO448" s="127">
        <v>0.14709057927990279</v>
      </c>
      <c r="AP448" s="127">
        <v>0.13543634006355521</v>
      </c>
      <c r="AQ448" s="127">
        <v>0.1419735210775834</v>
      </c>
      <c r="AR448" s="127">
        <v>0.1187703955859782</v>
      </c>
      <c r="AS448" s="127">
        <v>0.14583516703200769</v>
      </c>
      <c r="AT448" s="127" t="s">
        <v>44</v>
      </c>
      <c r="AU448" s="127" t="s">
        <v>44</v>
      </c>
      <c r="AV448" s="127" t="s">
        <v>44</v>
      </c>
      <c r="AW448" s="127">
        <v>0.13899745935477689</v>
      </c>
      <c r="AX448" s="127">
        <v>0.91008076628472323</v>
      </c>
      <c r="AY448" s="127">
        <v>0.91619045995494042</v>
      </c>
      <c r="AZ448" s="127">
        <v>0.99201261633414795</v>
      </c>
      <c r="BA448" s="127">
        <v>1.0319886603282096</v>
      </c>
      <c r="BB448" s="127">
        <v>1.1145601796284836</v>
      </c>
      <c r="BC448" s="127">
        <v>1.0922447352223266</v>
      </c>
      <c r="BD448" s="127">
        <v>1.1177301769729713</v>
      </c>
      <c r="BE448" s="127" t="s">
        <v>44</v>
      </c>
      <c r="BF448" s="127" t="s">
        <v>44</v>
      </c>
      <c r="BG448" s="127" t="s">
        <v>44</v>
      </c>
      <c r="BH448" s="127">
        <v>1.08287352935166</v>
      </c>
      <c r="BI448" s="127">
        <v>-9.8096322103380005E-4</v>
      </c>
      <c r="BJ448" s="127">
        <v>-3.8051502487941001E-3</v>
      </c>
      <c r="BK448" s="127">
        <v>-1.1843285770724999E-3</v>
      </c>
      <c r="BL448" s="127">
        <v>3.7110967102256254E-3</v>
      </c>
      <c r="BM448" s="127">
        <v>1.2943952134349512E-2</v>
      </c>
      <c r="BN448" s="127">
        <v>1.00306674317358E-2</v>
      </c>
      <c r="BO448" s="127">
        <v>1.5360773447182501E-2</v>
      </c>
      <c r="BP448" s="127" t="s">
        <v>44</v>
      </c>
      <c r="BQ448" s="127" t="s">
        <v>44</v>
      </c>
      <c r="BR448" s="127" t="s">
        <v>44</v>
      </c>
      <c r="BS448" s="127">
        <v>9.4275174172351317E-3</v>
      </c>
      <c r="BT448" s="127">
        <v>2.6824755024774001E-3</v>
      </c>
      <c r="BU448" s="127">
        <v>2.9905768778327999E-3</v>
      </c>
      <c r="BV448" s="174">
        <v>-0.38356928364930731</v>
      </c>
      <c r="BW448" s="174">
        <v>2.7438505266444224</v>
      </c>
      <c r="BX448" s="127">
        <v>-5.7018719484303038E-4</v>
      </c>
      <c r="BY448" s="127">
        <v>-1.2429869019698E-3</v>
      </c>
      <c r="BZ448" s="174">
        <v>8.5079262829300005E-4</v>
      </c>
      <c r="CA448" s="179">
        <v>4.1609148115522403E-2</v>
      </c>
      <c r="CB448" s="179">
        <v>1.61122551577637E-2</v>
      </c>
      <c r="CC448" s="179">
        <v>5.2750684654400297E-2</v>
      </c>
      <c r="CD448" s="179">
        <v>-3.6977923993974801E-2</v>
      </c>
      <c r="CE448" s="179">
        <v>9.7642962316769694E-2</v>
      </c>
      <c r="CF448" s="179">
        <v>5.8343212173217203E-2</v>
      </c>
      <c r="CG448" s="176">
        <v>1.5407646100000001</v>
      </c>
      <c r="CH448" s="168">
        <v>0.24</v>
      </c>
      <c r="CI448" s="169">
        <v>0.15</v>
      </c>
      <c r="CJ448" s="169">
        <v>1.4400000000000001E-3</v>
      </c>
      <c r="CK448" s="169" t="s">
        <v>44</v>
      </c>
      <c r="CL448" s="169">
        <v>1.4400000000000001E-3</v>
      </c>
      <c r="CM448" s="177">
        <v>483571040.48000002</v>
      </c>
      <c r="CN448" s="177">
        <v>464595024.5775398</v>
      </c>
      <c r="CO448" s="177">
        <v>12304367.619999995</v>
      </c>
      <c r="CP448" s="127" t="s">
        <v>44</v>
      </c>
      <c r="CQ448" s="127" t="s">
        <v>44</v>
      </c>
      <c r="CR448" s="127" t="s">
        <v>44</v>
      </c>
      <c r="CS448" s="127" t="s">
        <v>44</v>
      </c>
      <c r="CT448" s="125" t="s">
        <v>44</v>
      </c>
      <c r="CU448" s="125" t="s">
        <v>44</v>
      </c>
      <c r="CV448" s="125" t="s">
        <v>6241</v>
      </c>
      <c r="CW448" s="125" t="s">
        <v>44</v>
      </c>
      <c r="CX448" s="153">
        <v>25569.625694432871</v>
      </c>
    </row>
    <row r="449" spans="1:102" ht="15" customHeight="1" x14ac:dyDescent="0.25">
      <c r="A449" s="8"/>
      <c r="B449" s="128">
        <v>38267707000131</v>
      </c>
      <c r="C449" s="151" t="s">
        <v>6242</v>
      </c>
      <c r="D449" s="125">
        <v>14</v>
      </c>
      <c r="E449" s="125"/>
      <c r="F449" s="121"/>
      <c r="G449" s="125" t="s">
        <v>3889</v>
      </c>
      <c r="H449" s="125" t="s">
        <v>3264</v>
      </c>
      <c r="I449" s="125" t="s">
        <v>3265</v>
      </c>
      <c r="J449" s="125" t="s">
        <v>357</v>
      </c>
      <c r="K449" s="125" t="s">
        <v>3285</v>
      </c>
      <c r="L449" s="125" t="s">
        <v>3272</v>
      </c>
      <c r="M449" s="125" t="s">
        <v>110</v>
      </c>
      <c r="N449" s="125" t="s">
        <v>111</v>
      </c>
      <c r="O449" s="125" t="s">
        <v>320</v>
      </c>
      <c r="P449" s="125" t="s">
        <v>3320</v>
      </c>
      <c r="Q449" s="126">
        <v>1000</v>
      </c>
      <c r="R449" s="125" t="s">
        <v>4571</v>
      </c>
      <c r="S449" s="187" t="s">
        <v>44</v>
      </c>
      <c r="T449" s="170">
        <v>100</v>
      </c>
      <c r="U449" s="170">
        <v>100</v>
      </c>
      <c r="V449" s="171" t="s">
        <v>3271</v>
      </c>
      <c r="W449" s="171" t="s">
        <v>132</v>
      </c>
      <c r="X449" s="171" t="s">
        <v>5315</v>
      </c>
      <c r="Y449" s="171" t="s">
        <v>3288</v>
      </c>
      <c r="Z449" s="171">
        <v>15</v>
      </c>
      <c r="AA449" s="171" t="s">
        <v>44</v>
      </c>
      <c r="AB449" s="168" t="s">
        <v>44</v>
      </c>
      <c r="AC449" s="171" t="s">
        <v>6243</v>
      </c>
      <c r="AD449" s="168">
        <v>0.02</v>
      </c>
      <c r="AE449" s="168">
        <v>0.02</v>
      </c>
      <c r="AF449" s="168">
        <v>2.5000000000000001E-2</v>
      </c>
      <c r="AG449" s="168">
        <v>0.2</v>
      </c>
      <c r="AH449" s="171" t="s">
        <v>3253</v>
      </c>
      <c r="AI449" s="171" t="s">
        <v>3254</v>
      </c>
      <c r="AJ449" s="171" t="s">
        <v>130</v>
      </c>
      <c r="AK449" s="172">
        <v>44539</v>
      </c>
      <c r="AL449" s="186" t="s">
        <v>6244</v>
      </c>
      <c r="AM449" s="127">
        <v>1.51963555991476E-2</v>
      </c>
      <c r="AN449" s="127">
        <v>1.68372813824899E-2</v>
      </c>
      <c r="AO449" s="127">
        <v>0.10230130855852949</v>
      </c>
      <c r="AP449" s="127">
        <v>9.9399878650256304E-2</v>
      </c>
      <c r="AQ449" s="127">
        <v>8.6475485580967501E-2</v>
      </c>
      <c r="AR449" s="127">
        <v>8.6004464217212195E-2</v>
      </c>
      <c r="AS449" s="127">
        <v>5.2654759097316303E-2</v>
      </c>
      <c r="AT449" s="127">
        <v>0.1118228496127717</v>
      </c>
      <c r="AU449" s="127" t="s">
        <v>44</v>
      </c>
      <c r="AV449" s="127" t="s">
        <v>44</v>
      </c>
      <c r="AW449" s="127">
        <v>8.67708155806938E-2</v>
      </c>
      <c r="AX449" s="127">
        <v>1.3929621635561085</v>
      </c>
      <c r="AY449" s="127">
        <v>0.3708460155345823</v>
      </c>
      <c r="AZ449" s="127">
        <v>0.68994349777110286</v>
      </c>
      <c r="BA449" s="127">
        <v>0.74461899179862989</v>
      </c>
      <c r="BB449" s="127">
        <v>0.64357717140499826</v>
      </c>
      <c r="BC449" s="127">
        <v>0.79092035337092959</v>
      </c>
      <c r="BD449" s="127">
        <v>0.40356393044343941</v>
      </c>
      <c r="BE449" s="127">
        <v>0.90376479084755323</v>
      </c>
      <c r="BF449" s="127" t="s">
        <v>44</v>
      </c>
      <c r="BG449" s="127" t="s">
        <v>44</v>
      </c>
      <c r="BH449" s="127">
        <v>0.63373260892219807</v>
      </c>
      <c r="BI449" s="127">
        <v>4.2869741408941E-3</v>
      </c>
      <c r="BJ449" s="127">
        <v>-2.8565070745302599E-2</v>
      </c>
      <c r="BK449" s="127">
        <v>-4.59735992984458E-2</v>
      </c>
      <c r="BL449" s="127">
        <v>-3.0076153642507375E-2</v>
      </c>
      <c r="BM449" s="127">
        <v>-4.2218649408308662E-2</v>
      </c>
      <c r="BN449" s="127">
        <v>-2.2735263937030101E-2</v>
      </c>
      <c r="BO449" s="127">
        <v>-7.7819634487508796E-2</v>
      </c>
      <c r="BP449" s="127">
        <v>-1.19071858402624E-2</v>
      </c>
      <c r="BQ449" s="127" t="s">
        <v>44</v>
      </c>
      <c r="BR449" s="127" t="s">
        <v>44</v>
      </c>
      <c r="BS449" s="127">
        <v>-4.4109880902177712E-2</v>
      </c>
      <c r="BT449" s="127">
        <v>3.6894401554847203E-2</v>
      </c>
      <c r="BU449" s="127">
        <v>2.8006642067945699E-2</v>
      </c>
      <c r="BV449" s="174">
        <v>-1.0896297553765812</v>
      </c>
      <c r="BW449" s="174">
        <v>-1.3122817375009186</v>
      </c>
      <c r="BX449" s="127">
        <v>-2.0536288089978899E-2</v>
      </c>
      <c r="BY449" s="127">
        <v>-2.3505136873986501E-2</v>
      </c>
      <c r="BZ449" s="174">
        <v>7.7036658685524003E-3</v>
      </c>
      <c r="CA449" s="179">
        <v>0.62941958648419438</v>
      </c>
      <c r="CB449" s="179">
        <v>-0.45580100351553621</v>
      </c>
      <c r="CC449" s="179">
        <v>0.53266933888446744</v>
      </c>
      <c r="CD449" s="179">
        <v>0.4979052690491434</v>
      </c>
      <c r="CE449" s="179">
        <v>7.4062485021132704E-2</v>
      </c>
      <c r="CF449" s="179">
        <v>0.69565589558270546</v>
      </c>
      <c r="CG449" s="176">
        <v>1.43890428</v>
      </c>
      <c r="CH449" s="168">
        <v>0.25</v>
      </c>
      <c r="CI449" s="169">
        <v>0.15</v>
      </c>
      <c r="CJ449" s="169">
        <v>5.0000000000000001E-3</v>
      </c>
      <c r="CK449" s="169" t="s">
        <v>44</v>
      </c>
      <c r="CL449" s="169">
        <v>5.0000000000000001E-3</v>
      </c>
      <c r="CM449" s="177">
        <v>61597473.509999998</v>
      </c>
      <c r="CN449" s="177">
        <v>66973350.582539678</v>
      </c>
      <c r="CO449" s="177">
        <v>-12994694.060000001</v>
      </c>
      <c r="CP449" s="127" t="s">
        <v>44</v>
      </c>
      <c r="CQ449" s="127" t="s">
        <v>44</v>
      </c>
      <c r="CR449" s="127" t="s">
        <v>44</v>
      </c>
      <c r="CS449" s="127" t="s">
        <v>44</v>
      </c>
      <c r="CT449" s="125" t="s">
        <v>44</v>
      </c>
      <c r="CU449" s="125" t="s">
        <v>44</v>
      </c>
      <c r="CV449" s="125" t="s">
        <v>6245</v>
      </c>
      <c r="CW449" s="125" t="s">
        <v>44</v>
      </c>
      <c r="CX449" s="153">
        <v>25569.625694432871</v>
      </c>
    </row>
    <row r="450" spans="1:102" ht="15" customHeight="1" x14ac:dyDescent="0.25">
      <c r="A450" s="8"/>
      <c r="B450" s="128">
        <v>11628883000103</v>
      </c>
      <c r="C450" s="151" t="s">
        <v>568</v>
      </c>
      <c r="D450" s="125">
        <v>27</v>
      </c>
      <c r="E450" s="125"/>
      <c r="F450" s="121" t="s">
        <v>3267</v>
      </c>
      <c r="G450" s="125" t="s">
        <v>3889</v>
      </c>
      <c r="H450" s="125" t="s">
        <v>3315</v>
      </c>
      <c r="I450" s="125" t="s">
        <v>3316</v>
      </c>
      <c r="J450" s="125" t="s">
        <v>3319</v>
      </c>
      <c r="K450" s="125" t="s">
        <v>3285</v>
      </c>
      <c r="L450" s="125" t="s">
        <v>3272</v>
      </c>
      <c r="M450" s="125" t="s">
        <v>112</v>
      </c>
      <c r="N450" s="125" t="s">
        <v>5147</v>
      </c>
      <c r="O450" s="125" t="s">
        <v>3309</v>
      </c>
      <c r="P450" s="125" t="s">
        <v>3308</v>
      </c>
      <c r="Q450" s="126">
        <v>5000</v>
      </c>
      <c r="R450" s="125" t="s">
        <v>4571</v>
      </c>
      <c r="S450" s="187" t="s">
        <v>44</v>
      </c>
      <c r="T450" s="170">
        <v>0.01</v>
      </c>
      <c r="U450" s="170">
        <v>0.01</v>
      </c>
      <c r="V450" s="171" t="s">
        <v>3271</v>
      </c>
      <c r="W450" s="171" t="s">
        <v>3288</v>
      </c>
      <c r="X450" s="171" t="s">
        <v>3303</v>
      </c>
      <c r="Y450" s="171" t="s">
        <v>3292</v>
      </c>
      <c r="Z450" s="171">
        <v>17</v>
      </c>
      <c r="AA450" s="171" t="s">
        <v>44</v>
      </c>
      <c r="AB450" s="168" t="s">
        <v>44</v>
      </c>
      <c r="AC450" s="171" t="s">
        <v>44</v>
      </c>
      <c r="AD450" s="168">
        <v>0.02</v>
      </c>
      <c r="AE450" s="168" t="s">
        <v>44</v>
      </c>
      <c r="AF450" s="168">
        <v>2.5000000000000001E-2</v>
      </c>
      <c r="AG450" s="168">
        <v>0.2</v>
      </c>
      <c r="AH450" s="171" t="s">
        <v>44</v>
      </c>
      <c r="AI450" s="171" t="s">
        <v>44</v>
      </c>
      <c r="AJ450" s="171" t="s">
        <v>3246</v>
      </c>
      <c r="AK450" s="172">
        <v>40269</v>
      </c>
      <c r="AL450" s="186" t="s">
        <v>6246</v>
      </c>
      <c r="AM450" s="127">
        <v>6.2548906974344001E-3</v>
      </c>
      <c r="AN450" s="127">
        <v>0.14391231951357</v>
      </c>
      <c r="AO450" s="127">
        <v>0.33635117412624188</v>
      </c>
      <c r="AP450" s="127">
        <v>0.1823016743308008</v>
      </c>
      <c r="AQ450" s="127">
        <v>0.17863482427885979</v>
      </c>
      <c r="AR450" s="127">
        <v>-9.89552075033584E-2</v>
      </c>
      <c r="AS450" s="127">
        <v>0.157443724337404</v>
      </c>
      <c r="AT450" s="127">
        <v>4.5204128441793397E-2</v>
      </c>
      <c r="AU450" s="127" t="s">
        <v>44</v>
      </c>
      <c r="AV450" s="127" t="s">
        <v>44</v>
      </c>
      <c r="AW450" s="127">
        <v>0.103906150179398</v>
      </c>
      <c r="AX450" s="127">
        <v>0.57334971018932723</v>
      </c>
      <c r="AY450" s="127">
        <v>3.1697106596703266</v>
      </c>
      <c r="AZ450" s="127">
        <v>2.268429493483032</v>
      </c>
      <c r="BA450" s="127">
        <v>1.4195756137293829</v>
      </c>
      <c r="BB450" s="127">
        <v>1.4519097623996209</v>
      </c>
      <c r="BC450" s="127" t="s">
        <v>44</v>
      </c>
      <c r="BD450" s="127">
        <v>1.2067020969524214</v>
      </c>
      <c r="BE450" s="127">
        <v>0.36534482735966051</v>
      </c>
      <c r="BF450" s="127" t="s">
        <v>44</v>
      </c>
      <c r="BG450" s="127" t="s">
        <v>44</v>
      </c>
      <c r="BH450" s="127">
        <v>1.1063277041037829</v>
      </c>
      <c r="BI450" s="127">
        <v>-4.6544907608189997E-3</v>
      </c>
      <c r="BJ450" s="127">
        <v>9.85099673857774E-2</v>
      </c>
      <c r="BK450" s="127">
        <v>0.18807626626926649</v>
      </c>
      <c r="BL450" s="127">
        <v>4.7749810463862508E-2</v>
      </c>
      <c r="BM450" s="127">
        <v>4.9509115945491011E-2</v>
      </c>
      <c r="BN450" s="127">
        <v>-0.20769493565760069</v>
      </c>
      <c r="BO450" s="127">
        <v>2.6969330752578902E-2</v>
      </c>
      <c r="BP450" s="127">
        <v>-7.8525907011240695E-2</v>
      </c>
      <c r="BQ450" s="127" t="s">
        <v>44</v>
      </c>
      <c r="BR450" s="127" t="s">
        <v>44</v>
      </c>
      <c r="BS450" s="127">
        <v>9.128898808885344E-3</v>
      </c>
      <c r="BT450" s="127">
        <v>0.16825152340755331</v>
      </c>
      <c r="BU450" s="127">
        <v>0.20178736721209239</v>
      </c>
      <c r="BV450" s="174">
        <v>0.98632303113897135</v>
      </c>
      <c r="BW450" s="174">
        <v>0.12608039897798759</v>
      </c>
      <c r="BX450" s="127">
        <v>-8.32258334112463E-2</v>
      </c>
      <c r="BY450" s="127">
        <v>-0.44737882485484698</v>
      </c>
      <c r="BZ450" s="174">
        <v>0.8150194245251754</v>
      </c>
      <c r="CA450" s="179">
        <v>0.98455808866624184</v>
      </c>
      <c r="CB450" s="179">
        <v>-0.48604865750622911</v>
      </c>
      <c r="CC450" s="179">
        <v>0.64117005833001717</v>
      </c>
      <c r="CD450" s="179">
        <v>0.5484567718093778</v>
      </c>
      <c r="CE450" s="179">
        <v>4.26697940725978E-2</v>
      </c>
      <c r="CF450" s="179">
        <v>0.75397491741201605</v>
      </c>
      <c r="CG450" s="176">
        <v>4.8745737</v>
      </c>
      <c r="CH450" s="168">
        <v>0.15</v>
      </c>
      <c r="CI450" s="169" t="s">
        <v>44</v>
      </c>
      <c r="CJ450" s="169">
        <v>3.0000000000000001E-3</v>
      </c>
      <c r="CK450" s="169" t="s">
        <v>44</v>
      </c>
      <c r="CL450" s="169">
        <v>3.0000000000000001E-3</v>
      </c>
      <c r="CM450" s="177">
        <v>469767639.85000002</v>
      </c>
      <c r="CN450" s="177">
        <v>483569005.66547608</v>
      </c>
      <c r="CO450" s="177">
        <v>-125511319.67999998</v>
      </c>
      <c r="CP450" s="127" t="s">
        <v>44</v>
      </c>
      <c r="CQ450" s="127" t="s">
        <v>44</v>
      </c>
      <c r="CR450" s="127" t="s">
        <v>44</v>
      </c>
      <c r="CS450" s="127" t="s">
        <v>44</v>
      </c>
      <c r="CT450" s="125" t="s">
        <v>44</v>
      </c>
      <c r="CU450" s="125" t="s">
        <v>44</v>
      </c>
      <c r="CV450" s="125" t="s">
        <v>6247</v>
      </c>
      <c r="CW450" s="125" t="s">
        <v>44</v>
      </c>
      <c r="CX450" s="153">
        <v>25569.625</v>
      </c>
    </row>
    <row r="451" spans="1:102" ht="15" customHeight="1" x14ac:dyDescent="0.25">
      <c r="A451" s="8"/>
      <c r="B451" s="128">
        <v>54344616000109</v>
      </c>
      <c r="C451" s="151" t="s">
        <v>6248</v>
      </c>
      <c r="D451" s="125">
        <v>12</v>
      </c>
      <c r="E451" s="125" t="s">
        <v>131</v>
      </c>
      <c r="F451" s="121"/>
      <c r="G451" s="125" t="s">
        <v>3889</v>
      </c>
      <c r="H451" s="125" t="s">
        <v>3264</v>
      </c>
      <c r="I451" s="125" t="s">
        <v>3265</v>
      </c>
      <c r="J451" s="125" t="s">
        <v>357</v>
      </c>
      <c r="K451" s="125" t="s">
        <v>3285</v>
      </c>
      <c r="L451" s="125" t="s">
        <v>3272</v>
      </c>
      <c r="M451" s="125" t="s">
        <v>160</v>
      </c>
      <c r="N451" s="125" t="s">
        <v>3305</v>
      </c>
      <c r="O451" s="125" t="s">
        <v>5936</v>
      </c>
      <c r="P451" s="125" t="s">
        <v>4722</v>
      </c>
      <c r="Q451" s="126">
        <v>500</v>
      </c>
      <c r="R451" s="125" t="s">
        <v>4571</v>
      </c>
      <c r="S451" s="187" t="s">
        <v>44</v>
      </c>
      <c r="T451" s="170">
        <v>100</v>
      </c>
      <c r="U451" s="170">
        <v>100</v>
      </c>
      <c r="V451" s="171" t="s">
        <v>3271</v>
      </c>
      <c r="W451" s="171" t="s">
        <v>132</v>
      </c>
      <c r="X451" s="171" t="s">
        <v>3289</v>
      </c>
      <c r="Y451" s="171" t="s">
        <v>3288</v>
      </c>
      <c r="Z451" s="171">
        <v>31</v>
      </c>
      <c r="AA451" s="171" t="s">
        <v>44</v>
      </c>
      <c r="AB451" s="168" t="s">
        <v>44</v>
      </c>
      <c r="AC451" s="171" t="s">
        <v>6249</v>
      </c>
      <c r="AD451" s="168">
        <v>1.3000000000000001E-2</v>
      </c>
      <c r="AE451" s="168">
        <v>1.3000000000000001E-2</v>
      </c>
      <c r="AF451" s="168">
        <v>1.3999999999999999E-2</v>
      </c>
      <c r="AG451" s="168" t="s">
        <v>44</v>
      </c>
      <c r="AH451" s="171" t="s">
        <v>44</v>
      </c>
      <c r="AI451" s="171" t="s">
        <v>44</v>
      </c>
      <c r="AJ451" s="171" t="s">
        <v>130</v>
      </c>
      <c r="AK451" s="172">
        <v>45384</v>
      </c>
      <c r="AL451" s="186" t="s">
        <v>6250</v>
      </c>
      <c r="AM451" s="127">
        <v>-7.7972358706939002E-3</v>
      </c>
      <c r="AN451" s="127">
        <v>2.9863373589826001E-3</v>
      </c>
      <c r="AO451" s="127">
        <v>0.1016288638237445</v>
      </c>
      <c r="AP451" s="127">
        <v>0.11736097609743699</v>
      </c>
      <c r="AQ451" s="127" t="s">
        <v>44</v>
      </c>
      <c r="AR451" s="127" t="s">
        <v>44</v>
      </c>
      <c r="AS451" s="127" t="s">
        <v>44</v>
      </c>
      <c r="AT451" s="127" t="s">
        <v>44</v>
      </c>
      <c r="AU451" s="127" t="s">
        <v>44</v>
      </c>
      <c r="AV451" s="127" t="s">
        <v>44</v>
      </c>
      <c r="AW451" s="127">
        <v>0.1129264254576625</v>
      </c>
      <c r="AX451" s="127" t="s">
        <v>44</v>
      </c>
      <c r="AY451" s="127">
        <v>6.5774948191607494E-2</v>
      </c>
      <c r="AZ451" s="127">
        <v>0.6854083761884705</v>
      </c>
      <c r="BA451" s="127">
        <v>0.88668978322433201</v>
      </c>
      <c r="BB451" s="127" t="s">
        <v>44</v>
      </c>
      <c r="BC451" s="127" t="s">
        <v>44</v>
      </c>
      <c r="BD451" s="127" t="s">
        <v>44</v>
      </c>
      <c r="BE451" s="127" t="s">
        <v>44</v>
      </c>
      <c r="BF451" s="127" t="s">
        <v>44</v>
      </c>
      <c r="BG451" s="127" t="s">
        <v>44</v>
      </c>
      <c r="BH451" s="127">
        <v>0.85720209803148717</v>
      </c>
      <c r="BI451" s="127">
        <v>-1.8706617328947399E-2</v>
      </c>
      <c r="BJ451" s="127">
        <v>-4.24160147688099E-2</v>
      </c>
      <c r="BK451" s="127">
        <v>-4.6646044033230798E-2</v>
      </c>
      <c r="BL451" s="127">
        <v>-1.3244547169694254E-2</v>
      </c>
      <c r="BM451" s="127" t="s">
        <v>44</v>
      </c>
      <c r="BN451" s="127" t="s">
        <v>44</v>
      </c>
      <c r="BO451" s="127" t="s">
        <v>44</v>
      </c>
      <c r="BP451" s="127" t="s">
        <v>44</v>
      </c>
      <c r="BQ451" s="127" t="s">
        <v>44</v>
      </c>
      <c r="BR451" s="127" t="s">
        <v>44</v>
      </c>
      <c r="BS451" s="127">
        <v>-1.6622185866838057E-2</v>
      </c>
      <c r="BT451" s="127">
        <v>2.0899088315337499E-2</v>
      </c>
      <c r="BU451" s="127">
        <v>2.2341742537727E-2</v>
      </c>
      <c r="BV451" s="174">
        <v>-1.9748525333717879</v>
      </c>
      <c r="BW451" s="174">
        <v>-0.69299525714652133</v>
      </c>
      <c r="BX451" s="127">
        <v>-3.2402630937206002E-2</v>
      </c>
      <c r="BY451" s="127">
        <v>-3.2402630937206002E-2</v>
      </c>
      <c r="BZ451" s="174">
        <v>-1.57448878359603E-2</v>
      </c>
      <c r="CA451" s="179">
        <v>0.22017418063080249</v>
      </c>
      <c r="CB451" s="179">
        <v>-0.23578512678846941</v>
      </c>
      <c r="CC451" s="179">
        <v>0.32039858558954598</v>
      </c>
      <c r="CD451" s="179">
        <v>0.27528880719254523</v>
      </c>
      <c r="CE451" s="179">
        <v>-4.1959600341841798E-2</v>
      </c>
      <c r="CF451" s="179">
        <v>0.3693594559668415</v>
      </c>
      <c r="CG451" s="176">
        <v>1.2486373799999999</v>
      </c>
      <c r="CH451" s="168">
        <v>0.27</v>
      </c>
      <c r="CI451" s="169" t="s">
        <v>44</v>
      </c>
      <c r="CJ451" s="169">
        <v>3.5100000000000005E-3</v>
      </c>
      <c r="CK451" s="169" t="s">
        <v>44</v>
      </c>
      <c r="CL451" s="169">
        <v>3.5100000000000005E-3</v>
      </c>
      <c r="CM451" s="177">
        <v>171118191.06</v>
      </c>
      <c r="CN451" s="177">
        <v>182000699.12817445</v>
      </c>
      <c r="CO451" s="177">
        <v>-13138830.720000004</v>
      </c>
      <c r="CP451" s="127" t="s">
        <v>44</v>
      </c>
      <c r="CQ451" s="127" t="s">
        <v>44</v>
      </c>
      <c r="CR451" s="127" t="s">
        <v>44</v>
      </c>
      <c r="CS451" s="127" t="s">
        <v>44</v>
      </c>
      <c r="CT451" s="125" t="s">
        <v>44</v>
      </c>
      <c r="CU451" s="125" t="s">
        <v>44</v>
      </c>
      <c r="CV451" s="125" t="s">
        <v>6251</v>
      </c>
      <c r="CW451" s="125" t="s">
        <v>44</v>
      </c>
      <c r="CX451" s="153">
        <v>25569.625694432871</v>
      </c>
    </row>
    <row r="452" spans="1:102" ht="15" customHeight="1" x14ac:dyDescent="0.25">
      <c r="A452" s="8"/>
      <c r="B452" s="128">
        <v>62298816000109</v>
      </c>
      <c r="C452" s="151" t="s">
        <v>6252</v>
      </c>
      <c r="D452" s="125">
        <v>12</v>
      </c>
      <c r="E452" s="125"/>
      <c r="F452" s="121"/>
      <c r="G452" s="125" t="s">
        <v>3889</v>
      </c>
      <c r="H452" s="125" t="s">
        <v>347</v>
      </c>
      <c r="I452" s="125" t="s">
        <v>3278</v>
      </c>
      <c r="J452" s="125" t="s">
        <v>3319</v>
      </c>
      <c r="K452" s="125" t="s">
        <v>3285</v>
      </c>
      <c r="L452" s="125" t="s">
        <v>3272</v>
      </c>
      <c r="M452" s="125" t="s">
        <v>160</v>
      </c>
      <c r="N452" s="125" t="s">
        <v>3305</v>
      </c>
      <c r="O452" s="125" t="s">
        <v>315</v>
      </c>
      <c r="P452" s="125" t="s">
        <v>5535</v>
      </c>
      <c r="Q452" s="126">
        <v>500</v>
      </c>
      <c r="R452" s="125" t="s">
        <v>4612</v>
      </c>
      <c r="S452" s="187" t="s">
        <v>44</v>
      </c>
      <c r="T452" s="170">
        <v>500</v>
      </c>
      <c r="U452" s="170">
        <v>500</v>
      </c>
      <c r="V452" s="171" t="s">
        <v>3271</v>
      </c>
      <c r="W452" s="171" t="s">
        <v>132</v>
      </c>
      <c r="X452" s="171" t="s">
        <v>5315</v>
      </c>
      <c r="Y452" s="171" t="s">
        <v>3288</v>
      </c>
      <c r="Z452" s="171">
        <v>15</v>
      </c>
      <c r="AA452" s="171" t="s">
        <v>44</v>
      </c>
      <c r="AB452" s="168" t="s">
        <v>44</v>
      </c>
      <c r="AC452" s="171" t="s">
        <v>44</v>
      </c>
      <c r="AD452" s="168">
        <v>8.199999999999999E-3</v>
      </c>
      <c r="AE452" s="168" t="s">
        <v>44</v>
      </c>
      <c r="AF452" s="168">
        <v>9.300000000000001E-3</v>
      </c>
      <c r="AG452" s="168" t="s">
        <v>44</v>
      </c>
      <c r="AH452" s="171" t="s">
        <v>44</v>
      </c>
      <c r="AI452" s="171" t="s">
        <v>44</v>
      </c>
      <c r="AJ452" s="171" t="s">
        <v>130</v>
      </c>
      <c r="AK452" s="172">
        <v>45891</v>
      </c>
      <c r="AL452" s="186" t="s">
        <v>6253</v>
      </c>
      <c r="AM452" s="127">
        <v>1.0580409792254801E-2</v>
      </c>
      <c r="AN452" s="127">
        <v>4.4010969335306301E-2</v>
      </c>
      <c r="AO452" s="127" t="s">
        <v>44</v>
      </c>
      <c r="AP452" s="127" t="s">
        <v>44</v>
      </c>
      <c r="AQ452" s="127" t="s">
        <v>44</v>
      </c>
      <c r="AR452" s="127" t="s">
        <v>44</v>
      </c>
      <c r="AS452" s="127" t="s">
        <v>44</v>
      </c>
      <c r="AT452" s="127" t="s">
        <v>44</v>
      </c>
      <c r="AU452" s="127" t="s">
        <v>44</v>
      </c>
      <c r="AV452" s="127" t="s">
        <v>44</v>
      </c>
      <c r="AW452" s="127">
        <v>0.14382969265907231</v>
      </c>
      <c r="AX452" s="127">
        <v>0.96984506708675278</v>
      </c>
      <c r="AY452" s="127">
        <v>0.96935438964549636</v>
      </c>
      <c r="AZ452" s="127" t="s">
        <v>44</v>
      </c>
      <c r="BA452" s="127" t="s">
        <v>44</v>
      </c>
      <c r="BB452" s="127" t="s">
        <v>44</v>
      </c>
      <c r="BC452" s="127" t="s">
        <v>44</v>
      </c>
      <c r="BD452" s="127" t="s">
        <v>44</v>
      </c>
      <c r="BE452" s="127" t="s">
        <v>44</v>
      </c>
      <c r="BF452" s="127" t="s">
        <v>44</v>
      </c>
      <c r="BG452" s="127" t="s">
        <v>44</v>
      </c>
      <c r="BH452" s="127">
        <v>0.96860929017429398</v>
      </c>
      <c r="BI452" s="127">
        <v>-3.2897166599860002E-4</v>
      </c>
      <c r="BJ452" s="127">
        <v>-1.3913827924862E-3</v>
      </c>
      <c r="BK452" s="127" t="s">
        <v>44</v>
      </c>
      <c r="BL452" s="127" t="s">
        <v>44</v>
      </c>
      <c r="BM452" s="127" t="s">
        <v>44</v>
      </c>
      <c r="BN452" s="127" t="s">
        <v>44</v>
      </c>
      <c r="BO452" s="127" t="s">
        <v>44</v>
      </c>
      <c r="BP452" s="127" t="s">
        <v>44</v>
      </c>
      <c r="BQ452" s="127" t="s">
        <v>44</v>
      </c>
      <c r="BR452" s="127" t="s">
        <v>44</v>
      </c>
      <c r="BS452" s="127">
        <v>-4.0585741926105756E-3</v>
      </c>
      <c r="BT452" s="127" t="s">
        <v>44</v>
      </c>
      <c r="BU452" s="127">
        <v>1.2516447489559999E-4</v>
      </c>
      <c r="BV452" s="174" t="s">
        <v>44</v>
      </c>
      <c r="BW452" s="174">
        <v>-33.21744942108846</v>
      </c>
      <c r="BX452" s="127" t="s">
        <v>44</v>
      </c>
      <c r="BY452" s="127" t="s">
        <v>44</v>
      </c>
      <c r="BZ452" s="174">
        <v>-2.1836389385099999E-5</v>
      </c>
      <c r="CA452" s="179" t="s">
        <v>44</v>
      </c>
      <c r="CB452" s="179" t="s">
        <v>44</v>
      </c>
      <c r="CC452" s="179" t="s">
        <v>44</v>
      </c>
      <c r="CD452" s="179" t="s">
        <v>44</v>
      </c>
      <c r="CE452" s="179" t="s">
        <v>44</v>
      </c>
      <c r="CF452" s="179" t="s">
        <v>44</v>
      </c>
      <c r="CG452" s="176">
        <v>1.0960590400000001</v>
      </c>
      <c r="CH452" s="168">
        <v>0.24390000000000001</v>
      </c>
      <c r="CI452" s="169" t="s">
        <v>44</v>
      </c>
      <c r="CJ452" s="169">
        <v>1.9999799999999997E-3</v>
      </c>
      <c r="CK452" s="169" t="s">
        <v>44</v>
      </c>
      <c r="CL452" s="169">
        <v>1.9999799999999997E-3</v>
      </c>
      <c r="CM452" s="177">
        <v>409979288.75</v>
      </c>
      <c r="CN452" s="177">
        <v>425984864.5756349</v>
      </c>
      <c r="CO452" s="177">
        <v>-63197712.289999999</v>
      </c>
      <c r="CP452" s="127" t="s">
        <v>44</v>
      </c>
      <c r="CQ452" s="127" t="s">
        <v>44</v>
      </c>
      <c r="CR452" s="127" t="s">
        <v>44</v>
      </c>
      <c r="CS452" s="127" t="s">
        <v>44</v>
      </c>
      <c r="CT452" s="125" t="s">
        <v>44</v>
      </c>
      <c r="CU452" s="125" t="s">
        <v>44</v>
      </c>
      <c r="CV452" s="125" t="s">
        <v>44</v>
      </c>
      <c r="CW452" s="125" t="s">
        <v>44</v>
      </c>
      <c r="CX452" s="153">
        <v>25569.625694432871</v>
      </c>
    </row>
    <row r="453" spans="1:102" ht="15" customHeight="1" x14ac:dyDescent="0.25">
      <c r="A453" s="8"/>
      <c r="B453" s="128">
        <v>15578417000103</v>
      </c>
      <c r="C453" s="151" t="s">
        <v>6254</v>
      </c>
      <c r="D453" s="125">
        <v>14</v>
      </c>
      <c r="E453" s="125"/>
      <c r="F453" s="121" t="s">
        <v>3266</v>
      </c>
      <c r="G453" s="125" t="s">
        <v>3889</v>
      </c>
      <c r="H453" s="125" t="s">
        <v>3264</v>
      </c>
      <c r="I453" s="125" t="s">
        <v>3265</v>
      </c>
      <c r="J453" s="125" t="s">
        <v>357</v>
      </c>
      <c r="K453" s="125" t="s">
        <v>3285</v>
      </c>
      <c r="L453" s="125" t="s">
        <v>3272</v>
      </c>
      <c r="M453" s="125" t="s">
        <v>110</v>
      </c>
      <c r="N453" s="125" t="s">
        <v>111</v>
      </c>
      <c r="O453" s="125" t="s">
        <v>365</v>
      </c>
      <c r="P453" s="125" t="s">
        <v>3299</v>
      </c>
      <c r="Q453" s="126">
        <v>1000</v>
      </c>
      <c r="R453" s="125" t="s">
        <v>4571</v>
      </c>
      <c r="S453" s="187" t="s">
        <v>44</v>
      </c>
      <c r="T453" s="170">
        <v>100</v>
      </c>
      <c r="U453" s="170">
        <v>1000</v>
      </c>
      <c r="V453" s="171" t="s">
        <v>3271</v>
      </c>
      <c r="W453" s="171" t="s">
        <v>132</v>
      </c>
      <c r="X453" s="171" t="s">
        <v>132</v>
      </c>
      <c r="Y453" s="171" t="s">
        <v>3288</v>
      </c>
      <c r="Z453" s="171">
        <v>1</v>
      </c>
      <c r="AA453" s="171" t="s">
        <v>44</v>
      </c>
      <c r="AB453" s="168" t="s">
        <v>44</v>
      </c>
      <c r="AC453" s="171" t="s">
        <v>6255</v>
      </c>
      <c r="AD453" s="168">
        <v>0.01</v>
      </c>
      <c r="AE453" s="168">
        <v>0.01</v>
      </c>
      <c r="AF453" s="168">
        <v>0.02</v>
      </c>
      <c r="AG453" s="168">
        <v>0.2</v>
      </c>
      <c r="AH453" s="171" t="s">
        <v>133</v>
      </c>
      <c r="AI453" s="171" t="s">
        <v>4607</v>
      </c>
      <c r="AJ453" s="171" t="s">
        <v>130</v>
      </c>
      <c r="AK453" s="172">
        <v>41096</v>
      </c>
      <c r="AL453" s="186" t="s">
        <v>6256</v>
      </c>
      <c r="AM453" s="127">
        <v>1.4203980669287899E-2</v>
      </c>
      <c r="AN453" s="127">
        <v>3.0983204441743E-2</v>
      </c>
      <c r="AO453" s="127">
        <v>0.113118887817244</v>
      </c>
      <c r="AP453" s="127">
        <v>0.1114110859852905</v>
      </c>
      <c r="AQ453" s="127">
        <v>0.10515562881776611</v>
      </c>
      <c r="AR453" s="127">
        <v>9.9636266021319905E-2</v>
      </c>
      <c r="AS453" s="127">
        <v>9.7951794558565494E-2</v>
      </c>
      <c r="AT453" s="127">
        <v>0.1080377440053024</v>
      </c>
      <c r="AU453" s="127" t="s">
        <v>44</v>
      </c>
      <c r="AV453" s="127" t="s">
        <v>44</v>
      </c>
      <c r="AW453" s="127">
        <v>9.3063030106406305E-2</v>
      </c>
      <c r="AX453" s="127">
        <v>1.301996884391823</v>
      </c>
      <c r="AY453" s="127">
        <v>0.68241408186376717</v>
      </c>
      <c r="AZ453" s="127">
        <v>0.7628997343660967</v>
      </c>
      <c r="BA453" s="127">
        <v>0.83937164081805138</v>
      </c>
      <c r="BB453" s="127">
        <v>0.79688279418926</v>
      </c>
      <c r="BC453" s="127">
        <v>0.91628209590509924</v>
      </c>
      <c r="BD453" s="127">
        <v>0.75073577172737904</v>
      </c>
      <c r="BE453" s="127">
        <v>0.87317314352756092</v>
      </c>
      <c r="BF453" s="127" t="s">
        <v>44</v>
      </c>
      <c r="BG453" s="127" t="s">
        <v>44</v>
      </c>
      <c r="BH453" s="127">
        <v>0.9309249934179572</v>
      </c>
      <c r="BI453" s="127">
        <v>3.2945992110344001E-3</v>
      </c>
      <c r="BJ453" s="127">
        <v>-1.44191476860495E-2</v>
      </c>
      <c r="BK453" s="127">
        <v>-3.5156020039731298E-2</v>
      </c>
      <c r="BL453" s="127">
        <v>-1.8822155085488457E-2</v>
      </c>
      <c r="BM453" s="127">
        <v>-2.367850077775413E-2</v>
      </c>
      <c r="BN453" s="127">
        <v>-9.1034621329224002E-3</v>
      </c>
      <c r="BO453" s="127">
        <v>-3.2522599026259598E-2</v>
      </c>
      <c r="BP453" s="127">
        <v>-1.56922914477317E-2</v>
      </c>
      <c r="BQ453" s="127" t="s">
        <v>44</v>
      </c>
      <c r="BR453" s="127" t="s">
        <v>44</v>
      </c>
      <c r="BS453" s="127">
        <v>-6.2777388694643665E-3</v>
      </c>
      <c r="BT453" s="127">
        <v>1.7123888927022698E-2</v>
      </c>
      <c r="BU453" s="127">
        <v>1.8790679857010498E-2</v>
      </c>
      <c r="BV453" s="174">
        <v>-1.8082327447263509</v>
      </c>
      <c r="BW453" s="174">
        <v>-0.1882923874248465</v>
      </c>
      <c r="BX453" s="127">
        <v>-5.2207690290484001E-3</v>
      </c>
      <c r="BY453" s="127">
        <v>-1.8883629742514101E-2</v>
      </c>
      <c r="BZ453" s="174">
        <v>7.8234213537599004E-3</v>
      </c>
      <c r="CA453" s="179">
        <v>0.20326115734982159</v>
      </c>
      <c r="CB453" s="179">
        <v>-0.24034010172051651</v>
      </c>
      <c r="CC453" s="179">
        <v>0.30153804377788879</v>
      </c>
      <c r="CD453" s="179">
        <v>0.386164022899878</v>
      </c>
      <c r="CE453" s="179">
        <v>-3.94445175425263E-2</v>
      </c>
      <c r="CF453" s="179">
        <v>0.38977042551958041</v>
      </c>
      <c r="CG453" s="176">
        <v>3.40276252</v>
      </c>
      <c r="CH453" s="168">
        <v>0.25</v>
      </c>
      <c r="CI453" s="169">
        <v>0.15</v>
      </c>
      <c r="CJ453" s="169">
        <v>2.5000000000000001E-3</v>
      </c>
      <c r="CK453" s="169" t="s">
        <v>44</v>
      </c>
      <c r="CL453" s="169">
        <v>2.5000000000000001E-3</v>
      </c>
      <c r="CM453" s="177">
        <v>101599509.79000001</v>
      </c>
      <c r="CN453" s="177">
        <v>88381326.941507936</v>
      </c>
      <c r="CO453" s="177">
        <v>9394494.5299999956</v>
      </c>
      <c r="CP453" s="127" t="s">
        <v>44</v>
      </c>
      <c r="CQ453" s="127" t="s">
        <v>44</v>
      </c>
      <c r="CR453" s="127" t="s">
        <v>44</v>
      </c>
      <c r="CS453" s="127" t="s">
        <v>44</v>
      </c>
      <c r="CT453" s="125" t="s">
        <v>44</v>
      </c>
      <c r="CU453" s="125" t="s">
        <v>44</v>
      </c>
      <c r="CV453" s="125" t="s">
        <v>6257</v>
      </c>
      <c r="CW453" s="125" t="s">
        <v>44</v>
      </c>
      <c r="CX453" s="153">
        <v>25569.625694432871</v>
      </c>
    </row>
    <row r="454" spans="1:102" ht="15" customHeight="1" x14ac:dyDescent="0.25">
      <c r="A454" s="8"/>
      <c r="B454" s="128">
        <v>46098897000139</v>
      </c>
      <c r="C454" s="151" t="s">
        <v>6258</v>
      </c>
      <c r="D454" s="125">
        <v>12</v>
      </c>
      <c r="E454" s="125"/>
      <c r="F454" s="121"/>
      <c r="G454" s="125" t="s">
        <v>3889</v>
      </c>
      <c r="H454" s="125" t="s">
        <v>3264</v>
      </c>
      <c r="I454" s="125" t="s">
        <v>3265</v>
      </c>
      <c r="J454" s="125" t="s">
        <v>357</v>
      </c>
      <c r="K454" s="125" t="s">
        <v>3285</v>
      </c>
      <c r="L454" s="125" t="s">
        <v>3272</v>
      </c>
      <c r="M454" s="125" t="s">
        <v>160</v>
      </c>
      <c r="N454" s="125" t="s">
        <v>3305</v>
      </c>
      <c r="O454" s="125" t="s">
        <v>3326</v>
      </c>
      <c r="P454" s="125" t="s">
        <v>3320</v>
      </c>
      <c r="Q454" s="126">
        <v>1000</v>
      </c>
      <c r="R454" s="125" t="s">
        <v>4571</v>
      </c>
      <c r="S454" s="187" t="s">
        <v>44</v>
      </c>
      <c r="T454" s="170">
        <v>100</v>
      </c>
      <c r="U454" s="170">
        <v>500</v>
      </c>
      <c r="V454" s="171" t="s">
        <v>3271</v>
      </c>
      <c r="W454" s="171" t="s">
        <v>132</v>
      </c>
      <c r="X454" s="171" t="s">
        <v>132</v>
      </c>
      <c r="Y454" s="171" t="s">
        <v>3288</v>
      </c>
      <c r="Z454" s="171">
        <v>1</v>
      </c>
      <c r="AA454" s="171" t="s">
        <v>44</v>
      </c>
      <c r="AB454" s="168" t="s">
        <v>44</v>
      </c>
      <c r="AC454" s="171" t="s">
        <v>6259</v>
      </c>
      <c r="AD454" s="168">
        <v>4.0000000000000001E-3</v>
      </c>
      <c r="AE454" s="168">
        <v>4.0000000000000001E-3</v>
      </c>
      <c r="AF454" s="168">
        <v>5.0000000000000001E-3</v>
      </c>
      <c r="AG454" s="168" t="s">
        <v>44</v>
      </c>
      <c r="AH454" s="171" t="s">
        <v>44</v>
      </c>
      <c r="AI454" s="171" t="s">
        <v>44</v>
      </c>
      <c r="AJ454" s="171" t="s">
        <v>130</v>
      </c>
      <c r="AK454" s="172">
        <v>44734</v>
      </c>
      <c r="AL454" s="186" t="s">
        <v>6260</v>
      </c>
      <c r="AM454" s="127">
        <v>1.05440878522169E-2</v>
      </c>
      <c r="AN454" s="127">
        <v>4.3756814799917797E-2</v>
      </c>
      <c r="AO454" s="127">
        <v>0.14920769569202519</v>
      </c>
      <c r="AP454" s="127">
        <v>0.13548012168221049</v>
      </c>
      <c r="AQ454" s="127">
        <v>0.1420265046195632</v>
      </c>
      <c r="AR454" s="127">
        <v>0.1195147626966981</v>
      </c>
      <c r="AS454" s="127">
        <v>0.14610932771894999</v>
      </c>
      <c r="AT454" s="127" t="s">
        <v>44</v>
      </c>
      <c r="AU454" s="127" t="s">
        <v>44</v>
      </c>
      <c r="AV454" s="127" t="s">
        <v>44</v>
      </c>
      <c r="AW454" s="127">
        <v>0.14101415629369729</v>
      </c>
      <c r="AX454" s="127">
        <v>0.96651564459136396</v>
      </c>
      <c r="AY454" s="127">
        <v>0.96375656214367245</v>
      </c>
      <c r="AZ454" s="127">
        <v>1.0062909351860772</v>
      </c>
      <c r="BA454" s="127">
        <v>1.0323434296512632</v>
      </c>
      <c r="BB454" s="127">
        <v>1.1150324227564219</v>
      </c>
      <c r="BC454" s="127">
        <v>1.09909013683731</v>
      </c>
      <c r="BD454" s="127">
        <v>1.1198314374533589</v>
      </c>
      <c r="BE454" s="127" t="s">
        <v>44</v>
      </c>
      <c r="BF454" s="127" t="s">
        <v>44</v>
      </c>
      <c r="BG454" s="127" t="s">
        <v>44</v>
      </c>
      <c r="BH454" s="127">
        <v>1.0967728112214119</v>
      </c>
      <c r="BI454" s="127">
        <v>-3.652936060365E-4</v>
      </c>
      <c r="BJ454" s="127">
        <v>-1.6455373278746999E-3</v>
      </c>
      <c r="BK454" s="127">
        <v>9.3278783504969999E-4</v>
      </c>
      <c r="BL454" s="127">
        <v>3.7521865180485392E-3</v>
      </c>
      <c r="BM454" s="127">
        <v>1.299672797051632E-2</v>
      </c>
      <c r="BN454" s="127">
        <v>1.0775034542455699E-2</v>
      </c>
      <c r="BO454" s="127">
        <v>1.5634934134124801E-2</v>
      </c>
      <c r="BP454" s="127" t="s">
        <v>44</v>
      </c>
      <c r="BQ454" s="127" t="s">
        <v>44</v>
      </c>
      <c r="BR454" s="127" t="s">
        <v>44</v>
      </c>
      <c r="BS454" s="127">
        <v>1.1024785916071034E-2</v>
      </c>
      <c r="BT454" s="127">
        <v>1.6254361423935001E-3</v>
      </c>
      <c r="BU454" s="127">
        <v>2.1558086958801E-3</v>
      </c>
      <c r="BV454" s="174">
        <v>0.50064576677568717</v>
      </c>
      <c r="BW454" s="174">
        <v>4.3149034090729934</v>
      </c>
      <c r="BX454" s="127">
        <v>-1.2840462135343955E-5</v>
      </c>
      <c r="BY454" s="127">
        <v>-6.6642823071960677E-4</v>
      </c>
      <c r="BZ454" s="174">
        <v>4.6196847751869998E-4</v>
      </c>
      <c r="CA454" s="179">
        <v>7.1220727032387396E-2</v>
      </c>
      <c r="CB454" s="179">
        <v>-2.9648220072242201E-2</v>
      </c>
      <c r="CC454" s="179">
        <v>8.5894397538137504E-2</v>
      </c>
      <c r="CD454" s="179">
        <v>-5.347434718159E-3</v>
      </c>
      <c r="CE454" s="179">
        <v>8.1515209256133397E-2</v>
      </c>
      <c r="CF454" s="179">
        <v>8.9898209819446698E-2</v>
      </c>
      <c r="CG454" s="176">
        <v>1.65985563</v>
      </c>
      <c r="CH454" s="168">
        <v>0.3</v>
      </c>
      <c r="CI454" s="169" t="s">
        <v>44</v>
      </c>
      <c r="CJ454" s="169">
        <v>1.1999999999999999E-3</v>
      </c>
      <c r="CK454" s="169" t="s">
        <v>44</v>
      </c>
      <c r="CL454" s="169">
        <v>1.1999999999999999E-3</v>
      </c>
      <c r="CM454" s="177">
        <v>3364588369.0100002</v>
      </c>
      <c r="CN454" s="177">
        <v>3485409381.0201578</v>
      </c>
      <c r="CO454" s="177">
        <v>-322944168.80999988</v>
      </c>
      <c r="CP454" s="127" t="s">
        <v>44</v>
      </c>
      <c r="CQ454" s="127" t="s">
        <v>44</v>
      </c>
      <c r="CR454" s="127" t="s">
        <v>44</v>
      </c>
      <c r="CS454" s="127" t="s">
        <v>44</v>
      </c>
      <c r="CT454" s="125" t="s">
        <v>44</v>
      </c>
      <c r="CU454" s="125" t="s">
        <v>44</v>
      </c>
      <c r="CV454" s="125" t="s">
        <v>6261</v>
      </c>
      <c r="CW454" s="125" t="s">
        <v>44</v>
      </c>
      <c r="CX454" s="153">
        <v>25569.625694432871</v>
      </c>
    </row>
    <row r="455" spans="1:102" ht="15" customHeight="1" x14ac:dyDescent="0.25">
      <c r="A455" s="8"/>
      <c r="B455" s="128">
        <v>17164789000119</v>
      </c>
      <c r="C455" s="151" t="s">
        <v>6262</v>
      </c>
      <c r="D455" s="125">
        <v>14</v>
      </c>
      <c r="E455" s="125"/>
      <c r="F455" s="121" t="s">
        <v>3267</v>
      </c>
      <c r="G455" s="125" t="s">
        <v>3889</v>
      </c>
      <c r="H455" s="125" t="s">
        <v>3264</v>
      </c>
      <c r="I455" s="125" t="s">
        <v>3265</v>
      </c>
      <c r="J455" s="125" t="s">
        <v>357</v>
      </c>
      <c r="K455" s="125" t="s">
        <v>3285</v>
      </c>
      <c r="L455" s="125" t="s">
        <v>3272</v>
      </c>
      <c r="M455" s="125" t="s">
        <v>110</v>
      </c>
      <c r="N455" s="125" t="s">
        <v>4692</v>
      </c>
      <c r="O455" s="125" t="s">
        <v>320</v>
      </c>
      <c r="P455" s="125" t="s">
        <v>3308</v>
      </c>
      <c r="Q455" s="126">
        <v>5000</v>
      </c>
      <c r="R455" s="125" t="s">
        <v>4571</v>
      </c>
      <c r="S455" s="187" t="s">
        <v>44</v>
      </c>
      <c r="T455" s="170">
        <v>1000</v>
      </c>
      <c r="U455" s="170">
        <v>1000</v>
      </c>
      <c r="V455" s="171" t="s">
        <v>3271</v>
      </c>
      <c r="W455" s="171" t="s">
        <v>3288</v>
      </c>
      <c r="X455" s="171" t="s">
        <v>3289</v>
      </c>
      <c r="Y455" s="171" t="s">
        <v>3292</v>
      </c>
      <c r="Z455" s="171">
        <v>32</v>
      </c>
      <c r="AA455" s="171" t="s">
        <v>44</v>
      </c>
      <c r="AB455" s="168" t="s">
        <v>44</v>
      </c>
      <c r="AC455" s="171" t="s">
        <v>6263</v>
      </c>
      <c r="AD455" s="168">
        <v>0.02</v>
      </c>
      <c r="AE455" s="168">
        <v>0.02</v>
      </c>
      <c r="AF455" s="168">
        <v>2.5000000000000001E-2</v>
      </c>
      <c r="AG455" s="168">
        <v>0.2</v>
      </c>
      <c r="AH455" s="171" t="s">
        <v>133</v>
      </c>
      <c r="AI455" s="171" t="s">
        <v>4607</v>
      </c>
      <c r="AJ455" s="171" t="s">
        <v>130</v>
      </c>
      <c r="AK455" s="172">
        <v>41262</v>
      </c>
      <c r="AL455" s="186" t="s">
        <v>6264</v>
      </c>
      <c r="AM455" s="127">
        <v>2.8035610974731701E-2</v>
      </c>
      <c r="AN455" s="127">
        <v>7.2599122579020004E-3</v>
      </c>
      <c r="AO455" s="127">
        <v>0.11821187824183479</v>
      </c>
      <c r="AP455" s="127">
        <v>0.1156518119345315</v>
      </c>
      <c r="AQ455" s="127">
        <v>8.6568254491264401E-2</v>
      </c>
      <c r="AR455" s="127">
        <v>9.58869933445851E-2</v>
      </c>
      <c r="AS455" s="127">
        <v>2.162304667754E-2</v>
      </c>
      <c r="AT455" s="127">
        <v>4.2189266081351998E-2</v>
      </c>
      <c r="AU455" s="127" t="s">
        <v>44</v>
      </c>
      <c r="AV455" s="127" t="s">
        <v>44</v>
      </c>
      <c r="AW455" s="127">
        <v>9.7579209777099302E-2</v>
      </c>
      <c r="AX455" s="127">
        <v>2.5698625611373598</v>
      </c>
      <c r="AY455" s="127">
        <v>0.15990167728464269</v>
      </c>
      <c r="AZ455" s="127">
        <v>0.79724803036708658</v>
      </c>
      <c r="BA455" s="127">
        <v>0.87307132085117867</v>
      </c>
      <c r="BB455" s="127">
        <v>0.64432563699993062</v>
      </c>
      <c r="BC455" s="127">
        <v>0.88180276861253337</v>
      </c>
      <c r="BD455" s="127">
        <v>0.16572636272482261</v>
      </c>
      <c r="BE455" s="127">
        <v>0.34097837220265259</v>
      </c>
      <c r="BF455" s="127" t="s">
        <v>44</v>
      </c>
      <c r="BG455" s="127" t="s">
        <v>44</v>
      </c>
      <c r="BH455" s="127">
        <v>0.99426640759534524</v>
      </c>
      <c r="BI455" s="127">
        <v>1.71262295164782E-2</v>
      </c>
      <c r="BJ455" s="127">
        <v>-3.8142439869890597E-2</v>
      </c>
      <c r="BK455" s="127">
        <v>-3.0063029615140499E-2</v>
      </c>
      <c r="BL455" s="127">
        <v>-1.4846958914229824E-2</v>
      </c>
      <c r="BM455" s="127">
        <v>-4.2126646741279083E-2</v>
      </c>
      <c r="BN455" s="127">
        <v>-1.28527348096572E-2</v>
      </c>
      <c r="BO455" s="127">
        <v>-0.1088513469072851</v>
      </c>
      <c r="BP455" s="127">
        <v>-8.1540769371682004E-2</v>
      </c>
      <c r="BQ455" s="127" t="s">
        <v>44</v>
      </c>
      <c r="BR455" s="127" t="s">
        <v>44</v>
      </c>
      <c r="BS455" s="127">
        <v>-5.1241623094711031E-4</v>
      </c>
      <c r="BT455" s="127">
        <v>9.6875136527827505E-2</v>
      </c>
      <c r="BU455" s="127">
        <v>7.8423820254828303E-2</v>
      </c>
      <c r="BV455" s="174">
        <v>-0.22564364702859141</v>
      </c>
      <c r="BW455" s="174">
        <v>3.5304017634249299E-2</v>
      </c>
      <c r="BX455" s="127">
        <v>-5.6578825415468298E-2</v>
      </c>
      <c r="BY455" s="127">
        <v>-0.12064908623639491</v>
      </c>
      <c r="BZ455" s="174">
        <v>7.4698473404952795E-2</v>
      </c>
      <c r="CA455" s="179">
        <v>0.48363832768245019</v>
      </c>
      <c r="CB455" s="179">
        <v>-0.38444805513852781</v>
      </c>
      <c r="CC455" s="179">
        <v>0.34557241114540471</v>
      </c>
      <c r="CD455" s="179">
        <v>0.33750406397517219</v>
      </c>
      <c r="CE455" s="179">
        <v>6.2076022015102802E-2</v>
      </c>
      <c r="CF455" s="179">
        <v>0.53594145889688416</v>
      </c>
      <c r="CG455" s="176">
        <v>3.4528856999999999</v>
      </c>
      <c r="CH455" s="168">
        <v>0.18</v>
      </c>
      <c r="CI455" s="169">
        <v>0.15</v>
      </c>
      <c r="CJ455" s="169">
        <v>3.5999999999999999E-3</v>
      </c>
      <c r="CK455" s="169" t="s">
        <v>44</v>
      </c>
      <c r="CL455" s="169">
        <v>3.5999999999999999E-3</v>
      </c>
      <c r="CM455" s="177">
        <v>23826793.68</v>
      </c>
      <c r="CN455" s="177">
        <v>24699195.844761919</v>
      </c>
      <c r="CO455" s="177">
        <v>-1310289.6599999999</v>
      </c>
      <c r="CP455" s="127" t="s">
        <v>44</v>
      </c>
      <c r="CQ455" s="127" t="s">
        <v>44</v>
      </c>
      <c r="CR455" s="127" t="s">
        <v>44</v>
      </c>
      <c r="CS455" s="127" t="s">
        <v>44</v>
      </c>
      <c r="CT455" s="125" t="s">
        <v>44</v>
      </c>
      <c r="CU455" s="125" t="s">
        <v>44</v>
      </c>
      <c r="CV455" s="125" t="s">
        <v>6265</v>
      </c>
      <c r="CW455" s="125" t="s">
        <v>44</v>
      </c>
      <c r="CX455" s="153">
        <v>25569.625694432871</v>
      </c>
    </row>
    <row r="456" spans="1:102" ht="15" customHeight="1" x14ac:dyDescent="0.25">
      <c r="A456" s="8"/>
      <c r="B456" s="128">
        <v>35714550000157</v>
      </c>
      <c r="C456" s="151" t="s">
        <v>6266</v>
      </c>
      <c r="D456" s="125">
        <v>22</v>
      </c>
      <c r="E456" s="125"/>
      <c r="F456" s="121" t="s">
        <v>3310</v>
      </c>
      <c r="G456" s="125" t="s">
        <v>3889</v>
      </c>
      <c r="H456" s="125" t="s">
        <v>3264</v>
      </c>
      <c r="I456" s="125" t="s">
        <v>3265</v>
      </c>
      <c r="J456" s="125" t="s">
        <v>3318</v>
      </c>
      <c r="K456" s="125" t="s">
        <v>3285</v>
      </c>
      <c r="L456" s="125" t="s">
        <v>3272</v>
      </c>
      <c r="M456" s="125" t="s">
        <v>110</v>
      </c>
      <c r="N456" s="125" t="s">
        <v>4692</v>
      </c>
      <c r="O456" s="125" t="s">
        <v>4606</v>
      </c>
      <c r="P456" s="125" t="s">
        <v>3308</v>
      </c>
      <c r="Q456" s="126">
        <v>500</v>
      </c>
      <c r="R456" s="125" t="s">
        <v>4571</v>
      </c>
      <c r="S456" s="187" t="s">
        <v>44</v>
      </c>
      <c r="T456" s="170">
        <v>100</v>
      </c>
      <c r="U456" s="170">
        <v>100</v>
      </c>
      <c r="V456" s="171" t="s">
        <v>3271</v>
      </c>
      <c r="W456" s="171" t="s">
        <v>3288</v>
      </c>
      <c r="X456" s="171" t="s">
        <v>3289</v>
      </c>
      <c r="Y456" s="171" t="s">
        <v>3292</v>
      </c>
      <c r="Z456" s="171">
        <v>32</v>
      </c>
      <c r="AA456" s="171" t="s">
        <v>44</v>
      </c>
      <c r="AB456" s="168" t="s">
        <v>44</v>
      </c>
      <c r="AC456" s="171" t="s">
        <v>6267</v>
      </c>
      <c r="AD456" s="168">
        <v>0.02</v>
      </c>
      <c r="AE456" s="168">
        <v>0.02</v>
      </c>
      <c r="AF456" s="168">
        <v>2.5000000000000001E-2</v>
      </c>
      <c r="AG456" s="168">
        <v>0.2</v>
      </c>
      <c r="AH456" s="171" t="s">
        <v>133</v>
      </c>
      <c r="AI456" s="171" t="s">
        <v>4607</v>
      </c>
      <c r="AJ456" s="171" t="s">
        <v>44</v>
      </c>
      <c r="AK456" s="172">
        <v>43895</v>
      </c>
      <c r="AL456" s="186" t="s">
        <v>6268</v>
      </c>
      <c r="AM456" s="127">
        <v>1.7809007929556701E-2</v>
      </c>
      <c r="AN456" s="127">
        <v>1.55815996731103E-2</v>
      </c>
      <c r="AO456" s="127">
        <v>0.18294037846466549</v>
      </c>
      <c r="AP456" s="127">
        <v>0.11918118865731769</v>
      </c>
      <c r="AQ456" s="127">
        <v>0.1150726252399205</v>
      </c>
      <c r="AR456" s="127">
        <v>-4.1166504034812701E-2</v>
      </c>
      <c r="AS456" s="127">
        <v>4.8852303373106698E-2</v>
      </c>
      <c r="AT456" s="127">
        <v>-6.8020885725375693E-2</v>
      </c>
      <c r="AU456" s="127" t="s">
        <v>44</v>
      </c>
      <c r="AV456" s="127" t="s">
        <v>44</v>
      </c>
      <c r="AW456" s="127">
        <v>4.0058435146412101E-2</v>
      </c>
      <c r="AX456" s="127">
        <v>1.6324489154317141</v>
      </c>
      <c r="AY456" s="127">
        <v>0.34318926097161839</v>
      </c>
      <c r="AZ456" s="127">
        <v>1.2337918877085263</v>
      </c>
      <c r="BA456" s="127">
        <v>0.90121599207265324</v>
      </c>
      <c r="BB456" s="127">
        <v>0.88040669038003994</v>
      </c>
      <c r="BC456" s="127" t="s">
        <v>44</v>
      </c>
      <c r="BD456" s="127">
        <v>0.37442062025255912</v>
      </c>
      <c r="BE456" s="127" t="s">
        <v>44</v>
      </c>
      <c r="BF456" s="127" t="s">
        <v>44</v>
      </c>
      <c r="BG456" s="127" t="s">
        <v>44</v>
      </c>
      <c r="BH456" s="127">
        <v>0.34327671380464891</v>
      </c>
      <c r="BI456" s="127">
        <v>6.8996264713032003E-3</v>
      </c>
      <c r="BJ456" s="127">
        <v>-2.9820752454682201E-2</v>
      </c>
      <c r="BK456" s="127">
        <v>3.4665470607689999E-2</v>
      </c>
      <c r="BL456" s="127">
        <v>-1.1537855756023063E-2</v>
      </c>
      <c r="BM456" s="127">
        <v>-1.3824411902048195E-2</v>
      </c>
      <c r="BN456" s="127">
        <v>-0.14990623218905499</v>
      </c>
      <c r="BO456" s="127">
        <v>-8.1622090211718401E-2</v>
      </c>
      <c r="BP456" s="127">
        <v>-0.19175092117840989</v>
      </c>
      <c r="BQ456" s="127" t="s">
        <v>44</v>
      </c>
      <c r="BR456" s="127" t="s">
        <v>44</v>
      </c>
      <c r="BS456" s="127">
        <v>-6.8627432786116938E-2</v>
      </c>
      <c r="BT456" s="127">
        <v>0.20640602181493001</v>
      </c>
      <c r="BU456" s="127">
        <v>0.15361251023016409</v>
      </c>
      <c r="BV456" s="174">
        <v>0.2475827918888398</v>
      </c>
      <c r="BW456" s="174">
        <v>-0.28755894336458121</v>
      </c>
      <c r="BX456" s="127">
        <v>-0.12310868327317689</v>
      </c>
      <c r="BY456" s="127">
        <v>-0.26681498374468848</v>
      </c>
      <c r="BZ456" s="174">
        <v>0.3983364888828248</v>
      </c>
      <c r="CA456" s="179">
        <v>0.77979778249998788</v>
      </c>
      <c r="CB456" s="179">
        <v>-0.47783245250794781</v>
      </c>
      <c r="CC456" s="179">
        <v>0.55615037026085312</v>
      </c>
      <c r="CD456" s="179">
        <v>0.47301203547792059</v>
      </c>
      <c r="CE456" s="179">
        <v>0.1180192846772742</v>
      </c>
      <c r="CF456" s="179">
        <v>0.72663273861879207</v>
      </c>
      <c r="CG456" s="176">
        <v>1.2720743800000001</v>
      </c>
      <c r="CH456" s="168">
        <v>0.25</v>
      </c>
      <c r="CI456" s="169">
        <v>0.15</v>
      </c>
      <c r="CJ456" s="169">
        <v>5.0000000000000001E-3</v>
      </c>
      <c r="CK456" s="169" t="s">
        <v>44</v>
      </c>
      <c r="CL456" s="169">
        <v>5.0000000000000001E-3</v>
      </c>
      <c r="CM456" s="177">
        <v>2819553.24</v>
      </c>
      <c r="CN456" s="177">
        <v>2898687.888968254</v>
      </c>
      <c r="CO456" s="177">
        <v>2541.320000000032</v>
      </c>
      <c r="CP456" s="127" t="s">
        <v>44</v>
      </c>
      <c r="CQ456" s="127" t="s">
        <v>44</v>
      </c>
      <c r="CR456" s="127" t="s">
        <v>44</v>
      </c>
      <c r="CS456" s="127" t="s">
        <v>44</v>
      </c>
      <c r="CT456" s="125" t="s">
        <v>44</v>
      </c>
      <c r="CU456" s="125" t="s">
        <v>44</v>
      </c>
      <c r="CV456" s="125" t="s">
        <v>6269</v>
      </c>
      <c r="CW456" s="125" t="s">
        <v>44</v>
      </c>
      <c r="CX456" s="153">
        <v>25569.625694432871</v>
      </c>
    </row>
    <row r="457" spans="1:102" ht="15" customHeight="1" x14ac:dyDescent="0.25">
      <c r="A457" s="8"/>
      <c r="B457" s="128">
        <v>59560195000177</v>
      </c>
      <c r="C457" s="151" t="s">
        <v>3888</v>
      </c>
      <c r="D457" s="125">
        <v>40</v>
      </c>
      <c r="E457" s="125"/>
      <c r="F457" s="121"/>
      <c r="G457" s="125" t="s">
        <v>3889</v>
      </c>
      <c r="H457" s="125" t="s">
        <v>347</v>
      </c>
      <c r="I457" s="125" t="s">
        <v>3278</v>
      </c>
      <c r="J457" s="125" t="s">
        <v>3317</v>
      </c>
      <c r="K457" s="125" t="s">
        <v>3298</v>
      </c>
      <c r="L457" s="125" t="s">
        <v>4605</v>
      </c>
      <c r="M457" s="125" t="s">
        <v>4903</v>
      </c>
      <c r="N457" s="125" t="s">
        <v>44</v>
      </c>
      <c r="O457" s="125" t="s">
        <v>4630</v>
      </c>
      <c r="P457" s="125" t="s">
        <v>3821</v>
      </c>
      <c r="Q457" s="126">
        <v>100</v>
      </c>
      <c r="R457" s="125" t="s">
        <v>4612</v>
      </c>
      <c r="S457" s="187" t="s">
        <v>44</v>
      </c>
      <c r="T457" s="170">
        <v>0.01</v>
      </c>
      <c r="U457" s="170">
        <v>0.01</v>
      </c>
      <c r="V457" s="171" t="s">
        <v>3271</v>
      </c>
      <c r="W457" s="171" t="s">
        <v>132</v>
      </c>
      <c r="X457" s="171" t="s">
        <v>132</v>
      </c>
      <c r="Y457" s="171" t="s">
        <v>132</v>
      </c>
      <c r="Z457" s="171">
        <v>0</v>
      </c>
      <c r="AA457" s="171" t="s">
        <v>44</v>
      </c>
      <c r="AB457" s="168" t="s">
        <v>44</v>
      </c>
      <c r="AC457" s="171" t="s">
        <v>44</v>
      </c>
      <c r="AD457" s="168">
        <v>8.0000000000000002E-3</v>
      </c>
      <c r="AE457" s="168" t="s">
        <v>44</v>
      </c>
      <c r="AF457" s="168">
        <v>8.199999999999999E-3</v>
      </c>
      <c r="AG457" s="168">
        <v>0.2</v>
      </c>
      <c r="AH457" s="171" t="s">
        <v>4584</v>
      </c>
      <c r="AI457" s="171" t="s">
        <v>4836</v>
      </c>
      <c r="AJ457" s="171" t="s">
        <v>130</v>
      </c>
      <c r="AK457" s="172">
        <v>45812</v>
      </c>
      <c r="AL457" s="186" t="s">
        <v>6270</v>
      </c>
      <c r="AM457" s="127">
        <v>8.6898522986470998E-3</v>
      </c>
      <c r="AN457" s="127">
        <v>4.0608818871242097E-2</v>
      </c>
      <c r="AO457" s="127" t="s">
        <v>44</v>
      </c>
      <c r="AP457" s="127" t="s">
        <v>44</v>
      </c>
      <c r="AQ457" s="127" t="s">
        <v>44</v>
      </c>
      <c r="AR457" s="127" t="s">
        <v>44</v>
      </c>
      <c r="AS457" s="127" t="s">
        <v>44</v>
      </c>
      <c r="AT457" s="127" t="s">
        <v>44</v>
      </c>
      <c r="AU457" s="127" t="s">
        <v>44</v>
      </c>
      <c r="AV457" s="127" t="s">
        <v>44</v>
      </c>
      <c r="AW457" s="127">
        <v>0.13861276054203589</v>
      </c>
      <c r="AX457" s="127">
        <v>0.79654857902808573</v>
      </c>
      <c r="AY457" s="127">
        <v>0.89442103697495001</v>
      </c>
      <c r="AZ457" s="127" t="s">
        <v>44</v>
      </c>
      <c r="BA457" s="127" t="s">
        <v>44</v>
      </c>
      <c r="BB457" s="127" t="s">
        <v>44</v>
      </c>
      <c r="BC457" s="127" t="s">
        <v>44</v>
      </c>
      <c r="BD457" s="127" t="s">
        <v>44</v>
      </c>
      <c r="BE457" s="127" t="s">
        <v>44</v>
      </c>
      <c r="BF457" s="127" t="s">
        <v>44</v>
      </c>
      <c r="BG457" s="127" t="s">
        <v>44</v>
      </c>
      <c r="BH457" s="127">
        <v>0.93417897563862062</v>
      </c>
      <c r="BI457" s="127">
        <v>-2.2195291596063E-3</v>
      </c>
      <c r="BJ457" s="127">
        <v>-4.7935332565504996E-3</v>
      </c>
      <c r="BK457" s="127" t="s">
        <v>44</v>
      </c>
      <c r="BL457" s="127" t="s">
        <v>44</v>
      </c>
      <c r="BM457" s="127" t="s">
        <v>44</v>
      </c>
      <c r="BN457" s="127" t="s">
        <v>44</v>
      </c>
      <c r="BO457" s="127" t="s">
        <v>44</v>
      </c>
      <c r="BP457" s="127" t="s">
        <v>44</v>
      </c>
      <c r="BQ457" s="127" t="s">
        <v>44</v>
      </c>
      <c r="BR457" s="127" t="s">
        <v>44</v>
      </c>
      <c r="BS457" s="127">
        <v>-8.5045713727410766E-3</v>
      </c>
      <c r="BT457" s="127" t="s">
        <v>44</v>
      </c>
      <c r="BU457" s="127">
        <v>3.0887161499566999E-3</v>
      </c>
      <c r="BV457" s="174" t="s">
        <v>44</v>
      </c>
      <c r="BW457" s="174">
        <v>-2.8253410846053653</v>
      </c>
      <c r="BX457" s="127" t="s">
        <v>44</v>
      </c>
      <c r="BY457" s="127">
        <v>-1.5495117767461153E-4</v>
      </c>
      <c r="BZ457" s="174">
        <v>-1.9396146529974999E-3</v>
      </c>
      <c r="CA457" s="179" t="s">
        <v>44</v>
      </c>
      <c r="CB457" s="179" t="s">
        <v>44</v>
      </c>
      <c r="CC457" s="179" t="s">
        <v>44</v>
      </c>
      <c r="CD457" s="179" t="s">
        <v>44</v>
      </c>
      <c r="CE457" s="179" t="s">
        <v>44</v>
      </c>
      <c r="CF457" s="179" t="s">
        <v>44</v>
      </c>
      <c r="CG457" s="176">
        <v>112.71168519</v>
      </c>
      <c r="CH457" s="168">
        <v>0.15</v>
      </c>
      <c r="CI457" s="169">
        <v>0.1</v>
      </c>
      <c r="CJ457" s="169">
        <v>1.1999999999999999E-3</v>
      </c>
      <c r="CK457" s="169" t="s">
        <v>44</v>
      </c>
      <c r="CL457" s="169">
        <v>1.1999999999999999E-3</v>
      </c>
      <c r="CM457" s="177">
        <v>119620798.78</v>
      </c>
      <c r="CN457" s="177">
        <v>116022236.88619047</v>
      </c>
      <c r="CO457" s="177" t="s">
        <v>44</v>
      </c>
      <c r="CP457" s="127" t="s">
        <v>44</v>
      </c>
      <c r="CQ457" s="127" t="s">
        <v>44</v>
      </c>
      <c r="CR457" s="127" t="s">
        <v>44</v>
      </c>
      <c r="CS457" s="127" t="s">
        <v>44</v>
      </c>
      <c r="CT457" s="125" t="s">
        <v>44</v>
      </c>
      <c r="CU457" s="125" t="s">
        <v>44</v>
      </c>
      <c r="CV457" s="125" t="s">
        <v>44</v>
      </c>
      <c r="CW457" s="125" t="s">
        <v>44</v>
      </c>
      <c r="CX457" s="153">
        <v>25569.625694432871</v>
      </c>
    </row>
    <row r="458" spans="1:102" ht="15" customHeight="1" x14ac:dyDescent="0.25">
      <c r="A458" s="8"/>
      <c r="B458" s="128">
        <v>34475592000110</v>
      </c>
      <c r="C458" s="151" t="s">
        <v>6271</v>
      </c>
      <c r="D458" s="125">
        <v>14</v>
      </c>
      <c r="E458" s="125"/>
      <c r="F458" s="121" t="s">
        <v>3266</v>
      </c>
      <c r="G458" s="125" t="s">
        <v>3889</v>
      </c>
      <c r="H458" s="125" t="s">
        <v>3264</v>
      </c>
      <c r="I458" s="125" t="s">
        <v>3265</v>
      </c>
      <c r="J458" s="125" t="s">
        <v>3318</v>
      </c>
      <c r="K458" s="125" t="s">
        <v>3285</v>
      </c>
      <c r="L458" s="125" t="s">
        <v>3272</v>
      </c>
      <c r="M458" s="125" t="s">
        <v>110</v>
      </c>
      <c r="N458" s="125" t="s">
        <v>111</v>
      </c>
      <c r="O458" s="125" t="s">
        <v>4730</v>
      </c>
      <c r="P458" s="125" t="s">
        <v>3299</v>
      </c>
      <c r="Q458" s="126">
        <v>1000</v>
      </c>
      <c r="R458" s="125" t="s">
        <v>4571</v>
      </c>
      <c r="S458" s="187" t="s">
        <v>44</v>
      </c>
      <c r="T458" s="170">
        <v>1000</v>
      </c>
      <c r="U458" s="170">
        <v>1000</v>
      </c>
      <c r="V458" s="171" t="s">
        <v>3271</v>
      </c>
      <c r="W458" s="171" t="s">
        <v>132</v>
      </c>
      <c r="X458" s="171" t="s">
        <v>3289</v>
      </c>
      <c r="Y458" s="171" t="s">
        <v>3292</v>
      </c>
      <c r="Z458" s="171">
        <v>32</v>
      </c>
      <c r="AA458" s="171" t="s">
        <v>44</v>
      </c>
      <c r="AB458" s="168" t="s">
        <v>44</v>
      </c>
      <c r="AC458" s="171" t="s">
        <v>6272</v>
      </c>
      <c r="AD458" s="168">
        <v>0.02</v>
      </c>
      <c r="AE458" s="168">
        <v>0.02</v>
      </c>
      <c r="AF458" s="168">
        <v>2.5000000000000001E-2</v>
      </c>
      <c r="AG458" s="168">
        <v>0.2</v>
      </c>
      <c r="AH458" s="171" t="s">
        <v>133</v>
      </c>
      <c r="AI458" s="171" t="s">
        <v>4607</v>
      </c>
      <c r="AJ458" s="171" t="s">
        <v>130</v>
      </c>
      <c r="AK458" s="172">
        <v>43815</v>
      </c>
      <c r="AL458" s="186" t="s">
        <v>6273</v>
      </c>
      <c r="AM458" s="127">
        <v>1.8487209449985401E-2</v>
      </c>
      <c r="AN458" s="127">
        <v>3.6212122028200002E-4</v>
      </c>
      <c r="AO458" s="127">
        <v>7.8017751353041107E-2</v>
      </c>
      <c r="AP458" s="127">
        <v>8.9750243819278694E-2</v>
      </c>
      <c r="AQ458" s="127">
        <v>7.0790354308035194E-2</v>
      </c>
      <c r="AR458" s="127">
        <v>9.4259108588139601E-2</v>
      </c>
      <c r="AS458" s="127">
        <v>1.7737601385733701E-2</v>
      </c>
      <c r="AT458" s="127">
        <v>0.1169629403354939</v>
      </c>
      <c r="AU458" s="127" t="s">
        <v>44</v>
      </c>
      <c r="AV458" s="127" t="s">
        <v>44</v>
      </c>
      <c r="AW458" s="127">
        <v>7.0021525836427803E-2</v>
      </c>
      <c r="AX458" s="127">
        <v>1.6946157324069926</v>
      </c>
      <c r="AY458" s="127">
        <v>7.9758251128212998E-3</v>
      </c>
      <c r="AZ458" s="127">
        <v>0.52616961615849611</v>
      </c>
      <c r="BA458" s="127">
        <v>0.66924187694895432</v>
      </c>
      <c r="BB458" s="127">
        <v>0.5188573174068547</v>
      </c>
      <c r="BC458" s="127">
        <v>0.86683229936382966</v>
      </c>
      <c r="BD458" s="127">
        <v>0.1359469923437662</v>
      </c>
      <c r="BE458" s="127">
        <v>0.94530757958031197</v>
      </c>
      <c r="BF458" s="127" t="s">
        <v>44</v>
      </c>
      <c r="BG458" s="127" t="s">
        <v>44</v>
      </c>
      <c r="BH458" s="127">
        <v>0.6626152748561368</v>
      </c>
      <c r="BI458" s="127">
        <v>7.577827991732E-3</v>
      </c>
      <c r="BJ458" s="127">
        <v>-4.5040230907510602E-2</v>
      </c>
      <c r="BK458" s="127">
        <v>-7.0257156503934201E-2</v>
      </c>
      <c r="BL458" s="127">
        <v>-3.9111897708491661E-2</v>
      </c>
      <c r="BM458" s="127">
        <v>-5.7763750468866948E-2</v>
      </c>
      <c r="BN458" s="127">
        <v>-1.4480619566102601E-2</v>
      </c>
      <c r="BO458" s="127">
        <v>-0.1127367921990913</v>
      </c>
      <c r="BP458" s="127">
        <v>-6.7670951175401997E-3</v>
      </c>
      <c r="BQ458" s="127" t="s">
        <v>44</v>
      </c>
      <c r="BR458" s="127" t="s">
        <v>44</v>
      </c>
      <c r="BS458" s="127">
        <v>-3.2245436246370662E-2</v>
      </c>
      <c r="BT458" s="127">
        <v>5.9290614057539E-2</v>
      </c>
      <c r="BU458" s="127">
        <v>4.60493378758733E-2</v>
      </c>
      <c r="BV458" s="174">
        <v>-1.0357377974399498</v>
      </c>
      <c r="BW458" s="174">
        <v>-0.53727181143699643</v>
      </c>
      <c r="BX458" s="127">
        <v>-4.0405271715388498E-2</v>
      </c>
      <c r="BY458" s="127">
        <v>-5.4784890553226301E-2</v>
      </c>
      <c r="BZ458" s="174">
        <v>4.7138261860530599E-2</v>
      </c>
      <c r="CA458" s="179">
        <v>0.60451419033093179</v>
      </c>
      <c r="CB458" s="179">
        <v>-0.44921517985085352</v>
      </c>
      <c r="CC458" s="179">
        <v>0.52076859449429735</v>
      </c>
      <c r="CD458" s="179">
        <v>0.49765613399740283</v>
      </c>
      <c r="CE458" s="179">
        <v>6.1814105424171602E-2</v>
      </c>
      <c r="CF458" s="179">
        <v>0.68692082785632591</v>
      </c>
      <c r="CG458" s="176">
        <v>1.53598108</v>
      </c>
      <c r="CH458" s="168">
        <v>0.24</v>
      </c>
      <c r="CI458" s="169">
        <v>0.15</v>
      </c>
      <c r="CJ458" s="169">
        <v>4.7999999999999996E-3</v>
      </c>
      <c r="CK458" s="169" t="s">
        <v>44</v>
      </c>
      <c r="CL458" s="169">
        <v>4.7999999999999996E-3</v>
      </c>
      <c r="CM458" s="177">
        <v>174202062.41</v>
      </c>
      <c r="CN458" s="177">
        <v>195267908.906746</v>
      </c>
      <c r="CO458" s="177">
        <v>-42302082.250000007</v>
      </c>
      <c r="CP458" s="127" t="s">
        <v>44</v>
      </c>
      <c r="CQ458" s="127" t="s">
        <v>44</v>
      </c>
      <c r="CR458" s="127" t="s">
        <v>44</v>
      </c>
      <c r="CS458" s="127" t="s">
        <v>44</v>
      </c>
      <c r="CT458" s="125" t="s">
        <v>44</v>
      </c>
      <c r="CU458" s="125" t="s">
        <v>44</v>
      </c>
      <c r="CV458" s="125" t="s">
        <v>6274</v>
      </c>
      <c r="CW458" s="125" t="s">
        <v>44</v>
      </c>
      <c r="CX458" s="153">
        <v>25569.625694432871</v>
      </c>
    </row>
    <row r="459" spans="1:102" ht="15" customHeight="1" x14ac:dyDescent="0.25">
      <c r="A459" s="8"/>
      <c r="B459" s="128">
        <v>15656344000120</v>
      </c>
      <c r="C459" s="151" t="s">
        <v>6208</v>
      </c>
      <c r="D459" s="125">
        <v>12</v>
      </c>
      <c r="E459" s="125" t="s">
        <v>131</v>
      </c>
      <c r="F459" s="121"/>
      <c r="G459" s="125" t="s">
        <v>6209</v>
      </c>
      <c r="H459" s="125" t="s">
        <v>3264</v>
      </c>
      <c r="I459" s="125" t="s">
        <v>3265</v>
      </c>
      <c r="J459" s="125" t="s">
        <v>357</v>
      </c>
      <c r="K459" s="125" t="s">
        <v>3298</v>
      </c>
      <c r="L459" s="125" t="s">
        <v>3272</v>
      </c>
      <c r="M459" s="125" t="s">
        <v>110</v>
      </c>
      <c r="N459" s="125" t="s">
        <v>5579</v>
      </c>
      <c r="O459" s="125" t="s">
        <v>6210</v>
      </c>
      <c r="P459" s="125" t="s">
        <v>112</v>
      </c>
      <c r="Q459" s="126">
        <v>5000</v>
      </c>
      <c r="R459" s="125" t="s">
        <v>4571</v>
      </c>
      <c r="S459" s="187" t="s">
        <v>44</v>
      </c>
      <c r="T459" s="170">
        <v>1000</v>
      </c>
      <c r="U459" s="170">
        <v>1000</v>
      </c>
      <c r="V459" s="171" t="s">
        <v>3271</v>
      </c>
      <c r="W459" s="171" t="s">
        <v>3288</v>
      </c>
      <c r="X459" s="171" t="s">
        <v>3289</v>
      </c>
      <c r="Y459" s="171" t="s">
        <v>3292</v>
      </c>
      <c r="Z459" s="171">
        <v>32</v>
      </c>
      <c r="AA459" s="171" t="s">
        <v>131</v>
      </c>
      <c r="AB459" s="168">
        <v>0.05</v>
      </c>
      <c r="AC459" s="171" t="s">
        <v>6211</v>
      </c>
      <c r="AD459" s="168">
        <v>0.02</v>
      </c>
      <c r="AE459" s="168">
        <v>0.02</v>
      </c>
      <c r="AF459" s="168">
        <v>2.5000000000000001E-2</v>
      </c>
      <c r="AG459" s="168">
        <v>0.2</v>
      </c>
      <c r="AH459" s="171" t="s">
        <v>4746</v>
      </c>
      <c r="AI459" s="171" t="s">
        <v>44</v>
      </c>
      <c r="AJ459" s="171" t="s">
        <v>130</v>
      </c>
      <c r="AK459" s="172">
        <v>41152</v>
      </c>
      <c r="AL459" s="186" t="s">
        <v>6212</v>
      </c>
      <c r="AM459" s="127">
        <v>1.8917395945993801E-2</v>
      </c>
      <c r="AN459" s="127">
        <v>-2.7825611237669999E-3</v>
      </c>
      <c r="AO459" s="127">
        <v>8.60472985028191E-2</v>
      </c>
      <c r="AP459" s="127">
        <v>9.6486700931983804E-2</v>
      </c>
      <c r="AQ459" s="127">
        <v>0.11823115878956431</v>
      </c>
      <c r="AR459" s="127">
        <v>2.4908385989802401E-2</v>
      </c>
      <c r="AS459" s="127">
        <v>0.18087902520387031</v>
      </c>
      <c r="AT459" s="127">
        <v>0.1176593023160739</v>
      </c>
      <c r="AU459" s="127" t="s">
        <v>44</v>
      </c>
      <c r="AV459" s="127" t="s">
        <v>44</v>
      </c>
      <c r="AW459" s="127">
        <v>0.11301665828488899</v>
      </c>
      <c r="AX459" s="127">
        <v>1.7340484443031274</v>
      </c>
      <c r="AY459" s="127" t="s">
        <v>44</v>
      </c>
      <c r="AZ459" s="127">
        <v>0.58032272450183919</v>
      </c>
      <c r="BA459" s="127">
        <v>0.72179298349383614</v>
      </c>
      <c r="BB459" s="127">
        <v>0.90732289600726657</v>
      </c>
      <c r="BC459" s="127">
        <v>0.22906426577111791</v>
      </c>
      <c r="BD459" s="127">
        <v>1.3863181903679489</v>
      </c>
      <c r="BE459" s="127">
        <v>0.95093565507572642</v>
      </c>
      <c r="BF459" s="127" t="s">
        <v>44</v>
      </c>
      <c r="BG459" s="127" t="s">
        <v>44</v>
      </c>
      <c r="BH459" s="127">
        <v>1.2965953550078455</v>
      </c>
      <c r="BI459" s="127">
        <v>8.0080144877403003E-3</v>
      </c>
      <c r="BJ459" s="127">
        <v>-4.81849132515597E-2</v>
      </c>
      <c r="BK459" s="127">
        <v>-6.2227609354156201E-2</v>
      </c>
      <c r="BL459" s="127">
        <v>-3.2804526019297842E-2</v>
      </c>
      <c r="BM459" s="127">
        <v>-1.0684294354910917E-2</v>
      </c>
      <c r="BN459" s="127">
        <v>-8.3831342164439798E-2</v>
      </c>
      <c r="BO459" s="127">
        <v>5.0404631619045098E-2</v>
      </c>
      <c r="BP459" s="127">
        <v>-6.0707331369602002E-3</v>
      </c>
      <c r="BQ459" s="127" t="s">
        <v>44</v>
      </c>
      <c r="BR459" s="127" t="s">
        <v>44</v>
      </c>
      <c r="BS459" s="127">
        <v>2.3779746178174577E-2</v>
      </c>
      <c r="BT459" s="127">
        <v>4.3940600425898098E-2</v>
      </c>
      <c r="BU459" s="127">
        <v>4.2951451772244902E-2</v>
      </c>
      <c r="BV459" s="174">
        <v>-1.2466442140871317</v>
      </c>
      <c r="BW459" s="174">
        <v>0.3516930879501462</v>
      </c>
      <c r="BX459" s="127">
        <v>-4.2097635705778499E-2</v>
      </c>
      <c r="BY459" s="127">
        <v>-4.8406311732955003E-2</v>
      </c>
      <c r="BZ459" s="174">
        <v>3.5654559933427001E-3</v>
      </c>
      <c r="CA459" s="179">
        <v>-8.3741951744920495E-2</v>
      </c>
      <c r="CB459" s="179">
        <v>-1.18398000528478E-2</v>
      </c>
      <c r="CC459" s="179">
        <v>0.164043374099857</v>
      </c>
      <c r="CD459" s="179">
        <v>0.16384050169039979</v>
      </c>
      <c r="CE459" s="179">
        <v>0.2390968133102615</v>
      </c>
      <c r="CF459" s="179">
        <v>0.22374311770840041</v>
      </c>
      <c r="CG459" s="176">
        <v>4.2911160500000003</v>
      </c>
      <c r="CH459" s="168">
        <v>0.15</v>
      </c>
      <c r="CI459" s="169" t="s">
        <v>44</v>
      </c>
      <c r="CJ459" s="169">
        <v>3.0000000000000001E-3</v>
      </c>
      <c r="CK459" s="169" t="s">
        <v>44</v>
      </c>
      <c r="CL459" s="169">
        <v>3.0000000000000001E-3</v>
      </c>
      <c r="CM459" s="177">
        <v>246288774.75999999</v>
      </c>
      <c r="CN459" s="177">
        <v>244927410.50730163</v>
      </c>
      <c r="CO459" s="177">
        <v>38153460.299999967</v>
      </c>
      <c r="CP459" s="127" t="s">
        <v>44</v>
      </c>
      <c r="CQ459" s="127" t="s">
        <v>44</v>
      </c>
      <c r="CR459" s="127" t="s">
        <v>44</v>
      </c>
      <c r="CS459" s="127" t="s">
        <v>44</v>
      </c>
      <c r="CT459" s="125" t="s">
        <v>44</v>
      </c>
      <c r="CU459" s="125" t="s">
        <v>44</v>
      </c>
      <c r="CV459" s="125" t="s">
        <v>6213</v>
      </c>
      <c r="CW459" s="125" t="s">
        <v>44</v>
      </c>
      <c r="CX459" s="153">
        <v>25569.625694432871</v>
      </c>
    </row>
    <row r="460" spans="1:102" ht="15" customHeight="1" x14ac:dyDescent="0.25">
      <c r="A460" s="8"/>
      <c r="B460" s="128">
        <v>33401080000146</v>
      </c>
      <c r="C460" s="151" t="s">
        <v>6275</v>
      </c>
      <c r="D460" s="125">
        <v>14</v>
      </c>
      <c r="E460" s="125" t="s">
        <v>131</v>
      </c>
      <c r="F460" s="121"/>
      <c r="G460" s="125" t="s">
        <v>6209</v>
      </c>
      <c r="H460" s="125" t="s">
        <v>3264</v>
      </c>
      <c r="I460" s="125" t="s">
        <v>3265</v>
      </c>
      <c r="J460" s="125" t="s">
        <v>3318</v>
      </c>
      <c r="K460" s="125" t="s">
        <v>3285</v>
      </c>
      <c r="L460" s="125" t="s">
        <v>3272</v>
      </c>
      <c r="M460" s="125" t="s">
        <v>110</v>
      </c>
      <c r="N460" s="125" t="s">
        <v>111</v>
      </c>
      <c r="O460" s="125" t="s">
        <v>4606</v>
      </c>
      <c r="P460" s="125" t="s">
        <v>3308</v>
      </c>
      <c r="Q460" s="126">
        <v>5000</v>
      </c>
      <c r="R460" s="125" t="s">
        <v>4571</v>
      </c>
      <c r="S460" s="187" t="s">
        <v>44</v>
      </c>
      <c r="T460" s="170">
        <v>5000</v>
      </c>
      <c r="U460" s="170">
        <v>5000</v>
      </c>
      <c r="V460" s="171" t="s">
        <v>3271</v>
      </c>
      <c r="W460" s="171" t="s">
        <v>3288</v>
      </c>
      <c r="X460" s="171" t="s">
        <v>3290</v>
      </c>
      <c r="Y460" s="171" t="s">
        <v>3292</v>
      </c>
      <c r="Z460" s="171">
        <v>62</v>
      </c>
      <c r="AA460" s="171" t="s">
        <v>131</v>
      </c>
      <c r="AB460" s="168">
        <v>0.05</v>
      </c>
      <c r="AC460" s="171" t="s">
        <v>6276</v>
      </c>
      <c r="AD460" s="168">
        <v>0.02</v>
      </c>
      <c r="AE460" s="168">
        <v>0.02</v>
      </c>
      <c r="AF460" s="168">
        <v>2.5000000000000001E-2</v>
      </c>
      <c r="AG460" s="168">
        <v>0.15</v>
      </c>
      <c r="AH460" s="171" t="s">
        <v>44</v>
      </c>
      <c r="AI460" s="171" t="s">
        <v>44</v>
      </c>
      <c r="AJ460" s="171" t="s">
        <v>44</v>
      </c>
      <c r="AK460" s="172">
        <v>43644</v>
      </c>
      <c r="AL460" s="186" t="s">
        <v>6277</v>
      </c>
      <c r="AM460" s="127">
        <v>9.1492669511789998E-3</v>
      </c>
      <c r="AN460" s="127">
        <v>5.7844709816904101E-2</v>
      </c>
      <c r="AO460" s="127">
        <v>0.20179087805503429</v>
      </c>
      <c r="AP460" s="127">
        <v>0.13882416292696789</v>
      </c>
      <c r="AQ460" s="127">
        <v>0.1727309851435328</v>
      </c>
      <c r="AR460" s="127">
        <v>-9.3731557566810397E-2</v>
      </c>
      <c r="AS460" s="127">
        <v>0.25719185203098971</v>
      </c>
      <c r="AT460" s="127">
        <v>6.6306089743589605E-2</v>
      </c>
      <c r="AU460" s="127" t="s">
        <v>44</v>
      </c>
      <c r="AV460" s="127" t="s">
        <v>44</v>
      </c>
      <c r="AW460" s="127">
        <v>9.2443330334125398E-2</v>
      </c>
      <c r="AX460" s="127">
        <v>0.83866046724923538</v>
      </c>
      <c r="AY460" s="127">
        <v>1.2740465439783906</v>
      </c>
      <c r="AZ460" s="127">
        <v>1.3609239821594088</v>
      </c>
      <c r="BA460" s="127">
        <v>1.0594811449357919</v>
      </c>
      <c r="BB460" s="127">
        <v>1.3961387823750933</v>
      </c>
      <c r="BC460" s="127" t="s">
        <v>44</v>
      </c>
      <c r="BD460" s="127">
        <v>1.971205575014088</v>
      </c>
      <c r="BE460" s="127">
        <v>0.53589324128787075</v>
      </c>
      <c r="BF460" s="127" t="s">
        <v>44</v>
      </c>
      <c r="BG460" s="127" t="s">
        <v>44</v>
      </c>
      <c r="BH460" s="127">
        <v>0.96578324203390542</v>
      </c>
      <c r="BI460" s="127">
        <v>-1.7601145070744E-3</v>
      </c>
      <c r="BJ460" s="127">
        <v>1.24423576891115E-2</v>
      </c>
      <c r="BK460" s="127">
        <v>5.3515970198058899E-2</v>
      </c>
      <c r="BL460" s="127">
        <v>6.890915112757412E-3</v>
      </c>
      <c r="BM460" s="127">
        <v>4.3614481934618032E-2</v>
      </c>
      <c r="BN460" s="127">
        <v>-0.20247128572105269</v>
      </c>
      <c r="BO460" s="127">
        <v>0.1267174584461645</v>
      </c>
      <c r="BP460" s="127">
        <v>-5.74239457094445E-2</v>
      </c>
      <c r="BQ460" s="127" t="s">
        <v>44</v>
      </c>
      <c r="BR460" s="127" t="s">
        <v>44</v>
      </c>
      <c r="BS460" s="127">
        <v>-2.9890678822629413E-3</v>
      </c>
      <c r="BT460" s="127">
        <v>9.8530515653924303E-2</v>
      </c>
      <c r="BU460" s="127">
        <v>0.16653667239963041</v>
      </c>
      <c r="BV460" s="174">
        <v>0.51167547471880903</v>
      </c>
      <c r="BW460" s="174">
        <v>6.9883143933671399E-2</v>
      </c>
      <c r="BX460" s="127">
        <v>-4.4273045711935098E-2</v>
      </c>
      <c r="BY460" s="127">
        <v>-0.33981588745393609</v>
      </c>
      <c r="BZ460" s="174">
        <v>0.65614507415384637</v>
      </c>
      <c r="CA460" s="179">
        <v>0.90314821712412041</v>
      </c>
      <c r="CB460" s="179">
        <v>-0.45688850290164951</v>
      </c>
      <c r="CC460" s="179">
        <v>0.66425733688019772</v>
      </c>
      <c r="CD460" s="179">
        <v>0.56992685775253671</v>
      </c>
      <c r="CE460" s="179">
        <v>0.15692377746442979</v>
      </c>
      <c r="CF460" s="179">
        <v>0.77801486444499635</v>
      </c>
      <c r="CG460" s="176">
        <v>1.82718742</v>
      </c>
      <c r="CH460" s="168">
        <v>0.15</v>
      </c>
      <c r="CI460" s="169" t="s">
        <v>44</v>
      </c>
      <c r="CJ460" s="169">
        <v>3.0000000000000001E-3</v>
      </c>
      <c r="CK460" s="169" t="s">
        <v>44</v>
      </c>
      <c r="CL460" s="169">
        <v>3.0000000000000001E-3</v>
      </c>
      <c r="CM460" s="177">
        <v>119159328.33</v>
      </c>
      <c r="CN460" s="177">
        <v>115212076.5920635</v>
      </c>
      <c r="CO460" s="177">
        <v>-1179019.9800000009</v>
      </c>
      <c r="CP460" s="127" t="s">
        <v>44</v>
      </c>
      <c r="CQ460" s="127" t="s">
        <v>44</v>
      </c>
      <c r="CR460" s="127" t="s">
        <v>44</v>
      </c>
      <c r="CS460" s="127" t="s">
        <v>44</v>
      </c>
      <c r="CT460" s="125" t="s">
        <v>44</v>
      </c>
      <c r="CU460" s="125" t="s">
        <v>44</v>
      </c>
      <c r="CV460" s="125" t="s">
        <v>6278</v>
      </c>
      <c r="CW460" s="125" t="s">
        <v>44</v>
      </c>
      <c r="CX460" s="153">
        <v>25569.625</v>
      </c>
    </row>
    <row r="461" spans="1:102" ht="15" customHeight="1" x14ac:dyDescent="0.25">
      <c r="A461" s="8"/>
      <c r="B461" s="128">
        <v>26956042000194</v>
      </c>
      <c r="C461" s="151" t="s">
        <v>6279</v>
      </c>
      <c r="D461" s="125">
        <v>26</v>
      </c>
      <c r="E461" s="125"/>
      <c r="F461" s="121" t="s">
        <v>3267</v>
      </c>
      <c r="G461" s="125" t="s">
        <v>6209</v>
      </c>
      <c r="H461" s="125" t="s">
        <v>3263</v>
      </c>
      <c r="I461" s="125" t="s">
        <v>3257</v>
      </c>
      <c r="J461" s="125" t="s">
        <v>3319</v>
      </c>
      <c r="K461" s="125" t="s">
        <v>3285</v>
      </c>
      <c r="L461" s="125" t="s">
        <v>3272</v>
      </c>
      <c r="M461" s="125" t="s">
        <v>112</v>
      </c>
      <c r="N461" s="125" t="s">
        <v>5291</v>
      </c>
      <c r="O461" s="125" t="s">
        <v>3309</v>
      </c>
      <c r="P461" s="125" t="s">
        <v>4796</v>
      </c>
      <c r="Q461" s="126">
        <v>50000</v>
      </c>
      <c r="R461" s="125" t="s">
        <v>4571</v>
      </c>
      <c r="S461" s="187" t="s">
        <v>44</v>
      </c>
      <c r="T461" s="170">
        <v>10000</v>
      </c>
      <c r="U461" s="170">
        <v>50000</v>
      </c>
      <c r="V461" s="171" t="s">
        <v>3271</v>
      </c>
      <c r="W461" s="171" t="s">
        <v>3288</v>
      </c>
      <c r="X461" s="171" t="s">
        <v>3289</v>
      </c>
      <c r="Y461" s="171" t="s">
        <v>3292</v>
      </c>
      <c r="Z461" s="171">
        <v>32</v>
      </c>
      <c r="AA461" s="171" t="s">
        <v>44</v>
      </c>
      <c r="AB461" s="168" t="s">
        <v>44</v>
      </c>
      <c r="AC461" s="171" t="s">
        <v>6280</v>
      </c>
      <c r="AD461" s="168">
        <v>0.02</v>
      </c>
      <c r="AE461" s="168">
        <v>0.02</v>
      </c>
      <c r="AF461" s="168">
        <v>2.5000000000000001E-2</v>
      </c>
      <c r="AG461" s="168">
        <v>0.2</v>
      </c>
      <c r="AH461" s="171" t="s">
        <v>44</v>
      </c>
      <c r="AI461" s="171" t="s">
        <v>44</v>
      </c>
      <c r="AJ461" s="171" t="s">
        <v>3246</v>
      </c>
      <c r="AK461" s="172">
        <v>39722</v>
      </c>
      <c r="AL461" s="186" t="s">
        <v>6281</v>
      </c>
      <c r="AM461" s="127">
        <v>1.7902158295230999E-3</v>
      </c>
      <c r="AN461" s="127">
        <v>0.1558886622983843</v>
      </c>
      <c r="AO461" s="127">
        <v>0.35650587438478748</v>
      </c>
      <c r="AP461" s="127">
        <v>0.175955275948253</v>
      </c>
      <c r="AQ461" s="127">
        <v>0.21281381941222349</v>
      </c>
      <c r="AR461" s="127">
        <v>-0.1440613083040802</v>
      </c>
      <c r="AS461" s="127">
        <v>0.27380111975830052</v>
      </c>
      <c r="AT461" s="127">
        <v>9.5472739399808201E-2</v>
      </c>
      <c r="AU461" s="127" t="s">
        <v>44</v>
      </c>
      <c r="AV461" s="127" t="s">
        <v>44</v>
      </c>
      <c r="AW461" s="127">
        <v>0.14415658545771531</v>
      </c>
      <c r="AX461" s="127">
        <v>0.16409874715387399</v>
      </c>
      <c r="AY461" s="127">
        <v>3.4334930899529001</v>
      </c>
      <c r="AZ461" s="127">
        <v>2.4043574164866102</v>
      </c>
      <c r="BA461" s="127">
        <v>1.3661718899941313</v>
      </c>
      <c r="BB461" s="127">
        <v>1.7859074250165756</v>
      </c>
      <c r="BC461" s="127" t="s">
        <v>44</v>
      </c>
      <c r="BD461" s="127">
        <v>2.0985046355497685</v>
      </c>
      <c r="BE461" s="127">
        <v>0.77162136946164617</v>
      </c>
      <c r="BF461" s="127" t="s">
        <v>44</v>
      </c>
      <c r="BG461" s="127" t="s">
        <v>44</v>
      </c>
      <c r="BH461" s="127">
        <v>2.0265180338584039</v>
      </c>
      <c r="BI461" s="127">
        <v>-9.1191656287303007E-3</v>
      </c>
      <c r="BJ461" s="127">
        <v>0.1104863101705917</v>
      </c>
      <c r="BK461" s="127">
        <v>0.20823096652781209</v>
      </c>
      <c r="BL461" s="127">
        <v>4.1779872225412795E-2</v>
      </c>
      <c r="BM461" s="127">
        <v>8.3679483213779049E-2</v>
      </c>
      <c r="BN461" s="127">
        <v>-0.25280103645832258</v>
      </c>
      <c r="BO461" s="127">
        <v>0.14332672617347539</v>
      </c>
      <c r="BP461" s="127">
        <v>-2.8257296053225901E-2</v>
      </c>
      <c r="BQ461" s="127" t="s">
        <v>44</v>
      </c>
      <c r="BR461" s="127" t="s">
        <v>44</v>
      </c>
      <c r="BS461" s="127">
        <v>6.8172048152669085E-2</v>
      </c>
      <c r="BT461" s="127">
        <v>0.1622016435165316</v>
      </c>
      <c r="BU461" s="127">
        <v>0.222663021820176</v>
      </c>
      <c r="BV461" s="174">
        <v>1.1091392213739284</v>
      </c>
      <c r="BW461" s="174">
        <v>0.3335225933594278</v>
      </c>
      <c r="BX461" s="127">
        <v>-6.6863719177828504E-2</v>
      </c>
      <c r="BY461" s="127">
        <v>-0.45782003767423157</v>
      </c>
      <c r="BZ461" s="174">
        <v>0.96243429350843956</v>
      </c>
      <c r="CA461" s="179">
        <v>0.98123641214081858</v>
      </c>
      <c r="CB461" s="179">
        <v>-0.49365301920554361</v>
      </c>
      <c r="CC461" s="179">
        <v>0.65546396983811417</v>
      </c>
      <c r="CD461" s="179">
        <v>0.56300555600706148</v>
      </c>
      <c r="CE461" s="179">
        <v>8.2125241747318403E-2</v>
      </c>
      <c r="CF461" s="179">
        <v>0.7607946742445818</v>
      </c>
      <c r="CG461" s="176">
        <v>8.7721332641360004</v>
      </c>
      <c r="CH461" s="168">
        <v>0.15</v>
      </c>
      <c r="CI461" s="169">
        <v>0.125</v>
      </c>
      <c r="CJ461" s="169">
        <v>3.0000000000000001E-3</v>
      </c>
      <c r="CK461" s="169" t="s">
        <v>44</v>
      </c>
      <c r="CL461" s="169">
        <v>3.0000000000000001E-3</v>
      </c>
      <c r="CM461" s="177">
        <v>522150743.86000001</v>
      </c>
      <c r="CN461" s="177">
        <v>557810289.1015079</v>
      </c>
      <c r="CO461" s="177">
        <v>-126566122.19</v>
      </c>
      <c r="CP461" s="127" t="s">
        <v>44</v>
      </c>
      <c r="CQ461" s="127" t="s">
        <v>44</v>
      </c>
      <c r="CR461" s="127" t="s">
        <v>44</v>
      </c>
      <c r="CS461" s="127" t="s">
        <v>44</v>
      </c>
      <c r="CT461" s="125" t="s">
        <v>44</v>
      </c>
      <c r="CU461" s="125" t="s">
        <v>44</v>
      </c>
      <c r="CV461" s="125" t="s">
        <v>6282</v>
      </c>
      <c r="CW461" s="125" t="s">
        <v>44</v>
      </c>
      <c r="CX461" s="153">
        <v>25569.625694432871</v>
      </c>
    </row>
    <row r="462" spans="1:102" ht="15" customHeight="1" x14ac:dyDescent="0.25">
      <c r="A462" s="8"/>
      <c r="B462" s="128">
        <v>46352768000125</v>
      </c>
      <c r="C462" s="151" t="s">
        <v>6283</v>
      </c>
      <c r="D462" s="125">
        <v>26</v>
      </c>
      <c r="E462" s="125"/>
      <c r="F462" s="121"/>
      <c r="G462" s="125" t="s">
        <v>575</v>
      </c>
      <c r="H462" s="125" t="s">
        <v>3264</v>
      </c>
      <c r="I462" s="125" t="s">
        <v>3265</v>
      </c>
      <c r="J462" s="125" t="s">
        <v>357</v>
      </c>
      <c r="K462" s="125" t="s">
        <v>3285</v>
      </c>
      <c r="L462" s="125" t="s">
        <v>3273</v>
      </c>
      <c r="M462" s="125" t="s">
        <v>112</v>
      </c>
      <c r="N462" s="125" t="s">
        <v>4570</v>
      </c>
      <c r="O462" s="125" t="s">
        <v>353</v>
      </c>
      <c r="P462" s="125" t="s">
        <v>112</v>
      </c>
      <c r="Q462" s="126">
        <v>5000</v>
      </c>
      <c r="R462" s="125" t="s">
        <v>4571</v>
      </c>
      <c r="S462" s="187" t="s">
        <v>44</v>
      </c>
      <c r="T462" s="170">
        <v>1000</v>
      </c>
      <c r="U462" s="170">
        <v>5000</v>
      </c>
      <c r="V462" s="171" t="s">
        <v>3271</v>
      </c>
      <c r="W462" s="171" t="s">
        <v>3288</v>
      </c>
      <c r="X462" s="171" t="s">
        <v>3292</v>
      </c>
      <c r="Y462" s="171" t="s">
        <v>4577</v>
      </c>
      <c r="Z462" s="171">
        <v>5</v>
      </c>
      <c r="AA462" s="171" t="s">
        <v>44</v>
      </c>
      <c r="AB462" s="168" t="s">
        <v>44</v>
      </c>
      <c r="AC462" s="171" t="s">
        <v>6284</v>
      </c>
      <c r="AD462" s="168">
        <v>1.3999999999999999E-2</v>
      </c>
      <c r="AE462" s="168">
        <v>0.114</v>
      </c>
      <c r="AF462" s="168">
        <v>1.4999999999999999E-2</v>
      </c>
      <c r="AG462" s="168">
        <v>0.2</v>
      </c>
      <c r="AH462" s="171" t="s">
        <v>3322</v>
      </c>
      <c r="AI462" s="171" t="s">
        <v>4573</v>
      </c>
      <c r="AJ462" s="171" t="s">
        <v>6285</v>
      </c>
      <c r="AK462" s="172">
        <v>44866</v>
      </c>
      <c r="AL462" s="186" t="s">
        <v>6286</v>
      </c>
      <c r="AM462" s="127">
        <v>6.3267265332148603E-2</v>
      </c>
      <c r="AN462" s="127">
        <v>-4.3975165767752802E-2</v>
      </c>
      <c r="AO462" s="127">
        <v>0.13973546937379019</v>
      </c>
      <c r="AP462" s="127">
        <v>0.1868256386857472</v>
      </c>
      <c r="AQ462" s="127">
        <v>0.246367470641734</v>
      </c>
      <c r="AR462" s="127">
        <v>0.68925614028036364</v>
      </c>
      <c r="AS462" s="127">
        <v>0.2165897950960336</v>
      </c>
      <c r="AT462" s="127" t="s">
        <v>44</v>
      </c>
      <c r="AU462" s="127" t="s">
        <v>44</v>
      </c>
      <c r="AV462" s="127" t="s">
        <v>44</v>
      </c>
      <c r="AW462" s="127">
        <v>0.25320288237921201</v>
      </c>
      <c r="AX462" s="127">
        <v>5.7993448642575283</v>
      </c>
      <c r="AY462" s="127" t="s">
        <v>44</v>
      </c>
      <c r="AZ462" s="127">
        <v>0.94240806751050399</v>
      </c>
      <c r="BA462" s="127">
        <v>1.4578193804943669</v>
      </c>
      <c r="BB462" s="127">
        <v>2.1326285293956979</v>
      </c>
      <c r="BC462" s="127">
        <v>6.3385862000931716</v>
      </c>
      <c r="BD462" s="127">
        <v>1.6600176413559826</v>
      </c>
      <c r="BE462" s="127" t="s">
        <v>44</v>
      </c>
      <c r="BF462" s="127" t="s">
        <v>44</v>
      </c>
      <c r="BG462" s="127" t="s">
        <v>44</v>
      </c>
      <c r="BH462" s="127">
        <v>2.2507995837266583</v>
      </c>
      <c r="BI462" s="127">
        <v>5.2357883873895103E-2</v>
      </c>
      <c r="BJ462" s="127">
        <v>-8.9377517895545405E-2</v>
      </c>
      <c r="BK462" s="127">
        <v>-8.5394384831850995E-3</v>
      </c>
      <c r="BL462" s="127">
        <v>5.2006601525606211E-2</v>
      </c>
      <c r="BM462" s="127">
        <v>0.11729436533709792</v>
      </c>
      <c r="BN462" s="127">
        <v>0.58051641212612126</v>
      </c>
      <c r="BO462" s="127">
        <v>8.6115401511208403E-2</v>
      </c>
      <c r="BP462" s="127" t="s">
        <v>44</v>
      </c>
      <c r="BQ462" s="127" t="s">
        <v>44</v>
      </c>
      <c r="BR462" s="127" t="s">
        <v>44</v>
      </c>
      <c r="BS462" s="127">
        <v>0.12647993129608914</v>
      </c>
      <c r="BT462" s="127">
        <v>0.15179608202571529</v>
      </c>
      <c r="BU462" s="127">
        <v>0.18672516858118701</v>
      </c>
      <c r="BV462" s="174">
        <v>2.6114484904521E-2</v>
      </c>
      <c r="BW462" s="174">
        <v>0.64724677144134635</v>
      </c>
      <c r="BX462" s="127">
        <v>-0.13137469038851329</v>
      </c>
      <c r="BY462" s="127">
        <v>-0.22358224393345771</v>
      </c>
      <c r="BZ462" s="174">
        <v>-0.12761356145839861</v>
      </c>
      <c r="CA462" s="179">
        <v>-6.6952487452746304E-2</v>
      </c>
      <c r="CB462" s="179">
        <v>0.12916449367630001</v>
      </c>
      <c r="CC462" s="179">
        <v>-5.58916085223473E-2</v>
      </c>
      <c r="CD462" s="179">
        <v>-7.8007072253219498E-2</v>
      </c>
      <c r="CE462" s="179">
        <v>0.69351090870727528</v>
      </c>
      <c r="CF462" s="179">
        <v>4.2542199549324901E-2</v>
      </c>
      <c r="CG462" s="176">
        <v>2.1914976300000002</v>
      </c>
      <c r="CH462" s="168">
        <v>0.24</v>
      </c>
      <c r="CI462" s="169">
        <v>0.05</v>
      </c>
      <c r="CJ462" s="169">
        <v>3.3599999999999997E-3</v>
      </c>
      <c r="CK462" s="169" t="s">
        <v>44</v>
      </c>
      <c r="CL462" s="169">
        <v>3.3599999999999997E-3</v>
      </c>
      <c r="CM462" s="177">
        <v>177521750.44</v>
      </c>
      <c r="CN462" s="177">
        <v>182425531.52285719</v>
      </c>
      <c r="CO462" s="177">
        <v>-13933686.890000004</v>
      </c>
      <c r="CP462" s="127" t="s">
        <v>44</v>
      </c>
      <c r="CQ462" s="127" t="s">
        <v>44</v>
      </c>
      <c r="CR462" s="127" t="s">
        <v>44</v>
      </c>
      <c r="CS462" s="127" t="s">
        <v>44</v>
      </c>
      <c r="CT462" s="125" t="s">
        <v>44</v>
      </c>
      <c r="CU462" s="125" t="s">
        <v>44</v>
      </c>
      <c r="CV462" s="125" t="s">
        <v>6287</v>
      </c>
      <c r="CW462" s="125" t="s">
        <v>44</v>
      </c>
      <c r="CX462" s="153">
        <v>25569.625694432871</v>
      </c>
    </row>
    <row r="463" spans="1:102" ht="15" customHeight="1" x14ac:dyDescent="0.25">
      <c r="A463" s="8"/>
      <c r="B463" s="128">
        <v>46351969000108</v>
      </c>
      <c r="C463" s="151" t="s">
        <v>6288</v>
      </c>
      <c r="D463" s="125">
        <v>26</v>
      </c>
      <c r="E463" s="125"/>
      <c r="F463" s="121"/>
      <c r="G463" s="125" t="s">
        <v>575</v>
      </c>
      <c r="H463" s="125" t="s">
        <v>3264</v>
      </c>
      <c r="I463" s="125" t="s">
        <v>3265</v>
      </c>
      <c r="J463" s="125" t="s">
        <v>357</v>
      </c>
      <c r="K463" s="125" t="s">
        <v>3285</v>
      </c>
      <c r="L463" s="125" t="s">
        <v>3273</v>
      </c>
      <c r="M463" s="125" t="s">
        <v>112</v>
      </c>
      <c r="N463" s="125" t="s">
        <v>4570</v>
      </c>
      <c r="O463" s="125" t="s">
        <v>447</v>
      </c>
      <c r="P463" s="125" t="s">
        <v>3295</v>
      </c>
      <c r="Q463" s="126">
        <v>5000</v>
      </c>
      <c r="R463" s="125" t="s">
        <v>4571</v>
      </c>
      <c r="S463" s="187" t="s">
        <v>44</v>
      </c>
      <c r="T463" s="170">
        <v>1000</v>
      </c>
      <c r="U463" s="170">
        <v>5000</v>
      </c>
      <c r="V463" s="171" t="s">
        <v>3271</v>
      </c>
      <c r="W463" s="171" t="s">
        <v>3288</v>
      </c>
      <c r="X463" s="171" t="s">
        <v>3292</v>
      </c>
      <c r="Y463" s="171" t="s">
        <v>4577</v>
      </c>
      <c r="Z463" s="171">
        <v>5</v>
      </c>
      <c r="AA463" s="171" t="s">
        <v>44</v>
      </c>
      <c r="AB463" s="168" t="s">
        <v>44</v>
      </c>
      <c r="AC463" s="171" t="s">
        <v>6289</v>
      </c>
      <c r="AD463" s="168">
        <v>1.3999999999999999E-2</v>
      </c>
      <c r="AE463" s="168">
        <v>2.4E-2</v>
      </c>
      <c r="AF463" s="168">
        <v>1.4999999999999999E-2</v>
      </c>
      <c r="AG463" s="168">
        <v>0.2</v>
      </c>
      <c r="AH463" s="171" t="s">
        <v>3322</v>
      </c>
      <c r="AI463" s="171" t="s">
        <v>4573</v>
      </c>
      <c r="AJ463" s="171" t="s">
        <v>6285</v>
      </c>
      <c r="AK463" s="172">
        <v>44911</v>
      </c>
      <c r="AL463" s="186" t="s">
        <v>6290</v>
      </c>
      <c r="AM463" s="127">
        <v>0.1134382320927442</v>
      </c>
      <c r="AN463" s="127">
        <v>7.9620773454300395E-2</v>
      </c>
      <c r="AO463" s="127">
        <v>0.37138587349930358</v>
      </c>
      <c r="AP463" s="127">
        <v>0.26419840193317179</v>
      </c>
      <c r="AQ463" s="127">
        <v>0.31290056528070881</v>
      </c>
      <c r="AR463" s="127">
        <v>0.37392959560180072</v>
      </c>
      <c r="AS463" s="127">
        <v>0.38872258048487479</v>
      </c>
      <c r="AT463" s="127" t="s">
        <v>44</v>
      </c>
      <c r="AU463" s="127" t="s">
        <v>44</v>
      </c>
      <c r="AV463" s="127" t="s">
        <v>44</v>
      </c>
      <c r="AW463" s="127">
        <v>0.31922544594239421</v>
      </c>
      <c r="AX463" s="127">
        <v>10.398227665503679</v>
      </c>
      <c r="AY463" s="127">
        <v>1.7536706739376453</v>
      </c>
      <c r="AZ463" s="127">
        <v>2.5047115447041048</v>
      </c>
      <c r="BA463" s="127">
        <v>2.1345078326326474</v>
      </c>
      <c r="BB463" s="127">
        <v>2.877359725102496</v>
      </c>
      <c r="BC463" s="127">
        <v>3.4387578665949809</v>
      </c>
      <c r="BD463" s="127">
        <v>2.9793016836836657</v>
      </c>
      <c r="BE463" s="127" t="s">
        <v>44</v>
      </c>
      <c r="BF463" s="127" t="s">
        <v>44</v>
      </c>
      <c r="BG463" s="127" t="s">
        <v>44</v>
      </c>
      <c r="BH463" s="127">
        <v>3.0306194460021998</v>
      </c>
      <c r="BI463" s="127">
        <v>0.1025288506344908</v>
      </c>
      <c r="BJ463" s="127">
        <v>3.4218421326507702E-2</v>
      </c>
      <c r="BK463" s="127">
        <v>0.22311096564232821</v>
      </c>
      <c r="BL463" s="127">
        <v>0.12495700892546568</v>
      </c>
      <c r="BM463" s="127">
        <v>0.18413134532958342</v>
      </c>
      <c r="BN463" s="127">
        <v>0.26518986744755829</v>
      </c>
      <c r="BO463" s="127">
        <v>0.25824818690004969</v>
      </c>
      <c r="BP463" s="127" t="s">
        <v>44</v>
      </c>
      <c r="BQ463" s="127" t="s">
        <v>44</v>
      </c>
      <c r="BR463" s="127" t="s">
        <v>44</v>
      </c>
      <c r="BS463" s="127">
        <v>0.19350907850931964</v>
      </c>
      <c r="BT463" s="127">
        <v>0.15837684296212221</v>
      </c>
      <c r="BU463" s="127">
        <v>0.1701867215779074</v>
      </c>
      <c r="BV463" s="174">
        <v>1.2008306904500852</v>
      </c>
      <c r="BW463" s="174">
        <v>0.99647226298540637</v>
      </c>
      <c r="BX463" s="127">
        <v>-0.1032693933766111</v>
      </c>
      <c r="BY463" s="127">
        <v>-0.20523284726324759</v>
      </c>
      <c r="BZ463" s="174">
        <v>0.3525840613270631</v>
      </c>
      <c r="CA463" s="179">
        <v>0.36250596829192211</v>
      </c>
      <c r="CB463" s="179">
        <v>-0.28492980445916138</v>
      </c>
      <c r="CC463" s="179">
        <v>0.33394397517343571</v>
      </c>
      <c r="CD463" s="179">
        <v>0.28170637369907581</v>
      </c>
      <c r="CE463" s="179">
        <v>0.63743054992098691</v>
      </c>
      <c r="CF463" s="179">
        <v>0.48386835567957809</v>
      </c>
      <c r="CG463" s="176">
        <v>2.53192409</v>
      </c>
      <c r="CH463" s="168">
        <v>0.24</v>
      </c>
      <c r="CI463" s="169">
        <v>0.05</v>
      </c>
      <c r="CJ463" s="169">
        <v>3.3599999999999997E-3</v>
      </c>
      <c r="CK463" s="169">
        <v>2.0216773940916746E-3</v>
      </c>
      <c r="CL463" s="169">
        <v>5.3816773940916739E-3</v>
      </c>
      <c r="CM463" s="177">
        <v>240960705.93000001</v>
      </c>
      <c r="CN463" s="177">
        <v>213886196.20976183</v>
      </c>
      <c r="CO463" s="177">
        <v>21271038.75999999</v>
      </c>
      <c r="CP463" s="127" t="s">
        <v>44</v>
      </c>
      <c r="CQ463" s="127" t="s">
        <v>44</v>
      </c>
      <c r="CR463" s="127" t="s">
        <v>44</v>
      </c>
      <c r="CS463" s="127" t="s">
        <v>44</v>
      </c>
      <c r="CT463" s="125" t="s">
        <v>44</v>
      </c>
      <c r="CU463" s="125" t="s">
        <v>44</v>
      </c>
      <c r="CV463" s="125" t="s">
        <v>6291</v>
      </c>
      <c r="CW463" s="125" t="s">
        <v>44</v>
      </c>
      <c r="CX463" s="153">
        <v>25569.625694432871</v>
      </c>
    </row>
    <row r="464" spans="1:102" ht="15" customHeight="1" x14ac:dyDescent="0.25">
      <c r="A464" s="8"/>
      <c r="B464" s="128">
        <v>54307808000145</v>
      </c>
      <c r="C464" s="151" t="s">
        <v>6292</v>
      </c>
      <c r="D464" s="125">
        <v>12</v>
      </c>
      <c r="E464" s="125"/>
      <c r="F464" s="121"/>
      <c r="G464" s="125" t="s">
        <v>575</v>
      </c>
      <c r="H464" s="125" t="s">
        <v>3264</v>
      </c>
      <c r="I464" s="125" t="s">
        <v>3265</v>
      </c>
      <c r="J464" s="125" t="s">
        <v>357</v>
      </c>
      <c r="K464" s="125" t="s">
        <v>3285</v>
      </c>
      <c r="L464" s="125" t="s">
        <v>3272</v>
      </c>
      <c r="M464" s="125" t="s">
        <v>160</v>
      </c>
      <c r="N464" s="125" t="s">
        <v>3305</v>
      </c>
      <c r="O464" s="125" t="s">
        <v>5025</v>
      </c>
      <c r="P464" s="125" t="s">
        <v>3320</v>
      </c>
      <c r="Q464" s="126">
        <v>5000</v>
      </c>
      <c r="R464" s="125" t="s">
        <v>4571</v>
      </c>
      <c r="S464" s="187" t="s">
        <v>44</v>
      </c>
      <c r="T464" s="170">
        <v>1000</v>
      </c>
      <c r="U464" s="170">
        <v>5000</v>
      </c>
      <c r="V464" s="171" t="s">
        <v>3271</v>
      </c>
      <c r="W464" s="171" t="s">
        <v>132</v>
      </c>
      <c r="X464" s="171" t="s">
        <v>3296</v>
      </c>
      <c r="Y464" s="171" t="s">
        <v>3288</v>
      </c>
      <c r="Z464" s="171">
        <v>5</v>
      </c>
      <c r="AA464" s="171" t="s">
        <v>44</v>
      </c>
      <c r="AB464" s="168" t="s">
        <v>44</v>
      </c>
      <c r="AC464" s="171" t="s">
        <v>6293</v>
      </c>
      <c r="AD464" s="168">
        <v>0.01</v>
      </c>
      <c r="AE464" s="168">
        <v>0.01</v>
      </c>
      <c r="AF464" s="168">
        <v>0.01</v>
      </c>
      <c r="AG464" s="168">
        <v>0.2</v>
      </c>
      <c r="AH464" s="171" t="s">
        <v>133</v>
      </c>
      <c r="AI464" s="171" t="s">
        <v>4607</v>
      </c>
      <c r="AJ464" s="171" t="s">
        <v>130</v>
      </c>
      <c r="AK464" s="172">
        <v>45370</v>
      </c>
      <c r="AL464" s="186" t="s">
        <v>6294</v>
      </c>
      <c r="AM464" s="127">
        <v>6.9693431233348001E-3</v>
      </c>
      <c r="AN464" s="127">
        <v>1.7755095264327898E-2</v>
      </c>
      <c r="AO464" s="127">
        <v>9.8506006654762501E-2</v>
      </c>
      <c r="AP464" s="127">
        <v>9.2468870490449898E-2</v>
      </c>
      <c r="AQ464" s="127" t="s">
        <v>44</v>
      </c>
      <c r="AR464" s="127" t="s">
        <v>44</v>
      </c>
      <c r="AS464" s="127" t="s">
        <v>44</v>
      </c>
      <c r="AT464" s="127" t="s">
        <v>44</v>
      </c>
      <c r="AU464" s="127" t="s">
        <v>44</v>
      </c>
      <c r="AV464" s="127" t="s">
        <v>44</v>
      </c>
      <c r="AW464" s="127">
        <v>8.6758004565993696E-2</v>
      </c>
      <c r="AX464" s="127">
        <v>0.63883943833151113</v>
      </c>
      <c r="AY464" s="127">
        <v>0.39106113300811401</v>
      </c>
      <c r="AZ464" s="127">
        <v>0.66434711090686016</v>
      </c>
      <c r="BA464" s="127">
        <v>0.69041090974005193</v>
      </c>
      <c r="BB464" s="127" t="s">
        <v>44</v>
      </c>
      <c r="BC464" s="127" t="s">
        <v>44</v>
      </c>
      <c r="BD464" s="127" t="s">
        <v>44</v>
      </c>
      <c r="BE464" s="127" t="s">
        <v>44</v>
      </c>
      <c r="BF464" s="127" t="s">
        <v>44</v>
      </c>
      <c r="BG464" s="127" t="s">
        <v>44</v>
      </c>
      <c r="BH464" s="127">
        <v>0.65138472400416991</v>
      </c>
      <c r="BI464" s="127">
        <v>-3.9400383349185997E-3</v>
      </c>
      <c r="BJ464" s="127">
        <v>-2.76472568634646E-2</v>
      </c>
      <c r="BK464" s="127">
        <v>-4.9768901202212799E-2</v>
      </c>
      <c r="BL464" s="127">
        <v>-3.6566729931477693E-2</v>
      </c>
      <c r="BM464" s="127" t="s">
        <v>44</v>
      </c>
      <c r="BN464" s="127" t="s">
        <v>44</v>
      </c>
      <c r="BO464" s="127" t="s">
        <v>44</v>
      </c>
      <c r="BP464" s="127" t="s">
        <v>44</v>
      </c>
      <c r="BQ464" s="127" t="s">
        <v>44</v>
      </c>
      <c r="BR464" s="127" t="s">
        <v>44</v>
      </c>
      <c r="BS464" s="127">
        <v>-4.0974684889477198E-2</v>
      </c>
      <c r="BT464" s="127">
        <v>2.1977233518092699E-2</v>
      </c>
      <c r="BU464" s="127">
        <v>2.4564021010769699E-2</v>
      </c>
      <c r="BV464" s="174">
        <v>-2.0061401329603648</v>
      </c>
      <c r="BW464" s="174">
        <v>-1.5830714494236646</v>
      </c>
      <c r="BX464" s="127">
        <v>-2.2746339235998801E-2</v>
      </c>
      <c r="BY464" s="127">
        <v>-2.2746339235998801E-2</v>
      </c>
      <c r="BZ464" s="174">
        <v>3.8866430699898702E-2</v>
      </c>
      <c r="CA464" s="179">
        <v>0.50876703130788803</v>
      </c>
      <c r="CB464" s="179">
        <v>-0.43277385884128799</v>
      </c>
      <c r="CC464" s="179">
        <v>0.72498440528376284</v>
      </c>
      <c r="CD464" s="179">
        <v>0.72580750212878231</v>
      </c>
      <c r="CE464" s="179">
        <v>-5.3139957470434603E-2</v>
      </c>
      <c r="CF464" s="179">
        <v>0.73470862274363502</v>
      </c>
      <c r="CG464" s="176">
        <v>1.19201153</v>
      </c>
      <c r="CH464" s="168">
        <v>0.24</v>
      </c>
      <c r="CI464" s="169">
        <v>0.05</v>
      </c>
      <c r="CJ464" s="169">
        <v>2.3999999999999998E-3</v>
      </c>
      <c r="CK464" s="169" t="s">
        <v>44</v>
      </c>
      <c r="CL464" s="169">
        <v>2.3999999999999998E-3</v>
      </c>
      <c r="CM464" s="177">
        <v>516874197.64999998</v>
      </c>
      <c r="CN464" s="177">
        <v>656180862.0188092</v>
      </c>
      <c r="CO464" s="177">
        <v>-500037324.24000001</v>
      </c>
      <c r="CP464" s="127" t="s">
        <v>44</v>
      </c>
      <c r="CQ464" s="127" t="s">
        <v>44</v>
      </c>
      <c r="CR464" s="127" t="s">
        <v>44</v>
      </c>
      <c r="CS464" s="127" t="s">
        <v>44</v>
      </c>
      <c r="CT464" s="125" t="s">
        <v>44</v>
      </c>
      <c r="CU464" s="125" t="s">
        <v>44</v>
      </c>
      <c r="CV464" s="125" t="s">
        <v>6295</v>
      </c>
      <c r="CW464" s="125" t="s">
        <v>44</v>
      </c>
      <c r="CX464" s="153">
        <v>25569.625694432871</v>
      </c>
    </row>
    <row r="465" spans="1:102" ht="15" customHeight="1" x14ac:dyDescent="0.25">
      <c r="A465" s="8"/>
      <c r="B465" s="128">
        <v>947958000194</v>
      </c>
      <c r="C465" s="151" t="s">
        <v>6296</v>
      </c>
      <c r="D465" s="125">
        <v>14</v>
      </c>
      <c r="E465" s="125"/>
      <c r="F465" s="121" t="s">
        <v>3267</v>
      </c>
      <c r="G465" s="125" t="s">
        <v>575</v>
      </c>
      <c r="H465" s="125" t="s">
        <v>3264</v>
      </c>
      <c r="I465" s="125" t="s">
        <v>3265</v>
      </c>
      <c r="J465" s="125" t="s">
        <v>3318</v>
      </c>
      <c r="K465" s="125" t="s">
        <v>3298</v>
      </c>
      <c r="L465" s="125" t="s">
        <v>3272</v>
      </c>
      <c r="M465" s="125" t="s">
        <v>110</v>
      </c>
      <c r="N465" s="125" t="s">
        <v>260</v>
      </c>
      <c r="O465" s="125" t="s">
        <v>163</v>
      </c>
      <c r="P465" s="125" t="s">
        <v>3308</v>
      </c>
      <c r="Q465" s="126">
        <v>5000</v>
      </c>
      <c r="R465" s="125" t="s">
        <v>4571</v>
      </c>
      <c r="S465" s="187" t="s">
        <v>44</v>
      </c>
      <c r="T465" s="170">
        <v>1000</v>
      </c>
      <c r="U465" s="170">
        <v>5000</v>
      </c>
      <c r="V465" s="171" t="s">
        <v>3271</v>
      </c>
      <c r="W465" s="171" t="s">
        <v>132</v>
      </c>
      <c r="X465" s="171" t="s">
        <v>132</v>
      </c>
      <c r="Y465" s="171" t="s">
        <v>3288</v>
      </c>
      <c r="Z465" s="171">
        <v>1</v>
      </c>
      <c r="AA465" s="171" t="s">
        <v>44</v>
      </c>
      <c r="AB465" s="168" t="s">
        <v>44</v>
      </c>
      <c r="AC465" s="171" t="s">
        <v>44</v>
      </c>
      <c r="AD465" s="168">
        <v>1.3999999999999999E-2</v>
      </c>
      <c r="AE465" s="168" t="s">
        <v>44</v>
      </c>
      <c r="AF465" s="168">
        <v>1.4999999999999999E-2</v>
      </c>
      <c r="AG465" s="168">
        <v>0.2</v>
      </c>
      <c r="AH465" s="171" t="s">
        <v>133</v>
      </c>
      <c r="AI465" s="171" t="s">
        <v>4607</v>
      </c>
      <c r="AJ465" s="171" t="s">
        <v>130</v>
      </c>
      <c r="AK465" s="172">
        <v>35219</v>
      </c>
      <c r="AL465" s="186" t="s">
        <v>6297</v>
      </c>
      <c r="AM465" s="127">
        <v>1.4169480669823299E-2</v>
      </c>
      <c r="AN465" s="127">
        <v>4.0686534826491698E-2</v>
      </c>
      <c r="AO465" s="127">
        <v>0.12678754953108129</v>
      </c>
      <c r="AP465" s="127">
        <v>0.1137797747843645</v>
      </c>
      <c r="AQ465" s="127">
        <v>0.1089059612666529</v>
      </c>
      <c r="AR465" s="127">
        <v>7.6087990423968799E-2</v>
      </c>
      <c r="AS465" s="127">
        <v>0.10997488990197921</v>
      </c>
      <c r="AT465" s="127">
        <v>0.12022626735229421</v>
      </c>
      <c r="AU465" s="127" t="s">
        <v>44</v>
      </c>
      <c r="AV465" s="127" t="s">
        <v>44</v>
      </c>
      <c r="AW465" s="127">
        <v>0.1525117099938462</v>
      </c>
      <c r="AX465" s="127">
        <v>1.2988344686676496</v>
      </c>
      <c r="AY465" s="127">
        <v>0.89613275347437038</v>
      </c>
      <c r="AZ465" s="127">
        <v>0.85508432521421218</v>
      </c>
      <c r="BA465" s="127">
        <v>0.85817902347501507</v>
      </c>
      <c r="BB465" s="127">
        <v>0.82829381340634867</v>
      </c>
      <c r="BC465" s="127">
        <v>0.69972577378565348</v>
      </c>
      <c r="BD465" s="127">
        <v>0.84288485181179551</v>
      </c>
      <c r="BE465" s="127">
        <v>0.9716821539094288</v>
      </c>
      <c r="BF465" s="127" t="s">
        <v>44</v>
      </c>
      <c r="BG465" s="127" t="s">
        <v>44</v>
      </c>
      <c r="BH465" s="127">
        <v>1.5619047928531331</v>
      </c>
      <c r="BI465" s="127">
        <v>3.2600992115698001E-3</v>
      </c>
      <c r="BJ465" s="127">
        <v>-4.7158173013008E-3</v>
      </c>
      <c r="BK465" s="127">
        <v>-2.1487358325894101E-2</v>
      </c>
      <c r="BL465" s="127">
        <v>-1.6601895880369533E-2</v>
      </c>
      <c r="BM465" s="127">
        <v>-1.995287217491859E-2</v>
      </c>
      <c r="BN465" s="127">
        <v>-3.2651737730273502E-2</v>
      </c>
      <c r="BO465" s="127">
        <v>-2.04995036828459E-2</v>
      </c>
      <c r="BP465" s="127">
        <v>-3.5037681007398999E-3</v>
      </c>
      <c r="BQ465" s="127" t="s">
        <v>44</v>
      </c>
      <c r="BR465" s="127" t="s">
        <v>44</v>
      </c>
      <c r="BS465" s="127">
        <v>4.998613853136602E-2</v>
      </c>
      <c r="BT465" s="127">
        <v>1.9617918353125999E-2</v>
      </c>
      <c r="BU465" s="127">
        <v>6.4416149339327697E-2</v>
      </c>
      <c r="BV465" s="174">
        <v>-0.95361474088043996</v>
      </c>
      <c r="BW465" s="174">
        <v>0.26451882914063191</v>
      </c>
      <c r="BX465" s="127">
        <v>-8.9453874303067008E-3</v>
      </c>
      <c r="BY465" s="127">
        <v>-0.2762198134567222</v>
      </c>
      <c r="BZ465" s="174">
        <v>5.1173100776077902E-2</v>
      </c>
      <c r="CA465" s="179">
        <v>0.49397485440896238</v>
      </c>
      <c r="CB465" s="179">
        <v>-0.31192304544177252</v>
      </c>
      <c r="CC465" s="179">
        <v>0.72850074869599513</v>
      </c>
      <c r="CD465" s="179">
        <v>0.64755698966271891</v>
      </c>
      <c r="CE465" s="179">
        <v>0.13493698711743449</v>
      </c>
      <c r="CF465" s="179">
        <v>0.69194303011902802</v>
      </c>
      <c r="CG465" s="176">
        <v>90.089125319999994</v>
      </c>
      <c r="CH465" s="168">
        <v>0.25</v>
      </c>
      <c r="CI465" s="169">
        <v>0.05</v>
      </c>
      <c r="CJ465" s="169">
        <v>3.4999999999999996E-3</v>
      </c>
      <c r="CK465" s="169" t="s">
        <v>44</v>
      </c>
      <c r="CL465" s="169">
        <v>3.4999999999999996E-3</v>
      </c>
      <c r="CM465" s="177">
        <v>15189411.4</v>
      </c>
      <c r="CN465" s="177">
        <v>16126465.623571422</v>
      </c>
      <c r="CO465" s="177">
        <v>-4037982.62</v>
      </c>
      <c r="CP465" s="127" t="s">
        <v>44</v>
      </c>
      <c r="CQ465" s="127" t="s">
        <v>44</v>
      </c>
      <c r="CR465" s="127" t="s">
        <v>44</v>
      </c>
      <c r="CS465" s="127" t="s">
        <v>44</v>
      </c>
      <c r="CT465" s="125" t="s">
        <v>44</v>
      </c>
      <c r="CU465" s="125" t="s">
        <v>44</v>
      </c>
      <c r="CV465" s="125" t="s">
        <v>6298</v>
      </c>
      <c r="CW465" s="125" t="s">
        <v>44</v>
      </c>
      <c r="CX465" s="153">
        <v>25569.625694432871</v>
      </c>
    </row>
    <row r="466" spans="1:102" ht="15" customHeight="1" x14ac:dyDescent="0.25">
      <c r="A466" s="8"/>
      <c r="B466" s="128">
        <v>13106983000197</v>
      </c>
      <c r="C466" s="151" t="s">
        <v>6299</v>
      </c>
      <c r="D466" s="125">
        <v>34</v>
      </c>
      <c r="E466" s="125"/>
      <c r="F466" s="121" t="s">
        <v>3266</v>
      </c>
      <c r="G466" s="125" t="s">
        <v>575</v>
      </c>
      <c r="H466" s="125" t="s">
        <v>3264</v>
      </c>
      <c r="I466" s="125" t="s">
        <v>3265</v>
      </c>
      <c r="J466" s="125" t="s">
        <v>3318</v>
      </c>
      <c r="K466" s="125" t="s">
        <v>3285</v>
      </c>
      <c r="L466" s="125" t="s">
        <v>3272</v>
      </c>
      <c r="M466" s="125" t="s">
        <v>112</v>
      </c>
      <c r="N466" s="125" t="s">
        <v>113</v>
      </c>
      <c r="O466" s="125" t="s">
        <v>3309</v>
      </c>
      <c r="P466" s="125" t="s">
        <v>3308</v>
      </c>
      <c r="Q466" s="126">
        <v>5000</v>
      </c>
      <c r="R466" s="125" t="s">
        <v>4612</v>
      </c>
      <c r="S466" s="187" t="s">
        <v>44</v>
      </c>
      <c r="T466" s="170">
        <v>1000</v>
      </c>
      <c r="U466" s="170">
        <v>5000</v>
      </c>
      <c r="V466" s="171" t="s">
        <v>3271</v>
      </c>
      <c r="W466" s="171" t="s">
        <v>3288</v>
      </c>
      <c r="X466" s="171" t="s">
        <v>3288</v>
      </c>
      <c r="Y466" s="171" t="s">
        <v>3292</v>
      </c>
      <c r="Z466" s="171">
        <v>3</v>
      </c>
      <c r="AA466" s="171" t="s">
        <v>44</v>
      </c>
      <c r="AB466" s="168" t="s">
        <v>44</v>
      </c>
      <c r="AC466" s="171" t="s">
        <v>6300</v>
      </c>
      <c r="AD466" s="168">
        <v>1.9900000000000001E-2</v>
      </c>
      <c r="AE466" s="168">
        <v>2.9900000000000003E-2</v>
      </c>
      <c r="AF466" s="168">
        <v>0.02</v>
      </c>
      <c r="AG466" s="168">
        <v>0.2</v>
      </c>
      <c r="AH466" s="171" t="s">
        <v>133</v>
      </c>
      <c r="AI466" s="171" t="s">
        <v>4607</v>
      </c>
      <c r="AJ466" s="171" t="s">
        <v>3246</v>
      </c>
      <c r="AK466" s="172">
        <v>40639</v>
      </c>
      <c r="AL466" s="186" t="s">
        <v>6301</v>
      </c>
      <c r="AM466" s="127">
        <v>8.8839329228096398E-2</v>
      </c>
      <c r="AN466" s="127">
        <v>0.2073814116885517</v>
      </c>
      <c r="AO466" s="127">
        <v>0.55071096564815702</v>
      </c>
      <c r="AP466" s="127">
        <v>0.30460459280586599</v>
      </c>
      <c r="AQ466" s="127">
        <v>0.33060229037332922</v>
      </c>
      <c r="AR466" s="127">
        <v>9.1244715306025598E-2</v>
      </c>
      <c r="AS466" s="127">
        <v>0.35408684927969603</v>
      </c>
      <c r="AT466" s="127">
        <v>-0.20444847617583239</v>
      </c>
      <c r="AU466" s="127" t="s">
        <v>44</v>
      </c>
      <c r="AV466" s="127" t="s">
        <v>44</v>
      </c>
      <c r="AW466" s="127">
        <v>0.1071169110242657</v>
      </c>
      <c r="AX466" s="127">
        <v>8.1433882908993986</v>
      </c>
      <c r="AY466" s="127">
        <v>4.5676358595881004</v>
      </c>
      <c r="AZ466" s="127">
        <v>3.7141211119778119</v>
      </c>
      <c r="BA466" s="127">
        <v>2.5048744173858872</v>
      </c>
      <c r="BB466" s="127">
        <v>3.0887154914324451</v>
      </c>
      <c r="BC466" s="127">
        <v>0.83911112207857586</v>
      </c>
      <c r="BD466" s="127">
        <v>2.713841693768777</v>
      </c>
      <c r="BE466" s="127" t="s">
        <v>44</v>
      </c>
      <c r="BF466" s="127" t="s">
        <v>44</v>
      </c>
      <c r="BG466" s="127" t="s">
        <v>44</v>
      </c>
      <c r="BH466" s="127">
        <v>1.1742225109231217</v>
      </c>
      <c r="BI466" s="127">
        <v>7.7929947769842897E-2</v>
      </c>
      <c r="BJ466" s="127">
        <v>0.16197905956075909</v>
      </c>
      <c r="BK466" s="127">
        <v>0.40243605779118158</v>
      </c>
      <c r="BL466" s="127">
        <v>0.1631589549054886</v>
      </c>
      <c r="BM466" s="127">
        <v>0.20195084793819396</v>
      </c>
      <c r="BN466" s="127">
        <v>-1.7495012848216699E-2</v>
      </c>
      <c r="BO466" s="127">
        <v>0.22361245569487079</v>
      </c>
      <c r="BP466" s="127">
        <v>-0.32817851162886658</v>
      </c>
      <c r="BQ466" s="127" t="s">
        <v>44</v>
      </c>
      <c r="BR466" s="127" t="s">
        <v>44</v>
      </c>
      <c r="BS466" s="127">
        <v>1.4564585215534498E-2</v>
      </c>
      <c r="BT466" s="127">
        <v>0.16071738001767849</v>
      </c>
      <c r="BU466" s="127">
        <v>0.2087911212865263</v>
      </c>
      <c r="BV466" s="174">
        <v>1.9515292967950169</v>
      </c>
      <c r="BW466" s="174">
        <v>0.1446827713749011</v>
      </c>
      <c r="BX466" s="127">
        <v>-7.82719835756817E-2</v>
      </c>
      <c r="BY466" s="127">
        <v>-0.45396331084210911</v>
      </c>
      <c r="BZ466" s="174">
        <v>0.8124676085635425</v>
      </c>
      <c r="CA466" s="179">
        <v>0.80250522004898162</v>
      </c>
      <c r="CB466" s="179">
        <v>-0.53339495423484251</v>
      </c>
      <c r="CC466" s="179">
        <v>0.55467042190975224</v>
      </c>
      <c r="CD466" s="179">
        <v>0.50985041016755783</v>
      </c>
      <c r="CE466" s="179">
        <v>9.1375156212357506E-2</v>
      </c>
      <c r="CF466" s="179">
        <v>0.71318469396488704</v>
      </c>
      <c r="CG466" s="176">
        <v>4.60710788</v>
      </c>
      <c r="CH466" s="168">
        <v>0.25</v>
      </c>
      <c r="CI466" s="169">
        <v>0.05</v>
      </c>
      <c r="CJ466" s="169">
        <v>4.9750000000000003E-3</v>
      </c>
      <c r="CK466" s="169">
        <v>1.1815326883186585E-3</v>
      </c>
      <c r="CL466" s="169">
        <v>6.1565326883186583E-3</v>
      </c>
      <c r="CM466" s="177">
        <v>110423401.34999999</v>
      </c>
      <c r="CN466" s="177">
        <v>101171194.06936504</v>
      </c>
      <c r="CO466" s="177">
        <v>-6464655.2300000004</v>
      </c>
      <c r="CP466" s="127" t="s">
        <v>44</v>
      </c>
      <c r="CQ466" s="127" t="s">
        <v>44</v>
      </c>
      <c r="CR466" s="127" t="s">
        <v>44</v>
      </c>
      <c r="CS466" s="127" t="s">
        <v>44</v>
      </c>
      <c r="CT466" s="125" t="s">
        <v>44</v>
      </c>
      <c r="CU466" s="125" t="s">
        <v>44</v>
      </c>
      <c r="CV466" s="125" t="s">
        <v>6302</v>
      </c>
      <c r="CW466" s="125" t="s">
        <v>44</v>
      </c>
      <c r="CX466" s="153">
        <v>25569.625694432871</v>
      </c>
    </row>
    <row r="467" spans="1:102" ht="15" customHeight="1" x14ac:dyDescent="0.25">
      <c r="A467" s="8"/>
      <c r="B467" s="128">
        <v>5448587000110</v>
      </c>
      <c r="C467" s="151" t="s">
        <v>6303</v>
      </c>
      <c r="D467" s="125">
        <v>14</v>
      </c>
      <c r="E467" s="125"/>
      <c r="F467" s="121" t="s">
        <v>3267</v>
      </c>
      <c r="G467" s="125" t="s">
        <v>575</v>
      </c>
      <c r="H467" s="125" t="s">
        <v>3264</v>
      </c>
      <c r="I467" s="125" t="s">
        <v>3265</v>
      </c>
      <c r="J467" s="125" t="s">
        <v>3318</v>
      </c>
      <c r="K467" s="125" t="s">
        <v>3285</v>
      </c>
      <c r="L467" s="125" t="s">
        <v>3272</v>
      </c>
      <c r="M467" s="125" t="s">
        <v>110</v>
      </c>
      <c r="N467" s="125" t="s">
        <v>260</v>
      </c>
      <c r="O467" s="125" t="s">
        <v>154</v>
      </c>
      <c r="P467" s="125" t="s">
        <v>3308</v>
      </c>
      <c r="Q467" s="126">
        <v>5000</v>
      </c>
      <c r="R467" s="125" t="s">
        <v>4571</v>
      </c>
      <c r="S467" s="187" t="s">
        <v>44</v>
      </c>
      <c r="T467" s="170">
        <v>1000</v>
      </c>
      <c r="U467" s="170">
        <v>5000</v>
      </c>
      <c r="V467" s="171" t="s">
        <v>3271</v>
      </c>
      <c r="W467" s="171" t="s">
        <v>132</v>
      </c>
      <c r="X467" s="171" t="s">
        <v>3288</v>
      </c>
      <c r="Y467" s="171" t="s">
        <v>3292</v>
      </c>
      <c r="Z467" s="171">
        <v>3</v>
      </c>
      <c r="AA467" s="171" t="s">
        <v>44</v>
      </c>
      <c r="AB467" s="168" t="s">
        <v>44</v>
      </c>
      <c r="AC467" s="171" t="s">
        <v>44</v>
      </c>
      <c r="AD467" s="168">
        <v>1.9E-2</v>
      </c>
      <c r="AE467" s="168" t="s">
        <v>44</v>
      </c>
      <c r="AF467" s="168">
        <v>0.02</v>
      </c>
      <c r="AG467" s="168">
        <v>0.2</v>
      </c>
      <c r="AH467" s="171" t="s">
        <v>133</v>
      </c>
      <c r="AI467" s="171" t="s">
        <v>4607</v>
      </c>
      <c r="AJ467" s="171" t="s">
        <v>130</v>
      </c>
      <c r="AK467" s="172">
        <v>37749</v>
      </c>
      <c r="AL467" s="186" t="s">
        <v>6304</v>
      </c>
      <c r="AM467" s="127">
        <v>2.11870463391843E-2</v>
      </c>
      <c r="AN467" s="127">
        <v>3.9464634057995801E-2</v>
      </c>
      <c r="AO467" s="127">
        <v>0.1175228237516075</v>
      </c>
      <c r="AP467" s="127">
        <v>0.1103242272537192</v>
      </c>
      <c r="AQ467" s="127">
        <v>0.1013564291786464</v>
      </c>
      <c r="AR467" s="127">
        <v>4.9884474756685698E-2</v>
      </c>
      <c r="AS467" s="127">
        <v>0.1012096439199274</v>
      </c>
      <c r="AT467" s="127">
        <v>0.1311207465430945</v>
      </c>
      <c r="AU467" s="127" t="s">
        <v>44</v>
      </c>
      <c r="AV467" s="127" t="s">
        <v>44</v>
      </c>
      <c r="AW467" s="127">
        <v>0.13270246017325471</v>
      </c>
      <c r="AX467" s="127">
        <v>1.9420941893231984</v>
      </c>
      <c r="AY467" s="127">
        <v>0.86922003395145475</v>
      </c>
      <c r="AZ467" s="127">
        <v>0.7926008887826721</v>
      </c>
      <c r="BA467" s="127">
        <v>0.83075538661000137</v>
      </c>
      <c r="BB467" s="127">
        <v>0.76527911790174741</v>
      </c>
      <c r="BC467" s="127">
        <v>0.45875114462238598</v>
      </c>
      <c r="BD467" s="127">
        <v>0.77570503406193791</v>
      </c>
      <c r="BE467" s="127">
        <v>1.0597325545329357</v>
      </c>
      <c r="BF467" s="127" t="s">
        <v>44</v>
      </c>
      <c r="BG467" s="127" t="s">
        <v>44</v>
      </c>
      <c r="BH467" s="127">
        <v>1.5581371368237422</v>
      </c>
      <c r="BI467" s="127">
        <v>1.0277664880930799E-2</v>
      </c>
      <c r="BJ467" s="127">
        <v>-5.9377180697968001E-3</v>
      </c>
      <c r="BK467" s="127">
        <v>-3.07520841053678E-2</v>
      </c>
      <c r="BL467" s="127">
        <v>-1.9840809336466925E-2</v>
      </c>
      <c r="BM467" s="127">
        <v>-2.7451528550021531E-2</v>
      </c>
      <c r="BN467" s="127">
        <v>-5.8855253397556498E-2</v>
      </c>
      <c r="BO467" s="127">
        <v>-2.9264749664897598E-2</v>
      </c>
      <c r="BP467" s="127">
        <v>7.3907110900602998E-3</v>
      </c>
      <c r="BQ467" s="127" t="s">
        <v>44</v>
      </c>
      <c r="BR467" s="127" t="s">
        <v>44</v>
      </c>
      <c r="BS467" s="127">
        <v>4.3804374644473398E-2</v>
      </c>
      <c r="BT467" s="127">
        <v>4.9389752619367802E-2</v>
      </c>
      <c r="BU467" s="127">
        <v>6.9613787724562406E-2</v>
      </c>
      <c r="BV467" s="174">
        <v>-0.52526112773102729</v>
      </c>
      <c r="BW467" s="174">
        <v>0.29329821824720609</v>
      </c>
      <c r="BX467" s="127">
        <v>-2.8866670048196302E-2</v>
      </c>
      <c r="BY467" s="127">
        <v>-0.23790189582739249</v>
      </c>
      <c r="BZ467" s="174">
        <v>0.15444530779322499</v>
      </c>
      <c r="CA467" s="179">
        <v>0.4937008996754188</v>
      </c>
      <c r="CB467" s="179">
        <v>-0.30984961117371929</v>
      </c>
      <c r="CC467" s="179">
        <v>0.72903922077881966</v>
      </c>
      <c r="CD467" s="179">
        <v>0.65010123573278367</v>
      </c>
      <c r="CE467" s="179">
        <v>0.136498185919081</v>
      </c>
      <c r="CF467" s="179">
        <v>0.69266428313767647</v>
      </c>
      <c r="CG467" s="176">
        <v>17.36701832</v>
      </c>
      <c r="CH467" s="168">
        <v>0.24</v>
      </c>
      <c r="CI467" s="169">
        <v>0.05</v>
      </c>
      <c r="CJ467" s="169">
        <v>4.5599999999999998E-3</v>
      </c>
      <c r="CK467" s="169" t="s">
        <v>44</v>
      </c>
      <c r="CL467" s="169">
        <v>4.5599999999999998E-3</v>
      </c>
      <c r="CM467" s="177">
        <v>174021420.81999999</v>
      </c>
      <c r="CN467" s="177">
        <v>177481668.48761898</v>
      </c>
      <c r="CO467" s="177">
        <v>-17616544.57</v>
      </c>
      <c r="CP467" s="127" t="s">
        <v>44</v>
      </c>
      <c r="CQ467" s="127" t="s">
        <v>44</v>
      </c>
      <c r="CR467" s="127" t="s">
        <v>44</v>
      </c>
      <c r="CS467" s="127" t="s">
        <v>44</v>
      </c>
      <c r="CT467" s="125" t="s">
        <v>44</v>
      </c>
      <c r="CU467" s="125" t="s">
        <v>44</v>
      </c>
      <c r="CV467" s="125" t="s">
        <v>6305</v>
      </c>
      <c r="CW467" s="125" t="s">
        <v>44</v>
      </c>
      <c r="CX467" s="153">
        <v>25569.625694432871</v>
      </c>
    </row>
    <row r="468" spans="1:102" ht="15" customHeight="1" x14ac:dyDescent="0.25">
      <c r="A468" s="8"/>
      <c r="B468" s="128">
        <v>52242659000158</v>
      </c>
      <c r="C468" s="151" t="s">
        <v>6306</v>
      </c>
      <c r="D468" s="125">
        <v>26</v>
      </c>
      <c r="E468" s="125"/>
      <c r="F468" s="121"/>
      <c r="G468" s="125" t="s">
        <v>6307</v>
      </c>
      <c r="H468" s="125" t="s">
        <v>3263</v>
      </c>
      <c r="I468" s="125" t="s">
        <v>3257</v>
      </c>
      <c r="J468" s="125" t="s">
        <v>3319</v>
      </c>
      <c r="K468" s="125" t="s">
        <v>3298</v>
      </c>
      <c r="L468" s="125" t="s">
        <v>3273</v>
      </c>
      <c r="M468" s="125" t="s">
        <v>112</v>
      </c>
      <c r="N468" s="125" t="s">
        <v>113</v>
      </c>
      <c r="O468" s="125" t="s">
        <v>4749</v>
      </c>
      <c r="P468" s="125" t="s">
        <v>112</v>
      </c>
      <c r="Q468" s="126">
        <v>10000</v>
      </c>
      <c r="R468" s="125" t="s">
        <v>4571</v>
      </c>
      <c r="S468" s="187" t="s">
        <v>44</v>
      </c>
      <c r="T468" s="170">
        <v>1000</v>
      </c>
      <c r="U468" s="170">
        <v>5000</v>
      </c>
      <c r="V468" s="171" t="s">
        <v>3271</v>
      </c>
      <c r="W468" s="171" t="s">
        <v>3288</v>
      </c>
      <c r="X468" s="171" t="s">
        <v>3290</v>
      </c>
      <c r="Y468" s="171" t="s">
        <v>3292</v>
      </c>
      <c r="Z468" s="171">
        <v>62</v>
      </c>
      <c r="AA468" s="171" t="s">
        <v>44</v>
      </c>
      <c r="AB468" s="168" t="s">
        <v>44</v>
      </c>
      <c r="AC468" s="171" t="s">
        <v>6308</v>
      </c>
      <c r="AD468" s="168">
        <v>1.8000000000000002E-2</v>
      </c>
      <c r="AE468" s="168">
        <v>9.8000000000000004E-2</v>
      </c>
      <c r="AF468" s="168">
        <v>1.8799999999999997E-2</v>
      </c>
      <c r="AG468" s="168">
        <v>0.15</v>
      </c>
      <c r="AH468" s="171" t="s">
        <v>4746</v>
      </c>
      <c r="AI468" s="171" t="s">
        <v>44</v>
      </c>
      <c r="AJ468" s="171" t="s">
        <v>5433</v>
      </c>
      <c r="AK468" s="172">
        <v>45204</v>
      </c>
      <c r="AL468" s="186" t="s">
        <v>6309</v>
      </c>
      <c r="AM468" s="127">
        <v>2.5651894943398298E-2</v>
      </c>
      <c r="AN468" s="127">
        <v>9.3778611126372299E-2</v>
      </c>
      <c r="AO468" s="127">
        <v>0.2390533586734653</v>
      </c>
      <c r="AP468" s="127">
        <v>0.13142776956207289</v>
      </c>
      <c r="AQ468" s="127" t="s">
        <v>44</v>
      </c>
      <c r="AR468" s="127">
        <v>-0.1104996437675687</v>
      </c>
      <c r="AS468" s="127" t="s">
        <v>44</v>
      </c>
      <c r="AT468" s="127" t="s">
        <v>44</v>
      </c>
      <c r="AU468" s="127" t="s">
        <v>44</v>
      </c>
      <c r="AV468" s="127" t="s">
        <v>44</v>
      </c>
      <c r="AW468" s="127">
        <v>0.1580962184028667</v>
      </c>
      <c r="AX468" s="127">
        <v>2.3513610777622449</v>
      </c>
      <c r="AY468" s="127">
        <v>2.065501163076672</v>
      </c>
      <c r="AZ468" s="127">
        <v>1.6122307012596764</v>
      </c>
      <c r="BA468" s="127">
        <v>0.99956454767333758</v>
      </c>
      <c r="BB468" s="127" t="s">
        <v>44</v>
      </c>
      <c r="BC468" s="127" t="s">
        <v>44</v>
      </c>
      <c r="BD468" s="127" t="s">
        <v>44</v>
      </c>
      <c r="BE468" s="127" t="s">
        <v>44</v>
      </c>
      <c r="BF468" s="127" t="s">
        <v>44</v>
      </c>
      <c r="BG468" s="127" t="s">
        <v>44</v>
      </c>
      <c r="BH468" s="127">
        <v>1.2618676937017002</v>
      </c>
      <c r="BI468" s="127">
        <v>1.47425134851448E-2</v>
      </c>
      <c r="BJ468" s="127">
        <v>4.8376258998579599E-2</v>
      </c>
      <c r="BK468" s="127">
        <v>9.07784508164899E-2</v>
      </c>
      <c r="BL468" s="127">
        <v>-5.0602048459191806E-5</v>
      </c>
      <c r="BM468" s="127" t="s">
        <v>44</v>
      </c>
      <c r="BN468" s="127">
        <v>-0.21923937192181109</v>
      </c>
      <c r="BO468" s="127" t="s">
        <v>44</v>
      </c>
      <c r="BP468" s="127" t="s">
        <v>44</v>
      </c>
      <c r="BQ468" s="127" t="s">
        <v>44</v>
      </c>
      <c r="BR468" s="127" t="s">
        <v>44</v>
      </c>
      <c r="BS468" s="127">
        <v>2.9155876246712786E-2</v>
      </c>
      <c r="BT468" s="127">
        <v>0.187988430713452</v>
      </c>
      <c r="BU468" s="127">
        <v>0.19827887463654559</v>
      </c>
      <c r="BV468" s="174">
        <v>0.49854192686847648</v>
      </c>
      <c r="BW468" s="174">
        <v>0.23147192100414191</v>
      </c>
      <c r="BX468" s="127">
        <v>-0.1179056544881226</v>
      </c>
      <c r="BY468" s="127">
        <v>-0.1856911161387273</v>
      </c>
      <c r="BZ468" s="174">
        <v>1.04219004919442</v>
      </c>
      <c r="CA468" s="179">
        <v>0.82219800419494715</v>
      </c>
      <c r="CB468" s="179">
        <v>-0.42603515373605511</v>
      </c>
      <c r="CC468" s="179">
        <v>0.57728138807118012</v>
      </c>
      <c r="CD468" s="179">
        <v>0.45812043792246032</v>
      </c>
      <c r="CE468" s="179">
        <v>0.1453056804306683</v>
      </c>
      <c r="CF468" s="179">
        <v>0.69929537374369011</v>
      </c>
      <c r="CG468" s="176">
        <v>21.71432785</v>
      </c>
      <c r="CH468" s="168">
        <v>0.18</v>
      </c>
      <c r="CI468" s="169">
        <v>0.15</v>
      </c>
      <c r="CJ468" s="169">
        <v>3.2400000000000007E-3</v>
      </c>
      <c r="CK468" s="169">
        <v>2.2590556659060606E-3</v>
      </c>
      <c r="CL468" s="169">
        <v>5.4990556659060613E-3</v>
      </c>
      <c r="CM468" s="177">
        <v>135436154.77000001</v>
      </c>
      <c r="CN468" s="177">
        <v>142720214.20952377</v>
      </c>
      <c r="CO468" s="177">
        <v>41115788.540000021</v>
      </c>
      <c r="CP468" s="127" t="s">
        <v>44</v>
      </c>
      <c r="CQ468" s="127" t="s">
        <v>44</v>
      </c>
      <c r="CR468" s="127" t="s">
        <v>44</v>
      </c>
      <c r="CS468" s="127" t="s">
        <v>44</v>
      </c>
      <c r="CT468" s="125" t="s">
        <v>44</v>
      </c>
      <c r="CU468" s="125" t="s">
        <v>44</v>
      </c>
      <c r="CV468" s="125" t="s">
        <v>6310</v>
      </c>
      <c r="CW468" s="125" t="s">
        <v>44</v>
      </c>
      <c r="CX468" s="153">
        <v>25569.625694432871</v>
      </c>
    </row>
    <row r="469" spans="1:102" ht="15" customHeight="1" x14ac:dyDescent="0.25">
      <c r="A469" s="8"/>
      <c r="B469" s="128">
        <v>14171578000115</v>
      </c>
      <c r="C469" s="151" t="s">
        <v>6311</v>
      </c>
      <c r="D469" s="125">
        <v>13</v>
      </c>
      <c r="E469" s="125"/>
      <c r="F469" s="121"/>
      <c r="G469" s="125" t="s">
        <v>5006</v>
      </c>
      <c r="H469" s="125" t="s">
        <v>3263</v>
      </c>
      <c r="I469" s="125" t="s">
        <v>3257</v>
      </c>
      <c r="J469" s="125" t="s">
        <v>357</v>
      </c>
      <c r="K469" s="125" t="s">
        <v>3285</v>
      </c>
      <c r="L469" s="125" t="s">
        <v>3273</v>
      </c>
      <c r="M469" s="125" t="s">
        <v>4903</v>
      </c>
      <c r="N469" s="125" t="s">
        <v>111</v>
      </c>
      <c r="O469" s="125" t="s">
        <v>262</v>
      </c>
      <c r="P469" s="125" t="s">
        <v>3821</v>
      </c>
      <c r="Q469" s="126">
        <v>1003.8</v>
      </c>
      <c r="R469" s="125" t="s">
        <v>4571</v>
      </c>
      <c r="S469" s="187" t="s">
        <v>44</v>
      </c>
      <c r="T469" s="170">
        <v>1003.8</v>
      </c>
      <c r="U469" s="170">
        <v>1003.8</v>
      </c>
      <c r="V469" s="171" t="s">
        <v>3271</v>
      </c>
      <c r="W469" s="171" t="s">
        <v>3288</v>
      </c>
      <c r="X469" s="171" t="s">
        <v>6312</v>
      </c>
      <c r="Y469" s="171" t="s">
        <v>3288</v>
      </c>
      <c r="Z469" s="171">
        <v>71</v>
      </c>
      <c r="AA469" s="171" t="s">
        <v>44</v>
      </c>
      <c r="AB469" s="168" t="s">
        <v>44</v>
      </c>
      <c r="AC469" s="171" t="s">
        <v>44</v>
      </c>
      <c r="AD469" s="168">
        <v>0.01</v>
      </c>
      <c r="AE469" s="168" t="s">
        <v>44</v>
      </c>
      <c r="AF469" s="168">
        <v>0.02</v>
      </c>
      <c r="AG469" s="168">
        <v>0.2</v>
      </c>
      <c r="AH469" s="171" t="s">
        <v>44</v>
      </c>
      <c r="AI469" s="171" t="s">
        <v>44</v>
      </c>
      <c r="AJ469" s="171" t="s">
        <v>130</v>
      </c>
      <c r="AK469" s="172">
        <v>41087</v>
      </c>
      <c r="AL469" s="186" t="s">
        <v>6313</v>
      </c>
      <c r="AM469" s="127">
        <v>1.2614926911588401E-2</v>
      </c>
      <c r="AN469" s="127">
        <v>5.3233288625553099E-2</v>
      </c>
      <c r="AO469" s="127">
        <v>0.17381189141366191</v>
      </c>
      <c r="AP469" s="127">
        <v>0.15424129144257701</v>
      </c>
      <c r="AQ469" s="127">
        <v>0.1502355351861466</v>
      </c>
      <c r="AR469" s="127">
        <v>0.12731219045918649</v>
      </c>
      <c r="AS469" s="127">
        <v>0.14966007732084691</v>
      </c>
      <c r="AT469" s="127">
        <v>0.15282341752114889</v>
      </c>
      <c r="AU469" s="127" t="s">
        <v>44</v>
      </c>
      <c r="AV469" s="127" t="s">
        <v>44</v>
      </c>
      <c r="AW469" s="127">
        <v>0.12766302542038049</v>
      </c>
      <c r="AX469" s="127">
        <v>1.1563375027137477</v>
      </c>
      <c r="AY469" s="127">
        <v>1.1724786521129775</v>
      </c>
      <c r="AZ469" s="127">
        <v>1.1722272765215225</v>
      </c>
      <c r="BA469" s="127">
        <v>1.1856270134381577</v>
      </c>
      <c r="BB469" s="127">
        <v>1.188730253425448</v>
      </c>
      <c r="BC469" s="127">
        <v>1.1707973950293489</v>
      </c>
      <c r="BD469" s="127">
        <v>1.1470455865621529</v>
      </c>
      <c r="BE469" s="127">
        <v>1.2351359713232934</v>
      </c>
      <c r="BF469" s="127" t="s">
        <v>44</v>
      </c>
      <c r="BG469" s="127" t="s">
        <v>44</v>
      </c>
      <c r="BH469" s="127">
        <v>1.6386235709055721</v>
      </c>
      <c r="BI469" s="127">
        <v>1.7055454533349999E-3</v>
      </c>
      <c r="BJ469" s="127">
        <v>7.8309364977604008E-3</v>
      </c>
      <c r="BK469" s="127">
        <v>2.5536983556686502E-2</v>
      </c>
      <c r="BL469" s="127">
        <v>2.1368779435288365E-2</v>
      </c>
      <c r="BM469" s="127">
        <v>2.1176038155978683E-2</v>
      </c>
      <c r="BN469" s="127">
        <v>1.8572462304944099E-2</v>
      </c>
      <c r="BO469" s="127">
        <v>1.9185683736021801E-2</v>
      </c>
      <c r="BP469" s="127">
        <v>2.9093382068114699E-2</v>
      </c>
      <c r="BQ469" s="127" t="s">
        <v>44</v>
      </c>
      <c r="BR469" s="127" t="s">
        <v>44</v>
      </c>
      <c r="BS469" s="127">
        <v>4.6158204074106424E-2</v>
      </c>
      <c r="BT469" s="127">
        <v>5.3383284297469995E-4</v>
      </c>
      <c r="BU469" s="127">
        <v>2.8966171209913001E-3</v>
      </c>
      <c r="BV469" s="174">
        <v>41.228101075363142</v>
      </c>
      <c r="BW469" s="174">
        <v>9.4906799562202995</v>
      </c>
      <c r="BX469" s="127" t="s">
        <v>44</v>
      </c>
      <c r="BY469" s="127">
        <v>-2.7150999999999998E-3</v>
      </c>
      <c r="BZ469" s="174">
        <v>-1.6657568182740001E-4</v>
      </c>
      <c r="CA469" s="179">
        <v>2.9245489221445001E-2</v>
      </c>
      <c r="CB469" s="179">
        <v>9.5804763515173006E-3</v>
      </c>
      <c r="CC469" s="179">
        <v>2.5552984224080002E-3</v>
      </c>
      <c r="CD469" s="179">
        <v>-1.8054442766384501E-2</v>
      </c>
      <c r="CE469" s="179">
        <v>6.3178382364911002E-3</v>
      </c>
      <c r="CF469" s="179">
        <v>2.5807970597391101E-2</v>
      </c>
      <c r="CG469" s="176">
        <v>5.2424771200000002</v>
      </c>
      <c r="CH469" s="168">
        <v>0.33</v>
      </c>
      <c r="CI469" s="169" t="s">
        <v>44</v>
      </c>
      <c r="CJ469" s="169">
        <v>3.3E-3</v>
      </c>
      <c r="CK469" s="169" t="s">
        <v>44</v>
      </c>
      <c r="CL469" s="169">
        <v>3.3E-3</v>
      </c>
      <c r="CM469" s="177">
        <v>1086608743.1700001</v>
      </c>
      <c r="CN469" s="177">
        <v>773127592.20484126</v>
      </c>
      <c r="CO469" s="177">
        <v>457525250.06999987</v>
      </c>
      <c r="CP469" s="127" t="s">
        <v>44</v>
      </c>
      <c r="CQ469" s="127" t="s">
        <v>44</v>
      </c>
      <c r="CR469" s="127" t="s">
        <v>44</v>
      </c>
      <c r="CS469" s="127" t="s">
        <v>44</v>
      </c>
      <c r="CT469" s="125" t="s">
        <v>44</v>
      </c>
      <c r="CU469" s="125" t="s">
        <v>44</v>
      </c>
      <c r="CV469" s="125" t="s">
        <v>6314</v>
      </c>
      <c r="CW469" s="125" t="s">
        <v>44</v>
      </c>
      <c r="CX469" s="153">
        <v>25569.604861099539</v>
      </c>
    </row>
    <row r="470" spans="1:102" ht="15" customHeight="1" x14ac:dyDescent="0.25">
      <c r="A470" s="8"/>
      <c r="B470" s="128">
        <v>27749572000124</v>
      </c>
      <c r="C470" s="151" t="s">
        <v>6214</v>
      </c>
      <c r="D470" s="125">
        <v>34</v>
      </c>
      <c r="E470" s="125"/>
      <c r="F470" s="121" t="s">
        <v>3266</v>
      </c>
      <c r="G470" s="125" t="s">
        <v>6215</v>
      </c>
      <c r="H470" s="125" t="s">
        <v>3263</v>
      </c>
      <c r="I470" s="125" t="s">
        <v>3257</v>
      </c>
      <c r="J470" s="125" t="s">
        <v>3319</v>
      </c>
      <c r="K470" s="125" t="s">
        <v>3298</v>
      </c>
      <c r="L470" s="125" t="s">
        <v>3272</v>
      </c>
      <c r="M470" s="125" t="s">
        <v>112</v>
      </c>
      <c r="N470" s="125" t="s">
        <v>113</v>
      </c>
      <c r="O470" s="125" t="s">
        <v>3309</v>
      </c>
      <c r="P470" s="125" t="s">
        <v>3295</v>
      </c>
      <c r="Q470" s="126">
        <v>1000</v>
      </c>
      <c r="R470" s="125" t="s">
        <v>4612</v>
      </c>
      <c r="S470" s="187" t="s">
        <v>44</v>
      </c>
      <c r="T470" s="170">
        <v>1000</v>
      </c>
      <c r="U470" s="170">
        <v>1000</v>
      </c>
      <c r="V470" s="171" t="s">
        <v>3271</v>
      </c>
      <c r="W470" s="171" t="s">
        <v>132</v>
      </c>
      <c r="X470" s="171" t="s">
        <v>6216</v>
      </c>
      <c r="Y470" s="171" t="s">
        <v>3292</v>
      </c>
      <c r="Z470" s="171">
        <v>10</v>
      </c>
      <c r="AA470" s="171" t="s">
        <v>44</v>
      </c>
      <c r="AB470" s="168" t="s">
        <v>44</v>
      </c>
      <c r="AC470" s="171" t="s">
        <v>44</v>
      </c>
      <c r="AD470" s="168">
        <v>0.02</v>
      </c>
      <c r="AE470" s="168" t="s">
        <v>44</v>
      </c>
      <c r="AF470" s="168">
        <v>0.02</v>
      </c>
      <c r="AG470" s="168">
        <v>0.2</v>
      </c>
      <c r="AH470" s="171" t="s">
        <v>3322</v>
      </c>
      <c r="AI470" s="171" t="s">
        <v>4573</v>
      </c>
      <c r="AJ470" s="171" t="s">
        <v>4766</v>
      </c>
      <c r="AK470" s="172">
        <v>43580</v>
      </c>
      <c r="AL470" s="186" t="s">
        <v>3381</v>
      </c>
      <c r="AM470" s="127">
        <v>3.9019309541515203E-2</v>
      </c>
      <c r="AN470" s="127">
        <v>9.6693670663988401E-2</v>
      </c>
      <c r="AO470" s="127">
        <v>0.32226147820862588</v>
      </c>
      <c r="AP470" s="127">
        <v>0.23551477911338331</v>
      </c>
      <c r="AQ470" s="127">
        <v>0.24763902134364521</v>
      </c>
      <c r="AR470" s="127">
        <v>3.09354575967777E-2</v>
      </c>
      <c r="AS470" s="127">
        <v>0.28480962990950798</v>
      </c>
      <c r="AT470" s="127">
        <v>-0.1480271529579481</v>
      </c>
      <c r="AU470" s="127" t="s">
        <v>44</v>
      </c>
      <c r="AV470" s="127" t="s">
        <v>44</v>
      </c>
      <c r="AW470" s="127">
        <v>0.11823868887232809</v>
      </c>
      <c r="AX470" s="127">
        <v>3.5766747813181641</v>
      </c>
      <c r="AY470" s="127">
        <v>2.1297061965386219</v>
      </c>
      <c r="AZ470" s="127">
        <v>2.1734053513590874</v>
      </c>
      <c r="BA470" s="127">
        <v>1.8786626345355308</v>
      </c>
      <c r="BB470" s="127">
        <v>2.1461418266113044</v>
      </c>
      <c r="BC470" s="127">
        <v>0.28449084913010991</v>
      </c>
      <c r="BD470" s="127">
        <v>2.182877590646513</v>
      </c>
      <c r="BE470" s="127" t="s">
        <v>44</v>
      </c>
      <c r="BF470" s="127" t="s">
        <v>44</v>
      </c>
      <c r="BG470" s="127" t="s">
        <v>44</v>
      </c>
      <c r="BH470" s="127">
        <v>1.3510959268023479</v>
      </c>
      <c r="BI470" s="127">
        <v>2.8109928083261699E-2</v>
      </c>
      <c r="BJ470" s="127">
        <v>5.1291318536195799E-2</v>
      </c>
      <c r="BK470" s="127">
        <v>0.17398657035165049</v>
      </c>
      <c r="BL470" s="127">
        <v>9.788111203527583E-2</v>
      </c>
      <c r="BM470" s="127">
        <v>0.11856951755024769</v>
      </c>
      <c r="BN470" s="127">
        <v>-7.7804270557464597E-2</v>
      </c>
      <c r="BO470" s="127">
        <v>0.1543352363246828</v>
      </c>
      <c r="BP470" s="127">
        <v>-0.27175718841098229</v>
      </c>
      <c r="BQ470" s="127" t="s">
        <v>44</v>
      </c>
      <c r="BR470" s="127" t="s">
        <v>44</v>
      </c>
      <c r="BS470" s="127">
        <v>2.8253007593143087E-2</v>
      </c>
      <c r="BT470" s="127">
        <v>0.19247904243610781</v>
      </c>
      <c r="BU470" s="127">
        <v>0.26122011523025901</v>
      </c>
      <c r="BV470" s="174">
        <v>0.8296776905604365</v>
      </c>
      <c r="BW470" s="174">
        <v>0.21580828029244331</v>
      </c>
      <c r="BX470" s="127">
        <v>-9.4841904677537905E-2</v>
      </c>
      <c r="BY470" s="127">
        <v>-0.4873737933759667</v>
      </c>
      <c r="BZ470" s="174">
        <v>0.99707564593942355</v>
      </c>
      <c r="CA470" s="179">
        <v>0.86560977006358419</v>
      </c>
      <c r="CB470" s="179">
        <v>-0.4286974448273928</v>
      </c>
      <c r="CC470" s="179">
        <v>0.63528439104230017</v>
      </c>
      <c r="CD470" s="179">
        <v>0.5199847230397584</v>
      </c>
      <c r="CE470" s="179">
        <v>0.102151745545752</v>
      </c>
      <c r="CF470" s="179">
        <v>0.74154068041819032</v>
      </c>
      <c r="CG470" s="176">
        <v>2.1845219</v>
      </c>
      <c r="CH470" s="168">
        <v>0.27</v>
      </c>
      <c r="CI470" s="169">
        <v>0.15</v>
      </c>
      <c r="CJ470" s="169">
        <v>5.4000000000000003E-3</v>
      </c>
      <c r="CK470" s="169" t="s">
        <v>44</v>
      </c>
      <c r="CL470" s="169">
        <v>5.4000000000000003E-3</v>
      </c>
      <c r="CM470" s="177">
        <v>141860144.24000001</v>
      </c>
      <c r="CN470" s="177">
        <v>139966624.25730157</v>
      </c>
      <c r="CO470" s="177">
        <v>-106041009.83</v>
      </c>
      <c r="CP470" s="127" t="s">
        <v>44</v>
      </c>
      <c r="CQ470" s="127" t="s">
        <v>44</v>
      </c>
      <c r="CR470" s="127" t="s">
        <v>44</v>
      </c>
      <c r="CS470" s="127" t="s">
        <v>44</v>
      </c>
      <c r="CT470" s="125" t="s">
        <v>44</v>
      </c>
      <c r="CU470" s="125" t="s">
        <v>44</v>
      </c>
      <c r="CV470" s="125" t="s">
        <v>6217</v>
      </c>
      <c r="CW470" s="125" t="s">
        <v>44</v>
      </c>
      <c r="CX470" s="153">
        <v>25569.625694432871</v>
      </c>
    </row>
    <row r="471" spans="1:102" ht="15" customHeight="1" x14ac:dyDescent="0.25">
      <c r="A471" s="8"/>
      <c r="B471" s="128">
        <v>51575078000175</v>
      </c>
      <c r="C471" s="151" t="s">
        <v>4121</v>
      </c>
      <c r="D471" s="125">
        <v>16</v>
      </c>
      <c r="E471" s="125"/>
      <c r="F471" s="121"/>
      <c r="G471" s="125" t="s">
        <v>2212</v>
      </c>
      <c r="H471" s="125" t="s">
        <v>347</v>
      </c>
      <c r="I471" s="125" t="s">
        <v>3278</v>
      </c>
      <c r="J471" s="125" t="s">
        <v>3317</v>
      </c>
      <c r="K471" s="125" t="s">
        <v>3298</v>
      </c>
      <c r="L471" s="125" t="s">
        <v>3272</v>
      </c>
      <c r="M471" s="125" t="s">
        <v>4629</v>
      </c>
      <c r="N471" s="125" t="s">
        <v>6315</v>
      </c>
      <c r="O471" s="125" t="s">
        <v>4630</v>
      </c>
      <c r="P471" s="125" t="s">
        <v>4782</v>
      </c>
      <c r="Q471" s="126">
        <v>10</v>
      </c>
      <c r="R471" s="125" t="s">
        <v>4612</v>
      </c>
      <c r="S471" s="187" t="s">
        <v>44</v>
      </c>
      <c r="T471" s="170">
        <v>100</v>
      </c>
      <c r="U471" s="170">
        <v>500</v>
      </c>
      <c r="V471" s="171" t="s">
        <v>3271</v>
      </c>
      <c r="W471" s="171" t="s">
        <v>132</v>
      </c>
      <c r="X471" s="171" t="s">
        <v>132</v>
      </c>
      <c r="Y471" s="171" t="s">
        <v>132</v>
      </c>
      <c r="Z471" s="171">
        <v>0</v>
      </c>
      <c r="AA471" s="171" t="s">
        <v>44</v>
      </c>
      <c r="AB471" s="168" t="s">
        <v>44</v>
      </c>
      <c r="AC471" s="171" t="s">
        <v>44</v>
      </c>
      <c r="AD471" s="168">
        <v>1.15E-2</v>
      </c>
      <c r="AE471" s="168" t="s">
        <v>44</v>
      </c>
      <c r="AF471" s="168" t="s">
        <v>44</v>
      </c>
      <c r="AG471" s="168">
        <v>0.2</v>
      </c>
      <c r="AH471" s="171" t="s">
        <v>3253</v>
      </c>
      <c r="AI471" s="171" t="s">
        <v>3254</v>
      </c>
      <c r="AJ471" s="171" t="s">
        <v>130</v>
      </c>
      <c r="AK471" s="172">
        <v>45133</v>
      </c>
      <c r="AL471" s="186" t="s">
        <v>6316</v>
      </c>
      <c r="AM471" s="127" t="s">
        <v>44</v>
      </c>
      <c r="AN471" s="127" t="s">
        <v>44</v>
      </c>
      <c r="AO471" s="127" t="s">
        <v>44</v>
      </c>
      <c r="AP471" s="127" t="s">
        <v>44</v>
      </c>
      <c r="AQ471" s="127" t="s">
        <v>44</v>
      </c>
      <c r="AR471" s="127" t="s">
        <v>44</v>
      </c>
      <c r="AS471" s="127" t="s">
        <v>44</v>
      </c>
      <c r="AT471" s="127" t="s">
        <v>44</v>
      </c>
      <c r="AU471" s="127" t="s">
        <v>44</v>
      </c>
      <c r="AV471" s="127" t="s">
        <v>44</v>
      </c>
      <c r="AW471" s="127" t="s">
        <v>44</v>
      </c>
      <c r="AX471" s="127" t="s">
        <v>44</v>
      </c>
      <c r="AY471" s="127" t="s">
        <v>44</v>
      </c>
      <c r="AZ471" s="127" t="s">
        <v>44</v>
      </c>
      <c r="BA471" s="127" t="s">
        <v>44</v>
      </c>
      <c r="BB471" s="127" t="s">
        <v>44</v>
      </c>
      <c r="BC471" s="127" t="s">
        <v>44</v>
      </c>
      <c r="BD471" s="127" t="s">
        <v>44</v>
      </c>
      <c r="BE471" s="127" t="s">
        <v>44</v>
      </c>
      <c r="BF471" s="127" t="s">
        <v>44</v>
      </c>
      <c r="BG471" s="127" t="s">
        <v>44</v>
      </c>
      <c r="BH471" s="127" t="s">
        <v>44</v>
      </c>
      <c r="BI471" s="127" t="s">
        <v>44</v>
      </c>
      <c r="BJ471" s="127" t="s">
        <v>44</v>
      </c>
      <c r="BK471" s="127" t="s">
        <v>44</v>
      </c>
      <c r="BL471" s="127" t="s">
        <v>44</v>
      </c>
      <c r="BM471" s="127" t="s">
        <v>44</v>
      </c>
      <c r="BN471" s="127" t="s">
        <v>44</v>
      </c>
      <c r="BO471" s="127" t="s">
        <v>44</v>
      </c>
      <c r="BP471" s="127" t="s">
        <v>44</v>
      </c>
      <c r="BQ471" s="127" t="s">
        <v>44</v>
      </c>
      <c r="BR471" s="127" t="s">
        <v>44</v>
      </c>
      <c r="BS471" s="127" t="s">
        <v>44</v>
      </c>
      <c r="BT471" s="127" t="s">
        <v>44</v>
      </c>
      <c r="BU471" s="127" t="s">
        <v>44</v>
      </c>
      <c r="BV471" s="174" t="s">
        <v>44</v>
      </c>
      <c r="BW471" s="174" t="s">
        <v>44</v>
      </c>
      <c r="BX471" s="127" t="s">
        <v>44</v>
      </c>
      <c r="BY471" s="127" t="s">
        <v>44</v>
      </c>
      <c r="BZ471" s="174" t="s">
        <v>44</v>
      </c>
      <c r="CA471" s="179" t="s">
        <v>44</v>
      </c>
      <c r="CB471" s="179" t="s">
        <v>44</v>
      </c>
      <c r="CC471" s="179" t="s">
        <v>44</v>
      </c>
      <c r="CD471" s="179" t="s">
        <v>44</v>
      </c>
      <c r="CE471" s="179" t="s">
        <v>44</v>
      </c>
      <c r="CF471" s="179" t="s">
        <v>44</v>
      </c>
      <c r="CG471" s="176" t="s">
        <v>44</v>
      </c>
      <c r="CH471" s="168">
        <v>0.1</v>
      </c>
      <c r="CI471" s="169">
        <v>0.05</v>
      </c>
      <c r="CJ471" s="169">
        <v>1.15E-3</v>
      </c>
      <c r="CK471" s="169" t="s">
        <v>44</v>
      </c>
      <c r="CL471" s="169">
        <v>1.15E-3</v>
      </c>
      <c r="CM471" s="177" t="s">
        <v>44</v>
      </c>
      <c r="CN471" s="177" t="s">
        <v>44</v>
      </c>
      <c r="CO471" s="177" t="s">
        <v>44</v>
      </c>
      <c r="CP471" s="127" t="s">
        <v>44</v>
      </c>
      <c r="CQ471" s="127" t="s">
        <v>44</v>
      </c>
      <c r="CR471" s="127" t="s">
        <v>44</v>
      </c>
      <c r="CS471" s="127" t="s">
        <v>44</v>
      </c>
      <c r="CT471" s="125" t="s">
        <v>44</v>
      </c>
      <c r="CU471" s="125" t="s">
        <v>44</v>
      </c>
      <c r="CV471" s="125" t="s">
        <v>6317</v>
      </c>
      <c r="CW471" s="125" t="s">
        <v>44</v>
      </c>
      <c r="CX471" s="153">
        <v>25569.604861099539</v>
      </c>
    </row>
    <row r="472" spans="1:102" ht="15" customHeight="1" x14ac:dyDescent="0.25">
      <c r="A472" s="8"/>
      <c r="B472" s="128">
        <v>49983891000132</v>
      </c>
      <c r="C472" s="151" t="s">
        <v>6435</v>
      </c>
      <c r="D472" s="125">
        <v>13</v>
      </c>
      <c r="E472" s="125"/>
      <c r="F472" s="121"/>
      <c r="G472" s="125" t="s">
        <v>2212</v>
      </c>
      <c r="H472" s="125" t="s">
        <v>347</v>
      </c>
      <c r="I472" s="125" t="s">
        <v>3278</v>
      </c>
      <c r="J472" s="125" t="s">
        <v>3317</v>
      </c>
      <c r="K472" s="125" t="s">
        <v>3285</v>
      </c>
      <c r="L472" s="125" t="s">
        <v>3273</v>
      </c>
      <c r="M472" s="125" t="s">
        <v>110</v>
      </c>
      <c r="N472" s="125" t="s">
        <v>111</v>
      </c>
      <c r="O472" s="125" t="s">
        <v>262</v>
      </c>
      <c r="P472" s="125" t="s">
        <v>3821</v>
      </c>
      <c r="Q472" s="126">
        <v>501.9</v>
      </c>
      <c r="R472" s="125" t="s">
        <v>4571</v>
      </c>
      <c r="S472" s="187" t="s">
        <v>44</v>
      </c>
      <c r="T472" s="170">
        <v>500</v>
      </c>
      <c r="U472" s="170">
        <v>500</v>
      </c>
      <c r="V472" s="171" t="s">
        <v>3271</v>
      </c>
      <c r="W472" s="171" t="s">
        <v>132</v>
      </c>
      <c r="X472" s="171" t="s">
        <v>5689</v>
      </c>
      <c r="Y472" s="171" t="s">
        <v>3288</v>
      </c>
      <c r="Z472" s="171">
        <v>366</v>
      </c>
      <c r="AA472" s="171" t="s">
        <v>44</v>
      </c>
      <c r="AB472" s="168" t="s">
        <v>44</v>
      </c>
      <c r="AC472" s="171" t="s">
        <v>44</v>
      </c>
      <c r="AD472" s="168">
        <v>1.54E-2</v>
      </c>
      <c r="AE472" s="168" t="s">
        <v>44</v>
      </c>
      <c r="AF472" s="168">
        <v>1.54E-2</v>
      </c>
      <c r="AG472" s="168">
        <v>0.1</v>
      </c>
      <c r="AH472" s="171" t="s">
        <v>133</v>
      </c>
      <c r="AI472" s="171" t="s">
        <v>4607</v>
      </c>
      <c r="AJ472" s="171" t="s">
        <v>130</v>
      </c>
      <c r="AK472" s="172">
        <v>45012</v>
      </c>
      <c r="AL472" s="186" t="s">
        <v>6436</v>
      </c>
      <c r="AM472" s="127" t="s">
        <v>44</v>
      </c>
      <c r="AN472" s="127" t="s">
        <v>44</v>
      </c>
      <c r="AO472" s="127" t="s">
        <v>44</v>
      </c>
      <c r="AP472" s="127" t="s">
        <v>44</v>
      </c>
      <c r="AQ472" s="127" t="s">
        <v>44</v>
      </c>
      <c r="AR472" s="127" t="s">
        <v>44</v>
      </c>
      <c r="AS472" s="127" t="s">
        <v>44</v>
      </c>
      <c r="AT472" s="127" t="s">
        <v>44</v>
      </c>
      <c r="AU472" s="127" t="s">
        <v>44</v>
      </c>
      <c r="AV472" s="127" t="s">
        <v>44</v>
      </c>
      <c r="AW472" s="127" t="s">
        <v>44</v>
      </c>
      <c r="AX472" s="127" t="s">
        <v>44</v>
      </c>
      <c r="AY472" s="127" t="s">
        <v>44</v>
      </c>
      <c r="AZ472" s="127" t="s">
        <v>44</v>
      </c>
      <c r="BA472" s="127" t="s">
        <v>44</v>
      </c>
      <c r="BB472" s="127" t="s">
        <v>44</v>
      </c>
      <c r="BC472" s="127" t="s">
        <v>44</v>
      </c>
      <c r="BD472" s="127" t="s">
        <v>44</v>
      </c>
      <c r="BE472" s="127" t="s">
        <v>44</v>
      </c>
      <c r="BF472" s="127" t="s">
        <v>44</v>
      </c>
      <c r="BG472" s="127" t="s">
        <v>44</v>
      </c>
      <c r="BH472" s="127" t="s">
        <v>44</v>
      </c>
      <c r="BI472" s="127" t="s">
        <v>44</v>
      </c>
      <c r="BJ472" s="127" t="s">
        <v>44</v>
      </c>
      <c r="BK472" s="127" t="s">
        <v>44</v>
      </c>
      <c r="BL472" s="127" t="s">
        <v>44</v>
      </c>
      <c r="BM472" s="127" t="s">
        <v>44</v>
      </c>
      <c r="BN472" s="127" t="s">
        <v>44</v>
      </c>
      <c r="BO472" s="127" t="s">
        <v>44</v>
      </c>
      <c r="BP472" s="127" t="s">
        <v>44</v>
      </c>
      <c r="BQ472" s="127" t="s">
        <v>44</v>
      </c>
      <c r="BR472" s="127" t="s">
        <v>44</v>
      </c>
      <c r="BS472" s="127" t="s">
        <v>44</v>
      </c>
      <c r="BT472" s="127" t="s">
        <v>44</v>
      </c>
      <c r="BU472" s="127" t="s">
        <v>44</v>
      </c>
      <c r="BV472" s="174" t="s">
        <v>44</v>
      </c>
      <c r="BW472" s="174" t="s">
        <v>44</v>
      </c>
      <c r="BX472" s="127" t="s">
        <v>44</v>
      </c>
      <c r="BY472" s="127" t="s">
        <v>44</v>
      </c>
      <c r="BZ472" s="174" t="s">
        <v>44</v>
      </c>
      <c r="CA472" s="179" t="s">
        <v>44</v>
      </c>
      <c r="CB472" s="179" t="s">
        <v>44</v>
      </c>
      <c r="CC472" s="179" t="s">
        <v>44</v>
      </c>
      <c r="CD472" s="179" t="s">
        <v>44</v>
      </c>
      <c r="CE472" s="179" t="s">
        <v>44</v>
      </c>
      <c r="CF472" s="179" t="s">
        <v>44</v>
      </c>
      <c r="CG472" s="176" t="s">
        <v>44</v>
      </c>
      <c r="CH472" s="168">
        <v>0.24</v>
      </c>
      <c r="CI472" s="169">
        <v>0.15</v>
      </c>
      <c r="CJ472" s="169">
        <v>3.6960000000000005E-3</v>
      </c>
      <c r="CK472" s="169" t="s">
        <v>44</v>
      </c>
      <c r="CL472" s="169">
        <v>3.6960000000000005E-3</v>
      </c>
      <c r="CM472" s="177" t="s">
        <v>44</v>
      </c>
      <c r="CN472" s="177" t="s">
        <v>44</v>
      </c>
      <c r="CO472" s="177" t="s">
        <v>44</v>
      </c>
      <c r="CP472" s="127" t="s">
        <v>44</v>
      </c>
      <c r="CQ472" s="127" t="s">
        <v>44</v>
      </c>
      <c r="CR472" s="127" t="s">
        <v>44</v>
      </c>
      <c r="CS472" s="127" t="s">
        <v>44</v>
      </c>
      <c r="CT472" s="125" t="s">
        <v>44</v>
      </c>
      <c r="CU472" s="125" t="s">
        <v>44</v>
      </c>
      <c r="CV472" s="125" t="s">
        <v>6437</v>
      </c>
      <c r="CW472" s="125" t="s">
        <v>44</v>
      </c>
      <c r="CX472" s="153">
        <v>25569.625694432871</v>
      </c>
    </row>
    <row r="473" spans="1:102" ht="15" customHeight="1" x14ac:dyDescent="0.25">
      <c r="A473" s="8"/>
      <c r="B473" s="128">
        <v>57286949000117</v>
      </c>
      <c r="C473" s="151" t="s">
        <v>3986</v>
      </c>
      <c r="D473" s="125">
        <v>50</v>
      </c>
      <c r="E473" s="125"/>
      <c r="F473" s="121"/>
      <c r="G473" s="125" t="s">
        <v>2212</v>
      </c>
      <c r="H473" s="125" t="s">
        <v>347</v>
      </c>
      <c r="I473" s="125" t="s">
        <v>3278</v>
      </c>
      <c r="J473" s="125" t="s">
        <v>357</v>
      </c>
      <c r="K473" s="125" t="s">
        <v>3285</v>
      </c>
      <c r="L473" s="125" t="s">
        <v>4605</v>
      </c>
      <c r="M473" s="125" t="s">
        <v>4884</v>
      </c>
      <c r="N473" s="125" t="s">
        <v>44</v>
      </c>
      <c r="O473" s="125" t="s">
        <v>4647</v>
      </c>
      <c r="P473" s="125" t="s">
        <v>3828</v>
      </c>
      <c r="Q473" s="126">
        <v>10000</v>
      </c>
      <c r="R473" s="125" t="s">
        <v>4612</v>
      </c>
      <c r="S473" s="187" t="s">
        <v>44</v>
      </c>
      <c r="T473" s="170">
        <v>0.01</v>
      </c>
      <c r="U473" s="170">
        <v>0.01</v>
      </c>
      <c r="V473" s="171" t="s">
        <v>3271</v>
      </c>
      <c r="W473" s="171" t="s">
        <v>132</v>
      </c>
      <c r="X473" s="171" t="s">
        <v>132</v>
      </c>
      <c r="Y473" s="171" t="s">
        <v>132</v>
      </c>
      <c r="Z473" s="171">
        <v>0</v>
      </c>
      <c r="AA473" s="171" t="s">
        <v>44</v>
      </c>
      <c r="AB473" s="168" t="s">
        <v>44</v>
      </c>
      <c r="AC473" s="171" t="s">
        <v>44</v>
      </c>
      <c r="AD473" s="168">
        <v>0.02</v>
      </c>
      <c r="AE473" s="168" t="s">
        <v>44</v>
      </c>
      <c r="AF473" s="168" t="s">
        <v>44</v>
      </c>
      <c r="AG473" s="168">
        <v>0.2</v>
      </c>
      <c r="AH473" s="171" t="s">
        <v>5038</v>
      </c>
      <c r="AI473" s="171" t="s">
        <v>5039</v>
      </c>
      <c r="AJ473" s="171" t="s">
        <v>44</v>
      </c>
      <c r="AK473" s="172">
        <v>45652</v>
      </c>
      <c r="AL473" s="186" t="s">
        <v>6438</v>
      </c>
      <c r="AM473" s="127" t="s">
        <v>44</v>
      </c>
      <c r="AN473" s="127" t="s">
        <v>44</v>
      </c>
      <c r="AO473" s="127" t="s">
        <v>44</v>
      </c>
      <c r="AP473" s="127" t="s">
        <v>44</v>
      </c>
      <c r="AQ473" s="127" t="s">
        <v>44</v>
      </c>
      <c r="AR473" s="127" t="s">
        <v>44</v>
      </c>
      <c r="AS473" s="127" t="s">
        <v>44</v>
      </c>
      <c r="AT473" s="127" t="s">
        <v>44</v>
      </c>
      <c r="AU473" s="127" t="s">
        <v>44</v>
      </c>
      <c r="AV473" s="127" t="s">
        <v>44</v>
      </c>
      <c r="AW473" s="127" t="s">
        <v>44</v>
      </c>
      <c r="AX473" s="127" t="s">
        <v>44</v>
      </c>
      <c r="AY473" s="127" t="s">
        <v>44</v>
      </c>
      <c r="AZ473" s="127" t="s">
        <v>44</v>
      </c>
      <c r="BA473" s="127" t="s">
        <v>44</v>
      </c>
      <c r="BB473" s="127" t="s">
        <v>44</v>
      </c>
      <c r="BC473" s="127" t="s">
        <v>44</v>
      </c>
      <c r="BD473" s="127" t="s">
        <v>44</v>
      </c>
      <c r="BE473" s="127" t="s">
        <v>44</v>
      </c>
      <c r="BF473" s="127" t="s">
        <v>44</v>
      </c>
      <c r="BG473" s="127" t="s">
        <v>44</v>
      </c>
      <c r="BH473" s="127" t="s">
        <v>44</v>
      </c>
      <c r="BI473" s="127" t="s">
        <v>44</v>
      </c>
      <c r="BJ473" s="127" t="s">
        <v>44</v>
      </c>
      <c r="BK473" s="127" t="s">
        <v>44</v>
      </c>
      <c r="BL473" s="127" t="s">
        <v>44</v>
      </c>
      <c r="BM473" s="127" t="s">
        <v>44</v>
      </c>
      <c r="BN473" s="127" t="s">
        <v>44</v>
      </c>
      <c r="BO473" s="127" t="s">
        <v>44</v>
      </c>
      <c r="BP473" s="127" t="s">
        <v>44</v>
      </c>
      <c r="BQ473" s="127" t="s">
        <v>44</v>
      </c>
      <c r="BR473" s="127" t="s">
        <v>44</v>
      </c>
      <c r="BS473" s="127" t="s">
        <v>44</v>
      </c>
      <c r="BT473" s="127" t="s">
        <v>44</v>
      </c>
      <c r="BU473" s="127" t="s">
        <v>44</v>
      </c>
      <c r="BV473" s="174" t="s">
        <v>44</v>
      </c>
      <c r="BW473" s="174" t="s">
        <v>44</v>
      </c>
      <c r="BX473" s="127" t="s">
        <v>44</v>
      </c>
      <c r="BY473" s="127" t="s">
        <v>44</v>
      </c>
      <c r="BZ473" s="174" t="s">
        <v>44</v>
      </c>
      <c r="CA473" s="179" t="s">
        <v>44</v>
      </c>
      <c r="CB473" s="179" t="s">
        <v>44</v>
      </c>
      <c r="CC473" s="179" t="s">
        <v>44</v>
      </c>
      <c r="CD473" s="179" t="s">
        <v>44</v>
      </c>
      <c r="CE473" s="179" t="s">
        <v>44</v>
      </c>
      <c r="CF473" s="179" t="s">
        <v>44</v>
      </c>
      <c r="CG473" s="176" t="s">
        <v>44</v>
      </c>
      <c r="CH473" s="168">
        <v>0.15</v>
      </c>
      <c r="CI473" s="169">
        <v>0.1</v>
      </c>
      <c r="CJ473" s="169">
        <v>3.0000000000000001E-3</v>
      </c>
      <c r="CK473" s="169" t="s">
        <v>44</v>
      </c>
      <c r="CL473" s="169">
        <v>3.0000000000000001E-3</v>
      </c>
      <c r="CM473" s="177" t="s">
        <v>44</v>
      </c>
      <c r="CN473" s="177" t="s">
        <v>44</v>
      </c>
      <c r="CO473" s="177" t="s">
        <v>44</v>
      </c>
      <c r="CP473" s="127" t="s">
        <v>44</v>
      </c>
      <c r="CQ473" s="127" t="s">
        <v>44</v>
      </c>
      <c r="CR473" s="127" t="s">
        <v>44</v>
      </c>
      <c r="CS473" s="127" t="s">
        <v>44</v>
      </c>
      <c r="CT473" s="125" t="s">
        <v>44</v>
      </c>
      <c r="CU473" s="125" t="s">
        <v>44</v>
      </c>
      <c r="CV473" s="125" t="s">
        <v>6439</v>
      </c>
      <c r="CW473" s="125" t="s">
        <v>44</v>
      </c>
      <c r="CX473" s="153">
        <v>25569.604861099539</v>
      </c>
    </row>
    <row r="474" spans="1:102" ht="15" customHeight="1" x14ac:dyDescent="0.25">
      <c r="A474" s="8"/>
      <c r="B474" s="128">
        <v>57286949000117</v>
      </c>
      <c r="C474" s="151" t="s">
        <v>3987</v>
      </c>
      <c r="D474" s="125">
        <v>50</v>
      </c>
      <c r="E474" s="125"/>
      <c r="F474" s="121"/>
      <c r="G474" s="125" t="s">
        <v>2212</v>
      </c>
      <c r="H474" s="125" t="s">
        <v>347</v>
      </c>
      <c r="I474" s="125" t="s">
        <v>3278</v>
      </c>
      <c r="J474" s="125" t="s">
        <v>357</v>
      </c>
      <c r="K474" s="125" t="s">
        <v>3298</v>
      </c>
      <c r="L474" s="125" t="s">
        <v>4605</v>
      </c>
      <c r="M474" s="125" t="s">
        <v>4884</v>
      </c>
      <c r="N474" s="125" t="s">
        <v>44</v>
      </c>
      <c r="O474" s="125" t="s">
        <v>4647</v>
      </c>
      <c r="P474" s="125" t="s">
        <v>3828</v>
      </c>
      <c r="Q474" s="126">
        <v>500000</v>
      </c>
      <c r="R474" s="125" t="s">
        <v>4612</v>
      </c>
      <c r="S474" s="187" t="s">
        <v>44</v>
      </c>
      <c r="T474" s="170">
        <v>0.01</v>
      </c>
      <c r="U474" s="170">
        <v>0.01</v>
      </c>
      <c r="V474" s="171" t="s">
        <v>3271</v>
      </c>
      <c r="W474" s="171" t="s">
        <v>132</v>
      </c>
      <c r="X474" s="171" t="s">
        <v>132</v>
      </c>
      <c r="Y474" s="171" t="s">
        <v>132</v>
      </c>
      <c r="Z474" s="171">
        <v>0</v>
      </c>
      <c r="AA474" s="171" t="s">
        <v>44</v>
      </c>
      <c r="AB474" s="168" t="s">
        <v>44</v>
      </c>
      <c r="AC474" s="171" t="s">
        <v>44</v>
      </c>
      <c r="AD474" s="168">
        <v>0.02</v>
      </c>
      <c r="AE474" s="168" t="s">
        <v>44</v>
      </c>
      <c r="AF474" s="168" t="s">
        <v>44</v>
      </c>
      <c r="AG474" s="168">
        <v>0.2</v>
      </c>
      <c r="AH474" s="171" t="s">
        <v>5038</v>
      </c>
      <c r="AI474" s="171" t="s">
        <v>5039</v>
      </c>
      <c r="AJ474" s="171" t="s">
        <v>44</v>
      </c>
      <c r="AK474" s="172">
        <v>45652</v>
      </c>
      <c r="AL474" s="186" t="s">
        <v>6440</v>
      </c>
      <c r="AM474" s="127" t="s">
        <v>44</v>
      </c>
      <c r="AN474" s="127" t="s">
        <v>44</v>
      </c>
      <c r="AO474" s="127" t="s">
        <v>44</v>
      </c>
      <c r="AP474" s="127" t="s">
        <v>44</v>
      </c>
      <c r="AQ474" s="127" t="s">
        <v>44</v>
      </c>
      <c r="AR474" s="127" t="s">
        <v>44</v>
      </c>
      <c r="AS474" s="127" t="s">
        <v>44</v>
      </c>
      <c r="AT474" s="127" t="s">
        <v>44</v>
      </c>
      <c r="AU474" s="127" t="s">
        <v>44</v>
      </c>
      <c r="AV474" s="127" t="s">
        <v>44</v>
      </c>
      <c r="AW474" s="127" t="s">
        <v>44</v>
      </c>
      <c r="AX474" s="127" t="s">
        <v>44</v>
      </c>
      <c r="AY474" s="127" t="s">
        <v>44</v>
      </c>
      <c r="AZ474" s="127" t="s">
        <v>44</v>
      </c>
      <c r="BA474" s="127" t="s">
        <v>44</v>
      </c>
      <c r="BB474" s="127" t="s">
        <v>44</v>
      </c>
      <c r="BC474" s="127" t="s">
        <v>44</v>
      </c>
      <c r="BD474" s="127" t="s">
        <v>44</v>
      </c>
      <c r="BE474" s="127" t="s">
        <v>44</v>
      </c>
      <c r="BF474" s="127" t="s">
        <v>44</v>
      </c>
      <c r="BG474" s="127" t="s">
        <v>44</v>
      </c>
      <c r="BH474" s="127" t="s">
        <v>44</v>
      </c>
      <c r="BI474" s="127" t="s">
        <v>44</v>
      </c>
      <c r="BJ474" s="127" t="s">
        <v>44</v>
      </c>
      <c r="BK474" s="127" t="s">
        <v>44</v>
      </c>
      <c r="BL474" s="127" t="s">
        <v>44</v>
      </c>
      <c r="BM474" s="127" t="s">
        <v>44</v>
      </c>
      <c r="BN474" s="127" t="s">
        <v>44</v>
      </c>
      <c r="BO474" s="127" t="s">
        <v>44</v>
      </c>
      <c r="BP474" s="127" t="s">
        <v>44</v>
      </c>
      <c r="BQ474" s="127" t="s">
        <v>44</v>
      </c>
      <c r="BR474" s="127" t="s">
        <v>44</v>
      </c>
      <c r="BS474" s="127" t="s">
        <v>44</v>
      </c>
      <c r="BT474" s="127" t="s">
        <v>44</v>
      </c>
      <c r="BU474" s="127" t="s">
        <v>44</v>
      </c>
      <c r="BV474" s="174" t="s">
        <v>44</v>
      </c>
      <c r="BW474" s="174" t="s">
        <v>44</v>
      </c>
      <c r="BX474" s="127" t="s">
        <v>44</v>
      </c>
      <c r="BY474" s="127" t="s">
        <v>44</v>
      </c>
      <c r="BZ474" s="174" t="s">
        <v>44</v>
      </c>
      <c r="CA474" s="179" t="s">
        <v>44</v>
      </c>
      <c r="CB474" s="179" t="s">
        <v>44</v>
      </c>
      <c r="CC474" s="179" t="s">
        <v>44</v>
      </c>
      <c r="CD474" s="179" t="s">
        <v>44</v>
      </c>
      <c r="CE474" s="179" t="s">
        <v>44</v>
      </c>
      <c r="CF474" s="179" t="s">
        <v>44</v>
      </c>
      <c r="CG474" s="176" t="s">
        <v>44</v>
      </c>
      <c r="CH474" s="168">
        <v>0.15</v>
      </c>
      <c r="CI474" s="169">
        <v>0.1</v>
      </c>
      <c r="CJ474" s="169">
        <v>3.0000000000000001E-3</v>
      </c>
      <c r="CK474" s="169" t="s">
        <v>44</v>
      </c>
      <c r="CL474" s="169">
        <v>3.0000000000000001E-3</v>
      </c>
      <c r="CM474" s="177" t="s">
        <v>44</v>
      </c>
      <c r="CN474" s="177" t="s">
        <v>44</v>
      </c>
      <c r="CO474" s="177" t="s">
        <v>44</v>
      </c>
      <c r="CP474" s="127" t="s">
        <v>44</v>
      </c>
      <c r="CQ474" s="127" t="s">
        <v>44</v>
      </c>
      <c r="CR474" s="127" t="s">
        <v>44</v>
      </c>
      <c r="CS474" s="127" t="s">
        <v>44</v>
      </c>
      <c r="CT474" s="125" t="s">
        <v>44</v>
      </c>
      <c r="CU474" s="125" t="s">
        <v>44</v>
      </c>
      <c r="CV474" s="125" t="s">
        <v>6439</v>
      </c>
      <c r="CW474" s="125" t="s">
        <v>44</v>
      </c>
      <c r="CX474" s="153">
        <v>25569.604861099539</v>
      </c>
    </row>
    <row r="475" spans="1:102" ht="15" customHeight="1" x14ac:dyDescent="0.25">
      <c r="A475" s="8"/>
      <c r="B475" s="128">
        <v>38954217000103</v>
      </c>
      <c r="C475" s="151" t="s">
        <v>6441</v>
      </c>
      <c r="D475" s="125">
        <v>24</v>
      </c>
      <c r="E475" s="125"/>
      <c r="F475" s="121"/>
      <c r="G475" s="125" t="s">
        <v>2212</v>
      </c>
      <c r="H475" s="125" t="s">
        <v>3263</v>
      </c>
      <c r="I475" s="125" t="s">
        <v>3257</v>
      </c>
      <c r="J475" s="125" t="s">
        <v>357</v>
      </c>
      <c r="K475" s="125" t="s">
        <v>3298</v>
      </c>
      <c r="L475" s="125" t="s">
        <v>3272</v>
      </c>
      <c r="M475" s="125" t="s">
        <v>110</v>
      </c>
      <c r="N475" s="125" t="s">
        <v>111</v>
      </c>
      <c r="O475" s="125" t="s">
        <v>4606</v>
      </c>
      <c r="P475" s="125" t="s">
        <v>4860</v>
      </c>
      <c r="Q475" s="126">
        <v>1000</v>
      </c>
      <c r="R475" s="125" t="s">
        <v>4571</v>
      </c>
      <c r="S475" s="187" t="s">
        <v>44</v>
      </c>
      <c r="T475" s="170">
        <v>1000</v>
      </c>
      <c r="U475" s="170">
        <v>1000</v>
      </c>
      <c r="V475" s="171" t="s">
        <v>3271</v>
      </c>
      <c r="W475" s="171" t="s">
        <v>3288</v>
      </c>
      <c r="X475" s="171" t="s">
        <v>3289</v>
      </c>
      <c r="Y475" s="171" t="s">
        <v>3292</v>
      </c>
      <c r="Z475" s="171">
        <v>32</v>
      </c>
      <c r="AA475" s="171" t="s">
        <v>44</v>
      </c>
      <c r="AB475" s="168" t="s">
        <v>44</v>
      </c>
      <c r="AC475" s="171" t="s">
        <v>6442</v>
      </c>
      <c r="AD475" s="168">
        <v>1.8500000000000003E-2</v>
      </c>
      <c r="AE475" s="168">
        <v>0.16849999999999998</v>
      </c>
      <c r="AF475" s="168" t="s">
        <v>44</v>
      </c>
      <c r="AG475" s="168">
        <v>0.2</v>
      </c>
      <c r="AH475" s="171" t="s">
        <v>3253</v>
      </c>
      <c r="AI475" s="171" t="s">
        <v>3254</v>
      </c>
      <c r="AJ475" s="171" t="s">
        <v>44</v>
      </c>
      <c r="AK475" s="172">
        <v>44134</v>
      </c>
      <c r="AL475" s="186" t="s">
        <v>6443</v>
      </c>
      <c r="AM475" s="127">
        <v>-1.4543899811658901E-2</v>
      </c>
      <c r="AN475" s="127">
        <v>4.6111048563727199E-2</v>
      </c>
      <c r="AO475" s="127">
        <v>0.34052568194242111</v>
      </c>
      <c r="AP475" s="127">
        <v>0.32177330045506841</v>
      </c>
      <c r="AQ475" s="127">
        <v>0.3084499120378667</v>
      </c>
      <c r="AR475" s="127">
        <v>-1.29100148504038E-2</v>
      </c>
      <c r="AS475" s="127">
        <v>0.24308037783959199</v>
      </c>
      <c r="AT475" s="127">
        <v>2.7672903911451999E-2</v>
      </c>
      <c r="AU475" s="127" t="s">
        <v>44</v>
      </c>
      <c r="AV475" s="127" t="s">
        <v>44</v>
      </c>
      <c r="AW475" s="127">
        <v>0.20610737457632511</v>
      </c>
      <c r="AX475" s="127" t="s">
        <v>44</v>
      </c>
      <c r="AY475" s="127">
        <v>1.0156092449558534</v>
      </c>
      <c r="AZ475" s="127">
        <v>2.296583332028701</v>
      </c>
      <c r="BA475" s="127">
        <v>2.6657714025769144</v>
      </c>
      <c r="BB475" s="127">
        <v>2.8251072571785585</v>
      </c>
      <c r="BC475" s="127" t="s">
        <v>44</v>
      </c>
      <c r="BD475" s="127">
        <v>1.8630504512102479</v>
      </c>
      <c r="BE475" s="127">
        <v>0.22365550781690521</v>
      </c>
      <c r="BF475" s="127" t="s">
        <v>44</v>
      </c>
      <c r="BG475" s="127" t="s">
        <v>44</v>
      </c>
      <c r="BH475" s="127">
        <v>2.3449275217758561</v>
      </c>
      <c r="BI475" s="127">
        <v>-2.5453281269912399E-2</v>
      </c>
      <c r="BJ475" s="127">
        <v>7.0869643593460003E-4</v>
      </c>
      <c r="BK475" s="127">
        <v>0.19225077408544569</v>
      </c>
      <c r="BL475" s="127">
        <v>0.1794117964048767</v>
      </c>
      <c r="BM475" s="127">
        <v>0.17965339150878501</v>
      </c>
      <c r="BN475" s="127">
        <v>-0.1216497430046462</v>
      </c>
      <c r="BO475" s="127">
        <v>0.1126059842547668</v>
      </c>
      <c r="BP475" s="127">
        <v>-9.6057131541582103E-2</v>
      </c>
      <c r="BQ475" s="127" t="s">
        <v>44</v>
      </c>
      <c r="BR475" s="127" t="s">
        <v>44</v>
      </c>
      <c r="BS475" s="127">
        <v>0.10866157923007735</v>
      </c>
      <c r="BT475" s="127">
        <v>0.17898995461701581</v>
      </c>
      <c r="BU475" s="127">
        <v>0.19302926109321561</v>
      </c>
      <c r="BV475" s="174">
        <v>0.95463875661580677</v>
      </c>
      <c r="BW475" s="174">
        <v>0.53066345629396827</v>
      </c>
      <c r="BX475" s="127">
        <v>-0.10777424306354461</v>
      </c>
      <c r="BY475" s="127">
        <v>-0.30724705817592368</v>
      </c>
      <c r="BZ475" s="174">
        <v>0.93196177806813518</v>
      </c>
      <c r="CA475" s="179">
        <v>0.8820038505172767</v>
      </c>
      <c r="CB475" s="179">
        <v>-0.43271378445956549</v>
      </c>
      <c r="CC475" s="179">
        <v>0.6471546028934726</v>
      </c>
      <c r="CD475" s="179">
        <v>0.52192904716611899</v>
      </c>
      <c r="CE475" s="179">
        <v>0.17507074473329701</v>
      </c>
      <c r="CF475" s="179">
        <v>0.75861609732559843</v>
      </c>
      <c r="CG475" s="176">
        <v>2.7884452999999998</v>
      </c>
      <c r="CH475" s="168">
        <v>0.27</v>
      </c>
      <c r="CI475" s="169">
        <v>0.15</v>
      </c>
      <c r="CJ475" s="169">
        <v>4.9950000000000003E-3</v>
      </c>
      <c r="CK475" s="169" t="s">
        <v>44</v>
      </c>
      <c r="CL475" s="169">
        <v>4.9950000000000003E-3</v>
      </c>
      <c r="CM475" s="177">
        <v>152806790.36000001</v>
      </c>
      <c r="CN475" s="177">
        <v>119521196.91920634</v>
      </c>
      <c r="CO475" s="177">
        <v>79086432.280000031</v>
      </c>
      <c r="CP475" s="127" t="s">
        <v>44</v>
      </c>
      <c r="CQ475" s="127" t="s">
        <v>44</v>
      </c>
      <c r="CR475" s="127" t="s">
        <v>44</v>
      </c>
      <c r="CS475" s="127" t="s">
        <v>44</v>
      </c>
      <c r="CT475" s="125" t="s">
        <v>44</v>
      </c>
      <c r="CU475" s="125" t="s">
        <v>44</v>
      </c>
      <c r="CV475" s="125" t="s">
        <v>6444</v>
      </c>
      <c r="CW475" s="125" t="s">
        <v>44</v>
      </c>
      <c r="CX475" s="153">
        <v>25569.625694432871</v>
      </c>
    </row>
    <row r="476" spans="1:102" ht="15" customHeight="1" x14ac:dyDescent="0.25">
      <c r="A476" s="8"/>
      <c r="B476" s="128">
        <v>36046327000141</v>
      </c>
      <c r="C476" s="151" t="s">
        <v>6445</v>
      </c>
      <c r="D476" s="125">
        <v>26</v>
      </c>
      <c r="E476" s="125"/>
      <c r="F476" s="121"/>
      <c r="G476" s="125" t="s">
        <v>2212</v>
      </c>
      <c r="H476" s="125" t="s">
        <v>3263</v>
      </c>
      <c r="I476" s="125" t="s">
        <v>3257</v>
      </c>
      <c r="J476" s="125" t="s">
        <v>3319</v>
      </c>
      <c r="K476" s="125" t="s">
        <v>3285</v>
      </c>
      <c r="L476" s="125" t="s">
        <v>3273</v>
      </c>
      <c r="M476" s="125" t="s">
        <v>110</v>
      </c>
      <c r="N476" s="125" t="s">
        <v>4646</v>
      </c>
      <c r="O476" s="125" t="s">
        <v>401</v>
      </c>
      <c r="P476" s="125" t="s">
        <v>3297</v>
      </c>
      <c r="Q476" s="126">
        <v>500</v>
      </c>
      <c r="R476" s="125" t="s">
        <v>4571</v>
      </c>
      <c r="S476" s="187" t="s">
        <v>44</v>
      </c>
      <c r="T476" s="170">
        <v>100</v>
      </c>
      <c r="U476" s="170">
        <v>100</v>
      </c>
      <c r="V476" s="171" t="s">
        <v>3271</v>
      </c>
      <c r="W476" s="171" t="s">
        <v>3288</v>
      </c>
      <c r="X476" s="171" t="s">
        <v>3288</v>
      </c>
      <c r="Y476" s="171" t="s">
        <v>4678</v>
      </c>
      <c r="Z476" s="171">
        <v>6</v>
      </c>
      <c r="AA476" s="171" t="s">
        <v>44</v>
      </c>
      <c r="AB476" s="168" t="s">
        <v>44</v>
      </c>
      <c r="AC476" s="171" t="s">
        <v>6446</v>
      </c>
      <c r="AD476" s="168">
        <v>6.9999999999999993E-3</v>
      </c>
      <c r="AE476" s="168">
        <v>0.20700000000000002</v>
      </c>
      <c r="AF476" s="168">
        <v>0.02</v>
      </c>
      <c r="AG476" s="168" t="s">
        <v>44</v>
      </c>
      <c r="AH476" s="171" t="s">
        <v>44</v>
      </c>
      <c r="AI476" s="171" t="s">
        <v>44</v>
      </c>
      <c r="AJ476" s="171" t="s">
        <v>44</v>
      </c>
      <c r="AK476" s="172">
        <v>44018</v>
      </c>
      <c r="AL476" s="186" t="s">
        <v>6447</v>
      </c>
      <c r="AM476" s="127">
        <v>3.3167155094724302E-2</v>
      </c>
      <c r="AN476" s="127">
        <v>5.1752247998508798E-2</v>
      </c>
      <c r="AO476" s="127">
        <v>0.1727161551149245</v>
      </c>
      <c r="AP476" s="127">
        <v>0.14114849768890081</v>
      </c>
      <c r="AQ476" s="127">
        <v>0.14603886146714409</v>
      </c>
      <c r="AR476" s="127">
        <v>0.1142293189220995</v>
      </c>
      <c r="AS476" s="127">
        <v>0.14645579081145499</v>
      </c>
      <c r="AT476" s="127">
        <v>-3.0501849404525799E-2</v>
      </c>
      <c r="AU476" s="127" t="s">
        <v>44</v>
      </c>
      <c r="AV476" s="127" t="s">
        <v>44</v>
      </c>
      <c r="AW476" s="127">
        <v>8.99456387775288E-2</v>
      </c>
      <c r="AX476" s="127">
        <v>3.0402415775489962</v>
      </c>
      <c r="AY476" s="127">
        <v>1.1398583018968569</v>
      </c>
      <c r="AZ476" s="127">
        <v>1.1648373795081024</v>
      </c>
      <c r="BA476" s="127">
        <v>1.0783907040724816</v>
      </c>
      <c r="BB476" s="127">
        <v>1.1509220791868753</v>
      </c>
      <c r="BC476" s="127">
        <v>1.0504837639475282</v>
      </c>
      <c r="BD476" s="127">
        <v>1.1224868480897738</v>
      </c>
      <c r="BE476" s="127" t="s">
        <v>44</v>
      </c>
      <c r="BF476" s="127" t="s">
        <v>44</v>
      </c>
      <c r="BG476" s="127" t="s">
        <v>44</v>
      </c>
      <c r="BH476" s="127">
        <v>0.83682273686861408</v>
      </c>
      <c r="BI476" s="127">
        <v>2.2257773636470801E-2</v>
      </c>
      <c r="BJ476" s="127">
        <v>6.3498958707162E-3</v>
      </c>
      <c r="BK476" s="127">
        <v>2.4441247257949099E-2</v>
      </c>
      <c r="BL476" s="127">
        <v>9.0728777694273344E-3</v>
      </c>
      <c r="BM476" s="127">
        <v>1.6993949411916009E-2</v>
      </c>
      <c r="BN476" s="127">
        <v>5.4895907678570999E-3</v>
      </c>
      <c r="BO476" s="127">
        <v>1.59813972266298E-2</v>
      </c>
      <c r="BP476" s="127">
        <v>-0.15423188485756001</v>
      </c>
      <c r="BQ476" s="127" t="s">
        <v>44</v>
      </c>
      <c r="BR476" s="127" t="s">
        <v>44</v>
      </c>
      <c r="BS476" s="127">
        <v>-1.5836840738214231E-2</v>
      </c>
      <c r="BT476" s="127">
        <v>5.5532303314770402E-2</v>
      </c>
      <c r="BU476" s="127">
        <v>5.8077229158887703E-2</v>
      </c>
      <c r="BV476" s="174">
        <v>0.4071173211842391</v>
      </c>
      <c r="BW476" s="174">
        <v>-0.1903784619314271</v>
      </c>
      <c r="BX476" s="127">
        <v>-1.6196976744023799E-2</v>
      </c>
      <c r="BY476" s="127">
        <v>-0.1178564735539212</v>
      </c>
      <c r="BZ476" s="174">
        <v>8.0113860204506001E-3</v>
      </c>
      <c r="CA476" s="179">
        <v>2.4774606873047299E-2</v>
      </c>
      <c r="CB476" s="179">
        <v>-0.22877175718617801</v>
      </c>
      <c r="CC476" s="179">
        <v>6.4209166044320198E-2</v>
      </c>
      <c r="CD476" s="179">
        <v>5.2303113108024997E-3</v>
      </c>
      <c r="CE476" s="179">
        <v>5.2815278644124303E-2</v>
      </c>
      <c r="CF476" s="179">
        <v>9.3261254962344595E-2</v>
      </c>
      <c r="CG476" s="176">
        <v>164.762738269793</v>
      </c>
      <c r="CH476" s="168">
        <v>0.3</v>
      </c>
      <c r="CI476" s="169" t="s">
        <v>44</v>
      </c>
      <c r="CJ476" s="169">
        <v>2.0999999999999994E-3</v>
      </c>
      <c r="CK476" s="169" t="s">
        <v>44</v>
      </c>
      <c r="CL476" s="169">
        <v>2.0999999999999994E-3</v>
      </c>
      <c r="CM476" s="177">
        <v>12536915.4</v>
      </c>
      <c r="CN476" s="177">
        <v>12059482.551190477</v>
      </c>
      <c r="CO476" s="177">
        <v>50210.319999999992</v>
      </c>
      <c r="CP476" s="127" t="s">
        <v>44</v>
      </c>
      <c r="CQ476" s="127" t="s">
        <v>44</v>
      </c>
      <c r="CR476" s="127" t="s">
        <v>44</v>
      </c>
      <c r="CS476" s="127" t="s">
        <v>44</v>
      </c>
      <c r="CT476" s="125" t="s">
        <v>44</v>
      </c>
      <c r="CU476" s="125" t="s">
        <v>44</v>
      </c>
      <c r="CV476" s="125" t="s">
        <v>6448</v>
      </c>
      <c r="CW476" s="125" t="s">
        <v>44</v>
      </c>
      <c r="CX476" s="153">
        <v>25569.625694432871</v>
      </c>
    </row>
    <row r="477" spans="1:102" ht="15" customHeight="1" x14ac:dyDescent="0.25">
      <c r="A477" s="8"/>
      <c r="B477" s="128">
        <v>43120902000174</v>
      </c>
      <c r="C477" s="151" t="s">
        <v>3992</v>
      </c>
      <c r="D477" s="125">
        <v>50</v>
      </c>
      <c r="E477" s="125"/>
      <c r="F477" s="121"/>
      <c r="G477" s="125" t="s">
        <v>2212</v>
      </c>
      <c r="H477" s="125" t="s">
        <v>347</v>
      </c>
      <c r="I477" s="125" t="s">
        <v>3278</v>
      </c>
      <c r="J477" s="125" t="s">
        <v>357</v>
      </c>
      <c r="K477" s="125" t="s">
        <v>3285</v>
      </c>
      <c r="L477" s="125" t="s">
        <v>3273</v>
      </c>
      <c r="M477" s="125" t="s">
        <v>4965</v>
      </c>
      <c r="N477" s="125" t="s">
        <v>4785</v>
      </c>
      <c r="O477" s="125" t="s">
        <v>4647</v>
      </c>
      <c r="P477" s="125" t="s">
        <v>3828</v>
      </c>
      <c r="Q477" s="126">
        <v>10000</v>
      </c>
      <c r="R477" s="125" t="s">
        <v>4612</v>
      </c>
      <c r="S477" s="187" t="s">
        <v>44</v>
      </c>
      <c r="T477" s="170">
        <v>1000</v>
      </c>
      <c r="U477" s="170">
        <v>1000</v>
      </c>
      <c r="V477" s="171" t="s">
        <v>3271</v>
      </c>
      <c r="W477" s="171" t="s">
        <v>132</v>
      </c>
      <c r="X477" s="171" t="s">
        <v>44</v>
      </c>
      <c r="Y477" s="171" t="s">
        <v>44</v>
      </c>
      <c r="Z477" s="171" t="s">
        <v>44</v>
      </c>
      <c r="AA477" s="171" t="s">
        <v>44</v>
      </c>
      <c r="AB477" s="168" t="s">
        <v>44</v>
      </c>
      <c r="AC477" s="171" t="s">
        <v>6449</v>
      </c>
      <c r="AD477" s="168">
        <v>0.02</v>
      </c>
      <c r="AE477" s="168">
        <v>4.4999999999999998E-2</v>
      </c>
      <c r="AF477" s="168">
        <v>2.0799999999999999E-2</v>
      </c>
      <c r="AG477" s="168">
        <v>0.2</v>
      </c>
      <c r="AH477" s="171" t="s">
        <v>133</v>
      </c>
      <c r="AI477" s="171" t="s">
        <v>4607</v>
      </c>
      <c r="AJ477" s="171" t="s">
        <v>44</v>
      </c>
      <c r="AK477" s="172">
        <v>44839</v>
      </c>
      <c r="AL477" s="186" t="s">
        <v>6450</v>
      </c>
      <c r="AM477" s="127" t="s">
        <v>44</v>
      </c>
      <c r="AN477" s="127" t="s">
        <v>44</v>
      </c>
      <c r="AO477" s="127" t="s">
        <v>44</v>
      </c>
      <c r="AP477" s="127" t="s">
        <v>44</v>
      </c>
      <c r="AQ477" s="127" t="s">
        <v>44</v>
      </c>
      <c r="AR477" s="127" t="s">
        <v>44</v>
      </c>
      <c r="AS477" s="127" t="s">
        <v>44</v>
      </c>
      <c r="AT477" s="127" t="s">
        <v>44</v>
      </c>
      <c r="AU477" s="127" t="s">
        <v>44</v>
      </c>
      <c r="AV477" s="127" t="s">
        <v>44</v>
      </c>
      <c r="AW477" s="127" t="s">
        <v>44</v>
      </c>
      <c r="AX477" s="127" t="s">
        <v>44</v>
      </c>
      <c r="AY477" s="127" t="s">
        <v>44</v>
      </c>
      <c r="AZ477" s="127" t="s">
        <v>44</v>
      </c>
      <c r="BA477" s="127" t="s">
        <v>44</v>
      </c>
      <c r="BB477" s="127" t="s">
        <v>44</v>
      </c>
      <c r="BC477" s="127" t="s">
        <v>44</v>
      </c>
      <c r="BD477" s="127" t="s">
        <v>44</v>
      </c>
      <c r="BE477" s="127" t="s">
        <v>44</v>
      </c>
      <c r="BF477" s="127" t="s">
        <v>44</v>
      </c>
      <c r="BG477" s="127" t="s">
        <v>44</v>
      </c>
      <c r="BH477" s="127" t="s">
        <v>44</v>
      </c>
      <c r="BI477" s="127" t="s">
        <v>44</v>
      </c>
      <c r="BJ477" s="127" t="s">
        <v>44</v>
      </c>
      <c r="BK477" s="127" t="s">
        <v>44</v>
      </c>
      <c r="BL477" s="127" t="s">
        <v>44</v>
      </c>
      <c r="BM477" s="127" t="s">
        <v>44</v>
      </c>
      <c r="BN477" s="127" t="s">
        <v>44</v>
      </c>
      <c r="BO477" s="127" t="s">
        <v>44</v>
      </c>
      <c r="BP477" s="127" t="s">
        <v>44</v>
      </c>
      <c r="BQ477" s="127" t="s">
        <v>44</v>
      </c>
      <c r="BR477" s="127" t="s">
        <v>44</v>
      </c>
      <c r="BS477" s="127" t="s">
        <v>44</v>
      </c>
      <c r="BT477" s="127">
        <v>4.15685718420227E-2</v>
      </c>
      <c r="BU477" s="127">
        <v>0.98859863110154578</v>
      </c>
      <c r="BV477" s="174">
        <v>-3.8429143385702318</v>
      </c>
      <c r="BW477" s="174">
        <v>0.17753983270071111</v>
      </c>
      <c r="BX477" s="127">
        <v>-4.7319053769810202E-2</v>
      </c>
      <c r="BY477" s="127">
        <v>-0.51752182264086155</v>
      </c>
      <c r="BZ477" s="174">
        <v>3.6567609402437799E-2</v>
      </c>
      <c r="CA477" s="179">
        <v>4.0847924641403403E-2</v>
      </c>
      <c r="CB477" s="179">
        <v>2.9047251995409699E-2</v>
      </c>
      <c r="CC477" s="179">
        <v>0.1075538094983423</v>
      </c>
      <c r="CD477" s="179">
        <v>0.1060658980679233</v>
      </c>
      <c r="CE477" s="179">
        <v>7.3189434950267099E-2</v>
      </c>
      <c r="CF477" s="179">
        <v>8.0359838087159199E-2</v>
      </c>
      <c r="CG477" s="176">
        <v>1024.1759130200001</v>
      </c>
      <c r="CH477" s="168">
        <v>0.15</v>
      </c>
      <c r="CI477" s="169">
        <v>7.4999999999999997E-2</v>
      </c>
      <c r="CJ477" s="169">
        <v>3.0000000000000001E-3</v>
      </c>
      <c r="CK477" s="169" t="s">
        <v>44</v>
      </c>
      <c r="CL477" s="169">
        <v>3.0000000000000001E-3</v>
      </c>
      <c r="CM477" s="177">
        <v>188219406.61000001</v>
      </c>
      <c r="CN477" s="177">
        <v>187241583.72674599</v>
      </c>
      <c r="CO477" s="177">
        <v>6204034.9500000002</v>
      </c>
      <c r="CP477" s="127" t="s">
        <v>44</v>
      </c>
      <c r="CQ477" s="127" t="s">
        <v>44</v>
      </c>
      <c r="CR477" s="127" t="s">
        <v>44</v>
      </c>
      <c r="CS477" s="127" t="s">
        <v>44</v>
      </c>
      <c r="CT477" s="125" t="s">
        <v>44</v>
      </c>
      <c r="CU477" s="125" t="s">
        <v>44</v>
      </c>
      <c r="CV477" s="125" t="s">
        <v>6451</v>
      </c>
      <c r="CW477" s="125" t="s">
        <v>44</v>
      </c>
      <c r="CX477" s="153">
        <v>25569.604861099539</v>
      </c>
    </row>
    <row r="478" spans="1:102" ht="15" customHeight="1" x14ac:dyDescent="0.25">
      <c r="A478" s="8"/>
      <c r="B478" s="128">
        <v>43120902000174</v>
      </c>
      <c r="C478" s="151" t="s">
        <v>3994</v>
      </c>
      <c r="D478" s="125">
        <v>50</v>
      </c>
      <c r="E478" s="125"/>
      <c r="F478" s="121"/>
      <c r="G478" s="125" t="s">
        <v>2212</v>
      </c>
      <c r="H478" s="125" t="s">
        <v>347</v>
      </c>
      <c r="I478" s="125" t="s">
        <v>3278</v>
      </c>
      <c r="J478" s="125" t="s">
        <v>357</v>
      </c>
      <c r="K478" s="125" t="s">
        <v>3285</v>
      </c>
      <c r="L478" s="125" t="s">
        <v>3273</v>
      </c>
      <c r="M478" s="125" t="s">
        <v>4965</v>
      </c>
      <c r="N478" s="125" t="s">
        <v>4785</v>
      </c>
      <c r="O478" s="125" t="s">
        <v>4647</v>
      </c>
      <c r="P478" s="125" t="s">
        <v>3828</v>
      </c>
      <c r="Q478" s="126">
        <v>10000</v>
      </c>
      <c r="R478" s="125" t="s">
        <v>4612</v>
      </c>
      <c r="S478" s="187" t="s">
        <v>44</v>
      </c>
      <c r="T478" s="170">
        <v>1000</v>
      </c>
      <c r="U478" s="170">
        <v>1000</v>
      </c>
      <c r="V478" s="171" t="s">
        <v>3271</v>
      </c>
      <c r="W478" s="171" t="s">
        <v>132</v>
      </c>
      <c r="X478" s="171" t="s">
        <v>44</v>
      </c>
      <c r="Y478" s="171" t="s">
        <v>44</v>
      </c>
      <c r="Z478" s="171" t="s">
        <v>44</v>
      </c>
      <c r="AA478" s="171" t="s">
        <v>44</v>
      </c>
      <c r="AB478" s="168" t="s">
        <v>44</v>
      </c>
      <c r="AC478" s="171" t="s">
        <v>6449</v>
      </c>
      <c r="AD478" s="168">
        <v>0.02</v>
      </c>
      <c r="AE478" s="168">
        <v>4.4999999999999998E-2</v>
      </c>
      <c r="AF478" s="168">
        <v>2.0799999999999999E-2</v>
      </c>
      <c r="AG478" s="168">
        <v>0.2</v>
      </c>
      <c r="AH478" s="171" t="s">
        <v>133</v>
      </c>
      <c r="AI478" s="171" t="s">
        <v>4607</v>
      </c>
      <c r="AJ478" s="171" t="s">
        <v>44</v>
      </c>
      <c r="AK478" s="172">
        <v>44890</v>
      </c>
      <c r="AL478" s="186" t="s">
        <v>6452</v>
      </c>
      <c r="AM478" s="127" t="s">
        <v>44</v>
      </c>
      <c r="AN478" s="127" t="s">
        <v>44</v>
      </c>
      <c r="AO478" s="127" t="s">
        <v>44</v>
      </c>
      <c r="AP478" s="127" t="s">
        <v>44</v>
      </c>
      <c r="AQ478" s="127" t="s">
        <v>44</v>
      </c>
      <c r="AR478" s="127" t="s">
        <v>44</v>
      </c>
      <c r="AS478" s="127" t="s">
        <v>44</v>
      </c>
      <c r="AT478" s="127" t="s">
        <v>44</v>
      </c>
      <c r="AU478" s="127" t="s">
        <v>44</v>
      </c>
      <c r="AV478" s="127" t="s">
        <v>44</v>
      </c>
      <c r="AW478" s="127" t="s">
        <v>44</v>
      </c>
      <c r="AX478" s="127" t="s">
        <v>44</v>
      </c>
      <c r="AY478" s="127" t="s">
        <v>44</v>
      </c>
      <c r="AZ478" s="127" t="s">
        <v>44</v>
      </c>
      <c r="BA478" s="127" t="s">
        <v>44</v>
      </c>
      <c r="BB478" s="127" t="s">
        <v>44</v>
      </c>
      <c r="BC478" s="127" t="s">
        <v>44</v>
      </c>
      <c r="BD478" s="127" t="s">
        <v>44</v>
      </c>
      <c r="BE478" s="127" t="s">
        <v>44</v>
      </c>
      <c r="BF478" s="127" t="s">
        <v>44</v>
      </c>
      <c r="BG478" s="127" t="s">
        <v>44</v>
      </c>
      <c r="BH478" s="127" t="s">
        <v>44</v>
      </c>
      <c r="BI478" s="127" t="s">
        <v>44</v>
      </c>
      <c r="BJ478" s="127" t="s">
        <v>44</v>
      </c>
      <c r="BK478" s="127" t="s">
        <v>44</v>
      </c>
      <c r="BL478" s="127" t="s">
        <v>44</v>
      </c>
      <c r="BM478" s="127" t="s">
        <v>44</v>
      </c>
      <c r="BN478" s="127" t="s">
        <v>44</v>
      </c>
      <c r="BO478" s="127" t="s">
        <v>44</v>
      </c>
      <c r="BP478" s="127" t="s">
        <v>44</v>
      </c>
      <c r="BQ478" s="127" t="s">
        <v>44</v>
      </c>
      <c r="BR478" s="127" t="s">
        <v>44</v>
      </c>
      <c r="BS478" s="127" t="s">
        <v>44</v>
      </c>
      <c r="BT478" s="127">
        <v>4.15685718420227E-2</v>
      </c>
      <c r="BU478" s="127">
        <v>0.98859863110154578</v>
      </c>
      <c r="BV478" s="174">
        <v>-3.8429143385702318</v>
      </c>
      <c r="BW478" s="174">
        <v>0.17753983270071111</v>
      </c>
      <c r="BX478" s="127">
        <v>-4.7319053769810202E-2</v>
      </c>
      <c r="BY478" s="127">
        <v>-0.51752182264086155</v>
      </c>
      <c r="BZ478" s="174">
        <v>3.6567609402437799E-2</v>
      </c>
      <c r="CA478" s="179">
        <v>4.0847924641403403E-2</v>
      </c>
      <c r="CB478" s="179">
        <v>2.9047251995409699E-2</v>
      </c>
      <c r="CC478" s="179">
        <v>0.1075538094983423</v>
      </c>
      <c r="CD478" s="179">
        <v>0.1060658980679233</v>
      </c>
      <c r="CE478" s="179">
        <v>7.3189434950267099E-2</v>
      </c>
      <c r="CF478" s="179">
        <v>8.0359838087159199E-2</v>
      </c>
      <c r="CG478" s="176">
        <v>1024.1759130200001</v>
      </c>
      <c r="CH478" s="168">
        <v>0.15</v>
      </c>
      <c r="CI478" s="169">
        <v>7.4999999999999997E-2</v>
      </c>
      <c r="CJ478" s="169">
        <v>3.0000000000000001E-3</v>
      </c>
      <c r="CK478" s="169" t="s">
        <v>44</v>
      </c>
      <c r="CL478" s="169">
        <v>3.0000000000000001E-3</v>
      </c>
      <c r="CM478" s="177">
        <v>188219406.61000001</v>
      </c>
      <c r="CN478" s="177">
        <v>187241583.72674599</v>
      </c>
      <c r="CO478" s="177">
        <v>6204034.9500000002</v>
      </c>
      <c r="CP478" s="127" t="s">
        <v>44</v>
      </c>
      <c r="CQ478" s="127" t="s">
        <v>44</v>
      </c>
      <c r="CR478" s="127" t="s">
        <v>44</v>
      </c>
      <c r="CS478" s="127" t="s">
        <v>44</v>
      </c>
      <c r="CT478" s="125" t="s">
        <v>44</v>
      </c>
      <c r="CU478" s="125" t="s">
        <v>44</v>
      </c>
      <c r="CV478" s="125" t="s">
        <v>6451</v>
      </c>
      <c r="CW478" s="125" t="s">
        <v>44</v>
      </c>
      <c r="CX478" s="153">
        <v>25569.604861099539</v>
      </c>
    </row>
    <row r="479" spans="1:102" ht="15" customHeight="1" x14ac:dyDescent="0.25">
      <c r="A479" s="8"/>
      <c r="B479" s="128">
        <v>37567365000102</v>
      </c>
      <c r="C479" s="151" t="s">
        <v>6453</v>
      </c>
      <c r="D479" s="125">
        <v>52</v>
      </c>
      <c r="E479" s="125"/>
      <c r="F479" s="121"/>
      <c r="G479" s="125" t="s">
        <v>2212</v>
      </c>
      <c r="H479" s="125" t="s">
        <v>3263</v>
      </c>
      <c r="I479" s="125" t="s">
        <v>3257</v>
      </c>
      <c r="J479" s="125" t="s">
        <v>3317</v>
      </c>
      <c r="K479" s="125" t="s">
        <v>3298</v>
      </c>
      <c r="L479" s="125" t="s">
        <v>3273</v>
      </c>
      <c r="M479" s="125" t="s">
        <v>112</v>
      </c>
      <c r="N479" s="125" t="s">
        <v>113</v>
      </c>
      <c r="O479" s="125" t="s">
        <v>3309</v>
      </c>
      <c r="P479" s="125" t="s">
        <v>4926</v>
      </c>
      <c r="Q479" s="126">
        <v>1000</v>
      </c>
      <c r="R479" s="125" t="s">
        <v>4571</v>
      </c>
      <c r="S479" s="187" t="s">
        <v>44</v>
      </c>
      <c r="T479" s="170">
        <v>1000</v>
      </c>
      <c r="U479" s="170">
        <v>1000</v>
      </c>
      <c r="V479" s="171" t="s">
        <v>3271</v>
      </c>
      <c r="W479" s="171" t="s">
        <v>3288</v>
      </c>
      <c r="X479" s="171" t="s">
        <v>5788</v>
      </c>
      <c r="Y479" s="171" t="s">
        <v>3292</v>
      </c>
      <c r="Z479" s="171">
        <v>30</v>
      </c>
      <c r="AA479" s="171" t="s">
        <v>44</v>
      </c>
      <c r="AB479" s="168" t="s">
        <v>44</v>
      </c>
      <c r="AC479" s="171" t="s">
        <v>6454</v>
      </c>
      <c r="AD479" s="168">
        <v>0.02</v>
      </c>
      <c r="AE479" s="168">
        <v>9.0000000000000011E-2</v>
      </c>
      <c r="AF479" s="168" t="s">
        <v>44</v>
      </c>
      <c r="AG479" s="168">
        <v>0.2</v>
      </c>
      <c r="AH479" s="171" t="s">
        <v>44</v>
      </c>
      <c r="AI479" s="171" t="s">
        <v>44</v>
      </c>
      <c r="AJ479" s="171" t="s">
        <v>44</v>
      </c>
      <c r="AK479" s="172">
        <v>44074</v>
      </c>
      <c r="AL479" s="186" t="s">
        <v>3422</v>
      </c>
      <c r="AM479" s="127">
        <v>-1.9959354386922999E-2</v>
      </c>
      <c r="AN479" s="127">
        <v>0.1019175764148494</v>
      </c>
      <c r="AO479" s="127">
        <v>0.35943572953685599</v>
      </c>
      <c r="AP479" s="127">
        <v>0.1062113897838092</v>
      </c>
      <c r="AQ479" s="127">
        <v>0.16542917110054201</v>
      </c>
      <c r="AR479" s="127">
        <v>-0.33481715491172098</v>
      </c>
      <c r="AS479" s="127">
        <v>0.4828759411318484</v>
      </c>
      <c r="AT479" s="127">
        <v>-0.35282899595529088</v>
      </c>
      <c r="AU479" s="127" t="s">
        <v>44</v>
      </c>
      <c r="AV479" s="127" t="s">
        <v>44</v>
      </c>
      <c r="AW479" s="127">
        <v>-4.7952742201651799E-2</v>
      </c>
      <c r="AX479" s="127" t="s">
        <v>44</v>
      </c>
      <c r="AY479" s="127">
        <v>2.2447642388214839</v>
      </c>
      <c r="AZ479" s="127">
        <v>2.4241170318821874</v>
      </c>
      <c r="BA479" s="127">
        <v>0.79822648875949231</v>
      </c>
      <c r="BB479" s="127">
        <v>1.3279342647886478</v>
      </c>
      <c r="BC479" s="127" t="s">
        <v>44</v>
      </c>
      <c r="BD479" s="127">
        <v>3.700924969755977</v>
      </c>
      <c r="BE479" s="127" t="s">
        <v>44</v>
      </c>
      <c r="BF479" s="127" t="s">
        <v>44</v>
      </c>
      <c r="BG479" s="127" t="s">
        <v>44</v>
      </c>
      <c r="BH479" s="127" t="s">
        <v>44</v>
      </c>
      <c r="BI479" s="127">
        <v>-3.08687358451765E-2</v>
      </c>
      <c r="BJ479" s="127">
        <v>5.6515224287056798E-2</v>
      </c>
      <c r="BK479" s="127">
        <v>0.21116082167988059</v>
      </c>
      <c r="BL479" s="127">
        <v>-2.3694988410845497E-2</v>
      </c>
      <c r="BM479" s="127">
        <v>3.6327321464884932E-2</v>
      </c>
      <c r="BN479" s="127">
        <v>-0.44355688306596341</v>
      </c>
      <c r="BO479" s="127">
        <v>0.35240154754702319</v>
      </c>
      <c r="BP479" s="127">
        <v>-0.47655903140832512</v>
      </c>
      <c r="BQ479" s="127" t="s">
        <v>44</v>
      </c>
      <c r="BR479" s="127" t="s">
        <v>44</v>
      </c>
      <c r="BS479" s="127">
        <v>-0.17372253369484458</v>
      </c>
      <c r="BT479" s="127">
        <v>0.192036575861669</v>
      </c>
      <c r="BU479" s="127">
        <v>0.27638472517301188</v>
      </c>
      <c r="BV479" s="174">
        <v>0.97555740410696556</v>
      </c>
      <c r="BW479" s="174">
        <v>-0.40553321534728481</v>
      </c>
      <c r="BX479" s="127">
        <v>-0.10167940329691801</v>
      </c>
      <c r="BY479" s="127">
        <v>-0.6059932440593403</v>
      </c>
      <c r="BZ479" s="174">
        <v>1.1486923268775351</v>
      </c>
      <c r="CA479" s="179">
        <v>0.92097580689720437</v>
      </c>
      <c r="CB479" s="179">
        <v>-0.44844514163965199</v>
      </c>
      <c r="CC479" s="179">
        <v>0.69035053265904567</v>
      </c>
      <c r="CD479" s="179">
        <v>0.55025235584719134</v>
      </c>
      <c r="CE479" s="179">
        <v>0.12334096369747299</v>
      </c>
      <c r="CF479" s="179">
        <v>0.78114140049051872</v>
      </c>
      <c r="CG479" s="176">
        <v>0.75797990000000004</v>
      </c>
      <c r="CH479" s="168">
        <v>0.25</v>
      </c>
      <c r="CI479" s="169" t="s">
        <v>44</v>
      </c>
      <c r="CJ479" s="169">
        <v>5.0000000000000001E-3</v>
      </c>
      <c r="CK479" s="169" t="s">
        <v>44</v>
      </c>
      <c r="CL479" s="169">
        <v>5.0000000000000001E-3</v>
      </c>
      <c r="CM479" s="177">
        <v>24478159.969999999</v>
      </c>
      <c r="CN479" s="177">
        <v>26485694.170873009</v>
      </c>
      <c r="CO479" s="177">
        <v>-6102696.7500000019</v>
      </c>
      <c r="CP479" s="127" t="s">
        <v>44</v>
      </c>
      <c r="CQ479" s="127" t="s">
        <v>44</v>
      </c>
      <c r="CR479" s="127" t="s">
        <v>44</v>
      </c>
      <c r="CS479" s="127" t="s">
        <v>44</v>
      </c>
      <c r="CT479" s="125" t="s">
        <v>44</v>
      </c>
      <c r="CU479" s="125" t="s">
        <v>44</v>
      </c>
      <c r="CV479" s="125" t="s">
        <v>6455</v>
      </c>
      <c r="CW479" s="125" t="s">
        <v>44</v>
      </c>
      <c r="CX479" s="153">
        <v>25569.625694432871</v>
      </c>
    </row>
    <row r="480" spans="1:102" ht="15" customHeight="1" x14ac:dyDescent="0.25">
      <c r="A480" s="8"/>
      <c r="B480" s="128">
        <v>61516572000112</v>
      </c>
      <c r="C480" s="151" t="s">
        <v>6318</v>
      </c>
      <c r="D480" s="125">
        <v>26</v>
      </c>
      <c r="E480" s="125"/>
      <c r="F480" s="121"/>
      <c r="G480" s="125" t="s">
        <v>2446</v>
      </c>
      <c r="H480" s="125" t="s">
        <v>347</v>
      </c>
      <c r="I480" s="125" t="s">
        <v>3256</v>
      </c>
      <c r="J480" s="125" t="s">
        <v>3319</v>
      </c>
      <c r="K480" s="125" t="s">
        <v>3285</v>
      </c>
      <c r="L480" s="125" t="s">
        <v>3273</v>
      </c>
      <c r="M480" s="125" t="s">
        <v>110</v>
      </c>
      <c r="N480" s="125" t="s">
        <v>4646</v>
      </c>
      <c r="O480" s="125" t="s">
        <v>401</v>
      </c>
      <c r="P480" s="125" t="s">
        <v>3320</v>
      </c>
      <c r="Q480" s="126">
        <v>5000</v>
      </c>
      <c r="R480" s="125" t="s">
        <v>4612</v>
      </c>
      <c r="S480" s="187" t="s">
        <v>44</v>
      </c>
      <c r="T480" s="170">
        <v>5000</v>
      </c>
      <c r="U480" s="170">
        <v>5000</v>
      </c>
      <c r="V480" s="171" t="s">
        <v>3271</v>
      </c>
      <c r="W480" s="171" t="s">
        <v>132</v>
      </c>
      <c r="X480" s="171" t="s">
        <v>6164</v>
      </c>
      <c r="Y480" s="171" t="s">
        <v>5417</v>
      </c>
      <c r="Z480" s="171">
        <v>1005</v>
      </c>
      <c r="AA480" s="171" t="s">
        <v>44</v>
      </c>
      <c r="AB480" s="168" t="s">
        <v>44</v>
      </c>
      <c r="AC480" s="171" t="s">
        <v>44</v>
      </c>
      <c r="AD480" s="168">
        <v>6.9999999999999993E-3</v>
      </c>
      <c r="AE480" s="168" t="s">
        <v>44</v>
      </c>
      <c r="AF480" s="168">
        <v>1.7000000000000001E-2</v>
      </c>
      <c r="AG480" s="168" t="s">
        <v>44</v>
      </c>
      <c r="AH480" s="171" t="s">
        <v>44</v>
      </c>
      <c r="AI480" s="171" t="s">
        <v>44</v>
      </c>
      <c r="AJ480" s="171" t="s">
        <v>44</v>
      </c>
      <c r="AK480" s="172">
        <v>45874</v>
      </c>
      <c r="AL480" s="186" t="s">
        <v>6319</v>
      </c>
      <c r="AM480" s="127">
        <v>4.4296070436783998E-2</v>
      </c>
      <c r="AN480" s="127">
        <v>-1.13329014013394E-2</v>
      </c>
      <c r="AO480" s="127" t="s">
        <v>44</v>
      </c>
      <c r="AP480" s="127" t="s">
        <v>44</v>
      </c>
      <c r="AQ480" s="127" t="s">
        <v>44</v>
      </c>
      <c r="AR480" s="127" t="s">
        <v>44</v>
      </c>
      <c r="AS480" s="127" t="s">
        <v>44</v>
      </c>
      <c r="AT480" s="127" t="s">
        <v>44</v>
      </c>
      <c r="AU480" s="127" t="s">
        <v>44</v>
      </c>
      <c r="AV480" s="127" t="s">
        <v>44</v>
      </c>
      <c r="AW480" s="127">
        <v>5.8911651619595697E-2</v>
      </c>
      <c r="AX480" s="127">
        <v>4.0603649809377513</v>
      </c>
      <c r="AY480" s="127" t="s">
        <v>44</v>
      </c>
      <c r="AZ480" s="127" t="s">
        <v>44</v>
      </c>
      <c r="BA480" s="127" t="s">
        <v>44</v>
      </c>
      <c r="BB480" s="127" t="s">
        <v>44</v>
      </c>
      <c r="BC480" s="127" t="s">
        <v>44</v>
      </c>
      <c r="BD480" s="127" t="s">
        <v>44</v>
      </c>
      <c r="BE480" s="127" t="s">
        <v>44</v>
      </c>
      <c r="BF480" s="127" t="s">
        <v>44</v>
      </c>
      <c r="BG480" s="127" t="s">
        <v>44</v>
      </c>
      <c r="BH480" s="127">
        <v>0.4008186945545672</v>
      </c>
      <c r="BI480" s="127">
        <v>3.3386688978530497E-2</v>
      </c>
      <c r="BJ480" s="127">
        <v>-5.6735253529132099E-2</v>
      </c>
      <c r="BK480" s="127" t="s">
        <v>44</v>
      </c>
      <c r="BL480" s="127" t="s">
        <v>44</v>
      </c>
      <c r="BM480" s="127" t="s">
        <v>44</v>
      </c>
      <c r="BN480" s="127" t="s">
        <v>44</v>
      </c>
      <c r="BO480" s="127" t="s">
        <v>44</v>
      </c>
      <c r="BP480" s="127" t="s">
        <v>44</v>
      </c>
      <c r="BQ480" s="127" t="s">
        <v>44</v>
      </c>
      <c r="BR480" s="127" t="s">
        <v>44</v>
      </c>
      <c r="BS480" s="127">
        <v>-7.6781445073463517E-2</v>
      </c>
      <c r="BT480" s="127" t="s">
        <v>44</v>
      </c>
      <c r="BU480" s="127">
        <v>6.2829541249350099E-2</v>
      </c>
      <c r="BV480" s="174" t="s">
        <v>44</v>
      </c>
      <c r="BW480" s="174">
        <v>-1.263577882055172</v>
      </c>
      <c r="BX480" s="127" t="s">
        <v>44</v>
      </c>
      <c r="BY480" s="127">
        <v>-6.7142513605526505E-2</v>
      </c>
      <c r="BZ480" s="174">
        <v>-1.0972064052598999E-3</v>
      </c>
      <c r="CA480" s="179" t="s">
        <v>44</v>
      </c>
      <c r="CB480" s="179" t="s">
        <v>44</v>
      </c>
      <c r="CC480" s="179" t="s">
        <v>44</v>
      </c>
      <c r="CD480" s="179" t="s">
        <v>44</v>
      </c>
      <c r="CE480" s="179" t="s">
        <v>44</v>
      </c>
      <c r="CF480" s="179" t="s">
        <v>44</v>
      </c>
      <c r="CG480" s="176">
        <v>1.04291808</v>
      </c>
      <c r="CH480" s="168">
        <v>0.28570000000000001</v>
      </c>
      <c r="CI480" s="169" t="s">
        <v>44</v>
      </c>
      <c r="CJ480" s="169">
        <v>1.9998999999999998E-3</v>
      </c>
      <c r="CK480" s="169" t="s">
        <v>44</v>
      </c>
      <c r="CL480" s="169">
        <v>1.9998999999999998E-3</v>
      </c>
      <c r="CM480" s="177">
        <v>254153334.18000001</v>
      </c>
      <c r="CN480" s="177">
        <v>252927164.693492</v>
      </c>
      <c r="CO480" s="177">
        <v>-1415090.64</v>
      </c>
      <c r="CP480" s="127" t="s">
        <v>44</v>
      </c>
      <c r="CQ480" s="127" t="s">
        <v>44</v>
      </c>
      <c r="CR480" s="127" t="s">
        <v>44</v>
      </c>
      <c r="CS480" s="127" t="s">
        <v>44</v>
      </c>
      <c r="CT480" s="125" t="s">
        <v>44</v>
      </c>
      <c r="CU480" s="125" t="s">
        <v>44</v>
      </c>
      <c r="CV480" s="125" t="s">
        <v>6320</v>
      </c>
      <c r="CW480" s="125" t="s">
        <v>44</v>
      </c>
      <c r="CX480" s="153">
        <v>25569.625694432871</v>
      </c>
    </row>
    <row r="481" spans="1:102" ht="15" customHeight="1" x14ac:dyDescent="0.25">
      <c r="A481" s="8"/>
      <c r="B481" s="128">
        <v>61794417000168</v>
      </c>
      <c r="C481" s="151" t="s">
        <v>6321</v>
      </c>
      <c r="D481" s="125">
        <v>26</v>
      </c>
      <c r="E481" s="125"/>
      <c r="F481" s="121"/>
      <c r="G481" s="125" t="s">
        <v>2446</v>
      </c>
      <c r="H481" s="125" t="s">
        <v>347</v>
      </c>
      <c r="I481" s="125" t="s">
        <v>3256</v>
      </c>
      <c r="J481" s="125" t="s">
        <v>3319</v>
      </c>
      <c r="K481" s="125" t="s">
        <v>3285</v>
      </c>
      <c r="L481" s="125" t="s">
        <v>3273</v>
      </c>
      <c r="M481" s="125" t="s">
        <v>110</v>
      </c>
      <c r="N481" s="125" t="s">
        <v>4646</v>
      </c>
      <c r="O481" s="125" t="s">
        <v>401</v>
      </c>
      <c r="P481" s="125" t="s">
        <v>3320</v>
      </c>
      <c r="Q481" s="126">
        <v>5000</v>
      </c>
      <c r="R481" s="125" t="s">
        <v>4612</v>
      </c>
      <c r="S481" s="187" t="s">
        <v>44</v>
      </c>
      <c r="T481" s="170">
        <v>5000</v>
      </c>
      <c r="U481" s="170">
        <v>5000</v>
      </c>
      <c r="V481" s="171" t="s">
        <v>3271</v>
      </c>
      <c r="W481" s="171" t="s">
        <v>132</v>
      </c>
      <c r="X481" s="171" t="s">
        <v>6164</v>
      </c>
      <c r="Y481" s="171" t="s">
        <v>5417</v>
      </c>
      <c r="Z481" s="171">
        <v>1005</v>
      </c>
      <c r="AA481" s="171" t="s">
        <v>44</v>
      </c>
      <c r="AB481" s="168" t="s">
        <v>44</v>
      </c>
      <c r="AC481" s="171" t="s">
        <v>44</v>
      </c>
      <c r="AD481" s="168">
        <v>6.9999999999999993E-3</v>
      </c>
      <c r="AE481" s="168" t="s">
        <v>44</v>
      </c>
      <c r="AF481" s="168">
        <v>1.7000000000000001E-2</v>
      </c>
      <c r="AG481" s="168" t="s">
        <v>44</v>
      </c>
      <c r="AH481" s="171" t="s">
        <v>44</v>
      </c>
      <c r="AI481" s="171" t="s">
        <v>44</v>
      </c>
      <c r="AJ481" s="171" t="s">
        <v>44</v>
      </c>
      <c r="AK481" s="172">
        <v>45903</v>
      </c>
      <c r="AL481" s="186" t="s">
        <v>6322</v>
      </c>
      <c r="AM481" s="127">
        <v>4.3748800636405002E-2</v>
      </c>
      <c r="AN481" s="127">
        <v>-1.11095393254293E-2</v>
      </c>
      <c r="AO481" s="127" t="s">
        <v>44</v>
      </c>
      <c r="AP481" s="127" t="s">
        <v>44</v>
      </c>
      <c r="AQ481" s="127" t="s">
        <v>44</v>
      </c>
      <c r="AR481" s="127" t="s">
        <v>44</v>
      </c>
      <c r="AS481" s="127" t="s">
        <v>44</v>
      </c>
      <c r="AT481" s="127" t="s">
        <v>44</v>
      </c>
      <c r="AU481" s="127" t="s">
        <v>44</v>
      </c>
      <c r="AV481" s="127" t="s">
        <v>44</v>
      </c>
      <c r="AW481" s="127">
        <v>4.6123924034873399E-2</v>
      </c>
      <c r="AX481" s="127">
        <v>4.0101999186495529</v>
      </c>
      <c r="AY481" s="127" t="s">
        <v>44</v>
      </c>
      <c r="AZ481" s="127" t="s">
        <v>44</v>
      </c>
      <c r="BA481" s="127" t="s">
        <v>44</v>
      </c>
      <c r="BB481" s="127" t="s">
        <v>44</v>
      </c>
      <c r="BC481" s="127" t="s">
        <v>44</v>
      </c>
      <c r="BD481" s="127" t="s">
        <v>44</v>
      </c>
      <c r="BE481" s="127" t="s">
        <v>44</v>
      </c>
      <c r="BF481" s="127" t="s">
        <v>44</v>
      </c>
      <c r="BG481" s="127" t="s">
        <v>44</v>
      </c>
      <c r="BH481" s="127">
        <v>0.31568247879562539</v>
      </c>
      <c r="BI481" s="127">
        <v>3.2839419178151502E-2</v>
      </c>
      <c r="BJ481" s="127">
        <v>-5.6511891453221899E-2</v>
      </c>
      <c r="BK481" s="127" t="s">
        <v>44</v>
      </c>
      <c r="BL481" s="127" t="s">
        <v>44</v>
      </c>
      <c r="BM481" s="127" t="s">
        <v>44</v>
      </c>
      <c r="BN481" s="127" t="s">
        <v>44</v>
      </c>
      <c r="BO481" s="127" t="s">
        <v>44</v>
      </c>
      <c r="BP481" s="127" t="s">
        <v>44</v>
      </c>
      <c r="BQ481" s="127" t="s">
        <v>44</v>
      </c>
      <c r="BR481" s="127" t="s">
        <v>44</v>
      </c>
      <c r="BS481" s="127">
        <v>-8.7238393563063732E-2</v>
      </c>
      <c r="BT481" s="127" t="s">
        <v>44</v>
      </c>
      <c r="BU481" s="127">
        <v>6.5197809204144905E-2</v>
      </c>
      <c r="BV481" s="174" t="s">
        <v>44</v>
      </c>
      <c r="BW481" s="174">
        <v>-1.4011322849363743</v>
      </c>
      <c r="BX481" s="127" t="s">
        <v>44</v>
      </c>
      <c r="BY481" s="127">
        <v>-6.62824180960329E-2</v>
      </c>
      <c r="BZ481" s="174">
        <v>5.7971033561533001E-3</v>
      </c>
      <c r="CA481" s="179" t="s">
        <v>44</v>
      </c>
      <c r="CB481" s="179" t="s">
        <v>44</v>
      </c>
      <c r="CC481" s="179" t="s">
        <v>44</v>
      </c>
      <c r="CD481" s="179" t="s">
        <v>44</v>
      </c>
      <c r="CE481" s="179" t="s">
        <v>44</v>
      </c>
      <c r="CF481" s="179" t="s">
        <v>44</v>
      </c>
      <c r="CG481" s="176">
        <v>1.0297803000000001</v>
      </c>
      <c r="CH481" s="168">
        <v>0.28570000000000001</v>
      </c>
      <c r="CI481" s="169" t="s">
        <v>44</v>
      </c>
      <c r="CJ481" s="169">
        <v>1.9998999999999998E-3</v>
      </c>
      <c r="CK481" s="169" t="s">
        <v>44</v>
      </c>
      <c r="CL481" s="169">
        <v>1.9998999999999998E-3</v>
      </c>
      <c r="CM481" s="177">
        <v>73387781.540000007</v>
      </c>
      <c r="CN481" s="177">
        <v>73009136.661904767</v>
      </c>
      <c r="CO481" s="177">
        <v>-274006.59999999998</v>
      </c>
      <c r="CP481" s="127" t="s">
        <v>44</v>
      </c>
      <c r="CQ481" s="127" t="s">
        <v>44</v>
      </c>
      <c r="CR481" s="127" t="s">
        <v>44</v>
      </c>
      <c r="CS481" s="127" t="s">
        <v>44</v>
      </c>
      <c r="CT481" s="125" t="s">
        <v>44</v>
      </c>
      <c r="CU481" s="125" t="s">
        <v>44</v>
      </c>
      <c r="CV481" s="125" t="s">
        <v>6323</v>
      </c>
      <c r="CW481" s="125" t="s">
        <v>44</v>
      </c>
      <c r="CX481" s="153">
        <v>25569.625694432871</v>
      </c>
    </row>
    <row r="482" spans="1:102" ht="15" customHeight="1" x14ac:dyDescent="0.25">
      <c r="A482" s="8"/>
      <c r="B482" s="128">
        <v>10608762000129</v>
      </c>
      <c r="C482" s="151" t="s">
        <v>588</v>
      </c>
      <c r="D482" s="125">
        <v>35</v>
      </c>
      <c r="E482" s="125"/>
      <c r="F482" s="121" t="s">
        <v>3266</v>
      </c>
      <c r="G482" s="125" t="s">
        <v>6330</v>
      </c>
      <c r="H482" s="125" t="s">
        <v>3315</v>
      </c>
      <c r="I482" s="125" t="s">
        <v>3316</v>
      </c>
      <c r="J482" s="125" t="s">
        <v>357</v>
      </c>
      <c r="K482" s="125" t="s">
        <v>3298</v>
      </c>
      <c r="L482" s="125" t="s">
        <v>3272</v>
      </c>
      <c r="M482" s="125" t="s">
        <v>112</v>
      </c>
      <c r="N482" s="125" t="s">
        <v>113</v>
      </c>
      <c r="O482" s="125" t="s">
        <v>3309</v>
      </c>
      <c r="P482" s="125" t="s">
        <v>3308</v>
      </c>
      <c r="Q482" s="126">
        <v>5000</v>
      </c>
      <c r="R482" s="125" t="s">
        <v>4571</v>
      </c>
      <c r="S482" s="187" t="s">
        <v>44</v>
      </c>
      <c r="T482" s="170">
        <v>1000</v>
      </c>
      <c r="U482" s="170">
        <v>1000</v>
      </c>
      <c r="V482" s="171" t="s">
        <v>3271</v>
      </c>
      <c r="W482" s="171" t="s">
        <v>132</v>
      </c>
      <c r="X482" s="171" t="s">
        <v>3289</v>
      </c>
      <c r="Y482" s="171" t="s">
        <v>3292</v>
      </c>
      <c r="Z482" s="171">
        <v>32</v>
      </c>
      <c r="AA482" s="171" t="s">
        <v>44</v>
      </c>
      <c r="AB482" s="168" t="s">
        <v>44</v>
      </c>
      <c r="AC482" s="171" t="s">
        <v>6331</v>
      </c>
      <c r="AD482" s="168">
        <v>1.8500000000000003E-2</v>
      </c>
      <c r="AE482" s="168">
        <v>0.16849999999999998</v>
      </c>
      <c r="AF482" s="168">
        <v>0.02</v>
      </c>
      <c r="AG482" s="168">
        <v>0.2</v>
      </c>
      <c r="AH482" s="171" t="s">
        <v>133</v>
      </c>
      <c r="AI482" s="171" t="s">
        <v>4607</v>
      </c>
      <c r="AJ482" s="171" t="s">
        <v>3246</v>
      </c>
      <c r="AK482" s="172">
        <v>39966</v>
      </c>
      <c r="AL482" s="186" t="s">
        <v>6332</v>
      </c>
      <c r="AM482" s="127">
        <v>-8.2920254873116005E-3</v>
      </c>
      <c r="AN482" s="127">
        <v>0.11798672657404299</v>
      </c>
      <c r="AO482" s="127">
        <v>0.42185719318622178</v>
      </c>
      <c r="AP482" s="127">
        <v>0.22318313067670359</v>
      </c>
      <c r="AQ482" s="127">
        <v>0.2093372064115826</v>
      </c>
      <c r="AR482" s="127">
        <v>-9.6951853757395498E-2</v>
      </c>
      <c r="AS482" s="127">
        <v>0.15245467820920969</v>
      </c>
      <c r="AT482" s="127">
        <v>-2.65441235367442E-2</v>
      </c>
      <c r="AU482" s="127" t="s">
        <v>44</v>
      </c>
      <c r="AV482" s="127" t="s">
        <v>44</v>
      </c>
      <c r="AW482" s="127">
        <v>0.1043640841400874</v>
      </c>
      <c r="AX482" s="127" t="s">
        <v>44</v>
      </c>
      <c r="AY482" s="127">
        <v>2.598691940936217</v>
      </c>
      <c r="AZ482" s="127">
        <v>2.8451017052267629</v>
      </c>
      <c r="BA482" s="127">
        <v>1.7704745594295068</v>
      </c>
      <c r="BB482" s="127">
        <v>1.7510583275032541</v>
      </c>
      <c r="BC482" s="127" t="s">
        <v>44</v>
      </c>
      <c r="BD482" s="127">
        <v>1.1684643554989551</v>
      </c>
      <c r="BE482" s="127" t="s">
        <v>44</v>
      </c>
      <c r="BF482" s="127" t="s">
        <v>44</v>
      </c>
      <c r="BG482" s="127" t="s">
        <v>44</v>
      </c>
      <c r="BH482" s="127">
        <v>1.1313598233804647</v>
      </c>
      <c r="BI482" s="127">
        <v>-1.9201406945565099E-2</v>
      </c>
      <c r="BJ482" s="127">
        <v>7.2584374446250405E-2</v>
      </c>
      <c r="BK482" s="127">
        <v>0.27358228532924639</v>
      </c>
      <c r="BL482" s="127">
        <v>8.6251980534868267E-2</v>
      </c>
      <c r="BM482" s="127">
        <v>8.0200372532840625E-2</v>
      </c>
      <c r="BN482" s="127">
        <v>-0.20569158191163789</v>
      </c>
      <c r="BO482" s="127">
        <v>2.1980284624384599E-2</v>
      </c>
      <c r="BP482" s="127">
        <v>-0.15027415898977839</v>
      </c>
      <c r="BQ482" s="127" t="s">
        <v>44</v>
      </c>
      <c r="BR482" s="127" t="s">
        <v>44</v>
      </c>
      <c r="BS482" s="127">
        <v>1.1094102474243694E-2</v>
      </c>
      <c r="BT482" s="127">
        <v>0.1875271101478013</v>
      </c>
      <c r="BU482" s="127">
        <v>0.1808531537591519</v>
      </c>
      <c r="BV482" s="174">
        <v>1.2341175912298701</v>
      </c>
      <c r="BW482" s="174">
        <v>0.12396427848109901</v>
      </c>
      <c r="BX482" s="127">
        <v>-0.106232934148813</v>
      </c>
      <c r="BY482" s="127">
        <v>-0.44943527507052328</v>
      </c>
      <c r="BZ482" s="174">
        <v>0.66577407088998353</v>
      </c>
      <c r="CA482" s="179">
        <v>0.91412471152574759</v>
      </c>
      <c r="CB482" s="179">
        <v>-0.4335087041418873</v>
      </c>
      <c r="CC482" s="179">
        <v>0.63144710131319404</v>
      </c>
      <c r="CD482" s="179">
        <v>0.52305228612564236</v>
      </c>
      <c r="CE482" s="179">
        <v>7.4469970669426205E-2</v>
      </c>
      <c r="CF482" s="179">
        <v>0.713434860435602</v>
      </c>
      <c r="CG482" s="176">
        <v>5.3281774999999998</v>
      </c>
      <c r="CH482" s="168">
        <v>0.24</v>
      </c>
      <c r="CI482" s="169">
        <v>0.1</v>
      </c>
      <c r="CJ482" s="169">
        <v>4.4400000000000004E-3</v>
      </c>
      <c r="CK482" s="169">
        <v>5.0484330854986496E-4</v>
      </c>
      <c r="CL482" s="169">
        <v>4.9448433085498653E-3</v>
      </c>
      <c r="CM482" s="177">
        <v>162076226.05000001</v>
      </c>
      <c r="CN482" s="177">
        <v>159258672.50944453</v>
      </c>
      <c r="CO482" s="177">
        <v>-9453907.25</v>
      </c>
      <c r="CP482" s="127" t="s">
        <v>44</v>
      </c>
      <c r="CQ482" s="127" t="s">
        <v>44</v>
      </c>
      <c r="CR482" s="127" t="s">
        <v>44</v>
      </c>
      <c r="CS482" s="127" t="s">
        <v>44</v>
      </c>
      <c r="CT482" s="125" t="s">
        <v>44</v>
      </c>
      <c r="CU482" s="125" t="s">
        <v>44</v>
      </c>
      <c r="CV482" s="125" t="s">
        <v>6333</v>
      </c>
      <c r="CW482" s="125" t="s">
        <v>44</v>
      </c>
      <c r="CX482" s="153">
        <v>25569.625</v>
      </c>
    </row>
    <row r="483" spans="1:102" ht="15" customHeight="1" x14ac:dyDescent="0.25">
      <c r="A483" s="8"/>
      <c r="B483" s="128">
        <v>40226121000170</v>
      </c>
      <c r="C483" s="151" t="s">
        <v>6334</v>
      </c>
      <c r="D483" s="125">
        <v>16</v>
      </c>
      <c r="E483" s="125"/>
      <c r="F483" s="121"/>
      <c r="G483" s="125" t="s">
        <v>6330</v>
      </c>
      <c r="H483" s="125" t="s">
        <v>3263</v>
      </c>
      <c r="I483" s="125" t="s">
        <v>3257</v>
      </c>
      <c r="J483" s="125" t="s">
        <v>3319</v>
      </c>
      <c r="K483" s="125" t="s">
        <v>3285</v>
      </c>
      <c r="L483" s="125" t="s">
        <v>3272</v>
      </c>
      <c r="M483" s="125" t="s">
        <v>112</v>
      </c>
      <c r="N483" s="125" t="s">
        <v>113</v>
      </c>
      <c r="O483" s="125" t="s">
        <v>363</v>
      </c>
      <c r="P483" s="125" t="s">
        <v>3320</v>
      </c>
      <c r="Q483" s="126">
        <v>5000</v>
      </c>
      <c r="R483" s="125" t="s">
        <v>4571</v>
      </c>
      <c r="S483" s="187" t="s">
        <v>44</v>
      </c>
      <c r="T483" s="170">
        <v>1000</v>
      </c>
      <c r="U483" s="170">
        <v>1000</v>
      </c>
      <c r="V483" s="171" t="s">
        <v>3271</v>
      </c>
      <c r="W483" s="171" t="s">
        <v>132</v>
      </c>
      <c r="X483" s="171" t="s">
        <v>3289</v>
      </c>
      <c r="Y483" s="171" t="s">
        <v>3292</v>
      </c>
      <c r="Z483" s="171">
        <v>32</v>
      </c>
      <c r="AA483" s="171" t="s">
        <v>44</v>
      </c>
      <c r="AB483" s="168" t="s">
        <v>44</v>
      </c>
      <c r="AC483" s="171" t="s">
        <v>6335</v>
      </c>
      <c r="AD483" s="168">
        <v>1.34E-2</v>
      </c>
      <c r="AE483" s="168">
        <v>2.3400000000000001E-2</v>
      </c>
      <c r="AF483" s="168">
        <v>1.4999999999999999E-2</v>
      </c>
      <c r="AG483" s="168">
        <v>0.2</v>
      </c>
      <c r="AH483" s="171" t="s">
        <v>3253</v>
      </c>
      <c r="AI483" s="171" t="s">
        <v>3254</v>
      </c>
      <c r="AJ483" s="171" t="s">
        <v>44</v>
      </c>
      <c r="AK483" s="172">
        <v>44712</v>
      </c>
      <c r="AL483" s="186" t="s">
        <v>6336</v>
      </c>
      <c r="AM483" s="127">
        <v>2.79327354112439E-2</v>
      </c>
      <c r="AN483" s="127">
        <v>0.1510108453902769</v>
      </c>
      <c r="AO483" s="127">
        <v>0.4917566618516564</v>
      </c>
      <c r="AP483" s="127">
        <v>0.2947572387982027</v>
      </c>
      <c r="AQ483" s="127">
        <v>0.25931978907817771</v>
      </c>
      <c r="AR483" s="127">
        <v>-0.15893686262786569</v>
      </c>
      <c r="AS483" s="127">
        <v>0.2399344657937692</v>
      </c>
      <c r="AT483" s="127" t="s">
        <v>44</v>
      </c>
      <c r="AU483" s="127" t="s">
        <v>44</v>
      </c>
      <c r="AV483" s="127" t="s">
        <v>44</v>
      </c>
      <c r="AW483" s="127">
        <v>0.20859111817278461</v>
      </c>
      <c r="AX483" s="127">
        <v>2.5604325523067555</v>
      </c>
      <c r="AY483" s="127">
        <v>3.3260577550086232</v>
      </c>
      <c r="AZ483" s="127">
        <v>3.3165197602145899</v>
      </c>
      <c r="BA483" s="127">
        <v>2.413538966854841</v>
      </c>
      <c r="BB483" s="127">
        <v>2.2715718138663954</v>
      </c>
      <c r="BC483" s="127" t="s">
        <v>44</v>
      </c>
      <c r="BD483" s="127">
        <v>1.8389391144230989</v>
      </c>
      <c r="BE483" s="127" t="s">
        <v>44</v>
      </c>
      <c r="BF483" s="127" t="s">
        <v>44</v>
      </c>
      <c r="BG483" s="127" t="s">
        <v>44</v>
      </c>
      <c r="BH483" s="127">
        <v>1.784159580968288</v>
      </c>
      <c r="BI483" s="127">
        <v>1.70233539529904E-2</v>
      </c>
      <c r="BJ483" s="127">
        <v>0.1056084932624843</v>
      </c>
      <c r="BK483" s="127">
        <v>0.343481753994681</v>
      </c>
      <c r="BL483" s="127">
        <v>0.15384242016590344</v>
      </c>
      <c r="BM483" s="127">
        <v>0.13028757698905324</v>
      </c>
      <c r="BN483" s="127">
        <v>-0.26767659078210809</v>
      </c>
      <c r="BO483" s="127">
        <v>0.10946007220894401</v>
      </c>
      <c r="BP483" s="127" t="s">
        <v>44</v>
      </c>
      <c r="BQ483" s="127" t="s">
        <v>44</v>
      </c>
      <c r="BR483" s="127" t="s">
        <v>44</v>
      </c>
      <c r="BS483" s="127">
        <v>8.2081880031747101E-2</v>
      </c>
      <c r="BT483" s="127">
        <v>0.1582864663129937</v>
      </c>
      <c r="BU483" s="127">
        <v>0.1778335065899995</v>
      </c>
      <c r="BV483" s="174">
        <v>1.7338950187006965</v>
      </c>
      <c r="BW483" s="174">
        <v>0.46495235917912242</v>
      </c>
      <c r="BX483" s="127">
        <v>-7.1728936089196907E-2</v>
      </c>
      <c r="BY483" s="127">
        <v>-0.22246116095598331</v>
      </c>
      <c r="BZ483" s="174">
        <v>0.80933965518617945</v>
      </c>
      <c r="CA483" s="179">
        <v>0.88873823515030703</v>
      </c>
      <c r="CB483" s="179">
        <v>-0.44829851291695128</v>
      </c>
      <c r="CC483" s="179">
        <v>0.61469484239034156</v>
      </c>
      <c r="CD483" s="179">
        <v>0.53349995507825132</v>
      </c>
      <c r="CE483" s="179">
        <v>1.9105016035938401E-2</v>
      </c>
      <c r="CF483" s="179">
        <v>0.69708480857593325</v>
      </c>
      <c r="CG483" s="176">
        <v>209.38952639999999</v>
      </c>
      <c r="CH483" s="168">
        <v>0.27</v>
      </c>
      <c r="CI483" s="169">
        <v>0.15</v>
      </c>
      <c r="CJ483" s="169">
        <v>3.6180000000000001E-3</v>
      </c>
      <c r="CK483" s="169" t="s">
        <v>44</v>
      </c>
      <c r="CL483" s="169">
        <v>3.6180000000000001E-3</v>
      </c>
      <c r="CM483" s="177">
        <v>218846033.28</v>
      </c>
      <c r="CN483" s="177">
        <v>133618779.4053174</v>
      </c>
      <c r="CO483" s="177">
        <v>120245850.23999998</v>
      </c>
      <c r="CP483" s="127" t="s">
        <v>44</v>
      </c>
      <c r="CQ483" s="127" t="s">
        <v>44</v>
      </c>
      <c r="CR483" s="127" t="s">
        <v>44</v>
      </c>
      <c r="CS483" s="127" t="s">
        <v>44</v>
      </c>
      <c r="CT483" s="125" t="s">
        <v>44</v>
      </c>
      <c r="CU483" s="125" t="s">
        <v>44</v>
      </c>
      <c r="CV483" s="125" t="s">
        <v>6337</v>
      </c>
      <c r="CW483" s="125" t="s">
        <v>44</v>
      </c>
      <c r="CX483" s="153">
        <v>25569.625694432871</v>
      </c>
    </row>
    <row r="484" spans="1:102" ht="15" customHeight="1" x14ac:dyDescent="0.25">
      <c r="A484" s="8"/>
      <c r="B484" s="128">
        <v>47562149000128</v>
      </c>
      <c r="C484" s="151" t="s">
        <v>6338</v>
      </c>
      <c r="D484" s="125">
        <v>2</v>
      </c>
      <c r="E484" s="125"/>
      <c r="F484" s="121"/>
      <c r="G484" s="125" t="s">
        <v>590</v>
      </c>
      <c r="H484" s="125" t="s">
        <v>3263</v>
      </c>
      <c r="I484" s="125" t="s">
        <v>3257</v>
      </c>
      <c r="J484" s="125" t="s">
        <v>3319</v>
      </c>
      <c r="K484" s="125" t="s">
        <v>3285</v>
      </c>
      <c r="L484" s="125" t="s">
        <v>3272</v>
      </c>
      <c r="M484" s="125" t="s">
        <v>160</v>
      </c>
      <c r="N484" s="125" t="s">
        <v>3328</v>
      </c>
      <c r="O484" s="125" t="s">
        <v>625</v>
      </c>
      <c r="P484" s="125" t="s">
        <v>3320</v>
      </c>
      <c r="Q484" s="126">
        <v>500</v>
      </c>
      <c r="R484" s="125" t="s">
        <v>4571</v>
      </c>
      <c r="S484" s="187" t="s">
        <v>44</v>
      </c>
      <c r="T484" s="170">
        <v>100</v>
      </c>
      <c r="U484" s="170">
        <v>500</v>
      </c>
      <c r="V484" s="171" t="s">
        <v>4723</v>
      </c>
      <c r="W484" s="171" t="s">
        <v>132</v>
      </c>
      <c r="X484" s="171" t="s">
        <v>132</v>
      </c>
      <c r="Y484" s="171" t="s">
        <v>132</v>
      </c>
      <c r="Z484" s="171">
        <v>0</v>
      </c>
      <c r="AA484" s="171" t="s">
        <v>44</v>
      </c>
      <c r="AB484" s="168" t="s">
        <v>44</v>
      </c>
      <c r="AC484" s="171" t="s">
        <v>44</v>
      </c>
      <c r="AD484" s="168">
        <v>4.0000000000000001E-3</v>
      </c>
      <c r="AE484" s="168" t="s">
        <v>44</v>
      </c>
      <c r="AF484" s="168">
        <v>4.0000000000000001E-3</v>
      </c>
      <c r="AG484" s="168" t="s">
        <v>44</v>
      </c>
      <c r="AH484" s="171" t="s">
        <v>44</v>
      </c>
      <c r="AI484" s="171" t="s">
        <v>44</v>
      </c>
      <c r="AJ484" s="171" t="s">
        <v>130</v>
      </c>
      <c r="AK484" s="172">
        <v>44875</v>
      </c>
      <c r="AL484" s="186" t="s">
        <v>6339</v>
      </c>
      <c r="AM484" s="127">
        <v>1.03446360388934E-2</v>
      </c>
      <c r="AN484" s="127">
        <v>4.55402791221277E-2</v>
      </c>
      <c r="AO484" s="127">
        <v>0.148878171434627</v>
      </c>
      <c r="AP484" s="127">
        <v>0.1330038581380199</v>
      </c>
      <c r="AQ484" s="127">
        <v>0.13106458518668179</v>
      </c>
      <c r="AR484" s="127">
        <v>0.11242638786761661</v>
      </c>
      <c r="AS484" s="127">
        <v>0.12961290004069509</v>
      </c>
      <c r="AT484" s="127" t="s">
        <v>44</v>
      </c>
      <c r="AU484" s="127" t="s">
        <v>44</v>
      </c>
      <c r="AV484" s="127" t="s">
        <v>44</v>
      </c>
      <c r="AW484" s="127">
        <v>0.1308968471869234</v>
      </c>
      <c r="AX484" s="127">
        <v>0.94823304863606483</v>
      </c>
      <c r="AY484" s="127">
        <v>1.0030378821332189</v>
      </c>
      <c r="AZ484" s="127">
        <v>1.0040685479854321</v>
      </c>
      <c r="BA484" s="127">
        <v>1.0122993708794314</v>
      </c>
      <c r="BB484" s="127">
        <v>1.0182590000143701</v>
      </c>
      <c r="BC484" s="127">
        <v>1.0339035215183257</v>
      </c>
      <c r="BD484" s="127">
        <v>0.9933972213209028</v>
      </c>
      <c r="BE484" s="127" t="s">
        <v>44</v>
      </c>
      <c r="BF484" s="127" t="s">
        <v>44</v>
      </c>
      <c r="BG484" s="127" t="s">
        <v>44</v>
      </c>
      <c r="BH484" s="127">
        <v>1.0083626412155984</v>
      </c>
      <c r="BI484" s="127">
        <v>-5.6474541936000003E-4</v>
      </c>
      <c r="BJ484" s="127">
        <v>1.3792699433510001E-4</v>
      </c>
      <c r="BK484" s="127">
        <v>6.0326357765159999E-4</v>
      </c>
      <c r="BL484" s="127">
        <v>1.428323729636416E-3</v>
      </c>
      <c r="BM484" s="127">
        <v>2.0821884224957454E-3</v>
      </c>
      <c r="BN484" s="127">
        <v>3.6866597133742001E-3</v>
      </c>
      <c r="BO484" s="127">
        <v>-8.6149354413000002E-4</v>
      </c>
      <c r="BP484" s="127" t="s">
        <v>44</v>
      </c>
      <c r="BQ484" s="127" t="s">
        <v>44</v>
      </c>
      <c r="BR484" s="127" t="s">
        <v>44</v>
      </c>
      <c r="BS484" s="127">
        <v>9.6083761462661954E-4</v>
      </c>
      <c r="BT484" s="127">
        <v>8.1523342613300004E-4</v>
      </c>
      <c r="BU484" s="127">
        <v>1.3075529808230001E-3</v>
      </c>
      <c r="BV484" s="174">
        <v>0.64502214251302703</v>
      </c>
      <c r="BW484" s="174">
        <v>0.63726352903722128</v>
      </c>
      <c r="BX484" s="127" t="s">
        <v>44</v>
      </c>
      <c r="BY484" s="127" t="s">
        <v>44</v>
      </c>
      <c r="BZ484" s="174">
        <v>2.2775428540700001E-5</v>
      </c>
      <c r="CA484" s="179">
        <v>2.7281955481387201E-2</v>
      </c>
      <c r="CB484" s="179">
        <v>4.5837188250812998E-3</v>
      </c>
      <c r="CC484" s="179">
        <v>-7.3548958814853294E-2</v>
      </c>
      <c r="CD484" s="179">
        <v>-1.33038892106559E-2</v>
      </c>
      <c r="CE484" s="179">
        <v>-5.9055647693977503E-2</v>
      </c>
      <c r="CF484" s="179">
        <v>-2.3857549994262799E-2</v>
      </c>
      <c r="CG484" s="176">
        <v>1.5291022400000001</v>
      </c>
      <c r="CH484" s="168">
        <v>0.3</v>
      </c>
      <c r="CI484" s="169" t="s">
        <v>44</v>
      </c>
      <c r="CJ484" s="169">
        <v>1.1999999999999999E-3</v>
      </c>
      <c r="CK484" s="169" t="s">
        <v>44</v>
      </c>
      <c r="CL484" s="169">
        <v>1.1999999999999999E-3</v>
      </c>
      <c r="CM484" s="177">
        <v>2368885022.75</v>
      </c>
      <c r="CN484" s="177">
        <v>2048120095.6529367</v>
      </c>
      <c r="CO484" s="177">
        <v>322456532.49999982</v>
      </c>
      <c r="CP484" s="127" t="s">
        <v>44</v>
      </c>
      <c r="CQ484" s="127" t="s">
        <v>44</v>
      </c>
      <c r="CR484" s="127" t="s">
        <v>44</v>
      </c>
      <c r="CS484" s="127" t="s">
        <v>44</v>
      </c>
      <c r="CT484" s="125" t="s">
        <v>44</v>
      </c>
      <c r="CU484" s="125" t="s">
        <v>44</v>
      </c>
      <c r="CV484" s="125" t="s">
        <v>6340</v>
      </c>
      <c r="CW484" s="125" t="s">
        <v>44</v>
      </c>
      <c r="CX484" s="153">
        <v>25569.625694432871</v>
      </c>
    </row>
    <row r="485" spans="1:102" ht="15" customHeight="1" x14ac:dyDescent="0.25">
      <c r="A485" s="8"/>
      <c r="B485" s="128">
        <v>51693641000100</v>
      </c>
      <c r="C485" s="151" t="s">
        <v>6341</v>
      </c>
      <c r="D485" s="125">
        <v>10</v>
      </c>
      <c r="E485" s="125"/>
      <c r="F485" s="121"/>
      <c r="G485" s="125" t="s">
        <v>590</v>
      </c>
      <c r="H485" s="125" t="s">
        <v>3263</v>
      </c>
      <c r="I485" s="125" t="s">
        <v>3257</v>
      </c>
      <c r="J485" s="125" t="s">
        <v>3319</v>
      </c>
      <c r="K485" s="125" t="s">
        <v>3285</v>
      </c>
      <c r="L485" s="125" t="s">
        <v>3272</v>
      </c>
      <c r="M485" s="125" t="s">
        <v>160</v>
      </c>
      <c r="N485" s="125" t="s">
        <v>3324</v>
      </c>
      <c r="O485" s="125" t="s">
        <v>161</v>
      </c>
      <c r="P485" s="125" t="s">
        <v>3320</v>
      </c>
      <c r="Q485" s="126">
        <v>500</v>
      </c>
      <c r="R485" s="125" t="s">
        <v>4571</v>
      </c>
      <c r="S485" s="187" t="s">
        <v>44</v>
      </c>
      <c r="T485" s="170">
        <v>100</v>
      </c>
      <c r="U485" s="170">
        <v>500</v>
      </c>
      <c r="V485" s="171" t="s">
        <v>3271</v>
      </c>
      <c r="W485" s="171" t="s">
        <v>132</v>
      </c>
      <c r="X485" s="171" t="s">
        <v>5315</v>
      </c>
      <c r="Y485" s="171" t="s">
        <v>3288</v>
      </c>
      <c r="Z485" s="171">
        <v>15</v>
      </c>
      <c r="AA485" s="171" t="s">
        <v>44</v>
      </c>
      <c r="AB485" s="168" t="s">
        <v>44</v>
      </c>
      <c r="AC485" s="171" t="s">
        <v>44</v>
      </c>
      <c r="AD485" s="168">
        <v>6.9999999999999993E-3</v>
      </c>
      <c r="AE485" s="168" t="s">
        <v>44</v>
      </c>
      <c r="AF485" s="168">
        <v>8.0000000000000002E-3</v>
      </c>
      <c r="AG485" s="168">
        <v>0.2</v>
      </c>
      <c r="AH485" s="171" t="s">
        <v>3253</v>
      </c>
      <c r="AI485" s="171" t="s">
        <v>3254</v>
      </c>
      <c r="AJ485" s="171" t="s">
        <v>130</v>
      </c>
      <c r="AK485" s="172">
        <v>45196</v>
      </c>
      <c r="AL485" s="186" t="s">
        <v>6342</v>
      </c>
      <c r="AM485" s="127">
        <v>1.04400101984676E-2</v>
      </c>
      <c r="AN485" s="127">
        <v>4.68341181243081E-2</v>
      </c>
      <c r="AO485" s="127">
        <v>0.15559822260774539</v>
      </c>
      <c r="AP485" s="127">
        <v>0.1380001889781374</v>
      </c>
      <c r="AQ485" s="127" t="s">
        <v>44</v>
      </c>
      <c r="AR485" s="127">
        <v>0.1165808478511754</v>
      </c>
      <c r="AS485" s="127" t="s">
        <v>44</v>
      </c>
      <c r="AT485" s="127" t="s">
        <v>44</v>
      </c>
      <c r="AU485" s="127" t="s">
        <v>44</v>
      </c>
      <c r="AV485" s="127" t="s">
        <v>44</v>
      </c>
      <c r="AW485" s="127">
        <v>0.13541470924548021</v>
      </c>
      <c r="AX485" s="127">
        <v>0.95697544708818005</v>
      </c>
      <c r="AY485" s="127">
        <v>1.0315350621590169</v>
      </c>
      <c r="AZ485" s="127">
        <v>1.0493901150006719</v>
      </c>
      <c r="BA485" s="127">
        <v>1.0527869848227187</v>
      </c>
      <c r="BB485" s="127" t="s">
        <v>44</v>
      </c>
      <c r="BC485" s="127">
        <v>1.0721090610582615</v>
      </c>
      <c r="BD485" s="127" t="s">
        <v>44</v>
      </c>
      <c r="BE485" s="127" t="s">
        <v>44</v>
      </c>
      <c r="BF485" s="127" t="s">
        <v>44</v>
      </c>
      <c r="BG485" s="127" t="s">
        <v>44</v>
      </c>
      <c r="BH485" s="127">
        <v>1.0632028973630243</v>
      </c>
      <c r="BI485" s="127">
        <v>-4.6937125978580003E-4</v>
      </c>
      <c r="BJ485" s="127">
        <v>1.4317659965155001E-3</v>
      </c>
      <c r="BK485" s="127">
        <v>7.32331475077E-3</v>
      </c>
      <c r="BL485" s="127">
        <v>6.1174776159786948E-3</v>
      </c>
      <c r="BM485" s="127" t="s">
        <v>44</v>
      </c>
      <c r="BN485" s="127">
        <v>7.8411196969329997E-3</v>
      </c>
      <c r="BO485" s="127" t="s">
        <v>44</v>
      </c>
      <c r="BP485" s="127" t="s">
        <v>44</v>
      </c>
      <c r="BQ485" s="127" t="s">
        <v>44</v>
      </c>
      <c r="BR485" s="127" t="s">
        <v>44</v>
      </c>
      <c r="BS485" s="127">
        <v>7.1403940028067492E-3</v>
      </c>
      <c r="BT485" s="127">
        <v>1.3691668221292E-3</v>
      </c>
      <c r="BU485" s="127">
        <v>1.9627458268084001E-3</v>
      </c>
      <c r="BV485" s="174">
        <v>4.6465591614013393</v>
      </c>
      <c r="BW485" s="174">
        <v>3.3120395178836124</v>
      </c>
      <c r="BX485" s="127" t="s">
        <v>44</v>
      </c>
      <c r="BY485" s="127">
        <v>-1.3615968366864628E-4</v>
      </c>
      <c r="BZ485" s="174">
        <v>6.9198370859320003E-4</v>
      </c>
      <c r="CA485" s="179">
        <v>0.10838810513671519</v>
      </c>
      <c r="CB485" s="179">
        <v>-3.8866900699246601E-2</v>
      </c>
      <c r="CC485" s="179">
        <v>6.0415068755453202E-2</v>
      </c>
      <c r="CD485" s="179">
        <v>5.2893621129101002E-3</v>
      </c>
      <c r="CE485" s="179">
        <v>-2.6556474949629798E-2</v>
      </c>
      <c r="CF485" s="179">
        <v>0.11790918411258219</v>
      </c>
      <c r="CG485" s="176">
        <v>1.3855016</v>
      </c>
      <c r="CH485" s="168">
        <v>0.3</v>
      </c>
      <c r="CI485" s="169">
        <v>0.15</v>
      </c>
      <c r="CJ485" s="169">
        <v>2.0999999999999994E-3</v>
      </c>
      <c r="CK485" s="169">
        <v>1.9133000383430465E-4</v>
      </c>
      <c r="CL485" s="169">
        <v>2.2913300038343042E-3</v>
      </c>
      <c r="CM485" s="177">
        <v>308587653.88</v>
      </c>
      <c r="CN485" s="177">
        <v>267560592.27738097</v>
      </c>
      <c r="CO485" s="177">
        <v>41284330.350000001</v>
      </c>
      <c r="CP485" s="127" t="s">
        <v>44</v>
      </c>
      <c r="CQ485" s="127" t="s">
        <v>44</v>
      </c>
      <c r="CR485" s="127" t="s">
        <v>44</v>
      </c>
      <c r="CS485" s="127" t="s">
        <v>44</v>
      </c>
      <c r="CT485" s="125" t="s">
        <v>44</v>
      </c>
      <c r="CU485" s="125" t="s">
        <v>44</v>
      </c>
      <c r="CV485" s="125" t="s">
        <v>6343</v>
      </c>
      <c r="CW485" s="125" t="s">
        <v>44</v>
      </c>
      <c r="CX485" s="153">
        <v>25569.625694432871</v>
      </c>
    </row>
    <row r="486" spans="1:102" ht="15" customHeight="1" x14ac:dyDescent="0.25">
      <c r="A486" s="8"/>
      <c r="B486" s="128">
        <v>45829737000150</v>
      </c>
      <c r="C486" s="151" t="s">
        <v>4122</v>
      </c>
      <c r="D486" s="125">
        <v>40</v>
      </c>
      <c r="E486" s="125"/>
      <c r="F486" s="121"/>
      <c r="G486" s="125" t="s">
        <v>2212</v>
      </c>
      <c r="H486" s="125" t="s">
        <v>3277</v>
      </c>
      <c r="I486" s="125" t="s">
        <v>3277</v>
      </c>
      <c r="J486" s="125" t="s">
        <v>3318</v>
      </c>
      <c r="K486" s="125" t="s">
        <v>3298</v>
      </c>
      <c r="L486" s="125" t="s">
        <v>3273</v>
      </c>
      <c r="M486" s="125" t="s">
        <v>4744</v>
      </c>
      <c r="N486" s="125" t="s">
        <v>4785</v>
      </c>
      <c r="O486" s="125" t="s">
        <v>4630</v>
      </c>
      <c r="P486" s="125" t="s">
        <v>3828</v>
      </c>
      <c r="Q486" s="126">
        <v>100</v>
      </c>
      <c r="R486" s="125" t="s">
        <v>4612</v>
      </c>
      <c r="S486" s="187" t="s">
        <v>44</v>
      </c>
      <c r="T486" s="170">
        <v>0.01</v>
      </c>
      <c r="U486" s="170">
        <v>0.01</v>
      </c>
      <c r="V486" s="171" t="s">
        <v>3271</v>
      </c>
      <c r="W486" s="171" t="s">
        <v>132</v>
      </c>
      <c r="X486" s="171" t="s">
        <v>132</v>
      </c>
      <c r="Y486" s="171" t="s">
        <v>132</v>
      </c>
      <c r="Z486" s="171">
        <v>0</v>
      </c>
      <c r="AA486" s="171" t="s">
        <v>44</v>
      </c>
      <c r="AB486" s="168" t="s">
        <v>44</v>
      </c>
      <c r="AC486" s="171" t="s">
        <v>44</v>
      </c>
      <c r="AD486" s="168">
        <v>1.4999999999999999E-2</v>
      </c>
      <c r="AE486" s="168" t="s">
        <v>44</v>
      </c>
      <c r="AF486" s="168">
        <v>1.4999999999999999E-2</v>
      </c>
      <c r="AG486" s="168" t="s">
        <v>44</v>
      </c>
      <c r="AH486" s="171" t="s">
        <v>44</v>
      </c>
      <c r="AI486" s="171" t="s">
        <v>44</v>
      </c>
      <c r="AJ486" s="171" t="s">
        <v>44</v>
      </c>
      <c r="AK486" s="172">
        <v>44776</v>
      </c>
      <c r="AL486" s="186" t="s">
        <v>6324</v>
      </c>
      <c r="AM486" s="127">
        <v>-7.5039752676419995E-4</v>
      </c>
      <c r="AN486" s="127">
        <v>-2.056319209755E-4</v>
      </c>
      <c r="AO486" s="127">
        <v>-3.0927122572688001E-3</v>
      </c>
      <c r="AP486" s="127">
        <v>-1.9746879693279002E-3</v>
      </c>
      <c r="AQ486" s="127">
        <v>3.5999554711764999E-3</v>
      </c>
      <c r="AR486" s="127">
        <v>-5.8540038886779997E-4</v>
      </c>
      <c r="AS486" s="127">
        <v>5.4093673257896199E-2</v>
      </c>
      <c r="AT486" s="127" t="s">
        <v>44</v>
      </c>
      <c r="AU486" s="127" t="s">
        <v>44</v>
      </c>
      <c r="AV486" s="127" t="s">
        <v>44</v>
      </c>
      <c r="AW486" s="127">
        <v>-1.9067714927840001E-3</v>
      </c>
      <c r="AX486" s="127" t="s">
        <v>44</v>
      </c>
      <c r="AY486" s="127" t="s">
        <v>44</v>
      </c>
      <c r="AZ486" s="127" t="s">
        <v>44</v>
      </c>
      <c r="BA486" s="127" t="s">
        <v>44</v>
      </c>
      <c r="BB486" s="127">
        <v>2.4691761476417499E-2</v>
      </c>
      <c r="BC486" s="127" t="s">
        <v>44</v>
      </c>
      <c r="BD486" s="127">
        <v>0.41459225654671011</v>
      </c>
      <c r="BE486" s="127" t="s">
        <v>44</v>
      </c>
      <c r="BF486" s="127" t="s">
        <v>44</v>
      </c>
      <c r="BG486" s="127" t="s">
        <v>44</v>
      </c>
      <c r="BH486" s="127" t="s">
        <v>44</v>
      </c>
      <c r="BI486" s="127">
        <v>-1.16597789850176E-2</v>
      </c>
      <c r="BJ486" s="127">
        <v>-4.5607984048768202E-2</v>
      </c>
      <c r="BK486" s="127">
        <v>-0.15136762011424421</v>
      </c>
      <c r="BL486" s="127">
        <v>-0.12474181881030943</v>
      </c>
      <c r="BM486" s="127">
        <v>-0.12410226766583976</v>
      </c>
      <c r="BN486" s="127">
        <v>-0.1093251285431102</v>
      </c>
      <c r="BO486" s="127">
        <v>-7.6380720326928803E-2</v>
      </c>
      <c r="BP486" s="127" t="s">
        <v>44</v>
      </c>
      <c r="BQ486" s="127" t="s">
        <v>44</v>
      </c>
      <c r="BR486" s="127" t="s">
        <v>44</v>
      </c>
      <c r="BS486" s="127">
        <v>-0.13566664321255151</v>
      </c>
      <c r="BT486" s="127">
        <v>3.1955900935664999E-3</v>
      </c>
      <c r="BU486" s="127">
        <v>3.7340809880314199E-2</v>
      </c>
      <c r="BV486" s="174">
        <v>-44.245686569082231</v>
      </c>
      <c r="BW486" s="174">
        <v>-3.3132611878728051</v>
      </c>
      <c r="BX486" s="127">
        <v>-3.8166697388160998E-3</v>
      </c>
      <c r="BY486" s="127">
        <v>-5.08290904891045E-2</v>
      </c>
      <c r="BZ486" s="174">
        <v>-1.8272613313209101E-2</v>
      </c>
      <c r="CA486" s="179">
        <v>-9.9694097549404406E-2</v>
      </c>
      <c r="CB486" s="179">
        <v>-3.4435690880705002E-3</v>
      </c>
      <c r="CC486" s="179">
        <v>-0.1255138134758402</v>
      </c>
      <c r="CD486" s="179">
        <v>-7.4466990343770398E-2</v>
      </c>
      <c r="CE486" s="179">
        <v>-9.2798111868839794E-2</v>
      </c>
      <c r="CF486" s="179">
        <v>-0.1100432750648709</v>
      </c>
      <c r="CG486" s="176">
        <v>100.07219468</v>
      </c>
      <c r="CH486" s="168">
        <v>0.1</v>
      </c>
      <c r="CI486" s="169" t="s">
        <v>44</v>
      </c>
      <c r="CJ486" s="169">
        <v>1.5E-3</v>
      </c>
      <c r="CK486" s="169" t="s">
        <v>44</v>
      </c>
      <c r="CL486" s="169">
        <v>1.5E-3</v>
      </c>
      <c r="CM486" s="177">
        <v>902013536</v>
      </c>
      <c r="CN486" s="177">
        <v>902836073.13309336</v>
      </c>
      <c r="CO486" s="177">
        <v>-84367558.079999998</v>
      </c>
      <c r="CP486" s="127" t="s">
        <v>44</v>
      </c>
      <c r="CQ486" s="127" t="s">
        <v>44</v>
      </c>
      <c r="CR486" s="127" t="s">
        <v>44</v>
      </c>
      <c r="CS486" s="127" t="s">
        <v>44</v>
      </c>
      <c r="CT486" s="125" t="s">
        <v>44</v>
      </c>
      <c r="CU486" s="125" t="s">
        <v>44</v>
      </c>
      <c r="CV486" s="125" t="s">
        <v>6325</v>
      </c>
      <c r="CW486" s="125" t="s">
        <v>44</v>
      </c>
      <c r="CX486" s="153">
        <v>25569.604861099539</v>
      </c>
    </row>
    <row r="487" spans="1:102" ht="15" customHeight="1" x14ac:dyDescent="0.25">
      <c r="A487" s="8"/>
      <c r="B487" s="128">
        <v>29066331000106</v>
      </c>
      <c r="C487" s="151" t="s">
        <v>6344</v>
      </c>
      <c r="D487" s="125">
        <v>26</v>
      </c>
      <c r="E487" s="125"/>
      <c r="F487" s="121"/>
      <c r="G487" s="125" t="s">
        <v>6345</v>
      </c>
      <c r="H487" s="125" t="s">
        <v>3264</v>
      </c>
      <c r="I487" s="125" t="s">
        <v>3265</v>
      </c>
      <c r="J487" s="125" t="s">
        <v>357</v>
      </c>
      <c r="K487" s="125" t="s">
        <v>3298</v>
      </c>
      <c r="L487" s="125" t="s">
        <v>3273</v>
      </c>
      <c r="M487" s="125" t="s">
        <v>110</v>
      </c>
      <c r="N487" s="125" t="s">
        <v>4646</v>
      </c>
      <c r="O487" s="125" t="s">
        <v>401</v>
      </c>
      <c r="P487" s="125" t="s">
        <v>4661</v>
      </c>
      <c r="Q487" s="126">
        <v>5000</v>
      </c>
      <c r="R487" s="125" t="s">
        <v>4571</v>
      </c>
      <c r="S487" s="187" t="s">
        <v>44</v>
      </c>
      <c r="T487" s="170">
        <v>1000</v>
      </c>
      <c r="U487" s="170">
        <v>1000</v>
      </c>
      <c r="V487" s="171" t="s">
        <v>3271</v>
      </c>
      <c r="W487" s="171" t="s">
        <v>3288</v>
      </c>
      <c r="X487" s="171" t="s">
        <v>3288</v>
      </c>
      <c r="Y487" s="171" t="s">
        <v>4678</v>
      </c>
      <c r="Z487" s="171">
        <v>6</v>
      </c>
      <c r="AA487" s="171" t="s">
        <v>44</v>
      </c>
      <c r="AB487" s="168" t="s">
        <v>44</v>
      </c>
      <c r="AC487" s="171" t="s">
        <v>6346</v>
      </c>
      <c r="AD487" s="168">
        <v>9.300000000000001E-3</v>
      </c>
      <c r="AE487" s="168">
        <v>9.9299999999999999E-2</v>
      </c>
      <c r="AF487" s="168">
        <v>1.8100000000000002E-2</v>
      </c>
      <c r="AG487" s="168" t="s">
        <v>44</v>
      </c>
      <c r="AH487" s="171" t="s">
        <v>44</v>
      </c>
      <c r="AI487" s="171" t="s">
        <v>44</v>
      </c>
      <c r="AJ487" s="171" t="s">
        <v>44</v>
      </c>
      <c r="AK487" s="172">
        <v>43097</v>
      </c>
      <c r="AL487" s="186" t="s">
        <v>6347</v>
      </c>
      <c r="AM487" s="127">
        <v>2.3237774488570499E-2</v>
      </c>
      <c r="AN487" s="127">
        <v>2.9033374742979599E-2</v>
      </c>
      <c r="AO487" s="127">
        <v>0.1779109275103187</v>
      </c>
      <c r="AP487" s="127">
        <v>0.1629143258558674</v>
      </c>
      <c r="AQ487" s="127">
        <v>0.1700183021866912</v>
      </c>
      <c r="AR487" s="127">
        <v>0.13670212139823801</v>
      </c>
      <c r="AS487" s="127">
        <v>0.14703200626496149</v>
      </c>
      <c r="AT487" s="127">
        <v>-3.88492200658829E-2</v>
      </c>
      <c r="AU487" s="127" t="s">
        <v>44</v>
      </c>
      <c r="AV487" s="127" t="s">
        <v>44</v>
      </c>
      <c r="AW487" s="127">
        <v>8.7694971006231096E-2</v>
      </c>
      <c r="AX487" s="127">
        <v>2.1300725964614644</v>
      </c>
      <c r="AY487" s="127">
        <v>0.6394685161081578</v>
      </c>
      <c r="AZ487" s="127">
        <v>1.1998721164738813</v>
      </c>
      <c r="BA487" s="127">
        <v>1.2573369532468517</v>
      </c>
      <c r="BB487" s="127">
        <v>1.3707007619418159</v>
      </c>
      <c r="BC487" s="127">
        <v>1.2571497438758743</v>
      </c>
      <c r="BD487" s="127">
        <v>1.126903158736444</v>
      </c>
      <c r="BE487" s="127" t="s">
        <v>44</v>
      </c>
      <c r="BF487" s="127" t="s">
        <v>44</v>
      </c>
      <c r="BG487" s="127" t="s">
        <v>44</v>
      </c>
      <c r="BH487" s="127">
        <v>0.973369612217728</v>
      </c>
      <c r="BI487" s="127">
        <v>1.2328393030317001E-2</v>
      </c>
      <c r="BJ487" s="127">
        <v>-1.6368977384813001E-2</v>
      </c>
      <c r="BK487" s="127">
        <v>2.9636019653343299E-2</v>
      </c>
      <c r="BL487" s="127">
        <v>2.9518632986199611E-2</v>
      </c>
      <c r="BM487" s="127">
        <v>4.0906817882668589E-2</v>
      </c>
      <c r="BN487" s="127">
        <v>2.79623932439956E-2</v>
      </c>
      <c r="BO487" s="127">
        <v>1.6557612680136301E-2</v>
      </c>
      <c r="BP487" s="127">
        <v>-0.16257925551891711</v>
      </c>
      <c r="BQ487" s="127" t="s">
        <v>44</v>
      </c>
      <c r="BR487" s="127" t="s">
        <v>44</v>
      </c>
      <c r="BS487" s="127">
        <v>-2.2009509330291888E-3</v>
      </c>
      <c r="BT487" s="127">
        <v>2.68457876352645E-2</v>
      </c>
      <c r="BU487" s="127">
        <v>6.6496693942356494E-2</v>
      </c>
      <c r="BV487" s="174">
        <v>0.96310529033822356</v>
      </c>
      <c r="BW487" s="174">
        <v>8.7661620993162992E-3</v>
      </c>
      <c r="BX487" s="127">
        <v>-2.6117201671796202E-2</v>
      </c>
      <c r="BY487" s="127">
        <v>-0.23607826901970269</v>
      </c>
      <c r="BZ487" s="174">
        <v>8.57761275985129E-2</v>
      </c>
      <c r="CA487" s="179">
        <v>0.2573916101174954</v>
      </c>
      <c r="CB487" s="179">
        <v>-0.28400543758613722</v>
      </c>
      <c r="CC487" s="179">
        <v>0.41994094504581359</v>
      </c>
      <c r="CD487" s="179">
        <v>0.2931964692639723</v>
      </c>
      <c r="CE487" s="179">
        <v>0.1576742869775529</v>
      </c>
      <c r="CF487" s="179">
        <v>0.49688604629302258</v>
      </c>
      <c r="CG487" s="176">
        <v>2.0094030100000002</v>
      </c>
      <c r="CH487" s="168">
        <v>0.48</v>
      </c>
      <c r="CI487" s="169" t="s">
        <v>44</v>
      </c>
      <c r="CJ487" s="169">
        <v>4.4640000000000001E-3</v>
      </c>
      <c r="CK487" s="169" t="s">
        <v>44</v>
      </c>
      <c r="CL487" s="169">
        <v>4.4640000000000001E-3</v>
      </c>
      <c r="CM487" s="177">
        <v>63609229.100000001</v>
      </c>
      <c r="CN487" s="177">
        <v>54216339.644682519</v>
      </c>
      <c r="CO487" s="177">
        <v>18299603.260000002</v>
      </c>
      <c r="CP487" s="127" t="s">
        <v>44</v>
      </c>
      <c r="CQ487" s="127" t="s">
        <v>44</v>
      </c>
      <c r="CR487" s="127" t="s">
        <v>44</v>
      </c>
      <c r="CS487" s="127" t="s">
        <v>44</v>
      </c>
      <c r="CT487" s="125" t="s">
        <v>44</v>
      </c>
      <c r="CU487" s="125" t="s">
        <v>44</v>
      </c>
      <c r="CV487" s="125" t="s">
        <v>6348</v>
      </c>
      <c r="CW487" s="125" t="s">
        <v>44</v>
      </c>
      <c r="CX487" s="153">
        <v>25569.604861099539</v>
      </c>
    </row>
    <row r="488" spans="1:102" ht="15" customHeight="1" x14ac:dyDescent="0.25">
      <c r="A488" s="8"/>
      <c r="B488" s="128">
        <v>32225478000106</v>
      </c>
      <c r="C488" s="151" t="s">
        <v>6349</v>
      </c>
      <c r="D488" s="125">
        <v>26</v>
      </c>
      <c r="E488" s="125"/>
      <c r="F488" s="121" t="s">
        <v>3310</v>
      </c>
      <c r="G488" s="125" t="s">
        <v>6345</v>
      </c>
      <c r="H488" s="125" t="s">
        <v>3264</v>
      </c>
      <c r="I488" s="125" t="s">
        <v>3265</v>
      </c>
      <c r="J488" s="125" t="s">
        <v>357</v>
      </c>
      <c r="K488" s="125" t="s">
        <v>3298</v>
      </c>
      <c r="L488" s="125" t="s">
        <v>3273</v>
      </c>
      <c r="M488" s="125" t="s">
        <v>110</v>
      </c>
      <c r="N488" s="125" t="s">
        <v>4646</v>
      </c>
      <c r="O488" s="125" t="s">
        <v>543</v>
      </c>
      <c r="P488" s="125" t="s">
        <v>3299</v>
      </c>
      <c r="Q488" s="126">
        <v>5000</v>
      </c>
      <c r="R488" s="125" t="s">
        <v>4571</v>
      </c>
      <c r="S488" s="187" t="s">
        <v>44</v>
      </c>
      <c r="T488" s="170">
        <v>1000</v>
      </c>
      <c r="U488" s="170">
        <v>1000</v>
      </c>
      <c r="V488" s="171" t="s">
        <v>3271</v>
      </c>
      <c r="W488" s="171" t="s">
        <v>3288</v>
      </c>
      <c r="X488" s="171" t="s">
        <v>3288</v>
      </c>
      <c r="Y488" s="171" t="s">
        <v>4678</v>
      </c>
      <c r="Z488" s="171">
        <v>6</v>
      </c>
      <c r="AA488" s="171" t="s">
        <v>44</v>
      </c>
      <c r="AB488" s="168" t="s">
        <v>44</v>
      </c>
      <c r="AC488" s="171" t="s">
        <v>6350</v>
      </c>
      <c r="AD488" s="168">
        <v>9.300000000000001E-3</v>
      </c>
      <c r="AE488" s="168">
        <v>8.9300000000000004E-2</v>
      </c>
      <c r="AF488" s="168">
        <v>1.5700000000000002E-2</v>
      </c>
      <c r="AG488" s="168" t="s">
        <v>44</v>
      </c>
      <c r="AH488" s="171" t="s">
        <v>44</v>
      </c>
      <c r="AI488" s="171" t="s">
        <v>44</v>
      </c>
      <c r="AJ488" s="171" t="s">
        <v>44</v>
      </c>
      <c r="AK488" s="172">
        <v>43523</v>
      </c>
      <c r="AL488" s="186" t="s">
        <v>6351</v>
      </c>
      <c r="AM488" s="127">
        <v>-3.7145158555914201E-2</v>
      </c>
      <c r="AN488" s="127">
        <v>-9.36913759135614E-2</v>
      </c>
      <c r="AO488" s="127">
        <v>-6.4068974767685E-2</v>
      </c>
      <c r="AP488" s="127">
        <v>5.4482376661439902E-2</v>
      </c>
      <c r="AQ488" s="127">
        <v>5.8393064949803002E-2</v>
      </c>
      <c r="AR488" s="127">
        <v>0.32378777699427541</v>
      </c>
      <c r="AS488" s="127">
        <v>-9.1960042822263992E-3</v>
      </c>
      <c r="AT488" s="127">
        <v>-0.12889991414176169</v>
      </c>
      <c r="AU488" s="127" t="s">
        <v>44</v>
      </c>
      <c r="AV488" s="127" t="s">
        <v>44</v>
      </c>
      <c r="AW488" s="127">
        <v>7.5860457708977799E-2</v>
      </c>
      <c r="AX488" s="127" t="s">
        <v>44</v>
      </c>
      <c r="AY488" s="127" t="s">
        <v>44</v>
      </c>
      <c r="AZ488" s="127" t="s">
        <v>44</v>
      </c>
      <c r="BA488" s="127">
        <v>0.39940321049616301</v>
      </c>
      <c r="BB488" s="127">
        <v>0.42283100602676221</v>
      </c>
      <c r="BC488" s="127">
        <v>2.9776401182003802</v>
      </c>
      <c r="BD488" s="127" t="s">
        <v>44</v>
      </c>
      <c r="BE488" s="127" t="s">
        <v>44</v>
      </c>
      <c r="BF488" s="127" t="s">
        <v>44</v>
      </c>
      <c r="BG488" s="127" t="s">
        <v>44</v>
      </c>
      <c r="BH488" s="127">
        <v>0.76690989757463224</v>
      </c>
      <c r="BI488" s="127">
        <v>-4.8054540014167701E-2</v>
      </c>
      <c r="BJ488" s="127">
        <v>-0.13909372804135409</v>
      </c>
      <c r="BK488" s="127">
        <v>-0.21234388262466039</v>
      </c>
      <c r="BL488" s="127">
        <v>-7.2092927013427066E-2</v>
      </c>
      <c r="BM488" s="127">
        <v>-7.0035288309035826E-2</v>
      </c>
      <c r="BN488" s="127">
        <v>0.21504804884003301</v>
      </c>
      <c r="BO488" s="127">
        <v>-0.1396703978670516</v>
      </c>
      <c r="BP488" s="127">
        <v>-0.2526299495947959</v>
      </c>
      <c r="BQ488" s="127" t="s">
        <v>44</v>
      </c>
      <c r="BR488" s="127" t="s">
        <v>44</v>
      </c>
      <c r="BS488" s="127">
        <v>-2.0981186329780743E-2</v>
      </c>
      <c r="BT488" s="127">
        <v>9.8179723638199295E-2</v>
      </c>
      <c r="BU488" s="127">
        <v>0.13632339357713719</v>
      </c>
      <c r="BV488" s="174">
        <v>-2.0341183795555118</v>
      </c>
      <c r="BW488" s="174">
        <v>-5.1707737868708498E-2</v>
      </c>
      <c r="BX488" s="127">
        <v>-0.10744909342367551</v>
      </c>
      <c r="BY488" s="127">
        <v>-0.24332448338584331</v>
      </c>
      <c r="BZ488" s="174">
        <v>-0.1880246866921845</v>
      </c>
      <c r="CA488" s="179">
        <v>-0.41408139643340891</v>
      </c>
      <c r="CB488" s="179">
        <v>0.84546801002895744</v>
      </c>
      <c r="CC488" s="179">
        <v>-0.2792462895535881</v>
      </c>
      <c r="CD488" s="179">
        <v>-0.30002910664298182</v>
      </c>
      <c r="CE488" s="179">
        <v>0.37228321803550529</v>
      </c>
      <c r="CF488" s="179">
        <v>-0.43715594751662001</v>
      </c>
      <c r="CG488" s="176">
        <v>1.68588592</v>
      </c>
      <c r="CH488" s="168">
        <v>0.45</v>
      </c>
      <c r="CI488" s="169" t="s">
        <v>44</v>
      </c>
      <c r="CJ488" s="169">
        <v>4.1850000000000004E-3</v>
      </c>
      <c r="CK488" s="169" t="s">
        <v>44</v>
      </c>
      <c r="CL488" s="169">
        <v>4.1850000000000004E-3</v>
      </c>
      <c r="CM488" s="177">
        <v>262526249.68000001</v>
      </c>
      <c r="CN488" s="177">
        <v>256125186.39158729</v>
      </c>
      <c r="CO488" s="177">
        <v>30428637.790000003</v>
      </c>
      <c r="CP488" s="127" t="s">
        <v>44</v>
      </c>
      <c r="CQ488" s="127" t="s">
        <v>44</v>
      </c>
      <c r="CR488" s="127" t="s">
        <v>44</v>
      </c>
      <c r="CS488" s="127" t="s">
        <v>44</v>
      </c>
      <c r="CT488" s="125" t="s">
        <v>44</v>
      </c>
      <c r="CU488" s="125" t="s">
        <v>44</v>
      </c>
      <c r="CV488" s="125" t="s">
        <v>6352</v>
      </c>
      <c r="CW488" s="125" t="s">
        <v>44</v>
      </c>
      <c r="CX488" s="153">
        <v>25569.604861099539</v>
      </c>
    </row>
    <row r="489" spans="1:102" ht="15" customHeight="1" x14ac:dyDescent="0.25">
      <c r="A489" s="8"/>
      <c r="B489" s="128">
        <v>23729512000199</v>
      </c>
      <c r="C489" s="151" t="s">
        <v>6353</v>
      </c>
      <c r="D489" s="125">
        <v>26</v>
      </c>
      <c r="E489" s="125" t="s">
        <v>131</v>
      </c>
      <c r="F489" s="121"/>
      <c r="G489" s="125" t="s">
        <v>6345</v>
      </c>
      <c r="H489" s="125" t="s">
        <v>3264</v>
      </c>
      <c r="I489" s="125" t="s">
        <v>3265</v>
      </c>
      <c r="J489" s="125" t="s">
        <v>357</v>
      </c>
      <c r="K489" s="125" t="s">
        <v>3298</v>
      </c>
      <c r="L489" s="125" t="s">
        <v>3273</v>
      </c>
      <c r="M489" s="125" t="s">
        <v>110</v>
      </c>
      <c r="N489" s="125" t="s">
        <v>4646</v>
      </c>
      <c r="O489" s="125" t="s">
        <v>401</v>
      </c>
      <c r="P489" s="125" t="s">
        <v>3299</v>
      </c>
      <c r="Q489" s="126">
        <v>5000</v>
      </c>
      <c r="R489" s="125" t="s">
        <v>4571</v>
      </c>
      <c r="S489" s="187" t="s">
        <v>44</v>
      </c>
      <c r="T489" s="170">
        <v>1000</v>
      </c>
      <c r="U489" s="170">
        <v>1000</v>
      </c>
      <c r="V489" s="171" t="s">
        <v>3271</v>
      </c>
      <c r="W489" s="171" t="s">
        <v>3288</v>
      </c>
      <c r="X489" s="171" t="s">
        <v>3288</v>
      </c>
      <c r="Y489" s="171" t="s">
        <v>4678</v>
      </c>
      <c r="Z489" s="171">
        <v>6</v>
      </c>
      <c r="AA489" s="171" t="s">
        <v>44</v>
      </c>
      <c r="AB489" s="168" t="s">
        <v>44</v>
      </c>
      <c r="AC489" s="171" t="s">
        <v>6354</v>
      </c>
      <c r="AD489" s="168">
        <v>9.300000000000001E-3</v>
      </c>
      <c r="AE489" s="168">
        <v>6.93E-2</v>
      </c>
      <c r="AF489" s="168">
        <v>1.5600000000000001E-2</v>
      </c>
      <c r="AG489" s="168" t="s">
        <v>44</v>
      </c>
      <c r="AH489" s="171" t="s">
        <v>44</v>
      </c>
      <c r="AI489" s="171" t="s">
        <v>44</v>
      </c>
      <c r="AJ489" s="171" t="s">
        <v>44</v>
      </c>
      <c r="AK489" s="172">
        <v>42403</v>
      </c>
      <c r="AL489" s="186" t="s">
        <v>6355</v>
      </c>
      <c r="AM489" s="127">
        <v>1.38323820860379E-2</v>
      </c>
      <c r="AN489" s="127">
        <v>2.2528575323615001E-2</v>
      </c>
      <c r="AO489" s="127">
        <v>0.1540327109785164</v>
      </c>
      <c r="AP489" s="127">
        <v>0.1416033048216864</v>
      </c>
      <c r="AQ489" s="127">
        <v>0.12946593627409619</v>
      </c>
      <c r="AR489" s="127">
        <v>8.2839106689519701E-2</v>
      </c>
      <c r="AS489" s="127">
        <v>0.14072668138054631</v>
      </c>
      <c r="AT489" s="127">
        <v>1.8291656239106001E-3</v>
      </c>
      <c r="AU489" s="127" t="s">
        <v>44</v>
      </c>
      <c r="AV489" s="127" t="s">
        <v>44</v>
      </c>
      <c r="AW489" s="127">
        <v>9.7489167761981493E-2</v>
      </c>
      <c r="AX489" s="127">
        <v>1.2679345881313102</v>
      </c>
      <c r="AY489" s="127">
        <v>0.49619841853577468</v>
      </c>
      <c r="AZ489" s="127">
        <v>1.0388319453693069</v>
      </c>
      <c r="BA489" s="127">
        <v>1.0820952846754144</v>
      </c>
      <c r="BB489" s="127">
        <v>1.0043015407354079</v>
      </c>
      <c r="BC489" s="127">
        <v>0.76181086798392816</v>
      </c>
      <c r="BD489" s="127">
        <v>1.0785770105078578</v>
      </c>
      <c r="BE489" s="127">
        <v>1.4783521375494799E-2</v>
      </c>
      <c r="BF489" s="127" t="s">
        <v>44</v>
      </c>
      <c r="BG489" s="127" t="s">
        <v>44</v>
      </c>
      <c r="BH489" s="127">
        <v>1.0383829419224859</v>
      </c>
      <c r="BI489" s="127">
        <v>2.9230006277845E-3</v>
      </c>
      <c r="BJ489" s="127">
        <v>-2.2873776804177501E-2</v>
      </c>
      <c r="BK489" s="127">
        <v>5.7578031215410001E-3</v>
      </c>
      <c r="BL489" s="127">
        <v>9.4998586417374131E-3</v>
      </c>
      <c r="BM489" s="127">
        <v>4.9119683711484896E-4</v>
      </c>
      <c r="BN489" s="127">
        <v>-2.5900621464722599E-2</v>
      </c>
      <c r="BO489" s="127">
        <v>1.0252287795721101E-2</v>
      </c>
      <c r="BP489" s="127">
        <v>-0.1219008698291235</v>
      </c>
      <c r="BQ489" s="127" t="s">
        <v>44</v>
      </c>
      <c r="BR489" s="127" t="s">
        <v>44</v>
      </c>
      <c r="BS489" s="127">
        <v>3.2943154712365974E-3</v>
      </c>
      <c r="BT489" s="127">
        <v>3.7518166776873398E-2</v>
      </c>
      <c r="BU489" s="127">
        <v>4.5277388985656697E-2</v>
      </c>
      <c r="BV489" s="174">
        <v>0.15207661062447839</v>
      </c>
      <c r="BW489" s="174">
        <v>7.2256513426446206E-2</v>
      </c>
      <c r="BX489" s="127">
        <v>-2.802238807712E-2</v>
      </c>
      <c r="BY489" s="127">
        <v>-0.1531216598740428</v>
      </c>
      <c r="BZ489" s="174">
        <v>6.4621235481973099E-2</v>
      </c>
      <c r="CA489" s="179">
        <v>0.34321071156603</v>
      </c>
      <c r="CB489" s="179">
        <v>-0.29006470696491943</v>
      </c>
      <c r="CC489" s="179">
        <v>0.52338123832831573</v>
      </c>
      <c r="CD489" s="179">
        <v>0.34538695323285701</v>
      </c>
      <c r="CE489" s="179">
        <v>0.102831001114309</v>
      </c>
      <c r="CF489" s="179">
        <v>0.5595056852706134</v>
      </c>
      <c r="CG489" s="176">
        <v>2.58046343</v>
      </c>
      <c r="CH489" s="168">
        <v>0.45</v>
      </c>
      <c r="CI489" s="169" t="s">
        <v>44</v>
      </c>
      <c r="CJ489" s="169">
        <v>4.1850000000000004E-3</v>
      </c>
      <c r="CK489" s="169" t="s">
        <v>44</v>
      </c>
      <c r="CL489" s="169">
        <v>4.1850000000000004E-3</v>
      </c>
      <c r="CM489" s="177">
        <v>444307677.70999998</v>
      </c>
      <c r="CN489" s="177">
        <v>438725540.46531731</v>
      </c>
      <c r="CO489" s="177">
        <v>1413840.7700000056</v>
      </c>
      <c r="CP489" s="127" t="s">
        <v>44</v>
      </c>
      <c r="CQ489" s="127" t="s">
        <v>44</v>
      </c>
      <c r="CR489" s="127" t="s">
        <v>44</v>
      </c>
      <c r="CS489" s="127" t="s">
        <v>44</v>
      </c>
      <c r="CT489" s="125" t="s">
        <v>44</v>
      </c>
      <c r="CU489" s="125" t="s">
        <v>44</v>
      </c>
      <c r="CV489" s="125" t="s">
        <v>6356</v>
      </c>
      <c r="CW489" s="125" t="s">
        <v>44</v>
      </c>
      <c r="CX489" s="153">
        <v>25569.604861099539</v>
      </c>
    </row>
    <row r="490" spans="1:102" ht="15" customHeight="1" x14ac:dyDescent="0.25">
      <c r="A490" s="8"/>
      <c r="B490" s="128">
        <v>18316558000146</v>
      </c>
      <c r="C490" s="151" t="s">
        <v>6357</v>
      </c>
      <c r="D490" s="125">
        <v>11</v>
      </c>
      <c r="E490" s="125"/>
      <c r="F490" s="121" t="s">
        <v>3310</v>
      </c>
      <c r="G490" s="125" t="s">
        <v>5071</v>
      </c>
      <c r="H490" s="125" t="s">
        <v>153</v>
      </c>
      <c r="I490" s="125" t="s">
        <v>2325</v>
      </c>
      <c r="J490" s="125" t="s">
        <v>3317</v>
      </c>
      <c r="K490" s="125" t="s">
        <v>3285</v>
      </c>
      <c r="L490" s="125" t="s">
        <v>3272</v>
      </c>
      <c r="M490" s="125" t="s">
        <v>160</v>
      </c>
      <c r="N490" s="125" t="s">
        <v>3305</v>
      </c>
      <c r="O490" s="125" t="s">
        <v>161</v>
      </c>
      <c r="P490" s="125" t="s">
        <v>3299</v>
      </c>
      <c r="Q490" s="126">
        <v>3000</v>
      </c>
      <c r="R490" s="125" t="s">
        <v>4571</v>
      </c>
      <c r="S490" s="187" t="s">
        <v>44</v>
      </c>
      <c r="T490" s="170">
        <v>100</v>
      </c>
      <c r="U490" s="170">
        <v>100</v>
      </c>
      <c r="V490" s="171" t="s">
        <v>3271</v>
      </c>
      <c r="W490" s="171" t="s">
        <v>132</v>
      </c>
      <c r="X490" s="171" t="s">
        <v>3289</v>
      </c>
      <c r="Y490" s="171" t="s">
        <v>3288</v>
      </c>
      <c r="Z490" s="171">
        <v>31</v>
      </c>
      <c r="AA490" s="171" t="s">
        <v>44</v>
      </c>
      <c r="AB490" s="168" t="s">
        <v>44</v>
      </c>
      <c r="AC490" s="171" t="s">
        <v>6358</v>
      </c>
      <c r="AD490" s="168">
        <v>5.0000000000000001E-3</v>
      </c>
      <c r="AE490" s="168">
        <v>5.0000000000000001E-3</v>
      </c>
      <c r="AF490" s="168">
        <v>6.0000000000000001E-3</v>
      </c>
      <c r="AG490" s="168">
        <v>0.2</v>
      </c>
      <c r="AH490" s="171" t="s">
        <v>3253</v>
      </c>
      <c r="AI490" s="171" t="s">
        <v>3254</v>
      </c>
      <c r="AJ490" s="171" t="s">
        <v>130</v>
      </c>
      <c r="AK490" s="172">
        <v>41506</v>
      </c>
      <c r="AL490" s="186" t="s">
        <v>6359</v>
      </c>
      <c r="AM490" s="127">
        <v>1.0041835448879301E-2</v>
      </c>
      <c r="AN490" s="127">
        <v>4.27998071326409E-2</v>
      </c>
      <c r="AO490" s="127">
        <v>0.14486904679173679</v>
      </c>
      <c r="AP490" s="127">
        <v>0.13217788141861919</v>
      </c>
      <c r="AQ490" s="127">
        <v>0.138472153816703</v>
      </c>
      <c r="AR490" s="127">
        <v>0.11620188991326789</v>
      </c>
      <c r="AS490" s="127">
        <v>0.14297455219579031</v>
      </c>
      <c r="AT490" s="127">
        <v>0.1362321916402546</v>
      </c>
      <c r="AU490" s="127" t="s">
        <v>44</v>
      </c>
      <c r="AV490" s="127" t="s">
        <v>44</v>
      </c>
      <c r="AW490" s="127">
        <v>0.10336675563648499</v>
      </c>
      <c r="AX490" s="127">
        <v>0.92047706712851562</v>
      </c>
      <c r="AY490" s="127">
        <v>0.94267819015573562</v>
      </c>
      <c r="AZ490" s="127">
        <v>0.97703009150729803</v>
      </c>
      <c r="BA490" s="127">
        <v>1.0056232537811882</v>
      </c>
      <c r="BB490" s="127">
        <v>1.0834494698362165</v>
      </c>
      <c r="BC490" s="127">
        <v>1.0686240611935396</v>
      </c>
      <c r="BD490" s="127">
        <v>1.0958054547526102</v>
      </c>
      <c r="BE490" s="127">
        <v>1.1010438261125861</v>
      </c>
      <c r="BF490" s="127" t="s">
        <v>44</v>
      </c>
      <c r="BG490" s="127" t="s">
        <v>44</v>
      </c>
      <c r="BH490" s="127">
        <v>1.0680490770390627</v>
      </c>
      <c r="BI490" s="127">
        <v>-8.6754600937409998E-4</v>
      </c>
      <c r="BJ490" s="127">
        <v>-2.6025449951516001E-3</v>
      </c>
      <c r="BK490" s="127">
        <v>-3.4058610652385E-3</v>
      </c>
      <c r="BL490" s="127">
        <v>6.5325103700675236E-4</v>
      </c>
      <c r="BM490" s="127">
        <v>9.4567667838940661E-3</v>
      </c>
      <c r="BN490" s="127">
        <v>7.4621617590254997E-3</v>
      </c>
      <c r="BO490" s="127">
        <v>1.2500158610965199E-2</v>
      </c>
      <c r="BP490" s="127">
        <v>1.25021561872205E-2</v>
      </c>
      <c r="BQ490" s="127" t="s">
        <v>44</v>
      </c>
      <c r="BR490" s="127" t="s">
        <v>44</v>
      </c>
      <c r="BS490" s="127">
        <v>6.0047099598432574E-3</v>
      </c>
      <c r="BT490" s="127">
        <v>1.9909942248678E-3</v>
      </c>
      <c r="BU490" s="127">
        <v>6.6216968062119998E-3</v>
      </c>
      <c r="BV490" s="174">
        <v>-1.4917761941845249</v>
      </c>
      <c r="BW490" s="174">
        <v>0.55927110026669136</v>
      </c>
      <c r="BX490" s="127">
        <v>-3.2458587828665403E-4</v>
      </c>
      <c r="BY490" s="127">
        <v>-7.3830469430644904E-2</v>
      </c>
      <c r="BZ490" s="174">
        <v>1.6084780474760001E-4</v>
      </c>
      <c r="CA490" s="179">
        <v>-7.4238385915606003E-3</v>
      </c>
      <c r="CB490" s="179">
        <v>-1.00958646967252E-2</v>
      </c>
      <c r="CC490" s="179">
        <v>0.1527793061370635</v>
      </c>
      <c r="CD490" s="179">
        <v>0.1025015280416972</v>
      </c>
      <c r="CE490" s="179">
        <v>4.7554090232400197E-2</v>
      </c>
      <c r="CF490" s="179">
        <v>5.4755312258287003E-2</v>
      </c>
      <c r="CG490" s="176">
        <v>3.4385235999999999</v>
      </c>
      <c r="CH490" s="168">
        <v>0.3</v>
      </c>
      <c r="CI490" s="169">
        <v>7.4999999999999997E-2</v>
      </c>
      <c r="CJ490" s="169">
        <v>1.5E-3</v>
      </c>
      <c r="CK490" s="169" t="s">
        <v>44</v>
      </c>
      <c r="CL490" s="169">
        <v>1.5E-3</v>
      </c>
      <c r="CM490" s="177">
        <v>140953605.91</v>
      </c>
      <c r="CN490" s="177">
        <v>156978493.25063491</v>
      </c>
      <c r="CO490" s="177">
        <v>-76248137.699999988</v>
      </c>
      <c r="CP490" s="127" t="s">
        <v>44</v>
      </c>
      <c r="CQ490" s="127" t="s">
        <v>44</v>
      </c>
      <c r="CR490" s="127" t="s">
        <v>44</v>
      </c>
      <c r="CS490" s="127" t="s">
        <v>44</v>
      </c>
      <c r="CT490" s="125" t="s">
        <v>44</v>
      </c>
      <c r="CU490" s="125" t="s">
        <v>44</v>
      </c>
      <c r="CV490" s="125" t="s">
        <v>6360</v>
      </c>
      <c r="CW490" s="125" t="s">
        <v>44</v>
      </c>
      <c r="CX490" s="153">
        <v>25569.625694432871</v>
      </c>
    </row>
    <row r="491" spans="1:102" ht="15" customHeight="1" x14ac:dyDescent="0.25">
      <c r="A491" s="8"/>
      <c r="B491" s="128">
        <v>30178843000143</v>
      </c>
      <c r="C491" s="151" t="s">
        <v>6361</v>
      </c>
      <c r="D491" s="125">
        <v>11</v>
      </c>
      <c r="E491" s="125"/>
      <c r="F491" s="121"/>
      <c r="G491" s="125" t="s">
        <v>5071</v>
      </c>
      <c r="H491" s="125" t="s">
        <v>3264</v>
      </c>
      <c r="I491" s="125" t="s">
        <v>3265</v>
      </c>
      <c r="J491" s="125" t="s">
        <v>3318</v>
      </c>
      <c r="K491" s="125" t="s">
        <v>3285</v>
      </c>
      <c r="L491" s="125" t="s">
        <v>3272</v>
      </c>
      <c r="M491" s="125" t="s">
        <v>160</v>
      </c>
      <c r="N491" s="125" t="s">
        <v>3305</v>
      </c>
      <c r="O491" s="125" t="s">
        <v>315</v>
      </c>
      <c r="P491" s="125" t="s">
        <v>4722</v>
      </c>
      <c r="Q491" s="126">
        <v>1000</v>
      </c>
      <c r="R491" s="125" t="s">
        <v>4571</v>
      </c>
      <c r="S491" s="187" t="s">
        <v>44</v>
      </c>
      <c r="T491" s="170">
        <v>500</v>
      </c>
      <c r="U491" s="170">
        <v>1000</v>
      </c>
      <c r="V491" s="171" t="s">
        <v>3271</v>
      </c>
      <c r="W491" s="171" t="s">
        <v>132</v>
      </c>
      <c r="X491" s="171" t="s">
        <v>3289</v>
      </c>
      <c r="Y491" s="171" t="s">
        <v>3288</v>
      </c>
      <c r="Z491" s="171">
        <v>31</v>
      </c>
      <c r="AA491" s="171" t="s">
        <v>44</v>
      </c>
      <c r="AB491" s="168" t="s">
        <v>44</v>
      </c>
      <c r="AC491" s="171" t="s">
        <v>6362</v>
      </c>
      <c r="AD491" s="168">
        <v>0.01</v>
      </c>
      <c r="AE491" s="168">
        <v>0.01</v>
      </c>
      <c r="AF491" s="168">
        <v>1.1000000000000001E-2</v>
      </c>
      <c r="AG491" s="168">
        <v>0.2</v>
      </c>
      <c r="AH491" s="171" t="s">
        <v>4584</v>
      </c>
      <c r="AI491" s="171" t="s">
        <v>4836</v>
      </c>
      <c r="AJ491" s="171" t="s">
        <v>130</v>
      </c>
      <c r="AK491" s="172">
        <v>43556</v>
      </c>
      <c r="AL491" s="186" t="s">
        <v>6363</v>
      </c>
      <c r="AM491" s="127">
        <v>4.4768190088800002E-5</v>
      </c>
      <c r="AN491" s="127">
        <v>3.0588740516294299E-2</v>
      </c>
      <c r="AO491" s="127">
        <v>0.1390397502893676</v>
      </c>
      <c r="AP491" s="127">
        <v>0.12748685469502671</v>
      </c>
      <c r="AQ491" s="127">
        <v>0.14291791659182501</v>
      </c>
      <c r="AR491" s="127">
        <v>0.1286270254582382</v>
      </c>
      <c r="AS491" s="127">
        <v>0.14023792393091611</v>
      </c>
      <c r="AT491" s="127">
        <v>0.10474566427826019</v>
      </c>
      <c r="AU491" s="127" t="s">
        <v>44</v>
      </c>
      <c r="AV491" s="127" t="s">
        <v>44</v>
      </c>
      <c r="AW491" s="127">
        <v>9.39082146678622E-2</v>
      </c>
      <c r="AX491" s="127">
        <v>4.1036414630946996E-3</v>
      </c>
      <c r="AY491" s="127">
        <v>0.67372589927052962</v>
      </c>
      <c r="AZ491" s="127">
        <v>0.93771597837365805</v>
      </c>
      <c r="BA491" s="127">
        <v>0.96779946740102696</v>
      </c>
      <c r="BB491" s="127">
        <v>1.1229841635790658</v>
      </c>
      <c r="BC491" s="127">
        <v>1.1828889738972552</v>
      </c>
      <c r="BD491" s="127">
        <v>1.0748310076623844</v>
      </c>
      <c r="BE491" s="127">
        <v>0.84656618657496419</v>
      </c>
      <c r="BF491" s="127" t="s">
        <v>44</v>
      </c>
      <c r="BG491" s="127" t="s">
        <v>44</v>
      </c>
      <c r="BH491" s="127">
        <v>0.99985957596902064</v>
      </c>
      <c r="BI491" s="127">
        <v>-1.08646132681646E-2</v>
      </c>
      <c r="BJ491" s="127">
        <v>-1.4813611611498301E-2</v>
      </c>
      <c r="BK491" s="127">
        <v>-9.2351575676076995E-3</v>
      </c>
      <c r="BL491" s="127">
        <v>-3.74801048614537E-3</v>
      </c>
      <c r="BM491" s="127">
        <v>1.38846761592617E-2</v>
      </c>
      <c r="BN491" s="127">
        <v>1.9887297303995799E-2</v>
      </c>
      <c r="BO491" s="127">
        <v>9.7635303460910008E-3</v>
      </c>
      <c r="BP491" s="127">
        <v>-1.89843711747739E-2</v>
      </c>
      <c r="BQ491" s="127" t="s">
        <v>44</v>
      </c>
      <c r="BR491" s="127" t="s">
        <v>44</v>
      </c>
      <c r="BS491" s="127">
        <v>-1.2056462220466635E-5</v>
      </c>
      <c r="BT491" s="127">
        <v>1.0051119718674201E-2</v>
      </c>
      <c r="BU491" s="127">
        <v>1.3283385666473701E-2</v>
      </c>
      <c r="BV491" s="174">
        <v>-0.79883322719636107</v>
      </c>
      <c r="BW491" s="174">
        <v>5.6704260720332996E-3</v>
      </c>
      <c r="BX491" s="127">
        <v>-5.0092834603219999E-3</v>
      </c>
      <c r="BY491" s="127">
        <v>-2.5331253274083199E-2</v>
      </c>
      <c r="BZ491" s="174">
        <v>-1.06115934990492E-2</v>
      </c>
      <c r="CA491" s="179">
        <v>-2.8506117300669501E-2</v>
      </c>
      <c r="CB491" s="179">
        <v>-6.6869069375530997E-3</v>
      </c>
      <c r="CC491" s="179">
        <v>-2.6186042823904899E-2</v>
      </c>
      <c r="CD491" s="179">
        <v>-0.18241048056001469</v>
      </c>
      <c r="CE491" s="179">
        <v>3.3300225221307003E-2</v>
      </c>
      <c r="CF491" s="179">
        <v>-2.2304435599677899E-2</v>
      </c>
      <c r="CG491" s="176">
        <v>1.88445806</v>
      </c>
      <c r="CH491" s="168">
        <v>0.3</v>
      </c>
      <c r="CI491" s="169" t="s">
        <v>44</v>
      </c>
      <c r="CJ491" s="169">
        <v>3.0000000000000001E-3</v>
      </c>
      <c r="CK491" s="169" t="s">
        <v>44</v>
      </c>
      <c r="CL491" s="169">
        <v>3.0000000000000001E-3</v>
      </c>
      <c r="CM491" s="177">
        <v>598218964.48000002</v>
      </c>
      <c r="CN491" s="177">
        <v>565116343.97500014</v>
      </c>
      <c r="CO491" s="177">
        <v>77171014.009999976</v>
      </c>
      <c r="CP491" s="127" t="s">
        <v>44</v>
      </c>
      <c r="CQ491" s="127" t="s">
        <v>44</v>
      </c>
      <c r="CR491" s="127" t="s">
        <v>44</v>
      </c>
      <c r="CS491" s="127" t="s">
        <v>44</v>
      </c>
      <c r="CT491" s="125" t="s">
        <v>44</v>
      </c>
      <c r="CU491" s="125" t="s">
        <v>44</v>
      </c>
      <c r="CV491" s="125" t="s">
        <v>6364</v>
      </c>
      <c r="CW491" s="125" t="s">
        <v>44</v>
      </c>
      <c r="CX491" s="153">
        <v>25569.604861099539</v>
      </c>
    </row>
    <row r="492" spans="1:102" ht="15" customHeight="1" x14ac:dyDescent="0.25">
      <c r="A492" s="8"/>
      <c r="B492" s="128">
        <v>15350679000116</v>
      </c>
      <c r="C492" s="151" t="s">
        <v>6365</v>
      </c>
      <c r="D492" s="125">
        <v>10</v>
      </c>
      <c r="E492" s="125"/>
      <c r="F492" s="121" t="s">
        <v>3267</v>
      </c>
      <c r="G492" s="125" t="s">
        <v>5071</v>
      </c>
      <c r="H492" s="125" t="s">
        <v>3264</v>
      </c>
      <c r="I492" s="125" t="s">
        <v>3265</v>
      </c>
      <c r="J492" s="125" t="s">
        <v>357</v>
      </c>
      <c r="K492" s="125" t="s">
        <v>3285</v>
      </c>
      <c r="L492" s="125" t="s">
        <v>3272</v>
      </c>
      <c r="M492" s="125" t="s">
        <v>160</v>
      </c>
      <c r="N492" s="125" t="s">
        <v>3324</v>
      </c>
      <c r="O492" s="125" t="s">
        <v>3326</v>
      </c>
      <c r="P492" s="125" t="s">
        <v>3299</v>
      </c>
      <c r="Q492" s="126">
        <v>100</v>
      </c>
      <c r="R492" s="125" t="s">
        <v>4571</v>
      </c>
      <c r="S492" s="187" t="s">
        <v>44</v>
      </c>
      <c r="T492" s="170">
        <v>100</v>
      </c>
      <c r="U492" s="170">
        <v>100</v>
      </c>
      <c r="V492" s="171" t="s">
        <v>4723</v>
      </c>
      <c r="W492" s="171" t="s">
        <v>132</v>
      </c>
      <c r="X492" s="171" t="s">
        <v>3288</v>
      </c>
      <c r="Y492" s="171" t="s">
        <v>132</v>
      </c>
      <c r="Z492" s="171">
        <v>1</v>
      </c>
      <c r="AA492" s="171" t="s">
        <v>44</v>
      </c>
      <c r="AB492" s="168" t="s">
        <v>44</v>
      </c>
      <c r="AC492" s="171" t="s">
        <v>44</v>
      </c>
      <c r="AD492" s="168">
        <v>2.5000000000000001E-3</v>
      </c>
      <c r="AE492" s="168" t="s">
        <v>44</v>
      </c>
      <c r="AF492" s="168">
        <v>3.4999999999999996E-3</v>
      </c>
      <c r="AG492" s="168" t="s">
        <v>44</v>
      </c>
      <c r="AH492" s="171" t="s">
        <v>44</v>
      </c>
      <c r="AI492" s="171" t="s">
        <v>44</v>
      </c>
      <c r="AJ492" s="171" t="s">
        <v>130</v>
      </c>
      <c r="AK492" s="172">
        <v>41058</v>
      </c>
      <c r="AL492" s="186" t="s">
        <v>3374</v>
      </c>
      <c r="AM492" s="127">
        <v>9.888670071412E-3</v>
      </c>
      <c r="AN492" s="127">
        <v>4.3603104535141698E-2</v>
      </c>
      <c r="AO492" s="127">
        <v>0.14624107570438721</v>
      </c>
      <c r="AP492" s="127">
        <v>0.1312011940943163</v>
      </c>
      <c r="AQ492" s="127">
        <v>0.1323401350080175</v>
      </c>
      <c r="AR492" s="127">
        <v>0.1115017005308931</v>
      </c>
      <c r="AS492" s="127">
        <v>0.1366645748840962</v>
      </c>
      <c r="AT492" s="127">
        <v>0.12873012381364091</v>
      </c>
      <c r="AU492" s="127" t="s">
        <v>44</v>
      </c>
      <c r="AV492" s="127" t="s">
        <v>44</v>
      </c>
      <c r="AW492" s="127">
        <v>9.8616147941047394E-2</v>
      </c>
      <c r="AX492" s="127">
        <v>0.90643728145840596</v>
      </c>
      <c r="AY492" s="127">
        <v>0.96037104889221059</v>
      </c>
      <c r="AZ492" s="127">
        <v>0.98628336930379401</v>
      </c>
      <c r="BA492" s="127">
        <v>0.99773527134545137</v>
      </c>
      <c r="BB492" s="127">
        <v>1.029423887653127</v>
      </c>
      <c r="BC492" s="127">
        <v>1.0253998462524485</v>
      </c>
      <c r="BD492" s="127">
        <v>1.0474436487435881</v>
      </c>
      <c r="BE492" s="127">
        <v>1.0404112739667375</v>
      </c>
      <c r="BF492" s="127" t="s">
        <v>44</v>
      </c>
      <c r="BG492" s="127" t="s">
        <v>44</v>
      </c>
      <c r="BH492" s="127">
        <v>1.0281040241637844</v>
      </c>
      <c r="BI492" s="127">
        <v>-1.0207113868413999E-3</v>
      </c>
      <c r="BJ492" s="127">
        <v>-1.7992475926509001E-3</v>
      </c>
      <c r="BK492" s="127">
        <v>-2.0338321525880999E-3</v>
      </c>
      <c r="BL492" s="127">
        <v>-2.6319913730543654E-4</v>
      </c>
      <c r="BM492" s="127">
        <v>3.3517660975213026E-3</v>
      </c>
      <c r="BN492" s="127">
        <v>2.7619723766506999E-3</v>
      </c>
      <c r="BO492" s="127">
        <v>6.1901812992709998E-3</v>
      </c>
      <c r="BP492" s="127">
        <v>5.0000883606066996E-3</v>
      </c>
      <c r="BQ492" s="127" t="s">
        <v>44</v>
      </c>
      <c r="BR492" s="127" t="s">
        <v>44</v>
      </c>
      <c r="BS492" s="127">
        <v>2.4598038388690124E-3</v>
      </c>
      <c r="BT492" s="127">
        <v>1.2870340901819E-3</v>
      </c>
      <c r="BU492" s="127">
        <v>3.2508889485528998E-3</v>
      </c>
      <c r="BV492" s="174">
        <v>-1.3775254637482015</v>
      </c>
      <c r="BW492" s="174">
        <v>0.4472729081624448</v>
      </c>
      <c r="BX492" s="127">
        <v>-2.1377897253982425E-5</v>
      </c>
      <c r="BY492" s="127">
        <v>-2.1546285360020699E-2</v>
      </c>
      <c r="BZ492" s="174">
        <v>-2.8062148216670001E-4</v>
      </c>
      <c r="CA492" s="179">
        <v>-8.80620519124789E-2</v>
      </c>
      <c r="CB492" s="179">
        <v>-5.6336522584138397E-2</v>
      </c>
      <c r="CC492" s="179">
        <v>6.5646528017873004E-3</v>
      </c>
      <c r="CD492" s="179">
        <v>-9.3328448264266995E-3</v>
      </c>
      <c r="CE492" s="179">
        <v>-6.3421078718224597E-2</v>
      </c>
      <c r="CF492" s="179">
        <v>2.53100222009464E-2</v>
      </c>
      <c r="CG492" s="176">
        <v>3.6854864300000001</v>
      </c>
      <c r="CH492" s="168">
        <v>0.3</v>
      </c>
      <c r="CI492" s="169" t="s">
        <v>44</v>
      </c>
      <c r="CJ492" s="169">
        <v>7.5000000000000002E-4</v>
      </c>
      <c r="CK492" s="169" t="s">
        <v>44</v>
      </c>
      <c r="CL492" s="169">
        <v>7.5000000000000002E-4</v>
      </c>
      <c r="CM492" s="177">
        <v>419720922.54000002</v>
      </c>
      <c r="CN492" s="177">
        <v>428855270.18674612</v>
      </c>
      <c r="CO492" s="177">
        <v>-42028936.849999972</v>
      </c>
      <c r="CP492" s="127" t="s">
        <v>44</v>
      </c>
      <c r="CQ492" s="127" t="s">
        <v>44</v>
      </c>
      <c r="CR492" s="127" t="s">
        <v>44</v>
      </c>
      <c r="CS492" s="127" t="s">
        <v>44</v>
      </c>
      <c r="CT492" s="125" t="s">
        <v>44</v>
      </c>
      <c r="CU492" s="125" t="s">
        <v>44</v>
      </c>
      <c r="CV492" s="125" t="s">
        <v>6366</v>
      </c>
      <c r="CW492" s="125" t="s">
        <v>44</v>
      </c>
      <c r="CX492" s="153">
        <v>25569.625694432871</v>
      </c>
    </row>
    <row r="493" spans="1:102" ht="15" customHeight="1" x14ac:dyDescent="0.25">
      <c r="A493" s="8"/>
      <c r="B493" s="128">
        <v>11616354000181</v>
      </c>
      <c r="C493" s="151" t="s">
        <v>6367</v>
      </c>
      <c r="D493" s="125">
        <v>2</v>
      </c>
      <c r="E493" s="125"/>
      <c r="F493" s="121" t="s">
        <v>3266</v>
      </c>
      <c r="G493" s="125" t="s">
        <v>5071</v>
      </c>
      <c r="H493" s="125" t="s">
        <v>3264</v>
      </c>
      <c r="I493" s="125" t="s">
        <v>3265</v>
      </c>
      <c r="J493" s="125" t="s">
        <v>3318</v>
      </c>
      <c r="K493" s="125" t="s">
        <v>3285</v>
      </c>
      <c r="L493" s="125" t="s">
        <v>3272</v>
      </c>
      <c r="M493" s="125" t="s">
        <v>160</v>
      </c>
      <c r="N493" s="125" t="s">
        <v>3328</v>
      </c>
      <c r="O493" s="125" t="s">
        <v>3326</v>
      </c>
      <c r="P493" s="125" t="s">
        <v>3299</v>
      </c>
      <c r="Q493" s="126">
        <v>100</v>
      </c>
      <c r="R493" s="125" t="s">
        <v>4571</v>
      </c>
      <c r="S493" s="187" t="s">
        <v>44</v>
      </c>
      <c r="T493" s="170">
        <v>100</v>
      </c>
      <c r="U493" s="170">
        <v>100</v>
      </c>
      <c r="V493" s="171" t="s">
        <v>4723</v>
      </c>
      <c r="W493" s="171" t="s">
        <v>132</v>
      </c>
      <c r="X493" s="171" t="s">
        <v>132</v>
      </c>
      <c r="Y493" s="171" t="s">
        <v>132</v>
      </c>
      <c r="Z493" s="171">
        <v>0</v>
      </c>
      <c r="AA493" s="171" t="s">
        <v>44</v>
      </c>
      <c r="AB493" s="168" t="s">
        <v>44</v>
      </c>
      <c r="AC493" s="171" t="s">
        <v>44</v>
      </c>
      <c r="AD493" s="168">
        <v>1.5E-3</v>
      </c>
      <c r="AE493" s="168" t="s">
        <v>44</v>
      </c>
      <c r="AF493" s="168">
        <v>2.5000000000000001E-3</v>
      </c>
      <c r="AG493" s="168" t="s">
        <v>44</v>
      </c>
      <c r="AH493" s="171" t="s">
        <v>44</v>
      </c>
      <c r="AI493" s="171" t="s">
        <v>44</v>
      </c>
      <c r="AJ493" s="171" t="s">
        <v>130</v>
      </c>
      <c r="AK493" s="172">
        <v>40259</v>
      </c>
      <c r="AL493" s="186" t="s">
        <v>6368</v>
      </c>
      <c r="AM493" s="127">
        <v>1.0710392381064001E-2</v>
      </c>
      <c r="AN493" s="127">
        <v>4.49669546712443E-2</v>
      </c>
      <c r="AO493" s="127">
        <v>0.1465819278362101</v>
      </c>
      <c r="AP493" s="127">
        <v>0.1297443899090249</v>
      </c>
      <c r="AQ493" s="127">
        <v>0.12764316568748249</v>
      </c>
      <c r="AR493" s="127">
        <v>0.1070053085484636</v>
      </c>
      <c r="AS493" s="127">
        <v>0.12918411888259279</v>
      </c>
      <c r="AT493" s="127">
        <v>0.1230571552552681</v>
      </c>
      <c r="AU493" s="127" t="s">
        <v>44</v>
      </c>
      <c r="AV493" s="127" t="s">
        <v>44</v>
      </c>
      <c r="AW493" s="127">
        <v>9.7151163194912904E-2</v>
      </c>
      <c r="AX493" s="127">
        <v>0.98175982039395482</v>
      </c>
      <c r="AY493" s="127">
        <v>0.99041024448859383</v>
      </c>
      <c r="AZ493" s="127">
        <v>0.98858215428871976</v>
      </c>
      <c r="BA493" s="127">
        <v>0.98598238930395998</v>
      </c>
      <c r="BB493" s="127">
        <v>0.98843545997564874</v>
      </c>
      <c r="BC493" s="127">
        <v>0.98404980741428283</v>
      </c>
      <c r="BD493" s="127">
        <v>0.99011089711335998</v>
      </c>
      <c r="BE493" s="127">
        <v>0.9945617069024324</v>
      </c>
      <c r="BF493" s="127" t="s">
        <v>44</v>
      </c>
      <c r="BG493" s="127" t="s">
        <v>44</v>
      </c>
      <c r="BH493" s="127">
        <v>0.97637505999039897</v>
      </c>
      <c r="BI493" s="127">
        <v>-1.989890771894E-4</v>
      </c>
      <c r="BJ493" s="127">
        <v>-4.353974565483E-4</v>
      </c>
      <c r="BK493" s="127">
        <v>-1.6929800207652001E-3</v>
      </c>
      <c r="BL493" s="127">
        <v>-1.6300642609140548E-3</v>
      </c>
      <c r="BM493" s="127">
        <v>-1.322607981628976E-3</v>
      </c>
      <c r="BN493" s="127">
        <v>-1.7344196057786001E-3</v>
      </c>
      <c r="BO493" s="127">
        <v>-1.2902747022323E-3</v>
      </c>
      <c r="BP493" s="127">
        <v>-6.7288019776600002E-4</v>
      </c>
      <c r="BQ493" s="127" t="s">
        <v>44</v>
      </c>
      <c r="BR493" s="127" t="s">
        <v>44</v>
      </c>
      <c r="BS493" s="127">
        <v>-2.1379919304929107E-3</v>
      </c>
      <c r="BT493" s="127">
        <v>2.0924884304840001E-4</v>
      </c>
      <c r="BU493" s="127">
        <v>2.2319073257301E-3</v>
      </c>
      <c r="BV493" s="174">
        <v>-7.0549630095072322</v>
      </c>
      <c r="BW493" s="174">
        <v>-0.51805996357931761</v>
      </c>
      <c r="BX493" s="127" t="s">
        <v>44</v>
      </c>
      <c r="BY493" s="127">
        <v>-2.2134616449484001E-3</v>
      </c>
      <c r="BZ493" s="174">
        <v>-9.5069461857800005E-5</v>
      </c>
      <c r="CA493" s="179">
        <v>1.6433351715281298E-2</v>
      </c>
      <c r="CB493" s="179">
        <v>-6.6951741449677193E-2</v>
      </c>
      <c r="CC493" s="179">
        <v>-1.21298109217593E-2</v>
      </c>
      <c r="CD493" s="179">
        <v>-5.5651806695591798E-2</v>
      </c>
      <c r="CE493" s="179">
        <v>-0.1702835993766699</v>
      </c>
      <c r="CF493" s="179">
        <v>-2.9617614752198099E-2</v>
      </c>
      <c r="CG493" s="176">
        <v>4.4309873700000004</v>
      </c>
      <c r="CH493" s="168">
        <v>0.21</v>
      </c>
      <c r="CI493" s="169" t="s">
        <v>44</v>
      </c>
      <c r="CJ493" s="169">
        <v>3.1500000000000001E-4</v>
      </c>
      <c r="CK493" s="169" t="s">
        <v>44</v>
      </c>
      <c r="CL493" s="169">
        <v>3.1500000000000001E-4</v>
      </c>
      <c r="CM493" s="177">
        <v>237452410.31999999</v>
      </c>
      <c r="CN493" s="177">
        <v>226978750.95952383</v>
      </c>
      <c r="CO493" s="177">
        <v>23440868.629999977</v>
      </c>
      <c r="CP493" s="127" t="s">
        <v>44</v>
      </c>
      <c r="CQ493" s="127" t="s">
        <v>44</v>
      </c>
      <c r="CR493" s="127" t="s">
        <v>44</v>
      </c>
      <c r="CS493" s="127" t="s">
        <v>44</v>
      </c>
      <c r="CT493" s="125" t="s">
        <v>44</v>
      </c>
      <c r="CU493" s="125" t="s">
        <v>44</v>
      </c>
      <c r="CV493" s="125" t="s">
        <v>6369</v>
      </c>
      <c r="CW493" s="125" t="s">
        <v>44</v>
      </c>
      <c r="CX493" s="153">
        <v>25569.625694432871</v>
      </c>
    </row>
    <row r="494" spans="1:102" ht="15" customHeight="1" x14ac:dyDescent="0.25">
      <c r="A494" s="8"/>
      <c r="B494" s="128">
        <v>31455879000190</v>
      </c>
      <c r="C494" s="151" t="s">
        <v>6370</v>
      </c>
      <c r="D494" s="125">
        <v>11</v>
      </c>
      <c r="E494" s="125"/>
      <c r="F494" s="121" t="s">
        <v>3267</v>
      </c>
      <c r="G494" s="125" t="s">
        <v>592</v>
      </c>
      <c r="H494" s="125" t="s">
        <v>3264</v>
      </c>
      <c r="I494" s="125" t="s">
        <v>3265</v>
      </c>
      <c r="J494" s="125" t="s">
        <v>3318</v>
      </c>
      <c r="K494" s="125" t="s">
        <v>3285</v>
      </c>
      <c r="L494" s="125" t="s">
        <v>3272</v>
      </c>
      <c r="M494" s="125" t="s">
        <v>160</v>
      </c>
      <c r="N494" s="125" t="s">
        <v>3305</v>
      </c>
      <c r="O494" s="125" t="s">
        <v>161</v>
      </c>
      <c r="P494" s="125" t="s">
        <v>3299</v>
      </c>
      <c r="Q494" s="126">
        <v>500</v>
      </c>
      <c r="R494" s="125" t="s">
        <v>4612</v>
      </c>
      <c r="S494" s="187" t="s">
        <v>44</v>
      </c>
      <c r="T494" s="170">
        <v>100</v>
      </c>
      <c r="U494" s="170">
        <v>100</v>
      </c>
      <c r="V494" s="171" t="s">
        <v>3271</v>
      </c>
      <c r="W494" s="171" t="s">
        <v>132</v>
      </c>
      <c r="X494" s="171" t="s">
        <v>3289</v>
      </c>
      <c r="Y494" s="171" t="s">
        <v>3288</v>
      </c>
      <c r="Z494" s="171">
        <v>31</v>
      </c>
      <c r="AA494" s="171" t="s">
        <v>44</v>
      </c>
      <c r="AB494" s="168" t="s">
        <v>44</v>
      </c>
      <c r="AC494" s="171" t="s">
        <v>6371</v>
      </c>
      <c r="AD494" s="168">
        <v>5.0000000000000001E-3</v>
      </c>
      <c r="AE494" s="168">
        <v>0.10500000000000001</v>
      </c>
      <c r="AF494" s="168">
        <v>6.9999999999999993E-3</v>
      </c>
      <c r="AG494" s="168">
        <v>0.2</v>
      </c>
      <c r="AH494" s="171" t="s">
        <v>133</v>
      </c>
      <c r="AI494" s="171" t="s">
        <v>4607</v>
      </c>
      <c r="AJ494" s="171" t="s">
        <v>130</v>
      </c>
      <c r="AK494" s="172">
        <v>43395</v>
      </c>
      <c r="AL494" s="186" t="s">
        <v>6372</v>
      </c>
      <c r="AM494" s="127">
        <v>8.2275173916562996E-3</v>
      </c>
      <c r="AN494" s="127">
        <v>3.4170036045509201E-2</v>
      </c>
      <c r="AO494" s="127">
        <v>0.1394957345014515</v>
      </c>
      <c r="AP494" s="127">
        <v>0.1327965878451742</v>
      </c>
      <c r="AQ494" s="127">
        <v>0.1412426285449295</v>
      </c>
      <c r="AR494" s="127">
        <v>0.13081035308091829</v>
      </c>
      <c r="AS494" s="127">
        <v>0.14198590914251241</v>
      </c>
      <c r="AT494" s="127">
        <v>0.14992575728455271</v>
      </c>
      <c r="AU494" s="127" t="s">
        <v>44</v>
      </c>
      <c r="AV494" s="127" t="s">
        <v>44</v>
      </c>
      <c r="AW494" s="127">
        <v>0.1042913210274785</v>
      </c>
      <c r="AX494" s="127">
        <v>0.75416900794424668</v>
      </c>
      <c r="AY494" s="127">
        <v>0.75260497406239879</v>
      </c>
      <c r="AZ494" s="127">
        <v>0.94079124052471441</v>
      </c>
      <c r="BA494" s="127">
        <v>1.0106236109328388</v>
      </c>
      <c r="BB494" s="127">
        <v>1.1080501937729412</v>
      </c>
      <c r="BC494" s="127">
        <v>1.2029674462250799</v>
      </c>
      <c r="BD494" s="127">
        <v>1.0882281591153999</v>
      </c>
      <c r="BE494" s="127">
        <v>1.2117167568537712</v>
      </c>
      <c r="BF494" s="127" t="s">
        <v>44</v>
      </c>
      <c r="BG494" s="127" t="s">
        <v>44</v>
      </c>
      <c r="BH494" s="127">
        <v>1.1783479005087916</v>
      </c>
      <c r="BI494" s="127">
        <v>-2.681864066597E-3</v>
      </c>
      <c r="BJ494" s="127">
        <v>-1.1232316082283301E-2</v>
      </c>
      <c r="BK494" s="127">
        <v>-8.7791733555238009E-3</v>
      </c>
      <c r="BL494" s="127">
        <v>1.2338239992466526E-3</v>
      </c>
      <c r="BM494" s="127">
        <v>1.2215945782001913E-2</v>
      </c>
      <c r="BN494" s="127">
        <v>2.20706249266759E-2</v>
      </c>
      <c r="BO494" s="127">
        <v>1.15115155576872E-2</v>
      </c>
      <c r="BP494" s="127">
        <v>2.6195721831518502E-2</v>
      </c>
      <c r="BQ494" s="127" t="s">
        <v>44</v>
      </c>
      <c r="BR494" s="127" t="s">
        <v>44</v>
      </c>
      <c r="BS494" s="127">
        <v>1.4501457490330827E-2</v>
      </c>
      <c r="BT494" s="127">
        <v>5.8026034652934001E-3</v>
      </c>
      <c r="BU494" s="127">
        <v>6.1253111008832996E-3</v>
      </c>
      <c r="BV494" s="174">
        <v>-1.3204813495254411</v>
      </c>
      <c r="BW494" s="174">
        <v>1.8053165322713445</v>
      </c>
      <c r="BX494" s="127">
        <v>-3.1009122156322E-3</v>
      </c>
      <c r="BY494" s="127">
        <v>-2.2721581902787599E-2</v>
      </c>
      <c r="BZ494" s="174">
        <v>8.4517387911399997E-4</v>
      </c>
      <c r="CA494" s="179">
        <v>2.0379011253168499E-2</v>
      </c>
      <c r="CB494" s="179">
        <v>5.8787729593063699E-2</v>
      </c>
      <c r="CC494" s="179">
        <v>5.2017368138011097E-2</v>
      </c>
      <c r="CD494" s="179">
        <v>6.4632804522307E-3</v>
      </c>
      <c r="CE494" s="179">
        <v>7.3677112820792104E-2</v>
      </c>
      <c r="CF494" s="179">
        <v>2.8748819978375102E-2</v>
      </c>
      <c r="CG494" s="176">
        <v>2.1027396700000001</v>
      </c>
      <c r="CH494" s="168">
        <v>0.34</v>
      </c>
      <c r="CI494" s="169">
        <v>0.15</v>
      </c>
      <c r="CJ494" s="169">
        <v>1.7000000000000001E-3</v>
      </c>
      <c r="CK494" s="169" t="s">
        <v>44</v>
      </c>
      <c r="CL494" s="169">
        <v>1.7000000000000001E-3</v>
      </c>
      <c r="CM494" s="177">
        <v>1189686760.96</v>
      </c>
      <c r="CN494" s="177">
        <v>1267042360.9630957</v>
      </c>
      <c r="CO494" s="177">
        <v>-150730968.77000001</v>
      </c>
      <c r="CP494" s="127" t="s">
        <v>44</v>
      </c>
      <c r="CQ494" s="127" t="s">
        <v>44</v>
      </c>
      <c r="CR494" s="127" t="s">
        <v>44</v>
      </c>
      <c r="CS494" s="127" t="s">
        <v>44</v>
      </c>
      <c r="CT494" s="125" t="s">
        <v>44</v>
      </c>
      <c r="CU494" s="125" t="s">
        <v>44</v>
      </c>
      <c r="CV494" s="125" t="s">
        <v>6373</v>
      </c>
      <c r="CW494" s="125" t="s">
        <v>44</v>
      </c>
      <c r="CX494" s="153">
        <v>25569.625694432871</v>
      </c>
    </row>
    <row r="495" spans="1:102" ht="15" customHeight="1" x14ac:dyDescent="0.25">
      <c r="A495" s="8"/>
      <c r="B495" s="128">
        <v>43164438000118</v>
      </c>
      <c r="C495" s="151" t="s">
        <v>6374</v>
      </c>
      <c r="D495" s="125">
        <v>13</v>
      </c>
      <c r="E495" s="125"/>
      <c r="F495" s="121"/>
      <c r="G495" s="125" t="s">
        <v>592</v>
      </c>
      <c r="H495" s="125" t="s">
        <v>3263</v>
      </c>
      <c r="I495" s="125" t="s">
        <v>3257</v>
      </c>
      <c r="J495" s="125" t="s">
        <v>3319</v>
      </c>
      <c r="K495" s="125" t="s">
        <v>3285</v>
      </c>
      <c r="L495" s="125" t="s">
        <v>3273</v>
      </c>
      <c r="M495" s="125" t="s">
        <v>110</v>
      </c>
      <c r="N495" s="125" t="s">
        <v>111</v>
      </c>
      <c r="O495" s="125" t="s">
        <v>262</v>
      </c>
      <c r="P495" s="125" t="s">
        <v>3320</v>
      </c>
      <c r="Q495" s="126">
        <v>1000</v>
      </c>
      <c r="R495" s="125" t="s">
        <v>4571</v>
      </c>
      <c r="S495" s="187" t="s">
        <v>44</v>
      </c>
      <c r="T495" s="170">
        <v>1000</v>
      </c>
      <c r="U495" s="170">
        <v>1000</v>
      </c>
      <c r="V495" s="171" t="s">
        <v>3271</v>
      </c>
      <c r="W495" s="171" t="s">
        <v>132</v>
      </c>
      <c r="X495" s="171" t="s">
        <v>4905</v>
      </c>
      <c r="Y495" s="171" t="s">
        <v>3288</v>
      </c>
      <c r="Z495" s="171">
        <v>91</v>
      </c>
      <c r="AA495" s="171" t="s">
        <v>44</v>
      </c>
      <c r="AB495" s="168" t="s">
        <v>44</v>
      </c>
      <c r="AC495" s="171" t="s">
        <v>6375</v>
      </c>
      <c r="AD495" s="168">
        <v>1.1000000000000001E-2</v>
      </c>
      <c r="AE495" s="168">
        <v>0.13100000000000001</v>
      </c>
      <c r="AF495" s="168">
        <v>1.2500000000000001E-2</v>
      </c>
      <c r="AG495" s="168">
        <v>0.2</v>
      </c>
      <c r="AH495" s="171" t="s">
        <v>44</v>
      </c>
      <c r="AI495" s="171" t="s">
        <v>44</v>
      </c>
      <c r="AJ495" s="171" t="s">
        <v>130</v>
      </c>
      <c r="AK495" s="172">
        <v>44449</v>
      </c>
      <c r="AL495" s="186" t="s">
        <v>6376</v>
      </c>
      <c r="AM495" s="127">
        <v>9.5007483727527001E-3</v>
      </c>
      <c r="AN495" s="127">
        <v>3.4174680024746197E-2</v>
      </c>
      <c r="AO495" s="127">
        <v>0.13929169952034101</v>
      </c>
      <c r="AP495" s="127">
        <v>0.1393362170744003</v>
      </c>
      <c r="AQ495" s="127">
        <v>0.1411284835957036</v>
      </c>
      <c r="AR495" s="127">
        <v>0.1251539785080675</v>
      </c>
      <c r="AS495" s="127">
        <v>0.14604589801860229</v>
      </c>
      <c r="AT495" s="127">
        <v>0.16339634963127331</v>
      </c>
      <c r="AU495" s="127" t="s">
        <v>44</v>
      </c>
      <c r="AV495" s="127" t="s">
        <v>44</v>
      </c>
      <c r="AW495" s="127">
        <v>0.1446232273942975</v>
      </c>
      <c r="AX495" s="127">
        <v>0.87087873946922401</v>
      </c>
      <c r="AY495" s="127">
        <v>0.75270725905467994</v>
      </c>
      <c r="AZ495" s="127">
        <v>0.93941518179664318</v>
      </c>
      <c r="BA495" s="127">
        <v>1.0636436355733887</v>
      </c>
      <c r="BB495" s="127">
        <v>1.1070342687127948</v>
      </c>
      <c r="BC495" s="127">
        <v>1.1509498932215674</v>
      </c>
      <c r="BD495" s="127">
        <v>1.1193452907190844</v>
      </c>
      <c r="BE495" s="127">
        <v>1.3205875924386674</v>
      </c>
      <c r="BF495" s="127" t="s">
        <v>44</v>
      </c>
      <c r="BG495" s="127" t="s">
        <v>44</v>
      </c>
      <c r="BH495" s="127">
        <v>1.2028801682713639</v>
      </c>
      <c r="BI495" s="127">
        <v>-1.4086330855006999E-3</v>
      </c>
      <c r="BJ495" s="127">
        <v>-1.1227672103046401E-2</v>
      </c>
      <c r="BK495" s="127">
        <v>-8.9832083366342998E-3</v>
      </c>
      <c r="BL495" s="127">
        <v>7.3715809970877899E-3</v>
      </c>
      <c r="BM495" s="127">
        <v>1.2102255101166692E-2</v>
      </c>
      <c r="BN495" s="127">
        <v>1.6414250353825099E-2</v>
      </c>
      <c r="BO495" s="127">
        <v>1.5571504433777099E-2</v>
      </c>
      <c r="BP495" s="127">
        <v>3.9666314178239098E-2</v>
      </c>
      <c r="BQ495" s="127" t="s">
        <v>44</v>
      </c>
      <c r="BR495" s="127" t="s">
        <v>44</v>
      </c>
      <c r="BS495" s="127">
        <v>2.1774479236253308E-2</v>
      </c>
      <c r="BT495" s="127">
        <v>8.2420066023242994E-3</v>
      </c>
      <c r="BU495" s="127">
        <v>1.17249979417319E-2</v>
      </c>
      <c r="BV495" s="174">
        <v>-0.94932072215993635</v>
      </c>
      <c r="BW495" s="174">
        <v>1.5120908788648662</v>
      </c>
      <c r="BX495" s="127">
        <v>-4.4541872339812997E-3</v>
      </c>
      <c r="BY495" s="127">
        <v>-1.05618947359329E-2</v>
      </c>
      <c r="BZ495" s="174">
        <v>2.1710932130771998E-3</v>
      </c>
      <c r="CA495" s="179">
        <v>7.6397704775046399E-2</v>
      </c>
      <c r="CB495" s="179">
        <v>-2.8715717854397901E-2</v>
      </c>
      <c r="CC495" s="179">
        <v>0.141742422498327</v>
      </c>
      <c r="CD495" s="179">
        <v>0.1159803290299902</v>
      </c>
      <c r="CE495" s="179">
        <v>-8.4874664830540004E-3</v>
      </c>
      <c r="CF495" s="179">
        <v>8.7645270035472705E-2</v>
      </c>
      <c r="CG495" s="176">
        <v>1.8652298</v>
      </c>
      <c r="CH495" s="168">
        <v>0.25</v>
      </c>
      <c r="CI495" s="169">
        <v>0.05</v>
      </c>
      <c r="CJ495" s="169">
        <v>2.7500000000000003E-3</v>
      </c>
      <c r="CK495" s="169" t="s">
        <v>44</v>
      </c>
      <c r="CL495" s="169">
        <v>2.7500000000000003E-3</v>
      </c>
      <c r="CM495" s="177">
        <v>178440003.11000001</v>
      </c>
      <c r="CN495" s="177">
        <v>160787488.29690483</v>
      </c>
      <c r="CO495" s="177">
        <v>26127904.469999999</v>
      </c>
      <c r="CP495" s="127" t="s">
        <v>44</v>
      </c>
      <c r="CQ495" s="127" t="s">
        <v>44</v>
      </c>
      <c r="CR495" s="127" t="s">
        <v>44</v>
      </c>
      <c r="CS495" s="127" t="s">
        <v>44</v>
      </c>
      <c r="CT495" s="125" t="s">
        <v>44</v>
      </c>
      <c r="CU495" s="125" t="s">
        <v>44</v>
      </c>
      <c r="CV495" s="125" t="s">
        <v>6377</v>
      </c>
      <c r="CW495" s="125" t="s">
        <v>44</v>
      </c>
      <c r="CX495" s="153">
        <v>25569.625694432871</v>
      </c>
    </row>
    <row r="496" spans="1:102" ht="15" customHeight="1" x14ac:dyDescent="0.25">
      <c r="A496" s="8"/>
      <c r="B496" s="128">
        <v>63953556000112</v>
      </c>
      <c r="C496" s="151" t="s">
        <v>6378</v>
      </c>
      <c r="D496" s="125">
        <v>8</v>
      </c>
      <c r="E496" s="125"/>
      <c r="F496" s="121"/>
      <c r="G496" s="125" t="s">
        <v>592</v>
      </c>
      <c r="H496" s="125" t="s">
        <v>347</v>
      </c>
      <c r="I496" s="125" t="s">
        <v>3316</v>
      </c>
      <c r="J496" s="125" t="s">
        <v>3317</v>
      </c>
      <c r="K496" s="125" t="s">
        <v>3285</v>
      </c>
      <c r="L496" s="125" t="s">
        <v>4605</v>
      </c>
      <c r="M496" s="125" t="s">
        <v>160</v>
      </c>
      <c r="N496" s="125" t="s">
        <v>3305</v>
      </c>
      <c r="O496" s="125" t="s">
        <v>315</v>
      </c>
      <c r="P496" s="125" t="s">
        <v>4722</v>
      </c>
      <c r="Q496" s="126">
        <v>1000</v>
      </c>
      <c r="R496" s="125" t="s">
        <v>4571</v>
      </c>
      <c r="S496" s="187" t="s">
        <v>44</v>
      </c>
      <c r="T496" s="170">
        <v>500</v>
      </c>
      <c r="U496" s="170">
        <v>500</v>
      </c>
      <c r="V496" s="171" t="s">
        <v>3271</v>
      </c>
      <c r="W496" s="171" t="s">
        <v>132</v>
      </c>
      <c r="X496" s="171" t="s">
        <v>3289</v>
      </c>
      <c r="Y496" s="171" t="s">
        <v>3288</v>
      </c>
      <c r="Z496" s="171">
        <v>31</v>
      </c>
      <c r="AA496" s="171" t="s">
        <v>44</v>
      </c>
      <c r="AB496" s="168" t="s">
        <v>44</v>
      </c>
      <c r="AC496" s="171" t="s">
        <v>44</v>
      </c>
      <c r="AD496" s="168">
        <v>8.5000000000000006E-3</v>
      </c>
      <c r="AE496" s="168" t="s">
        <v>44</v>
      </c>
      <c r="AF496" s="168">
        <v>8.5000000000000006E-3</v>
      </c>
      <c r="AG496" s="168">
        <v>0.2</v>
      </c>
      <c r="AH496" s="171" t="s">
        <v>3322</v>
      </c>
      <c r="AI496" s="171" t="s">
        <v>4573</v>
      </c>
      <c r="AJ496" s="171" t="s">
        <v>130</v>
      </c>
      <c r="AK496" s="172">
        <v>46086</v>
      </c>
      <c r="AL496" s="186" t="s">
        <v>6379</v>
      </c>
      <c r="AM496" s="127" t="s">
        <v>44</v>
      </c>
      <c r="AN496" s="127" t="s">
        <v>44</v>
      </c>
      <c r="AO496" s="127" t="s">
        <v>44</v>
      </c>
      <c r="AP496" s="127" t="s">
        <v>44</v>
      </c>
      <c r="AQ496" s="127" t="s">
        <v>44</v>
      </c>
      <c r="AR496" s="127" t="s">
        <v>44</v>
      </c>
      <c r="AS496" s="127" t="s">
        <v>44</v>
      </c>
      <c r="AT496" s="127" t="s">
        <v>44</v>
      </c>
      <c r="AU496" s="127" t="s">
        <v>44</v>
      </c>
      <c r="AV496" s="127" t="s">
        <v>44</v>
      </c>
      <c r="AW496" s="127" t="s">
        <v>44</v>
      </c>
      <c r="AX496" s="127" t="s">
        <v>44</v>
      </c>
      <c r="AY496" s="127" t="s">
        <v>44</v>
      </c>
      <c r="AZ496" s="127" t="s">
        <v>44</v>
      </c>
      <c r="BA496" s="127" t="s">
        <v>44</v>
      </c>
      <c r="BB496" s="127" t="s">
        <v>44</v>
      </c>
      <c r="BC496" s="127" t="s">
        <v>44</v>
      </c>
      <c r="BD496" s="127" t="s">
        <v>44</v>
      </c>
      <c r="BE496" s="127" t="s">
        <v>44</v>
      </c>
      <c r="BF496" s="127" t="s">
        <v>44</v>
      </c>
      <c r="BG496" s="127" t="s">
        <v>44</v>
      </c>
      <c r="BH496" s="127" t="s">
        <v>44</v>
      </c>
      <c r="BI496" s="127" t="s">
        <v>44</v>
      </c>
      <c r="BJ496" s="127" t="s">
        <v>44</v>
      </c>
      <c r="BK496" s="127" t="s">
        <v>44</v>
      </c>
      <c r="BL496" s="127" t="s">
        <v>44</v>
      </c>
      <c r="BM496" s="127" t="s">
        <v>44</v>
      </c>
      <c r="BN496" s="127" t="s">
        <v>44</v>
      </c>
      <c r="BO496" s="127" t="s">
        <v>44</v>
      </c>
      <c r="BP496" s="127" t="s">
        <v>44</v>
      </c>
      <c r="BQ496" s="127" t="s">
        <v>44</v>
      </c>
      <c r="BR496" s="127" t="s">
        <v>44</v>
      </c>
      <c r="BS496" s="127" t="s">
        <v>44</v>
      </c>
      <c r="BT496" s="127" t="s">
        <v>44</v>
      </c>
      <c r="BU496" s="127">
        <v>8.2207710146741993E-3</v>
      </c>
      <c r="BV496" s="174" t="s">
        <v>44</v>
      </c>
      <c r="BW496" s="174">
        <v>2.7270588910062892</v>
      </c>
      <c r="BX496" s="127" t="s">
        <v>44</v>
      </c>
      <c r="BY496" s="127">
        <v>-5.2391908473647941E-4</v>
      </c>
      <c r="BZ496" s="174">
        <v>-1.19150591933597E-2</v>
      </c>
      <c r="CA496" s="179" t="s">
        <v>44</v>
      </c>
      <c r="CB496" s="179" t="s">
        <v>44</v>
      </c>
      <c r="CC496" s="179" t="s">
        <v>44</v>
      </c>
      <c r="CD496" s="179" t="s">
        <v>44</v>
      </c>
      <c r="CE496" s="179" t="s">
        <v>44</v>
      </c>
      <c r="CF496" s="179" t="s">
        <v>44</v>
      </c>
      <c r="CG496" s="176">
        <v>1.0243678000000001</v>
      </c>
      <c r="CH496" s="168">
        <v>0.3</v>
      </c>
      <c r="CI496" s="169" t="s">
        <v>44</v>
      </c>
      <c r="CJ496" s="169">
        <v>2.5500000000000002E-3</v>
      </c>
      <c r="CK496" s="169" t="s">
        <v>44</v>
      </c>
      <c r="CL496" s="169">
        <v>2.5500000000000002E-3</v>
      </c>
      <c r="CM496" s="177">
        <v>49729939.789999999</v>
      </c>
      <c r="CN496" s="177" t="s">
        <v>44</v>
      </c>
      <c r="CO496" s="177">
        <v>48469466.710000008</v>
      </c>
      <c r="CP496" s="127" t="s">
        <v>44</v>
      </c>
      <c r="CQ496" s="127" t="s">
        <v>44</v>
      </c>
      <c r="CR496" s="127" t="s">
        <v>44</v>
      </c>
      <c r="CS496" s="127" t="s">
        <v>44</v>
      </c>
      <c r="CT496" s="125" t="s">
        <v>44</v>
      </c>
      <c r="CU496" s="125" t="s">
        <v>44</v>
      </c>
      <c r="CV496" s="125" t="s">
        <v>6380</v>
      </c>
      <c r="CW496" s="125" t="s">
        <v>44</v>
      </c>
      <c r="CX496" s="153">
        <v>25569.625694432871</v>
      </c>
    </row>
    <row r="497" spans="1:102" ht="15" customHeight="1" x14ac:dyDescent="0.25">
      <c r="A497" s="8"/>
      <c r="B497" s="128">
        <v>27347332000101</v>
      </c>
      <c r="C497" s="151" t="s">
        <v>6381</v>
      </c>
      <c r="D497" s="125">
        <v>30</v>
      </c>
      <c r="E497" s="125"/>
      <c r="F497" s="121" t="s">
        <v>3310</v>
      </c>
      <c r="G497" s="125" t="s">
        <v>592</v>
      </c>
      <c r="H497" s="125" t="s">
        <v>3264</v>
      </c>
      <c r="I497" s="125" t="s">
        <v>3265</v>
      </c>
      <c r="J497" s="125" t="s">
        <v>357</v>
      </c>
      <c r="K497" s="125" t="s">
        <v>3298</v>
      </c>
      <c r="L497" s="125" t="s">
        <v>3272</v>
      </c>
      <c r="M497" s="125" t="s">
        <v>110</v>
      </c>
      <c r="N497" s="125" t="s">
        <v>111</v>
      </c>
      <c r="O497" s="125" t="s">
        <v>4606</v>
      </c>
      <c r="P497" s="125" t="s">
        <v>3308</v>
      </c>
      <c r="Q497" s="126">
        <v>1000</v>
      </c>
      <c r="R497" s="125" t="s">
        <v>4571</v>
      </c>
      <c r="S497" s="187" t="s">
        <v>44</v>
      </c>
      <c r="T497" s="170">
        <v>1000</v>
      </c>
      <c r="U497" s="170">
        <v>5000</v>
      </c>
      <c r="V497" s="171" t="s">
        <v>3271</v>
      </c>
      <c r="W497" s="171" t="s">
        <v>3288</v>
      </c>
      <c r="X497" s="171" t="s">
        <v>3289</v>
      </c>
      <c r="Y497" s="171" t="s">
        <v>3292</v>
      </c>
      <c r="Z497" s="171">
        <v>32</v>
      </c>
      <c r="AA497" s="171" t="s">
        <v>44</v>
      </c>
      <c r="AB497" s="168" t="s">
        <v>44</v>
      </c>
      <c r="AC497" s="171" t="s">
        <v>6382</v>
      </c>
      <c r="AD497" s="168">
        <v>1.8000000000000002E-2</v>
      </c>
      <c r="AE497" s="168">
        <v>1.8000000000000002E-2</v>
      </c>
      <c r="AF497" s="168">
        <v>1.95E-2</v>
      </c>
      <c r="AG497" s="168">
        <v>0.2</v>
      </c>
      <c r="AH497" s="171" t="s">
        <v>5172</v>
      </c>
      <c r="AI497" s="171" t="s">
        <v>44</v>
      </c>
      <c r="AJ497" s="171" t="s">
        <v>44</v>
      </c>
      <c r="AK497" s="172">
        <v>43012</v>
      </c>
      <c r="AL497" s="186" t="s">
        <v>6383</v>
      </c>
      <c r="AM497" s="127">
        <v>-3.6169822595052699E-2</v>
      </c>
      <c r="AN497" s="127">
        <v>-1.31172191303555E-2</v>
      </c>
      <c r="AO497" s="127">
        <v>0.16778041395967169</v>
      </c>
      <c r="AP497" s="127">
        <v>5.7937815285176997E-2</v>
      </c>
      <c r="AQ497" s="127">
        <v>0.1410467379801279</v>
      </c>
      <c r="AR497" s="127">
        <v>-0.21328589249736291</v>
      </c>
      <c r="AS497" s="127">
        <v>0.19567107168838799</v>
      </c>
      <c r="AT497" s="127">
        <v>-0.1094413112584343</v>
      </c>
      <c r="AU497" s="127" t="s">
        <v>44</v>
      </c>
      <c r="AV497" s="127" t="s">
        <v>44</v>
      </c>
      <c r="AW497" s="127">
        <v>8.5564100351737102E-2</v>
      </c>
      <c r="AX497" s="127" t="s">
        <v>44</v>
      </c>
      <c r="AY497" s="127" t="s">
        <v>44</v>
      </c>
      <c r="AZ497" s="127">
        <v>1.131549608660092</v>
      </c>
      <c r="BA497" s="127">
        <v>0.42544894326595117</v>
      </c>
      <c r="BB497" s="127">
        <v>1.1063068325447405</v>
      </c>
      <c r="BC497" s="127" t="s">
        <v>44</v>
      </c>
      <c r="BD497" s="127">
        <v>1.49968945102762</v>
      </c>
      <c r="BE497" s="127" t="s">
        <v>44</v>
      </c>
      <c r="BF497" s="127" t="s">
        <v>44</v>
      </c>
      <c r="BG497" s="127" t="s">
        <v>44</v>
      </c>
      <c r="BH497" s="127">
        <v>0.94726991792825943</v>
      </c>
      <c r="BI497" s="127">
        <v>-4.7079204053306199E-2</v>
      </c>
      <c r="BJ497" s="127">
        <v>-5.8519571258148197E-2</v>
      </c>
      <c r="BK497" s="127">
        <v>1.9505506102696302E-2</v>
      </c>
      <c r="BL497" s="127">
        <v>-6.8864594257270428E-2</v>
      </c>
      <c r="BM497" s="127">
        <v>1.2020835398840468E-2</v>
      </c>
      <c r="BN497" s="127">
        <v>-0.32202562065160528</v>
      </c>
      <c r="BO497" s="127">
        <v>6.5196678103562805E-2</v>
      </c>
      <c r="BP497" s="127">
        <v>-0.2331713467114685</v>
      </c>
      <c r="BQ497" s="127" t="s">
        <v>44</v>
      </c>
      <c r="BR497" s="127" t="s">
        <v>44</v>
      </c>
      <c r="BS497" s="127">
        <v>-4.3683708651032216E-3</v>
      </c>
      <c r="BT497" s="127">
        <v>0.1852172300289677</v>
      </c>
      <c r="BU497" s="127">
        <v>0.2188403912598543</v>
      </c>
      <c r="BV497" s="174">
        <v>0.1834239673308449</v>
      </c>
      <c r="BW497" s="174">
        <v>9.5453232467096805E-2</v>
      </c>
      <c r="BX497" s="127">
        <v>-0.12118459794713669</v>
      </c>
      <c r="BY497" s="127">
        <v>-0.41025961479939987</v>
      </c>
      <c r="BZ497" s="174">
        <v>0.72608231479102914</v>
      </c>
      <c r="CA497" s="179">
        <v>0.85512305891722939</v>
      </c>
      <c r="CB497" s="179">
        <v>-0.41381614599310718</v>
      </c>
      <c r="CC497" s="179">
        <v>0.67192315646728495</v>
      </c>
      <c r="CD497" s="179">
        <v>0.54813183053115599</v>
      </c>
      <c r="CE497" s="179">
        <v>0.1117410922848821</v>
      </c>
      <c r="CF497" s="179">
        <v>0.75148992362546729</v>
      </c>
      <c r="CG497" s="176">
        <v>2.01401151</v>
      </c>
      <c r="CH497" s="168">
        <v>0.25</v>
      </c>
      <c r="CI497" s="169">
        <v>0.15</v>
      </c>
      <c r="CJ497" s="169">
        <v>4.5000000000000005E-3</v>
      </c>
      <c r="CK497" s="169" t="s">
        <v>44</v>
      </c>
      <c r="CL497" s="169">
        <v>4.5000000000000005E-3</v>
      </c>
      <c r="CM497" s="177">
        <v>18258588.239999998</v>
      </c>
      <c r="CN497" s="177">
        <v>19232084.438730162</v>
      </c>
      <c r="CO497" s="177">
        <v>-1145162.2099999995</v>
      </c>
      <c r="CP497" s="127" t="s">
        <v>44</v>
      </c>
      <c r="CQ497" s="127" t="s">
        <v>44</v>
      </c>
      <c r="CR497" s="127" t="s">
        <v>44</v>
      </c>
      <c r="CS497" s="127" t="s">
        <v>44</v>
      </c>
      <c r="CT497" s="125" t="s">
        <v>44</v>
      </c>
      <c r="CU497" s="125" t="s">
        <v>44</v>
      </c>
      <c r="CV497" s="125" t="s">
        <v>6384</v>
      </c>
      <c r="CW497" s="125" t="s">
        <v>44</v>
      </c>
      <c r="CX497" s="153">
        <v>25569.625694432871</v>
      </c>
    </row>
    <row r="498" spans="1:102" ht="15" customHeight="1" x14ac:dyDescent="0.25">
      <c r="A498" s="8"/>
      <c r="B498" s="128">
        <v>7013315000112</v>
      </c>
      <c r="C498" s="151" t="s">
        <v>6385</v>
      </c>
      <c r="D498" s="125">
        <v>19</v>
      </c>
      <c r="E498" s="125"/>
      <c r="F498" s="121" t="s">
        <v>3310</v>
      </c>
      <c r="G498" s="125" t="s">
        <v>592</v>
      </c>
      <c r="H498" s="125" t="s">
        <v>3264</v>
      </c>
      <c r="I498" s="125" t="s">
        <v>3265</v>
      </c>
      <c r="J498" s="125" t="s">
        <v>357</v>
      </c>
      <c r="K498" s="125" t="s">
        <v>3285</v>
      </c>
      <c r="L498" s="125" t="s">
        <v>3272</v>
      </c>
      <c r="M498" s="125" t="s">
        <v>110</v>
      </c>
      <c r="N498" s="125" t="s">
        <v>4692</v>
      </c>
      <c r="O498" s="125" t="s">
        <v>320</v>
      </c>
      <c r="P498" s="125" t="s">
        <v>3308</v>
      </c>
      <c r="Q498" s="126">
        <v>500</v>
      </c>
      <c r="R498" s="125" t="s">
        <v>4571</v>
      </c>
      <c r="S498" s="187" t="s">
        <v>44</v>
      </c>
      <c r="T498" s="170">
        <v>500</v>
      </c>
      <c r="U498" s="170">
        <v>500</v>
      </c>
      <c r="V498" s="171" t="s">
        <v>3271</v>
      </c>
      <c r="W498" s="171" t="s">
        <v>3288</v>
      </c>
      <c r="X498" s="171" t="s">
        <v>3289</v>
      </c>
      <c r="Y498" s="171" t="s">
        <v>3292</v>
      </c>
      <c r="Z498" s="171">
        <v>32</v>
      </c>
      <c r="AA498" s="171" t="s">
        <v>44</v>
      </c>
      <c r="AB498" s="168" t="s">
        <v>44</v>
      </c>
      <c r="AC498" s="171" t="s">
        <v>6386</v>
      </c>
      <c r="AD498" s="168">
        <v>1.8000000000000002E-2</v>
      </c>
      <c r="AE498" s="168">
        <v>1.8000000000000002E-2</v>
      </c>
      <c r="AF498" s="168">
        <v>2.5000000000000001E-2</v>
      </c>
      <c r="AG498" s="168">
        <v>0.2</v>
      </c>
      <c r="AH498" s="171" t="s">
        <v>5172</v>
      </c>
      <c r="AI498" s="171" t="s">
        <v>44</v>
      </c>
      <c r="AJ498" s="171" t="s">
        <v>130</v>
      </c>
      <c r="AK498" s="172">
        <v>38292</v>
      </c>
      <c r="AL498" s="186" t="s">
        <v>3391</v>
      </c>
      <c r="AM498" s="127">
        <v>-7.7527694453208996E-3</v>
      </c>
      <c r="AN498" s="127">
        <v>2.6896240977790101E-2</v>
      </c>
      <c r="AO498" s="127">
        <v>0.2175854250555842</v>
      </c>
      <c r="AP498" s="127">
        <v>0.15159097339975419</v>
      </c>
      <c r="AQ498" s="127">
        <v>0.2225908047769618</v>
      </c>
      <c r="AR498" s="127">
        <v>-6.0177353049469001E-2</v>
      </c>
      <c r="AS498" s="127">
        <v>0.34341331560980759</v>
      </c>
      <c r="AT498" s="127">
        <v>-5.38923952449804E-2</v>
      </c>
      <c r="AU498" s="127" t="s">
        <v>44</v>
      </c>
      <c r="AV498" s="127" t="s">
        <v>44</v>
      </c>
      <c r="AW498" s="127">
        <v>0.1334384848746816</v>
      </c>
      <c r="AX498" s="127" t="s">
        <v>44</v>
      </c>
      <c r="AY498" s="127">
        <v>0.59239752385704936</v>
      </c>
      <c r="AZ498" s="127">
        <v>1.4674460311616926</v>
      </c>
      <c r="BA498" s="127">
        <v>1.1638208736439148</v>
      </c>
      <c r="BB498" s="127">
        <v>1.8849865131259624</v>
      </c>
      <c r="BC498" s="127" t="s">
        <v>44</v>
      </c>
      <c r="BD498" s="127">
        <v>2.6320361120248834</v>
      </c>
      <c r="BE498" s="127" t="s">
        <v>44</v>
      </c>
      <c r="BF498" s="127" t="s">
        <v>44</v>
      </c>
      <c r="BG498" s="127" t="s">
        <v>44</v>
      </c>
      <c r="BH498" s="127">
        <v>1.7192706184311677</v>
      </c>
      <c r="BI498" s="127">
        <v>-1.8662150903574402E-2</v>
      </c>
      <c r="BJ498" s="127">
        <v>-1.8506111150002402E-2</v>
      </c>
      <c r="BK498" s="127">
        <v>6.9310517198608798E-2</v>
      </c>
      <c r="BL498" s="127">
        <v>1.8879080156296357E-2</v>
      </c>
      <c r="BM498" s="127">
        <v>9.3467441739918611E-2</v>
      </c>
      <c r="BN498" s="127">
        <v>-0.16891708120371141</v>
      </c>
      <c r="BO498" s="127">
        <v>0.21293892202498241</v>
      </c>
      <c r="BP498" s="127">
        <v>-0.17762243069801459</v>
      </c>
      <c r="BQ498" s="127" t="s">
        <v>44</v>
      </c>
      <c r="BR498" s="127" t="s">
        <v>44</v>
      </c>
      <c r="BS498" s="127">
        <v>5.1804344981666528E-2</v>
      </c>
      <c r="BT498" s="127">
        <v>9.6234737154368394E-2</v>
      </c>
      <c r="BU498" s="127">
        <v>0.10133544510605171</v>
      </c>
      <c r="BV498" s="174">
        <v>0.6572726719991886</v>
      </c>
      <c r="BW498" s="174">
        <v>0.27835423000572412</v>
      </c>
      <c r="BX498" s="127">
        <v>-4.7337145489493498E-2</v>
      </c>
      <c r="BY498" s="127">
        <v>-0.16411754741849999</v>
      </c>
      <c r="BZ498" s="174">
        <v>0.11679565614931479</v>
      </c>
      <c r="CA498" s="179">
        <v>0.59849344984565067</v>
      </c>
      <c r="CB498" s="179">
        <v>-0.2766349893991718</v>
      </c>
      <c r="CC498" s="179">
        <v>0.44805936445977301</v>
      </c>
      <c r="CD498" s="179">
        <v>0.3540875333704806</v>
      </c>
      <c r="CE498" s="179">
        <v>0.1602587733094796</v>
      </c>
      <c r="CF498" s="179">
        <v>0.52515669845232693</v>
      </c>
      <c r="CG498" s="176">
        <v>14.615275179999999</v>
      </c>
      <c r="CH498" s="168">
        <v>0.25</v>
      </c>
      <c r="CI498" s="169">
        <v>0.15</v>
      </c>
      <c r="CJ498" s="169">
        <v>4.5000000000000005E-3</v>
      </c>
      <c r="CK498" s="169">
        <v>1.8108168189783893E-3</v>
      </c>
      <c r="CL498" s="169">
        <v>6.3108168189783898E-3</v>
      </c>
      <c r="CM498" s="177">
        <v>88918644.450000003</v>
      </c>
      <c r="CN498" s="177">
        <v>84820988.307777762</v>
      </c>
      <c r="CO498" s="177">
        <v>3628001.6999999979</v>
      </c>
      <c r="CP498" s="127" t="s">
        <v>44</v>
      </c>
      <c r="CQ498" s="127" t="s">
        <v>44</v>
      </c>
      <c r="CR498" s="127" t="s">
        <v>44</v>
      </c>
      <c r="CS498" s="127" t="s">
        <v>44</v>
      </c>
      <c r="CT498" s="125" t="s">
        <v>44</v>
      </c>
      <c r="CU498" s="125" t="s">
        <v>44</v>
      </c>
      <c r="CV498" s="125" t="s">
        <v>6387</v>
      </c>
      <c r="CW498" s="125" t="s">
        <v>44</v>
      </c>
      <c r="CX498" s="153">
        <v>25569.625694432871</v>
      </c>
    </row>
    <row r="499" spans="1:102" ht="15" customHeight="1" x14ac:dyDescent="0.25">
      <c r="A499" s="8"/>
      <c r="B499" s="128">
        <v>23601467000192</v>
      </c>
      <c r="C499" s="151" t="s">
        <v>6388</v>
      </c>
      <c r="D499" s="125">
        <v>13</v>
      </c>
      <c r="E499" s="125"/>
      <c r="F499" s="121"/>
      <c r="G499" s="125" t="s">
        <v>592</v>
      </c>
      <c r="H499" s="125" t="s">
        <v>3264</v>
      </c>
      <c r="I499" s="125" t="s">
        <v>3265</v>
      </c>
      <c r="J499" s="125" t="s">
        <v>357</v>
      </c>
      <c r="K499" s="125" t="s">
        <v>3285</v>
      </c>
      <c r="L499" s="125" t="s">
        <v>3273</v>
      </c>
      <c r="M499" s="125" t="s">
        <v>110</v>
      </c>
      <c r="N499" s="125" t="s">
        <v>111</v>
      </c>
      <c r="O499" s="125" t="s">
        <v>4755</v>
      </c>
      <c r="P499" s="125" t="s">
        <v>3299</v>
      </c>
      <c r="Q499" s="126">
        <v>500</v>
      </c>
      <c r="R499" s="125" t="s">
        <v>4571</v>
      </c>
      <c r="S499" s="187" t="s">
        <v>44</v>
      </c>
      <c r="T499" s="170">
        <v>500</v>
      </c>
      <c r="U499" s="170">
        <v>500</v>
      </c>
      <c r="V499" s="171" t="s">
        <v>3271</v>
      </c>
      <c r="W499" s="171" t="s">
        <v>132</v>
      </c>
      <c r="X499" s="171" t="s">
        <v>3289</v>
      </c>
      <c r="Y499" s="171" t="s">
        <v>4577</v>
      </c>
      <c r="Z499" s="171">
        <v>33</v>
      </c>
      <c r="AA499" s="171" t="s">
        <v>44</v>
      </c>
      <c r="AB499" s="168" t="s">
        <v>44</v>
      </c>
      <c r="AC499" s="171" t="s">
        <v>6389</v>
      </c>
      <c r="AD499" s="168">
        <v>0.01</v>
      </c>
      <c r="AE499" s="168">
        <v>0.09</v>
      </c>
      <c r="AF499" s="168">
        <v>1.18E-2</v>
      </c>
      <c r="AG499" s="168">
        <v>0.2</v>
      </c>
      <c r="AH499" s="171" t="s">
        <v>44</v>
      </c>
      <c r="AI499" s="171" t="s">
        <v>44</v>
      </c>
      <c r="AJ499" s="171" t="s">
        <v>130</v>
      </c>
      <c r="AK499" s="172">
        <v>42432</v>
      </c>
      <c r="AL499" s="186" t="s">
        <v>3390</v>
      </c>
      <c r="AM499" s="127">
        <v>1.08837575465692E-2</v>
      </c>
      <c r="AN499" s="127">
        <v>4.1461397215457801E-2</v>
      </c>
      <c r="AO499" s="127">
        <v>0.1452983157062544</v>
      </c>
      <c r="AP499" s="127">
        <v>0.13445558596586071</v>
      </c>
      <c r="AQ499" s="127">
        <v>0.1431230634497398</v>
      </c>
      <c r="AR499" s="127">
        <v>0.13316429379811831</v>
      </c>
      <c r="AS499" s="127">
        <v>0.1309876847944946</v>
      </c>
      <c r="AT499" s="127">
        <v>0.1529339905199758</v>
      </c>
      <c r="AU499" s="127" t="s">
        <v>44</v>
      </c>
      <c r="AV499" s="127" t="s">
        <v>44</v>
      </c>
      <c r="AW499" s="127">
        <v>0.1239584622855902</v>
      </c>
      <c r="AX499" s="127">
        <v>0.99765120398600837</v>
      </c>
      <c r="AY499" s="127">
        <v>0.91319932277424021</v>
      </c>
      <c r="AZ499" s="127">
        <v>0.97992517956178959</v>
      </c>
      <c r="BA499" s="127">
        <v>1.0240450414669546</v>
      </c>
      <c r="BB499" s="127">
        <v>1.1248159099658861</v>
      </c>
      <c r="BC499" s="127">
        <v>1.2246149227928069</v>
      </c>
      <c r="BD499" s="127">
        <v>1.0039340379025079</v>
      </c>
      <c r="BE499" s="127">
        <v>1.2360296346801496</v>
      </c>
      <c r="BF499" s="127" t="s">
        <v>44</v>
      </c>
      <c r="BG499" s="127" t="s">
        <v>44</v>
      </c>
      <c r="BH499" s="127">
        <v>1.5102787408649627</v>
      </c>
      <c r="BI499" s="127">
        <v>-2.5623911684200001E-5</v>
      </c>
      <c r="BJ499" s="127">
        <v>-3.9409549123347997E-3</v>
      </c>
      <c r="BK499" s="127">
        <v>-2.9765921507208999E-3</v>
      </c>
      <c r="BL499" s="127">
        <v>2.7906675779509893E-3</v>
      </c>
      <c r="BM499" s="127">
        <v>1.4089034075087659E-2</v>
      </c>
      <c r="BN499" s="127">
        <v>2.4424565643875899E-2</v>
      </c>
      <c r="BO499" s="127">
        <v>5.1329120966940004E-4</v>
      </c>
      <c r="BP499" s="127">
        <v>2.9203955066941598E-2</v>
      </c>
      <c r="BQ499" s="127" t="s">
        <v>44</v>
      </c>
      <c r="BR499" s="127" t="s">
        <v>44</v>
      </c>
      <c r="BS499" s="127">
        <v>3.8705132848955826E-2</v>
      </c>
      <c r="BT499" s="127">
        <v>1.06812363875439E-2</v>
      </c>
      <c r="BU499" s="127">
        <v>3.2341406081385998E-2</v>
      </c>
      <c r="BV499" s="174">
        <v>-0.23781033725359571</v>
      </c>
      <c r="BW499" s="174">
        <v>0.83242478064938275</v>
      </c>
      <c r="BX499" s="127">
        <v>-6.3828184533284002E-3</v>
      </c>
      <c r="BY499" s="127">
        <v>-0.17856869223757721</v>
      </c>
      <c r="BZ499" s="174">
        <v>3.3124698850754399E-2</v>
      </c>
      <c r="CA499" s="179">
        <v>9.3711566901325594E-2</v>
      </c>
      <c r="CB499" s="179">
        <v>-4.4040592041856202E-2</v>
      </c>
      <c r="CC499" s="179">
        <v>0.1052722949363617</v>
      </c>
      <c r="CD499" s="179">
        <v>0.13071680559509741</v>
      </c>
      <c r="CE499" s="179">
        <v>4.9484456573129998E-2</v>
      </c>
      <c r="CF499" s="179">
        <v>8.6983357985205401E-2</v>
      </c>
      <c r="CG499" s="176">
        <v>3.2609408599999998</v>
      </c>
      <c r="CH499" s="168">
        <v>0.25</v>
      </c>
      <c r="CI499" s="169" t="s">
        <v>44</v>
      </c>
      <c r="CJ499" s="169">
        <v>2.5000000000000001E-3</v>
      </c>
      <c r="CK499" s="169" t="s">
        <v>44</v>
      </c>
      <c r="CL499" s="169">
        <v>2.5000000000000001E-3</v>
      </c>
      <c r="CM499" s="177">
        <v>77553897.890000001</v>
      </c>
      <c r="CN499" s="177">
        <v>74740860.234841257</v>
      </c>
      <c r="CO499" s="177">
        <v>-2892510.3699999982</v>
      </c>
      <c r="CP499" s="127" t="s">
        <v>44</v>
      </c>
      <c r="CQ499" s="127" t="s">
        <v>44</v>
      </c>
      <c r="CR499" s="127" t="s">
        <v>44</v>
      </c>
      <c r="CS499" s="127" t="s">
        <v>44</v>
      </c>
      <c r="CT499" s="125" t="s">
        <v>44</v>
      </c>
      <c r="CU499" s="125" t="s">
        <v>44</v>
      </c>
      <c r="CV499" s="125" t="s">
        <v>6390</v>
      </c>
      <c r="CW499" s="125" t="s">
        <v>44</v>
      </c>
      <c r="CX499" s="153">
        <v>25569.625694432871</v>
      </c>
    </row>
    <row r="500" spans="1:102" ht="15" customHeight="1" x14ac:dyDescent="0.25">
      <c r="A500" s="8"/>
      <c r="B500" s="128">
        <v>2603461000184</v>
      </c>
      <c r="C500" s="151" t="s">
        <v>6391</v>
      </c>
      <c r="D500" s="125">
        <v>10</v>
      </c>
      <c r="E500" s="125"/>
      <c r="F500" s="121" t="s">
        <v>3266</v>
      </c>
      <c r="G500" s="125" t="s">
        <v>6392</v>
      </c>
      <c r="H500" s="125" t="s">
        <v>153</v>
      </c>
      <c r="I500" s="125" t="s">
        <v>2325</v>
      </c>
      <c r="J500" s="125" t="s">
        <v>3317</v>
      </c>
      <c r="K500" s="125" t="s">
        <v>3285</v>
      </c>
      <c r="L500" s="125" t="s">
        <v>3272</v>
      </c>
      <c r="M500" s="125" t="s">
        <v>160</v>
      </c>
      <c r="N500" s="125" t="s">
        <v>3324</v>
      </c>
      <c r="O500" s="125" t="s">
        <v>4761</v>
      </c>
      <c r="P500" s="125" t="s">
        <v>3299</v>
      </c>
      <c r="Q500" s="126">
        <v>3000</v>
      </c>
      <c r="R500" s="125" t="s">
        <v>4571</v>
      </c>
      <c r="S500" s="187" t="s">
        <v>44</v>
      </c>
      <c r="T500" s="170">
        <v>100</v>
      </c>
      <c r="U500" s="170">
        <v>1000</v>
      </c>
      <c r="V500" s="171" t="s">
        <v>3271</v>
      </c>
      <c r="W500" s="171" t="s">
        <v>132</v>
      </c>
      <c r="X500" s="171" t="s">
        <v>132</v>
      </c>
      <c r="Y500" s="171" t="s">
        <v>3288</v>
      </c>
      <c r="Z500" s="171">
        <v>1</v>
      </c>
      <c r="AA500" s="171" t="s">
        <v>44</v>
      </c>
      <c r="AB500" s="168" t="s">
        <v>44</v>
      </c>
      <c r="AC500" s="171" t="s">
        <v>6393</v>
      </c>
      <c r="AD500" s="168">
        <v>5.0000000000000001E-3</v>
      </c>
      <c r="AE500" s="168">
        <v>5.0000000000000001E-3</v>
      </c>
      <c r="AF500" s="168">
        <v>5.0000000000000001E-3</v>
      </c>
      <c r="AG500" s="168">
        <v>0.2</v>
      </c>
      <c r="AH500" s="171" t="s">
        <v>3253</v>
      </c>
      <c r="AI500" s="171" t="s">
        <v>3254</v>
      </c>
      <c r="AJ500" s="171" t="s">
        <v>130</v>
      </c>
      <c r="AK500" s="172">
        <v>35982</v>
      </c>
      <c r="AL500" s="186" t="s">
        <v>6394</v>
      </c>
      <c r="AM500" s="127">
        <v>7.5485619922591998E-3</v>
      </c>
      <c r="AN500" s="127">
        <v>3.63391824910397E-2</v>
      </c>
      <c r="AO500" s="127">
        <v>0.1259146920519027</v>
      </c>
      <c r="AP500" s="127">
        <v>0.1150966828443724</v>
      </c>
      <c r="AQ500" s="127">
        <v>0.1183535353086235</v>
      </c>
      <c r="AR500" s="127">
        <v>8.2255540937929E-2</v>
      </c>
      <c r="AS500" s="127">
        <v>0.1448138352659214</v>
      </c>
      <c r="AT500" s="127">
        <v>9.8738815857374901E-2</v>
      </c>
      <c r="AU500" s="127" t="s">
        <v>44</v>
      </c>
      <c r="AV500" s="127" t="s">
        <v>44</v>
      </c>
      <c r="AW500" s="127">
        <v>0.12699946075660939</v>
      </c>
      <c r="AX500" s="127">
        <v>0.69193308723735414</v>
      </c>
      <c r="AY500" s="127">
        <v>0.80038105490122902</v>
      </c>
      <c r="AZ500" s="127">
        <v>0.84919757409904384</v>
      </c>
      <c r="BA500" s="127">
        <v>0.86865258865219741</v>
      </c>
      <c r="BB500" s="127">
        <v>0.90836882269185537</v>
      </c>
      <c r="BC500" s="127">
        <v>0.75644423923198822</v>
      </c>
      <c r="BD500" s="127">
        <v>1.1099023439551283</v>
      </c>
      <c r="BE500" s="127">
        <v>0.79801816507887902</v>
      </c>
      <c r="BF500" s="127" t="s">
        <v>44</v>
      </c>
      <c r="BG500" s="127" t="s">
        <v>44</v>
      </c>
      <c r="BH500" s="127">
        <v>0.94417310484864525</v>
      </c>
      <c r="BI500" s="127">
        <v>-3.3608194659942E-3</v>
      </c>
      <c r="BJ500" s="127">
        <v>-9.0631696367528998E-3</v>
      </c>
      <c r="BK500" s="127">
        <v>-2.2360215805072602E-2</v>
      </c>
      <c r="BL500" s="127">
        <v>-1.5367382507261218E-2</v>
      </c>
      <c r="BM500" s="127">
        <v>-1.0562615778651585E-2</v>
      </c>
      <c r="BN500" s="127">
        <v>-2.6484187216313199E-2</v>
      </c>
      <c r="BO500" s="127">
        <v>1.43394416810962E-2</v>
      </c>
      <c r="BP500" s="127">
        <v>-2.49912195956591E-2</v>
      </c>
      <c r="BQ500" s="127" t="s">
        <v>44</v>
      </c>
      <c r="BR500" s="127" t="s">
        <v>44</v>
      </c>
      <c r="BS500" s="127">
        <v>-6.6189013867542501E-3</v>
      </c>
      <c r="BT500" s="127">
        <v>1.1355950760583799E-2</v>
      </c>
      <c r="BU500" s="127">
        <v>1.5963432556103899E-2</v>
      </c>
      <c r="BV500" s="174">
        <v>-1.726917385844124</v>
      </c>
      <c r="BW500" s="174">
        <v>-0.1176514307719061</v>
      </c>
      <c r="BX500" s="127">
        <v>-3.0326072027856E-3</v>
      </c>
      <c r="BY500" s="127">
        <v>-2.85219341905317E-2</v>
      </c>
      <c r="BZ500" s="174">
        <v>1.6064520446155001E-3</v>
      </c>
      <c r="CA500" s="179">
        <v>0.58657024419289394</v>
      </c>
      <c r="CB500" s="179">
        <v>-0.37355222815560363</v>
      </c>
      <c r="CC500" s="179">
        <v>0.81156444753015822</v>
      </c>
      <c r="CD500" s="179">
        <v>0.62909079805942336</v>
      </c>
      <c r="CE500" s="179">
        <v>5.4815619921383001E-2</v>
      </c>
      <c r="CF500" s="179">
        <v>0.69360714387834976</v>
      </c>
      <c r="CG500" s="176">
        <v>275.06832229999998</v>
      </c>
      <c r="CH500" s="168">
        <v>0.25</v>
      </c>
      <c r="CI500" s="169">
        <v>0.1</v>
      </c>
      <c r="CJ500" s="169">
        <v>1.25E-3</v>
      </c>
      <c r="CK500" s="169" t="s">
        <v>44</v>
      </c>
      <c r="CL500" s="169">
        <v>1.25E-3</v>
      </c>
      <c r="CM500" s="177">
        <v>207652804.55000001</v>
      </c>
      <c r="CN500" s="177">
        <v>214994505.9259524</v>
      </c>
      <c r="CO500" s="177">
        <v>-20837322.000000007</v>
      </c>
      <c r="CP500" s="127" t="s">
        <v>44</v>
      </c>
      <c r="CQ500" s="127" t="s">
        <v>44</v>
      </c>
      <c r="CR500" s="127" t="s">
        <v>44</v>
      </c>
      <c r="CS500" s="127" t="s">
        <v>44</v>
      </c>
      <c r="CT500" s="125" t="s">
        <v>44</v>
      </c>
      <c r="CU500" s="125" t="s">
        <v>44</v>
      </c>
      <c r="CV500" s="125" t="s">
        <v>6395</v>
      </c>
      <c r="CW500" s="125" t="s">
        <v>44</v>
      </c>
      <c r="CX500" s="153">
        <v>25569.625694432871</v>
      </c>
    </row>
    <row r="501" spans="1:102" ht="15" customHeight="1" x14ac:dyDescent="0.25">
      <c r="A501" s="8"/>
      <c r="B501" s="128">
        <v>18719154000101</v>
      </c>
      <c r="C501" s="151" t="s">
        <v>6396</v>
      </c>
      <c r="D501" s="125">
        <v>2</v>
      </c>
      <c r="E501" s="125"/>
      <c r="F501" s="121" t="s">
        <v>3266</v>
      </c>
      <c r="G501" s="125" t="s">
        <v>6392</v>
      </c>
      <c r="H501" s="125" t="s">
        <v>153</v>
      </c>
      <c r="I501" s="125" t="s">
        <v>2325</v>
      </c>
      <c r="J501" s="125" t="s">
        <v>3318</v>
      </c>
      <c r="K501" s="125" t="s">
        <v>3285</v>
      </c>
      <c r="L501" s="125" t="s">
        <v>3272</v>
      </c>
      <c r="M501" s="125" t="s">
        <v>160</v>
      </c>
      <c r="N501" s="125" t="s">
        <v>3328</v>
      </c>
      <c r="O501" s="125" t="s">
        <v>3326</v>
      </c>
      <c r="P501" s="125" t="s">
        <v>3299</v>
      </c>
      <c r="Q501" s="126">
        <v>1000</v>
      </c>
      <c r="R501" s="125" t="s">
        <v>4612</v>
      </c>
      <c r="S501" s="187" t="s">
        <v>44</v>
      </c>
      <c r="T501" s="170">
        <v>100</v>
      </c>
      <c r="U501" s="170">
        <v>1000</v>
      </c>
      <c r="V501" s="171" t="s">
        <v>4723</v>
      </c>
      <c r="W501" s="171" t="s">
        <v>132</v>
      </c>
      <c r="X501" s="171" t="s">
        <v>132</v>
      </c>
      <c r="Y501" s="171" t="s">
        <v>132</v>
      </c>
      <c r="Z501" s="171">
        <v>0</v>
      </c>
      <c r="AA501" s="171" t="s">
        <v>44</v>
      </c>
      <c r="AB501" s="168" t="s">
        <v>44</v>
      </c>
      <c r="AC501" s="171" t="s">
        <v>44</v>
      </c>
      <c r="AD501" s="168">
        <v>4.0000000000000001E-3</v>
      </c>
      <c r="AE501" s="168" t="s">
        <v>44</v>
      </c>
      <c r="AF501" s="168">
        <v>4.0000000000000001E-3</v>
      </c>
      <c r="AG501" s="168" t="s">
        <v>44</v>
      </c>
      <c r="AH501" s="171" t="s">
        <v>44</v>
      </c>
      <c r="AI501" s="171" t="s">
        <v>44</v>
      </c>
      <c r="AJ501" s="171" t="s">
        <v>130</v>
      </c>
      <c r="AK501" s="172">
        <v>41698</v>
      </c>
      <c r="AL501" s="186" t="s">
        <v>6397</v>
      </c>
      <c r="AM501" s="127">
        <v>1.09546732438132E-2</v>
      </c>
      <c r="AN501" s="127">
        <v>4.3026367372524403E-2</v>
      </c>
      <c r="AO501" s="127">
        <v>0.14670687491108109</v>
      </c>
      <c r="AP501" s="127">
        <v>0.13311109305900071</v>
      </c>
      <c r="AQ501" s="127">
        <v>0.13851057218103269</v>
      </c>
      <c r="AR501" s="127">
        <v>0.11756623183375441</v>
      </c>
      <c r="AS501" s="127">
        <v>0.1360577685128867</v>
      </c>
      <c r="AT501" s="127">
        <v>0.13210545431511561</v>
      </c>
      <c r="AU501" s="127" t="s">
        <v>44</v>
      </c>
      <c r="AV501" s="127" t="s">
        <v>44</v>
      </c>
      <c r="AW501" s="127">
        <v>0.1039309530786993</v>
      </c>
      <c r="AX501" s="127">
        <v>1.0041516364363188</v>
      </c>
      <c r="AY501" s="127">
        <v>0.94766824527987836</v>
      </c>
      <c r="AZ501" s="127">
        <v>0.98942482603053283</v>
      </c>
      <c r="BA501" s="127">
        <v>1.0131664750182177</v>
      </c>
      <c r="BB501" s="127">
        <v>1.0837897924379001</v>
      </c>
      <c r="BC501" s="127">
        <v>1.0811709191234331</v>
      </c>
      <c r="BD501" s="127">
        <v>1.0427928789293943</v>
      </c>
      <c r="BE501" s="127">
        <v>1.0676910729994953</v>
      </c>
      <c r="BF501" s="127" t="s">
        <v>44</v>
      </c>
      <c r="BG501" s="127" t="s">
        <v>44</v>
      </c>
      <c r="BH501" s="127">
        <v>1.0745586807051837</v>
      </c>
      <c r="BI501" s="127">
        <v>4.5291785559700003E-5</v>
      </c>
      <c r="BJ501" s="127">
        <v>-2.3759847552681998E-3</v>
      </c>
      <c r="BK501" s="127">
        <v>-1.5680329458942E-3</v>
      </c>
      <c r="BL501" s="127">
        <v>1.528952437191089E-3</v>
      </c>
      <c r="BM501" s="127">
        <v>9.4950246514258207E-3</v>
      </c>
      <c r="BN501" s="127">
        <v>8.8265036795119999E-3</v>
      </c>
      <c r="BO501" s="127">
        <v>5.5833749280616001E-3</v>
      </c>
      <c r="BP501" s="127">
        <v>8.3754188620814001E-3</v>
      </c>
      <c r="BQ501" s="127" t="s">
        <v>44</v>
      </c>
      <c r="BR501" s="127" t="s">
        <v>44</v>
      </c>
      <c r="BS501" s="127">
        <v>6.5753270320250135E-3</v>
      </c>
      <c r="BT501" s="127">
        <v>1.2035599333958999E-3</v>
      </c>
      <c r="BU501" s="127">
        <v>5.4437971391611004E-3</v>
      </c>
      <c r="BV501" s="174">
        <v>-1.1353956926434798</v>
      </c>
      <c r="BW501" s="174">
        <v>0.75553574869417572</v>
      </c>
      <c r="BX501" s="127" t="s">
        <v>44</v>
      </c>
      <c r="BY501" s="127">
        <v>-4.0328932244303298E-2</v>
      </c>
      <c r="BZ501" s="174">
        <v>-1.1241365051630999E-3</v>
      </c>
      <c r="CA501" s="179">
        <v>-9.3529872551820006E-3</v>
      </c>
      <c r="CB501" s="179">
        <v>-7.9214689580773101E-2</v>
      </c>
      <c r="CC501" s="179">
        <v>3.10489375383214E-2</v>
      </c>
      <c r="CD501" s="179">
        <v>-2.5698893595547698E-2</v>
      </c>
      <c r="CE501" s="179">
        <v>1.0215814894834901E-2</v>
      </c>
      <c r="CF501" s="179">
        <v>5.5847654470535697E-2</v>
      </c>
      <c r="CG501" s="176">
        <v>3.3118774000000002</v>
      </c>
      <c r="CH501" s="168">
        <v>0.15</v>
      </c>
      <c r="CI501" s="169" t="s">
        <v>44</v>
      </c>
      <c r="CJ501" s="169">
        <v>5.9999999999999995E-4</v>
      </c>
      <c r="CK501" s="169" t="s">
        <v>44</v>
      </c>
      <c r="CL501" s="169">
        <v>5.9999999999999995E-4</v>
      </c>
      <c r="CM501" s="177">
        <v>6908157954.0299997</v>
      </c>
      <c r="CN501" s="177">
        <v>7749922517.1933355</v>
      </c>
      <c r="CO501" s="177">
        <v>-1583840439.1199996</v>
      </c>
      <c r="CP501" s="127" t="s">
        <v>44</v>
      </c>
      <c r="CQ501" s="127" t="s">
        <v>44</v>
      </c>
      <c r="CR501" s="127" t="s">
        <v>44</v>
      </c>
      <c r="CS501" s="127" t="s">
        <v>44</v>
      </c>
      <c r="CT501" s="125" t="s">
        <v>44</v>
      </c>
      <c r="CU501" s="125" t="s">
        <v>44</v>
      </c>
      <c r="CV501" s="125" t="s">
        <v>6398</v>
      </c>
      <c r="CW501" s="125" t="s">
        <v>44</v>
      </c>
      <c r="CX501" s="153">
        <v>25569.625694432871</v>
      </c>
    </row>
    <row r="502" spans="1:102" ht="15" customHeight="1" x14ac:dyDescent="0.25">
      <c r="A502" s="8"/>
      <c r="B502" s="128">
        <v>24011864000177</v>
      </c>
      <c r="C502" s="151" t="s">
        <v>3348</v>
      </c>
      <c r="D502" s="125">
        <v>10</v>
      </c>
      <c r="E502" s="125"/>
      <c r="F502" s="121" t="s">
        <v>3274</v>
      </c>
      <c r="G502" s="125" t="s">
        <v>6392</v>
      </c>
      <c r="H502" s="125" t="s">
        <v>153</v>
      </c>
      <c r="I502" s="125" t="s">
        <v>2325</v>
      </c>
      <c r="J502" s="125" t="s">
        <v>3319</v>
      </c>
      <c r="K502" s="125" t="s">
        <v>3298</v>
      </c>
      <c r="L502" s="125" t="s">
        <v>3272</v>
      </c>
      <c r="M502" s="125" t="s">
        <v>160</v>
      </c>
      <c r="N502" s="125" t="s">
        <v>3324</v>
      </c>
      <c r="O502" s="125" t="s">
        <v>5025</v>
      </c>
      <c r="P502" s="125" t="s">
        <v>3299</v>
      </c>
      <c r="Q502" s="126">
        <v>20000</v>
      </c>
      <c r="R502" s="125" t="s">
        <v>4612</v>
      </c>
      <c r="S502" s="187" t="s">
        <v>44</v>
      </c>
      <c r="T502" s="170">
        <v>100</v>
      </c>
      <c r="U502" s="170">
        <v>1000</v>
      </c>
      <c r="V502" s="171" t="s">
        <v>3271</v>
      </c>
      <c r="W502" s="171" t="s">
        <v>132</v>
      </c>
      <c r="X502" s="171" t="s">
        <v>132</v>
      </c>
      <c r="Y502" s="171" t="s">
        <v>3288</v>
      </c>
      <c r="Z502" s="171">
        <v>1</v>
      </c>
      <c r="AA502" s="171" t="s">
        <v>44</v>
      </c>
      <c r="AB502" s="168" t="s">
        <v>44</v>
      </c>
      <c r="AC502" s="171" t="s">
        <v>44</v>
      </c>
      <c r="AD502" s="168">
        <v>4.0000000000000001E-3</v>
      </c>
      <c r="AE502" s="168" t="s">
        <v>44</v>
      </c>
      <c r="AF502" s="168">
        <v>4.0000000000000001E-3</v>
      </c>
      <c r="AG502" s="168">
        <v>0.2</v>
      </c>
      <c r="AH502" s="171" t="s">
        <v>3253</v>
      </c>
      <c r="AI502" s="171" t="s">
        <v>3254</v>
      </c>
      <c r="AJ502" s="171" t="s">
        <v>4619</v>
      </c>
      <c r="AK502" s="172">
        <v>42430</v>
      </c>
      <c r="AL502" s="186" t="s">
        <v>3406</v>
      </c>
      <c r="AM502" s="127">
        <v>1.3336909209670201E-2</v>
      </c>
      <c r="AN502" s="127">
        <v>4.6638987984055101E-2</v>
      </c>
      <c r="AO502" s="127">
        <v>0.1110837549195733</v>
      </c>
      <c r="AP502" s="127">
        <v>0.10054427033705909</v>
      </c>
      <c r="AQ502" s="127">
        <v>9.6552275630136006E-2</v>
      </c>
      <c r="AR502" s="127">
        <v>6.1131821967379499E-2</v>
      </c>
      <c r="AS502" s="127">
        <v>0.12241947879754379</v>
      </c>
      <c r="AT502" s="127">
        <v>9.3567380046766402E-2</v>
      </c>
      <c r="AU502" s="127" t="s">
        <v>44</v>
      </c>
      <c r="AV502" s="127" t="s">
        <v>44</v>
      </c>
      <c r="AW502" s="127">
        <v>0.1014990861157616</v>
      </c>
      <c r="AX502" s="127">
        <v>1.2225174507561289</v>
      </c>
      <c r="AY502" s="127">
        <v>1.0272372641131415</v>
      </c>
      <c r="AZ502" s="127">
        <v>0.74917433114660037</v>
      </c>
      <c r="BA502" s="127">
        <v>0.75360236488290477</v>
      </c>
      <c r="BB502" s="127">
        <v>0.72562673242585152</v>
      </c>
      <c r="BC502" s="127">
        <v>0.56218479671630983</v>
      </c>
      <c r="BD502" s="127">
        <v>0.93826440142030998</v>
      </c>
      <c r="BE502" s="127">
        <v>0.75622204183626085</v>
      </c>
      <c r="BF502" s="127" t="s">
        <v>44</v>
      </c>
      <c r="BG502" s="127" t="s">
        <v>44</v>
      </c>
      <c r="BH502" s="127">
        <v>1.1074289447733447</v>
      </c>
      <c r="BI502" s="127">
        <v>2.4275277514167002E-3</v>
      </c>
      <c r="BJ502" s="127">
        <v>1.2366358562625E-3</v>
      </c>
      <c r="BK502" s="127">
        <v>-3.7191152937402001E-2</v>
      </c>
      <c r="BL502" s="127">
        <v>-2.9004235823331781E-2</v>
      </c>
      <c r="BM502" s="127">
        <v>-3.2220919163331696E-2</v>
      </c>
      <c r="BN502" s="127">
        <v>-4.7607906186862801E-2</v>
      </c>
      <c r="BO502" s="127">
        <v>-8.0549147872812001E-3</v>
      </c>
      <c r="BP502" s="127">
        <v>-3.01626554062677E-2</v>
      </c>
      <c r="BQ502" s="127" t="s">
        <v>44</v>
      </c>
      <c r="BR502" s="127" t="s">
        <v>44</v>
      </c>
      <c r="BS502" s="127">
        <v>9.0195110364477138E-3</v>
      </c>
      <c r="BT502" s="127">
        <v>1.8957935389901402E-2</v>
      </c>
      <c r="BU502" s="127">
        <v>3.1634975411201201E-2</v>
      </c>
      <c r="BV502" s="174">
        <v>-1.7281314083955961</v>
      </c>
      <c r="BW502" s="174">
        <v>0.2108950189096537</v>
      </c>
      <c r="BX502" s="127">
        <v>-6.9120370459401E-3</v>
      </c>
      <c r="BY502" s="127">
        <v>-6.0690326863251202E-2</v>
      </c>
      <c r="BZ502" s="174">
        <v>7.0720805320393099E-2</v>
      </c>
      <c r="CA502" s="179">
        <v>0.52202849218117797</v>
      </c>
      <c r="CB502" s="179">
        <v>-0.32421504673211388</v>
      </c>
      <c r="CC502" s="179">
        <v>0.78224311291008342</v>
      </c>
      <c r="CD502" s="179">
        <v>0.85571425622366426</v>
      </c>
      <c r="CE502" s="179">
        <v>4.6133376123051503E-2</v>
      </c>
      <c r="CF502" s="179">
        <v>0.6329015491547848</v>
      </c>
      <c r="CG502" s="176">
        <v>2.6607626</v>
      </c>
      <c r="CH502" s="168" t="s">
        <v>44</v>
      </c>
      <c r="CI502" s="169" t="s">
        <v>44</v>
      </c>
      <c r="CJ502" s="169" t="s">
        <v>44</v>
      </c>
      <c r="CK502" s="169" t="s">
        <v>44</v>
      </c>
      <c r="CL502" s="169" t="s">
        <v>44</v>
      </c>
      <c r="CM502" s="177">
        <v>463068134.54000002</v>
      </c>
      <c r="CN502" s="177">
        <v>462210976.89190489</v>
      </c>
      <c r="CO502" s="177">
        <v>-25837648.829999998</v>
      </c>
      <c r="CP502" s="127" t="s">
        <v>44</v>
      </c>
      <c r="CQ502" s="127" t="s">
        <v>44</v>
      </c>
      <c r="CR502" s="127" t="s">
        <v>44</v>
      </c>
      <c r="CS502" s="127" t="s">
        <v>44</v>
      </c>
      <c r="CT502" s="125" t="s">
        <v>44</v>
      </c>
      <c r="CU502" s="125" t="s">
        <v>44</v>
      </c>
      <c r="CV502" s="125" t="s">
        <v>6399</v>
      </c>
      <c r="CW502" s="125" t="s">
        <v>44</v>
      </c>
      <c r="CX502" s="153">
        <v>25569.625694432871</v>
      </c>
    </row>
    <row r="503" spans="1:102" ht="15" customHeight="1" x14ac:dyDescent="0.25">
      <c r="A503" s="8"/>
      <c r="B503" s="128">
        <v>35378376000119</v>
      </c>
      <c r="C503" s="151" t="s">
        <v>3349</v>
      </c>
      <c r="D503" s="125">
        <v>11</v>
      </c>
      <c r="E503" s="125"/>
      <c r="F503" s="121" t="s">
        <v>3274</v>
      </c>
      <c r="G503" s="125" t="s">
        <v>6392</v>
      </c>
      <c r="H503" s="125" t="s">
        <v>153</v>
      </c>
      <c r="I503" s="125" t="s">
        <v>2325</v>
      </c>
      <c r="J503" s="125" t="s">
        <v>3318</v>
      </c>
      <c r="K503" s="125" t="s">
        <v>3285</v>
      </c>
      <c r="L503" s="125" t="s">
        <v>3272</v>
      </c>
      <c r="M503" s="125" t="s">
        <v>160</v>
      </c>
      <c r="N503" s="125" t="s">
        <v>3305</v>
      </c>
      <c r="O503" s="125" t="s">
        <v>161</v>
      </c>
      <c r="P503" s="125" t="s">
        <v>4661</v>
      </c>
      <c r="Q503" s="126">
        <v>3000</v>
      </c>
      <c r="R503" s="125" t="s">
        <v>4571</v>
      </c>
      <c r="S503" s="187" t="s">
        <v>44</v>
      </c>
      <c r="T503" s="170">
        <v>100</v>
      </c>
      <c r="U503" s="170">
        <v>1000</v>
      </c>
      <c r="V503" s="171" t="s">
        <v>3271</v>
      </c>
      <c r="W503" s="171" t="s">
        <v>132</v>
      </c>
      <c r="X503" s="171" t="s">
        <v>4652</v>
      </c>
      <c r="Y503" s="171" t="s">
        <v>3288</v>
      </c>
      <c r="Z503" s="171">
        <v>30</v>
      </c>
      <c r="AA503" s="171" t="s">
        <v>44</v>
      </c>
      <c r="AB503" s="168" t="s">
        <v>44</v>
      </c>
      <c r="AC503" s="171" t="s">
        <v>6400</v>
      </c>
      <c r="AD503" s="168">
        <v>5.0000000000000001E-3</v>
      </c>
      <c r="AE503" s="168">
        <v>5.0000000000000001E-3</v>
      </c>
      <c r="AF503" s="168">
        <v>6.5000000000000006E-3</v>
      </c>
      <c r="AG503" s="168">
        <v>0.2</v>
      </c>
      <c r="AH503" s="171" t="s">
        <v>3253</v>
      </c>
      <c r="AI503" s="171" t="s">
        <v>3254</v>
      </c>
      <c r="AJ503" s="171" t="s">
        <v>130</v>
      </c>
      <c r="AK503" s="172">
        <v>43798</v>
      </c>
      <c r="AL503" s="186" t="s">
        <v>6401</v>
      </c>
      <c r="AM503" s="127">
        <v>1.1851861194988199E-2</v>
      </c>
      <c r="AN503" s="127">
        <v>4.05183956124728E-2</v>
      </c>
      <c r="AO503" s="127">
        <v>0.1454354957253656</v>
      </c>
      <c r="AP503" s="127">
        <v>0.13490307352522879</v>
      </c>
      <c r="AQ503" s="127">
        <v>0.14240924743768449</v>
      </c>
      <c r="AR503" s="127">
        <v>0.1239623815430803</v>
      </c>
      <c r="AS503" s="127">
        <v>0.14208622662791279</v>
      </c>
      <c r="AT503" s="127">
        <v>0.13987452735287359</v>
      </c>
      <c r="AU503" s="127" t="s">
        <v>44</v>
      </c>
      <c r="AV503" s="127" t="s">
        <v>44</v>
      </c>
      <c r="AW503" s="127">
        <v>0.10912928975235429</v>
      </c>
      <c r="AX503" s="127">
        <v>1.0863916749397142</v>
      </c>
      <c r="AY503" s="127">
        <v>0.89242943842263756</v>
      </c>
      <c r="AZ503" s="127">
        <v>0.9808503530863858</v>
      </c>
      <c r="BA503" s="127">
        <v>1.0276686159440451</v>
      </c>
      <c r="BB503" s="127">
        <v>1.1184451171665226</v>
      </c>
      <c r="BC503" s="127">
        <v>1.1399916447027103</v>
      </c>
      <c r="BD503" s="127">
        <v>1.0889970263440121</v>
      </c>
      <c r="BE503" s="127">
        <v>1.1304815911571255</v>
      </c>
      <c r="BF503" s="127" t="s">
        <v>44</v>
      </c>
      <c r="BG503" s="127" t="s">
        <v>44</v>
      </c>
      <c r="BH503" s="127">
        <v>1.1535173636799136</v>
      </c>
      <c r="BI503" s="127">
        <v>9.4247973673470002E-4</v>
      </c>
      <c r="BJ503" s="127">
        <v>-4.8839565153197999E-3</v>
      </c>
      <c r="BK503" s="127">
        <v>-2.8394121316097001E-3</v>
      </c>
      <c r="BL503" s="127">
        <v>3.2106246563983198E-3</v>
      </c>
      <c r="BM503" s="127">
        <v>1.3377976451426132E-2</v>
      </c>
      <c r="BN503" s="127">
        <v>1.52226533888379E-2</v>
      </c>
      <c r="BO503" s="127">
        <v>1.16118330430876E-2</v>
      </c>
      <c r="BP503" s="127">
        <v>1.6144491899839401E-2</v>
      </c>
      <c r="BQ503" s="127" t="s">
        <v>44</v>
      </c>
      <c r="BR503" s="127" t="s">
        <v>44</v>
      </c>
      <c r="BS503" s="127">
        <v>1.3268352486027979E-2</v>
      </c>
      <c r="BT503" s="127">
        <v>2.4735604205357001E-3</v>
      </c>
      <c r="BU503" s="127">
        <v>7.0573758355857996E-3</v>
      </c>
      <c r="BV503" s="174">
        <v>-1.0002298404983687</v>
      </c>
      <c r="BW503" s="174">
        <v>1.4806601986896468</v>
      </c>
      <c r="BX503" s="127">
        <v>-1.1280110813667E-3</v>
      </c>
      <c r="BY503" s="127">
        <v>-4.1878357599142199E-2</v>
      </c>
      <c r="BZ503" s="174">
        <v>2.9050532329424998E-3</v>
      </c>
      <c r="CA503" s="179">
        <v>1.6761294269491999E-3</v>
      </c>
      <c r="CB503" s="179">
        <v>2.41494660997137E-2</v>
      </c>
      <c r="CC503" s="179">
        <v>5.5951535500836397E-2</v>
      </c>
      <c r="CD503" s="179">
        <v>-3.4559981071763501E-2</v>
      </c>
      <c r="CE503" s="179">
        <v>6.5604076522520899E-2</v>
      </c>
      <c r="CF503" s="179">
        <v>2.3369196652795899E-2</v>
      </c>
      <c r="CG503" s="176">
        <v>193.73478829999999</v>
      </c>
      <c r="CH503" s="168">
        <v>0.3</v>
      </c>
      <c r="CI503" s="169">
        <v>0.15</v>
      </c>
      <c r="CJ503" s="169">
        <v>1.5E-3</v>
      </c>
      <c r="CK503" s="169" t="s">
        <v>44</v>
      </c>
      <c r="CL503" s="169">
        <v>1.5E-3</v>
      </c>
      <c r="CM503" s="177">
        <v>537744476.08000004</v>
      </c>
      <c r="CN503" s="177">
        <v>535721520.86587298</v>
      </c>
      <c r="CO503" s="177">
        <v>-14722087.34</v>
      </c>
      <c r="CP503" s="127" t="s">
        <v>44</v>
      </c>
      <c r="CQ503" s="127" t="s">
        <v>44</v>
      </c>
      <c r="CR503" s="127" t="s">
        <v>44</v>
      </c>
      <c r="CS503" s="127" t="s">
        <v>44</v>
      </c>
      <c r="CT503" s="125" t="s">
        <v>44</v>
      </c>
      <c r="CU503" s="125" t="s">
        <v>44</v>
      </c>
      <c r="CV503" s="125" t="s">
        <v>6402</v>
      </c>
      <c r="CW503" s="125" t="s">
        <v>44</v>
      </c>
      <c r="CX503" s="153">
        <v>25569.625694432871</v>
      </c>
    </row>
    <row r="504" spans="1:102" ht="15" customHeight="1" x14ac:dyDescent="0.25">
      <c r="A504" s="8"/>
      <c r="B504" s="128">
        <v>11447136000160</v>
      </c>
      <c r="C504" s="151" t="s">
        <v>6403</v>
      </c>
      <c r="D504" s="125">
        <v>11</v>
      </c>
      <c r="E504" s="125"/>
      <c r="F504" s="121" t="s">
        <v>3274</v>
      </c>
      <c r="G504" s="125" t="s">
        <v>5254</v>
      </c>
      <c r="H504" s="125" t="s">
        <v>3263</v>
      </c>
      <c r="I504" s="125" t="s">
        <v>3257</v>
      </c>
      <c r="J504" s="125" t="s">
        <v>3319</v>
      </c>
      <c r="K504" s="125" t="s">
        <v>3285</v>
      </c>
      <c r="L504" s="125" t="s">
        <v>3272</v>
      </c>
      <c r="M504" s="125" t="s">
        <v>160</v>
      </c>
      <c r="N504" s="125" t="s">
        <v>3305</v>
      </c>
      <c r="O504" s="125" t="s">
        <v>161</v>
      </c>
      <c r="P504" s="125" t="s">
        <v>3329</v>
      </c>
      <c r="Q504" s="126">
        <v>1000</v>
      </c>
      <c r="R504" s="125" t="s">
        <v>4612</v>
      </c>
      <c r="S504" s="187" t="s">
        <v>44</v>
      </c>
      <c r="T504" s="170">
        <v>1</v>
      </c>
      <c r="U504" s="170">
        <v>1000</v>
      </c>
      <c r="V504" s="171" t="s">
        <v>3271</v>
      </c>
      <c r="W504" s="171" t="s">
        <v>132</v>
      </c>
      <c r="X504" s="171" t="s">
        <v>3289</v>
      </c>
      <c r="Y504" s="171" t="s">
        <v>3288</v>
      </c>
      <c r="Z504" s="171">
        <v>31</v>
      </c>
      <c r="AA504" s="171" t="s">
        <v>44</v>
      </c>
      <c r="AB504" s="168" t="s">
        <v>44</v>
      </c>
      <c r="AC504" s="171" t="s">
        <v>44</v>
      </c>
      <c r="AD504" s="168">
        <v>5.0000000000000001E-3</v>
      </c>
      <c r="AE504" s="168" t="s">
        <v>44</v>
      </c>
      <c r="AF504" s="168">
        <v>0.01</v>
      </c>
      <c r="AG504" s="168">
        <v>0.15</v>
      </c>
      <c r="AH504" s="171" t="s">
        <v>44</v>
      </c>
      <c r="AI504" s="171" t="s">
        <v>44</v>
      </c>
      <c r="AJ504" s="171" t="s">
        <v>44</v>
      </c>
      <c r="AK504" s="172">
        <v>40302</v>
      </c>
      <c r="AL504" s="186" t="s">
        <v>3382</v>
      </c>
      <c r="AM504" s="127">
        <v>9.0274825217463994E-3</v>
      </c>
      <c r="AN504" s="127">
        <v>4.40268387013402E-2</v>
      </c>
      <c r="AO504" s="127">
        <v>0.14829452688148939</v>
      </c>
      <c r="AP504" s="127">
        <v>0.13363684241752111</v>
      </c>
      <c r="AQ504" s="127">
        <v>0.13847150772323591</v>
      </c>
      <c r="AR504" s="127">
        <v>0.1132540567155311</v>
      </c>
      <c r="AS504" s="127">
        <v>0.13602100338752041</v>
      </c>
      <c r="AT504" s="127">
        <v>0.1406418604369663</v>
      </c>
      <c r="AU504" s="127" t="s">
        <v>44</v>
      </c>
      <c r="AV504" s="127" t="s">
        <v>44</v>
      </c>
      <c r="AW504" s="127">
        <v>0.108558039323322</v>
      </c>
      <c r="AX504" s="127">
        <v>0.82749719187027948</v>
      </c>
      <c r="AY504" s="127">
        <v>0.96970391704419301</v>
      </c>
      <c r="AZ504" s="127">
        <v>1.0001323152028732</v>
      </c>
      <c r="BA504" s="127">
        <v>1.0174188843960494</v>
      </c>
      <c r="BB504" s="127">
        <v>1.0834437467225713</v>
      </c>
      <c r="BC504" s="127">
        <v>1.0415149884767541</v>
      </c>
      <c r="BD504" s="127">
        <v>1.0425110985404908</v>
      </c>
      <c r="BE504" s="127">
        <v>1.1366832630574295</v>
      </c>
      <c r="BF504" s="127" t="s">
        <v>44</v>
      </c>
      <c r="BG504" s="127" t="s">
        <v>44</v>
      </c>
      <c r="BH504" s="127">
        <v>1.2013490217788108</v>
      </c>
      <c r="BI504" s="127">
        <v>-1.8818989365070001E-3</v>
      </c>
      <c r="BJ504" s="127">
        <v>-1.3755134264523E-3</v>
      </c>
      <c r="BK504" s="127">
        <v>1.9619024514000001E-5</v>
      </c>
      <c r="BL504" s="127">
        <v>2.0223214696719616E-3</v>
      </c>
      <c r="BM504" s="127">
        <v>9.4561233904808528E-3</v>
      </c>
      <c r="BN504" s="127">
        <v>4.5143285612887002E-3</v>
      </c>
      <c r="BO504" s="127">
        <v>5.5466098026952003E-3</v>
      </c>
      <c r="BP504" s="127">
        <v>1.6911824983932101E-2</v>
      </c>
      <c r="BQ504" s="127" t="s">
        <v>44</v>
      </c>
      <c r="BR504" s="127" t="s">
        <v>44</v>
      </c>
      <c r="BS504" s="127">
        <v>1.6686722037810631E-2</v>
      </c>
      <c r="BT504" s="127">
        <v>3.8292471223919E-3</v>
      </c>
      <c r="BU504" s="127">
        <v>4.7154806678154004E-3</v>
      </c>
      <c r="BV504" s="174">
        <v>6.3703959140136998E-3</v>
      </c>
      <c r="BW504" s="174">
        <v>1.9348389656726896</v>
      </c>
      <c r="BX504" s="127">
        <v>-1.4024417069457E-3</v>
      </c>
      <c r="BY504" s="127">
        <v>-3.9789493991185199E-2</v>
      </c>
      <c r="BZ504" s="174">
        <v>1.1492708849791E-3</v>
      </c>
      <c r="CA504" s="179">
        <v>-1.9842785924557099E-2</v>
      </c>
      <c r="CB504" s="179">
        <v>7.7263455743345297E-2</v>
      </c>
      <c r="CC504" s="179">
        <v>7.31078260882988E-2</v>
      </c>
      <c r="CD504" s="179">
        <v>2.6888491585556298E-2</v>
      </c>
      <c r="CE504" s="179">
        <v>0.1027177393891163</v>
      </c>
      <c r="CF504" s="179">
        <v>1.8024743753093299E-2</v>
      </c>
      <c r="CG504" s="176">
        <v>51.69764747</v>
      </c>
      <c r="CH504" s="168">
        <v>0.3</v>
      </c>
      <c r="CI504" s="169" t="s">
        <v>44</v>
      </c>
      <c r="CJ504" s="169">
        <v>1.5E-3</v>
      </c>
      <c r="CK504" s="169" t="s">
        <v>44</v>
      </c>
      <c r="CL504" s="169">
        <v>1.5E-3</v>
      </c>
      <c r="CM504" s="177">
        <v>199839591.49000001</v>
      </c>
      <c r="CN504" s="177">
        <v>227829461.18666676</v>
      </c>
      <c r="CO504" s="177">
        <v>-32879982.380000003</v>
      </c>
      <c r="CP504" s="127" t="s">
        <v>44</v>
      </c>
      <c r="CQ504" s="127" t="s">
        <v>44</v>
      </c>
      <c r="CR504" s="127" t="s">
        <v>44</v>
      </c>
      <c r="CS504" s="127" t="s">
        <v>44</v>
      </c>
      <c r="CT504" s="125" t="s">
        <v>44</v>
      </c>
      <c r="CU504" s="125" t="s">
        <v>44</v>
      </c>
      <c r="CV504" s="125" t="s">
        <v>6404</v>
      </c>
      <c r="CW504" s="125" t="s">
        <v>44</v>
      </c>
      <c r="CX504" s="153">
        <v>25569.625694432871</v>
      </c>
    </row>
    <row r="505" spans="1:102" ht="15" customHeight="1" x14ac:dyDescent="0.25">
      <c r="A505" s="8"/>
      <c r="B505" s="128">
        <v>43761750000199</v>
      </c>
      <c r="C505" s="151" t="s">
        <v>6405</v>
      </c>
      <c r="D505" s="125">
        <v>13</v>
      </c>
      <c r="E505" s="125"/>
      <c r="F505" s="121"/>
      <c r="G505" s="125" t="s">
        <v>5254</v>
      </c>
      <c r="H505" s="125" t="s">
        <v>3263</v>
      </c>
      <c r="I505" s="125" t="s">
        <v>3257</v>
      </c>
      <c r="J505" s="125" t="s">
        <v>357</v>
      </c>
      <c r="K505" s="125" t="s">
        <v>3298</v>
      </c>
      <c r="L505" s="125" t="s">
        <v>3272</v>
      </c>
      <c r="M505" s="125" t="s">
        <v>110</v>
      </c>
      <c r="N505" s="125" t="s">
        <v>260</v>
      </c>
      <c r="O505" s="125" t="s">
        <v>365</v>
      </c>
      <c r="P505" s="125" t="s">
        <v>3320</v>
      </c>
      <c r="Q505" s="126">
        <v>1000</v>
      </c>
      <c r="R505" s="125" t="s">
        <v>4612</v>
      </c>
      <c r="S505" s="187" t="s">
        <v>44</v>
      </c>
      <c r="T505" s="170">
        <v>1000</v>
      </c>
      <c r="U505" s="170">
        <v>1000</v>
      </c>
      <c r="V505" s="171" t="s">
        <v>3271</v>
      </c>
      <c r="W505" s="171" t="s">
        <v>132</v>
      </c>
      <c r="X505" s="171" t="s">
        <v>132</v>
      </c>
      <c r="Y505" s="171" t="s">
        <v>3288</v>
      </c>
      <c r="Z505" s="171">
        <v>1</v>
      </c>
      <c r="AA505" s="171" t="s">
        <v>44</v>
      </c>
      <c r="AB505" s="168" t="s">
        <v>44</v>
      </c>
      <c r="AC505" s="171" t="s">
        <v>6406</v>
      </c>
      <c r="AD505" s="168">
        <v>4.0000000000000001E-3</v>
      </c>
      <c r="AE505" s="168">
        <v>5.4000000000000006E-2</v>
      </c>
      <c r="AF505" s="168">
        <v>0.02</v>
      </c>
      <c r="AG505" s="168">
        <v>0.2</v>
      </c>
      <c r="AH505" s="171" t="s">
        <v>3322</v>
      </c>
      <c r="AI505" s="171" t="s">
        <v>4573</v>
      </c>
      <c r="AJ505" s="171" t="s">
        <v>130</v>
      </c>
      <c r="AK505" s="172">
        <v>44693</v>
      </c>
      <c r="AL505" s="186" t="s">
        <v>6407</v>
      </c>
      <c r="AM505" s="127">
        <v>9.7765609349510993E-3</v>
      </c>
      <c r="AN505" s="127">
        <v>4.3157760629789897E-2</v>
      </c>
      <c r="AO505" s="127">
        <v>0.13332921361282851</v>
      </c>
      <c r="AP505" s="127">
        <v>0.1190976026043664</v>
      </c>
      <c r="AQ505" s="127">
        <v>0.1153425177857951</v>
      </c>
      <c r="AR505" s="127">
        <v>8.8753464956644601E-2</v>
      </c>
      <c r="AS505" s="127">
        <v>0.1139633030584685</v>
      </c>
      <c r="AT505" s="127" t="s">
        <v>44</v>
      </c>
      <c r="AU505" s="127" t="s">
        <v>44</v>
      </c>
      <c r="AV505" s="127" t="s">
        <v>44</v>
      </c>
      <c r="AW505" s="127">
        <v>0.1150118904634576</v>
      </c>
      <c r="AX505" s="127">
        <v>0.89616088431436325</v>
      </c>
      <c r="AY505" s="127">
        <v>0.9505622199553686</v>
      </c>
      <c r="AZ505" s="127">
        <v>0.89920280875464575</v>
      </c>
      <c r="BA505" s="127">
        <v>0.90054841550507037</v>
      </c>
      <c r="BB505" s="127">
        <v>0.88270069745066915</v>
      </c>
      <c r="BC505" s="127">
        <v>0.81620090893322661</v>
      </c>
      <c r="BD505" s="127">
        <v>0.87345340282710537</v>
      </c>
      <c r="BE505" s="127" t="s">
        <v>44</v>
      </c>
      <c r="BF505" s="127" t="s">
        <v>44</v>
      </c>
      <c r="BG505" s="127" t="s">
        <v>44</v>
      </c>
      <c r="BH505" s="127">
        <v>0.86297295462571366</v>
      </c>
      <c r="BI505" s="127">
        <v>-1.1328205233023E-3</v>
      </c>
      <c r="BJ505" s="127">
        <v>-2.2445914980027E-3</v>
      </c>
      <c r="BK505" s="127">
        <v>-1.4945694244146801E-2</v>
      </c>
      <c r="BL505" s="127">
        <v>-1.1616232573057994E-2</v>
      </c>
      <c r="BM505" s="127">
        <v>-1.3556123306095458E-2</v>
      </c>
      <c r="BN505" s="127">
        <v>-1.9986263197597699E-2</v>
      </c>
      <c r="BO505" s="127">
        <v>-1.6511090526356499E-2</v>
      </c>
      <c r="BP505" s="127" t="s">
        <v>44</v>
      </c>
      <c r="BQ505" s="127" t="s">
        <v>44</v>
      </c>
      <c r="BR505" s="127" t="s">
        <v>44</v>
      </c>
      <c r="BS505" s="127">
        <v>-1.6114502808764697E-2</v>
      </c>
      <c r="BT505" s="127">
        <v>3.0535504624681002E-3</v>
      </c>
      <c r="BU505" s="127">
        <v>5.9094960962826001E-3</v>
      </c>
      <c r="BV505" s="174">
        <v>-4.2912139169058143</v>
      </c>
      <c r="BW505" s="174">
        <v>-2.3116880315105348</v>
      </c>
      <c r="BX505" s="127">
        <v>-5.6467711598851E-4</v>
      </c>
      <c r="BY505" s="127">
        <v>-3.6502147353281002E-3</v>
      </c>
      <c r="BZ505" s="174">
        <v>1.3611601833764799E-2</v>
      </c>
      <c r="CA505" s="179">
        <v>8.6954811681915295E-2</v>
      </c>
      <c r="CB505" s="179">
        <v>7.9249342452294494E-2</v>
      </c>
      <c r="CC505" s="179">
        <v>0.12410612340560109</v>
      </c>
      <c r="CD505" s="179">
        <v>0.1276507590624317</v>
      </c>
      <c r="CE505" s="179">
        <v>0.1202042992019616</v>
      </c>
      <c r="CF505" s="179">
        <v>3.2140520171874E-2</v>
      </c>
      <c r="CG505" s="176">
        <v>4.9774501000000004</v>
      </c>
      <c r="CH505" s="168">
        <v>0.27</v>
      </c>
      <c r="CI505" s="169">
        <v>0.15</v>
      </c>
      <c r="CJ505" s="169">
        <v>1.08E-3</v>
      </c>
      <c r="CK505" s="169" t="s">
        <v>44</v>
      </c>
      <c r="CL505" s="169">
        <v>1.08E-3</v>
      </c>
      <c r="CM505" s="177">
        <v>78977767.989999995</v>
      </c>
      <c r="CN505" s="177">
        <v>84439951.105396807</v>
      </c>
      <c r="CO505" s="177">
        <v>-9774819.4800000023</v>
      </c>
      <c r="CP505" s="127" t="s">
        <v>44</v>
      </c>
      <c r="CQ505" s="127" t="s">
        <v>44</v>
      </c>
      <c r="CR505" s="127" t="s">
        <v>44</v>
      </c>
      <c r="CS505" s="127" t="s">
        <v>44</v>
      </c>
      <c r="CT505" s="125" t="s">
        <v>44</v>
      </c>
      <c r="CU505" s="125" t="s">
        <v>44</v>
      </c>
      <c r="CV505" s="125" t="s">
        <v>6408</v>
      </c>
      <c r="CW505" s="125" t="s">
        <v>44</v>
      </c>
      <c r="CX505" s="153">
        <v>25569.625694432871</v>
      </c>
    </row>
    <row r="506" spans="1:102" ht="15" customHeight="1" x14ac:dyDescent="0.25">
      <c r="A506" s="8"/>
      <c r="B506" s="128">
        <v>39959828000107</v>
      </c>
      <c r="C506" s="151" t="s">
        <v>6409</v>
      </c>
      <c r="D506" s="125">
        <v>13</v>
      </c>
      <c r="E506" s="125"/>
      <c r="F506" s="121"/>
      <c r="G506" s="125" t="s">
        <v>5254</v>
      </c>
      <c r="H506" s="125" t="s">
        <v>3263</v>
      </c>
      <c r="I506" s="125" t="s">
        <v>3257</v>
      </c>
      <c r="J506" s="125" t="s">
        <v>357</v>
      </c>
      <c r="K506" s="125" t="s">
        <v>3298</v>
      </c>
      <c r="L506" s="125" t="s">
        <v>3272</v>
      </c>
      <c r="M506" s="125" t="s">
        <v>110</v>
      </c>
      <c r="N506" s="125" t="s">
        <v>260</v>
      </c>
      <c r="O506" s="125" t="s">
        <v>154</v>
      </c>
      <c r="P506" s="125" t="s">
        <v>4661</v>
      </c>
      <c r="Q506" s="126">
        <v>1000</v>
      </c>
      <c r="R506" s="125" t="s">
        <v>4612</v>
      </c>
      <c r="S506" s="187" t="s">
        <v>44</v>
      </c>
      <c r="T506" s="170">
        <v>1</v>
      </c>
      <c r="U506" s="170">
        <v>1000</v>
      </c>
      <c r="V506" s="171" t="s">
        <v>3271</v>
      </c>
      <c r="W506" s="171" t="s">
        <v>132</v>
      </c>
      <c r="X506" s="171" t="s">
        <v>132</v>
      </c>
      <c r="Y506" s="171" t="s">
        <v>3288</v>
      </c>
      <c r="Z506" s="171">
        <v>1</v>
      </c>
      <c r="AA506" s="171" t="s">
        <v>131</v>
      </c>
      <c r="AB506" s="168">
        <v>0.05</v>
      </c>
      <c r="AC506" s="171" t="s">
        <v>6410</v>
      </c>
      <c r="AD506" s="168">
        <v>4.0000000000000001E-3</v>
      </c>
      <c r="AE506" s="168">
        <v>8.4000000000000005E-2</v>
      </c>
      <c r="AF506" s="168">
        <v>0.02</v>
      </c>
      <c r="AG506" s="168">
        <v>0.2</v>
      </c>
      <c r="AH506" s="171" t="s">
        <v>3253</v>
      </c>
      <c r="AI506" s="171" t="s">
        <v>3254</v>
      </c>
      <c r="AJ506" s="171" t="s">
        <v>130</v>
      </c>
      <c r="AK506" s="172">
        <v>44294</v>
      </c>
      <c r="AL506" s="186" t="s">
        <v>6411</v>
      </c>
      <c r="AM506" s="127">
        <v>9.8228956269207999E-3</v>
      </c>
      <c r="AN506" s="127">
        <v>4.3291875805889099E-2</v>
      </c>
      <c r="AO506" s="127">
        <v>0.1050540720017014</v>
      </c>
      <c r="AP506" s="127">
        <v>9.0488490646666503E-2</v>
      </c>
      <c r="AQ506" s="127">
        <v>8.7037739519591595E-2</v>
      </c>
      <c r="AR506" s="127">
        <v>7.8880222976255993E-3</v>
      </c>
      <c r="AS506" s="127">
        <v>3.9242180294811899E-2</v>
      </c>
      <c r="AT506" s="127">
        <v>0.13000946782353101</v>
      </c>
      <c r="AU506" s="127" t="s">
        <v>44</v>
      </c>
      <c r="AV506" s="127" t="s">
        <v>44</v>
      </c>
      <c r="AW506" s="127">
        <v>6.4405457537358005E-2</v>
      </c>
      <c r="AX506" s="127">
        <v>0.90040811795881792</v>
      </c>
      <c r="AY506" s="127">
        <v>0.95351614568418763</v>
      </c>
      <c r="AZ506" s="127">
        <v>0.70850876604850543</v>
      </c>
      <c r="BA506" s="127">
        <v>0.67498514025316159</v>
      </c>
      <c r="BB506" s="127">
        <v>0.64811543314971953</v>
      </c>
      <c r="BC506" s="127">
        <v>7.2540390081137898E-2</v>
      </c>
      <c r="BD506" s="127">
        <v>0.3007653779153186</v>
      </c>
      <c r="BE506" s="127">
        <v>1.0507510754967857</v>
      </c>
      <c r="BF506" s="127" t="s">
        <v>44</v>
      </c>
      <c r="BG506" s="127" t="s">
        <v>44</v>
      </c>
      <c r="BH506" s="127">
        <v>0.4951018703372968</v>
      </c>
      <c r="BI506" s="127">
        <v>-1.0864858313326001E-3</v>
      </c>
      <c r="BJ506" s="127">
        <v>-2.1104763219035E-3</v>
      </c>
      <c r="BK506" s="127">
        <v>-4.3220835855273899E-2</v>
      </c>
      <c r="BL506" s="127">
        <v>-3.8420793230535377E-2</v>
      </c>
      <c r="BM506" s="127">
        <v>-4.166102848916875E-2</v>
      </c>
      <c r="BN506" s="127">
        <v>-0.10085170585661669</v>
      </c>
      <c r="BO506" s="127">
        <v>-9.1232213290013103E-2</v>
      </c>
      <c r="BP506" s="127">
        <v>6.2794323704967996E-3</v>
      </c>
      <c r="BQ506" s="127" t="s">
        <v>44</v>
      </c>
      <c r="BR506" s="127" t="s">
        <v>44</v>
      </c>
      <c r="BS506" s="127">
        <v>-5.8119337192966358E-2</v>
      </c>
      <c r="BT506" s="127">
        <v>1.7898133903981001E-2</v>
      </c>
      <c r="BU506" s="127">
        <v>4.5202406271791798E-2</v>
      </c>
      <c r="BV506" s="174">
        <v>-2.1356931773139287</v>
      </c>
      <c r="BW506" s="174">
        <v>-1.0446479278521441</v>
      </c>
      <c r="BX506" s="127">
        <v>-2.01151330797435E-2</v>
      </c>
      <c r="BY506" s="127">
        <v>-5.5300919361071003E-2</v>
      </c>
      <c r="BZ506" s="174">
        <v>0.13407280530425991</v>
      </c>
      <c r="CA506" s="179">
        <v>0.1045073938502936</v>
      </c>
      <c r="CB506" s="179">
        <v>5.4828613583134803E-2</v>
      </c>
      <c r="CC506" s="179">
        <v>0.10173868543151469</v>
      </c>
      <c r="CD506" s="179">
        <v>0.1209632405824427</v>
      </c>
      <c r="CE506" s="179">
        <v>5.5344176748652801E-2</v>
      </c>
      <c r="CF506" s="179">
        <v>6.9618177689219102E-2</v>
      </c>
      <c r="CG506" s="176">
        <v>1.3703335072339999</v>
      </c>
      <c r="CH506" s="168">
        <v>0.3</v>
      </c>
      <c r="CI506" s="169">
        <v>0.17</v>
      </c>
      <c r="CJ506" s="169">
        <v>1.1999999999999999E-3</v>
      </c>
      <c r="CK506" s="169" t="s">
        <v>44</v>
      </c>
      <c r="CL506" s="169">
        <v>1.1999999999999999E-3</v>
      </c>
      <c r="CM506" s="177">
        <v>16096489.15</v>
      </c>
      <c r="CN506" s="177">
        <v>16651199.463253971</v>
      </c>
      <c r="CO506" s="177">
        <v>8848987.8799999934</v>
      </c>
      <c r="CP506" s="127" t="s">
        <v>44</v>
      </c>
      <c r="CQ506" s="127" t="s">
        <v>44</v>
      </c>
      <c r="CR506" s="127" t="s">
        <v>44</v>
      </c>
      <c r="CS506" s="127" t="s">
        <v>44</v>
      </c>
      <c r="CT506" s="125" t="s">
        <v>44</v>
      </c>
      <c r="CU506" s="125" t="s">
        <v>44</v>
      </c>
      <c r="CV506" s="125" t="s">
        <v>6412</v>
      </c>
      <c r="CW506" s="125" t="s">
        <v>44</v>
      </c>
      <c r="CX506" s="153">
        <v>25569.625694432871</v>
      </c>
    </row>
    <row r="507" spans="1:102" ht="15" customHeight="1" x14ac:dyDescent="0.25">
      <c r="A507" s="8"/>
      <c r="B507" s="128">
        <v>34286544000183</v>
      </c>
      <c r="C507" s="151" t="s">
        <v>6413</v>
      </c>
      <c r="D507" s="125">
        <v>20</v>
      </c>
      <c r="E507" s="125"/>
      <c r="F507" s="121"/>
      <c r="G507" s="125" t="s">
        <v>5254</v>
      </c>
      <c r="H507" s="125" t="s">
        <v>3263</v>
      </c>
      <c r="I507" s="125" t="s">
        <v>3257</v>
      </c>
      <c r="J507" s="125" t="s">
        <v>3319</v>
      </c>
      <c r="K507" s="125" t="s">
        <v>3285</v>
      </c>
      <c r="L507" s="125" t="s">
        <v>3272</v>
      </c>
      <c r="M507" s="125" t="s">
        <v>110</v>
      </c>
      <c r="N507" s="125" t="s">
        <v>4692</v>
      </c>
      <c r="O507" s="125" t="s">
        <v>4606</v>
      </c>
      <c r="P507" s="125" t="s">
        <v>112</v>
      </c>
      <c r="Q507" s="126">
        <v>1000</v>
      </c>
      <c r="R507" s="125" t="s">
        <v>4571</v>
      </c>
      <c r="S507" s="187" t="s">
        <v>44</v>
      </c>
      <c r="T507" s="170">
        <v>100</v>
      </c>
      <c r="U507" s="170">
        <v>1000</v>
      </c>
      <c r="V507" s="171" t="s">
        <v>3271</v>
      </c>
      <c r="W507" s="171" t="s">
        <v>3288</v>
      </c>
      <c r="X507" s="171" t="s">
        <v>5255</v>
      </c>
      <c r="Y507" s="171" t="s">
        <v>3292</v>
      </c>
      <c r="Z507" s="171">
        <v>33</v>
      </c>
      <c r="AA507" s="171" t="s">
        <v>131</v>
      </c>
      <c r="AB507" s="168">
        <v>0.05</v>
      </c>
      <c r="AC507" s="171" t="s">
        <v>6414</v>
      </c>
      <c r="AD507" s="168">
        <v>1.9199999999999998E-2</v>
      </c>
      <c r="AE507" s="168">
        <v>9.9199999999999997E-2</v>
      </c>
      <c r="AF507" s="168">
        <v>2.4199999999999999E-2</v>
      </c>
      <c r="AG507" s="168">
        <v>0.2</v>
      </c>
      <c r="AH507" s="171" t="s">
        <v>4669</v>
      </c>
      <c r="AI507" s="171" t="s">
        <v>4607</v>
      </c>
      <c r="AJ507" s="171" t="s">
        <v>5433</v>
      </c>
      <c r="AK507" s="172">
        <v>43703</v>
      </c>
      <c r="AL507" s="186" t="s">
        <v>6415</v>
      </c>
      <c r="AM507" s="127">
        <v>4.8898707178017002E-3</v>
      </c>
      <c r="AN507" s="127">
        <v>8.3463571074481699E-2</v>
      </c>
      <c r="AO507" s="127">
        <v>0.26113285505684281</v>
      </c>
      <c r="AP507" s="127">
        <v>0.1126054421664088</v>
      </c>
      <c r="AQ507" s="127">
        <v>0.15490363490364339</v>
      </c>
      <c r="AR507" s="127">
        <v>-0.1477405025242324</v>
      </c>
      <c r="AS507" s="127">
        <v>0.1685655739253186</v>
      </c>
      <c r="AT507" s="127">
        <v>8.5090120549589504E-2</v>
      </c>
      <c r="AU507" s="127" t="s">
        <v>44</v>
      </c>
      <c r="AV507" s="127" t="s">
        <v>44</v>
      </c>
      <c r="AW507" s="127">
        <v>9.3880578899634096E-2</v>
      </c>
      <c r="AX507" s="127">
        <v>0.44822621122138429</v>
      </c>
      <c r="AY507" s="127">
        <v>1.8383094082782176</v>
      </c>
      <c r="AZ507" s="127">
        <v>1.7611398909701508</v>
      </c>
      <c r="BA507" s="127">
        <v>0.84884982096494288</v>
      </c>
      <c r="BB507" s="127">
        <v>1.2311108893887035</v>
      </c>
      <c r="BC507" s="127" t="s">
        <v>44</v>
      </c>
      <c r="BD507" s="127">
        <v>1.2919437239287059</v>
      </c>
      <c r="BE507" s="127">
        <v>0.68770788142130856</v>
      </c>
      <c r="BF507" s="127" t="s">
        <v>44</v>
      </c>
      <c r="BG507" s="127" t="s">
        <v>44</v>
      </c>
      <c r="BH507" s="127">
        <v>0.97433808563628443</v>
      </c>
      <c r="BI507" s="127">
        <v>-6.0195107404516996E-3</v>
      </c>
      <c r="BJ507" s="127">
        <v>3.8061218946689103E-2</v>
      </c>
      <c r="BK507" s="127">
        <v>0.1128579471998674</v>
      </c>
      <c r="BL507" s="127">
        <v>-1.7702677801503808E-2</v>
      </c>
      <c r="BM507" s="127">
        <v>2.5829395150387846E-2</v>
      </c>
      <c r="BN507" s="127">
        <v>-0.25648023067847481</v>
      </c>
      <c r="BO507" s="127">
        <v>3.8091180340493497E-2</v>
      </c>
      <c r="BP507" s="127">
        <v>-3.8639914903444601E-2</v>
      </c>
      <c r="BQ507" s="127" t="s">
        <v>44</v>
      </c>
      <c r="BR507" s="127" t="s">
        <v>44</v>
      </c>
      <c r="BS507" s="127">
        <v>-2.2553017056531344E-3</v>
      </c>
      <c r="BT507" s="127">
        <v>0.17226028736166021</v>
      </c>
      <c r="BU507" s="127">
        <v>0.2099457524760576</v>
      </c>
      <c r="BV507" s="174">
        <v>0.63078983405117417</v>
      </c>
      <c r="BW507" s="174">
        <v>9.7321713504337298E-2</v>
      </c>
      <c r="BX507" s="127">
        <v>-9.42011095807231E-2</v>
      </c>
      <c r="BY507" s="127">
        <v>-0.3766728338725428</v>
      </c>
      <c r="BZ507" s="174">
        <v>0.82635676156331916</v>
      </c>
      <c r="CA507" s="179">
        <v>0.9298533828555624</v>
      </c>
      <c r="CB507" s="179">
        <v>-0.45384504882043319</v>
      </c>
      <c r="CC507" s="179">
        <v>0.63931045848751822</v>
      </c>
      <c r="CD507" s="179">
        <v>0.55219388622980359</v>
      </c>
      <c r="CE507" s="179">
        <v>6.0777685946945298E-2</v>
      </c>
      <c r="CF507" s="179">
        <v>0.75808438589712346</v>
      </c>
      <c r="CG507" s="176">
        <v>1.81691865697</v>
      </c>
      <c r="CH507" s="168">
        <v>0.03</v>
      </c>
      <c r="CI507" s="169" t="s">
        <v>44</v>
      </c>
      <c r="CJ507" s="169">
        <v>5.7600000000000001E-4</v>
      </c>
      <c r="CK507" s="169" t="s">
        <v>44</v>
      </c>
      <c r="CL507" s="169">
        <v>5.7600000000000001E-4</v>
      </c>
      <c r="CM507" s="177">
        <v>40732710.109999999</v>
      </c>
      <c r="CN507" s="177">
        <v>39507251.23912698</v>
      </c>
      <c r="CO507" s="177">
        <v>31152.460000000006</v>
      </c>
      <c r="CP507" s="127" t="s">
        <v>44</v>
      </c>
      <c r="CQ507" s="127" t="s">
        <v>44</v>
      </c>
      <c r="CR507" s="127" t="s">
        <v>44</v>
      </c>
      <c r="CS507" s="127" t="s">
        <v>44</v>
      </c>
      <c r="CT507" s="125" t="s">
        <v>44</v>
      </c>
      <c r="CU507" s="125" t="s">
        <v>44</v>
      </c>
      <c r="CV507" s="125" t="s">
        <v>6416</v>
      </c>
      <c r="CW507" s="125" t="s">
        <v>44</v>
      </c>
      <c r="CX507" s="153">
        <v>25569.625694432871</v>
      </c>
    </row>
    <row r="508" spans="1:102" ht="15" customHeight="1" x14ac:dyDescent="0.25">
      <c r="A508" s="8"/>
      <c r="B508" s="128">
        <v>5109839000186</v>
      </c>
      <c r="C508" s="151" t="s">
        <v>6417</v>
      </c>
      <c r="D508" s="125">
        <v>13</v>
      </c>
      <c r="E508" s="125"/>
      <c r="F508" s="121" t="s">
        <v>3267</v>
      </c>
      <c r="G508" s="125" t="s">
        <v>5254</v>
      </c>
      <c r="H508" s="125" t="s">
        <v>3263</v>
      </c>
      <c r="I508" s="125" t="s">
        <v>3257</v>
      </c>
      <c r="J508" s="125" t="s">
        <v>5274</v>
      </c>
      <c r="K508" s="125" t="s">
        <v>3298</v>
      </c>
      <c r="L508" s="125" t="s">
        <v>3272</v>
      </c>
      <c r="M508" s="125" t="s">
        <v>110</v>
      </c>
      <c r="N508" s="125" t="s">
        <v>4692</v>
      </c>
      <c r="O508" s="125" t="s">
        <v>320</v>
      </c>
      <c r="P508" s="125" t="s">
        <v>3308</v>
      </c>
      <c r="Q508" s="126">
        <v>500</v>
      </c>
      <c r="R508" s="125" t="s">
        <v>4571</v>
      </c>
      <c r="S508" s="187" t="s">
        <v>44</v>
      </c>
      <c r="T508" s="170">
        <v>500</v>
      </c>
      <c r="U508" s="170">
        <v>500</v>
      </c>
      <c r="V508" s="171" t="s">
        <v>3271</v>
      </c>
      <c r="W508" s="171" t="s">
        <v>3288</v>
      </c>
      <c r="X508" s="171" t="s">
        <v>5255</v>
      </c>
      <c r="Y508" s="171" t="s">
        <v>3292</v>
      </c>
      <c r="Z508" s="171">
        <v>33</v>
      </c>
      <c r="AA508" s="171" t="s">
        <v>44</v>
      </c>
      <c r="AB508" s="168" t="s">
        <v>44</v>
      </c>
      <c r="AC508" s="171" t="s">
        <v>6418</v>
      </c>
      <c r="AD508" s="168">
        <v>1.9199999999999998E-2</v>
      </c>
      <c r="AE508" s="168">
        <v>9.9199999999999997E-2</v>
      </c>
      <c r="AF508" s="168">
        <v>2.4199999999999999E-2</v>
      </c>
      <c r="AG508" s="168">
        <v>0.2</v>
      </c>
      <c r="AH508" s="171" t="s">
        <v>133</v>
      </c>
      <c r="AI508" s="171" t="s">
        <v>4607</v>
      </c>
      <c r="AJ508" s="171" t="s">
        <v>130</v>
      </c>
      <c r="AK508" s="172">
        <v>37503</v>
      </c>
      <c r="AL508" s="186" t="s">
        <v>6419</v>
      </c>
      <c r="AM508" s="127">
        <v>8.8607193448364003E-3</v>
      </c>
      <c r="AN508" s="127">
        <v>4.5398517834386302E-2</v>
      </c>
      <c r="AO508" s="127">
        <v>0.1531417593997037</v>
      </c>
      <c r="AP508" s="127">
        <v>0.1137032736018881</v>
      </c>
      <c r="AQ508" s="127">
        <v>0.1230512380575208</v>
      </c>
      <c r="AR508" s="127">
        <v>5.8327917517197098E-2</v>
      </c>
      <c r="AS508" s="127">
        <v>0.12562808952895629</v>
      </c>
      <c r="AT508" s="127">
        <v>0.13626983172864029</v>
      </c>
      <c r="AU508" s="127" t="s">
        <v>44</v>
      </c>
      <c r="AV508" s="127" t="s">
        <v>44</v>
      </c>
      <c r="AW508" s="127">
        <v>0.1323014377056492</v>
      </c>
      <c r="AX508" s="127">
        <v>0.81221097444831591</v>
      </c>
      <c r="AY508" s="127">
        <v>0.99991554857344078</v>
      </c>
      <c r="AZ508" s="127">
        <v>1.0328231634945468</v>
      </c>
      <c r="BA508" s="127">
        <v>0.85757097858554843</v>
      </c>
      <c r="BB508" s="127">
        <v>0.94869241395314197</v>
      </c>
      <c r="BC508" s="127">
        <v>0.53639933175537846</v>
      </c>
      <c r="BD508" s="127">
        <v>0.96285628219672004</v>
      </c>
      <c r="BE508" s="127">
        <v>1.1013480375213025</v>
      </c>
      <c r="BF508" s="127" t="s">
        <v>44</v>
      </c>
      <c r="BG508" s="127" t="s">
        <v>44</v>
      </c>
      <c r="BH508" s="127">
        <v>1.4505379996717052</v>
      </c>
      <c r="BI508" s="127">
        <v>-2.0486621134169999E-3</v>
      </c>
      <c r="BJ508" s="127">
        <v>-3.8342934063000003E-6</v>
      </c>
      <c r="BK508" s="127">
        <v>4.8668515427283E-3</v>
      </c>
      <c r="BL508" s="127">
        <v>-1.6673607844812088E-2</v>
      </c>
      <c r="BM508" s="127">
        <v>-5.8908321714471468E-3</v>
      </c>
      <c r="BN508" s="127">
        <v>-5.0411810637045203E-2</v>
      </c>
      <c r="BO508" s="127">
        <v>-4.8463040558688001E-3</v>
      </c>
      <c r="BP508" s="127">
        <v>1.2539796275606099E-2</v>
      </c>
      <c r="BQ508" s="127" t="s">
        <v>44</v>
      </c>
      <c r="BR508" s="127" t="s">
        <v>44</v>
      </c>
      <c r="BS508" s="127">
        <v>3.7658162723287925E-2</v>
      </c>
      <c r="BT508" s="127">
        <v>2.8959823862818802E-2</v>
      </c>
      <c r="BU508" s="127">
        <v>4.6014113515498598E-2</v>
      </c>
      <c r="BV508" s="174">
        <v>0.16055983746310371</v>
      </c>
      <c r="BW508" s="174">
        <v>0.34399872125473768</v>
      </c>
      <c r="BX508" s="127">
        <v>-1.13764688302733E-2</v>
      </c>
      <c r="BY508" s="127">
        <v>-0.14267923254181419</v>
      </c>
      <c r="BZ508" s="174">
        <v>2.41076222904767E-2</v>
      </c>
      <c r="CA508" s="179">
        <v>0.69958396859477645</v>
      </c>
      <c r="CB508" s="179">
        <v>-0.38193720009993237</v>
      </c>
      <c r="CC508" s="179">
        <v>0.53077640271469229</v>
      </c>
      <c r="CD508" s="179">
        <v>0.51700380348565034</v>
      </c>
      <c r="CE508" s="179">
        <v>-2.02077868455409E-2</v>
      </c>
      <c r="CF508" s="179">
        <v>0.64386425759647792</v>
      </c>
      <c r="CG508" s="176">
        <v>18.714444843950002</v>
      </c>
      <c r="CH508" s="168" t="s">
        <v>44</v>
      </c>
      <c r="CI508" s="169" t="s">
        <v>44</v>
      </c>
      <c r="CJ508" s="169" t="s">
        <v>44</v>
      </c>
      <c r="CK508" s="169" t="s">
        <v>44</v>
      </c>
      <c r="CL508" s="169" t="s">
        <v>44</v>
      </c>
      <c r="CM508" s="177">
        <v>46382755.049999997</v>
      </c>
      <c r="CN508" s="177">
        <v>46103841.741428569</v>
      </c>
      <c r="CO508" s="177">
        <v>-2807685.9499999997</v>
      </c>
      <c r="CP508" s="127" t="s">
        <v>44</v>
      </c>
      <c r="CQ508" s="127" t="s">
        <v>44</v>
      </c>
      <c r="CR508" s="127" t="s">
        <v>44</v>
      </c>
      <c r="CS508" s="127" t="s">
        <v>44</v>
      </c>
      <c r="CT508" s="125" t="s">
        <v>44</v>
      </c>
      <c r="CU508" s="125" t="s">
        <v>44</v>
      </c>
      <c r="CV508" s="125" t="s">
        <v>6420</v>
      </c>
      <c r="CW508" s="125" t="s">
        <v>44</v>
      </c>
      <c r="CX508" s="153">
        <v>25569.625694432871</v>
      </c>
    </row>
    <row r="509" spans="1:102" ht="15" customHeight="1" x14ac:dyDescent="0.25">
      <c r="A509" s="8"/>
      <c r="B509" s="128">
        <v>31416575000113</v>
      </c>
      <c r="C509" s="151" t="s">
        <v>6421</v>
      </c>
      <c r="D509" s="125">
        <v>13</v>
      </c>
      <c r="E509" s="125"/>
      <c r="F509" s="121" t="s">
        <v>3267</v>
      </c>
      <c r="G509" s="125" t="s">
        <v>5254</v>
      </c>
      <c r="H509" s="125" t="s">
        <v>3263</v>
      </c>
      <c r="I509" s="125" t="s">
        <v>3257</v>
      </c>
      <c r="J509" s="125" t="s">
        <v>3319</v>
      </c>
      <c r="K509" s="125" t="s">
        <v>3285</v>
      </c>
      <c r="L509" s="125" t="s">
        <v>3272</v>
      </c>
      <c r="M509" s="125" t="s">
        <v>110</v>
      </c>
      <c r="N509" s="125" t="s">
        <v>111</v>
      </c>
      <c r="O509" s="125" t="s">
        <v>327</v>
      </c>
      <c r="P509" s="125" t="s">
        <v>3320</v>
      </c>
      <c r="Q509" s="126">
        <v>1000</v>
      </c>
      <c r="R509" s="125" t="s">
        <v>4571</v>
      </c>
      <c r="S509" s="187" t="s">
        <v>44</v>
      </c>
      <c r="T509" s="170">
        <v>1</v>
      </c>
      <c r="U509" s="170">
        <v>1000</v>
      </c>
      <c r="V509" s="171" t="s">
        <v>3271</v>
      </c>
      <c r="W509" s="171" t="s">
        <v>3288</v>
      </c>
      <c r="X509" s="171" t="s">
        <v>3303</v>
      </c>
      <c r="Y509" s="171" t="s">
        <v>3292</v>
      </c>
      <c r="Z509" s="171">
        <v>17</v>
      </c>
      <c r="AA509" s="171" t="s">
        <v>131</v>
      </c>
      <c r="AB509" s="168">
        <v>0.05</v>
      </c>
      <c r="AC509" s="171" t="s">
        <v>6422</v>
      </c>
      <c r="AD509" s="168">
        <v>1.4999999999999999E-2</v>
      </c>
      <c r="AE509" s="168">
        <v>9.5000000000000001E-2</v>
      </c>
      <c r="AF509" s="168">
        <v>1.6799999999999999E-2</v>
      </c>
      <c r="AG509" s="168">
        <v>0.2</v>
      </c>
      <c r="AH509" s="171" t="s">
        <v>3322</v>
      </c>
      <c r="AI509" s="171" t="s">
        <v>4573</v>
      </c>
      <c r="AJ509" s="171" t="s">
        <v>130</v>
      </c>
      <c r="AK509" s="172">
        <v>43446</v>
      </c>
      <c r="AL509" s="186" t="s">
        <v>6423</v>
      </c>
      <c r="AM509" s="127">
        <v>1.4980631889024799E-2</v>
      </c>
      <c r="AN509" s="127">
        <v>6.4077483100461796E-2</v>
      </c>
      <c r="AO509" s="127">
        <v>0.1848230590992985</v>
      </c>
      <c r="AP509" s="127">
        <v>0.14226664136688649</v>
      </c>
      <c r="AQ509" s="127">
        <v>0.12942352889718051</v>
      </c>
      <c r="AR509" s="127">
        <v>9.9631992657054996E-2</v>
      </c>
      <c r="AS509" s="127">
        <v>0.1086277046859962</v>
      </c>
      <c r="AT509" s="127">
        <v>0.1125029427992974</v>
      </c>
      <c r="AU509" s="127" t="s">
        <v>44</v>
      </c>
      <c r="AV509" s="127" t="s">
        <v>44</v>
      </c>
      <c r="AW509" s="127">
        <v>0.1182397873707747</v>
      </c>
      <c r="AX509" s="127">
        <v>1.3731880167863493</v>
      </c>
      <c r="AY509" s="127">
        <v>1.4113251868560646</v>
      </c>
      <c r="AZ509" s="127">
        <v>1.2464891178861981</v>
      </c>
      <c r="BA509" s="127">
        <v>1.0875010648483241</v>
      </c>
      <c r="BB509" s="127">
        <v>1.0039318285027223</v>
      </c>
      <c r="BC509" s="127">
        <v>0.91624279688957444</v>
      </c>
      <c r="BD509" s="127">
        <v>0.83255956744780157</v>
      </c>
      <c r="BE509" s="127">
        <v>0.90926138012788016</v>
      </c>
      <c r="BF509" s="127" t="s">
        <v>44</v>
      </c>
      <c r="BG509" s="127" t="s">
        <v>44</v>
      </c>
      <c r="BH509" s="127">
        <v>1.386489507388466</v>
      </c>
      <c r="BI509" s="127">
        <v>4.0712504307712999E-3</v>
      </c>
      <c r="BJ509" s="127">
        <v>1.86751309726691E-2</v>
      </c>
      <c r="BK509" s="127">
        <v>3.65481512423231E-2</v>
      </c>
      <c r="BL509" s="127">
        <v>1.0122629297454333E-2</v>
      </c>
      <c r="BM509" s="127">
        <v>4.4899520394747761E-4</v>
      </c>
      <c r="BN509" s="127">
        <v>-9.1077354971873005E-3</v>
      </c>
      <c r="BO509" s="127">
        <v>-2.18466888988289E-2</v>
      </c>
      <c r="BP509" s="127">
        <v>-1.1227092653736699E-2</v>
      </c>
      <c r="BQ509" s="127" t="s">
        <v>44</v>
      </c>
      <c r="BR509" s="127" t="s">
        <v>44</v>
      </c>
      <c r="BS509" s="127">
        <v>3.0369872729805181E-2</v>
      </c>
      <c r="BT509" s="127">
        <v>4.3282776273251097E-2</v>
      </c>
      <c r="BU509" s="127">
        <v>4.8167586467710501E-2</v>
      </c>
      <c r="BV509" s="174">
        <v>0.74590111867788045</v>
      </c>
      <c r="BW509" s="174">
        <v>0.50371057655989226</v>
      </c>
      <c r="BX509" s="127">
        <v>-1.82622075816136E-2</v>
      </c>
      <c r="BY509" s="127">
        <v>-3.7702977613365801E-2</v>
      </c>
      <c r="BZ509" s="174">
        <v>1.1103203933483401E-2</v>
      </c>
      <c r="CA509" s="179">
        <v>0.17546831717429359</v>
      </c>
      <c r="CB509" s="179">
        <v>-0.1149696581396957</v>
      </c>
      <c r="CC509" s="179">
        <v>9.0985210693070098E-2</v>
      </c>
      <c r="CD509" s="179">
        <v>0.1025293122458376</v>
      </c>
      <c r="CE509" s="179">
        <v>-0.15602913780505581</v>
      </c>
      <c r="CF509" s="179">
        <v>0.13592266437308809</v>
      </c>
      <c r="CG509" s="176">
        <v>2.274499743662</v>
      </c>
      <c r="CH509" s="168">
        <v>0.3</v>
      </c>
      <c r="CI509" s="169">
        <v>0.17499999999999999</v>
      </c>
      <c r="CJ509" s="169">
        <v>4.4999999999999997E-3</v>
      </c>
      <c r="CK509" s="169">
        <v>1.1140061362732922E-3</v>
      </c>
      <c r="CL509" s="169">
        <v>5.6140061362732916E-3</v>
      </c>
      <c r="CM509" s="177">
        <v>24300202.100000001</v>
      </c>
      <c r="CN509" s="177">
        <v>28105609.954841278</v>
      </c>
      <c r="CO509" s="177">
        <v>-12892539.960000005</v>
      </c>
      <c r="CP509" s="127" t="s">
        <v>44</v>
      </c>
      <c r="CQ509" s="127" t="s">
        <v>44</v>
      </c>
      <c r="CR509" s="127" t="s">
        <v>44</v>
      </c>
      <c r="CS509" s="127" t="s">
        <v>44</v>
      </c>
      <c r="CT509" s="125" t="s">
        <v>44</v>
      </c>
      <c r="CU509" s="125" t="s">
        <v>44</v>
      </c>
      <c r="CV509" s="125" t="s">
        <v>6424</v>
      </c>
      <c r="CW509" s="125" t="s">
        <v>44</v>
      </c>
      <c r="CX509" s="153">
        <v>25569.625694432871</v>
      </c>
    </row>
    <row r="510" spans="1:102" ht="15" customHeight="1" x14ac:dyDescent="0.25">
      <c r="A510" s="8"/>
      <c r="B510" s="128">
        <v>11357735000193</v>
      </c>
      <c r="C510" s="151" t="s">
        <v>6425</v>
      </c>
      <c r="D510" s="125">
        <v>26</v>
      </c>
      <c r="E510" s="125"/>
      <c r="F510" s="121"/>
      <c r="G510" s="125" t="s">
        <v>5254</v>
      </c>
      <c r="H510" s="125" t="s">
        <v>3263</v>
      </c>
      <c r="I510" s="125" t="s">
        <v>3257</v>
      </c>
      <c r="J510" s="125" t="s">
        <v>3317</v>
      </c>
      <c r="K510" s="125" t="s">
        <v>3285</v>
      </c>
      <c r="L510" s="125" t="s">
        <v>3272</v>
      </c>
      <c r="M510" s="125" t="s">
        <v>112</v>
      </c>
      <c r="N510" s="125" t="s">
        <v>113</v>
      </c>
      <c r="O510" s="125" t="s">
        <v>3309</v>
      </c>
      <c r="P510" s="125" t="s">
        <v>112</v>
      </c>
      <c r="Q510" s="126">
        <v>1000</v>
      </c>
      <c r="R510" s="125" t="s">
        <v>4571</v>
      </c>
      <c r="S510" s="187" t="s">
        <v>44</v>
      </c>
      <c r="T510" s="170">
        <v>1000</v>
      </c>
      <c r="U510" s="170">
        <v>1000</v>
      </c>
      <c r="V510" s="171" t="s">
        <v>3271</v>
      </c>
      <c r="W510" s="171" t="s">
        <v>3288</v>
      </c>
      <c r="X510" s="171" t="s">
        <v>5255</v>
      </c>
      <c r="Y510" s="171" t="s">
        <v>3292</v>
      </c>
      <c r="Z510" s="171">
        <v>33</v>
      </c>
      <c r="AA510" s="171" t="s">
        <v>44</v>
      </c>
      <c r="AB510" s="168" t="s">
        <v>44</v>
      </c>
      <c r="AC510" s="171" t="s">
        <v>44</v>
      </c>
      <c r="AD510" s="168">
        <v>0.02</v>
      </c>
      <c r="AE510" s="168" t="s">
        <v>44</v>
      </c>
      <c r="AF510" s="168">
        <v>0.02</v>
      </c>
      <c r="AG510" s="168">
        <v>0.2</v>
      </c>
      <c r="AH510" s="171" t="s">
        <v>3253</v>
      </c>
      <c r="AI510" s="171" t="s">
        <v>3254</v>
      </c>
      <c r="AJ510" s="171" t="s">
        <v>4766</v>
      </c>
      <c r="AK510" s="172">
        <v>45863</v>
      </c>
      <c r="AL510" s="186" t="s">
        <v>6426</v>
      </c>
      <c r="AM510" s="127" t="s">
        <v>44</v>
      </c>
      <c r="AN510" s="127" t="s">
        <v>44</v>
      </c>
      <c r="AO510" s="127" t="s">
        <v>44</v>
      </c>
      <c r="AP510" s="127" t="s">
        <v>44</v>
      </c>
      <c r="AQ510" s="127" t="s">
        <v>44</v>
      </c>
      <c r="AR510" s="127">
        <v>-0.14487994819687661</v>
      </c>
      <c r="AS510" s="127">
        <v>0.172651510773039</v>
      </c>
      <c r="AT510" s="127">
        <v>9.41664694431152E-2</v>
      </c>
      <c r="AU510" s="127" t="s">
        <v>44</v>
      </c>
      <c r="AV510" s="127" t="s">
        <v>44</v>
      </c>
      <c r="AW510" s="127" t="s">
        <v>44</v>
      </c>
      <c r="AX510" s="127" t="s">
        <v>44</v>
      </c>
      <c r="AY510" s="127" t="s">
        <v>44</v>
      </c>
      <c r="AZ510" s="127" t="s">
        <v>44</v>
      </c>
      <c r="BA510" s="127" t="s">
        <v>44</v>
      </c>
      <c r="BB510" s="127" t="s">
        <v>44</v>
      </c>
      <c r="BC510" s="127" t="s">
        <v>44</v>
      </c>
      <c r="BD510" s="127">
        <v>1.3232597295866593</v>
      </c>
      <c r="BE510" s="127">
        <v>0.76106394941476629</v>
      </c>
      <c r="BF510" s="127" t="s">
        <v>44</v>
      </c>
      <c r="BG510" s="127" t="s">
        <v>44</v>
      </c>
      <c r="BH510" s="127" t="s">
        <v>44</v>
      </c>
      <c r="BI510" s="127" t="s">
        <v>44</v>
      </c>
      <c r="BJ510" s="127" t="s">
        <v>44</v>
      </c>
      <c r="BK510" s="127" t="s">
        <v>44</v>
      </c>
      <c r="BL510" s="127" t="s">
        <v>44</v>
      </c>
      <c r="BM510" s="127" t="s">
        <v>44</v>
      </c>
      <c r="BN510" s="127">
        <v>-0.25361967635111898</v>
      </c>
      <c r="BO510" s="127">
        <v>4.2177117188213903E-2</v>
      </c>
      <c r="BP510" s="127">
        <v>-2.9563566009918898E-2</v>
      </c>
      <c r="BQ510" s="127" t="s">
        <v>44</v>
      </c>
      <c r="BR510" s="127" t="s">
        <v>44</v>
      </c>
      <c r="BS510" s="127" t="s">
        <v>44</v>
      </c>
      <c r="BT510" s="127" t="s">
        <v>44</v>
      </c>
      <c r="BU510" s="127" t="s">
        <v>44</v>
      </c>
      <c r="BV510" s="174" t="s">
        <v>44</v>
      </c>
      <c r="BW510" s="174" t="s">
        <v>44</v>
      </c>
      <c r="BX510" s="127" t="s">
        <v>44</v>
      </c>
      <c r="BY510" s="127" t="s">
        <v>44</v>
      </c>
      <c r="BZ510" s="174" t="s">
        <v>44</v>
      </c>
      <c r="CA510" s="179" t="s">
        <v>44</v>
      </c>
      <c r="CB510" s="179" t="s">
        <v>44</v>
      </c>
      <c r="CC510" s="179" t="s">
        <v>44</v>
      </c>
      <c r="CD510" s="179" t="s">
        <v>44</v>
      </c>
      <c r="CE510" s="179" t="s">
        <v>44</v>
      </c>
      <c r="CF510" s="179" t="s">
        <v>44</v>
      </c>
      <c r="CG510" s="176" t="s">
        <v>44</v>
      </c>
      <c r="CH510" s="168">
        <v>0.3</v>
      </c>
      <c r="CI510" s="169">
        <v>0.17499999999999999</v>
      </c>
      <c r="CJ510" s="169">
        <v>6.0000000000000001E-3</v>
      </c>
      <c r="CK510" s="169" t="s">
        <v>44</v>
      </c>
      <c r="CL510" s="169">
        <v>6.0000000000000001E-3</v>
      </c>
      <c r="CM510" s="177" t="s">
        <v>44</v>
      </c>
      <c r="CN510" s="177" t="s">
        <v>44</v>
      </c>
      <c r="CO510" s="177" t="s">
        <v>44</v>
      </c>
      <c r="CP510" s="127" t="s">
        <v>44</v>
      </c>
      <c r="CQ510" s="127" t="s">
        <v>44</v>
      </c>
      <c r="CR510" s="127" t="s">
        <v>44</v>
      </c>
      <c r="CS510" s="127" t="s">
        <v>44</v>
      </c>
      <c r="CT510" s="125" t="s">
        <v>44</v>
      </c>
      <c r="CU510" s="125" t="s">
        <v>44</v>
      </c>
      <c r="CV510" s="125" t="s">
        <v>6427</v>
      </c>
      <c r="CW510" s="125" t="s">
        <v>44</v>
      </c>
      <c r="CX510" s="153">
        <v>25569.625694432871</v>
      </c>
    </row>
    <row r="511" spans="1:102" ht="15" customHeight="1" x14ac:dyDescent="0.25">
      <c r="A511" s="8"/>
      <c r="B511" s="128">
        <v>17302010000184</v>
      </c>
      <c r="C511" s="151" t="s">
        <v>6428</v>
      </c>
      <c r="D511" s="125">
        <v>26</v>
      </c>
      <c r="E511" s="125"/>
      <c r="F511" s="121"/>
      <c r="G511" s="125" t="s">
        <v>5254</v>
      </c>
      <c r="H511" s="125" t="s">
        <v>3263</v>
      </c>
      <c r="I511" s="125" t="s">
        <v>3257</v>
      </c>
      <c r="J511" s="125" t="s">
        <v>3317</v>
      </c>
      <c r="K511" s="125" t="s">
        <v>3285</v>
      </c>
      <c r="L511" s="125" t="s">
        <v>3273</v>
      </c>
      <c r="M511" s="125" t="s">
        <v>110</v>
      </c>
      <c r="N511" s="125" t="s">
        <v>4646</v>
      </c>
      <c r="O511" s="125" t="s">
        <v>401</v>
      </c>
      <c r="P511" s="125" t="s">
        <v>3299</v>
      </c>
      <c r="Q511" s="126">
        <v>5000</v>
      </c>
      <c r="R511" s="125" t="s">
        <v>4571</v>
      </c>
      <c r="S511" s="187" t="s">
        <v>44</v>
      </c>
      <c r="T511" s="170">
        <v>5000</v>
      </c>
      <c r="U511" s="170">
        <v>5000</v>
      </c>
      <c r="V511" s="171" t="s">
        <v>3271</v>
      </c>
      <c r="W511" s="171" t="s">
        <v>3288</v>
      </c>
      <c r="X511" s="171" t="s">
        <v>3288</v>
      </c>
      <c r="Y511" s="171" t="s">
        <v>3296</v>
      </c>
      <c r="Z511" s="171">
        <v>5</v>
      </c>
      <c r="AA511" s="171" t="s">
        <v>44</v>
      </c>
      <c r="AB511" s="168" t="s">
        <v>44</v>
      </c>
      <c r="AC511" s="171" t="s">
        <v>44</v>
      </c>
      <c r="AD511" s="168">
        <v>8.6999999999999994E-3</v>
      </c>
      <c r="AE511" s="168" t="s">
        <v>44</v>
      </c>
      <c r="AF511" s="168">
        <v>8.6999999999999994E-3</v>
      </c>
      <c r="AG511" s="168">
        <v>0.1</v>
      </c>
      <c r="AH511" s="171" t="s">
        <v>44</v>
      </c>
      <c r="AI511" s="171" t="s">
        <v>44</v>
      </c>
      <c r="AJ511" s="171" t="s">
        <v>130</v>
      </c>
      <c r="AK511" s="172">
        <v>41348</v>
      </c>
      <c r="AL511" s="186" t="s">
        <v>6429</v>
      </c>
      <c r="AM511" s="127">
        <v>1.43060812664976E-2</v>
      </c>
      <c r="AN511" s="127">
        <v>2.5463971864855401E-2</v>
      </c>
      <c r="AO511" s="127">
        <v>0.14287462617653759</v>
      </c>
      <c r="AP511" s="127">
        <v>0.1217533987774559</v>
      </c>
      <c r="AQ511" s="127">
        <v>0.1290817768435161</v>
      </c>
      <c r="AR511" s="127">
        <v>0.10466899531663131</v>
      </c>
      <c r="AS511" s="127">
        <v>0.18334730840037761</v>
      </c>
      <c r="AT511" s="127">
        <v>-2.4167798440515101E-2</v>
      </c>
      <c r="AU511" s="127" t="s">
        <v>44</v>
      </c>
      <c r="AV511" s="127" t="s">
        <v>44</v>
      </c>
      <c r="AW511" s="127">
        <v>0.101875137058637</v>
      </c>
      <c r="AX511" s="127">
        <v>1.3113558565389081</v>
      </c>
      <c r="AY511" s="127">
        <v>0.560851380412689</v>
      </c>
      <c r="AZ511" s="127">
        <v>0.96357926126214977</v>
      </c>
      <c r="BA511" s="127">
        <v>0.92178383320996604</v>
      </c>
      <c r="BB511" s="127">
        <v>1.0009534093449457</v>
      </c>
      <c r="BC511" s="127">
        <v>0.96256443797765523</v>
      </c>
      <c r="BD511" s="127">
        <v>1.40523594985079</v>
      </c>
      <c r="BE511" s="127" t="s">
        <v>44</v>
      </c>
      <c r="BF511" s="127" t="s">
        <v>44</v>
      </c>
      <c r="BG511" s="127" t="s">
        <v>44</v>
      </c>
      <c r="BH511" s="127">
        <v>1.0592214316993234</v>
      </c>
      <c r="BI511" s="127">
        <v>3.3966998082441001E-3</v>
      </c>
      <c r="BJ511" s="127">
        <v>-1.9938380262937101E-2</v>
      </c>
      <c r="BK511" s="127">
        <v>-5.4002816804376999E-3</v>
      </c>
      <c r="BL511" s="127">
        <v>-9.1257732394407487E-3</v>
      </c>
      <c r="BM511" s="127">
        <v>1.0890614186975789E-4</v>
      </c>
      <c r="BN511" s="127">
        <v>-4.0707328376110002E-3</v>
      </c>
      <c r="BO511" s="127">
        <v>5.2872914815552403E-2</v>
      </c>
      <c r="BP511" s="127">
        <v>-0.1478978338935493</v>
      </c>
      <c r="BQ511" s="127" t="s">
        <v>44</v>
      </c>
      <c r="BR511" s="127" t="s">
        <v>44</v>
      </c>
      <c r="BS511" s="127">
        <v>5.196115149690872E-3</v>
      </c>
      <c r="BT511" s="127">
        <v>2.75532712634971E-2</v>
      </c>
      <c r="BU511" s="127">
        <v>6.4003948820086101E-2</v>
      </c>
      <c r="BV511" s="174">
        <v>-0.15747197385338671</v>
      </c>
      <c r="BW511" s="174">
        <v>8.0995065119367396E-2</v>
      </c>
      <c r="BX511" s="127">
        <v>-1.8910631909425799E-2</v>
      </c>
      <c r="BY511" s="127">
        <v>-0.20572106499828199</v>
      </c>
      <c r="BZ511" s="174">
        <v>4.25182804581909E-2</v>
      </c>
      <c r="CA511" s="179">
        <v>0.31909999739103567</v>
      </c>
      <c r="CB511" s="179">
        <v>-0.31396639276750971</v>
      </c>
      <c r="CC511" s="179">
        <v>0.3620791100369678</v>
      </c>
      <c r="CD511" s="179">
        <v>0.21792989168985641</v>
      </c>
      <c r="CE511" s="179">
        <v>0.34431775365882228</v>
      </c>
      <c r="CF511" s="179">
        <v>0.49901754517149421</v>
      </c>
      <c r="CG511" s="176">
        <v>3.5568440799999999</v>
      </c>
      <c r="CH511" s="168">
        <v>0.48</v>
      </c>
      <c r="CI511" s="169" t="s">
        <v>44</v>
      </c>
      <c r="CJ511" s="169">
        <v>4.176E-3</v>
      </c>
      <c r="CK511" s="169" t="s">
        <v>44</v>
      </c>
      <c r="CL511" s="169">
        <v>4.176E-3</v>
      </c>
      <c r="CM511" s="177">
        <v>33316330.789999999</v>
      </c>
      <c r="CN511" s="177">
        <v>33045641.084365088</v>
      </c>
      <c r="CO511" s="177">
        <v>-971819.74</v>
      </c>
      <c r="CP511" s="127" t="s">
        <v>44</v>
      </c>
      <c r="CQ511" s="127" t="s">
        <v>44</v>
      </c>
      <c r="CR511" s="127" t="s">
        <v>44</v>
      </c>
      <c r="CS511" s="127" t="s">
        <v>44</v>
      </c>
      <c r="CT511" s="125" t="s">
        <v>44</v>
      </c>
      <c r="CU511" s="125" t="s">
        <v>44</v>
      </c>
      <c r="CV511" s="125" t="s">
        <v>6430</v>
      </c>
      <c r="CW511" s="125" t="s">
        <v>44</v>
      </c>
      <c r="CX511" s="153">
        <v>25569.625694432871</v>
      </c>
    </row>
    <row r="512" spans="1:102" ht="15" customHeight="1" x14ac:dyDescent="0.25">
      <c r="A512" s="8"/>
      <c r="B512" s="128">
        <v>59376795000180</v>
      </c>
      <c r="C512" s="151" t="s">
        <v>6431</v>
      </c>
      <c r="D512" s="125">
        <v>4</v>
      </c>
      <c r="E512" s="125"/>
      <c r="F512" s="121"/>
      <c r="G512" s="125" t="s">
        <v>6432</v>
      </c>
      <c r="H512" s="125" t="s">
        <v>347</v>
      </c>
      <c r="I512" s="125" t="s">
        <v>3256</v>
      </c>
      <c r="J512" s="125" t="s">
        <v>3317</v>
      </c>
      <c r="K512" s="125" t="s">
        <v>3298</v>
      </c>
      <c r="L512" s="125" t="s">
        <v>3272</v>
      </c>
      <c r="M512" s="125" t="s">
        <v>160</v>
      </c>
      <c r="N512" s="125" t="s">
        <v>4633</v>
      </c>
      <c r="O512" s="125" t="s">
        <v>3326</v>
      </c>
      <c r="P512" s="125" t="s">
        <v>3320</v>
      </c>
      <c r="Q512" s="126">
        <v>100</v>
      </c>
      <c r="R512" s="125" t="s">
        <v>4571</v>
      </c>
      <c r="S512" s="187" t="s">
        <v>44</v>
      </c>
      <c r="T512" s="170">
        <v>100</v>
      </c>
      <c r="U512" s="170">
        <v>100</v>
      </c>
      <c r="V512" s="171" t="s">
        <v>3271</v>
      </c>
      <c r="W512" s="171" t="s">
        <v>132</v>
      </c>
      <c r="X512" s="171" t="s">
        <v>132</v>
      </c>
      <c r="Y512" s="171" t="s">
        <v>3288</v>
      </c>
      <c r="Z512" s="171">
        <v>1</v>
      </c>
      <c r="AA512" s="171" t="s">
        <v>44</v>
      </c>
      <c r="AB512" s="168" t="s">
        <v>44</v>
      </c>
      <c r="AC512" s="171" t="s">
        <v>44</v>
      </c>
      <c r="AD512" s="168">
        <v>3.4999999999999996E-3</v>
      </c>
      <c r="AE512" s="168" t="s">
        <v>44</v>
      </c>
      <c r="AF512" s="168">
        <v>0.02</v>
      </c>
      <c r="AG512" s="168" t="s">
        <v>44</v>
      </c>
      <c r="AH512" s="171" t="s">
        <v>44</v>
      </c>
      <c r="AI512" s="171" t="s">
        <v>44</v>
      </c>
      <c r="AJ512" s="171" t="s">
        <v>44</v>
      </c>
      <c r="AK512" s="172">
        <v>45761</v>
      </c>
      <c r="AL512" s="186" t="s">
        <v>6433</v>
      </c>
      <c r="AM512" s="127">
        <v>1.07368453715903E-2</v>
      </c>
      <c r="AN512" s="127">
        <v>4.5778600818207699E-2</v>
      </c>
      <c r="AO512" s="127">
        <v>0.15115425556671039</v>
      </c>
      <c r="AP512" s="127" t="s">
        <v>44</v>
      </c>
      <c r="AQ512" s="127" t="s">
        <v>44</v>
      </c>
      <c r="AR512" s="127" t="s">
        <v>44</v>
      </c>
      <c r="AS512" s="127" t="s">
        <v>44</v>
      </c>
      <c r="AT512" s="127" t="s">
        <v>44</v>
      </c>
      <c r="AU512" s="127" t="s">
        <v>44</v>
      </c>
      <c r="AV512" s="127" t="s">
        <v>44</v>
      </c>
      <c r="AW512" s="127">
        <v>0.1518098806674619</v>
      </c>
      <c r="AX512" s="127">
        <v>0.98418461327772255</v>
      </c>
      <c r="AY512" s="127">
        <v>1.0082869867480888</v>
      </c>
      <c r="AZ512" s="127">
        <v>1.0194189816156385</v>
      </c>
      <c r="BA512" s="127" t="s">
        <v>44</v>
      </c>
      <c r="BB512" s="127" t="s">
        <v>44</v>
      </c>
      <c r="BC512" s="127" t="s">
        <v>44</v>
      </c>
      <c r="BD512" s="127" t="s">
        <v>44</v>
      </c>
      <c r="BE512" s="127" t="s">
        <v>44</v>
      </c>
      <c r="BF512" s="127" t="s">
        <v>44</v>
      </c>
      <c r="BG512" s="127" t="s">
        <v>44</v>
      </c>
      <c r="BH512" s="127">
        <v>1.0257047554974237</v>
      </c>
      <c r="BI512" s="127">
        <v>-1.725360866631E-4</v>
      </c>
      <c r="BJ512" s="127">
        <v>3.76248690415E-4</v>
      </c>
      <c r="BK512" s="127">
        <v>2.8793477097349999E-3</v>
      </c>
      <c r="BL512" s="127" t="s">
        <v>44</v>
      </c>
      <c r="BM512" s="127" t="s">
        <v>44</v>
      </c>
      <c r="BN512" s="127" t="s">
        <v>44</v>
      </c>
      <c r="BO512" s="127" t="s">
        <v>44</v>
      </c>
      <c r="BP512" s="127" t="s">
        <v>44</v>
      </c>
      <c r="BQ512" s="127" t="s">
        <v>44</v>
      </c>
      <c r="BR512" s="127" t="s">
        <v>44</v>
      </c>
      <c r="BS512" s="127">
        <v>3.3139595422437829E-3</v>
      </c>
      <c r="BT512" s="127">
        <v>5.6541929051719998E-4</v>
      </c>
      <c r="BU512" s="127">
        <v>9.9480231705519995E-4</v>
      </c>
      <c r="BV512" s="174">
        <v>4.4320143776210124</v>
      </c>
      <c r="BW512" s="174">
        <v>3.3192078594347389</v>
      </c>
      <c r="BX512" s="127" t="s">
        <v>44</v>
      </c>
      <c r="BY512" s="127" t="s">
        <v>44</v>
      </c>
      <c r="BZ512" s="174">
        <v>-2.6742697791169999E-4</v>
      </c>
      <c r="CA512" s="179">
        <v>-4.44707382819012E-2</v>
      </c>
      <c r="CB512" s="179">
        <v>8.5137587787017896E-2</v>
      </c>
      <c r="CC512" s="179">
        <v>-8.0860394581780806E-2</v>
      </c>
      <c r="CD512" s="179">
        <v>-4.6531433541017901E-2</v>
      </c>
      <c r="CE512" s="179">
        <v>-9.8590658580815102E-2</v>
      </c>
      <c r="CF512" s="179">
        <v>-0.10285729158271439</v>
      </c>
      <c r="CG512" s="176">
        <v>1.1582879699999999</v>
      </c>
      <c r="CH512" s="168">
        <v>0.3</v>
      </c>
      <c r="CI512" s="169">
        <v>0.15</v>
      </c>
      <c r="CJ512" s="169">
        <v>1.0499999999999997E-3</v>
      </c>
      <c r="CK512" s="169" t="s">
        <v>44</v>
      </c>
      <c r="CL512" s="169">
        <v>1.0499999999999997E-3</v>
      </c>
      <c r="CM512" s="177">
        <v>422187913.44</v>
      </c>
      <c r="CN512" s="177">
        <v>238561447.84174609</v>
      </c>
      <c r="CO512" s="177">
        <v>266472672.7700001</v>
      </c>
      <c r="CP512" s="127" t="s">
        <v>44</v>
      </c>
      <c r="CQ512" s="127" t="s">
        <v>44</v>
      </c>
      <c r="CR512" s="127" t="s">
        <v>44</v>
      </c>
      <c r="CS512" s="127" t="s">
        <v>44</v>
      </c>
      <c r="CT512" s="125" t="s">
        <v>44</v>
      </c>
      <c r="CU512" s="125" t="s">
        <v>44</v>
      </c>
      <c r="CV512" s="125" t="s">
        <v>6434</v>
      </c>
      <c r="CW512" s="125" t="s">
        <v>44</v>
      </c>
      <c r="CX512" s="153">
        <v>25569.625694432871</v>
      </c>
    </row>
    <row r="513" spans="1:102" ht="15" customHeight="1" x14ac:dyDescent="0.25">
      <c r="A513" s="8"/>
      <c r="B513" s="128">
        <v>32817365000108</v>
      </c>
      <c r="C513" s="151" t="s">
        <v>6326</v>
      </c>
      <c r="D513" s="125">
        <v>27</v>
      </c>
      <c r="E513" s="125"/>
      <c r="F513" s="121"/>
      <c r="G513" s="125" t="s">
        <v>6327</v>
      </c>
      <c r="H513" s="125" t="s">
        <v>3263</v>
      </c>
      <c r="I513" s="125" t="s">
        <v>3257</v>
      </c>
      <c r="J513" s="125" t="s">
        <v>3319</v>
      </c>
      <c r="K513" s="125" t="s">
        <v>3285</v>
      </c>
      <c r="L513" s="125" t="s">
        <v>3272</v>
      </c>
      <c r="M513" s="125" t="s">
        <v>112</v>
      </c>
      <c r="N513" s="125" t="s">
        <v>113</v>
      </c>
      <c r="O513" s="125" t="s">
        <v>4606</v>
      </c>
      <c r="P513" s="125" t="s">
        <v>112</v>
      </c>
      <c r="Q513" s="126">
        <v>500</v>
      </c>
      <c r="R513" s="125" t="s">
        <v>4571</v>
      </c>
      <c r="S513" s="187" t="s">
        <v>44</v>
      </c>
      <c r="T513" s="170">
        <v>500</v>
      </c>
      <c r="U513" s="170">
        <v>500</v>
      </c>
      <c r="V513" s="171" t="s">
        <v>3271</v>
      </c>
      <c r="W513" s="171" t="s">
        <v>3288</v>
      </c>
      <c r="X513" s="171" t="s">
        <v>5882</v>
      </c>
      <c r="Y513" s="171" t="s">
        <v>3292</v>
      </c>
      <c r="Z513" s="171">
        <v>24</v>
      </c>
      <c r="AA513" s="171" t="s">
        <v>44</v>
      </c>
      <c r="AB513" s="168" t="s">
        <v>44</v>
      </c>
      <c r="AC513" s="171" t="s">
        <v>44</v>
      </c>
      <c r="AD513" s="168">
        <v>1.4999999999999999E-2</v>
      </c>
      <c r="AE513" s="168" t="s">
        <v>44</v>
      </c>
      <c r="AF513" s="168">
        <v>1.8000000000000002E-2</v>
      </c>
      <c r="AG513" s="168" t="s">
        <v>44</v>
      </c>
      <c r="AH513" s="171" t="s">
        <v>44</v>
      </c>
      <c r="AI513" s="171" t="s">
        <v>44</v>
      </c>
      <c r="AJ513" s="171" t="s">
        <v>3246</v>
      </c>
      <c r="AK513" s="172">
        <v>44348</v>
      </c>
      <c r="AL513" s="186" t="s">
        <v>6328</v>
      </c>
      <c r="AM513" s="127">
        <v>-2.44918095314977E-2</v>
      </c>
      <c r="AN513" s="127">
        <v>1.8227911913501101E-2</v>
      </c>
      <c r="AO513" s="127">
        <v>0.10852972801432149</v>
      </c>
      <c r="AP513" s="127">
        <v>0.1067798381492208</v>
      </c>
      <c r="AQ513" s="127">
        <v>0.1270042889547775</v>
      </c>
      <c r="AR513" s="127">
        <v>-0.1206050959017835</v>
      </c>
      <c r="AS513" s="127">
        <v>0.19457089135282829</v>
      </c>
      <c r="AT513" s="127">
        <v>3.7324110292928703E-2</v>
      </c>
      <c r="AU513" s="127" t="s">
        <v>44</v>
      </c>
      <c r="AV513" s="127" t="s">
        <v>44</v>
      </c>
      <c r="AW513" s="127">
        <v>3.9303444316762297E-2</v>
      </c>
      <c r="AX513" s="127" t="s">
        <v>44</v>
      </c>
      <c r="AY513" s="127">
        <v>0.40147505711148151</v>
      </c>
      <c r="AZ513" s="127">
        <v>0.73194938768067463</v>
      </c>
      <c r="BA513" s="127">
        <v>0.80271522204876555</v>
      </c>
      <c r="BB513" s="127">
        <v>0.98288656096702276</v>
      </c>
      <c r="BC513" s="127" t="s">
        <v>44</v>
      </c>
      <c r="BD513" s="127">
        <v>1.4912572958335475</v>
      </c>
      <c r="BE513" s="127">
        <v>0.3016576383920645</v>
      </c>
      <c r="BF513" s="127" t="s">
        <v>44</v>
      </c>
      <c r="BG513" s="127" t="s">
        <v>44</v>
      </c>
      <c r="BH513" s="127">
        <v>0.28069180330183902</v>
      </c>
      <c r="BI513" s="127">
        <v>-3.5401190989751197E-2</v>
      </c>
      <c r="BJ513" s="127">
        <v>-2.7174440214291402E-2</v>
      </c>
      <c r="BK513" s="127">
        <v>-3.9745179842653799E-2</v>
      </c>
      <c r="BL513" s="127">
        <v>-2.3162343129551344E-2</v>
      </c>
      <c r="BM513" s="127">
        <v>-1.9582827952021598E-3</v>
      </c>
      <c r="BN513" s="127">
        <v>-0.22934482405602591</v>
      </c>
      <c r="BO513" s="127">
        <v>6.4096497768003094E-2</v>
      </c>
      <c r="BP513" s="127">
        <v>-8.6405925160105396E-2</v>
      </c>
      <c r="BQ513" s="127" t="s">
        <v>44</v>
      </c>
      <c r="BR513" s="127" t="s">
        <v>44</v>
      </c>
      <c r="BS513" s="127">
        <v>-8.8349092262810958E-2</v>
      </c>
      <c r="BT513" s="127">
        <v>0.1644225397560708</v>
      </c>
      <c r="BU513" s="127">
        <v>0.16632307181654879</v>
      </c>
      <c r="BV513" s="174">
        <v>-0.13252406196228039</v>
      </c>
      <c r="BW513" s="174">
        <v>-0.3654534195742436</v>
      </c>
      <c r="BX513" s="127">
        <v>-0.10989214651835361</v>
      </c>
      <c r="BY513" s="127">
        <v>-0.22870135698913699</v>
      </c>
      <c r="BZ513" s="174">
        <v>0.82609507540579463</v>
      </c>
      <c r="CA513" s="179">
        <v>0.89865258227811673</v>
      </c>
      <c r="CB513" s="179">
        <v>-0.43202073658450429</v>
      </c>
      <c r="CC513" s="179">
        <v>0.60834920945404014</v>
      </c>
      <c r="CD513" s="179">
        <v>0.48703588526793939</v>
      </c>
      <c r="CE513" s="179">
        <v>0.1151590097862711</v>
      </c>
      <c r="CF513" s="179">
        <v>0.71618572981220896</v>
      </c>
      <c r="CG513" s="176">
        <v>1.70287487</v>
      </c>
      <c r="CH513" s="168" t="s">
        <v>44</v>
      </c>
      <c r="CI513" s="169" t="s">
        <v>44</v>
      </c>
      <c r="CJ513" s="169" t="s">
        <v>44</v>
      </c>
      <c r="CK513" s="169" t="s">
        <v>44</v>
      </c>
      <c r="CL513" s="169" t="s">
        <v>44</v>
      </c>
      <c r="CM513" s="177">
        <v>14453424.76</v>
      </c>
      <c r="CN513" s="177">
        <v>15504256.797936508</v>
      </c>
      <c r="CO513" s="177">
        <v>-2221905.7700000005</v>
      </c>
      <c r="CP513" s="127" t="s">
        <v>44</v>
      </c>
      <c r="CQ513" s="127" t="s">
        <v>44</v>
      </c>
      <c r="CR513" s="127" t="s">
        <v>44</v>
      </c>
      <c r="CS513" s="127" t="s">
        <v>44</v>
      </c>
      <c r="CT513" s="125" t="s">
        <v>44</v>
      </c>
      <c r="CU513" s="125" t="s">
        <v>44</v>
      </c>
      <c r="CV513" s="125" t="s">
        <v>6329</v>
      </c>
      <c r="CW513" s="125" t="s">
        <v>44</v>
      </c>
      <c r="CX513" s="153">
        <v>25569.625694432871</v>
      </c>
    </row>
    <row r="514" spans="1:102" ht="15" customHeight="1" x14ac:dyDescent="0.25">
      <c r="A514" s="8"/>
      <c r="B514" s="128">
        <v>34508815000106</v>
      </c>
      <c r="C514" s="151" t="s">
        <v>6456</v>
      </c>
      <c r="D514" s="125">
        <v>66</v>
      </c>
      <c r="E514" s="125"/>
      <c r="F514" s="121"/>
      <c r="G514" s="125" t="s">
        <v>6457</v>
      </c>
      <c r="H514" s="125" t="s">
        <v>3264</v>
      </c>
      <c r="I514" s="125" t="s">
        <v>3265</v>
      </c>
      <c r="J514" s="125" t="s">
        <v>3319</v>
      </c>
      <c r="K514" s="125" t="s">
        <v>3298</v>
      </c>
      <c r="L514" s="125" t="s">
        <v>3272</v>
      </c>
      <c r="M514" s="125" t="s">
        <v>110</v>
      </c>
      <c r="N514" s="125" t="s">
        <v>111</v>
      </c>
      <c r="O514" s="125" t="s">
        <v>5237</v>
      </c>
      <c r="P514" s="125" t="s">
        <v>3320</v>
      </c>
      <c r="Q514" s="126">
        <v>500</v>
      </c>
      <c r="R514" s="125" t="s">
        <v>4571</v>
      </c>
      <c r="S514" s="187" t="s">
        <v>44</v>
      </c>
      <c r="T514" s="170">
        <v>500</v>
      </c>
      <c r="U514" s="170">
        <v>500</v>
      </c>
      <c r="V514" s="171" t="s">
        <v>3271</v>
      </c>
      <c r="W514" s="171" t="s">
        <v>3288</v>
      </c>
      <c r="X514" s="171" t="s">
        <v>5426</v>
      </c>
      <c r="Y514" s="171" t="s">
        <v>4577</v>
      </c>
      <c r="Z514" s="171">
        <v>10</v>
      </c>
      <c r="AA514" s="171" t="s">
        <v>44</v>
      </c>
      <c r="AB514" s="168" t="s">
        <v>44</v>
      </c>
      <c r="AC514" s="171" t="s">
        <v>44</v>
      </c>
      <c r="AD514" s="168">
        <v>1.8600000000000002E-2</v>
      </c>
      <c r="AE514" s="168" t="s">
        <v>44</v>
      </c>
      <c r="AF514" s="168">
        <v>0.02</v>
      </c>
      <c r="AG514" s="168">
        <v>0.2</v>
      </c>
      <c r="AH514" s="171" t="s">
        <v>3300</v>
      </c>
      <c r="AI514" s="171" t="s">
        <v>133</v>
      </c>
      <c r="AJ514" s="171" t="s">
        <v>130</v>
      </c>
      <c r="AK514" s="172">
        <v>44851</v>
      </c>
      <c r="AL514" s="186" t="s">
        <v>6458</v>
      </c>
      <c r="AM514" s="127">
        <v>-1.3098036633892699E-2</v>
      </c>
      <c r="AN514" s="127">
        <v>-0.13599394580319901</v>
      </c>
      <c r="AO514" s="127">
        <v>-0.2195223581333838</v>
      </c>
      <c r="AP514" s="127">
        <v>-8.53593799117493E-2</v>
      </c>
      <c r="AQ514" s="127">
        <v>0.1339745321813581</v>
      </c>
      <c r="AR514" s="127">
        <v>0.88429560806056129</v>
      </c>
      <c r="AS514" s="127">
        <v>0.85580964256016512</v>
      </c>
      <c r="AT514" s="127">
        <v>-0.69288128068107102</v>
      </c>
      <c r="AU514" s="127" t="s">
        <v>44</v>
      </c>
      <c r="AV514" s="127" t="s">
        <v>44</v>
      </c>
      <c r="AW514" s="127">
        <v>0.217372377542907</v>
      </c>
      <c r="AX514" s="127" t="s">
        <v>44</v>
      </c>
      <c r="AY514" s="127" t="s">
        <v>44</v>
      </c>
      <c r="AZ514" s="127" t="s">
        <v>44</v>
      </c>
      <c r="BA514" s="127" t="s">
        <v>44</v>
      </c>
      <c r="BB514" s="127">
        <v>1.0437665755075245</v>
      </c>
      <c r="BC514" s="127">
        <v>8.1322219861192586</v>
      </c>
      <c r="BD514" s="127">
        <v>6.5592153298936671</v>
      </c>
      <c r="BE514" s="127" t="s">
        <v>44</v>
      </c>
      <c r="BF514" s="127" t="s">
        <v>44</v>
      </c>
      <c r="BG514" s="127" t="s">
        <v>44</v>
      </c>
      <c r="BH514" s="127">
        <v>2.9082364238530092</v>
      </c>
      <c r="BI514" s="127">
        <v>-2.40074180921462E-2</v>
      </c>
      <c r="BJ514" s="127">
        <v>-0.1813962979309916</v>
      </c>
      <c r="BK514" s="127">
        <v>-0.36779726599035922</v>
      </c>
      <c r="BL514" s="127">
        <v>-0.2021436499513436</v>
      </c>
      <c r="BM514" s="127">
        <v>4.9786888141376551E-3</v>
      </c>
      <c r="BN514" s="127">
        <v>0.77555587990631891</v>
      </c>
      <c r="BO514" s="127">
        <v>0.72533524897533996</v>
      </c>
      <c r="BP514" s="127">
        <v>-0.8166113161341052</v>
      </c>
      <c r="BQ514" s="127" t="s">
        <v>44</v>
      </c>
      <c r="BR514" s="127" t="s">
        <v>44</v>
      </c>
      <c r="BS514" s="127">
        <v>0.13270947028996449</v>
      </c>
      <c r="BT514" s="127">
        <v>0.2353776690566847</v>
      </c>
      <c r="BU514" s="127">
        <v>0.47121661725809511</v>
      </c>
      <c r="BV514" s="174">
        <v>-1.5230280206355211</v>
      </c>
      <c r="BW514" s="174">
        <v>0.44915627996802759</v>
      </c>
      <c r="BX514" s="127">
        <v>-0.34800452838397389</v>
      </c>
      <c r="BY514" s="127">
        <v>-0.76152953153935532</v>
      </c>
      <c r="BZ514" s="174">
        <v>0.1953291994049669</v>
      </c>
      <c r="CA514" s="179">
        <v>0.1407867625737298</v>
      </c>
      <c r="CB514" s="179">
        <v>-8.5810783368055005E-2</v>
      </c>
      <c r="CC514" s="179">
        <v>0.11638979812434951</v>
      </c>
      <c r="CD514" s="179">
        <v>8.6409379123391E-2</v>
      </c>
      <c r="CE514" s="179">
        <v>0.1467861270044635</v>
      </c>
      <c r="CF514" s="179">
        <v>0.1642855930053071</v>
      </c>
      <c r="CG514" s="176">
        <v>3.2906857199999999</v>
      </c>
      <c r="CH514" s="168">
        <v>0.3</v>
      </c>
      <c r="CI514" s="169">
        <v>0.17499999999999999</v>
      </c>
      <c r="CJ514" s="169">
        <v>5.5800000000000008E-3</v>
      </c>
      <c r="CK514" s="169" t="s">
        <v>44</v>
      </c>
      <c r="CL514" s="169">
        <v>5.5800000000000008E-3</v>
      </c>
      <c r="CM514" s="177">
        <v>7507475.7699999996</v>
      </c>
      <c r="CN514" s="177">
        <v>9589018.8043650817</v>
      </c>
      <c r="CO514" s="177">
        <v>-4572281.53</v>
      </c>
      <c r="CP514" s="127" t="s">
        <v>44</v>
      </c>
      <c r="CQ514" s="127" t="s">
        <v>44</v>
      </c>
      <c r="CR514" s="127" t="s">
        <v>44</v>
      </c>
      <c r="CS514" s="127" t="s">
        <v>44</v>
      </c>
      <c r="CT514" s="125" t="s">
        <v>44</v>
      </c>
      <c r="CU514" s="125" t="s">
        <v>44</v>
      </c>
      <c r="CV514" s="125" t="s">
        <v>6459</v>
      </c>
      <c r="CW514" s="125" t="s">
        <v>44</v>
      </c>
      <c r="CX514" s="153">
        <v>25569.625694432871</v>
      </c>
    </row>
    <row r="515" spans="1:102" ht="15" customHeight="1" x14ac:dyDescent="0.25">
      <c r="A515" s="8"/>
      <c r="B515" s="128">
        <v>11451917000129</v>
      </c>
      <c r="C515" s="151" t="s">
        <v>3400</v>
      </c>
      <c r="D515" s="125">
        <v>37</v>
      </c>
      <c r="E515" s="125"/>
      <c r="F515" s="121" t="s">
        <v>3266</v>
      </c>
      <c r="G515" s="125" t="s">
        <v>6460</v>
      </c>
      <c r="H515" s="125" t="s">
        <v>153</v>
      </c>
      <c r="I515" s="125" t="s">
        <v>2325</v>
      </c>
      <c r="J515" s="125" t="s">
        <v>3317</v>
      </c>
      <c r="K515" s="125" t="s">
        <v>3285</v>
      </c>
      <c r="L515" s="125" t="s">
        <v>3272</v>
      </c>
      <c r="M515" s="125" t="s">
        <v>112</v>
      </c>
      <c r="N515" s="125" t="s">
        <v>113</v>
      </c>
      <c r="O515" s="125" t="s">
        <v>3309</v>
      </c>
      <c r="P515" s="125" t="s">
        <v>3295</v>
      </c>
      <c r="Q515" s="126">
        <v>1000</v>
      </c>
      <c r="R515" s="125" t="s">
        <v>4571</v>
      </c>
      <c r="S515" s="187" t="s">
        <v>44</v>
      </c>
      <c r="T515" s="170">
        <v>1000</v>
      </c>
      <c r="U515" s="170">
        <v>1000</v>
      </c>
      <c r="V515" s="171" t="s">
        <v>3271</v>
      </c>
      <c r="W515" s="171" t="s">
        <v>3288</v>
      </c>
      <c r="X515" s="171" t="s">
        <v>6461</v>
      </c>
      <c r="Y515" s="171" t="s">
        <v>3292</v>
      </c>
      <c r="Z515" s="171">
        <v>15</v>
      </c>
      <c r="AA515" s="171" t="s">
        <v>44</v>
      </c>
      <c r="AB515" s="168" t="s">
        <v>44</v>
      </c>
      <c r="AC515" s="171" t="s">
        <v>44</v>
      </c>
      <c r="AD515" s="168">
        <v>0.02</v>
      </c>
      <c r="AE515" s="168" t="s">
        <v>44</v>
      </c>
      <c r="AF515" s="168">
        <v>0.02</v>
      </c>
      <c r="AG515" s="168">
        <v>0.2</v>
      </c>
      <c r="AH515" s="171" t="s">
        <v>3253</v>
      </c>
      <c r="AI515" s="171" t="s">
        <v>3254</v>
      </c>
      <c r="AJ515" s="171" t="s">
        <v>3246</v>
      </c>
      <c r="AK515" s="172">
        <v>40599</v>
      </c>
      <c r="AL515" s="186" t="s">
        <v>6462</v>
      </c>
      <c r="AM515" s="127">
        <v>-7.8144666343342994E-3</v>
      </c>
      <c r="AN515" s="127">
        <v>3.5049114437380499E-2</v>
      </c>
      <c r="AO515" s="127">
        <v>0.14519108062721159</v>
      </c>
      <c r="AP515" s="127">
        <v>0.13206412311076951</v>
      </c>
      <c r="AQ515" s="127">
        <v>0.15548312045349119</v>
      </c>
      <c r="AR515" s="127">
        <v>-0.18103015485178661</v>
      </c>
      <c r="AS515" s="127">
        <v>0.17347409973067909</v>
      </c>
      <c r="AT515" s="127">
        <v>-0.1944595939366372</v>
      </c>
      <c r="AU515" s="127" t="s">
        <v>44</v>
      </c>
      <c r="AV515" s="127" t="s">
        <v>44</v>
      </c>
      <c r="AW515" s="127">
        <v>6.9206098023120097E-2</v>
      </c>
      <c r="AX515" s="127" t="s">
        <v>44</v>
      </c>
      <c r="AY515" s="127">
        <v>0.77196693111248671</v>
      </c>
      <c r="AZ515" s="127">
        <v>0.979201961583828</v>
      </c>
      <c r="BA515" s="127">
        <v>1.004704161639066</v>
      </c>
      <c r="BB515" s="127">
        <v>1.2363958827050785</v>
      </c>
      <c r="BC515" s="127" t="s">
        <v>44</v>
      </c>
      <c r="BD515" s="127">
        <v>1.3295643303212494</v>
      </c>
      <c r="BE515" s="127" t="s">
        <v>44</v>
      </c>
      <c r="BF515" s="127" t="s">
        <v>44</v>
      </c>
      <c r="BG515" s="127" t="s">
        <v>44</v>
      </c>
      <c r="BH515" s="127">
        <v>0.56108885395272901</v>
      </c>
      <c r="BI515" s="127">
        <v>-1.87238480925878E-2</v>
      </c>
      <c r="BJ515" s="127">
        <v>-1.0353237690412E-2</v>
      </c>
      <c r="BK515" s="127">
        <v>-3.0838272297637002E-3</v>
      </c>
      <c r="BL515" s="127">
        <v>5.4650625828389643E-4</v>
      </c>
      <c r="BM515" s="127">
        <v>2.6407158540314501E-2</v>
      </c>
      <c r="BN515" s="127">
        <v>-0.28976988300602902</v>
      </c>
      <c r="BO515" s="127">
        <v>4.2999706145854001E-2</v>
      </c>
      <c r="BP515" s="127">
        <v>-0.31818962938967138</v>
      </c>
      <c r="BQ515" s="127" t="s">
        <v>44</v>
      </c>
      <c r="BR515" s="127" t="s">
        <v>44</v>
      </c>
      <c r="BS515" s="127">
        <v>-4.819224349103024E-2</v>
      </c>
      <c r="BT515" s="127">
        <v>0.16474400508953441</v>
      </c>
      <c r="BU515" s="127">
        <v>0.24060062306891991</v>
      </c>
      <c r="BV515" s="174">
        <v>6.5798121919044106E-2</v>
      </c>
      <c r="BW515" s="174">
        <v>1.0191409668910099E-2</v>
      </c>
      <c r="BX515" s="127">
        <v>-0.100238474521194</v>
      </c>
      <c r="BY515" s="127">
        <v>-0.4886403201915096</v>
      </c>
      <c r="BZ515" s="174">
        <v>0.87328291025666183</v>
      </c>
      <c r="CA515" s="179">
        <v>0.88116780197297473</v>
      </c>
      <c r="CB515" s="179">
        <v>-0.43182223108146428</v>
      </c>
      <c r="CC515" s="179">
        <v>0.60869473410722685</v>
      </c>
      <c r="CD515" s="179">
        <v>0.51102398019408157</v>
      </c>
      <c r="CE515" s="179">
        <v>0.127785948987644</v>
      </c>
      <c r="CF515" s="179">
        <v>0.72412604244392365</v>
      </c>
      <c r="CG515" s="176">
        <v>2.7495763000000002</v>
      </c>
      <c r="CH515" s="168">
        <v>0.3</v>
      </c>
      <c r="CI515" s="169">
        <v>0.125</v>
      </c>
      <c r="CJ515" s="169">
        <v>6.0000000000000001E-3</v>
      </c>
      <c r="CK515" s="169" t="s">
        <v>44</v>
      </c>
      <c r="CL515" s="169">
        <v>6.0000000000000001E-3</v>
      </c>
      <c r="CM515" s="177">
        <v>138263724.41</v>
      </c>
      <c r="CN515" s="177">
        <v>137447634.96777779</v>
      </c>
      <c r="CO515" s="177">
        <v>-256052.66</v>
      </c>
      <c r="CP515" s="127" t="s">
        <v>44</v>
      </c>
      <c r="CQ515" s="127" t="s">
        <v>44</v>
      </c>
      <c r="CR515" s="127" t="s">
        <v>44</v>
      </c>
      <c r="CS515" s="127" t="s">
        <v>44</v>
      </c>
      <c r="CT515" s="125" t="s">
        <v>44</v>
      </c>
      <c r="CU515" s="125" t="s">
        <v>44</v>
      </c>
      <c r="CV515" s="125" t="s">
        <v>6463</v>
      </c>
      <c r="CW515" s="125" t="s">
        <v>44</v>
      </c>
      <c r="CX515" s="153">
        <v>25569.625694432871</v>
      </c>
    </row>
    <row r="516" spans="1:102" ht="15" customHeight="1" x14ac:dyDescent="0.25">
      <c r="A516" s="8"/>
      <c r="B516" s="128">
        <v>22918359000185</v>
      </c>
      <c r="C516" s="151" t="s">
        <v>602</v>
      </c>
      <c r="D516" s="125">
        <v>13</v>
      </c>
      <c r="E516" s="125"/>
      <c r="F516" s="121" t="s">
        <v>3274</v>
      </c>
      <c r="G516" s="125" t="s">
        <v>6460</v>
      </c>
      <c r="H516" s="125" t="s">
        <v>153</v>
      </c>
      <c r="I516" s="125" t="s">
        <v>2325</v>
      </c>
      <c r="J516" s="125" t="s">
        <v>3317</v>
      </c>
      <c r="K516" s="125" t="s">
        <v>3285</v>
      </c>
      <c r="L516" s="125" t="s">
        <v>3272</v>
      </c>
      <c r="M516" s="125" t="s">
        <v>110</v>
      </c>
      <c r="N516" s="125" t="s">
        <v>260</v>
      </c>
      <c r="O516" s="125" t="s">
        <v>163</v>
      </c>
      <c r="P516" s="125" t="s">
        <v>3299</v>
      </c>
      <c r="Q516" s="126">
        <v>1000</v>
      </c>
      <c r="R516" s="125" t="s">
        <v>4571</v>
      </c>
      <c r="S516" s="187" t="s">
        <v>44</v>
      </c>
      <c r="T516" s="170">
        <v>1000</v>
      </c>
      <c r="U516" s="170">
        <v>1000</v>
      </c>
      <c r="V516" s="171" t="s">
        <v>3271</v>
      </c>
      <c r="W516" s="171" t="s">
        <v>132</v>
      </c>
      <c r="X516" s="171" t="s">
        <v>5315</v>
      </c>
      <c r="Y516" s="171" t="s">
        <v>3288</v>
      </c>
      <c r="Z516" s="171">
        <v>15</v>
      </c>
      <c r="AA516" s="171" t="s">
        <v>44</v>
      </c>
      <c r="AB516" s="168" t="s">
        <v>44</v>
      </c>
      <c r="AC516" s="171" t="s">
        <v>6464</v>
      </c>
      <c r="AD516" s="168">
        <v>1.8000000000000002E-2</v>
      </c>
      <c r="AE516" s="168">
        <v>1.8000000000000002E-2</v>
      </c>
      <c r="AF516" s="168">
        <v>1.8000000000000002E-2</v>
      </c>
      <c r="AG516" s="168">
        <v>0.2</v>
      </c>
      <c r="AH516" s="171" t="s">
        <v>3253</v>
      </c>
      <c r="AI516" s="171" t="s">
        <v>3254</v>
      </c>
      <c r="AJ516" s="171" t="s">
        <v>130</v>
      </c>
      <c r="AK516" s="172">
        <v>42422</v>
      </c>
      <c r="AL516" s="186" t="s">
        <v>6465</v>
      </c>
      <c r="AM516" s="127">
        <v>8.9087523786949997E-3</v>
      </c>
      <c r="AN516" s="127">
        <v>3.3281998528992399E-2</v>
      </c>
      <c r="AO516" s="127">
        <v>0.1088197233487313</v>
      </c>
      <c r="AP516" s="127">
        <v>8.9161249212783303E-2</v>
      </c>
      <c r="AQ516" s="127">
        <v>0.1089022810269759</v>
      </c>
      <c r="AR516" s="127">
        <v>3.3228806949610501E-2</v>
      </c>
      <c r="AS516" s="127">
        <v>0.1464888464134628</v>
      </c>
      <c r="AT516" s="127">
        <v>0.1470510935328328</v>
      </c>
      <c r="AU516" s="127" t="s">
        <v>44</v>
      </c>
      <c r="AV516" s="127" t="s">
        <v>44</v>
      </c>
      <c r="AW516" s="127">
        <v>0.11374281110630589</v>
      </c>
      <c r="AX516" s="127">
        <v>0.81661388528633105</v>
      </c>
      <c r="AY516" s="127">
        <v>0.73304568968838113</v>
      </c>
      <c r="AZ516" s="127">
        <v>0.73390518275484518</v>
      </c>
      <c r="BA516" s="127">
        <v>0.66466252529858461</v>
      </c>
      <c r="BB516" s="127">
        <v>0.82826288507143564</v>
      </c>
      <c r="BC516" s="127">
        <v>0.3055811110956333</v>
      </c>
      <c r="BD516" s="127">
        <v>1.1227401974336535</v>
      </c>
      <c r="BE516" s="127">
        <v>1.1884834025498274</v>
      </c>
      <c r="BF516" s="127" t="s">
        <v>44</v>
      </c>
      <c r="BG516" s="127" t="s">
        <v>44</v>
      </c>
      <c r="BH516" s="127">
        <v>1.3156893402331771</v>
      </c>
      <c r="BI516" s="127">
        <v>-2.0006290795584001E-3</v>
      </c>
      <c r="BJ516" s="127">
        <v>-1.21203535988001E-2</v>
      </c>
      <c r="BK516" s="127">
        <v>-3.9455184508244E-2</v>
      </c>
      <c r="BL516" s="127">
        <v>-3.966325972090623E-2</v>
      </c>
      <c r="BM516" s="127">
        <v>-1.9956528720091682E-2</v>
      </c>
      <c r="BN516" s="127">
        <v>-7.5510921204631806E-2</v>
      </c>
      <c r="BO516" s="127">
        <v>1.6014452828637601E-2</v>
      </c>
      <c r="BP516" s="127">
        <v>2.33210580797986E-2</v>
      </c>
      <c r="BQ516" s="127" t="s">
        <v>44</v>
      </c>
      <c r="BR516" s="127" t="s">
        <v>44</v>
      </c>
      <c r="BS516" s="127">
        <v>2.5120040122764031E-2</v>
      </c>
      <c r="BT516" s="127">
        <v>3.9908731879345002E-2</v>
      </c>
      <c r="BU516" s="127">
        <v>4.26158031542005E-2</v>
      </c>
      <c r="BV516" s="174">
        <v>-0.85668957828188297</v>
      </c>
      <c r="BW516" s="174">
        <v>0.42325602518814232</v>
      </c>
      <c r="BX516" s="127">
        <v>-2.3629719961123299E-2</v>
      </c>
      <c r="BY516" s="127">
        <v>-6.6866687979482101E-2</v>
      </c>
      <c r="BZ516" s="174">
        <v>0.1209286743669775</v>
      </c>
      <c r="CA516" s="179">
        <v>0.42360249158021313</v>
      </c>
      <c r="CB516" s="179">
        <v>-0.20769937526722129</v>
      </c>
      <c r="CC516" s="179">
        <v>0.66032218462282855</v>
      </c>
      <c r="CD516" s="179">
        <v>0.75956598527784214</v>
      </c>
      <c r="CE516" s="179">
        <v>0.1286428948420793</v>
      </c>
      <c r="CF516" s="179">
        <v>0.55746635476165207</v>
      </c>
      <c r="CG516" s="176">
        <v>298.34471680000001</v>
      </c>
      <c r="CH516" s="168">
        <v>0.3</v>
      </c>
      <c r="CI516" s="169">
        <v>0.15</v>
      </c>
      <c r="CJ516" s="169">
        <v>5.4000000000000003E-3</v>
      </c>
      <c r="CK516" s="169" t="s">
        <v>44</v>
      </c>
      <c r="CL516" s="169">
        <v>5.4000000000000003E-3</v>
      </c>
      <c r="CM516" s="177">
        <v>689964855.15999997</v>
      </c>
      <c r="CN516" s="177">
        <v>751068261.97214341</v>
      </c>
      <c r="CO516" s="177">
        <v>-178080604.51999995</v>
      </c>
      <c r="CP516" s="127" t="s">
        <v>44</v>
      </c>
      <c r="CQ516" s="127" t="s">
        <v>44</v>
      </c>
      <c r="CR516" s="127" t="s">
        <v>44</v>
      </c>
      <c r="CS516" s="127" t="s">
        <v>44</v>
      </c>
      <c r="CT516" s="125" t="s">
        <v>44</v>
      </c>
      <c r="CU516" s="125" t="s">
        <v>44</v>
      </c>
      <c r="CV516" s="125" t="s">
        <v>6466</v>
      </c>
      <c r="CW516" s="125" t="s">
        <v>44</v>
      </c>
      <c r="CX516" s="153">
        <v>25569.625694432871</v>
      </c>
    </row>
    <row r="517" spans="1:102" ht="15" customHeight="1" x14ac:dyDescent="0.25">
      <c r="A517" s="8"/>
      <c r="B517" s="128">
        <v>27928186000108</v>
      </c>
      <c r="C517" s="151" t="s">
        <v>6467</v>
      </c>
      <c r="D517" s="125">
        <v>13</v>
      </c>
      <c r="E517" s="125"/>
      <c r="F517" s="121" t="s">
        <v>3274</v>
      </c>
      <c r="G517" s="125" t="s">
        <v>6460</v>
      </c>
      <c r="H517" s="125" t="s">
        <v>153</v>
      </c>
      <c r="I517" s="125" t="s">
        <v>2325</v>
      </c>
      <c r="J517" s="125" t="s">
        <v>3319</v>
      </c>
      <c r="K517" s="125" t="s">
        <v>3285</v>
      </c>
      <c r="L517" s="125" t="s">
        <v>3272</v>
      </c>
      <c r="M517" s="125" t="s">
        <v>110</v>
      </c>
      <c r="N517" s="125" t="s">
        <v>4789</v>
      </c>
      <c r="O517" s="125" t="s">
        <v>163</v>
      </c>
      <c r="P517" s="125" t="s">
        <v>3320</v>
      </c>
      <c r="Q517" s="126">
        <v>1000</v>
      </c>
      <c r="R517" s="125" t="s">
        <v>4571</v>
      </c>
      <c r="S517" s="187" t="s">
        <v>44</v>
      </c>
      <c r="T517" s="170">
        <v>1000</v>
      </c>
      <c r="U517" s="170">
        <v>1000</v>
      </c>
      <c r="V517" s="171" t="s">
        <v>3271</v>
      </c>
      <c r="W517" s="171" t="s">
        <v>132</v>
      </c>
      <c r="X517" s="171" t="s">
        <v>5315</v>
      </c>
      <c r="Y517" s="171" t="s">
        <v>3288</v>
      </c>
      <c r="Z517" s="171">
        <v>15</v>
      </c>
      <c r="AA517" s="171" t="s">
        <v>44</v>
      </c>
      <c r="AB517" s="168" t="s">
        <v>44</v>
      </c>
      <c r="AC517" s="171" t="s">
        <v>44</v>
      </c>
      <c r="AD517" s="168">
        <v>1.8000000000000002E-2</v>
      </c>
      <c r="AE517" s="168" t="s">
        <v>44</v>
      </c>
      <c r="AF517" s="168">
        <v>1.8000000000000002E-2</v>
      </c>
      <c r="AG517" s="168">
        <v>0.2</v>
      </c>
      <c r="AH517" s="171" t="s">
        <v>3253</v>
      </c>
      <c r="AI517" s="171" t="s">
        <v>3254</v>
      </c>
      <c r="AJ517" s="171" t="s">
        <v>130</v>
      </c>
      <c r="AK517" s="172">
        <v>42963</v>
      </c>
      <c r="AL517" s="186" t="s">
        <v>6468</v>
      </c>
      <c r="AM517" s="127">
        <v>1.22184089721348E-2</v>
      </c>
      <c r="AN517" s="127">
        <v>4.9975620591555102E-2</v>
      </c>
      <c r="AO517" s="127">
        <v>0.1031429264986805</v>
      </c>
      <c r="AP517" s="127">
        <v>7.2601322931829804E-2</v>
      </c>
      <c r="AQ517" s="127">
        <v>8.9526623870935101E-2</v>
      </c>
      <c r="AR517" s="127">
        <v>-3.1502795485124999E-3</v>
      </c>
      <c r="AS517" s="127">
        <v>0.14225995548834611</v>
      </c>
      <c r="AT517" s="127">
        <v>0.18543923394070291</v>
      </c>
      <c r="AU517" s="127" t="s">
        <v>44</v>
      </c>
      <c r="AV517" s="127" t="s">
        <v>44</v>
      </c>
      <c r="AW517" s="127">
        <v>0.1042249027942436</v>
      </c>
      <c r="AX517" s="127">
        <v>1.1199909929715637</v>
      </c>
      <c r="AY517" s="127">
        <v>1.1007275669527044</v>
      </c>
      <c r="AZ517" s="127">
        <v>0.69561956226721267</v>
      </c>
      <c r="BA517" s="127">
        <v>0.53692471139085685</v>
      </c>
      <c r="BB517" s="127">
        <v>0.66826104142337517</v>
      </c>
      <c r="BC517" s="127" t="s">
        <v>44</v>
      </c>
      <c r="BD517" s="127">
        <v>1.0903285432467549</v>
      </c>
      <c r="BE517" s="127">
        <v>1.4987406514652823</v>
      </c>
      <c r="BF517" s="127" t="s">
        <v>44</v>
      </c>
      <c r="BG517" s="127" t="s">
        <v>44</v>
      </c>
      <c r="BH517" s="127">
        <v>1.2439445267594518</v>
      </c>
      <c r="BI517" s="127">
        <v>1.3090275138814E-3</v>
      </c>
      <c r="BJ517" s="127">
        <v>4.5732684637624001E-3</v>
      </c>
      <c r="BK517" s="127">
        <v>-4.5131981358294798E-2</v>
      </c>
      <c r="BL517" s="127">
        <v>-5.5157411951109681E-2</v>
      </c>
      <c r="BM517" s="127">
        <v>-3.9192336228236702E-2</v>
      </c>
      <c r="BN517" s="127">
        <v>-0.1118900077027549</v>
      </c>
      <c r="BO517" s="127">
        <v>1.17855619035209E-2</v>
      </c>
      <c r="BP517" s="127">
        <v>6.1709198487668697E-2</v>
      </c>
      <c r="BQ517" s="127" t="s">
        <v>44</v>
      </c>
      <c r="BR517" s="127" t="s">
        <v>44</v>
      </c>
      <c r="BS517" s="127">
        <v>1.8858975757304108E-2</v>
      </c>
      <c r="BT517" s="127">
        <v>7.4807981908001697E-2</v>
      </c>
      <c r="BU517" s="127">
        <v>4.43094891616524E-2</v>
      </c>
      <c r="BV517" s="174">
        <v>-0.49908851504265628</v>
      </c>
      <c r="BW517" s="174">
        <v>0.33459473786098048</v>
      </c>
      <c r="BX517" s="127">
        <v>-3.1633273309342E-2</v>
      </c>
      <c r="BY517" s="127">
        <v>-7.6750491246749805E-2</v>
      </c>
      <c r="BZ517" s="174">
        <v>3.1127103531775099E-2</v>
      </c>
      <c r="CA517" s="179">
        <v>0.52500046417214352</v>
      </c>
      <c r="CB517" s="179">
        <v>-0.32240184919019571</v>
      </c>
      <c r="CC517" s="179">
        <v>0.73135761819945966</v>
      </c>
      <c r="CD517" s="179">
        <v>0.83446289962992659</v>
      </c>
      <c r="CE517" s="179">
        <v>7.2381162987811595E-2</v>
      </c>
      <c r="CF517" s="179">
        <v>0.62461467220265121</v>
      </c>
      <c r="CG517" s="176">
        <v>236.04481200000001</v>
      </c>
      <c r="CH517" s="168">
        <v>0.3</v>
      </c>
      <c r="CI517" s="169">
        <v>0.125</v>
      </c>
      <c r="CJ517" s="169">
        <v>5.4000000000000003E-3</v>
      </c>
      <c r="CK517" s="169" t="s">
        <v>44</v>
      </c>
      <c r="CL517" s="169">
        <v>5.4000000000000003E-3</v>
      </c>
      <c r="CM517" s="177">
        <v>206763767.25</v>
      </c>
      <c r="CN517" s="177">
        <v>229019804.86920625</v>
      </c>
      <c r="CO517" s="177">
        <v>-70107019.639999956</v>
      </c>
      <c r="CP517" s="127" t="s">
        <v>44</v>
      </c>
      <c r="CQ517" s="127" t="s">
        <v>44</v>
      </c>
      <c r="CR517" s="127" t="s">
        <v>44</v>
      </c>
      <c r="CS517" s="127" t="s">
        <v>44</v>
      </c>
      <c r="CT517" s="125" t="s">
        <v>44</v>
      </c>
      <c r="CU517" s="125" t="s">
        <v>44</v>
      </c>
      <c r="CV517" s="125" t="s">
        <v>6469</v>
      </c>
      <c r="CW517" s="125" t="s">
        <v>44</v>
      </c>
      <c r="CX517" s="153">
        <v>25569.625694432871</v>
      </c>
    </row>
    <row r="518" spans="1:102" ht="15" customHeight="1" x14ac:dyDescent="0.25">
      <c r="A518" s="8"/>
      <c r="B518" s="128">
        <v>44951827000156</v>
      </c>
      <c r="C518" s="151" t="s">
        <v>4419</v>
      </c>
      <c r="D518" s="125">
        <v>50</v>
      </c>
      <c r="E518" s="125"/>
      <c r="F518" s="121"/>
      <c r="G518" s="125" t="s">
        <v>6470</v>
      </c>
      <c r="H518" s="125" t="s">
        <v>347</v>
      </c>
      <c r="I518" s="125" t="s">
        <v>3278</v>
      </c>
      <c r="J518" s="125" t="s">
        <v>3319</v>
      </c>
      <c r="K518" s="125" t="s">
        <v>3298</v>
      </c>
      <c r="L518" s="125" t="s">
        <v>5015</v>
      </c>
      <c r="M518" s="125" t="s">
        <v>110</v>
      </c>
      <c r="N518" s="125" t="s">
        <v>4646</v>
      </c>
      <c r="O518" s="125" t="s">
        <v>4647</v>
      </c>
      <c r="P518" s="125" t="s">
        <v>3320</v>
      </c>
      <c r="Q518" s="126">
        <v>300000</v>
      </c>
      <c r="R518" s="125" t="s">
        <v>4612</v>
      </c>
      <c r="S518" s="187" t="s">
        <v>44</v>
      </c>
      <c r="T518" s="170">
        <v>0.01</v>
      </c>
      <c r="U518" s="170">
        <v>0.01</v>
      </c>
      <c r="V518" s="171" t="s">
        <v>3271</v>
      </c>
      <c r="W518" s="171" t="s">
        <v>132</v>
      </c>
      <c r="X518" s="171" t="s">
        <v>132</v>
      </c>
      <c r="Y518" s="171" t="s">
        <v>3292</v>
      </c>
      <c r="Z518" s="171">
        <v>2</v>
      </c>
      <c r="AA518" s="171" t="s">
        <v>44</v>
      </c>
      <c r="AB518" s="168" t="s">
        <v>44</v>
      </c>
      <c r="AC518" s="171" t="s">
        <v>44</v>
      </c>
      <c r="AD518" s="168">
        <v>8.6E-3</v>
      </c>
      <c r="AE518" s="168" t="s">
        <v>44</v>
      </c>
      <c r="AF518" s="168">
        <v>1.6000000000000001E-3</v>
      </c>
      <c r="AG518" s="168" t="s">
        <v>44</v>
      </c>
      <c r="AH518" s="171" t="s">
        <v>44</v>
      </c>
      <c r="AI518" s="171" t="s">
        <v>44</v>
      </c>
      <c r="AJ518" s="171" t="s">
        <v>44</v>
      </c>
      <c r="AK518" s="172">
        <v>44805</v>
      </c>
      <c r="AL518" s="186" t="s">
        <v>6471</v>
      </c>
      <c r="AM518" s="127" t="s">
        <v>44</v>
      </c>
      <c r="AN518" s="127" t="s">
        <v>44</v>
      </c>
      <c r="AO518" s="127" t="s">
        <v>44</v>
      </c>
      <c r="AP518" s="127" t="s">
        <v>44</v>
      </c>
      <c r="AQ518" s="127" t="s">
        <v>44</v>
      </c>
      <c r="AR518" s="127" t="s">
        <v>44</v>
      </c>
      <c r="AS518" s="127" t="s">
        <v>44</v>
      </c>
      <c r="AT518" s="127" t="s">
        <v>44</v>
      </c>
      <c r="AU518" s="127" t="s">
        <v>44</v>
      </c>
      <c r="AV518" s="127" t="s">
        <v>44</v>
      </c>
      <c r="AW518" s="127" t="s">
        <v>44</v>
      </c>
      <c r="AX518" s="127" t="s">
        <v>44</v>
      </c>
      <c r="AY518" s="127" t="s">
        <v>44</v>
      </c>
      <c r="AZ518" s="127" t="s">
        <v>44</v>
      </c>
      <c r="BA518" s="127" t="s">
        <v>44</v>
      </c>
      <c r="BB518" s="127" t="s">
        <v>44</v>
      </c>
      <c r="BC518" s="127" t="s">
        <v>44</v>
      </c>
      <c r="BD518" s="127" t="s">
        <v>44</v>
      </c>
      <c r="BE518" s="127" t="s">
        <v>44</v>
      </c>
      <c r="BF518" s="127" t="s">
        <v>44</v>
      </c>
      <c r="BG518" s="127" t="s">
        <v>44</v>
      </c>
      <c r="BH518" s="127" t="s">
        <v>44</v>
      </c>
      <c r="BI518" s="127" t="s">
        <v>44</v>
      </c>
      <c r="BJ518" s="127" t="s">
        <v>44</v>
      </c>
      <c r="BK518" s="127" t="s">
        <v>44</v>
      </c>
      <c r="BL518" s="127" t="s">
        <v>44</v>
      </c>
      <c r="BM518" s="127" t="s">
        <v>44</v>
      </c>
      <c r="BN518" s="127" t="s">
        <v>44</v>
      </c>
      <c r="BO518" s="127" t="s">
        <v>44</v>
      </c>
      <c r="BP518" s="127" t="s">
        <v>44</v>
      </c>
      <c r="BQ518" s="127" t="s">
        <v>44</v>
      </c>
      <c r="BR518" s="127" t="s">
        <v>44</v>
      </c>
      <c r="BS518" s="127" t="s">
        <v>44</v>
      </c>
      <c r="BT518" s="127">
        <v>0.18051615896005219</v>
      </c>
      <c r="BU518" s="127">
        <v>0.2440789863196566</v>
      </c>
      <c r="BV518" s="174">
        <v>-2.1642749796173115</v>
      </c>
      <c r="BW518" s="174">
        <v>-0.65341646014245947</v>
      </c>
      <c r="BX518" s="127">
        <v>-0.25011999854814898</v>
      </c>
      <c r="BY518" s="127">
        <v>-0.37230641630000061</v>
      </c>
      <c r="BZ518" s="174">
        <v>-0.4304330807215424</v>
      </c>
      <c r="CA518" s="179">
        <v>-0.33336398758231661</v>
      </c>
      <c r="CB518" s="179">
        <v>0.38451539947117158</v>
      </c>
      <c r="CC518" s="179">
        <v>-0.34442335652375028</v>
      </c>
      <c r="CD518" s="179">
        <v>-0.28357872010760649</v>
      </c>
      <c r="CE518" s="179">
        <v>7.8039693204891E-2</v>
      </c>
      <c r="CF518" s="179">
        <v>-0.34726337381343059</v>
      </c>
      <c r="CG518" s="176">
        <v>784.72359323000001</v>
      </c>
      <c r="CH518" s="168">
        <v>0.5</v>
      </c>
      <c r="CI518" s="169" t="s">
        <v>44</v>
      </c>
      <c r="CJ518" s="169">
        <v>4.3E-3</v>
      </c>
      <c r="CK518" s="169" t="s">
        <v>44</v>
      </c>
      <c r="CL518" s="169">
        <v>4.3E-3</v>
      </c>
      <c r="CM518" s="177">
        <v>14135909.289999999</v>
      </c>
      <c r="CN518" s="177">
        <v>17848929.558492061</v>
      </c>
      <c r="CO518" s="177">
        <v>-2629999.9500000002</v>
      </c>
      <c r="CP518" s="127" t="s">
        <v>44</v>
      </c>
      <c r="CQ518" s="127" t="s">
        <v>44</v>
      </c>
      <c r="CR518" s="127" t="s">
        <v>44</v>
      </c>
      <c r="CS518" s="127" t="s">
        <v>44</v>
      </c>
      <c r="CT518" s="125" t="s">
        <v>44</v>
      </c>
      <c r="CU518" s="125" t="s">
        <v>44</v>
      </c>
      <c r="CV518" s="125" t="s">
        <v>6472</v>
      </c>
      <c r="CW518" s="125" t="s">
        <v>44</v>
      </c>
      <c r="CX518" s="153">
        <v>25569.625694432871</v>
      </c>
    </row>
    <row r="519" spans="1:102" ht="15" customHeight="1" x14ac:dyDescent="0.25">
      <c r="A519" s="8"/>
      <c r="B519" s="128">
        <v>58429506000109</v>
      </c>
      <c r="C519" s="151" t="s">
        <v>3999</v>
      </c>
      <c r="D519" s="125">
        <v>50</v>
      </c>
      <c r="E519" s="125"/>
      <c r="F519" s="121"/>
      <c r="G519" s="125" t="s">
        <v>3279</v>
      </c>
      <c r="H519" s="125" t="s">
        <v>3263</v>
      </c>
      <c r="I519" s="125" t="s">
        <v>3257</v>
      </c>
      <c r="J519" s="125" t="s">
        <v>3319</v>
      </c>
      <c r="K519" s="125" t="s">
        <v>3298</v>
      </c>
      <c r="L519" s="125" t="s">
        <v>4605</v>
      </c>
      <c r="M519" s="125" t="s">
        <v>4965</v>
      </c>
      <c r="N519" s="125" t="s">
        <v>44</v>
      </c>
      <c r="O519" s="125" t="s">
        <v>4647</v>
      </c>
      <c r="P519" s="125" t="s">
        <v>3828</v>
      </c>
      <c r="Q519" s="126">
        <v>300000</v>
      </c>
      <c r="R519" s="125" t="s">
        <v>4612</v>
      </c>
      <c r="S519" s="187" t="s">
        <v>44</v>
      </c>
      <c r="T519" s="170" t="s">
        <v>44</v>
      </c>
      <c r="U519" s="170" t="s">
        <v>44</v>
      </c>
      <c r="V519" s="171" t="s">
        <v>3271</v>
      </c>
      <c r="W519" s="171" t="s">
        <v>132</v>
      </c>
      <c r="X519" s="171" t="s">
        <v>132</v>
      </c>
      <c r="Y519" s="171" t="s">
        <v>132</v>
      </c>
      <c r="Z519" s="171">
        <v>0</v>
      </c>
      <c r="AA519" s="171" t="s">
        <v>44</v>
      </c>
      <c r="AB519" s="168" t="s">
        <v>44</v>
      </c>
      <c r="AC519" s="171" t="s">
        <v>44</v>
      </c>
      <c r="AD519" s="168">
        <v>8.5000000000000006E-3</v>
      </c>
      <c r="AE519" s="168" t="s">
        <v>44</v>
      </c>
      <c r="AF519" s="168" t="s">
        <v>44</v>
      </c>
      <c r="AG519" s="168" t="s">
        <v>44</v>
      </c>
      <c r="AH519" s="171" t="s">
        <v>44</v>
      </c>
      <c r="AI519" s="171" t="s">
        <v>44</v>
      </c>
      <c r="AJ519" s="171" t="s">
        <v>44</v>
      </c>
      <c r="AK519" s="172">
        <v>45744</v>
      </c>
      <c r="AL519" s="186" t="s">
        <v>6473</v>
      </c>
      <c r="AM519" s="127" t="s">
        <v>44</v>
      </c>
      <c r="AN519" s="127" t="s">
        <v>44</v>
      </c>
      <c r="AO519" s="127" t="s">
        <v>44</v>
      </c>
      <c r="AP519" s="127" t="s">
        <v>44</v>
      </c>
      <c r="AQ519" s="127" t="s">
        <v>44</v>
      </c>
      <c r="AR519" s="127" t="s">
        <v>44</v>
      </c>
      <c r="AS519" s="127" t="s">
        <v>44</v>
      </c>
      <c r="AT519" s="127" t="s">
        <v>44</v>
      </c>
      <c r="AU519" s="127" t="s">
        <v>44</v>
      </c>
      <c r="AV519" s="127" t="s">
        <v>44</v>
      </c>
      <c r="AW519" s="127" t="s">
        <v>44</v>
      </c>
      <c r="AX519" s="127" t="s">
        <v>44</v>
      </c>
      <c r="AY519" s="127" t="s">
        <v>44</v>
      </c>
      <c r="AZ519" s="127" t="s">
        <v>44</v>
      </c>
      <c r="BA519" s="127" t="s">
        <v>44</v>
      </c>
      <c r="BB519" s="127" t="s">
        <v>44</v>
      </c>
      <c r="BC519" s="127" t="s">
        <v>44</v>
      </c>
      <c r="BD519" s="127" t="s">
        <v>44</v>
      </c>
      <c r="BE519" s="127" t="s">
        <v>44</v>
      </c>
      <c r="BF519" s="127" t="s">
        <v>44</v>
      </c>
      <c r="BG519" s="127" t="s">
        <v>44</v>
      </c>
      <c r="BH519" s="127" t="s">
        <v>44</v>
      </c>
      <c r="BI519" s="127" t="s">
        <v>44</v>
      </c>
      <c r="BJ519" s="127" t="s">
        <v>44</v>
      </c>
      <c r="BK519" s="127" t="s">
        <v>44</v>
      </c>
      <c r="BL519" s="127" t="s">
        <v>44</v>
      </c>
      <c r="BM519" s="127" t="s">
        <v>44</v>
      </c>
      <c r="BN519" s="127" t="s">
        <v>44</v>
      </c>
      <c r="BO519" s="127" t="s">
        <v>44</v>
      </c>
      <c r="BP519" s="127" t="s">
        <v>44</v>
      </c>
      <c r="BQ519" s="127" t="s">
        <v>44</v>
      </c>
      <c r="BR519" s="127" t="s">
        <v>44</v>
      </c>
      <c r="BS519" s="127" t="s">
        <v>44</v>
      </c>
      <c r="BT519" s="127">
        <v>0.1006477033769933</v>
      </c>
      <c r="BU519" s="127">
        <v>9.6883288276122706E-2</v>
      </c>
      <c r="BV519" s="174">
        <v>-5.1108381447787998</v>
      </c>
      <c r="BW519" s="174">
        <v>-5.4360572284751312</v>
      </c>
      <c r="BX519" s="127">
        <v>-0.31710402919973868</v>
      </c>
      <c r="BY519" s="127">
        <v>-0.34771525090409189</v>
      </c>
      <c r="BZ519" s="174">
        <v>-0.3206113512313416</v>
      </c>
      <c r="CA519" s="179">
        <v>-0.57307934066535615</v>
      </c>
      <c r="CB519" s="179">
        <v>0.56860949901270608</v>
      </c>
      <c r="CC519" s="179">
        <v>-0.5962549818609586</v>
      </c>
      <c r="CD519" s="179">
        <v>-0.52252531164923111</v>
      </c>
      <c r="CE519" s="179">
        <v>1.07906179418726E-2</v>
      </c>
      <c r="CF519" s="179">
        <v>-0.66875328138564605</v>
      </c>
      <c r="CG519" s="176">
        <v>652.72195754059999</v>
      </c>
      <c r="CH519" s="168">
        <v>0.15</v>
      </c>
      <c r="CI519" s="169" t="s">
        <v>44</v>
      </c>
      <c r="CJ519" s="169">
        <v>1.2750000000000001E-3</v>
      </c>
      <c r="CK519" s="169" t="s">
        <v>44</v>
      </c>
      <c r="CL519" s="169">
        <v>1.2750000000000001E-3</v>
      </c>
      <c r="CM519" s="177">
        <v>2980649.92</v>
      </c>
      <c r="CN519" s="177">
        <v>3176090.3772222213</v>
      </c>
      <c r="CO519" s="177">
        <v>318592.5</v>
      </c>
      <c r="CP519" s="127" t="s">
        <v>44</v>
      </c>
      <c r="CQ519" s="127" t="s">
        <v>44</v>
      </c>
      <c r="CR519" s="127" t="s">
        <v>44</v>
      </c>
      <c r="CS519" s="127" t="s">
        <v>44</v>
      </c>
      <c r="CT519" s="125" t="s">
        <v>44</v>
      </c>
      <c r="CU519" s="125" t="s">
        <v>44</v>
      </c>
      <c r="CV519" s="125" t="s">
        <v>6474</v>
      </c>
      <c r="CW519" s="125" t="s">
        <v>44</v>
      </c>
      <c r="CX519" s="153">
        <v>25569.625694432871</v>
      </c>
    </row>
    <row r="520" spans="1:102" ht="15" customHeight="1" x14ac:dyDescent="0.25">
      <c r="A520" s="8"/>
      <c r="B520" s="128">
        <v>60022798000102</v>
      </c>
      <c r="C520" s="151" t="s">
        <v>3894</v>
      </c>
      <c r="D520" s="125">
        <v>11</v>
      </c>
      <c r="E520" s="125"/>
      <c r="F520" s="121"/>
      <c r="G520" s="125" t="s">
        <v>6475</v>
      </c>
      <c r="H520" s="125" t="s">
        <v>347</v>
      </c>
      <c r="I520" s="125" t="s">
        <v>3278</v>
      </c>
      <c r="J520" s="125" t="s">
        <v>3319</v>
      </c>
      <c r="K520" s="125" t="s">
        <v>3298</v>
      </c>
      <c r="L520" s="125" t="s">
        <v>3272</v>
      </c>
      <c r="M520" s="125" t="s">
        <v>160</v>
      </c>
      <c r="N520" s="125" t="s">
        <v>4633</v>
      </c>
      <c r="O520" s="125" t="s">
        <v>4630</v>
      </c>
      <c r="P520" s="125" t="s">
        <v>4722</v>
      </c>
      <c r="Q520" s="126">
        <v>100</v>
      </c>
      <c r="R520" s="125" t="s">
        <v>4612</v>
      </c>
      <c r="S520" s="187" t="s">
        <v>44</v>
      </c>
      <c r="T520" s="170">
        <v>1000</v>
      </c>
      <c r="U520" s="170">
        <v>1000</v>
      </c>
      <c r="V520" s="171" t="s">
        <v>3271</v>
      </c>
      <c r="W520" s="171" t="s">
        <v>132</v>
      </c>
      <c r="X520" s="171" t="s">
        <v>132</v>
      </c>
      <c r="Y520" s="171" t="s">
        <v>132</v>
      </c>
      <c r="Z520" s="171">
        <v>0</v>
      </c>
      <c r="AA520" s="171" t="s">
        <v>44</v>
      </c>
      <c r="AB520" s="168" t="s">
        <v>44</v>
      </c>
      <c r="AC520" s="171" t="s">
        <v>44</v>
      </c>
      <c r="AD520" s="168">
        <v>1.2500000000000001E-2</v>
      </c>
      <c r="AE520" s="168" t="s">
        <v>44</v>
      </c>
      <c r="AF520" s="168">
        <v>1.2500000000000001E-2</v>
      </c>
      <c r="AG520" s="168">
        <v>0.2</v>
      </c>
      <c r="AH520" s="171" t="s">
        <v>5201</v>
      </c>
      <c r="AI520" s="171" t="s">
        <v>4746</v>
      </c>
      <c r="AJ520" s="171" t="s">
        <v>130</v>
      </c>
      <c r="AK520" s="172">
        <v>45783</v>
      </c>
      <c r="AL520" s="186" t="s">
        <v>6476</v>
      </c>
      <c r="AM520" s="127">
        <v>-1.6166216948310899E-2</v>
      </c>
      <c r="AN520" s="127">
        <v>-2.72517692525556E-2</v>
      </c>
      <c r="AO520" s="127" t="s">
        <v>44</v>
      </c>
      <c r="AP520" s="127" t="s">
        <v>44</v>
      </c>
      <c r="AQ520" s="127" t="s">
        <v>44</v>
      </c>
      <c r="AR520" s="127" t="s">
        <v>44</v>
      </c>
      <c r="AS520" s="127" t="s">
        <v>44</v>
      </c>
      <c r="AT520" s="127" t="s">
        <v>44</v>
      </c>
      <c r="AU520" s="127" t="s">
        <v>44</v>
      </c>
      <c r="AV520" s="127" t="s">
        <v>44</v>
      </c>
      <c r="AW520" s="127">
        <v>-1.87994044951709E-2</v>
      </c>
      <c r="AX520" s="127" t="s">
        <v>44</v>
      </c>
      <c r="AY520" s="127" t="s">
        <v>44</v>
      </c>
      <c r="AZ520" s="127" t="s">
        <v>44</v>
      </c>
      <c r="BA520" s="127" t="s">
        <v>44</v>
      </c>
      <c r="BB520" s="127" t="s">
        <v>44</v>
      </c>
      <c r="BC520" s="127" t="s">
        <v>44</v>
      </c>
      <c r="BD520" s="127" t="s">
        <v>44</v>
      </c>
      <c r="BE520" s="127" t="s">
        <v>44</v>
      </c>
      <c r="BF520" s="127" t="s">
        <v>44</v>
      </c>
      <c r="BG520" s="127" t="s">
        <v>44</v>
      </c>
      <c r="BH520" s="127" t="s">
        <v>44</v>
      </c>
      <c r="BI520" s="127">
        <v>-2.70755984065644E-2</v>
      </c>
      <c r="BJ520" s="127">
        <v>-7.2654121380348297E-2</v>
      </c>
      <c r="BK520" s="127" t="s">
        <v>44</v>
      </c>
      <c r="BL520" s="127" t="s">
        <v>44</v>
      </c>
      <c r="BM520" s="127" t="s">
        <v>44</v>
      </c>
      <c r="BN520" s="127" t="s">
        <v>44</v>
      </c>
      <c r="BO520" s="127" t="s">
        <v>44</v>
      </c>
      <c r="BP520" s="127" t="s">
        <v>44</v>
      </c>
      <c r="BQ520" s="127" t="s">
        <v>44</v>
      </c>
      <c r="BR520" s="127" t="s">
        <v>44</v>
      </c>
      <c r="BS520" s="127">
        <v>-0.14545582526365453</v>
      </c>
      <c r="BT520" s="127" t="s">
        <v>44</v>
      </c>
      <c r="BU520" s="127">
        <v>3.8416783116654099E-2</v>
      </c>
      <c r="BV520" s="174" t="s">
        <v>44</v>
      </c>
      <c r="BW520" s="174">
        <v>-4.0765671672115156</v>
      </c>
      <c r="BX520" s="127" t="s">
        <v>44</v>
      </c>
      <c r="BY520" s="127">
        <v>-4.6516307323646602E-2</v>
      </c>
      <c r="BZ520" s="174">
        <v>-1.91109390550223E-2</v>
      </c>
      <c r="CA520" s="179" t="s">
        <v>44</v>
      </c>
      <c r="CB520" s="179" t="s">
        <v>44</v>
      </c>
      <c r="CC520" s="179" t="s">
        <v>44</v>
      </c>
      <c r="CD520" s="179" t="s">
        <v>44</v>
      </c>
      <c r="CE520" s="179" t="s">
        <v>44</v>
      </c>
      <c r="CF520" s="179" t="s">
        <v>44</v>
      </c>
      <c r="CG520" s="176">
        <v>98.142230600000005</v>
      </c>
      <c r="CH520" s="168">
        <v>0.15</v>
      </c>
      <c r="CI520" s="169">
        <v>0.1</v>
      </c>
      <c r="CJ520" s="169">
        <v>1.8749999999999999E-3</v>
      </c>
      <c r="CK520" s="169" t="s">
        <v>44</v>
      </c>
      <c r="CL520" s="169">
        <v>1.8749999999999999E-3</v>
      </c>
      <c r="CM520" s="177">
        <v>158901104.15000001</v>
      </c>
      <c r="CN520" s="177">
        <v>162277858.59396824</v>
      </c>
      <c r="CO520" s="177">
        <v>-10378366.880000001</v>
      </c>
      <c r="CP520" s="127" t="s">
        <v>44</v>
      </c>
      <c r="CQ520" s="127" t="s">
        <v>44</v>
      </c>
      <c r="CR520" s="127" t="s">
        <v>44</v>
      </c>
      <c r="CS520" s="127" t="s">
        <v>44</v>
      </c>
      <c r="CT520" s="125" t="s">
        <v>44</v>
      </c>
      <c r="CU520" s="125" t="s">
        <v>44</v>
      </c>
      <c r="CV520" s="125" t="s">
        <v>44</v>
      </c>
      <c r="CW520" s="125" t="s">
        <v>44</v>
      </c>
      <c r="CX520" s="153">
        <v>25569.625694432871</v>
      </c>
    </row>
    <row r="521" spans="1:102" ht="15" customHeight="1" x14ac:dyDescent="0.25">
      <c r="A521" s="8"/>
      <c r="B521" s="128">
        <v>44982118000138</v>
      </c>
      <c r="C521" s="151" t="s">
        <v>4124</v>
      </c>
      <c r="D521" s="125">
        <v>11</v>
      </c>
      <c r="E521" s="125"/>
      <c r="F521" s="121"/>
      <c r="G521" s="125" t="s">
        <v>6475</v>
      </c>
      <c r="H521" s="125" t="s">
        <v>4673</v>
      </c>
      <c r="I521" s="125" t="s">
        <v>4673</v>
      </c>
      <c r="J521" s="125" t="s">
        <v>357</v>
      </c>
      <c r="K521" s="125" t="s">
        <v>3298</v>
      </c>
      <c r="L521" s="125" t="s">
        <v>3272</v>
      </c>
      <c r="M521" s="125" t="s">
        <v>160</v>
      </c>
      <c r="N521" s="125" t="s">
        <v>3305</v>
      </c>
      <c r="O521" s="125" t="s">
        <v>4630</v>
      </c>
      <c r="P521" s="125" t="s">
        <v>4722</v>
      </c>
      <c r="Q521" s="126">
        <v>100</v>
      </c>
      <c r="R521" s="125" t="s">
        <v>4612</v>
      </c>
      <c r="S521" s="187" t="s">
        <v>44</v>
      </c>
      <c r="T521" s="170">
        <v>0.01</v>
      </c>
      <c r="U521" s="170">
        <v>0.01</v>
      </c>
      <c r="V521" s="171" t="s">
        <v>3271</v>
      </c>
      <c r="W521" s="171" t="s">
        <v>132</v>
      </c>
      <c r="X521" s="171" t="s">
        <v>132</v>
      </c>
      <c r="Y521" s="171" t="s">
        <v>132</v>
      </c>
      <c r="Z521" s="171">
        <v>0</v>
      </c>
      <c r="AA521" s="171" t="s">
        <v>44</v>
      </c>
      <c r="AB521" s="168" t="s">
        <v>44</v>
      </c>
      <c r="AC521" s="171" t="s">
        <v>44</v>
      </c>
      <c r="AD521" s="168">
        <v>1.1000000000000001E-2</v>
      </c>
      <c r="AE521" s="168" t="s">
        <v>44</v>
      </c>
      <c r="AF521" s="168">
        <v>1.1000000000000001E-2</v>
      </c>
      <c r="AG521" s="168">
        <v>0.2</v>
      </c>
      <c r="AH521" s="171" t="s">
        <v>44</v>
      </c>
      <c r="AI521" s="171" t="s">
        <v>44</v>
      </c>
      <c r="AJ521" s="171" t="s">
        <v>44</v>
      </c>
      <c r="AK521" s="172">
        <v>44888</v>
      </c>
      <c r="AL521" s="186" t="s">
        <v>6477</v>
      </c>
      <c r="AM521" s="127">
        <v>-2.0354527763573002E-3</v>
      </c>
      <c r="AN521" s="127">
        <v>2.2604211029944199E-2</v>
      </c>
      <c r="AO521" s="127">
        <v>5.5608015341224802E-2</v>
      </c>
      <c r="AP521" s="127">
        <v>-2.1641653218482E-3</v>
      </c>
      <c r="AQ521" s="127">
        <v>-6.2442643878841001E-3</v>
      </c>
      <c r="AR521" s="127">
        <v>-8.0300477521952199E-2</v>
      </c>
      <c r="AS521" s="127">
        <v>5.6828989014838004E-3</v>
      </c>
      <c r="AT521" s="127" t="s">
        <v>44</v>
      </c>
      <c r="AU521" s="127" t="s">
        <v>44</v>
      </c>
      <c r="AV521" s="127" t="s">
        <v>44</v>
      </c>
      <c r="AW521" s="127">
        <v>7.60994786072E-4</v>
      </c>
      <c r="AX521" s="127" t="s">
        <v>44</v>
      </c>
      <c r="AY521" s="127">
        <v>0.49786431694818051</v>
      </c>
      <c r="AZ521" s="127">
        <v>0.3750332146209378</v>
      </c>
      <c r="BA521" s="127" t="s">
        <v>44</v>
      </c>
      <c r="BB521" s="127" t="s">
        <v>44</v>
      </c>
      <c r="BC521" s="127" t="s">
        <v>44</v>
      </c>
      <c r="BD521" s="127">
        <v>4.3555664413103802E-2</v>
      </c>
      <c r="BE521" s="127" t="s">
        <v>44</v>
      </c>
      <c r="BF521" s="127" t="s">
        <v>44</v>
      </c>
      <c r="BG521" s="127" t="s">
        <v>44</v>
      </c>
      <c r="BH521" s="127">
        <v>5.0247173534074003E-3</v>
      </c>
      <c r="BI521" s="127">
        <v>-1.2944834234610699E-2</v>
      </c>
      <c r="BJ521" s="127">
        <v>-2.27981410978483E-2</v>
      </c>
      <c r="BK521" s="127">
        <v>-9.2666892515750499E-2</v>
      </c>
      <c r="BL521" s="127">
        <v>-0.12491819762909762</v>
      </c>
      <c r="BM521" s="127">
        <v>-0.13378474732476897</v>
      </c>
      <c r="BN521" s="127">
        <v>-0.18904020567619459</v>
      </c>
      <c r="BO521" s="127">
        <v>-0.12479149468334121</v>
      </c>
      <c r="BP521" s="127" t="s">
        <v>44</v>
      </c>
      <c r="BQ521" s="127" t="s">
        <v>44</v>
      </c>
      <c r="BR521" s="127" t="s">
        <v>44</v>
      </c>
      <c r="BS521" s="127">
        <v>-0.13086911068352969</v>
      </c>
      <c r="BT521" s="127">
        <v>5.5965343072980303E-2</v>
      </c>
      <c r="BU521" s="127">
        <v>5.7738008875170797E-2</v>
      </c>
      <c r="BV521" s="174">
        <v>-1.4762106237502606</v>
      </c>
      <c r="BW521" s="174">
        <v>-2.073598337694758</v>
      </c>
      <c r="BX521" s="127">
        <v>-2.3584493142347399E-2</v>
      </c>
      <c r="BY521" s="127">
        <v>-0.12815825399139391</v>
      </c>
      <c r="BZ521" s="174">
        <v>0.1132638285620271</v>
      </c>
      <c r="CA521" s="179">
        <v>0.43786636338441071</v>
      </c>
      <c r="CB521" s="179">
        <v>-0.32756831451307028</v>
      </c>
      <c r="CC521" s="179">
        <v>0.56100506105475856</v>
      </c>
      <c r="CD521" s="179">
        <v>0.60657472374134713</v>
      </c>
      <c r="CE521" s="179">
        <v>-3.9083656676421399E-2</v>
      </c>
      <c r="CF521" s="179">
        <v>0.52811546225641093</v>
      </c>
      <c r="CG521" s="176">
        <v>96.019527179999997</v>
      </c>
      <c r="CH521" s="168">
        <v>0.1</v>
      </c>
      <c r="CI521" s="169">
        <v>0.05</v>
      </c>
      <c r="CJ521" s="169">
        <v>1.1000000000000001E-3</v>
      </c>
      <c r="CK521" s="169" t="s">
        <v>44</v>
      </c>
      <c r="CL521" s="169">
        <v>1.1000000000000001E-3</v>
      </c>
      <c r="CM521" s="177">
        <v>163300505.90000001</v>
      </c>
      <c r="CN521" s="177">
        <v>161414720.53119051</v>
      </c>
      <c r="CO521" s="177" t="s">
        <v>44</v>
      </c>
      <c r="CP521" s="127" t="s">
        <v>44</v>
      </c>
      <c r="CQ521" s="127" t="s">
        <v>44</v>
      </c>
      <c r="CR521" s="127" t="s">
        <v>44</v>
      </c>
      <c r="CS521" s="127" t="s">
        <v>44</v>
      </c>
      <c r="CT521" s="125" t="s">
        <v>44</v>
      </c>
      <c r="CU521" s="125" t="s">
        <v>44</v>
      </c>
      <c r="CV521" s="125" t="s">
        <v>6478</v>
      </c>
      <c r="CW521" s="125" t="s">
        <v>44</v>
      </c>
      <c r="CX521" s="153">
        <v>25569.604861099539</v>
      </c>
    </row>
    <row r="522" spans="1:102" ht="15" customHeight="1" x14ac:dyDescent="0.25">
      <c r="A522" s="8"/>
      <c r="B522" s="128">
        <v>20468028000165</v>
      </c>
      <c r="C522" s="151" t="s">
        <v>3350</v>
      </c>
      <c r="D522" s="125">
        <v>26</v>
      </c>
      <c r="E522" s="125"/>
      <c r="F522" s="121"/>
      <c r="G522" s="125" t="s">
        <v>6496</v>
      </c>
      <c r="H522" s="125" t="s">
        <v>3263</v>
      </c>
      <c r="I522" s="125" t="s">
        <v>3257</v>
      </c>
      <c r="J522" s="125" t="s">
        <v>357</v>
      </c>
      <c r="K522" s="125" t="s">
        <v>3285</v>
      </c>
      <c r="L522" s="125" t="s">
        <v>3272</v>
      </c>
      <c r="M522" s="125" t="s">
        <v>112</v>
      </c>
      <c r="N522" s="125" t="s">
        <v>113</v>
      </c>
      <c r="O522" s="125" t="s">
        <v>3309</v>
      </c>
      <c r="P522" s="125" t="s">
        <v>4926</v>
      </c>
      <c r="Q522" s="126">
        <v>1000</v>
      </c>
      <c r="R522" s="125" t="s">
        <v>4571</v>
      </c>
      <c r="S522" s="187" t="s">
        <v>44</v>
      </c>
      <c r="T522" s="170">
        <v>1000</v>
      </c>
      <c r="U522" s="170">
        <v>1000</v>
      </c>
      <c r="V522" s="171" t="s">
        <v>3271</v>
      </c>
      <c r="W522" s="171" t="s">
        <v>3288</v>
      </c>
      <c r="X522" s="171" t="s">
        <v>5315</v>
      </c>
      <c r="Y522" s="171" t="s">
        <v>3292</v>
      </c>
      <c r="Z522" s="171">
        <v>16</v>
      </c>
      <c r="AA522" s="171" t="s">
        <v>44</v>
      </c>
      <c r="AB522" s="168" t="s">
        <v>44</v>
      </c>
      <c r="AC522" s="171" t="s">
        <v>44</v>
      </c>
      <c r="AD522" s="168">
        <v>1.66E-2</v>
      </c>
      <c r="AE522" s="168" t="s">
        <v>44</v>
      </c>
      <c r="AF522" s="168">
        <v>1.66E-2</v>
      </c>
      <c r="AG522" s="168">
        <v>0.2</v>
      </c>
      <c r="AH522" s="171" t="s">
        <v>133</v>
      </c>
      <c r="AI522" s="171" t="s">
        <v>4607</v>
      </c>
      <c r="AJ522" s="171" t="s">
        <v>3246</v>
      </c>
      <c r="AK522" s="172">
        <v>41974</v>
      </c>
      <c r="AL522" s="186" t="s">
        <v>6497</v>
      </c>
      <c r="AM522" s="127">
        <v>2.3534910624979999E-4</v>
      </c>
      <c r="AN522" s="127">
        <v>2.7054586391350499E-2</v>
      </c>
      <c r="AO522" s="127">
        <v>0.2522280459493087</v>
      </c>
      <c r="AP522" s="127">
        <v>0.1454191338281782</v>
      </c>
      <c r="AQ522" s="127">
        <v>0.18833437649766119</v>
      </c>
      <c r="AR522" s="127">
        <v>-0.15886663902038131</v>
      </c>
      <c r="AS522" s="127">
        <v>0.28468795913321782</v>
      </c>
      <c r="AT522" s="127">
        <v>5.3760997399115301E-2</v>
      </c>
      <c r="AU522" s="127" t="s">
        <v>44</v>
      </c>
      <c r="AV522" s="127" t="s">
        <v>44</v>
      </c>
      <c r="AW522" s="127">
        <v>0.1299976526390309</v>
      </c>
      <c r="AX522" s="127">
        <v>2.15730935021838E-2</v>
      </c>
      <c r="AY522" s="127">
        <v>0.5958851276075029</v>
      </c>
      <c r="AZ522" s="127">
        <v>1.7010838151564089</v>
      </c>
      <c r="BA522" s="127">
        <v>1.113234840791508</v>
      </c>
      <c r="BB522" s="127">
        <v>1.5447575971458067</v>
      </c>
      <c r="BC522" s="127" t="s">
        <v>44</v>
      </c>
      <c r="BD522" s="127">
        <v>2.1819450645550158</v>
      </c>
      <c r="BE522" s="127">
        <v>0.43450240034500021</v>
      </c>
      <c r="BF522" s="127" t="s">
        <v>44</v>
      </c>
      <c r="BG522" s="127" t="s">
        <v>44</v>
      </c>
      <c r="BH522" s="127">
        <v>1.5687825932132284</v>
      </c>
      <c r="BI522" s="127">
        <v>-1.0674032352003499E-2</v>
      </c>
      <c r="BJ522" s="127">
        <v>-1.83477657364421E-2</v>
      </c>
      <c r="BK522" s="127">
        <v>0.10395313809233329</v>
      </c>
      <c r="BL522" s="127">
        <v>1.3082636530066472E-2</v>
      </c>
      <c r="BM522" s="127">
        <v>5.9198579164342791E-2</v>
      </c>
      <c r="BN522" s="127">
        <v>-0.26760636717462372</v>
      </c>
      <c r="BO522" s="127">
        <v>0.15421356554839269</v>
      </c>
      <c r="BP522" s="127">
        <v>-6.9969038053918797E-2</v>
      </c>
      <c r="BQ522" s="127" t="s">
        <v>44</v>
      </c>
      <c r="BR522" s="127" t="s">
        <v>44</v>
      </c>
      <c r="BS522" s="127">
        <v>4.352558381826821E-2</v>
      </c>
      <c r="BT522" s="127">
        <v>0.1903070220310904</v>
      </c>
      <c r="BU522" s="127">
        <v>0.2188656854949273</v>
      </c>
      <c r="BV522" s="174">
        <v>0.55082198780143743</v>
      </c>
      <c r="BW522" s="174">
        <v>0.2388373697262193</v>
      </c>
      <c r="BX522" s="127">
        <v>-0.1047303440879411</v>
      </c>
      <c r="BY522" s="127">
        <v>-0.50269124128701304</v>
      </c>
      <c r="BZ522" s="174">
        <v>0.81033586809932323</v>
      </c>
      <c r="CA522" s="179">
        <v>0.89252782112946816</v>
      </c>
      <c r="CB522" s="179">
        <v>-0.4452514884392379</v>
      </c>
      <c r="CC522" s="179">
        <v>0.64200194572246616</v>
      </c>
      <c r="CD522" s="179">
        <v>0.55139062683898277</v>
      </c>
      <c r="CE522" s="179">
        <v>7.1505047235149902E-2</v>
      </c>
      <c r="CF522" s="179">
        <v>0.75815641006066314</v>
      </c>
      <c r="CG522" s="176">
        <v>4.0069065999999998</v>
      </c>
      <c r="CH522" s="168">
        <v>0.25</v>
      </c>
      <c r="CI522" s="169">
        <v>0.15</v>
      </c>
      <c r="CJ522" s="169">
        <v>4.15E-3</v>
      </c>
      <c r="CK522" s="169" t="s">
        <v>44</v>
      </c>
      <c r="CL522" s="169">
        <v>4.15E-3</v>
      </c>
      <c r="CM522" s="177">
        <v>191547862.13</v>
      </c>
      <c r="CN522" s="177">
        <v>186990306.04523811</v>
      </c>
      <c r="CO522" s="177">
        <v>12279134.179999996</v>
      </c>
      <c r="CP522" s="127" t="s">
        <v>44</v>
      </c>
      <c r="CQ522" s="127" t="s">
        <v>44</v>
      </c>
      <c r="CR522" s="127" t="s">
        <v>44</v>
      </c>
      <c r="CS522" s="127" t="s">
        <v>44</v>
      </c>
      <c r="CT522" s="125" t="s">
        <v>44</v>
      </c>
      <c r="CU522" s="125" t="s">
        <v>44</v>
      </c>
      <c r="CV522" s="125" t="s">
        <v>6498</v>
      </c>
      <c r="CW522" s="125" t="s">
        <v>44</v>
      </c>
      <c r="CX522" s="153">
        <v>25569.625694432871</v>
      </c>
    </row>
    <row r="523" spans="1:102" ht="15" customHeight="1" x14ac:dyDescent="0.25">
      <c r="A523" s="8"/>
      <c r="B523" s="128">
        <v>26362460000153</v>
      </c>
      <c r="C523" s="151" t="s">
        <v>3351</v>
      </c>
      <c r="D523" s="125">
        <v>26</v>
      </c>
      <c r="E523" s="125"/>
      <c r="F523" s="121" t="s">
        <v>3274</v>
      </c>
      <c r="G523" s="125" t="s">
        <v>6496</v>
      </c>
      <c r="H523" s="125" t="s">
        <v>3263</v>
      </c>
      <c r="I523" s="125" t="s">
        <v>3257</v>
      </c>
      <c r="J523" s="125" t="s">
        <v>357</v>
      </c>
      <c r="K523" s="125" t="s">
        <v>3285</v>
      </c>
      <c r="L523" s="125" t="s">
        <v>3273</v>
      </c>
      <c r="M523" s="125" t="s">
        <v>112</v>
      </c>
      <c r="N523" s="125" t="s">
        <v>113</v>
      </c>
      <c r="O523" s="125" t="s">
        <v>4606</v>
      </c>
      <c r="P523" s="125" t="s">
        <v>4926</v>
      </c>
      <c r="Q523" s="126">
        <v>100</v>
      </c>
      <c r="R523" s="125" t="s">
        <v>4571</v>
      </c>
      <c r="S523" s="187" t="s">
        <v>44</v>
      </c>
      <c r="T523" s="170">
        <v>100</v>
      </c>
      <c r="U523" s="170">
        <v>100</v>
      </c>
      <c r="V523" s="171" t="s">
        <v>3271</v>
      </c>
      <c r="W523" s="171" t="s">
        <v>3288</v>
      </c>
      <c r="X523" s="171" t="s">
        <v>5315</v>
      </c>
      <c r="Y523" s="171" t="s">
        <v>3292</v>
      </c>
      <c r="Z523" s="171">
        <v>16</v>
      </c>
      <c r="AA523" s="171" t="s">
        <v>44</v>
      </c>
      <c r="AB523" s="168" t="s">
        <v>44</v>
      </c>
      <c r="AC523" s="171" t="s">
        <v>6499</v>
      </c>
      <c r="AD523" s="168">
        <v>1.9E-2</v>
      </c>
      <c r="AE523" s="168">
        <v>0.129</v>
      </c>
      <c r="AF523" s="168">
        <v>0.02</v>
      </c>
      <c r="AG523" s="168">
        <v>0.2</v>
      </c>
      <c r="AH523" s="171" t="s">
        <v>133</v>
      </c>
      <c r="AI523" s="171" t="s">
        <v>4607</v>
      </c>
      <c r="AJ523" s="171" t="s">
        <v>44</v>
      </c>
      <c r="AK523" s="172">
        <v>42733</v>
      </c>
      <c r="AL523" s="186" t="s">
        <v>6500</v>
      </c>
      <c r="AM523" s="127">
        <v>1.5124763695214E-2</v>
      </c>
      <c r="AN523" s="127">
        <v>1.22339481235014E-2</v>
      </c>
      <c r="AO523" s="127">
        <v>0.25702912233880237</v>
      </c>
      <c r="AP523" s="127">
        <v>0.1480084772513594</v>
      </c>
      <c r="AQ523" s="127">
        <v>0.18008004827612861</v>
      </c>
      <c r="AR523" s="127">
        <v>-7.7677032972830795E-2</v>
      </c>
      <c r="AS523" s="127">
        <v>0.1933002300209469</v>
      </c>
      <c r="AT523" s="127">
        <v>0.141635395567802</v>
      </c>
      <c r="AU523" s="127" t="s">
        <v>44</v>
      </c>
      <c r="AV523" s="127" t="s">
        <v>44</v>
      </c>
      <c r="AW523" s="127">
        <v>0.17634145176099511</v>
      </c>
      <c r="AX523" s="127">
        <v>1.3863997471434517</v>
      </c>
      <c r="AY523" s="127">
        <v>0.26945626272988887</v>
      </c>
      <c r="AZ523" s="127">
        <v>1.7334633759255498</v>
      </c>
      <c r="BA523" s="127">
        <v>1.1344246857054947</v>
      </c>
      <c r="BB523" s="127">
        <v>1.4656476057365799</v>
      </c>
      <c r="BC523" s="127" t="s">
        <v>44</v>
      </c>
      <c r="BD523" s="127">
        <v>1.4815185164687272</v>
      </c>
      <c r="BE523" s="127">
        <v>1.1447131252262868</v>
      </c>
      <c r="BF523" s="127" t="s">
        <v>44</v>
      </c>
      <c r="BG523" s="127" t="s">
        <v>44</v>
      </c>
      <c r="BH523" s="127">
        <v>2.8388387653660239</v>
      </c>
      <c r="BI523" s="127">
        <v>4.2153822369605997E-3</v>
      </c>
      <c r="BJ523" s="127">
        <v>-3.3168404004291198E-2</v>
      </c>
      <c r="BK523" s="127">
        <v>0.1087542144818269</v>
      </c>
      <c r="BL523" s="127">
        <v>1.5514253382522991E-2</v>
      </c>
      <c r="BM523" s="127">
        <v>5.0952442292775402E-2</v>
      </c>
      <c r="BN523" s="127">
        <v>-0.18641676112707309</v>
      </c>
      <c r="BO523" s="127">
        <v>6.2825836436121801E-2</v>
      </c>
      <c r="BP523" s="127">
        <v>1.7905360114767802E-2</v>
      </c>
      <c r="BQ523" s="127" t="s">
        <v>44</v>
      </c>
      <c r="BR523" s="127" t="s">
        <v>44</v>
      </c>
      <c r="BS523" s="127">
        <v>0.10754365380786801</v>
      </c>
      <c r="BT523" s="127">
        <v>0.21027771393736699</v>
      </c>
      <c r="BU523" s="127">
        <v>0.22165043455731351</v>
      </c>
      <c r="BV523" s="174">
        <v>0.53575572693669127</v>
      </c>
      <c r="BW523" s="174">
        <v>0.45330119777477701</v>
      </c>
      <c r="BX523" s="127">
        <v>-0.1538642109941655</v>
      </c>
      <c r="BY523" s="127">
        <v>-0.4417894023832809</v>
      </c>
      <c r="BZ523" s="174">
        <v>0.83660263926874634</v>
      </c>
      <c r="CA523" s="179">
        <v>0.87570186003994122</v>
      </c>
      <c r="CB523" s="179">
        <v>-0.48014857999326288</v>
      </c>
      <c r="CC523" s="179">
        <v>0.74571659462135931</v>
      </c>
      <c r="CD523" s="179">
        <v>0.66639593613965797</v>
      </c>
      <c r="CE523" s="179">
        <v>0.10478489976984461</v>
      </c>
      <c r="CF523" s="179">
        <v>0.8448447186901068</v>
      </c>
      <c r="CG523" s="176">
        <v>4.5209833000000001</v>
      </c>
      <c r="CH523" s="168">
        <v>0.25</v>
      </c>
      <c r="CI523" s="169">
        <v>0.15</v>
      </c>
      <c r="CJ523" s="169">
        <v>4.7499999999999999E-3</v>
      </c>
      <c r="CK523" s="169" t="s">
        <v>44</v>
      </c>
      <c r="CL523" s="169">
        <v>4.7499999999999999E-3</v>
      </c>
      <c r="CM523" s="177">
        <v>287852200.70999998</v>
      </c>
      <c r="CN523" s="177">
        <v>286953908.23952383</v>
      </c>
      <c r="CO523" s="177">
        <v>-158278.15999999971</v>
      </c>
      <c r="CP523" s="127" t="s">
        <v>44</v>
      </c>
      <c r="CQ523" s="127" t="s">
        <v>44</v>
      </c>
      <c r="CR523" s="127" t="s">
        <v>44</v>
      </c>
      <c r="CS523" s="127" t="s">
        <v>44</v>
      </c>
      <c r="CT523" s="125" t="s">
        <v>44</v>
      </c>
      <c r="CU523" s="125" t="s">
        <v>44</v>
      </c>
      <c r="CV523" s="125" t="s">
        <v>6501</v>
      </c>
      <c r="CW523" s="125" t="s">
        <v>44</v>
      </c>
      <c r="CX523" s="153">
        <v>25569.625694432871</v>
      </c>
    </row>
    <row r="524" spans="1:102" ht="15" customHeight="1" x14ac:dyDescent="0.25">
      <c r="A524" s="8"/>
      <c r="B524" s="128">
        <v>10500884000105</v>
      </c>
      <c r="C524" s="151" t="s">
        <v>6506</v>
      </c>
      <c r="D524" s="125">
        <v>26</v>
      </c>
      <c r="E524" s="125" t="s">
        <v>131</v>
      </c>
      <c r="F524" s="121" t="s">
        <v>3274</v>
      </c>
      <c r="G524" s="125" t="s">
        <v>6503</v>
      </c>
      <c r="H524" s="125" t="s">
        <v>3264</v>
      </c>
      <c r="I524" s="125" t="s">
        <v>3265</v>
      </c>
      <c r="J524" s="125" t="s">
        <v>3318</v>
      </c>
      <c r="K524" s="125" t="s">
        <v>3285</v>
      </c>
      <c r="L524" s="125" t="s">
        <v>3272</v>
      </c>
      <c r="M524" s="125" t="s">
        <v>112</v>
      </c>
      <c r="N524" s="125" t="s">
        <v>113</v>
      </c>
      <c r="O524" s="125" t="s">
        <v>3309</v>
      </c>
      <c r="P524" s="125" t="s">
        <v>3308</v>
      </c>
      <c r="Q524" s="126">
        <v>5000</v>
      </c>
      <c r="R524" s="125" t="s">
        <v>4571</v>
      </c>
      <c r="S524" s="187" t="s">
        <v>44</v>
      </c>
      <c r="T524" s="170">
        <v>1000</v>
      </c>
      <c r="U524" s="170">
        <v>5000</v>
      </c>
      <c r="V524" s="171" t="s">
        <v>3271</v>
      </c>
      <c r="W524" s="171" t="s">
        <v>3288</v>
      </c>
      <c r="X524" s="171" t="s">
        <v>4693</v>
      </c>
      <c r="Y524" s="171" t="s">
        <v>3292</v>
      </c>
      <c r="Z524" s="171">
        <v>29</v>
      </c>
      <c r="AA524" s="171" t="s">
        <v>44</v>
      </c>
      <c r="AB524" s="168" t="s">
        <v>44</v>
      </c>
      <c r="AC524" s="171" t="s">
        <v>6507</v>
      </c>
      <c r="AD524" s="168">
        <v>1.8500000000000003E-2</v>
      </c>
      <c r="AE524" s="168">
        <v>0.16849999999999998</v>
      </c>
      <c r="AF524" s="168">
        <v>2.2000000000000002E-2</v>
      </c>
      <c r="AG524" s="168">
        <v>0.15</v>
      </c>
      <c r="AH524" s="171" t="s">
        <v>133</v>
      </c>
      <c r="AI524" s="171" t="s">
        <v>4607</v>
      </c>
      <c r="AJ524" s="171" t="s">
        <v>3246</v>
      </c>
      <c r="AK524" s="172">
        <v>40968</v>
      </c>
      <c r="AL524" s="186" t="s">
        <v>6508</v>
      </c>
      <c r="AM524" s="127">
        <v>-4.2065870276557699E-2</v>
      </c>
      <c r="AN524" s="127">
        <v>2.19753481948845E-2</v>
      </c>
      <c r="AO524" s="127">
        <v>0.2490889320227489</v>
      </c>
      <c r="AP524" s="127">
        <v>0.1618643451106527</v>
      </c>
      <c r="AQ524" s="127">
        <v>0.22633072218604</v>
      </c>
      <c r="AR524" s="127">
        <v>-8.1040482164494401E-2</v>
      </c>
      <c r="AS524" s="127">
        <v>0.3901746593955242</v>
      </c>
      <c r="AT524" s="127">
        <v>5.0430526329742202E-2</v>
      </c>
      <c r="AU524" s="127" t="s">
        <v>44</v>
      </c>
      <c r="AV524" s="127" t="s">
        <v>44</v>
      </c>
      <c r="AW524" s="127">
        <v>0.15500509580772021</v>
      </c>
      <c r="AX524" s="127" t="s">
        <v>44</v>
      </c>
      <c r="AY524" s="127">
        <v>0.4840134302520539</v>
      </c>
      <c r="AZ524" s="127">
        <v>1.6799129105716109</v>
      </c>
      <c r="BA524" s="127">
        <v>1.248626995777947</v>
      </c>
      <c r="BB524" s="127">
        <v>1.9233081928474915</v>
      </c>
      <c r="BC524" s="127" t="s">
        <v>44</v>
      </c>
      <c r="BD524" s="127">
        <v>2.9904309088960082</v>
      </c>
      <c r="BE524" s="127">
        <v>0.40758516026518699</v>
      </c>
      <c r="BF524" s="127" t="s">
        <v>44</v>
      </c>
      <c r="BG524" s="127" t="s">
        <v>44</v>
      </c>
      <c r="BH524" s="127">
        <v>2.4689654590511383</v>
      </c>
      <c r="BI524" s="127">
        <v>-5.2975251734811199E-2</v>
      </c>
      <c r="BJ524" s="127">
        <v>-2.3427003932907999E-2</v>
      </c>
      <c r="BK524" s="127">
        <v>0.10081402416577349</v>
      </c>
      <c r="BL524" s="127">
        <v>2.8531792207297846E-2</v>
      </c>
      <c r="BM524" s="127">
        <v>9.7213075473282728E-2</v>
      </c>
      <c r="BN524" s="127">
        <v>-0.18978021031873679</v>
      </c>
      <c r="BO524" s="127">
        <v>0.25970026581069899</v>
      </c>
      <c r="BP524" s="127">
        <v>-7.3299509123291903E-2</v>
      </c>
      <c r="BQ524" s="127" t="s">
        <v>44</v>
      </c>
      <c r="BR524" s="127" t="s">
        <v>44</v>
      </c>
      <c r="BS524" s="127">
        <v>8.6775795291156088E-2</v>
      </c>
      <c r="BT524" s="127">
        <v>0.1623980982435686</v>
      </c>
      <c r="BU524" s="127">
        <v>0.18892327992962349</v>
      </c>
      <c r="BV524" s="174">
        <v>0.59954879822009466</v>
      </c>
      <c r="BW524" s="174">
        <v>0.36859571269427222</v>
      </c>
      <c r="BX524" s="127">
        <v>-0.114100522272918</v>
      </c>
      <c r="BY524" s="127">
        <v>-0.47615913334067689</v>
      </c>
      <c r="BZ524" s="174">
        <v>0.67880393683557916</v>
      </c>
      <c r="CA524" s="179">
        <v>0.93064364788068044</v>
      </c>
      <c r="CB524" s="179">
        <v>-0.4400699982507158</v>
      </c>
      <c r="CC524" s="179">
        <v>0.66796884591281314</v>
      </c>
      <c r="CD524" s="179">
        <v>0.53621869012503531</v>
      </c>
      <c r="CE524" s="179">
        <v>0.1000106003630936</v>
      </c>
      <c r="CF524" s="179">
        <v>0.75201368946175529</v>
      </c>
      <c r="CG524" s="176">
        <v>27.792571500000001</v>
      </c>
      <c r="CH524" s="168">
        <v>0.25</v>
      </c>
      <c r="CI524" s="169">
        <v>0.15</v>
      </c>
      <c r="CJ524" s="169">
        <v>4.6250000000000006E-3</v>
      </c>
      <c r="CK524" s="169" t="s">
        <v>44</v>
      </c>
      <c r="CL524" s="169">
        <v>4.6250000000000006E-3</v>
      </c>
      <c r="CM524" s="177">
        <v>2579308323.4000001</v>
      </c>
      <c r="CN524" s="177">
        <v>2536773787.2740488</v>
      </c>
      <c r="CO524" s="177">
        <v>142926290.94999999</v>
      </c>
      <c r="CP524" s="127" t="s">
        <v>44</v>
      </c>
      <c r="CQ524" s="127" t="s">
        <v>44</v>
      </c>
      <c r="CR524" s="127" t="s">
        <v>44</v>
      </c>
      <c r="CS524" s="127" t="s">
        <v>44</v>
      </c>
      <c r="CT524" s="125" t="s">
        <v>44</v>
      </c>
      <c r="CU524" s="125" t="s">
        <v>44</v>
      </c>
      <c r="CV524" s="125" t="s">
        <v>6509</v>
      </c>
      <c r="CW524" s="125" t="s">
        <v>44</v>
      </c>
      <c r="CX524" s="153">
        <v>25569.625694432871</v>
      </c>
    </row>
    <row r="525" spans="1:102" ht="15" customHeight="1" x14ac:dyDescent="0.25">
      <c r="A525" s="8"/>
      <c r="B525" s="128">
        <v>28911549000157</v>
      </c>
      <c r="C525" s="151" t="s">
        <v>6502</v>
      </c>
      <c r="D525" s="125">
        <v>13</v>
      </c>
      <c r="E525" s="125" t="s">
        <v>131</v>
      </c>
      <c r="F525" s="121" t="s">
        <v>3274</v>
      </c>
      <c r="G525" s="125" t="s">
        <v>6503</v>
      </c>
      <c r="H525" s="125" t="s">
        <v>3264</v>
      </c>
      <c r="I525" s="125" t="s">
        <v>3265</v>
      </c>
      <c r="J525" s="125" t="s">
        <v>3318</v>
      </c>
      <c r="K525" s="125" t="s">
        <v>3285</v>
      </c>
      <c r="L525" s="125" t="s">
        <v>3272</v>
      </c>
      <c r="M525" s="125" t="s">
        <v>110</v>
      </c>
      <c r="N525" s="125" t="s">
        <v>111</v>
      </c>
      <c r="O525" s="125" t="s">
        <v>327</v>
      </c>
      <c r="P525" s="125" t="s">
        <v>4661</v>
      </c>
      <c r="Q525" s="126">
        <v>5000</v>
      </c>
      <c r="R525" s="125" t="s">
        <v>4571</v>
      </c>
      <c r="S525" s="187" t="s">
        <v>44</v>
      </c>
      <c r="T525" s="170">
        <v>1000</v>
      </c>
      <c r="U525" s="170">
        <v>5000</v>
      </c>
      <c r="V525" s="171" t="s">
        <v>3271</v>
      </c>
      <c r="W525" s="171" t="s">
        <v>3288</v>
      </c>
      <c r="X525" s="171" t="s">
        <v>4693</v>
      </c>
      <c r="Y525" s="171" t="s">
        <v>4577</v>
      </c>
      <c r="Z525" s="171">
        <v>30</v>
      </c>
      <c r="AA525" s="171" t="s">
        <v>44</v>
      </c>
      <c r="AB525" s="168" t="s">
        <v>44</v>
      </c>
      <c r="AC525" s="171" t="s">
        <v>6504</v>
      </c>
      <c r="AD525" s="168">
        <v>1.55E-2</v>
      </c>
      <c r="AE525" s="168">
        <v>0.16549999999999998</v>
      </c>
      <c r="AF525" s="168">
        <v>1.9E-2</v>
      </c>
      <c r="AG525" s="168">
        <v>0.15</v>
      </c>
      <c r="AH525" s="171" t="s">
        <v>133</v>
      </c>
      <c r="AI525" s="171" t="s">
        <v>4607</v>
      </c>
      <c r="AJ525" s="171" t="s">
        <v>130</v>
      </c>
      <c r="AK525" s="172">
        <v>43102</v>
      </c>
      <c r="AL525" s="186" t="s">
        <v>3402</v>
      </c>
      <c r="AM525" s="127">
        <v>-2.4082078776718099E-2</v>
      </c>
      <c r="AN525" s="127">
        <v>-4.59371415604631E-2</v>
      </c>
      <c r="AO525" s="127">
        <v>6.7023724410502694E-2</v>
      </c>
      <c r="AP525" s="127">
        <v>9.1553676474924905E-2</v>
      </c>
      <c r="AQ525" s="127">
        <v>0.1342111456403674</v>
      </c>
      <c r="AR525" s="127">
        <v>9.3850861196756299E-2</v>
      </c>
      <c r="AS525" s="127">
        <v>0.25800097056279969</v>
      </c>
      <c r="AT525" s="127">
        <v>9.2085343334891795E-2</v>
      </c>
      <c r="AU525" s="127" t="s">
        <v>44</v>
      </c>
      <c r="AV525" s="127" t="s">
        <v>44</v>
      </c>
      <c r="AW525" s="127">
        <v>0.13416732163762021</v>
      </c>
      <c r="AX525" s="127" t="s">
        <v>44</v>
      </c>
      <c r="AY525" s="127" t="s">
        <v>44</v>
      </c>
      <c r="AZ525" s="127">
        <v>0.45202337589818781</v>
      </c>
      <c r="BA525" s="127">
        <v>0.68327871199069978</v>
      </c>
      <c r="BB525" s="127">
        <v>1.0458464115676247</v>
      </c>
      <c r="BC525" s="127">
        <v>0.86307794574981045</v>
      </c>
      <c r="BD525" s="127">
        <v>1.9774069338369129</v>
      </c>
      <c r="BE525" s="127">
        <v>0.74424405519422854</v>
      </c>
      <c r="BF525" s="127" t="s">
        <v>44</v>
      </c>
      <c r="BG525" s="127" t="s">
        <v>44</v>
      </c>
      <c r="BH525" s="127">
        <v>1.7771372592993744</v>
      </c>
      <c r="BI525" s="127">
        <v>-3.49914602349716E-2</v>
      </c>
      <c r="BJ525" s="127">
        <v>-9.1339493688255696E-2</v>
      </c>
      <c r="BK525" s="127">
        <v>-8.12511834464726E-2</v>
      </c>
      <c r="BL525" s="127">
        <v>-3.7423575429709199E-2</v>
      </c>
      <c r="BM525" s="127">
        <v>5.2142366975294063E-3</v>
      </c>
      <c r="BN525" s="127">
        <v>-1.4888866957486001E-2</v>
      </c>
      <c r="BO525" s="127">
        <v>0.12752657697797451</v>
      </c>
      <c r="BP525" s="127">
        <v>-3.1644692118142297E-2</v>
      </c>
      <c r="BQ525" s="127" t="s">
        <v>44</v>
      </c>
      <c r="BR525" s="127" t="s">
        <v>44</v>
      </c>
      <c r="BS525" s="127">
        <v>5.4552490306847057E-2</v>
      </c>
      <c r="BT525" s="127">
        <v>4.5979085541662502E-2</v>
      </c>
      <c r="BU525" s="127">
        <v>7.2548658252818393E-2</v>
      </c>
      <c r="BV525" s="174">
        <v>-1.5738516705705456</v>
      </c>
      <c r="BW525" s="174">
        <v>0.59023443017463439</v>
      </c>
      <c r="BX525" s="127">
        <v>-5.0309142823425898E-2</v>
      </c>
      <c r="BY525" s="127">
        <v>-0.1051607869793602</v>
      </c>
      <c r="BZ525" s="174">
        <v>2.9849448748693701E-2</v>
      </c>
      <c r="CA525" s="179">
        <v>7.3478512503160703E-2</v>
      </c>
      <c r="CB525" s="179">
        <v>-2.7068361147594099E-2</v>
      </c>
      <c r="CC525" s="179">
        <v>0.24391248601401741</v>
      </c>
      <c r="CD525" s="179">
        <v>0.1591999577939153</v>
      </c>
      <c r="CE525" s="179">
        <v>7.7264296880742198E-2</v>
      </c>
      <c r="CF525" s="179">
        <v>0.2231869365110456</v>
      </c>
      <c r="CG525" s="176">
        <v>2.8410117000000001</v>
      </c>
      <c r="CH525" s="168">
        <v>0.3</v>
      </c>
      <c r="CI525" s="169">
        <v>0.15</v>
      </c>
      <c r="CJ525" s="169">
        <v>4.6499999999999996E-3</v>
      </c>
      <c r="CK525" s="169" t="s">
        <v>44</v>
      </c>
      <c r="CL525" s="169">
        <v>4.6499999999999996E-3</v>
      </c>
      <c r="CM525" s="177">
        <v>1330295486.5799999</v>
      </c>
      <c r="CN525" s="177">
        <v>1376740739.5377777</v>
      </c>
      <c r="CO525" s="177">
        <v>44320760.55999998</v>
      </c>
      <c r="CP525" s="127" t="s">
        <v>44</v>
      </c>
      <c r="CQ525" s="127" t="s">
        <v>44</v>
      </c>
      <c r="CR525" s="127" t="s">
        <v>44</v>
      </c>
      <c r="CS525" s="127" t="s">
        <v>44</v>
      </c>
      <c r="CT525" s="125" t="s">
        <v>44</v>
      </c>
      <c r="CU525" s="125" t="s">
        <v>44</v>
      </c>
      <c r="CV525" s="125" t="s">
        <v>6505</v>
      </c>
      <c r="CW525" s="125" t="s">
        <v>44</v>
      </c>
      <c r="CX525" s="153">
        <v>25569.625694432871</v>
      </c>
    </row>
    <row r="526" spans="1:102" ht="15" customHeight="1" x14ac:dyDescent="0.25">
      <c r="A526" s="8"/>
      <c r="B526" s="128">
        <v>9543255000175</v>
      </c>
      <c r="C526" s="151" t="s">
        <v>6510</v>
      </c>
      <c r="D526" s="125">
        <v>10</v>
      </c>
      <c r="E526" s="125"/>
      <c r="F526" s="121" t="s">
        <v>3266</v>
      </c>
      <c r="G526" s="125" t="s">
        <v>615</v>
      </c>
      <c r="H526" s="125" t="s">
        <v>3315</v>
      </c>
      <c r="I526" s="125" t="s">
        <v>3316</v>
      </c>
      <c r="J526" s="125" t="s">
        <v>3317</v>
      </c>
      <c r="K526" s="125" t="s">
        <v>3298</v>
      </c>
      <c r="L526" s="125" t="s">
        <v>3272</v>
      </c>
      <c r="M526" s="125" t="s">
        <v>160</v>
      </c>
      <c r="N526" s="125" t="s">
        <v>3324</v>
      </c>
      <c r="O526" s="125" t="s">
        <v>3326</v>
      </c>
      <c r="P526" s="125" t="s">
        <v>3299</v>
      </c>
      <c r="Q526" s="126">
        <v>1000</v>
      </c>
      <c r="R526" s="125" t="s">
        <v>4612</v>
      </c>
      <c r="S526" s="187" t="s">
        <v>44</v>
      </c>
      <c r="T526" s="170">
        <v>100</v>
      </c>
      <c r="U526" s="170">
        <v>1000</v>
      </c>
      <c r="V526" s="171" t="s">
        <v>3271</v>
      </c>
      <c r="W526" s="171" t="s">
        <v>132</v>
      </c>
      <c r="X526" s="171" t="s">
        <v>132</v>
      </c>
      <c r="Y526" s="171" t="s">
        <v>3288</v>
      </c>
      <c r="Z526" s="171">
        <v>1</v>
      </c>
      <c r="AA526" s="171" t="s">
        <v>44</v>
      </c>
      <c r="AB526" s="168" t="s">
        <v>44</v>
      </c>
      <c r="AC526" s="171" t="s">
        <v>44</v>
      </c>
      <c r="AD526" s="168">
        <v>3.9000000000000003E-3</v>
      </c>
      <c r="AE526" s="168" t="s">
        <v>44</v>
      </c>
      <c r="AF526" s="168">
        <v>4.5000000000000005E-3</v>
      </c>
      <c r="AG526" s="168" t="s">
        <v>44</v>
      </c>
      <c r="AH526" s="171" t="s">
        <v>44</v>
      </c>
      <c r="AI526" s="171" t="s">
        <v>44</v>
      </c>
      <c r="AJ526" s="171" t="s">
        <v>130</v>
      </c>
      <c r="AK526" s="172">
        <v>39674</v>
      </c>
      <c r="AL526" s="186" t="s">
        <v>6511</v>
      </c>
      <c r="AM526" s="127">
        <v>1.03457490085634E-2</v>
      </c>
      <c r="AN526" s="127">
        <v>4.5402378807756397E-2</v>
      </c>
      <c r="AO526" s="127">
        <v>0.14868644482997601</v>
      </c>
      <c r="AP526" s="127">
        <v>0.13258983886064679</v>
      </c>
      <c r="AQ526" s="127">
        <v>0.12437619013102599</v>
      </c>
      <c r="AR526" s="127">
        <v>0.1177381131159862</v>
      </c>
      <c r="AS526" s="127">
        <v>8.9095780255109502E-2</v>
      </c>
      <c r="AT526" s="127">
        <v>0.13553714672560011</v>
      </c>
      <c r="AU526" s="127" t="s">
        <v>44</v>
      </c>
      <c r="AV526" s="127" t="s">
        <v>44</v>
      </c>
      <c r="AW526" s="127">
        <v>9.86888003358459E-2</v>
      </c>
      <c r="AX526" s="127">
        <v>0.94833506813865898</v>
      </c>
      <c r="AY526" s="127">
        <v>1.0000005876339559</v>
      </c>
      <c r="AZ526" s="127">
        <v>1.0027754997723393</v>
      </c>
      <c r="BA526" s="127">
        <v>1.0089523711465216</v>
      </c>
      <c r="BB526" s="127">
        <v>0.96012656758279402</v>
      </c>
      <c r="BC526" s="127">
        <v>1.0827515859611132</v>
      </c>
      <c r="BD526" s="127">
        <v>0.68286027478016853</v>
      </c>
      <c r="BE526" s="127">
        <v>1.0954263952914467</v>
      </c>
      <c r="BF526" s="127" t="s">
        <v>44</v>
      </c>
      <c r="BG526" s="127" t="s">
        <v>44</v>
      </c>
      <c r="BH526" s="127">
        <v>0.99161664352498458</v>
      </c>
      <c r="BI526" s="127">
        <v>-5.6363244968999997E-4</v>
      </c>
      <c r="BJ526" s="127">
        <v>2.6679963700000001E-8</v>
      </c>
      <c r="BK526" s="127">
        <v>4.1153697300060001E-4</v>
      </c>
      <c r="BL526" s="127">
        <v>1.0398156435500461E-3</v>
      </c>
      <c r="BM526" s="127">
        <v>-4.5728842792002178E-3</v>
      </c>
      <c r="BN526" s="127">
        <v>8.9983849617438008E-3</v>
      </c>
      <c r="BO526" s="127">
        <v>-4.1378613329715597E-2</v>
      </c>
      <c r="BP526" s="127">
        <v>1.1807111272565901E-2</v>
      </c>
      <c r="BQ526" s="127" t="s">
        <v>44</v>
      </c>
      <c r="BR526" s="127" t="s">
        <v>44</v>
      </c>
      <c r="BS526" s="127">
        <v>-7.5881799725530108E-4</v>
      </c>
      <c r="BT526" s="127">
        <v>3.154533225756E-3</v>
      </c>
      <c r="BU526" s="127">
        <v>7.0481567794413004E-3</v>
      </c>
      <c r="BV526" s="174">
        <v>0.11522436532708109</v>
      </c>
      <c r="BW526" s="174">
        <v>-5.1633408460812602E-2</v>
      </c>
      <c r="BX526" s="127">
        <v>-5.508740118805866E-4</v>
      </c>
      <c r="BY526" s="127">
        <v>-5.5464256856000899E-2</v>
      </c>
      <c r="BZ526" s="174">
        <v>-6.4886813962999997E-6</v>
      </c>
      <c r="CA526" s="179">
        <v>8.9813068285762004E-3</v>
      </c>
      <c r="CB526" s="179">
        <v>5.4022679244192497E-2</v>
      </c>
      <c r="CC526" s="179">
        <v>6.2168642826083802E-2</v>
      </c>
      <c r="CD526" s="179">
        <v>5.9301106713352897E-2</v>
      </c>
      <c r="CE526" s="179">
        <v>1.82608359854056E-2</v>
      </c>
      <c r="CF526" s="179">
        <v>3.2079799030291199E-2</v>
      </c>
      <c r="CG526" s="176">
        <v>5.2658787</v>
      </c>
      <c r="CH526" s="168">
        <v>0.2</v>
      </c>
      <c r="CI526" s="169" t="s">
        <v>44</v>
      </c>
      <c r="CJ526" s="169">
        <v>7.7999999999999999E-4</v>
      </c>
      <c r="CK526" s="169" t="s">
        <v>44</v>
      </c>
      <c r="CL526" s="169">
        <v>7.7999999999999999E-4</v>
      </c>
      <c r="CM526" s="177">
        <v>119538605.04000001</v>
      </c>
      <c r="CN526" s="177">
        <v>114709772.99753968</v>
      </c>
      <c r="CO526" s="177">
        <v>-2584505.4300000002</v>
      </c>
      <c r="CP526" s="127" t="s">
        <v>44</v>
      </c>
      <c r="CQ526" s="127" t="s">
        <v>44</v>
      </c>
      <c r="CR526" s="127" t="s">
        <v>44</v>
      </c>
      <c r="CS526" s="127" t="s">
        <v>44</v>
      </c>
      <c r="CT526" s="125" t="s">
        <v>44</v>
      </c>
      <c r="CU526" s="125" t="s">
        <v>44</v>
      </c>
      <c r="CV526" s="125" t="s">
        <v>6512</v>
      </c>
      <c r="CW526" s="125" t="s">
        <v>44</v>
      </c>
      <c r="CX526" s="153">
        <v>25569.625</v>
      </c>
    </row>
    <row r="527" spans="1:102" ht="15" customHeight="1" x14ac:dyDescent="0.25">
      <c r="A527" s="8"/>
      <c r="B527" s="128">
        <v>36436794000188</v>
      </c>
      <c r="C527" s="151" t="s">
        <v>6513</v>
      </c>
      <c r="D527" s="125">
        <v>13</v>
      </c>
      <c r="E527" s="125"/>
      <c r="F527" s="121"/>
      <c r="G527" s="125" t="s">
        <v>6514</v>
      </c>
      <c r="H527" s="125" t="s">
        <v>3263</v>
      </c>
      <c r="I527" s="125" t="s">
        <v>3257</v>
      </c>
      <c r="J527" s="125" t="s">
        <v>3317</v>
      </c>
      <c r="K527" s="125" t="s">
        <v>3285</v>
      </c>
      <c r="L527" s="125" t="s">
        <v>3272</v>
      </c>
      <c r="M527" s="125" t="s">
        <v>110</v>
      </c>
      <c r="N527" s="125" t="s">
        <v>260</v>
      </c>
      <c r="O527" s="125" t="s">
        <v>4755</v>
      </c>
      <c r="P527" s="125" t="s">
        <v>3299</v>
      </c>
      <c r="Q527" s="126">
        <v>500</v>
      </c>
      <c r="R527" s="125" t="s">
        <v>4571</v>
      </c>
      <c r="S527" s="187" t="s">
        <v>44</v>
      </c>
      <c r="T527" s="170">
        <v>100</v>
      </c>
      <c r="U527" s="170">
        <v>100</v>
      </c>
      <c r="V527" s="171" t="s">
        <v>3271</v>
      </c>
      <c r="W527" s="171" t="s">
        <v>132</v>
      </c>
      <c r="X527" s="171" t="s">
        <v>3290</v>
      </c>
      <c r="Y527" s="171" t="s">
        <v>3288</v>
      </c>
      <c r="Z527" s="171">
        <v>61</v>
      </c>
      <c r="AA527" s="171" t="s">
        <v>44</v>
      </c>
      <c r="AB527" s="168" t="s">
        <v>44</v>
      </c>
      <c r="AC527" s="171" t="s">
        <v>6515</v>
      </c>
      <c r="AD527" s="168">
        <v>8.0000000000000002E-3</v>
      </c>
      <c r="AE527" s="168">
        <v>7.8000000000000014E-2</v>
      </c>
      <c r="AF527" s="168">
        <v>9.4999999999999998E-3</v>
      </c>
      <c r="AG527" s="168">
        <v>0.2</v>
      </c>
      <c r="AH527" s="171" t="s">
        <v>133</v>
      </c>
      <c r="AI527" s="171" t="s">
        <v>4607</v>
      </c>
      <c r="AJ527" s="171" t="s">
        <v>130</v>
      </c>
      <c r="AK527" s="172">
        <v>43921</v>
      </c>
      <c r="AL527" s="186" t="s">
        <v>6516</v>
      </c>
      <c r="AM527" s="127">
        <v>9.1724569507724996E-3</v>
      </c>
      <c r="AN527" s="127">
        <v>2.85807147097147E-2</v>
      </c>
      <c r="AO527" s="127">
        <v>9.9252902236952101E-2</v>
      </c>
      <c r="AP527" s="127">
        <v>6.4751429114569603E-2</v>
      </c>
      <c r="AQ527" s="127">
        <v>9.0102927969891E-2</v>
      </c>
      <c r="AR527" s="127">
        <v>3.1063600129454399E-2</v>
      </c>
      <c r="AS527" s="127">
        <v>9.5502456447428705E-2</v>
      </c>
      <c r="AT527" s="127">
        <v>0.19810784403841519</v>
      </c>
      <c r="AU527" s="127" t="s">
        <v>44</v>
      </c>
      <c r="AV527" s="127" t="s">
        <v>44</v>
      </c>
      <c r="AW527" s="127">
        <v>0.1047709770929796</v>
      </c>
      <c r="AX527" s="127">
        <v>0.84078616059695066</v>
      </c>
      <c r="AY527" s="127">
        <v>0.62949854732788979</v>
      </c>
      <c r="AZ527" s="127">
        <v>0.66938434608700337</v>
      </c>
      <c r="BA527" s="127">
        <v>0.47705694244528207</v>
      </c>
      <c r="BB527" s="127">
        <v>0.67293892645243514</v>
      </c>
      <c r="BC527" s="127">
        <v>0.28566928257712859</v>
      </c>
      <c r="BD527" s="127">
        <v>0.73196321380363283</v>
      </c>
      <c r="BE527" s="127">
        <v>1.6011297767195225</v>
      </c>
      <c r="BF527" s="127" t="s">
        <v>44</v>
      </c>
      <c r="BG527" s="127" t="s">
        <v>44</v>
      </c>
      <c r="BH527" s="127">
        <v>1.0515501691862701</v>
      </c>
      <c r="BI527" s="127">
        <v>-1.7369245074808999E-3</v>
      </c>
      <c r="BJ527" s="127">
        <v>-1.6821637418077798E-2</v>
      </c>
      <c r="BK527" s="127">
        <v>-4.90220056200232E-2</v>
      </c>
      <c r="BL527" s="127">
        <v>-6.2496838549623734E-2</v>
      </c>
      <c r="BM527" s="127">
        <v>-3.8620634216613992E-2</v>
      </c>
      <c r="BN527" s="127">
        <v>-7.7676128024787905E-2</v>
      </c>
      <c r="BO527" s="127">
        <v>-3.4971937137396401E-2</v>
      </c>
      <c r="BP527" s="127">
        <v>7.4377808585380997E-2</v>
      </c>
      <c r="BQ527" s="127" t="s">
        <v>44</v>
      </c>
      <c r="BR527" s="127" t="s">
        <v>44</v>
      </c>
      <c r="BS527" s="127">
        <v>4.670814515788102E-3</v>
      </c>
      <c r="BT527" s="127">
        <v>1.39062817949207E-2</v>
      </c>
      <c r="BU527" s="127">
        <v>2.9209035936196299E-2</v>
      </c>
      <c r="BV527" s="174">
        <v>-3.1319350801233843</v>
      </c>
      <c r="BW527" s="174">
        <v>0.14150464426978579</v>
      </c>
      <c r="BX527" s="127">
        <v>-9.6370671252031005E-3</v>
      </c>
      <c r="BY527" s="127">
        <v>-3.7800017680935702E-2</v>
      </c>
      <c r="BZ527" s="174">
        <v>2.88024927931365E-2</v>
      </c>
      <c r="CA527" s="179">
        <v>0.16864258559516679</v>
      </c>
      <c r="CB527" s="179">
        <v>-0.16949071333319379</v>
      </c>
      <c r="CC527" s="179">
        <v>0.2492856269448791</v>
      </c>
      <c r="CD527" s="179">
        <v>0.2354602977383522</v>
      </c>
      <c r="CE527" s="179">
        <v>3.1917824043357001E-3</v>
      </c>
      <c r="CF527" s="179">
        <v>0.24245764400632319</v>
      </c>
      <c r="CG527" s="176">
        <v>1.8282582999999999</v>
      </c>
      <c r="CH527" s="168">
        <v>0.24</v>
      </c>
      <c r="CI527" s="169">
        <v>0.15</v>
      </c>
      <c r="CJ527" s="169">
        <v>1.92E-3</v>
      </c>
      <c r="CK527" s="169" t="s">
        <v>44</v>
      </c>
      <c r="CL527" s="169">
        <v>1.92E-3</v>
      </c>
      <c r="CM527" s="177">
        <v>87137956.150000006</v>
      </c>
      <c r="CN527" s="177">
        <v>100290536.67603178</v>
      </c>
      <c r="CO527" s="177">
        <v>-36431289.659999996</v>
      </c>
      <c r="CP527" s="127" t="s">
        <v>44</v>
      </c>
      <c r="CQ527" s="127" t="s">
        <v>44</v>
      </c>
      <c r="CR527" s="127" t="s">
        <v>44</v>
      </c>
      <c r="CS527" s="127" t="s">
        <v>44</v>
      </c>
      <c r="CT527" s="125" t="s">
        <v>44</v>
      </c>
      <c r="CU527" s="125" t="s">
        <v>44</v>
      </c>
      <c r="CV527" s="125" t="s">
        <v>6517</v>
      </c>
      <c r="CW527" s="125" t="s">
        <v>44</v>
      </c>
      <c r="CX527" s="153">
        <v>25569.625694432871</v>
      </c>
    </row>
    <row r="528" spans="1:102" ht="15" customHeight="1" x14ac:dyDescent="0.25">
      <c r="A528" s="8"/>
      <c r="B528" s="128">
        <v>48969198000142</v>
      </c>
      <c r="C528" s="151" t="s">
        <v>6547</v>
      </c>
      <c r="D528" s="125">
        <v>11</v>
      </c>
      <c r="E528" s="125"/>
      <c r="F528" s="121"/>
      <c r="G528" s="125" t="s">
        <v>6514</v>
      </c>
      <c r="H528" s="125" t="s">
        <v>3263</v>
      </c>
      <c r="I528" s="125" t="s">
        <v>3257</v>
      </c>
      <c r="J528" s="125" t="s">
        <v>3319</v>
      </c>
      <c r="K528" s="125" t="s">
        <v>3285</v>
      </c>
      <c r="L528" s="125" t="s">
        <v>3272</v>
      </c>
      <c r="M528" s="125" t="s">
        <v>160</v>
      </c>
      <c r="N528" s="125" t="s">
        <v>3305</v>
      </c>
      <c r="O528" s="125" t="s">
        <v>311</v>
      </c>
      <c r="P528" s="125" t="s">
        <v>4722</v>
      </c>
      <c r="Q528" s="126">
        <v>500</v>
      </c>
      <c r="R528" s="125" t="s">
        <v>4571</v>
      </c>
      <c r="S528" s="187" t="s">
        <v>44</v>
      </c>
      <c r="T528" s="170">
        <v>100</v>
      </c>
      <c r="U528" s="170">
        <v>500</v>
      </c>
      <c r="V528" s="171" t="s">
        <v>3271</v>
      </c>
      <c r="W528" s="171" t="s">
        <v>132</v>
      </c>
      <c r="X528" s="171" t="s">
        <v>3289</v>
      </c>
      <c r="Y528" s="171" t="s">
        <v>3288</v>
      </c>
      <c r="Z528" s="171">
        <v>31</v>
      </c>
      <c r="AA528" s="171" t="s">
        <v>44</v>
      </c>
      <c r="AB528" s="168" t="s">
        <v>44</v>
      </c>
      <c r="AC528" s="171" t="s">
        <v>6548</v>
      </c>
      <c r="AD528" s="168">
        <v>6.9999999999999993E-3</v>
      </c>
      <c r="AE528" s="168">
        <v>4.7E-2</v>
      </c>
      <c r="AF528" s="168">
        <v>7.4999999999999997E-3</v>
      </c>
      <c r="AG528" s="168">
        <v>0.1</v>
      </c>
      <c r="AH528" s="171" t="s">
        <v>3322</v>
      </c>
      <c r="AI528" s="171" t="s">
        <v>4573</v>
      </c>
      <c r="AJ528" s="171" t="s">
        <v>130</v>
      </c>
      <c r="AK528" s="172">
        <v>44925</v>
      </c>
      <c r="AL528" s="186" t="s">
        <v>6549</v>
      </c>
      <c r="AM528" s="127">
        <v>-5.4356759492014996E-3</v>
      </c>
      <c r="AN528" s="127">
        <v>2.5710474740612201E-2</v>
      </c>
      <c r="AO528" s="127">
        <v>0.10157349677562889</v>
      </c>
      <c r="AP528" s="127">
        <v>8.7681591696782094E-2</v>
      </c>
      <c r="AQ528" s="127">
        <v>0.1214949902600124</v>
      </c>
      <c r="AR528" s="127">
        <v>3.8184578256977103E-2</v>
      </c>
      <c r="AS528" s="127">
        <v>0.181786</v>
      </c>
      <c r="AT528" s="127" t="s">
        <v>44</v>
      </c>
      <c r="AU528" s="127" t="s">
        <v>44</v>
      </c>
      <c r="AV528" s="127" t="s">
        <v>44</v>
      </c>
      <c r="AW528" s="127">
        <v>0.1167658104957276</v>
      </c>
      <c r="AX528" s="127" t="s">
        <v>44</v>
      </c>
      <c r="AY528" s="127">
        <v>0.56628067788747538</v>
      </c>
      <c r="AZ528" s="127">
        <v>0.68503496811210873</v>
      </c>
      <c r="BA528" s="127">
        <v>0.65316931463022887</v>
      </c>
      <c r="BB528" s="127">
        <v>0.93529662248054879</v>
      </c>
      <c r="BC528" s="127">
        <v>0.35115572666150208</v>
      </c>
      <c r="BD528" s="127">
        <v>1.3932695527863534</v>
      </c>
      <c r="BE528" s="127" t="s">
        <v>44</v>
      </c>
      <c r="BF528" s="127" t="s">
        <v>44</v>
      </c>
      <c r="BG528" s="127" t="s">
        <v>44</v>
      </c>
      <c r="BH528" s="127">
        <v>0.88751632294467697</v>
      </c>
      <c r="BI528" s="127">
        <v>-1.6345057407455E-2</v>
      </c>
      <c r="BJ528" s="127">
        <v>-1.9691877387180302E-2</v>
      </c>
      <c r="BK528" s="127">
        <v>-4.67014110813464E-2</v>
      </c>
      <c r="BL528" s="127">
        <v>-4.1048294984583622E-2</v>
      </c>
      <c r="BM528" s="127">
        <v>-7.4386815023347319E-3</v>
      </c>
      <c r="BN528" s="127">
        <v>-7.0555149897265093E-2</v>
      </c>
      <c r="BO528" s="127">
        <v>5.13116064151748E-2</v>
      </c>
      <c r="BP528" s="127" t="s">
        <v>44</v>
      </c>
      <c r="BQ528" s="127" t="s">
        <v>44</v>
      </c>
      <c r="BR528" s="127" t="s">
        <v>44</v>
      </c>
      <c r="BS528" s="127">
        <v>-1.3078244928952376E-2</v>
      </c>
      <c r="BT528" s="127">
        <v>4.0902479088251599E-2</v>
      </c>
      <c r="BU528" s="127">
        <v>3.9038075448087899E-2</v>
      </c>
      <c r="BV528" s="174">
        <v>-0.99523394214965943</v>
      </c>
      <c r="BW528" s="174">
        <v>-0.27523786090722457</v>
      </c>
      <c r="BX528" s="127">
        <v>-2.4772692475498199E-2</v>
      </c>
      <c r="BY528" s="127">
        <v>-4.6344152733383603E-2</v>
      </c>
      <c r="BZ528" s="174">
        <v>0.1048550342430383</v>
      </c>
      <c r="CA528" s="179">
        <v>0.555072449863517</v>
      </c>
      <c r="CB528" s="179">
        <v>-0.4181477964463281</v>
      </c>
      <c r="CC528" s="179">
        <v>0.80903018597887988</v>
      </c>
      <c r="CD528" s="179">
        <v>0.89581590747716255</v>
      </c>
      <c r="CE528" s="179">
        <v>1.55038316845295E-2</v>
      </c>
      <c r="CF528" s="179">
        <v>0.69087613341553189</v>
      </c>
      <c r="CG528" s="176">
        <v>1.4418565999999999</v>
      </c>
      <c r="CH528" s="168">
        <v>0.24</v>
      </c>
      <c r="CI528" s="169">
        <v>0.15</v>
      </c>
      <c r="CJ528" s="169">
        <v>1.6799999999999999E-3</v>
      </c>
      <c r="CK528" s="169" t="s">
        <v>44</v>
      </c>
      <c r="CL528" s="169">
        <v>1.6799999999999999E-3</v>
      </c>
      <c r="CM528" s="177">
        <v>108065777.70999999</v>
      </c>
      <c r="CN528" s="177">
        <v>113304725.1283333</v>
      </c>
      <c r="CO528" s="177">
        <v>-17071602.869999997</v>
      </c>
      <c r="CP528" s="127" t="s">
        <v>44</v>
      </c>
      <c r="CQ528" s="127" t="s">
        <v>44</v>
      </c>
      <c r="CR528" s="127" t="s">
        <v>44</v>
      </c>
      <c r="CS528" s="127" t="s">
        <v>44</v>
      </c>
      <c r="CT528" s="125" t="s">
        <v>44</v>
      </c>
      <c r="CU528" s="125" t="s">
        <v>44</v>
      </c>
      <c r="CV528" s="125" t="s">
        <v>6550</v>
      </c>
      <c r="CW528" s="125" t="s">
        <v>44</v>
      </c>
      <c r="CX528" s="153">
        <v>25569.625694432871</v>
      </c>
    </row>
    <row r="529" spans="1:102" ht="15" customHeight="1" x14ac:dyDescent="0.25">
      <c r="A529" s="8"/>
      <c r="B529" s="128">
        <v>62280626000156</v>
      </c>
      <c r="C529" s="151" t="s">
        <v>6551</v>
      </c>
      <c r="D529" s="125">
        <v>11</v>
      </c>
      <c r="E529" s="125"/>
      <c r="F529" s="121"/>
      <c r="G529" s="125" t="s">
        <v>6514</v>
      </c>
      <c r="H529" s="125" t="s">
        <v>3263</v>
      </c>
      <c r="I529" s="125" t="s">
        <v>3257</v>
      </c>
      <c r="J529" s="125" t="s">
        <v>3319</v>
      </c>
      <c r="K529" s="125" t="s">
        <v>3285</v>
      </c>
      <c r="L529" s="125" t="s">
        <v>4605</v>
      </c>
      <c r="M529" s="125" t="s">
        <v>160</v>
      </c>
      <c r="N529" s="125" t="s">
        <v>3305</v>
      </c>
      <c r="O529" s="125" t="s">
        <v>315</v>
      </c>
      <c r="P529" s="125" t="s">
        <v>4722</v>
      </c>
      <c r="Q529" s="126">
        <v>500</v>
      </c>
      <c r="R529" s="125" t="s">
        <v>4571</v>
      </c>
      <c r="S529" s="187" t="s">
        <v>44</v>
      </c>
      <c r="T529" s="170">
        <v>500</v>
      </c>
      <c r="U529" s="170">
        <v>500</v>
      </c>
      <c r="V529" s="171" t="s">
        <v>3271</v>
      </c>
      <c r="W529" s="171" t="s">
        <v>132</v>
      </c>
      <c r="X529" s="171" t="s">
        <v>3289</v>
      </c>
      <c r="Y529" s="171" t="s">
        <v>3288</v>
      </c>
      <c r="Z529" s="171">
        <v>31</v>
      </c>
      <c r="AA529" s="171" t="s">
        <v>44</v>
      </c>
      <c r="AB529" s="168" t="s">
        <v>44</v>
      </c>
      <c r="AC529" s="171" t="s">
        <v>44</v>
      </c>
      <c r="AD529" s="168">
        <v>0.01</v>
      </c>
      <c r="AE529" s="168" t="s">
        <v>44</v>
      </c>
      <c r="AF529" s="168">
        <v>1.4999999999999999E-2</v>
      </c>
      <c r="AG529" s="168" t="s">
        <v>44</v>
      </c>
      <c r="AH529" s="171" t="s">
        <v>44</v>
      </c>
      <c r="AI529" s="171" t="s">
        <v>44</v>
      </c>
      <c r="AJ529" s="171" t="s">
        <v>44</v>
      </c>
      <c r="AK529" s="172">
        <v>45897</v>
      </c>
      <c r="AL529" s="186" t="s">
        <v>6552</v>
      </c>
      <c r="AM529" s="127">
        <v>1.30646610318E-3</v>
      </c>
      <c r="AN529" s="127">
        <v>3.5966582067614897E-2</v>
      </c>
      <c r="AO529" s="127" t="s">
        <v>44</v>
      </c>
      <c r="AP529" s="127" t="s">
        <v>44</v>
      </c>
      <c r="AQ529" s="127" t="s">
        <v>44</v>
      </c>
      <c r="AR529" s="127" t="s">
        <v>44</v>
      </c>
      <c r="AS529" s="127" t="s">
        <v>44</v>
      </c>
      <c r="AT529" s="127" t="s">
        <v>44</v>
      </c>
      <c r="AU529" s="127" t="s">
        <v>44</v>
      </c>
      <c r="AV529" s="127" t="s">
        <v>44</v>
      </c>
      <c r="AW529" s="127">
        <v>0.1284271486758137</v>
      </c>
      <c r="AX529" s="127">
        <v>0.11975620324392219</v>
      </c>
      <c r="AY529" s="127">
        <v>0.79217442229382462</v>
      </c>
      <c r="AZ529" s="127" t="s">
        <v>44</v>
      </c>
      <c r="BA529" s="127" t="s">
        <v>44</v>
      </c>
      <c r="BB529" s="127" t="s">
        <v>44</v>
      </c>
      <c r="BC529" s="127" t="s">
        <v>44</v>
      </c>
      <c r="BD529" s="127" t="s">
        <v>44</v>
      </c>
      <c r="BE529" s="127" t="s">
        <v>44</v>
      </c>
      <c r="BF529" s="127" t="s">
        <v>44</v>
      </c>
      <c r="BG529" s="127" t="s">
        <v>44</v>
      </c>
      <c r="BH529" s="127">
        <v>0.86699274651894487</v>
      </c>
      <c r="BI529" s="127">
        <v>-9.6029153550733996E-3</v>
      </c>
      <c r="BJ529" s="127">
        <v>-9.4357700601776992E-3</v>
      </c>
      <c r="BK529" s="127" t="s">
        <v>44</v>
      </c>
      <c r="BL529" s="127" t="s">
        <v>44</v>
      </c>
      <c r="BM529" s="127" t="s">
        <v>44</v>
      </c>
      <c r="BN529" s="127" t="s">
        <v>44</v>
      </c>
      <c r="BO529" s="127" t="s">
        <v>44</v>
      </c>
      <c r="BP529" s="127" t="s">
        <v>44</v>
      </c>
      <c r="BQ529" s="127" t="s">
        <v>44</v>
      </c>
      <c r="BR529" s="127" t="s">
        <v>44</v>
      </c>
      <c r="BS529" s="127">
        <v>-1.7160338466442826E-2</v>
      </c>
      <c r="BT529" s="127" t="s">
        <v>44</v>
      </c>
      <c r="BU529" s="127">
        <v>1.45072932427416E-2</v>
      </c>
      <c r="BV529" s="174" t="s">
        <v>44</v>
      </c>
      <c r="BW529" s="174">
        <v>-1.2137822673481318</v>
      </c>
      <c r="BX529" s="127" t="s">
        <v>44</v>
      </c>
      <c r="BY529" s="127">
        <v>-6.5717742882631996E-3</v>
      </c>
      <c r="BZ529" s="174">
        <v>-6.1704627980252004E-3</v>
      </c>
      <c r="CA529" s="179" t="s">
        <v>44</v>
      </c>
      <c r="CB529" s="179" t="s">
        <v>44</v>
      </c>
      <c r="CC529" s="179" t="s">
        <v>44</v>
      </c>
      <c r="CD529" s="179" t="s">
        <v>44</v>
      </c>
      <c r="CE529" s="179" t="s">
        <v>44</v>
      </c>
      <c r="CF529" s="179" t="s">
        <v>44</v>
      </c>
      <c r="CG529" s="176">
        <v>1.0838828655120001</v>
      </c>
      <c r="CH529" s="168">
        <v>0.24</v>
      </c>
      <c r="CI529" s="169" t="s">
        <v>44</v>
      </c>
      <c r="CJ529" s="169">
        <v>2.3999999999999998E-3</v>
      </c>
      <c r="CK529" s="169" t="s">
        <v>44</v>
      </c>
      <c r="CL529" s="169">
        <v>2.3999999999999998E-3</v>
      </c>
      <c r="CM529" s="177">
        <v>17370821.050000001</v>
      </c>
      <c r="CN529" s="177">
        <v>14437696.927142849</v>
      </c>
      <c r="CO529" s="177">
        <v>4070654.83</v>
      </c>
      <c r="CP529" s="127" t="s">
        <v>44</v>
      </c>
      <c r="CQ529" s="127" t="s">
        <v>44</v>
      </c>
      <c r="CR529" s="127" t="s">
        <v>44</v>
      </c>
      <c r="CS529" s="127" t="s">
        <v>44</v>
      </c>
      <c r="CT529" s="125" t="s">
        <v>44</v>
      </c>
      <c r="CU529" s="125" t="s">
        <v>44</v>
      </c>
      <c r="CV529" s="125" t="s">
        <v>6553</v>
      </c>
      <c r="CW529" s="125" t="s">
        <v>44</v>
      </c>
      <c r="CX529" s="153">
        <v>25569.625694432871</v>
      </c>
    </row>
    <row r="530" spans="1:102" ht="15" customHeight="1" x14ac:dyDescent="0.25">
      <c r="A530" s="8"/>
      <c r="B530" s="128">
        <v>36498670000127</v>
      </c>
      <c r="C530" s="151" t="s">
        <v>6518</v>
      </c>
      <c r="D530" s="125">
        <v>10</v>
      </c>
      <c r="E530" s="125"/>
      <c r="F530" s="121" t="s">
        <v>3266</v>
      </c>
      <c r="G530" s="125" t="s">
        <v>6514</v>
      </c>
      <c r="H530" s="125" t="s">
        <v>3263</v>
      </c>
      <c r="I530" s="125" t="s">
        <v>3257</v>
      </c>
      <c r="J530" s="125" t="s">
        <v>3317</v>
      </c>
      <c r="K530" s="125" t="s">
        <v>3285</v>
      </c>
      <c r="L530" s="125" t="s">
        <v>3272</v>
      </c>
      <c r="M530" s="125" t="s">
        <v>160</v>
      </c>
      <c r="N530" s="125" t="s">
        <v>3324</v>
      </c>
      <c r="O530" s="125" t="s">
        <v>3326</v>
      </c>
      <c r="P530" s="125" t="s">
        <v>3297</v>
      </c>
      <c r="Q530" s="126">
        <v>1000</v>
      </c>
      <c r="R530" s="125" t="s">
        <v>4571</v>
      </c>
      <c r="S530" s="187" t="s">
        <v>44</v>
      </c>
      <c r="T530" s="170">
        <v>100</v>
      </c>
      <c r="U530" s="170">
        <v>100</v>
      </c>
      <c r="V530" s="171" t="s">
        <v>3271</v>
      </c>
      <c r="W530" s="171" t="s">
        <v>132</v>
      </c>
      <c r="X530" s="171" t="s">
        <v>132</v>
      </c>
      <c r="Y530" s="171" t="s">
        <v>3288</v>
      </c>
      <c r="Z530" s="171">
        <v>1</v>
      </c>
      <c r="AA530" s="171" t="s">
        <v>44</v>
      </c>
      <c r="AB530" s="168" t="s">
        <v>44</v>
      </c>
      <c r="AC530" s="171" t="s">
        <v>44</v>
      </c>
      <c r="AD530" s="168">
        <v>2.5000000000000001E-3</v>
      </c>
      <c r="AE530" s="168" t="s">
        <v>44</v>
      </c>
      <c r="AF530" s="168">
        <v>4.0000000000000001E-3</v>
      </c>
      <c r="AG530" s="168" t="s">
        <v>44</v>
      </c>
      <c r="AH530" s="171" t="s">
        <v>44</v>
      </c>
      <c r="AI530" s="171" t="s">
        <v>44</v>
      </c>
      <c r="AJ530" s="171" t="s">
        <v>130</v>
      </c>
      <c r="AK530" s="172">
        <v>43907</v>
      </c>
      <c r="AL530" s="186" t="s">
        <v>6519</v>
      </c>
      <c r="AM530" s="127">
        <v>1.0575743239365099E-2</v>
      </c>
      <c r="AN530" s="127">
        <v>4.5256208578097597E-2</v>
      </c>
      <c r="AO530" s="127">
        <v>0.14833963388129451</v>
      </c>
      <c r="AP530" s="127">
        <v>0.136530711294232</v>
      </c>
      <c r="AQ530" s="127">
        <v>0.13917759681580399</v>
      </c>
      <c r="AR530" s="127">
        <v>0.1233195888054605</v>
      </c>
      <c r="AS530" s="127">
        <v>0.12637595780282049</v>
      </c>
      <c r="AT530" s="127">
        <v>0.1391561976443158</v>
      </c>
      <c r="AU530" s="127" t="s">
        <v>44</v>
      </c>
      <c r="AV530" s="127" t="s">
        <v>44</v>
      </c>
      <c r="AW530" s="127">
        <v>0.1117063747590612</v>
      </c>
      <c r="AX530" s="127">
        <v>0.96941731113124596</v>
      </c>
      <c r="AY530" s="127">
        <v>0.99678114584716559</v>
      </c>
      <c r="AZ530" s="127">
        <v>1.000436527159279</v>
      </c>
      <c r="BA530" s="127">
        <v>1.0408606245824836</v>
      </c>
      <c r="BB530" s="127">
        <v>1.0897021796374189</v>
      </c>
      <c r="BC530" s="127">
        <v>1.1340803485414026</v>
      </c>
      <c r="BD530" s="127">
        <v>0.96858819827094944</v>
      </c>
      <c r="BE530" s="127">
        <v>1.1246759700245716</v>
      </c>
      <c r="BF530" s="127" t="s">
        <v>44</v>
      </c>
      <c r="BG530" s="127" t="s">
        <v>44</v>
      </c>
      <c r="BH530" s="127">
        <v>1.1475447979418194</v>
      </c>
      <c r="BI530" s="127">
        <v>-3.3363821888829999E-4</v>
      </c>
      <c r="BJ530" s="127">
        <v>-1.461435496949E-4</v>
      </c>
      <c r="BK530" s="127">
        <v>6.47260243191E-5</v>
      </c>
      <c r="BL530" s="127">
        <v>4.7382123242982743E-3</v>
      </c>
      <c r="BM530" s="127">
        <v>1.0159280045366259E-2</v>
      </c>
      <c r="BN530" s="127">
        <v>1.45798606512181E-2</v>
      </c>
      <c r="BO530" s="127">
        <v>-4.0984357820046001E-3</v>
      </c>
      <c r="BP530" s="127">
        <v>1.54261621912816E-2</v>
      </c>
      <c r="BQ530" s="127" t="s">
        <v>44</v>
      </c>
      <c r="BR530" s="127" t="s">
        <v>44</v>
      </c>
      <c r="BS530" s="127">
        <v>1.3088488500104578E-2</v>
      </c>
      <c r="BT530" s="127">
        <v>2.8131605345835999E-3</v>
      </c>
      <c r="BU530" s="127">
        <v>3.3533419717099999E-3</v>
      </c>
      <c r="BV530" s="174">
        <v>2.1447882077688999E-2</v>
      </c>
      <c r="BW530" s="174">
        <v>3.0888604414400205</v>
      </c>
      <c r="BX530" s="127">
        <v>-1.6788645039387E-3</v>
      </c>
      <c r="BY530" s="127">
        <v>-2.2248355185799E-3</v>
      </c>
      <c r="BZ530" s="174">
        <v>6.930374647905E-4</v>
      </c>
      <c r="CA530" s="179">
        <v>7.2208791483513599E-2</v>
      </c>
      <c r="CB530" s="179">
        <v>-0.14355251675309469</v>
      </c>
      <c r="CC530" s="179">
        <v>8.1975556945100697E-2</v>
      </c>
      <c r="CD530" s="179">
        <v>4.9992944757506999E-2</v>
      </c>
      <c r="CE530" s="179">
        <v>-5.8458541699017097E-2</v>
      </c>
      <c r="CF530" s="179">
        <v>9.6721826478283202E-2</v>
      </c>
      <c r="CG530" s="176">
        <v>1.9068677999999999</v>
      </c>
      <c r="CH530" s="168">
        <v>0.27</v>
      </c>
      <c r="CI530" s="169" t="s">
        <v>44</v>
      </c>
      <c r="CJ530" s="169">
        <v>6.7500000000000004E-4</v>
      </c>
      <c r="CK530" s="169" t="s">
        <v>44</v>
      </c>
      <c r="CL530" s="169">
        <v>6.7500000000000004E-4</v>
      </c>
      <c r="CM530" s="177">
        <v>3815744624.0799999</v>
      </c>
      <c r="CN530" s="177">
        <v>4065761705.2112727</v>
      </c>
      <c r="CO530" s="177">
        <v>-890230108.66000021</v>
      </c>
      <c r="CP530" s="127" t="s">
        <v>44</v>
      </c>
      <c r="CQ530" s="127" t="s">
        <v>44</v>
      </c>
      <c r="CR530" s="127" t="s">
        <v>44</v>
      </c>
      <c r="CS530" s="127" t="s">
        <v>44</v>
      </c>
      <c r="CT530" s="125" t="s">
        <v>44</v>
      </c>
      <c r="CU530" s="125" t="s">
        <v>44</v>
      </c>
      <c r="CV530" s="125" t="s">
        <v>6520</v>
      </c>
      <c r="CW530" s="125" t="s">
        <v>44</v>
      </c>
      <c r="CX530" s="153">
        <v>25569.625694432871</v>
      </c>
    </row>
    <row r="531" spans="1:102" ht="15" customHeight="1" x14ac:dyDescent="0.25">
      <c r="A531" s="8"/>
      <c r="B531" s="128">
        <v>43917493000131</v>
      </c>
      <c r="C531" s="151" t="s">
        <v>6521</v>
      </c>
      <c r="D531" s="125">
        <v>10</v>
      </c>
      <c r="E531" s="125"/>
      <c r="F531" s="121"/>
      <c r="G531" s="125" t="s">
        <v>6514</v>
      </c>
      <c r="H531" s="125" t="s">
        <v>3263</v>
      </c>
      <c r="I531" s="125" t="s">
        <v>3257</v>
      </c>
      <c r="J531" s="125" t="s">
        <v>3319</v>
      </c>
      <c r="K531" s="125" t="s">
        <v>3285</v>
      </c>
      <c r="L531" s="125" t="s">
        <v>3272</v>
      </c>
      <c r="M531" s="125" t="s">
        <v>160</v>
      </c>
      <c r="N531" s="125" t="s">
        <v>3324</v>
      </c>
      <c r="O531" s="125" t="s">
        <v>161</v>
      </c>
      <c r="P531" s="125" t="s">
        <v>3320</v>
      </c>
      <c r="Q531" s="126">
        <v>500</v>
      </c>
      <c r="R531" s="125" t="s">
        <v>4571</v>
      </c>
      <c r="S531" s="187" t="s">
        <v>44</v>
      </c>
      <c r="T531" s="170">
        <v>100</v>
      </c>
      <c r="U531" s="170">
        <v>100</v>
      </c>
      <c r="V531" s="171" t="s">
        <v>3271</v>
      </c>
      <c r="W531" s="171" t="s">
        <v>132</v>
      </c>
      <c r="X531" s="171" t="s">
        <v>5467</v>
      </c>
      <c r="Y531" s="171" t="s">
        <v>3288</v>
      </c>
      <c r="Z531" s="171">
        <v>11</v>
      </c>
      <c r="AA531" s="171" t="s">
        <v>44</v>
      </c>
      <c r="AB531" s="168" t="s">
        <v>44</v>
      </c>
      <c r="AC531" s="171" t="s">
        <v>6522</v>
      </c>
      <c r="AD531" s="168">
        <v>5.0000000000000001E-3</v>
      </c>
      <c r="AE531" s="168">
        <v>5.5E-2</v>
      </c>
      <c r="AF531" s="168">
        <v>8.0000000000000002E-3</v>
      </c>
      <c r="AG531" s="168" t="s">
        <v>44</v>
      </c>
      <c r="AH531" s="171" t="s">
        <v>44</v>
      </c>
      <c r="AI531" s="171" t="s">
        <v>44</v>
      </c>
      <c r="AJ531" s="171" t="s">
        <v>130</v>
      </c>
      <c r="AK531" s="172">
        <v>44498</v>
      </c>
      <c r="AL531" s="186" t="s">
        <v>6523</v>
      </c>
      <c r="AM531" s="127">
        <v>1.0181018149594699E-2</v>
      </c>
      <c r="AN531" s="127">
        <v>4.2986528102033801E-2</v>
      </c>
      <c r="AO531" s="127">
        <v>0.1385664190884052</v>
      </c>
      <c r="AP531" s="127">
        <v>0.13531558558090559</v>
      </c>
      <c r="AQ531" s="127">
        <v>0.1365022565673987</v>
      </c>
      <c r="AR531" s="127">
        <v>0.1318169620865221</v>
      </c>
      <c r="AS531" s="127">
        <v>0.1023258742480808</v>
      </c>
      <c r="AT531" s="127">
        <v>0.1495391783122714</v>
      </c>
      <c r="AU531" s="127" t="s">
        <v>44</v>
      </c>
      <c r="AV531" s="127" t="s">
        <v>44</v>
      </c>
      <c r="AW531" s="127">
        <v>0.13067863077760261</v>
      </c>
      <c r="AX531" s="127">
        <v>0.93323514156636878</v>
      </c>
      <c r="AY531" s="127">
        <v>0.94679077376962661</v>
      </c>
      <c r="AZ531" s="127">
        <v>0.93452372414936957</v>
      </c>
      <c r="BA531" s="127">
        <v>1.0310102387104365</v>
      </c>
      <c r="BB531" s="127">
        <v>1.0660302313852783</v>
      </c>
      <c r="BC531" s="127">
        <v>1.2122244953522945</v>
      </c>
      <c r="BD531" s="127">
        <v>0.7842602018422552</v>
      </c>
      <c r="BE531" s="127">
        <v>1.2085923823163698</v>
      </c>
      <c r="BF531" s="127" t="s">
        <v>44</v>
      </c>
      <c r="BG531" s="127" t="s">
        <v>44</v>
      </c>
      <c r="BH531" s="127">
        <v>1.0392147274054899</v>
      </c>
      <c r="BI531" s="127">
        <v>-7.2836330865870005E-4</v>
      </c>
      <c r="BJ531" s="127">
        <v>-2.4158240257586999E-3</v>
      </c>
      <c r="BK531" s="127">
        <v>-9.7084887685700994E-3</v>
      </c>
      <c r="BL531" s="127">
        <v>3.5977670413462892E-3</v>
      </c>
      <c r="BM531" s="127">
        <v>7.4952449734670967E-3</v>
      </c>
      <c r="BN531" s="127">
        <v>2.30772339322797E-2</v>
      </c>
      <c r="BO531" s="127">
        <v>-2.8148519336744299E-2</v>
      </c>
      <c r="BP531" s="127">
        <v>2.58091428592373E-2</v>
      </c>
      <c r="BQ531" s="127" t="s">
        <v>44</v>
      </c>
      <c r="BR531" s="127" t="s">
        <v>44</v>
      </c>
      <c r="BS531" s="127">
        <v>4.3803367613139965E-3</v>
      </c>
      <c r="BT531" s="127">
        <v>6.9081457088415003E-3</v>
      </c>
      <c r="BU531" s="127">
        <v>8.9651844088368005E-3</v>
      </c>
      <c r="BV531" s="174">
        <v>-1.2263053678524478</v>
      </c>
      <c r="BW531" s="174">
        <v>0.40541171726988717</v>
      </c>
      <c r="BX531" s="127">
        <v>-6.3271516669069997E-3</v>
      </c>
      <c r="BY531" s="127">
        <v>-1.65294294753409E-2</v>
      </c>
      <c r="BZ531" s="174">
        <v>3.3361867706486999E-3</v>
      </c>
      <c r="CA531" s="179">
        <v>0.1088461279693226</v>
      </c>
      <c r="CB531" s="179">
        <v>-0.1575691698851624</v>
      </c>
      <c r="CC531" s="179">
        <v>0.1225592190706065</v>
      </c>
      <c r="CD531" s="179">
        <v>9.5168901507800899E-2</v>
      </c>
      <c r="CE531" s="179">
        <v>-3.5872386913830302E-2</v>
      </c>
      <c r="CF531" s="179">
        <v>0.13940220068503059</v>
      </c>
      <c r="CG531" s="176">
        <v>1.7336762999999999</v>
      </c>
      <c r="CH531" s="168">
        <v>0.25</v>
      </c>
      <c r="CI531" s="169" t="s">
        <v>44</v>
      </c>
      <c r="CJ531" s="169">
        <v>1.25E-3</v>
      </c>
      <c r="CK531" s="169" t="s">
        <v>44</v>
      </c>
      <c r="CL531" s="169">
        <v>1.25E-3</v>
      </c>
      <c r="CM531" s="177">
        <v>506423347.13999999</v>
      </c>
      <c r="CN531" s="177">
        <v>572698799.24960351</v>
      </c>
      <c r="CO531" s="177">
        <v>-196777468.98999983</v>
      </c>
      <c r="CP531" s="127" t="s">
        <v>44</v>
      </c>
      <c r="CQ531" s="127" t="s">
        <v>44</v>
      </c>
      <c r="CR531" s="127" t="s">
        <v>44</v>
      </c>
      <c r="CS531" s="127" t="s">
        <v>44</v>
      </c>
      <c r="CT531" s="125" t="s">
        <v>44</v>
      </c>
      <c r="CU531" s="125" t="s">
        <v>44</v>
      </c>
      <c r="CV531" s="125" t="s">
        <v>6524</v>
      </c>
      <c r="CW531" s="125" t="s">
        <v>44</v>
      </c>
      <c r="CX531" s="153">
        <v>25569.625694432871</v>
      </c>
    </row>
    <row r="532" spans="1:102" ht="15" customHeight="1" x14ac:dyDescent="0.25">
      <c r="A532" s="8"/>
      <c r="B532" s="128">
        <v>36498149000190</v>
      </c>
      <c r="C532" s="151" t="s">
        <v>6525</v>
      </c>
      <c r="D532" s="125">
        <v>25</v>
      </c>
      <c r="E532" s="125"/>
      <c r="F532" s="121" t="s">
        <v>3274</v>
      </c>
      <c r="G532" s="125" t="s">
        <v>6526</v>
      </c>
      <c r="H532" s="125" t="s">
        <v>3263</v>
      </c>
      <c r="I532" s="125" t="s">
        <v>3257</v>
      </c>
      <c r="J532" s="125" t="s">
        <v>3317</v>
      </c>
      <c r="K532" s="125" t="s">
        <v>3285</v>
      </c>
      <c r="L532" s="125" t="s">
        <v>3273</v>
      </c>
      <c r="M532" s="125" t="s">
        <v>110</v>
      </c>
      <c r="N532" s="125" t="s">
        <v>4699</v>
      </c>
      <c r="O532" s="125" t="s">
        <v>262</v>
      </c>
      <c r="P532" s="125" t="s">
        <v>3299</v>
      </c>
      <c r="Q532" s="126">
        <v>5000</v>
      </c>
      <c r="R532" s="125" t="s">
        <v>4571</v>
      </c>
      <c r="S532" s="187" t="s">
        <v>44</v>
      </c>
      <c r="T532" s="170">
        <v>1000</v>
      </c>
      <c r="U532" s="170">
        <v>1000</v>
      </c>
      <c r="V532" s="171" t="s">
        <v>3271</v>
      </c>
      <c r="W532" s="171" t="s">
        <v>3288</v>
      </c>
      <c r="X532" s="171" t="s">
        <v>5269</v>
      </c>
      <c r="Y532" s="171" t="s">
        <v>3288</v>
      </c>
      <c r="Z532" s="171">
        <v>181</v>
      </c>
      <c r="AA532" s="171" t="s">
        <v>44</v>
      </c>
      <c r="AB532" s="168" t="s">
        <v>44</v>
      </c>
      <c r="AC532" s="171" t="s">
        <v>6527</v>
      </c>
      <c r="AD532" s="168">
        <v>1.18E-2</v>
      </c>
      <c r="AE532" s="168">
        <v>8.1800000000000012E-2</v>
      </c>
      <c r="AF532" s="168">
        <v>1.32E-2</v>
      </c>
      <c r="AG532" s="168">
        <v>0.1</v>
      </c>
      <c r="AH532" s="171" t="s">
        <v>133</v>
      </c>
      <c r="AI532" s="171" t="s">
        <v>4607</v>
      </c>
      <c r="AJ532" s="171" t="s">
        <v>130</v>
      </c>
      <c r="AK532" s="172">
        <v>43921</v>
      </c>
      <c r="AL532" s="186" t="s">
        <v>6528</v>
      </c>
      <c r="AM532" s="127">
        <v>2.0833463544616001E-3</v>
      </c>
      <c r="AN532" s="127">
        <v>1.24542873842394E-2</v>
      </c>
      <c r="AO532" s="127">
        <v>0.1012939549056819</v>
      </c>
      <c r="AP532" s="127">
        <v>0.13313684053291139</v>
      </c>
      <c r="AQ532" s="127">
        <v>0.1083245591229158</v>
      </c>
      <c r="AR532" s="127">
        <v>7.7417221195111602E-2</v>
      </c>
      <c r="AS532" s="127">
        <v>6.4093171059722495E-2</v>
      </c>
      <c r="AT532" s="127">
        <v>0.19936026178294991</v>
      </c>
      <c r="AU532" s="127" t="s">
        <v>44</v>
      </c>
      <c r="AV532" s="127" t="s">
        <v>44</v>
      </c>
      <c r="AW532" s="127">
        <v>0.117163603632624</v>
      </c>
      <c r="AX532" s="127">
        <v>0.19096832963755769</v>
      </c>
      <c r="AY532" s="127">
        <v>0.27430929898047501</v>
      </c>
      <c r="AZ532" s="127">
        <v>0.68314967360080336</v>
      </c>
      <c r="BA532" s="127">
        <v>1.0133746819262688</v>
      </c>
      <c r="BB532" s="127">
        <v>0.8234103179847756</v>
      </c>
      <c r="BC532" s="127">
        <v>0.7119497400738285</v>
      </c>
      <c r="BD532" s="127">
        <v>0.49123179881310391</v>
      </c>
      <c r="BE532" s="127">
        <v>1.6112519571581609</v>
      </c>
      <c r="BF532" s="127" t="s">
        <v>44</v>
      </c>
      <c r="BG532" s="127" t="s">
        <v>44</v>
      </c>
      <c r="BH532" s="127">
        <v>1.2137584573144198</v>
      </c>
      <c r="BI532" s="127">
        <v>-8.8260351037917992E-3</v>
      </c>
      <c r="BJ532" s="127">
        <v>-3.29480647435531E-2</v>
      </c>
      <c r="BK532" s="127">
        <v>-4.6980952951293398E-2</v>
      </c>
      <c r="BL532" s="127">
        <v>1.5531138239035513E-3</v>
      </c>
      <c r="BM532" s="127">
        <v>-2.053051776846182E-2</v>
      </c>
      <c r="BN532" s="127">
        <v>-3.1322506959130698E-2</v>
      </c>
      <c r="BO532" s="127">
        <v>-6.6381222525102507E-2</v>
      </c>
      <c r="BP532" s="127">
        <v>7.5630226329915701E-2</v>
      </c>
      <c r="BQ532" s="127" t="s">
        <v>44</v>
      </c>
      <c r="BR532" s="127" t="s">
        <v>44</v>
      </c>
      <c r="BS532" s="127">
        <v>1.8817564078911442E-2</v>
      </c>
      <c r="BT532" s="127">
        <v>2.5924608696507399E-2</v>
      </c>
      <c r="BU532" s="127">
        <v>4.1701969662768699E-2</v>
      </c>
      <c r="BV532" s="174">
        <v>-1.5992690106579182</v>
      </c>
      <c r="BW532" s="174">
        <v>0.37706781170087511</v>
      </c>
      <c r="BX532" s="127">
        <v>-9.6415128509705003E-3</v>
      </c>
      <c r="BY532" s="127">
        <v>-3.93610499996827E-2</v>
      </c>
      <c r="BZ532" s="174">
        <v>-5.0292732764909004E-3</v>
      </c>
      <c r="CA532" s="179">
        <v>-0.13220561397976499</v>
      </c>
      <c r="CB532" s="179">
        <v>-2.4435274596446201E-2</v>
      </c>
      <c r="CC532" s="179">
        <v>-0.2348895714185717</v>
      </c>
      <c r="CD532" s="179">
        <v>-8.1755071107748906E-2</v>
      </c>
      <c r="CE532" s="179">
        <v>-0.1018405517756068</v>
      </c>
      <c r="CF532" s="179">
        <v>-0.1503091514060142</v>
      </c>
      <c r="CG532" s="176">
        <v>1.9560223999999999</v>
      </c>
      <c r="CH532" s="168">
        <v>0.42</v>
      </c>
      <c r="CI532" s="169">
        <v>0.16</v>
      </c>
      <c r="CJ532" s="169">
        <v>4.9559999999999995E-3</v>
      </c>
      <c r="CK532" s="169" t="s">
        <v>44</v>
      </c>
      <c r="CL532" s="169">
        <v>4.9559999999999995E-3</v>
      </c>
      <c r="CM532" s="177">
        <v>144731881.58000001</v>
      </c>
      <c r="CN532" s="177">
        <v>159215255.74206349</v>
      </c>
      <c r="CO532" s="177">
        <v>-30271262.639999997</v>
      </c>
      <c r="CP532" s="127" t="s">
        <v>44</v>
      </c>
      <c r="CQ532" s="127" t="s">
        <v>44</v>
      </c>
      <c r="CR532" s="127" t="s">
        <v>44</v>
      </c>
      <c r="CS532" s="127" t="s">
        <v>44</v>
      </c>
      <c r="CT532" s="125" t="s">
        <v>44</v>
      </c>
      <c r="CU532" s="125" t="s">
        <v>44</v>
      </c>
      <c r="CV532" s="125" t="s">
        <v>6529</v>
      </c>
      <c r="CW532" s="125" t="s">
        <v>44</v>
      </c>
      <c r="CX532" s="153">
        <v>25569.625694432871</v>
      </c>
    </row>
    <row r="533" spans="1:102" ht="15" customHeight="1" x14ac:dyDescent="0.25">
      <c r="A533" s="8"/>
      <c r="B533" s="128">
        <v>43508091000183</v>
      </c>
      <c r="C533" s="151" t="s">
        <v>6530</v>
      </c>
      <c r="D533" s="125">
        <v>25</v>
      </c>
      <c r="E533" s="125"/>
      <c r="F533" s="121"/>
      <c r="G533" s="125" t="s">
        <v>6526</v>
      </c>
      <c r="H533" s="125" t="s">
        <v>3263</v>
      </c>
      <c r="I533" s="125" t="s">
        <v>3257</v>
      </c>
      <c r="J533" s="125" t="s">
        <v>3319</v>
      </c>
      <c r="K533" s="125" t="s">
        <v>3285</v>
      </c>
      <c r="L533" s="125" t="s">
        <v>3273</v>
      </c>
      <c r="M533" s="125" t="s">
        <v>110</v>
      </c>
      <c r="N533" s="125" t="s">
        <v>4699</v>
      </c>
      <c r="O533" s="125" t="s">
        <v>262</v>
      </c>
      <c r="P533" s="125" t="s">
        <v>3320</v>
      </c>
      <c r="Q533" s="126">
        <v>10000</v>
      </c>
      <c r="R533" s="125" t="s">
        <v>4571</v>
      </c>
      <c r="S533" s="187" t="s">
        <v>44</v>
      </c>
      <c r="T533" s="170">
        <v>5000</v>
      </c>
      <c r="U533" s="170">
        <v>5000</v>
      </c>
      <c r="V533" s="171" t="s">
        <v>3271</v>
      </c>
      <c r="W533" s="171" t="s">
        <v>3288</v>
      </c>
      <c r="X533" s="171" t="s">
        <v>5757</v>
      </c>
      <c r="Y533" s="171" t="s">
        <v>3288</v>
      </c>
      <c r="Z533" s="171">
        <v>361</v>
      </c>
      <c r="AA533" s="171" t="s">
        <v>44</v>
      </c>
      <c r="AB533" s="168" t="s">
        <v>44</v>
      </c>
      <c r="AC533" s="171" t="s">
        <v>6531</v>
      </c>
      <c r="AD533" s="168">
        <v>1.18E-2</v>
      </c>
      <c r="AE533" s="168">
        <v>8.1800000000000012E-2</v>
      </c>
      <c r="AF533" s="168">
        <v>1.18E-2</v>
      </c>
      <c r="AG533" s="168">
        <v>0.1</v>
      </c>
      <c r="AH533" s="171" t="s">
        <v>3253</v>
      </c>
      <c r="AI533" s="171" t="s">
        <v>3254</v>
      </c>
      <c r="AJ533" s="171" t="s">
        <v>130</v>
      </c>
      <c r="AK533" s="172">
        <v>44498</v>
      </c>
      <c r="AL533" s="186" t="s">
        <v>6532</v>
      </c>
      <c r="AM533" s="127">
        <v>2.4647755964112999E-3</v>
      </c>
      <c r="AN533" s="127">
        <v>1.11438758596096E-2</v>
      </c>
      <c r="AO533" s="127">
        <v>9.9584619840526495E-2</v>
      </c>
      <c r="AP533" s="127">
        <v>0.13411687326316959</v>
      </c>
      <c r="AQ533" s="127">
        <v>0.10894738794613459</v>
      </c>
      <c r="AR533" s="127">
        <v>8.0884518996843596E-2</v>
      </c>
      <c r="AS533" s="127">
        <v>5.2917806460331202E-2</v>
      </c>
      <c r="AT533" s="127">
        <v>0.24163815237720951</v>
      </c>
      <c r="AU533" s="127" t="s">
        <v>44</v>
      </c>
      <c r="AV533" s="127" t="s">
        <v>44</v>
      </c>
      <c r="AW533" s="127">
        <v>0.1341112067213856</v>
      </c>
      <c r="AX533" s="127">
        <v>0.2259317456120864</v>
      </c>
      <c r="AY533" s="127">
        <v>0.2454471043315839</v>
      </c>
      <c r="AZ533" s="127">
        <v>0.67162152571752054</v>
      </c>
      <c r="BA533" s="127">
        <v>1.0213032322847737</v>
      </c>
      <c r="BB533" s="127">
        <v>0.82864197288732278</v>
      </c>
      <c r="BC533" s="127">
        <v>0.74383595002290837</v>
      </c>
      <c r="BD533" s="127">
        <v>0.4055800146404045</v>
      </c>
      <c r="BE533" s="127">
        <v>1.9529466025970008</v>
      </c>
      <c r="BF533" s="127" t="s">
        <v>44</v>
      </c>
      <c r="BG533" s="127" t="s">
        <v>44</v>
      </c>
      <c r="BH533" s="127">
        <v>1.0727913568675591</v>
      </c>
      <c r="BI533" s="127">
        <v>-8.4446058618421003E-3</v>
      </c>
      <c r="BJ533" s="127">
        <v>-3.4258476268183E-2</v>
      </c>
      <c r="BK533" s="127">
        <v>-4.8690288016448799E-2</v>
      </c>
      <c r="BL533" s="127">
        <v>2.4728000583631449E-3</v>
      </c>
      <c r="BM533" s="127">
        <v>-1.9911712139025872E-2</v>
      </c>
      <c r="BN533" s="127">
        <v>-2.78552091573986E-2</v>
      </c>
      <c r="BO533" s="127">
        <v>-7.75565871244938E-2</v>
      </c>
      <c r="BP533" s="127">
        <v>0.1179081169241753</v>
      </c>
      <c r="BQ533" s="127" t="s">
        <v>44</v>
      </c>
      <c r="BR533" s="127" t="s">
        <v>44</v>
      </c>
      <c r="BS533" s="127">
        <v>8.0885872670333203E-3</v>
      </c>
      <c r="BT533" s="127">
        <v>2.6647374988603301E-2</v>
      </c>
      <c r="BU533" s="127">
        <v>4.9680993727293801E-2</v>
      </c>
      <c r="BV533" s="174">
        <v>-1.6135007820701559</v>
      </c>
      <c r="BW533" s="174">
        <v>0.157915703491085</v>
      </c>
      <c r="BX533" s="127">
        <v>-1.1277100082033101E-2</v>
      </c>
      <c r="BY533" s="127">
        <v>-4.10404287098027E-2</v>
      </c>
      <c r="BZ533" s="174">
        <v>-1.29312406948036E-2</v>
      </c>
      <c r="CA533" s="179">
        <v>-0.12389426561079531</v>
      </c>
      <c r="CB533" s="179">
        <v>-3.5310785530959801E-2</v>
      </c>
      <c r="CC533" s="179">
        <v>-0.2078080227626945</v>
      </c>
      <c r="CD533" s="179">
        <v>-5.2815021511281798E-2</v>
      </c>
      <c r="CE533" s="179">
        <v>-0.1050547869809564</v>
      </c>
      <c r="CF533" s="179">
        <v>-0.1305120550660705</v>
      </c>
      <c r="CG533" s="176">
        <v>1.7573810999999999</v>
      </c>
      <c r="CH533" s="168">
        <v>0.24</v>
      </c>
      <c r="CI533" s="169">
        <v>0.15</v>
      </c>
      <c r="CJ533" s="169">
        <v>2.8319999999999999E-3</v>
      </c>
      <c r="CK533" s="169" t="s">
        <v>44</v>
      </c>
      <c r="CL533" s="169">
        <v>2.8319999999999999E-3</v>
      </c>
      <c r="CM533" s="177">
        <v>100855952.61</v>
      </c>
      <c r="CN533" s="177">
        <v>131223071.29531744</v>
      </c>
      <c r="CO533" s="177">
        <v>-66811043.13000001</v>
      </c>
      <c r="CP533" s="127" t="s">
        <v>44</v>
      </c>
      <c r="CQ533" s="127" t="s">
        <v>44</v>
      </c>
      <c r="CR533" s="127" t="s">
        <v>44</v>
      </c>
      <c r="CS533" s="127" t="s">
        <v>44</v>
      </c>
      <c r="CT533" s="125" t="s">
        <v>44</v>
      </c>
      <c r="CU533" s="125" t="s">
        <v>44</v>
      </c>
      <c r="CV533" s="125" t="s">
        <v>6533</v>
      </c>
      <c r="CW533" s="125" t="s">
        <v>44</v>
      </c>
      <c r="CX533" s="153">
        <v>25569.625694432871</v>
      </c>
    </row>
    <row r="534" spans="1:102" ht="15" customHeight="1" x14ac:dyDescent="0.25">
      <c r="A534" s="8"/>
      <c r="B534" s="128">
        <v>42260903000151</v>
      </c>
      <c r="C534" s="151" t="s">
        <v>6534</v>
      </c>
      <c r="D534" s="125">
        <v>14</v>
      </c>
      <c r="E534" s="125"/>
      <c r="F534" s="121"/>
      <c r="G534" s="125" t="s">
        <v>6535</v>
      </c>
      <c r="H534" s="125" t="s">
        <v>3263</v>
      </c>
      <c r="I534" s="125" t="s">
        <v>3257</v>
      </c>
      <c r="J534" s="125" t="s">
        <v>3319</v>
      </c>
      <c r="K534" s="125" t="s">
        <v>3285</v>
      </c>
      <c r="L534" s="125" t="s">
        <v>3273</v>
      </c>
      <c r="M534" s="125" t="s">
        <v>4903</v>
      </c>
      <c r="N534" s="125" t="s">
        <v>4699</v>
      </c>
      <c r="O534" s="125" t="s">
        <v>262</v>
      </c>
      <c r="P534" s="125" t="s">
        <v>3821</v>
      </c>
      <c r="Q534" s="126">
        <v>501.9</v>
      </c>
      <c r="R534" s="125" t="s">
        <v>4571</v>
      </c>
      <c r="S534" s="187" t="s">
        <v>44</v>
      </c>
      <c r="T534" s="170">
        <v>501.9</v>
      </c>
      <c r="U534" s="170">
        <v>501.9</v>
      </c>
      <c r="V534" s="171" t="s">
        <v>3271</v>
      </c>
      <c r="W534" s="171" t="s">
        <v>132</v>
      </c>
      <c r="X534" s="171" t="s">
        <v>5490</v>
      </c>
      <c r="Y534" s="171" t="s">
        <v>3288</v>
      </c>
      <c r="Z534" s="171">
        <v>86</v>
      </c>
      <c r="AA534" s="171" t="s">
        <v>44</v>
      </c>
      <c r="AB534" s="168" t="s">
        <v>44</v>
      </c>
      <c r="AC534" s="171" t="s">
        <v>6536</v>
      </c>
      <c r="AD534" s="168">
        <v>8.0000000000000002E-3</v>
      </c>
      <c r="AE534" s="168">
        <v>8.0000000000000002E-3</v>
      </c>
      <c r="AF534" s="168">
        <v>8.0000000000000002E-3</v>
      </c>
      <c r="AG534" s="168" t="s">
        <v>44</v>
      </c>
      <c r="AH534" s="171" t="s">
        <v>44</v>
      </c>
      <c r="AI534" s="171" t="s">
        <v>44</v>
      </c>
      <c r="AJ534" s="171" t="s">
        <v>130</v>
      </c>
      <c r="AK534" s="172">
        <v>44407</v>
      </c>
      <c r="AL534" s="186" t="s">
        <v>6537</v>
      </c>
      <c r="AM534" s="127">
        <v>1.23345671656698E-2</v>
      </c>
      <c r="AN534" s="127">
        <v>5.1437330723243101E-2</v>
      </c>
      <c r="AO534" s="127">
        <v>0.16551324783050231</v>
      </c>
      <c r="AP534" s="127">
        <v>0.15171550980225751</v>
      </c>
      <c r="AQ534" s="127">
        <v>0.15068028940190031</v>
      </c>
      <c r="AR534" s="127">
        <v>0.13225837941567281</v>
      </c>
      <c r="AS534" s="127">
        <v>0.15602429001539289</v>
      </c>
      <c r="AT534" s="127">
        <v>0.15288561636118311</v>
      </c>
      <c r="AU534" s="127" t="s">
        <v>44</v>
      </c>
      <c r="AV534" s="127" t="s">
        <v>44</v>
      </c>
      <c r="AW534" s="127">
        <v>0.14704985479069421</v>
      </c>
      <c r="AX534" s="127">
        <v>1.130638543795544</v>
      </c>
      <c r="AY534" s="127">
        <v>1.1329221573909669</v>
      </c>
      <c r="AZ534" s="127">
        <v>1.1162593200877584</v>
      </c>
      <c r="BA534" s="127">
        <v>1.164844404955425</v>
      </c>
      <c r="BB534" s="127">
        <v>1.1927532900917082</v>
      </c>
      <c r="BC534" s="127">
        <v>1.2162838887004606</v>
      </c>
      <c r="BD534" s="127">
        <v>1.1958230709381079</v>
      </c>
      <c r="BE534" s="127">
        <v>1.2356386693125609</v>
      </c>
      <c r="BF534" s="127" t="s">
        <v>44</v>
      </c>
      <c r="BG534" s="127" t="s">
        <v>44</v>
      </c>
      <c r="BH534" s="127">
        <v>1.2531167756245472</v>
      </c>
      <c r="BI534" s="127">
        <v>1.4251857074163001E-3</v>
      </c>
      <c r="BJ534" s="127">
        <v>6.0349785954505004E-3</v>
      </c>
      <c r="BK534" s="127">
        <v>1.72383399735269E-2</v>
      </c>
      <c r="BL534" s="127">
        <v>1.8996061368361961E-2</v>
      </c>
      <c r="BM534" s="127">
        <v>2.1619320804185049E-2</v>
      </c>
      <c r="BN534" s="127">
        <v>2.35186512614304E-2</v>
      </c>
      <c r="BO534" s="127">
        <v>2.5549896430567799E-2</v>
      </c>
      <c r="BP534" s="127">
        <v>2.91555809081489E-2</v>
      </c>
      <c r="BQ534" s="127" t="s">
        <v>44</v>
      </c>
      <c r="BR534" s="127" t="s">
        <v>44</v>
      </c>
      <c r="BS534" s="127">
        <v>2.6583111104168999E-2</v>
      </c>
      <c r="BT534" s="127">
        <v>1.0523405343355E-3</v>
      </c>
      <c r="BU534" s="127">
        <v>1.3945685131057E-3</v>
      </c>
      <c r="BV534" s="174">
        <v>14.168395272161799</v>
      </c>
      <c r="BW534" s="174">
        <v>15.379832788103968</v>
      </c>
      <c r="BX534" s="127" t="s">
        <v>44</v>
      </c>
      <c r="BY534" s="127" t="s">
        <v>44</v>
      </c>
      <c r="BZ534" s="174">
        <v>1.3878812533400001E-5</v>
      </c>
      <c r="CA534" s="179">
        <v>2.7908699705645201E-2</v>
      </c>
      <c r="CB534" s="179">
        <v>5.3652820205775803E-2</v>
      </c>
      <c r="CC534" s="179">
        <v>-4.3744176936317297E-2</v>
      </c>
      <c r="CD534" s="179">
        <v>-2.9813498956271701E-2</v>
      </c>
      <c r="CE534" s="179">
        <v>3.3153553483187001E-3</v>
      </c>
      <c r="CF534" s="179">
        <v>-4.1101662967565497E-2</v>
      </c>
      <c r="CG534" s="176">
        <v>1.9135230999999999</v>
      </c>
      <c r="CH534" s="168">
        <v>0.21</v>
      </c>
      <c r="CI534" s="169" t="s">
        <v>44</v>
      </c>
      <c r="CJ534" s="169">
        <v>1.6800000000000001E-3</v>
      </c>
      <c r="CK534" s="169" t="s">
        <v>44</v>
      </c>
      <c r="CL534" s="169">
        <v>1.6800000000000001E-3</v>
      </c>
      <c r="CM534" s="177">
        <v>721795816.86000001</v>
      </c>
      <c r="CN534" s="177">
        <v>668071494.76047599</v>
      </c>
      <c r="CO534" s="177">
        <v>43090808.280000001</v>
      </c>
      <c r="CP534" s="127" t="s">
        <v>44</v>
      </c>
      <c r="CQ534" s="127" t="s">
        <v>44</v>
      </c>
      <c r="CR534" s="127" t="s">
        <v>44</v>
      </c>
      <c r="CS534" s="127" t="s">
        <v>44</v>
      </c>
      <c r="CT534" s="125" t="s">
        <v>44</v>
      </c>
      <c r="CU534" s="125" t="s">
        <v>44</v>
      </c>
      <c r="CV534" s="125" t="s">
        <v>6538</v>
      </c>
      <c r="CW534" s="125" t="s">
        <v>44</v>
      </c>
      <c r="CX534" s="153">
        <v>25569.625694432871</v>
      </c>
    </row>
    <row r="535" spans="1:102" ht="15" customHeight="1" x14ac:dyDescent="0.25">
      <c r="A535" s="8"/>
      <c r="B535" s="128">
        <v>46962243000101</v>
      </c>
      <c r="C535" s="151" t="s">
        <v>6539</v>
      </c>
      <c r="D535" s="125">
        <v>19</v>
      </c>
      <c r="E535" s="125"/>
      <c r="F535" s="121"/>
      <c r="G535" s="125" t="s">
        <v>6514</v>
      </c>
      <c r="H535" s="125" t="s">
        <v>3263</v>
      </c>
      <c r="I535" s="125" t="s">
        <v>3257</v>
      </c>
      <c r="J535" s="125" t="s">
        <v>3319</v>
      </c>
      <c r="K535" s="125" t="s">
        <v>3285</v>
      </c>
      <c r="L535" s="125" t="s">
        <v>3272</v>
      </c>
      <c r="M535" s="125" t="s">
        <v>110</v>
      </c>
      <c r="N535" s="125" t="s">
        <v>111</v>
      </c>
      <c r="O535" s="125" t="s">
        <v>3309</v>
      </c>
      <c r="P535" s="125" t="s">
        <v>112</v>
      </c>
      <c r="Q535" s="126">
        <v>500</v>
      </c>
      <c r="R535" s="125" t="s">
        <v>4571</v>
      </c>
      <c r="S535" s="187" t="s">
        <v>44</v>
      </c>
      <c r="T535" s="170">
        <v>500</v>
      </c>
      <c r="U535" s="170">
        <v>500</v>
      </c>
      <c r="V535" s="171" t="s">
        <v>3271</v>
      </c>
      <c r="W535" s="171" t="s">
        <v>132</v>
      </c>
      <c r="X535" s="171" t="s">
        <v>3289</v>
      </c>
      <c r="Y535" s="171" t="s">
        <v>3292</v>
      </c>
      <c r="Z535" s="171">
        <v>32</v>
      </c>
      <c r="AA535" s="171" t="s">
        <v>131</v>
      </c>
      <c r="AB535" s="168">
        <v>0.02</v>
      </c>
      <c r="AC535" s="171" t="s">
        <v>6540</v>
      </c>
      <c r="AD535" s="168">
        <v>1.95E-2</v>
      </c>
      <c r="AE535" s="168">
        <v>6.9500000000000006E-2</v>
      </c>
      <c r="AF535" s="168">
        <v>2.0499999999999997E-2</v>
      </c>
      <c r="AG535" s="168">
        <v>0.2</v>
      </c>
      <c r="AH535" s="171" t="s">
        <v>3322</v>
      </c>
      <c r="AI535" s="171" t="s">
        <v>4573</v>
      </c>
      <c r="AJ535" s="171" t="s">
        <v>130</v>
      </c>
      <c r="AK535" s="172">
        <v>44771</v>
      </c>
      <c r="AL535" s="186" t="s">
        <v>6541</v>
      </c>
      <c r="AM535" s="127">
        <v>-8.6201263347240008E-3</v>
      </c>
      <c r="AN535" s="127">
        <v>3.8154259543375202E-2</v>
      </c>
      <c r="AO535" s="127">
        <v>0.14255234273496509</v>
      </c>
      <c r="AP535" s="127">
        <v>9.4794929100217404E-2</v>
      </c>
      <c r="AQ535" s="127">
        <v>0.12541000691183979</v>
      </c>
      <c r="AR535" s="127">
        <v>-2.3755944005474299E-2</v>
      </c>
      <c r="AS535" s="127">
        <v>0.26401763347067048</v>
      </c>
      <c r="AT535" s="127" t="s">
        <v>44</v>
      </c>
      <c r="AU535" s="127" t="s">
        <v>44</v>
      </c>
      <c r="AV535" s="127" t="s">
        <v>44</v>
      </c>
      <c r="AW535" s="127">
        <v>0.17456591377655739</v>
      </c>
      <c r="AX535" s="127" t="s">
        <v>44</v>
      </c>
      <c r="AY535" s="127">
        <v>0.84035865445877345</v>
      </c>
      <c r="AZ535" s="127">
        <v>0.96140570778482481</v>
      </c>
      <c r="BA535" s="127">
        <v>0.70856501735595534</v>
      </c>
      <c r="BB535" s="127">
        <v>0.96906700060180717</v>
      </c>
      <c r="BC535" s="127" t="s">
        <v>44</v>
      </c>
      <c r="BD535" s="127">
        <v>2.0235206787838038</v>
      </c>
      <c r="BE535" s="127" t="s">
        <v>44</v>
      </c>
      <c r="BF535" s="127" t="s">
        <v>44</v>
      </c>
      <c r="BG535" s="127" t="s">
        <v>44</v>
      </c>
      <c r="BH535" s="127">
        <v>1.4186094446924382</v>
      </c>
      <c r="BI535" s="127">
        <v>-1.9529507792977501E-2</v>
      </c>
      <c r="BJ535" s="127">
        <v>-7.2480925844173004E-3</v>
      </c>
      <c r="BK535" s="127">
        <v>-5.7225651220103001E-3</v>
      </c>
      <c r="BL535" s="127">
        <v>-3.4388767623943828E-2</v>
      </c>
      <c r="BM535" s="127">
        <v>-3.5444396197450434E-3</v>
      </c>
      <c r="BN535" s="127">
        <v>-0.13249567215971669</v>
      </c>
      <c r="BO535" s="127">
        <v>0.13354323988584529</v>
      </c>
      <c r="BP535" s="127" t="s">
        <v>44</v>
      </c>
      <c r="BQ535" s="127" t="s">
        <v>44</v>
      </c>
      <c r="BR535" s="127" t="s">
        <v>44</v>
      </c>
      <c r="BS535" s="127">
        <v>4.586748083930714E-2</v>
      </c>
      <c r="BT535" s="127">
        <v>7.86371539631123E-2</v>
      </c>
      <c r="BU535" s="127">
        <v>0.14960547490649709</v>
      </c>
      <c r="BV535" s="174">
        <v>-2.4382541287115901E-2</v>
      </c>
      <c r="BW535" s="174">
        <v>0.33054457659922448</v>
      </c>
      <c r="BX535" s="127">
        <v>-3.78189302381449E-2</v>
      </c>
      <c r="BY535" s="127">
        <v>-0.16839934146730451</v>
      </c>
      <c r="BZ535" s="174">
        <v>0.59035849225306702</v>
      </c>
      <c r="CA535" s="179">
        <v>0.66012352157359133</v>
      </c>
      <c r="CB535" s="179">
        <v>-0.3151582530825135</v>
      </c>
      <c r="CC535" s="179">
        <v>0.48187642482075949</v>
      </c>
      <c r="CD535" s="179">
        <v>0.47279487155946281</v>
      </c>
      <c r="CE535" s="179">
        <v>5.1364480464912002E-2</v>
      </c>
      <c r="CF535" s="179">
        <v>0.60068953572507333</v>
      </c>
      <c r="CG535" s="176">
        <v>1.8236062</v>
      </c>
      <c r="CH535" s="168">
        <v>0.24</v>
      </c>
      <c r="CI535" s="169">
        <v>0.1</v>
      </c>
      <c r="CJ535" s="169">
        <v>4.6800000000000001E-3</v>
      </c>
      <c r="CK535" s="169" t="s">
        <v>44</v>
      </c>
      <c r="CL535" s="169">
        <v>4.6800000000000001E-3</v>
      </c>
      <c r="CM535" s="177">
        <v>68994878.819999993</v>
      </c>
      <c r="CN535" s="177">
        <v>47180470.768809512</v>
      </c>
      <c r="CO535" s="177">
        <v>18074004.289999999</v>
      </c>
      <c r="CP535" s="127" t="s">
        <v>44</v>
      </c>
      <c r="CQ535" s="127" t="s">
        <v>44</v>
      </c>
      <c r="CR535" s="127" t="s">
        <v>44</v>
      </c>
      <c r="CS535" s="127" t="s">
        <v>44</v>
      </c>
      <c r="CT535" s="125" t="s">
        <v>44</v>
      </c>
      <c r="CU535" s="125" t="s">
        <v>44</v>
      </c>
      <c r="CV535" s="125" t="s">
        <v>6542</v>
      </c>
      <c r="CW535" s="125" t="s">
        <v>44</v>
      </c>
      <c r="CX535" s="153">
        <v>25569.625694432871</v>
      </c>
    </row>
    <row r="536" spans="1:102" ht="15" customHeight="1" x14ac:dyDescent="0.25">
      <c r="A536" s="8"/>
      <c r="B536" s="128">
        <v>62590175000153</v>
      </c>
      <c r="C536" s="151" t="s">
        <v>4279</v>
      </c>
      <c r="D536" s="125">
        <v>10</v>
      </c>
      <c r="E536" s="125"/>
      <c r="F536" s="121"/>
      <c r="G536" s="125" t="s">
        <v>3850</v>
      </c>
      <c r="H536" s="125" t="s">
        <v>347</v>
      </c>
      <c r="I536" s="125" t="s">
        <v>3278</v>
      </c>
      <c r="J536" s="125" t="s">
        <v>5182</v>
      </c>
      <c r="K536" s="125" t="s">
        <v>3298</v>
      </c>
      <c r="L536" s="125" t="s">
        <v>4605</v>
      </c>
      <c r="M536" s="125" t="s">
        <v>4629</v>
      </c>
      <c r="N536" s="125" t="s">
        <v>44</v>
      </c>
      <c r="O536" s="125" t="s">
        <v>4630</v>
      </c>
      <c r="P536" s="125" t="s">
        <v>5808</v>
      </c>
      <c r="Q536" s="126">
        <v>1000</v>
      </c>
      <c r="R536" s="125" t="s">
        <v>4612</v>
      </c>
      <c r="S536" s="187" t="s">
        <v>44</v>
      </c>
      <c r="T536" s="170">
        <v>0.01</v>
      </c>
      <c r="U536" s="170">
        <v>0.01</v>
      </c>
      <c r="V536" s="171" t="s">
        <v>3271</v>
      </c>
      <c r="W536" s="171" t="s">
        <v>132</v>
      </c>
      <c r="X536" s="171" t="s">
        <v>132</v>
      </c>
      <c r="Y536" s="171" t="s">
        <v>132</v>
      </c>
      <c r="Z536" s="171">
        <v>0</v>
      </c>
      <c r="AA536" s="171" t="s">
        <v>44</v>
      </c>
      <c r="AB536" s="168" t="s">
        <v>44</v>
      </c>
      <c r="AC536" s="171" t="s">
        <v>44</v>
      </c>
      <c r="AD536" s="168">
        <v>1.3999999999999999E-2</v>
      </c>
      <c r="AE536" s="168" t="s">
        <v>44</v>
      </c>
      <c r="AF536" s="168">
        <v>1.3999999999999999E-2</v>
      </c>
      <c r="AG536" s="168">
        <v>0.1</v>
      </c>
      <c r="AH536" s="171" t="s">
        <v>3322</v>
      </c>
      <c r="AI536" s="171" t="s">
        <v>4573</v>
      </c>
      <c r="AJ536" s="171" t="s">
        <v>44</v>
      </c>
      <c r="AK536" s="172">
        <v>45933</v>
      </c>
      <c r="AL536" s="186" t="s">
        <v>6543</v>
      </c>
      <c r="AM536" s="127" t="s">
        <v>44</v>
      </c>
      <c r="AN536" s="127" t="s">
        <v>44</v>
      </c>
      <c r="AO536" s="127" t="s">
        <v>44</v>
      </c>
      <c r="AP536" s="127" t="s">
        <v>44</v>
      </c>
      <c r="AQ536" s="127" t="s">
        <v>44</v>
      </c>
      <c r="AR536" s="127" t="s">
        <v>44</v>
      </c>
      <c r="AS536" s="127" t="s">
        <v>44</v>
      </c>
      <c r="AT536" s="127" t="s">
        <v>44</v>
      </c>
      <c r="AU536" s="127" t="s">
        <v>44</v>
      </c>
      <c r="AV536" s="127" t="s">
        <v>44</v>
      </c>
      <c r="AW536" s="127" t="s">
        <v>44</v>
      </c>
      <c r="AX536" s="127" t="s">
        <v>44</v>
      </c>
      <c r="AY536" s="127" t="s">
        <v>44</v>
      </c>
      <c r="AZ536" s="127" t="s">
        <v>44</v>
      </c>
      <c r="BA536" s="127" t="s">
        <v>44</v>
      </c>
      <c r="BB536" s="127" t="s">
        <v>44</v>
      </c>
      <c r="BC536" s="127" t="s">
        <v>44</v>
      </c>
      <c r="BD536" s="127" t="s">
        <v>44</v>
      </c>
      <c r="BE536" s="127" t="s">
        <v>44</v>
      </c>
      <c r="BF536" s="127" t="s">
        <v>44</v>
      </c>
      <c r="BG536" s="127" t="s">
        <v>44</v>
      </c>
      <c r="BH536" s="127" t="s">
        <v>44</v>
      </c>
      <c r="BI536" s="127" t="s">
        <v>44</v>
      </c>
      <c r="BJ536" s="127" t="s">
        <v>44</v>
      </c>
      <c r="BK536" s="127" t="s">
        <v>44</v>
      </c>
      <c r="BL536" s="127" t="s">
        <v>44</v>
      </c>
      <c r="BM536" s="127" t="s">
        <v>44</v>
      </c>
      <c r="BN536" s="127" t="s">
        <v>44</v>
      </c>
      <c r="BO536" s="127" t="s">
        <v>44</v>
      </c>
      <c r="BP536" s="127" t="s">
        <v>44</v>
      </c>
      <c r="BQ536" s="127" t="s">
        <v>44</v>
      </c>
      <c r="BR536" s="127" t="s">
        <v>44</v>
      </c>
      <c r="BS536" s="127" t="s">
        <v>44</v>
      </c>
      <c r="BT536" s="127" t="s">
        <v>44</v>
      </c>
      <c r="BU536" s="127" t="s">
        <v>44</v>
      </c>
      <c r="BV536" s="174" t="s">
        <v>44</v>
      </c>
      <c r="BW536" s="174" t="s">
        <v>44</v>
      </c>
      <c r="BX536" s="127" t="s">
        <v>44</v>
      </c>
      <c r="BY536" s="127" t="s">
        <v>44</v>
      </c>
      <c r="BZ536" s="174" t="s">
        <v>44</v>
      </c>
      <c r="CA536" s="179" t="s">
        <v>44</v>
      </c>
      <c r="CB536" s="179" t="s">
        <v>44</v>
      </c>
      <c r="CC536" s="179" t="s">
        <v>44</v>
      </c>
      <c r="CD536" s="179" t="s">
        <v>44</v>
      </c>
      <c r="CE536" s="179" t="s">
        <v>44</v>
      </c>
      <c r="CF536" s="179" t="s">
        <v>44</v>
      </c>
      <c r="CG536" s="176" t="s">
        <v>44</v>
      </c>
      <c r="CH536" s="168">
        <v>0.15</v>
      </c>
      <c r="CI536" s="169">
        <v>0.1</v>
      </c>
      <c r="CJ536" s="169">
        <v>2.0999999999999994E-3</v>
      </c>
      <c r="CK536" s="169" t="s">
        <v>44</v>
      </c>
      <c r="CL536" s="169">
        <v>2.0999999999999994E-3</v>
      </c>
      <c r="CM536" s="177" t="s">
        <v>44</v>
      </c>
      <c r="CN536" s="177" t="s">
        <v>44</v>
      </c>
      <c r="CO536" s="177" t="s">
        <v>44</v>
      </c>
      <c r="CP536" s="127" t="s">
        <v>44</v>
      </c>
      <c r="CQ536" s="127" t="s">
        <v>44</v>
      </c>
      <c r="CR536" s="127" t="s">
        <v>44</v>
      </c>
      <c r="CS536" s="127" t="s">
        <v>44</v>
      </c>
      <c r="CT536" s="125" t="s">
        <v>44</v>
      </c>
      <c r="CU536" s="125" t="s">
        <v>44</v>
      </c>
      <c r="CV536" s="125" t="s">
        <v>44</v>
      </c>
      <c r="CW536" s="125" t="s">
        <v>44</v>
      </c>
      <c r="CX536" s="153">
        <v>25569.625694432871</v>
      </c>
    </row>
    <row r="537" spans="1:102" ht="15" customHeight="1" x14ac:dyDescent="0.25">
      <c r="A537" s="8"/>
      <c r="B537" s="128">
        <v>59987139000113</v>
      </c>
      <c r="C537" s="151" t="s">
        <v>4127</v>
      </c>
      <c r="D537" s="125">
        <v>33</v>
      </c>
      <c r="E537" s="125"/>
      <c r="F537" s="121"/>
      <c r="G537" s="125" t="s">
        <v>3850</v>
      </c>
      <c r="H537" s="125" t="s">
        <v>347</v>
      </c>
      <c r="I537" s="125" t="s">
        <v>3278</v>
      </c>
      <c r="J537" s="125" t="s">
        <v>3317</v>
      </c>
      <c r="K537" s="125" t="s">
        <v>3298</v>
      </c>
      <c r="L537" s="125" t="s">
        <v>4605</v>
      </c>
      <c r="M537" s="125" t="s">
        <v>4629</v>
      </c>
      <c r="N537" s="125" t="s">
        <v>44</v>
      </c>
      <c r="O537" s="125" t="s">
        <v>4630</v>
      </c>
      <c r="P537" s="125" t="s">
        <v>3824</v>
      </c>
      <c r="Q537" s="126">
        <v>1000</v>
      </c>
      <c r="R537" s="125" t="s">
        <v>4612</v>
      </c>
      <c r="S537" s="187" t="s">
        <v>44</v>
      </c>
      <c r="T537" s="170">
        <v>0.01</v>
      </c>
      <c r="U537" s="170">
        <v>0.01</v>
      </c>
      <c r="V537" s="171" t="s">
        <v>3271</v>
      </c>
      <c r="W537" s="171" t="s">
        <v>132</v>
      </c>
      <c r="X537" s="171" t="s">
        <v>132</v>
      </c>
      <c r="Y537" s="171" t="s">
        <v>132</v>
      </c>
      <c r="Z537" s="171">
        <v>0</v>
      </c>
      <c r="AA537" s="171" t="s">
        <v>44</v>
      </c>
      <c r="AB537" s="168" t="s">
        <v>44</v>
      </c>
      <c r="AC537" s="171" t="s">
        <v>44</v>
      </c>
      <c r="AD537" s="168">
        <v>1.4999999999999999E-2</v>
      </c>
      <c r="AE537" s="168" t="s">
        <v>44</v>
      </c>
      <c r="AF537" s="168">
        <v>1.4999999999999999E-2</v>
      </c>
      <c r="AG537" s="168">
        <v>0.2</v>
      </c>
      <c r="AH537" s="171" t="s">
        <v>5038</v>
      </c>
      <c r="AI537" s="171" t="s">
        <v>5039</v>
      </c>
      <c r="AJ537" s="171" t="s">
        <v>130</v>
      </c>
      <c r="AK537" s="172">
        <v>45789</v>
      </c>
      <c r="AL537" s="186" t="s">
        <v>6544</v>
      </c>
      <c r="AM537" s="127" t="s">
        <v>44</v>
      </c>
      <c r="AN537" s="127" t="s">
        <v>44</v>
      </c>
      <c r="AO537" s="127" t="s">
        <v>44</v>
      </c>
      <c r="AP537" s="127" t="s">
        <v>44</v>
      </c>
      <c r="AQ537" s="127" t="s">
        <v>44</v>
      </c>
      <c r="AR537" s="127" t="s">
        <v>44</v>
      </c>
      <c r="AS537" s="127" t="s">
        <v>44</v>
      </c>
      <c r="AT537" s="127" t="s">
        <v>44</v>
      </c>
      <c r="AU537" s="127" t="s">
        <v>44</v>
      </c>
      <c r="AV537" s="127" t="s">
        <v>44</v>
      </c>
      <c r="AW537" s="127" t="s">
        <v>44</v>
      </c>
      <c r="AX537" s="127" t="s">
        <v>44</v>
      </c>
      <c r="AY537" s="127" t="s">
        <v>44</v>
      </c>
      <c r="AZ537" s="127" t="s">
        <v>44</v>
      </c>
      <c r="BA537" s="127" t="s">
        <v>44</v>
      </c>
      <c r="BB537" s="127" t="s">
        <v>44</v>
      </c>
      <c r="BC537" s="127" t="s">
        <v>44</v>
      </c>
      <c r="BD537" s="127" t="s">
        <v>44</v>
      </c>
      <c r="BE537" s="127" t="s">
        <v>44</v>
      </c>
      <c r="BF537" s="127" t="s">
        <v>44</v>
      </c>
      <c r="BG537" s="127" t="s">
        <v>44</v>
      </c>
      <c r="BH537" s="127" t="s">
        <v>44</v>
      </c>
      <c r="BI537" s="127" t="s">
        <v>44</v>
      </c>
      <c r="BJ537" s="127" t="s">
        <v>44</v>
      </c>
      <c r="BK537" s="127" t="s">
        <v>44</v>
      </c>
      <c r="BL537" s="127" t="s">
        <v>44</v>
      </c>
      <c r="BM537" s="127" t="s">
        <v>44</v>
      </c>
      <c r="BN537" s="127" t="s">
        <v>44</v>
      </c>
      <c r="BO537" s="127" t="s">
        <v>44</v>
      </c>
      <c r="BP537" s="127" t="s">
        <v>44</v>
      </c>
      <c r="BQ537" s="127" t="s">
        <v>44</v>
      </c>
      <c r="BR537" s="127" t="s">
        <v>44</v>
      </c>
      <c r="BS537" s="127" t="s">
        <v>44</v>
      </c>
      <c r="BT537" s="127" t="s">
        <v>44</v>
      </c>
      <c r="BU537" s="127" t="s">
        <v>44</v>
      </c>
      <c r="BV537" s="174" t="s">
        <v>44</v>
      </c>
      <c r="BW537" s="174" t="s">
        <v>44</v>
      </c>
      <c r="BX537" s="127" t="s">
        <v>44</v>
      </c>
      <c r="BY537" s="127" t="s">
        <v>44</v>
      </c>
      <c r="BZ537" s="174" t="s">
        <v>44</v>
      </c>
      <c r="CA537" s="179" t="s">
        <v>44</v>
      </c>
      <c r="CB537" s="179" t="s">
        <v>44</v>
      </c>
      <c r="CC537" s="179" t="s">
        <v>44</v>
      </c>
      <c r="CD537" s="179" t="s">
        <v>44</v>
      </c>
      <c r="CE537" s="179" t="s">
        <v>44</v>
      </c>
      <c r="CF537" s="179" t="s">
        <v>44</v>
      </c>
      <c r="CG537" s="176" t="s">
        <v>44</v>
      </c>
      <c r="CH537" s="168">
        <v>0.15</v>
      </c>
      <c r="CI537" s="169">
        <v>0.1</v>
      </c>
      <c r="CJ537" s="169">
        <v>2.2499999999999998E-3</v>
      </c>
      <c r="CK537" s="169" t="s">
        <v>44</v>
      </c>
      <c r="CL537" s="169">
        <v>2.2499999999999998E-3</v>
      </c>
      <c r="CM537" s="177" t="s">
        <v>44</v>
      </c>
      <c r="CN537" s="177" t="s">
        <v>44</v>
      </c>
      <c r="CO537" s="177" t="s">
        <v>44</v>
      </c>
      <c r="CP537" s="127" t="s">
        <v>44</v>
      </c>
      <c r="CQ537" s="127" t="s">
        <v>44</v>
      </c>
      <c r="CR537" s="127" t="s">
        <v>44</v>
      </c>
      <c r="CS537" s="127" t="s">
        <v>44</v>
      </c>
      <c r="CT537" s="125" t="s">
        <v>44</v>
      </c>
      <c r="CU537" s="125" t="s">
        <v>44</v>
      </c>
      <c r="CV537" s="125" t="s">
        <v>6545</v>
      </c>
      <c r="CW537" s="125" t="s">
        <v>44</v>
      </c>
      <c r="CX537" s="153">
        <v>25569.625694432871</v>
      </c>
    </row>
    <row r="538" spans="1:102" ht="15" customHeight="1" x14ac:dyDescent="0.25">
      <c r="A538" s="8"/>
      <c r="B538" s="128">
        <v>59987139000113</v>
      </c>
      <c r="C538" s="151" t="s">
        <v>4128</v>
      </c>
      <c r="D538" s="125">
        <v>33</v>
      </c>
      <c r="E538" s="125"/>
      <c r="F538" s="121"/>
      <c r="G538" s="125" t="s">
        <v>3850</v>
      </c>
      <c r="H538" s="125" t="s">
        <v>347</v>
      </c>
      <c r="I538" s="125" t="s">
        <v>3278</v>
      </c>
      <c r="J538" s="125" t="s">
        <v>3317</v>
      </c>
      <c r="K538" s="125" t="s">
        <v>3298</v>
      </c>
      <c r="L538" s="125" t="s">
        <v>4605</v>
      </c>
      <c r="M538" s="125" t="s">
        <v>4629</v>
      </c>
      <c r="N538" s="125" t="s">
        <v>44</v>
      </c>
      <c r="O538" s="125" t="s">
        <v>4630</v>
      </c>
      <c r="P538" s="125" t="s">
        <v>3824</v>
      </c>
      <c r="Q538" s="126">
        <v>1000</v>
      </c>
      <c r="R538" s="125" t="s">
        <v>4612</v>
      </c>
      <c r="S538" s="187" t="s">
        <v>44</v>
      </c>
      <c r="T538" s="170">
        <v>0.01</v>
      </c>
      <c r="U538" s="170">
        <v>0.01</v>
      </c>
      <c r="V538" s="171" t="s">
        <v>3271</v>
      </c>
      <c r="W538" s="171" t="s">
        <v>132</v>
      </c>
      <c r="X538" s="171" t="s">
        <v>132</v>
      </c>
      <c r="Y538" s="171" t="s">
        <v>132</v>
      </c>
      <c r="Z538" s="171">
        <v>0</v>
      </c>
      <c r="AA538" s="171" t="s">
        <v>44</v>
      </c>
      <c r="AB538" s="168" t="s">
        <v>44</v>
      </c>
      <c r="AC538" s="171" t="s">
        <v>44</v>
      </c>
      <c r="AD538" s="168">
        <v>1.4999999999999999E-2</v>
      </c>
      <c r="AE538" s="168" t="s">
        <v>44</v>
      </c>
      <c r="AF538" s="168">
        <v>1.4999999999999999E-2</v>
      </c>
      <c r="AG538" s="168">
        <v>0.2</v>
      </c>
      <c r="AH538" s="171" t="s">
        <v>5038</v>
      </c>
      <c r="AI538" s="171" t="s">
        <v>5039</v>
      </c>
      <c r="AJ538" s="171" t="s">
        <v>130</v>
      </c>
      <c r="AK538" s="172">
        <v>45789</v>
      </c>
      <c r="AL538" s="186" t="s">
        <v>6546</v>
      </c>
      <c r="AM538" s="127" t="s">
        <v>44</v>
      </c>
      <c r="AN538" s="127" t="s">
        <v>44</v>
      </c>
      <c r="AO538" s="127" t="s">
        <v>44</v>
      </c>
      <c r="AP538" s="127" t="s">
        <v>44</v>
      </c>
      <c r="AQ538" s="127" t="s">
        <v>44</v>
      </c>
      <c r="AR538" s="127" t="s">
        <v>44</v>
      </c>
      <c r="AS538" s="127" t="s">
        <v>44</v>
      </c>
      <c r="AT538" s="127" t="s">
        <v>44</v>
      </c>
      <c r="AU538" s="127" t="s">
        <v>44</v>
      </c>
      <c r="AV538" s="127" t="s">
        <v>44</v>
      </c>
      <c r="AW538" s="127" t="s">
        <v>44</v>
      </c>
      <c r="AX538" s="127" t="s">
        <v>44</v>
      </c>
      <c r="AY538" s="127" t="s">
        <v>44</v>
      </c>
      <c r="AZ538" s="127" t="s">
        <v>44</v>
      </c>
      <c r="BA538" s="127" t="s">
        <v>44</v>
      </c>
      <c r="BB538" s="127" t="s">
        <v>44</v>
      </c>
      <c r="BC538" s="127" t="s">
        <v>44</v>
      </c>
      <c r="BD538" s="127" t="s">
        <v>44</v>
      </c>
      <c r="BE538" s="127" t="s">
        <v>44</v>
      </c>
      <c r="BF538" s="127" t="s">
        <v>44</v>
      </c>
      <c r="BG538" s="127" t="s">
        <v>44</v>
      </c>
      <c r="BH538" s="127" t="s">
        <v>44</v>
      </c>
      <c r="BI538" s="127" t="s">
        <v>44</v>
      </c>
      <c r="BJ538" s="127" t="s">
        <v>44</v>
      </c>
      <c r="BK538" s="127" t="s">
        <v>44</v>
      </c>
      <c r="BL538" s="127" t="s">
        <v>44</v>
      </c>
      <c r="BM538" s="127" t="s">
        <v>44</v>
      </c>
      <c r="BN538" s="127" t="s">
        <v>44</v>
      </c>
      <c r="BO538" s="127" t="s">
        <v>44</v>
      </c>
      <c r="BP538" s="127" t="s">
        <v>44</v>
      </c>
      <c r="BQ538" s="127" t="s">
        <v>44</v>
      </c>
      <c r="BR538" s="127" t="s">
        <v>44</v>
      </c>
      <c r="BS538" s="127" t="s">
        <v>44</v>
      </c>
      <c r="BT538" s="127" t="s">
        <v>44</v>
      </c>
      <c r="BU538" s="127" t="s">
        <v>44</v>
      </c>
      <c r="BV538" s="174" t="s">
        <v>44</v>
      </c>
      <c r="BW538" s="174" t="s">
        <v>44</v>
      </c>
      <c r="BX538" s="127" t="s">
        <v>44</v>
      </c>
      <c r="BY538" s="127" t="s">
        <v>44</v>
      </c>
      <c r="BZ538" s="174" t="s">
        <v>44</v>
      </c>
      <c r="CA538" s="179" t="s">
        <v>44</v>
      </c>
      <c r="CB538" s="179" t="s">
        <v>44</v>
      </c>
      <c r="CC538" s="179" t="s">
        <v>44</v>
      </c>
      <c r="CD538" s="179" t="s">
        <v>44</v>
      </c>
      <c r="CE538" s="179" t="s">
        <v>44</v>
      </c>
      <c r="CF538" s="179" t="s">
        <v>44</v>
      </c>
      <c r="CG538" s="176" t="s">
        <v>44</v>
      </c>
      <c r="CH538" s="168">
        <v>0.15</v>
      </c>
      <c r="CI538" s="169">
        <v>0.1</v>
      </c>
      <c r="CJ538" s="169">
        <v>2.2499999999999998E-3</v>
      </c>
      <c r="CK538" s="169" t="s">
        <v>44</v>
      </c>
      <c r="CL538" s="169">
        <v>2.2499999999999998E-3</v>
      </c>
      <c r="CM538" s="177" t="s">
        <v>44</v>
      </c>
      <c r="CN538" s="177" t="s">
        <v>44</v>
      </c>
      <c r="CO538" s="177" t="s">
        <v>44</v>
      </c>
      <c r="CP538" s="127" t="s">
        <v>44</v>
      </c>
      <c r="CQ538" s="127" t="s">
        <v>44</v>
      </c>
      <c r="CR538" s="127" t="s">
        <v>44</v>
      </c>
      <c r="CS538" s="127" t="s">
        <v>44</v>
      </c>
      <c r="CT538" s="125" t="s">
        <v>44</v>
      </c>
      <c r="CU538" s="125" t="s">
        <v>44</v>
      </c>
      <c r="CV538" s="125" t="s">
        <v>6545</v>
      </c>
      <c r="CW538" s="125" t="s">
        <v>44</v>
      </c>
      <c r="CX538" s="153">
        <v>25569.625694432871</v>
      </c>
    </row>
    <row r="539" spans="1:102" ht="15" customHeight="1" x14ac:dyDescent="0.25">
      <c r="A539" s="8"/>
      <c r="B539" s="128">
        <v>42405028000159</v>
      </c>
      <c r="C539" s="151" t="s">
        <v>6554</v>
      </c>
      <c r="D539" s="125">
        <v>13</v>
      </c>
      <c r="E539" s="125"/>
      <c r="F539" s="121"/>
      <c r="G539" s="125" t="s">
        <v>2317</v>
      </c>
      <c r="H539" s="125" t="s">
        <v>3264</v>
      </c>
      <c r="I539" s="125" t="s">
        <v>3265</v>
      </c>
      <c r="J539" s="125" t="s">
        <v>357</v>
      </c>
      <c r="K539" s="125" t="s">
        <v>3285</v>
      </c>
      <c r="L539" s="125" t="s">
        <v>3273</v>
      </c>
      <c r="M539" s="125" t="s">
        <v>110</v>
      </c>
      <c r="N539" s="125" t="s">
        <v>4699</v>
      </c>
      <c r="O539" s="125" t="s">
        <v>161</v>
      </c>
      <c r="P539" s="125" t="s">
        <v>3320</v>
      </c>
      <c r="Q539" s="126">
        <v>5000</v>
      </c>
      <c r="R539" s="125" t="s">
        <v>4571</v>
      </c>
      <c r="S539" s="187" t="s">
        <v>44</v>
      </c>
      <c r="T539" s="170">
        <v>1000</v>
      </c>
      <c r="U539" s="170">
        <v>5000</v>
      </c>
      <c r="V539" s="171" t="s">
        <v>3271</v>
      </c>
      <c r="W539" s="171" t="s">
        <v>132</v>
      </c>
      <c r="X539" s="171" t="s">
        <v>3321</v>
      </c>
      <c r="Y539" s="171" t="s">
        <v>3288</v>
      </c>
      <c r="Z539" s="171">
        <v>60</v>
      </c>
      <c r="AA539" s="171" t="s">
        <v>44</v>
      </c>
      <c r="AB539" s="168" t="s">
        <v>44</v>
      </c>
      <c r="AC539" s="171" t="s">
        <v>44</v>
      </c>
      <c r="AD539" s="168">
        <v>1.04E-2</v>
      </c>
      <c r="AE539" s="168" t="s">
        <v>44</v>
      </c>
      <c r="AF539" s="168">
        <v>1.24E-2</v>
      </c>
      <c r="AG539" s="168">
        <v>0.2</v>
      </c>
      <c r="AH539" s="171" t="s">
        <v>133</v>
      </c>
      <c r="AI539" s="171" t="s">
        <v>4607</v>
      </c>
      <c r="AJ539" s="171" t="s">
        <v>130</v>
      </c>
      <c r="AK539" s="172">
        <v>44560</v>
      </c>
      <c r="AL539" s="186" t="s">
        <v>6555</v>
      </c>
      <c r="AM539" s="127">
        <v>1.00282915652283E-2</v>
      </c>
      <c r="AN539" s="127">
        <v>4.0647826008256498E-2</v>
      </c>
      <c r="AO539" s="127">
        <v>0.14875648948404541</v>
      </c>
      <c r="AP539" s="127">
        <v>0.13842282576603271</v>
      </c>
      <c r="AQ539" s="127">
        <v>0.14195921133899911</v>
      </c>
      <c r="AR539" s="127">
        <v>0.12529640014779719</v>
      </c>
      <c r="AS539" s="127">
        <v>0.14577725554140869</v>
      </c>
      <c r="AT539" s="127">
        <v>0.1454082211515825</v>
      </c>
      <c r="AU539" s="127" t="s">
        <v>44</v>
      </c>
      <c r="AV539" s="127" t="s">
        <v>44</v>
      </c>
      <c r="AW539" s="127">
        <v>0.14215536505467249</v>
      </c>
      <c r="AX539" s="127">
        <v>0.91923557752593121</v>
      </c>
      <c r="AY539" s="127">
        <v>0.89528018050356373</v>
      </c>
      <c r="AZ539" s="127">
        <v>1.0032478969910037</v>
      </c>
      <c r="BA539" s="127">
        <v>1.0562199812510824</v>
      </c>
      <c r="BB539" s="127">
        <v>1.1144326442229655</v>
      </c>
      <c r="BC539" s="127">
        <v>1.1522596412055577</v>
      </c>
      <c r="BD539" s="127">
        <v>1.1172863236695925</v>
      </c>
      <c r="BE539" s="127">
        <v>1.1752055240198898</v>
      </c>
      <c r="BF539" s="127" t="s">
        <v>44</v>
      </c>
      <c r="BG539" s="127" t="s">
        <v>44</v>
      </c>
      <c r="BH539" s="127">
        <v>1.1322157226182723</v>
      </c>
      <c r="BI539" s="127">
        <v>-8.8108989302509999E-4</v>
      </c>
      <c r="BJ539" s="127">
        <v>-4.7545261195360003E-3</v>
      </c>
      <c r="BK539" s="127">
        <v>4.8158162707000001E-4</v>
      </c>
      <c r="BL539" s="127">
        <v>6.5141886960498052E-3</v>
      </c>
      <c r="BM539" s="127">
        <v>1.2929698527902822E-2</v>
      </c>
      <c r="BN539" s="127">
        <v>1.6556671993554799E-2</v>
      </c>
      <c r="BO539" s="127">
        <v>1.5302861956583501E-2</v>
      </c>
      <c r="BP539" s="127">
        <v>2.1678185698548399E-2</v>
      </c>
      <c r="BQ539" s="127" t="s">
        <v>44</v>
      </c>
      <c r="BR539" s="127" t="s">
        <v>44</v>
      </c>
      <c r="BS539" s="127">
        <v>1.4748588144045671E-2</v>
      </c>
      <c r="BT539" s="127">
        <v>2.7010082013335002E-3</v>
      </c>
      <c r="BU539" s="127">
        <v>2.5428364764834999E-3</v>
      </c>
      <c r="BV539" s="174">
        <v>0.15667032107204271</v>
      </c>
      <c r="BW539" s="174">
        <v>4.7717412721114014</v>
      </c>
      <c r="BX539" s="127">
        <v>-6.4318059965984276E-4</v>
      </c>
      <c r="BY539" s="127">
        <v>-2.2966220961749E-3</v>
      </c>
      <c r="BZ539" s="174">
        <v>5.5101437505320004E-4</v>
      </c>
      <c r="CA539" s="179">
        <v>3.93463621349983E-2</v>
      </c>
      <c r="CB539" s="179">
        <v>-2.5023653006447402E-2</v>
      </c>
      <c r="CC539" s="179">
        <v>6.8552531499464206E-2</v>
      </c>
      <c r="CD539" s="179">
        <v>-3.3916162458336299E-2</v>
      </c>
      <c r="CE539" s="179">
        <v>8.8985675478542595E-2</v>
      </c>
      <c r="CF539" s="179">
        <v>9.9884913476099194E-2</v>
      </c>
      <c r="CG539" s="176">
        <v>1.7741777299999999</v>
      </c>
      <c r="CH539" s="168">
        <v>0.24</v>
      </c>
      <c r="CI539" s="169" t="s">
        <v>44</v>
      </c>
      <c r="CJ539" s="169">
        <v>2.496E-3</v>
      </c>
      <c r="CK539" s="169" t="s">
        <v>44</v>
      </c>
      <c r="CL539" s="169">
        <v>2.496E-3</v>
      </c>
      <c r="CM539" s="177">
        <v>1194948227.4100001</v>
      </c>
      <c r="CN539" s="177">
        <v>1137618230.2041273</v>
      </c>
      <c r="CO539" s="177">
        <v>119137224.00000006</v>
      </c>
      <c r="CP539" s="127" t="s">
        <v>44</v>
      </c>
      <c r="CQ539" s="127" t="s">
        <v>44</v>
      </c>
      <c r="CR539" s="127" t="s">
        <v>44</v>
      </c>
      <c r="CS539" s="127" t="s">
        <v>44</v>
      </c>
      <c r="CT539" s="125" t="s">
        <v>44</v>
      </c>
      <c r="CU539" s="125" t="s">
        <v>44</v>
      </c>
      <c r="CV539" s="125" t="s">
        <v>6556</v>
      </c>
      <c r="CW539" s="125" t="s">
        <v>44</v>
      </c>
      <c r="CX539" s="153">
        <v>25569.625694432871</v>
      </c>
    </row>
    <row r="540" spans="1:102" ht="15" customHeight="1" x14ac:dyDescent="0.25">
      <c r="A540" s="8"/>
      <c r="B540" s="128">
        <v>57271402000148</v>
      </c>
      <c r="C540" s="151" t="s">
        <v>3895</v>
      </c>
      <c r="D540" s="125">
        <v>25</v>
      </c>
      <c r="E540" s="125"/>
      <c r="F540" s="121"/>
      <c r="G540" s="125" t="s">
        <v>2317</v>
      </c>
      <c r="H540" s="125" t="s">
        <v>347</v>
      </c>
      <c r="I540" s="125" t="s">
        <v>3256</v>
      </c>
      <c r="J540" s="125" t="s">
        <v>5182</v>
      </c>
      <c r="K540" s="125" t="s">
        <v>3285</v>
      </c>
      <c r="L540" s="125" t="s">
        <v>4605</v>
      </c>
      <c r="M540" s="125" t="s">
        <v>4903</v>
      </c>
      <c r="N540" s="125" t="s">
        <v>44</v>
      </c>
      <c r="O540" s="125" t="s">
        <v>4630</v>
      </c>
      <c r="P540" s="125" t="s">
        <v>3821</v>
      </c>
      <c r="Q540" s="126">
        <v>100</v>
      </c>
      <c r="R540" s="125" t="s">
        <v>4612</v>
      </c>
      <c r="S540" s="187" t="s">
        <v>44</v>
      </c>
      <c r="T540" s="170">
        <v>0.01</v>
      </c>
      <c r="U540" s="170">
        <v>0.01</v>
      </c>
      <c r="V540" s="171" t="s">
        <v>3271</v>
      </c>
      <c r="W540" s="171" t="s">
        <v>132</v>
      </c>
      <c r="X540" s="171" t="s">
        <v>132</v>
      </c>
      <c r="Y540" s="171" t="s">
        <v>132</v>
      </c>
      <c r="Z540" s="171">
        <v>0</v>
      </c>
      <c r="AA540" s="171" t="s">
        <v>44</v>
      </c>
      <c r="AB540" s="168" t="s">
        <v>44</v>
      </c>
      <c r="AC540" s="171" t="s">
        <v>44</v>
      </c>
      <c r="AD540" s="168">
        <v>1.3600000000000001E-2</v>
      </c>
      <c r="AE540" s="168" t="s">
        <v>44</v>
      </c>
      <c r="AF540" s="168">
        <v>1.41E-2</v>
      </c>
      <c r="AG540" s="168">
        <v>0.2</v>
      </c>
      <c r="AH540" s="171" t="s">
        <v>133</v>
      </c>
      <c r="AI540" s="171" t="s">
        <v>4607</v>
      </c>
      <c r="AJ540" s="171" t="s">
        <v>130</v>
      </c>
      <c r="AK540" s="172">
        <v>45601</v>
      </c>
      <c r="AL540" s="186" t="s">
        <v>6557</v>
      </c>
      <c r="AM540" s="127" t="s">
        <v>44</v>
      </c>
      <c r="AN540" s="127" t="s">
        <v>44</v>
      </c>
      <c r="AO540" s="127" t="s">
        <v>44</v>
      </c>
      <c r="AP540" s="127" t="s">
        <v>44</v>
      </c>
      <c r="AQ540" s="127" t="s">
        <v>44</v>
      </c>
      <c r="AR540" s="127" t="s">
        <v>44</v>
      </c>
      <c r="AS540" s="127" t="s">
        <v>44</v>
      </c>
      <c r="AT540" s="127" t="s">
        <v>44</v>
      </c>
      <c r="AU540" s="127" t="s">
        <v>44</v>
      </c>
      <c r="AV540" s="127" t="s">
        <v>44</v>
      </c>
      <c r="AW540" s="127" t="s">
        <v>44</v>
      </c>
      <c r="AX540" s="127" t="s">
        <v>44</v>
      </c>
      <c r="AY540" s="127" t="s">
        <v>44</v>
      </c>
      <c r="AZ540" s="127" t="s">
        <v>44</v>
      </c>
      <c r="BA540" s="127" t="s">
        <v>44</v>
      </c>
      <c r="BB540" s="127" t="s">
        <v>44</v>
      </c>
      <c r="BC540" s="127" t="s">
        <v>44</v>
      </c>
      <c r="BD540" s="127" t="s">
        <v>44</v>
      </c>
      <c r="BE540" s="127" t="s">
        <v>44</v>
      </c>
      <c r="BF540" s="127" t="s">
        <v>44</v>
      </c>
      <c r="BG540" s="127" t="s">
        <v>44</v>
      </c>
      <c r="BH540" s="127" t="s">
        <v>44</v>
      </c>
      <c r="BI540" s="127" t="s">
        <v>44</v>
      </c>
      <c r="BJ540" s="127" t="s">
        <v>44</v>
      </c>
      <c r="BK540" s="127" t="s">
        <v>44</v>
      </c>
      <c r="BL540" s="127" t="s">
        <v>44</v>
      </c>
      <c r="BM540" s="127" t="s">
        <v>44</v>
      </c>
      <c r="BN540" s="127" t="s">
        <v>44</v>
      </c>
      <c r="BO540" s="127" t="s">
        <v>44</v>
      </c>
      <c r="BP540" s="127" t="s">
        <v>44</v>
      </c>
      <c r="BQ540" s="127" t="s">
        <v>44</v>
      </c>
      <c r="BR540" s="127" t="s">
        <v>44</v>
      </c>
      <c r="BS540" s="127" t="s">
        <v>44</v>
      </c>
      <c r="BT540" s="127" t="s">
        <v>44</v>
      </c>
      <c r="BU540" s="127" t="s">
        <v>44</v>
      </c>
      <c r="BV540" s="174" t="s">
        <v>44</v>
      </c>
      <c r="BW540" s="174" t="s">
        <v>44</v>
      </c>
      <c r="BX540" s="127" t="s">
        <v>44</v>
      </c>
      <c r="BY540" s="127" t="s">
        <v>44</v>
      </c>
      <c r="BZ540" s="174" t="s">
        <v>44</v>
      </c>
      <c r="CA540" s="179" t="s">
        <v>44</v>
      </c>
      <c r="CB540" s="179" t="s">
        <v>44</v>
      </c>
      <c r="CC540" s="179" t="s">
        <v>44</v>
      </c>
      <c r="CD540" s="179" t="s">
        <v>44</v>
      </c>
      <c r="CE540" s="179" t="s">
        <v>44</v>
      </c>
      <c r="CF540" s="179" t="s">
        <v>44</v>
      </c>
      <c r="CG540" s="176" t="s">
        <v>44</v>
      </c>
      <c r="CH540" s="168">
        <v>0.15</v>
      </c>
      <c r="CI540" s="169">
        <v>0.1</v>
      </c>
      <c r="CJ540" s="169">
        <v>2.0400000000000001E-3</v>
      </c>
      <c r="CK540" s="169" t="s">
        <v>44</v>
      </c>
      <c r="CL540" s="169">
        <v>2.0400000000000001E-3</v>
      </c>
      <c r="CM540" s="177" t="s">
        <v>44</v>
      </c>
      <c r="CN540" s="177" t="s">
        <v>44</v>
      </c>
      <c r="CO540" s="177" t="s">
        <v>44</v>
      </c>
      <c r="CP540" s="127" t="s">
        <v>44</v>
      </c>
      <c r="CQ540" s="127" t="s">
        <v>44</v>
      </c>
      <c r="CR540" s="127" t="s">
        <v>44</v>
      </c>
      <c r="CS540" s="127" t="s">
        <v>44</v>
      </c>
      <c r="CT540" s="125" t="s">
        <v>44</v>
      </c>
      <c r="CU540" s="125" t="s">
        <v>44</v>
      </c>
      <c r="CV540" s="125" t="s">
        <v>6558</v>
      </c>
      <c r="CW540" s="125" t="s">
        <v>44</v>
      </c>
      <c r="CX540" s="153">
        <v>25569.625694432871</v>
      </c>
    </row>
    <row r="541" spans="1:102" ht="15" customHeight="1" x14ac:dyDescent="0.25">
      <c r="A541" s="8"/>
      <c r="B541" s="128">
        <v>34431610000161</v>
      </c>
      <c r="C541" s="151" t="s">
        <v>6559</v>
      </c>
      <c r="D541" s="125">
        <v>13</v>
      </c>
      <c r="E541" s="125"/>
      <c r="F541" s="121"/>
      <c r="G541" s="125" t="s">
        <v>2317</v>
      </c>
      <c r="H541" s="125" t="s">
        <v>3264</v>
      </c>
      <c r="I541" s="125" t="s">
        <v>3265</v>
      </c>
      <c r="J541" s="125" t="s">
        <v>3318</v>
      </c>
      <c r="K541" s="125" t="s">
        <v>3285</v>
      </c>
      <c r="L541" s="125" t="s">
        <v>3273</v>
      </c>
      <c r="M541" s="125" t="s">
        <v>110</v>
      </c>
      <c r="N541" s="125" t="s">
        <v>260</v>
      </c>
      <c r="O541" s="125" t="s">
        <v>262</v>
      </c>
      <c r="P541" s="125" t="s">
        <v>6560</v>
      </c>
      <c r="Q541" s="126">
        <v>500</v>
      </c>
      <c r="R541" s="125" t="s">
        <v>4612</v>
      </c>
      <c r="S541" s="187" t="s">
        <v>44</v>
      </c>
      <c r="T541" s="170">
        <v>100</v>
      </c>
      <c r="U541" s="170">
        <v>100</v>
      </c>
      <c r="V541" s="171" t="s">
        <v>3271</v>
      </c>
      <c r="W541" s="171" t="s">
        <v>132</v>
      </c>
      <c r="X541" s="171" t="s">
        <v>5183</v>
      </c>
      <c r="Y541" s="171" t="s">
        <v>3288</v>
      </c>
      <c r="Z541" s="171">
        <v>180</v>
      </c>
      <c r="AA541" s="171" t="s">
        <v>44</v>
      </c>
      <c r="AB541" s="168" t="s">
        <v>44</v>
      </c>
      <c r="AC541" s="171" t="s">
        <v>6561</v>
      </c>
      <c r="AD541" s="168">
        <v>1.4499999999999999E-2</v>
      </c>
      <c r="AE541" s="168">
        <v>7.4499999999999997E-2</v>
      </c>
      <c r="AF541" s="168">
        <v>0.03</v>
      </c>
      <c r="AG541" s="168">
        <v>0.2</v>
      </c>
      <c r="AH541" s="171" t="s">
        <v>5172</v>
      </c>
      <c r="AI541" s="171" t="s">
        <v>44</v>
      </c>
      <c r="AJ541" s="171" t="s">
        <v>130</v>
      </c>
      <c r="AK541" s="172">
        <v>43798</v>
      </c>
      <c r="AL541" s="186" t="s">
        <v>3408</v>
      </c>
      <c r="AM541" s="127">
        <v>9.9899035190297997E-3</v>
      </c>
      <c r="AN541" s="127">
        <v>3.8880730613400902E-2</v>
      </c>
      <c r="AO541" s="127">
        <v>0.17163874581394251</v>
      </c>
      <c r="AP541" s="127">
        <v>0.1610558797472729</v>
      </c>
      <c r="AQ541" s="127">
        <v>0.16121909102672149</v>
      </c>
      <c r="AR541" s="127">
        <v>0.1491026284268597</v>
      </c>
      <c r="AS541" s="127">
        <v>0.15154932443437949</v>
      </c>
      <c r="AT541" s="127">
        <v>0.14949063464225021</v>
      </c>
      <c r="AU541" s="127" t="s">
        <v>44</v>
      </c>
      <c r="AV541" s="127" t="s">
        <v>44</v>
      </c>
      <c r="AW541" s="127">
        <v>0.1212689808133415</v>
      </c>
      <c r="AX541" s="127">
        <v>0.91571676700991922</v>
      </c>
      <c r="AY541" s="127">
        <v>0.85635939089597135</v>
      </c>
      <c r="AZ541" s="127">
        <v>1.1575710839726416</v>
      </c>
      <c r="BA541" s="127">
        <v>1.2419258540918512</v>
      </c>
      <c r="BB541" s="127">
        <v>1.2889952691879532</v>
      </c>
      <c r="BC541" s="127">
        <v>1.3711881660708625</v>
      </c>
      <c r="BD541" s="127">
        <v>1.161525417137524</v>
      </c>
      <c r="BE541" s="127">
        <v>1.208200046940052</v>
      </c>
      <c r="BF541" s="127" t="s">
        <v>44</v>
      </c>
      <c r="BG541" s="127" t="s">
        <v>44</v>
      </c>
      <c r="BH541" s="127">
        <v>1.3251208655327034</v>
      </c>
      <c r="BI541" s="127">
        <v>-9.1947793922359997E-4</v>
      </c>
      <c r="BJ541" s="127">
        <v>-6.5216215143917003E-3</v>
      </c>
      <c r="BK541" s="127">
        <v>2.3363837956967101E-2</v>
      </c>
      <c r="BL541" s="127">
        <v>2.7771980436091193E-2</v>
      </c>
      <c r="BM541" s="127">
        <v>3.2127357091269904E-2</v>
      </c>
      <c r="BN541" s="127">
        <v>4.0362900272617297E-2</v>
      </c>
      <c r="BO541" s="127">
        <v>2.1074930849554301E-2</v>
      </c>
      <c r="BP541" s="127">
        <v>2.5760599189215999E-2</v>
      </c>
      <c r="BQ541" s="127" t="s">
        <v>44</v>
      </c>
      <c r="BR541" s="127" t="s">
        <v>44</v>
      </c>
      <c r="BS541" s="127">
        <v>2.7258955186878264E-2</v>
      </c>
      <c r="BT541" s="127">
        <v>1.2276966522226099E-2</v>
      </c>
      <c r="BU541" s="127">
        <v>1.23879038168685E-2</v>
      </c>
      <c r="BV541" s="174">
        <v>1.6477823540306682</v>
      </c>
      <c r="BW541" s="174">
        <v>1.7268432842595696</v>
      </c>
      <c r="BX541" s="127">
        <v>-8.7038596766125E-3</v>
      </c>
      <c r="BY541" s="127">
        <v>-6.6112621908261504E-2</v>
      </c>
      <c r="BZ541" s="174">
        <v>5.4099089289340004E-4</v>
      </c>
      <c r="CA541" s="179">
        <v>1.7104095256497E-3</v>
      </c>
      <c r="CB541" s="179">
        <v>2.0777674076843701E-2</v>
      </c>
      <c r="CC541" s="179">
        <v>9.7624669935933994E-3</v>
      </c>
      <c r="CD541" s="179">
        <v>2.6373462991271499E-2</v>
      </c>
      <c r="CE541" s="179">
        <v>6.2604143699025894E-2</v>
      </c>
      <c r="CF541" s="179">
        <v>-1.0179017028248199E-2</v>
      </c>
      <c r="CG541" s="176">
        <v>2.07679284</v>
      </c>
      <c r="CH541" s="168">
        <v>0.24</v>
      </c>
      <c r="CI541" s="169">
        <v>0.15</v>
      </c>
      <c r="CJ541" s="169">
        <v>3.4799999999999996E-3</v>
      </c>
      <c r="CK541" s="169">
        <v>6.1040708449959567E-4</v>
      </c>
      <c r="CL541" s="169">
        <v>4.0904070844995956E-3</v>
      </c>
      <c r="CM541" s="177">
        <v>600391692.83000004</v>
      </c>
      <c r="CN541" s="177">
        <v>572839707.27626979</v>
      </c>
      <c r="CO541" s="177">
        <v>34478779.650000006</v>
      </c>
      <c r="CP541" s="127" t="s">
        <v>44</v>
      </c>
      <c r="CQ541" s="127" t="s">
        <v>44</v>
      </c>
      <c r="CR541" s="127" t="s">
        <v>44</v>
      </c>
      <c r="CS541" s="127" t="s">
        <v>44</v>
      </c>
      <c r="CT541" s="125" t="s">
        <v>44</v>
      </c>
      <c r="CU541" s="125" t="s">
        <v>44</v>
      </c>
      <c r="CV541" s="125" t="s">
        <v>6562</v>
      </c>
      <c r="CW541" s="125" t="s">
        <v>44</v>
      </c>
      <c r="CX541" s="153">
        <v>25569.625694432871</v>
      </c>
    </row>
    <row r="542" spans="1:102" ht="15" customHeight="1" x14ac:dyDescent="0.25">
      <c r="A542" s="8"/>
      <c r="B542" s="128">
        <v>27783868000161</v>
      </c>
      <c r="C542" s="151" t="s">
        <v>6479</v>
      </c>
      <c r="D542" s="125">
        <v>26</v>
      </c>
      <c r="E542" s="125"/>
      <c r="F542" s="121" t="s">
        <v>3267</v>
      </c>
      <c r="G542" s="125" t="s">
        <v>608</v>
      </c>
      <c r="H542" s="125" t="s">
        <v>3263</v>
      </c>
      <c r="I542" s="125" t="s">
        <v>3257</v>
      </c>
      <c r="J542" s="125" t="s">
        <v>3319</v>
      </c>
      <c r="K542" s="125" t="s">
        <v>3285</v>
      </c>
      <c r="L542" s="125" t="s">
        <v>3272</v>
      </c>
      <c r="M542" s="125" t="s">
        <v>112</v>
      </c>
      <c r="N542" s="125" t="s">
        <v>5291</v>
      </c>
      <c r="O542" s="125" t="s">
        <v>3309</v>
      </c>
      <c r="P542" s="125" t="s">
        <v>3308</v>
      </c>
      <c r="Q542" s="126">
        <v>500</v>
      </c>
      <c r="R542" s="125" t="s">
        <v>4571</v>
      </c>
      <c r="S542" s="187" t="s">
        <v>44</v>
      </c>
      <c r="T542" s="170">
        <v>500</v>
      </c>
      <c r="U542" s="170">
        <v>500</v>
      </c>
      <c r="V542" s="171" t="s">
        <v>3271</v>
      </c>
      <c r="W542" s="171" t="s">
        <v>132</v>
      </c>
      <c r="X542" s="171" t="s">
        <v>3289</v>
      </c>
      <c r="Y542" s="171" t="s">
        <v>3292</v>
      </c>
      <c r="Z542" s="171">
        <v>32</v>
      </c>
      <c r="AA542" s="171" t="s">
        <v>44</v>
      </c>
      <c r="AB542" s="168" t="s">
        <v>44</v>
      </c>
      <c r="AC542" s="171" t="s">
        <v>6480</v>
      </c>
      <c r="AD542" s="168">
        <v>1.7000000000000001E-2</v>
      </c>
      <c r="AE542" s="168">
        <v>0.317</v>
      </c>
      <c r="AF542" s="168">
        <v>0.02</v>
      </c>
      <c r="AG542" s="168">
        <v>0.2</v>
      </c>
      <c r="AH542" s="171" t="s">
        <v>4584</v>
      </c>
      <c r="AI542" s="171" t="s">
        <v>4836</v>
      </c>
      <c r="AJ542" s="171" t="s">
        <v>4766</v>
      </c>
      <c r="AK542" s="172">
        <v>43007</v>
      </c>
      <c r="AL542" s="186" t="s">
        <v>6481</v>
      </c>
      <c r="AM542" s="127">
        <v>5.5113068354200002E-3</v>
      </c>
      <c r="AN542" s="127">
        <v>0.1054895165661731</v>
      </c>
      <c r="AO542" s="127">
        <v>0.38440388583061669</v>
      </c>
      <c r="AP542" s="127">
        <v>0.19608373330353049</v>
      </c>
      <c r="AQ542" s="127">
        <v>0.22949785227137171</v>
      </c>
      <c r="AR542" s="127">
        <v>-0.1698764133123393</v>
      </c>
      <c r="AS542" s="127">
        <v>0.2773500582115897</v>
      </c>
      <c r="AT542" s="127">
        <v>0.1373974212564763</v>
      </c>
      <c r="AU542" s="127" t="s">
        <v>44</v>
      </c>
      <c r="AV542" s="127" t="s">
        <v>44</v>
      </c>
      <c r="AW542" s="127">
        <v>0.12617956403013589</v>
      </c>
      <c r="AX542" s="127">
        <v>0.50518967152353345</v>
      </c>
      <c r="AY542" s="127">
        <v>2.3234372586965302</v>
      </c>
      <c r="AZ542" s="127">
        <v>2.5925080068261388</v>
      </c>
      <c r="BA542" s="127">
        <v>1.5365388624206362</v>
      </c>
      <c r="BB542" s="127">
        <v>1.9559440248624069</v>
      </c>
      <c r="BC542" s="127" t="s">
        <v>44</v>
      </c>
      <c r="BD542" s="127">
        <v>2.125704903401421</v>
      </c>
      <c r="BE542" s="127">
        <v>1.1104613423361549</v>
      </c>
      <c r="BF542" s="127" t="s">
        <v>44</v>
      </c>
      <c r="BG542" s="127" t="s">
        <v>44</v>
      </c>
      <c r="BH542" s="127">
        <v>1.6400367607548405</v>
      </c>
      <c r="BI542" s="127">
        <v>-5.3980746228334004E-3</v>
      </c>
      <c r="BJ542" s="127">
        <v>6.00871644383804E-2</v>
      </c>
      <c r="BK542" s="127">
        <v>0.2361289779736413</v>
      </c>
      <c r="BL542" s="127">
        <v>6.0720980706069794E-2</v>
      </c>
      <c r="BM542" s="127">
        <v>0.10038569448724077</v>
      </c>
      <c r="BN542" s="127">
        <v>-0.2786161414665817</v>
      </c>
      <c r="BO542" s="127">
        <v>0.1468756646267646</v>
      </c>
      <c r="BP542" s="127">
        <v>1.36673858034421E-2</v>
      </c>
      <c r="BQ542" s="127" t="s">
        <v>44</v>
      </c>
      <c r="BR542" s="127" t="s">
        <v>44</v>
      </c>
      <c r="BS542" s="127">
        <v>4.5724613855065765E-2</v>
      </c>
      <c r="BT542" s="127">
        <v>0.18366688122961111</v>
      </c>
      <c r="BU542" s="127">
        <v>0.2385548350614668</v>
      </c>
      <c r="BV542" s="174">
        <v>1.1108001004463659</v>
      </c>
      <c r="BW542" s="174">
        <v>0.2610287184784848</v>
      </c>
      <c r="BX542" s="127">
        <v>-9.9476486833925903E-2</v>
      </c>
      <c r="BY542" s="127">
        <v>-0.49804499535436669</v>
      </c>
      <c r="BZ542" s="174">
        <v>1.0024039775234841</v>
      </c>
      <c r="CA542" s="179">
        <v>0.94287147881127475</v>
      </c>
      <c r="CB542" s="179">
        <v>-0.4686430377516379</v>
      </c>
      <c r="CC542" s="179">
        <v>0.65338887487965669</v>
      </c>
      <c r="CD542" s="179">
        <v>0.54120781787908379</v>
      </c>
      <c r="CE542" s="179">
        <v>9.67018051316271E-2</v>
      </c>
      <c r="CF542" s="179">
        <v>0.77179869692701297</v>
      </c>
      <c r="CG542" s="176">
        <v>2.7587533999999998</v>
      </c>
      <c r="CH542" s="168">
        <v>0.2</v>
      </c>
      <c r="CI542" s="169">
        <v>0.15</v>
      </c>
      <c r="CJ542" s="169">
        <v>3.4000000000000002E-3</v>
      </c>
      <c r="CK542" s="169" t="s">
        <v>44</v>
      </c>
      <c r="CL542" s="169">
        <v>3.4000000000000002E-3</v>
      </c>
      <c r="CM542" s="177">
        <v>14592225.109999999</v>
      </c>
      <c r="CN542" s="177">
        <v>14732795.106666667</v>
      </c>
      <c r="CO542" s="177">
        <v>-5173081.839999998</v>
      </c>
      <c r="CP542" s="127" t="s">
        <v>44</v>
      </c>
      <c r="CQ542" s="127" t="s">
        <v>44</v>
      </c>
      <c r="CR542" s="127" t="s">
        <v>44</v>
      </c>
      <c r="CS542" s="127" t="s">
        <v>44</v>
      </c>
      <c r="CT542" s="125" t="s">
        <v>44</v>
      </c>
      <c r="CU542" s="125" t="s">
        <v>44</v>
      </c>
      <c r="CV542" s="125" t="s">
        <v>6482</v>
      </c>
      <c r="CW542" s="125" t="s">
        <v>44</v>
      </c>
      <c r="CX542" s="153">
        <v>25569.625694432871</v>
      </c>
    </row>
    <row r="543" spans="1:102" ht="15" customHeight="1" x14ac:dyDescent="0.25">
      <c r="A543" s="8"/>
      <c r="B543" s="128">
        <v>59225536000158</v>
      </c>
      <c r="C543" s="151" t="s">
        <v>6483</v>
      </c>
      <c r="D543" s="125">
        <v>26</v>
      </c>
      <c r="E543" s="125"/>
      <c r="F543" s="121"/>
      <c r="G543" s="125" t="s">
        <v>608</v>
      </c>
      <c r="H543" s="125" t="s">
        <v>3263</v>
      </c>
      <c r="I543" s="125" t="s">
        <v>3257</v>
      </c>
      <c r="J543" s="125" t="s">
        <v>3319</v>
      </c>
      <c r="K543" s="125" t="s">
        <v>3285</v>
      </c>
      <c r="L543" s="125" t="s">
        <v>3273</v>
      </c>
      <c r="M543" s="125" t="s">
        <v>112</v>
      </c>
      <c r="N543" s="125" t="s">
        <v>4570</v>
      </c>
      <c r="O543" s="125" t="s">
        <v>447</v>
      </c>
      <c r="P543" s="125" t="s">
        <v>112</v>
      </c>
      <c r="Q543" s="126">
        <v>50000</v>
      </c>
      <c r="R543" s="125" t="s">
        <v>4571</v>
      </c>
      <c r="S543" s="187" t="s">
        <v>44</v>
      </c>
      <c r="T543" s="170">
        <v>1000</v>
      </c>
      <c r="U543" s="170">
        <v>5000</v>
      </c>
      <c r="V543" s="171" t="s">
        <v>3271</v>
      </c>
      <c r="W543" s="171" t="s">
        <v>3288</v>
      </c>
      <c r="X543" s="171" t="s">
        <v>4905</v>
      </c>
      <c r="Y543" s="171" t="s">
        <v>3292</v>
      </c>
      <c r="Z543" s="171">
        <v>92</v>
      </c>
      <c r="AA543" s="171" t="s">
        <v>44</v>
      </c>
      <c r="AB543" s="168" t="s">
        <v>44</v>
      </c>
      <c r="AC543" s="171" t="s">
        <v>6484</v>
      </c>
      <c r="AD543" s="168">
        <v>1.8500000000000003E-2</v>
      </c>
      <c r="AE543" s="168">
        <v>0.16849999999999998</v>
      </c>
      <c r="AF543" s="168">
        <v>0.02</v>
      </c>
      <c r="AG543" s="168">
        <v>0.2</v>
      </c>
      <c r="AH543" s="171" t="s">
        <v>3253</v>
      </c>
      <c r="AI543" s="171" t="s">
        <v>3254</v>
      </c>
      <c r="AJ543" s="171" t="s">
        <v>5433</v>
      </c>
      <c r="AK543" s="172">
        <v>45699</v>
      </c>
      <c r="AL543" s="186" t="s">
        <v>6485</v>
      </c>
      <c r="AM543" s="127">
        <v>-8.7485592278427199E-2</v>
      </c>
      <c r="AN543" s="127">
        <v>-5.2513966040105699E-2</v>
      </c>
      <c r="AO543" s="127">
        <v>0.1285362450876614</v>
      </c>
      <c r="AP543" s="127" t="s">
        <v>44</v>
      </c>
      <c r="AQ543" s="127" t="s">
        <v>44</v>
      </c>
      <c r="AR543" s="127" t="s">
        <v>44</v>
      </c>
      <c r="AS543" s="127" t="s">
        <v>44</v>
      </c>
      <c r="AT543" s="127" t="s">
        <v>44</v>
      </c>
      <c r="AU543" s="127" t="s">
        <v>44</v>
      </c>
      <c r="AV543" s="127" t="s">
        <v>44</v>
      </c>
      <c r="AW543" s="127">
        <v>9.5225901296845897E-2</v>
      </c>
      <c r="AX543" s="127" t="s">
        <v>44</v>
      </c>
      <c r="AY543" s="127" t="s">
        <v>44</v>
      </c>
      <c r="AZ543" s="127">
        <v>0.86687792928285856</v>
      </c>
      <c r="BA543" s="127" t="s">
        <v>44</v>
      </c>
      <c r="BB543" s="127" t="s">
        <v>44</v>
      </c>
      <c r="BC543" s="127" t="s">
        <v>44</v>
      </c>
      <c r="BD543" s="127" t="s">
        <v>44</v>
      </c>
      <c r="BE543" s="127" t="s">
        <v>44</v>
      </c>
      <c r="BF543" s="127" t="s">
        <v>44</v>
      </c>
      <c r="BG543" s="127" t="s">
        <v>44</v>
      </c>
      <c r="BH543" s="127">
        <v>0.64778802396641666</v>
      </c>
      <c r="BI543" s="127">
        <v>-9.8394973736680699E-2</v>
      </c>
      <c r="BJ543" s="127">
        <v>-9.7916318167898295E-2</v>
      </c>
      <c r="BK543" s="127">
        <v>-1.9738662769313901E-2</v>
      </c>
      <c r="BL543" s="127" t="s">
        <v>44</v>
      </c>
      <c r="BM543" s="127" t="s">
        <v>44</v>
      </c>
      <c r="BN543" s="127" t="s">
        <v>44</v>
      </c>
      <c r="BO543" s="127" t="s">
        <v>44</v>
      </c>
      <c r="BP543" s="127" t="s">
        <v>44</v>
      </c>
      <c r="BQ543" s="127" t="s">
        <v>44</v>
      </c>
      <c r="BR543" s="127" t="s">
        <v>44</v>
      </c>
      <c r="BS543" s="127">
        <v>-4.5140073052409302E-2</v>
      </c>
      <c r="BT543" s="127">
        <v>0.37727212551180661</v>
      </c>
      <c r="BU543" s="127">
        <v>0.38068306552507769</v>
      </c>
      <c r="BV543" s="174">
        <v>0.13145683606077571</v>
      </c>
      <c r="BW543" s="174">
        <v>6.0831960294471299E-2</v>
      </c>
      <c r="BX543" s="127">
        <v>-0.28824428252131151</v>
      </c>
      <c r="BY543" s="127">
        <v>-0.28824428252131151</v>
      </c>
      <c r="BZ543" s="174">
        <v>0.71484417729415473</v>
      </c>
      <c r="CA543" s="179">
        <v>0.26695292688106848</v>
      </c>
      <c r="CB543" s="179">
        <v>-0.1359923964552408</v>
      </c>
      <c r="CC543" s="179">
        <v>0.125179726212271</v>
      </c>
      <c r="CD543" s="179">
        <v>9.1381084339819604E-2</v>
      </c>
      <c r="CE543" s="179">
        <v>0.13505478038586349</v>
      </c>
      <c r="CF543" s="179">
        <v>0.2382834612280807</v>
      </c>
      <c r="CG543" s="176">
        <v>1.115977052371</v>
      </c>
      <c r="CH543" s="168">
        <v>0.32</v>
      </c>
      <c r="CI543" s="169">
        <v>0.05</v>
      </c>
      <c r="CJ543" s="169">
        <v>5.9200000000000008E-3</v>
      </c>
      <c r="CK543" s="169">
        <v>2.2522980512322823E-5</v>
      </c>
      <c r="CL543" s="169">
        <v>5.9425229805123237E-3</v>
      </c>
      <c r="CM543" s="177">
        <v>78160307.620000005</v>
      </c>
      <c r="CN543" s="177">
        <v>62911302.968650803</v>
      </c>
      <c r="CO543" s="177">
        <v>43429457.690000005</v>
      </c>
      <c r="CP543" s="127" t="s">
        <v>44</v>
      </c>
      <c r="CQ543" s="127" t="s">
        <v>44</v>
      </c>
      <c r="CR543" s="127" t="s">
        <v>44</v>
      </c>
      <c r="CS543" s="127" t="s">
        <v>44</v>
      </c>
      <c r="CT543" s="125" t="s">
        <v>44</v>
      </c>
      <c r="CU543" s="125" t="s">
        <v>44</v>
      </c>
      <c r="CV543" s="125" t="s">
        <v>6486</v>
      </c>
      <c r="CW543" s="125" t="s">
        <v>44</v>
      </c>
      <c r="CX543" s="153">
        <v>25569.625694432871</v>
      </c>
    </row>
    <row r="544" spans="1:102" ht="15" customHeight="1" x14ac:dyDescent="0.25">
      <c r="A544" s="8"/>
      <c r="B544" s="128">
        <v>34706586000126</v>
      </c>
      <c r="C544" s="151" t="s">
        <v>6487</v>
      </c>
      <c r="D544" s="125">
        <v>26</v>
      </c>
      <c r="E544" s="125"/>
      <c r="F544" s="121" t="s">
        <v>3274</v>
      </c>
      <c r="G544" s="125" t="s">
        <v>608</v>
      </c>
      <c r="H544" s="125" t="s">
        <v>3263</v>
      </c>
      <c r="I544" s="125" t="s">
        <v>3257</v>
      </c>
      <c r="J544" s="125" t="s">
        <v>3317</v>
      </c>
      <c r="K544" s="125" t="s">
        <v>3285</v>
      </c>
      <c r="L544" s="125" t="s">
        <v>3273</v>
      </c>
      <c r="M544" s="125" t="s">
        <v>112</v>
      </c>
      <c r="N544" s="125" t="s">
        <v>113</v>
      </c>
      <c r="O544" s="125" t="s">
        <v>4606</v>
      </c>
      <c r="P544" s="125" t="s">
        <v>3308</v>
      </c>
      <c r="Q544" s="126">
        <v>500</v>
      </c>
      <c r="R544" s="125" t="s">
        <v>4571</v>
      </c>
      <c r="S544" s="187" t="s">
        <v>44</v>
      </c>
      <c r="T544" s="170">
        <v>100</v>
      </c>
      <c r="U544" s="170">
        <v>100</v>
      </c>
      <c r="V544" s="171" t="s">
        <v>3271</v>
      </c>
      <c r="W544" s="171" t="s">
        <v>132</v>
      </c>
      <c r="X544" s="171" t="s">
        <v>3289</v>
      </c>
      <c r="Y544" s="171" t="s">
        <v>3292</v>
      </c>
      <c r="Z544" s="171">
        <v>32</v>
      </c>
      <c r="AA544" s="171" t="s">
        <v>44</v>
      </c>
      <c r="AB544" s="168" t="s">
        <v>44</v>
      </c>
      <c r="AC544" s="171" t="s">
        <v>6488</v>
      </c>
      <c r="AD544" s="168">
        <v>1.7000000000000001E-2</v>
      </c>
      <c r="AE544" s="168">
        <v>0.317</v>
      </c>
      <c r="AF544" s="168">
        <v>0.02</v>
      </c>
      <c r="AG544" s="168">
        <v>0.2</v>
      </c>
      <c r="AH544" s="171" t="s">
        <v>4584</v>
      </c>
      <c r="AI544" s="171" t="s">
        <v>4836</v>
      </c>
      <c r="AJ544" s="171" t="s">
        <v>44</v>
      </c>
      <c r="AK544" s="172">
        <v>43791</v>
      </c>
      <c r="AL544" s="186" t="s">
        <v>3424</v>
      </c>
      <c r="AM544" s="127">
        <v>1.1674687071682399E-2</v>
      </c>
      <c r="AN544" s="127">
        <v>6.6808777263411001E-3</v>
      </c>
      <c r="AO544" s="127">
        <v>0.35358679823024919</v>
      </c>
      <c r="AP544" s="127">
        <v>0.13412907119608869</v>
      </c>
      <c r="AQ544" s="127">
        <v>0.13967289707307159</v>
      </c>
      <c r="AR544" s="127">
        <v>-0.1530931626109085</v>
      </c>
      <c r="AS544" s="127">
        <v>0.1615619254793037</v>
      </c>
      <c r="AT544" s="127">
        <v>0.2245344774555269</v>
      </c>
      <c r="AU544" s="127" t="s">
        <v>44</v>
      </c>
      <c r="AV544" s="127" t="s">
        <v>44</v>
      </c>
      <c r="AW544" s="127">
        <v>9.55443681928798E-2</v>
      </c>
      <c r="AX544" s="127">
        <v>1.0701511461816124</v>
      </c>
      <c r="AY544" s="127">
        <v>0.14714827345369061</v>
      </c>
      <c r="AZ544" s="127">
        <v>2.3846704971235981</v>
      </c>
      <c r="BA544" s="127">
        <v>1.021401957814035</v>
      </c>
      <c r="BB544" s="127">
        <v>1.0940969144916384</v>
      </c>
      <c r="BC544" s="127" t="s">
        <v>44</v>
      </c>
      <c r="BD544" s="127">
        <v>1.2382653871027012</v>
      </c>
      <c r="BE544" s="127">
        <v>1.8147127868621389</v>
      </c>
      <c r="BF544" s="127" t="s">
        <v>44</v>
      </c>
      <c r="BG544" s="127" t="s">
        <v>44</v>
      </c>
      <c r="BH544" s="127">
        <v>0.97503580358239883</v>
      </c>
      <c r="BI544" s="127">
        <v>7.6530561342889999E-4</v>
      </c>
      <c r="BJ544" s="127">
        <v>-3.8721474401451399E-2</v>
      </c>
      <c r="BK544" s="127">
        <v>0.2053118903732738</v>
      </c>
      <c r="BL544" s="127">
        <v>2.4842472000370375E-3</v>
      </c>
      <c r="BM544" s="127">
        <v>1.0652545174546058E-2</v>
      </c>
      <c r="BN544" s="127">
        <v>-0.26183289076515093</v>
      </c>
      <c r="BO544" s="127">
        <v>3.10875318944785E-2</v>
      </c>
      <c r="BP544" s="127">
        <v>0.10080444200249269</v>
      </c>
      <c r="BQ544" s="127" t="s">
        <v>44</v>
      </c>
      <c r="BR544" s="127" t="s">
        <v>44</v>
      </c>
      <c r="BS544" s="127">
        <v>-2.2279399871637517E-3</v>
      </c>
      <c r="BT544" s="127">
        <v>0.24293558007825011</v>
      </c>
      <c r="BU544" s="127">
        <v>0.20203346849197329</v>
      </c>
      <c r="BV544" s="174">
        <v>0.79823439401984808</v>
      </c>
      <c r="BW544" s="174">
        <v>9.2518260242360706E-2</v>
      </c>
      <c r="BX544" s="127">
        <v>-0.1051096239455664</v>
      </c>
      <c r="BY544" s="127">
        <v>-0.33868363134737051</v>
      </c>
      <c r="BZ544" s="174">
        <v>0.61327434095156108</v>
      </c>
      <c r="CA544" s="179">
        <v>0.52024535639233449</v>
      </c>
      <c r="CB544" s="179">
        <v>-0.27098330422581091</v>
      </c>
      <c r="CC544" s="179">
        <v>0.46618538108846003</v>
      </c>
      <c r="CD544" s="179">
        <v>0.41740124352983921</v>
      </c>
      <c r="CE544" s="179">
        <v>0.20541118949533141</v>
      </c>
      <c r="CF544" s="179">
        <v>0.52402703595609879</v>
      </c>
      <c r="CG544" s="176">
        <v>1.7939921000000001</v>
      </c>
      <c r="CH544" s="168">
        <v>0.2</v>
      </c>
      <c r="CI544" s="169">
        <v>0.15</v>
      </c>
      <c r="CJ544" s="169">
        <v>3.4000000000000002E-3</v>
      </c>
      <c r="CK544" s="169" t="s">
        <v>44</v>
      </c>
      <c r="CL544" s="169">
        <v>3.4000000000000002E-3</v>
      </c>
      <c r="CM544" s="177">
        <v>5197571.0999999996</v>
      </c>
      <c r="CN544" s="177">
        <v>3586768.86142857</v>
      </c>
      <c r="CO544" s="177">
        <v>2246995.71</v>
      </c>
      <c r="CP544" s="127" t="s">
        <v>44</v>
      </c>
      <c r="CQ544" s="127" t="s">
        <v>44</v>
      </c>
      <c r="CR544" s="127" t="s">
        <v>44</v>
      </c>
      <c r="CS544" s="127" t="s">
        <v>44</v>
      </c>
      <c r="CT544" s="125" t="s">
        <v>44</v>
      </c>
      <c r="CU544" s="125" t="s">
        <v>44</v>
      </c>
      <c r="CV544" s="125" t="s">
        <v>6489</v>
      </c>
      <c r="CW544" s="125" t="s">
        <v>44</v>
      </c>
      <c r="CX544" s="153">
        <v>25569.625694432871</v>
      </c>
    </row>
    <row r="545" spans="1:102" ht="15" customHeight="1" x14ac:dyDescent="0.25">
      <c r="A545" s="8"/>
      <c r="B545" s="128">
        <v>41153236000145</v>
      </c>
      <c r="C545" s="151" t="s">
        <v>6490</v>
      </c>
      <c r="D545" s="125">
        <v>14</v>
      </c>
      <c r="E545" s="125"/>
      <c r="F545" s="121"/>
      <c r="G545" s="125" t="s">
        <v>608</v>
      </c>
      <c r="H545" s="125" t="s">
        <v>3263</v>
      </c>
      <c r="I545" s="125" t="s">
        <v>3257</v>
      </c>
      <c r="J545" s="125" t="s">
        <v>3319</v>
      </c>
      <c r="K545" s="125" t="s">
        <v>3285</v>
      </c>
      <c r="L545" s="125" t="s">
        <v>3273</v>
      </c>
      <c r="M545" s="125" t="s">
        <v>110</v>
      </c>
      <c r="N545" s="125" t="s">
        <v>111</v>
      </c>
      <c r="O545" s="125" t="s">
        <v>320</v>
      </c>
      <c r="P545" s="125" t="s">
        <v>6491</v>
      </c>
      <c r="Q545" s="126">
        <v>500</v>
      </c>
      <c r="R545" s="125" t="s">
        <v>4571</v>
      </c>
      <c r="S545" s="187" t="s">
        <v>44</v>
      </c>
      <c r="T545" s="170">
        <v>100</v>
      </c>
      <c r="U545" s="170">
        <v>100</v>
      </c>
      <c r="V545" s="171" t="s">
        <v>3271</v>
      </c>
      <c r="W545" s="171" t="s">
        <v>3288</v>
      </c>
      <c r="X545" s="171" t="s">
        <v>3289</v>
      </c>
      <c r="Y545" s="171" t="s">
        <v>3292</v>
      </c>
      <c r="Z545" s="171">
        <v>32</v>
      </c>
      <c r="AA545" s="171" t="s">
        <v>44</v>
      </c>
      <c r="AB545" s="168" t="s">
        <v>44</v>
      </c>
      <c r="AC545" s="171" t="s">
        <v>6492</v>
      </c>
      <c r="AD545" s="168">
        <v>1.7000000000000001E-2</v>
      </c>
      <c r="AE545" s="168">
        <v>0.317</v>
      </c>
      <c r="AF545" s="168">
        <v>2.06E-2</v>
      </c>
      <c r="AG545" s="168">
        <v>0.2</v>
      </c>
      <c r="AH545" s="171" t="s">
        <v>3253</v>
      </c>
      <c r="AI545" s="171" t="s">
        <v>3254</v>
      </c>
      <c r="AJ545" s="171" t="s">
        <v>130</v>
      </c>
      <c r="AK545" s="172">
        <v>44323</v>
      </c>
      <c r="AL545" s="186" t="s">
        <v>3423</v>
      </c>
      <c r="AM545" s="127">
        <v>-7.5976897371116004E-3</v>
      </c>
      <c r="AN545" s="127">
        <v>-3.8566928848296801E-2</v>
      </c>
      <c r="AO545" s="127">
        <v>0.20073811913586059</v>
      </c>
      <c r="AP545" s="127">
        <v>0.1644191969428325</v>
      </c>
      <c r="AQ545" s="127">
        <v>0.1595333403526453</v>
      </c>
      <c r="AR545" s="127">
        <v>0.1156827596230714</v>
      </c>
      <c r="AS545" s="127">
        <v>9.84399290052409E-2</v>
      </c>
      <c r="AT545" s="127">
        <v>5.4156178038385003E-2</v>
      </c>
      <c r="AU545" s="127" t="s">
        <v>44</v>
      </c>
      <c r="AV545" s="127" t="s">
        <v>44</v>
      </c>
      <c r="AW545" s="127">
        <v>8.5946837506414006E-2</v>
      </c>
      <c r="AX545" s="127" t="s">
        <v>44</v>
      </c>
      <c r="AY545" s="127" t="s">
        <v>44</v>
      </c>
      <c r="AZ545" s="127">
        <v>1.3538239344548488</v>
      </c>
      <c r="BA545" s="127">
        <v>1.2698341040421683</v>
      </c>
      <c r="BB545" s="127">
        <v>1.2734827083882416</v>
      </c>
      <c r="BC545" s="127">
        <v>1.0638499984015102</v>
      </c>
      <c r="BD545" s="127">
        <v>0.75447699966692905</v>
      </c>
      <c r="BE545" s="127">
        <v>0.43769629451809039</v>
      </c>
      <c r="BF545" s="127" t="s">
        <v>44</v>
      </c>
      <c r="BG545" s="127" t="s">
        <v>44</v>
      </c>
      <c r="BH545" s="127">
        <v>0.67969665008805435</v>
      </c>
      <c r="BI545" s="127">
        <v>-1.8507071195365099E-2</v>
      </c>
      <c r="BJ545" s="127">
        <v>-8.3969280976089397E-2</v>
      </c>
      <c r="BK545" s="127">
        <v>5.2463211278885202E-2</v>
      </c>
      <c r="BL545" s="127">
        <v>3.0933104120403954E-2</v>
      </c>
      <c r="BM545" s="127">
        <v>3.0446002357195745E-2</v>
      </c>
      <c r="BN545" s="127">
        <v>6.9430314688289996E-3</v>
      </c>
      <c r="BO545" s="127">
        <v>-3.2034464579584199E-2</v>
      </c>
      <c r="BP545" s="127">
        <v>-6.9573857414649096E-2</v>
      </c>
      <c r="BQ545" s="127" t="s">
        <v>44</v>
      </c>
      <c r="BR545" s="127" t="s">
        <v>44</v>
      </c>
      <c r="BS545" s="127">
        <v>-3.5955455004435533E-2</v>
      </c>
      <c r="BT545" s="127">
        <v>0.13895336756948951</v>
      </c>
      <c r="BU545" s="127">
        <v>0.1051147347072677</v>
      </c>
      <c r="BV545" s="174">
        <v>0.39083775313613378</v>
      </c>
      <c r="BW545" s="174">
        <v>-0.2292377134389218</v>
      </c>
      <c r="BX545" s="127">
        <v>-8.0899414382822707E-2</v>
      </c>
      <c r="BY545" s="127">
        <v>-0.1184267083694963</v>
      </c>
      <c r="BZ545" s="174">
        <v>0.2667277809196737</v>
      </c>
      <c r="CA545" s="179">
        <v>0.48982853550206579</v>
      </c>
      <c r="CB545" s="179">
        <v>-0.3168210915327892</v>
      </c>
      <c r="CC545" s="179">
        <v>0.37448538602013848</v>
      </c>
      <c r="CD545" s="179">
        <v>0.2978226536077459</v>
      </c>
      <c r="CE545" s="179">
        <v>0.1796257798624902</v>
      </c>
      <c r="CF545" s="179">
        <v>0.55583395723288009</v>
      </c>
      <c r="CG545" s="176">
        <v>1.5057883999999999</v>
      </c>
      <c r="CH545" s="168">
        <v>0.15</v>
      </c>
      <c r="CI545" s="169">
        <v>0.13</v>
      </c>
      <c r="CJ545" s="169">
        <v>2.5500000000000002E-3</v>
      </c>
      <c r="CK545" s="169">
        <v>1.1879067320183219E-3</v>
      </c>
      <c r="CL545" s="169">
        <v>3.7379067320183219E-3</v>
      </c>
      <c r="CM545" s="177">
        <v>13804748.960000001</v>
      </c>
      <c r="CN545" s="177">
        <v>12901233.28984127</v>
      </c>
      <c r="CO545" s="177">
        <v>3471336.4600000009</v>
      </c>
      <c r="CP545" s="127" t="s">
        <v>44</v>
      </c>
      <c r="CQ545" s="127" t="s">
        <v>44</v>
      </c>
      <c r="CR545" s="127" t="s">
        <v>44</v>
      </c>
      <c r="CS545" s="127" t="s">
        <v>44</v>
      </c>
      <c r="CT545" s="125" t="s">
        <v>44</v>
      </c>
      <c r="CU545" s="125" t="s">
        <v>44</v>
      </c>
      <c r="CV545" s="125" t="s">
        <v>6493</v>
      </c>
      <c r="CW545" s="125" t="s">
        <v>44</v>
      </c>
      <c r="CX545" s="153">
        <v>25569.625694432871</v>
      </c>
    </row>
    <row r="546" spans="1:102" ht="15" customHeight="1" x14ac:dyDescent="0.25">
      <c r="A546" s="8"/>
      <c r="B546" s="128">
        <v>50750438000165</v>
      </c>
      <c r="C546" s="151" t="s">
        <v>4126</v>
      </c>
      <c r="D546" s="125">
        <v>16</v>
      </c>
      <c r="E546" s="125"/>
      <c r="F546" s="121"/>
      <c r="G546" s="125" t="s">
        <v>3850</v>
      </c>
      <c r="H546" s="125" t="s">
        <v>347</v>
      </c>
      <c r="I546" s="125" t="s">
        <v>3278</v>
      </c>
      <c r="J546" s="125" t="s">
        <v>3317</v>
      </c>
      <c r="K546" s="125" t="s">
        <v>3298</v>
      </c>
      <c r="L546" s="125" t="s">
        <v>3272</v>
      </c>
      <c r="M546" s="125" t="s">
        <v>4629</v>
      </c>
      <c r="N546" s="125" t="s">
        <v>4778</v>
      </c>
      <c r="O546" s="125" t="s">
        <v>4630</v>
      </c>
      <c r="P546" s="125" t="s">
        <v>3824</v>
      </c>
      <c r="Q546" s="126">
        <v>10</v>
      </c>
      <c r="R546" s="125" t="s">
        <v>4612</v>
      </c>
      <c r="S546" s="187" t="s">
        <v>44</v>
      </c>
      <c r="T546" s="170">
        <v>1000</v>
      </c>
      <c r="U546" s="170">
        <v>500</v>
      </c>
      <c r="V546" s="171" t="s">
        <v>3271</v>
      </c>
      <c r="W546" s="171" t="s">
        <v>132</v>
      </c>
      <c r="X546" s="171" t="s">
        <v>132</v>
      </c>
      <c r="Y546" s="171" t="s">
        <v>132</v>
      </c>
      <c r="Z546" s="171">
        <v>0</v>
      </c>
      <c r="AA546" s="171" t="s">
        <v>44</v>
      </c>
      <c r="AB546" s="168" t="s">
        <v>44</v>
      </c>
      <c r="AC546" s="171" t="s">
        <v>44</v>
      </c>
      <c r="AD546" s="168">
        <v>1.2500000000000001E-2</v>
      </c>
      <c r="AE546" s="168" t="s">
        <v>44</v>
      </c>
      <c r="AF546" s="168" t="s">
        <v>44</v>
      </c>
      <c r="AG546" s="168">
        <v>0.2</v>
      </c>
      <c r="AH546" s="171" t="s">
        <v>4669</v>
      </c>
      <c r="AI546" s="171" t="s">
        <v>4607</v>
      </c>
      <c r="AJ546" s="171" t="s">
        <v>130</v>
      </c>
      <c r="AK546" s="172">
        <v>45174</v>
      </c>
      <c r="AL546" s="186" t="s">
        <v>6494</v>
      </c>
      <c r="AM546" s="127" t="s">
        <v>44</v>
      </c>
      <c r="AN546" s="127" t="s">
        <v>44</v>
      </c>
      <c r="AO546" s="127" t="s">
        <v>44</v>
      </c>
      <c r="AP546" s="127" t="s">
        <v>44</v>
      </c>
      <c r="AQ546" s="127" t="s">
        <v>44</v>
      </c>
      <c r="AR546" s="127" t="s">
        <v>44</v>
      </c>
      <c r="AS546" s="127" t="s">
        <v>44</v>
      </c>
      <c r="AT546" s="127" t="s">
        <v>44</v>
      </c>
      <c r="AU546" s="127" t="s">
        <v>44</v>
      </c>
      <c r="AV546" s="127" t="s">
        <v>44</v>
      </c>
      <c r="AW546" s="127" t="s">
        <v>44</v>
      </c>
      <c r="AX546" s="127" t="s">
        <v>44</v>
      </c>
      <c r="AY546" s="127" t="s">
        <v>44</v>
      </c>
      <c r="AZ546" s="127" t="s">
        <v>44</v>
      </c>
      <c r="BA546" s="127" t="s">
        <v>44</v>
      </c>
      <c r="BB546" s="127" t="s">
        <v>44</v>
      </c>
      <c r="BC546" s="127" t="s">
        <v>44</v>
      </c>
      <c r="BD546" s="127" t="s">
        <v>44</v>
      </c>
      <c r="BE546" s="127" t="s">
        <v>44</v>
      </c>
      <c r="BF546" s="127" t="s">
        <v>44</v>
      </c>
      <c r="BG546" s="127" t="s">
        <v>44</v>
      </c>
      <c r="BH546" s="127" t="s">
        <v>44</v>
      </c>
      <c r="BI546" s="127" t="s">
        <v>44</v>
      </c>
      <c r="BJ546" s="127" t="s">
        <v>44</v>
      </c>
      <c r="BK546" s="127" t="s">
        <v>44</v>
      </c>
      <c r="BL546" s="127" t="s">
        <v>44</v>
      </c>
      <c r="BM546" s="127" t="s">
        <v>44</v>
      </c>
      <c r="BN546" s="127" t="s">
        <v>44</v>
      </c>
      <c r="BO546" s="127" t="s">
        <v>44</v>
      </c>
      <c r="BP546" s="127" t="s">
        <v>44</v>
      </c>
      <c r="BQ546" s="127" t="s">
        <v>44</v>
      </c>
      <c r="BR546" s="127" t="s">
        <v>44</v>
      </c>
      <c r="BS546" s="127" t="s">
        <v>44</v>
      </c>
      <c r="BT546" s="127" t="s">
        <v>44</v>
      </c>
      <c r="BU546" s="127" t="s">
        <v>44</v>
      </c>
      <c r="BV546" s="174" t="s">
        <v>44</v>
      </c>
      <c r="BW546" s="174" t="s">
        <v>44</v>
      </c>
      <c r="BX546" s="127" t="s">
        <v>44</v>
      </c>
      <c r="BY546" s="127" t="s">
        <v>44</v>
      </c>
      <c r="BZ546" s="174" t="s">
        <v>44</v>
      </c>
      <c r="CA546" s="179" t="s">
        <v>44</v>
      </c>
      <c r="CB546" s="179" t="s">
        <v>44</v>
      </c>
      <c r="CC546" s="179" t="s">
        <v>44</v>
      </c>
      <c r="CD546" s="179" t="s">
        <v>44</v>
      </c>
      <c r="CE546" s="179" t="s">
        <v>44</v>
      </c>
      <c r="CF546" s="179" t="s">
        <v>44</v>
      </c>
      <c r="CG546" s="176" t="s">
        <v>44</v>
      </c>
      <c r="CH546" s="168">
        <v>0.1</v>
      </c>
      <c r="CI546" s="169">
        <v>0.05</v>
      </c>
      <c r="CJ546" s="169">
        <v>1.25E-3</v>
      </c>
      <c r="CK546" s="169" t="s">
        <v>44</v>
      </c>
      <c r="CL546" s="169">
        <v>1.25E-3</v>
      </c>
      <c r="CM546" s="177" t="s">
        <v>44</v>
      </c>
      <c r="CN546" s="177" t="s">
        <v>44</v>
      </c>
      <c r="CO546" s="177" t="s">
        <v>44</v>
      </c>
      <c r="CP546" s="127" t="s">
        <v>44</v>
      </c>
      <c r="CQ546" s="127" t="s">
        <v>44</v>
      </c>
      <c r="CR546" s="127" t="s">
        <v>44</v>
      </c>
      <c r="CS546" s="127" t="s">
        <v>44</v>
      </c>
      <c r="CT546" s="125" t="s">
        <v>44</v>
      </c>
      <c r="CU546" s="125" t="s">
        <v>44</v>
      </c>
      <c r="CV546" s="125" t="s">
        <v>6495</v>
      </c>
      <c r="CW546" s="125" t="s">
        <v>44</v>
      </c>
      <c r="CX546" s="153">
        <v>25569.604861099539</v>
      </c>
    </row>
    <row r="547" spans="1:102" ht="15" customHeight="1" x14ac:dyDescent="0.25">
      <c r="A547" s="8"/>
      <c r="B547" s="128">
        <v>23960625000109</v>
      </c>
      <c r="C547" s="151" t="s">
        <v>6627</v>
      </c>
      <c r="D547" s="125">
        <v>48</v>
      </c>
      <c r="E547" s="125"/>
      <c r="F547" s="121" t="s">
        <v>3268</v>
      </c>
      <c r="G547" s="125" t="s">
        <v>623</v>
      </c>
      <c r="H547" s="125" t="s">
        <v>3263</v>
      </c>
      <c r="I547" s="125" t="s">
        <v>3257</v>
      </c>
      <c r="J547" s="125" t="s">
        <v>3319</v>
      </c>
      <c r="K547" s="125" t="s">
        <v>3285</v>
      </c>
      <c r="L547" s="125" t="s">
        <v>3272</v>
      </c>
      <c r="M547" s="125" t="s">
        <v>110</v>
      </c>
      <c r="N547" s="125" t="s">
        <v>111</v>
      </c>
      <c r="O547" s="125" t="s">
        <v>4606</v>
      </c>
      <c r="P547" s="125" t="s">
        <v>3308</v>
      </c>
      <c r="Q547" s="126">
        <v>5000</v>
      </c>
      <c r="R547" s="125" t="s">
        <v>4571</v>
      </c>
      <c r="S547" s="187" t="s">
        <v>44</v>
      </c>
      <c r="T547" s="170">
        <v>1000</v>
      </c>
      <c r="U547" s="170">
        <v>5000</v>
      </c>
      <c r="V547" s="171" t="s">
        <v>3271</v>
      </c>
      <c r="W547" s="171" t="s">
        <v>132</v>
      </c>
      <c r="X547" s="171" t="s">
        <v>4693</v>
      </c>
      <c r="Y547" s="171" t="s">
        <v>3292</v>
      </c>
      <c r="Z547" s="171">
        <v>29</v>
      </c>
      <c r="AA547" s="171" t="s">
        <v>44</v>
      </c>
      <c r="AB547" s="168" t="s">
        <v>44</v>
      </c>
      <c r="AC547" s="171" t="s">
        <v>6628</v>
      </c>
      <c r="AD547" s="168">
        <v>1.8000000000000002E-2</v>
      </c>
      <c r="AE547" s="168">
        <v>0.21800000000000003</v>
      </c>
      <c r="AF547" s="168">
        <v>2.5000000000000001E-2</v>
      </c>
      <c r="AG547" s="168">
        <v>0.2</v>
      </c>
      <c r="AH547" s="171" t="s">
        <v>133</v>
      </c>
      <c r="AI547" s="171" t="s">
        <v>4607</v>
      </c>
      <c r="AJ547" s="171" t="s">
        <v>130</v>
      </c>
      <c r="AK547" s="172">
        <v>42489</v>
      </c>
      <c r="AL547" s="186" t="s">
        <v>3417</v>
      </c>
      <c r="AM547" s="127">
        <v>2.3876722354262799E-2</v>
      </c>
      <c r="AN547" s="127">
        <v>4.7453382062927901E-2</v>
      </c>
      <c r="AO547" s="127">
        <v>0.15662973885351711</v>
      </c>
      <c r="AP547" s="127">
        <v>0.1191975993466991</v>
      </c>
      <c r="AQ547" s="127">
        <v>0.1084621104696383</v>
      </c>
      <c r="AR547" s="127">
        <v>-0.1624939784510816</v>
      </c>
      <c r="AS547" s="127">
        <v>9.9490164395969992E-3</v>
      </c>
      <c r="AT547" s="127">
        <v>-0.13336506316448249</v>
      </c>
      <c r="AU547" s="127" t="s">
        <v>44</v>
      </c>
      <c r="AV547" s="127" t="s">
        <v>44</v>
      </c>
      <c r="AW547" s="127">
        <v>6.6379449519639394E-2</v>
      </c>
      <c r="AX547" s="127">
        <v>2.1886412575846759</v>
      </c>
      <c r="AY547" s="127">
        <v>1.0451745303715172</v>
      </c>
      <c r="AZ547" s="127">
        <v>1.0563468972417152</v>
      </c>
      <c r="BA547" s="127">
        <v>0.90134706514934737</v>
      </c>
      <c r="BB547" s="127">
        <v>0.82456521989529263</v>
      </c>
      <c r="BC547" s="127" t="s">
        <v>44</v>
      </c>
      <c r="BD547" s="127">
        <v>7.6252635986607295E-2</v>
      </c>
      <c r="BE547" s="127" t="s">
        <v>44</v>
      </c>
      <c r="BF547" s="127" t="s">
        <v>44</v>
      </c>
      <c r="BG547" s="127" t="s">
        <v>44</v>
      </c>
      <c r="BH547" s="127">
        <v>0.61995380159177671</v>
      </c>
      <c r="BI547" s="127">
        <v>1.2967340896009301E-2</v>
      </c>
      <c r="BJ547" s="127">
        <v>2.0510299351352E-3</v>
      </c>
      <c r="BK547" s="127">
        <v>8.3548309965417004E-3</v>
      </c>
      <c r="BL547" s="127">
        <v>-1.1522467768238953E-2</v>
      </c>
      <c r="BM547" s="127">
        <v>-2.0393857586670117E-2</v>
      </c>
      <c r="BN547" s="127">
        <v>-0.27123370660532398</v>
      </c>
      <c r="BO547" s="127">
        <v>-0.1205253771452281</v>
      </c>
      <c r="BP547" s="127">
        <v>-0.25709509861751662</v>
      </c>
      <c r="BQ547" s="127" t="s">
        <v>44</v>
      </c>
      <c r="BR547" s="127" t="s">
        <v>44</v>
      </c>
      <c r="BS547" s="127">
        <v>-3.6756571827924134E-2</v>
      </c>
      <c r="BT547" s="127">
        <v>0.2313196585507612</v>
      </c>
      <c r="BU547" s="127">
        <v>0.2364934992937511</v>
      </c>
      <c r="BV547" s="174">
        <v>0.14714019019774779</v>
      </c>
      <c r="BW547" s="174">
        <v>1.0847352391578901E-2</v>
      </c>
      <c r="BX547" s="127">
        <v>-0.1497432923397011</v>
      </c>
      <c r="BY547" s="127">
        <v>-0.54733728002274429</v>
      </c>
      <c r="BZ547" s="174">
        <v>0.86823271699445459</v>
      </c>
      <c r="CA547" s="179">
        <v>0.89546780085864541</v>
      </c>
      <c r="CB547" s="179">
        <v>-0.47144274384748391</v>
      </c>
      <c r="CC547" s="179">
        <v>0.65318647337622182</v>
      </c>
      <c r="CD547" s="179">
        <v>0.52236025661602126</v>
      </c>
      <c r="CE547" s="179">
        <v>0.1141572220469361</v>
      </c>
      <c r="CF547" s="179">
        <v>0.77183044990663385</v>
      </c>
      <c r="CG547" s="176">
        <v>1.8967498614889999</v>
      </c>
      <c r="CH547" s="168">
        <v>0.18</v>
      </c>
      <c r="CI547" s="169">
        <v>0.1</v>
      </c>
      <c r="CJ547" s="169">
        <v>3.2400000000000007E-3</v>
      </c>
      <c r="CK547" s="169">
        <v>1.4551969984495373E-4</v>
      </c>
      <c r="CL547" s="169">
        <v>3.3855196998449546E-3</v>
      </c>
      <c r="CM547" s="177">
        <v>93801939.819999993</v>
      </c>
      <c r="CN547" s="177">
        <v>96325268.063015893</v>
      </c>
      <c r="CO547" s="177">
        <v>-5464056.1900000004</v>
      </c>
      <c r="CP547" s="127" t="s">
        <v>44</v>
      </c>
      <c r="CQ547" s="127" t="s">
        <v>44</v>
      </c>
      <c r="CR547" s="127" t="s">
        <v>44</v>
      </c>
      <c r="CS547" s="127" t="s">
        <v>44</v>
      </c>
      <c r="CT547" s="125" t="s">
        <v>44</v>
      </c>
      <c r="CU547" s="125" t="s">
        <v>44</v>
      </c>
      <c r="CV547" s="125" t="s">
        <v>6629</v>
      </c>
      <c r="CW547" s="125" t="s">
        <v>44</v>
      </c>
      <c r="CX547" s="153">
        <v>25569.625694432871</v>
      </c>
    </row>
    <row r="548" spans="1:102" ht="15" customHeight="1" x14ac:dyDescent="0.25">
      <c r="A548" s="8"/>
      <c r="B548" s="128">
        <v>33796084000170</v>
      </c>
      <c r="C548" s="151" t="s">
        <v>6630</v>
      </c>
      <c r="D548" s="125">
        <v>60</v>
      </c>
      <c r="E548" s="125"/>
      <c r="F548" s="121" t="s">
        <v>3268</v>
      </c>
      <c r="G548" s="125" t="s">
        <v>623</v>
      </c>
      <c r="H548" s="125" t="s">
        <v>3263</v>
      </c>
      <c r="I548" s="125" t="s">
        <v>3257</v>
      </c>
      <c r="J548" s="125" t="s">
        <v>3319</v>
      </c>
      <c r="K548" s="125" t="s">
        <v>3298</v>
      </c>
      <c r="L548" s="125" t="s">
        <v>3273</v>
      </c>
      <c r="M548" s="125" t="s">
        <v>110</v>
      </c>
      <c r="N548" s="125" t="s">
        <v>4646</v>
      </c>
      <c r="O548" s="125" t="s">
        <v>4606</v>
      </c>
      <c r="P548" s="125" t="s">
        <v>3308</v>
      </c>
      <c r="Q548" s="126">
        <v>5000</v>
      </c>
      <c r="R548" s="125" t="s">
        <v>4612</v>
      </c>
      <c r="S548" s="187" t="s">
        <v>44</v>
      </c>
      <c r="T548" s="170">
        <v>1000</v>
      </c>
      <c r="U548" s="170">
        <v>5000</v>
      </c>
      <c r="V548" s="171" t="s">
        <v>3271</v>
      </c>
      <c r="W548" s="171" t="s">
        <v>132</v>
      </c>
      <c r="X548" s="171" t="s">
        <v>4693</v>
      </c>
      <c r="Y548" s="171" t="s">
        <v>3292</v>
      </c>
      <c r="Z548" s="171">
        <v>29</v>
      </c>
      <c r="AA548" s="171" t="s">
        <v>44</v>
      </c>
      <c r="AB548" s="168" t="s">
        <v>44</v>
      </c>
      <c r="AC548" s="171" t="s">
        <v>6631</v>
      </c>
      <c r="AD548" s="168">
        <v>1.8000000000000002E-2</v>
      </c>
      <c r="AE548" s="168">
        <v>0.21800000000000003</v>
      </c>
      <c r="AF548" s="168">
        <v>2.5000000000000001E-2</v>
      </c>
      <c r="AG548" s="168">
        <v>0.2</v>
      </c>
      <c r="AH548" s="171" t="s">
        <v>44</v>
      </c>
      <c r="AI548" s="171" t="s">
        <v>44</v>
      </c>
      <c r="AJ548" s="171" t="s">
        <v>44</v>
      </c>
      <c r="AK548" s="172">
        <v>43893</v>
      </c>
      <c r="AL548" s="186" t="s">
        <v>3418</v>
      </c>
      <c r="AM548" s="127">
        <v>-2.4033288249828502E-2</v>
      </c>
      <c r="AN548" s="127">
        <v>-6.4026490818260895E-2</v>
      </c>
      <c r="AO548" s="127">
        <v>3.9621509452164097E-2</v>
      </c>
      <c r="AP548" s="127">
        <v>4.0642858355544702E-2</v>
      </c>
      <c r="AQ548" s="127">
        <v>7.5742952717575999E-3</v>
      </c>
      <c r="AR548" s="127">
        <v>-0.28654161309992721</v>
      </c>
      <c r="AS548" s="127">
        <v>-3.8425550933820399E-2</v>
      </c>
      <c r="AT548" s="127">
        <v>-0.1880867205450425</v>
      </c>
      <c r="AU548" s="127" t="s">
        <v>44</v>
      </c>
      <c r="AV548" s="127" t="s">
        <v>44</v>
      </c>
      <c r="AW548" s="127">
        <v>-0.1040514073087395</v>
      </c>
      <c r="AX548" s="127" t="s">
        <v>44</v>
      </c>
      <c r="AY548" s="127" t="s">
        <v>44</v>
      </c>
      <c r="AZ548" s="127">
        <v>0.26721655082991302</v>
      </c>
      <c r="BA548" s="127">
        <v>0.29594045297543731</v>
      </c>
      <c r="BB548" s="127">
        <v>5.2157887690886903E-2</v>
      </c>
      <c r="BC548" s="127" t="s">
        <v>44</v>
      </c>
      <c r="BD548" s="127" t="s">
        <v>44</v>
      </c>
      <c r="BE548" s="127" t="s">
        <v>44</v>
      </c>
      <c r="BF548" s="127" t="s">
        <v>44</v>
      </c>
      <c r="BG548" s="127" t="s">
        <v>44</v>
      </c>
      <c r="BH548" s="127" t="s">
        <v>44</v>
      </c>
      <c r="BI548" s="127">
        <v>-3.4942669708081998E-2</v>
      </c>
      <c r="BJ548" s="127">
        <v>-0.10942884294605359</v>
      </c>
      <c r="BK548" s="127">
        <v>-0.1086533984048112</v>
      </c>
      <c r="BL548" s="127">
        <v>-8.5016076199480706E-2</v>
      </c>
      <c r="BM548" s="127">
        <v>-0.12019041785439888</v>
      </c>
      <c r="BN548" s="127">
        <v>-0.39528134125416958</v>
      </c>
      <c r="BO548" s="127">
        <v>-0.16889994451864559</v>
      </c>
      <c r="BP548" s="127">
        <v>-0.31181675599807668</v>
      </c>
      <c r="BQ548" s="127" t="s">
        <v>44</v>
      </c>
      <c r="BR548" s="127" t="s">
        <v>44</v>
      </c>
      <c r="BS548" s="127">
        <v>-0.2330901014497837</v>
      </c>
      <c r="BT548" s="127">
        <v>0.28244613182745848</v>
      </c>
      <c r="BU548" s="127">
        <v>0.2855951744798732</v>
      </c>
      <c r="BV548" s="174">
        <v>-0.21061661226761261</v>
      </c>
      <c r="BW548" s="174">
        <v>-0.57405532064780795</v>
      </c>
      <c r="BX548" s="127">
        <v>-0.2080511113847095</v>
      </c>
      <c r="BY548" s="127">
        <v>-0.64271994381095809</v>
      </c>
      <c r="BZ548" s="174">
        <v>0.98542585112968384</v>
      </c>
      <c r="CA548" s="179">
        <v>0.84360928408051739</v>
      </c>
      <c r="CB548" s="179">
        <v>-0.44771219592368078</v>
      </c>
      <c r="CC548" s="179">
        <v>0.66013609576631382</v>
      </c>
      <c r="CD548" s="179">
        <v>0.51355952259684079</v>
      </c>
      <c r="CE548" s="179">
        <v>0.1332950666835637</v>
      </c>
      <c r="CF548" s="179">
        <v>0.76191745542871914</v>
      </c>
      <c r="CG548" s="176">
        <v>0.50897036465699996</v>
      </c>
      <c r="CH548" s="168" t="s">
        <v>44</v>
      </c>
      <c r="CI548" s="169" t="s">
        <v>44</v>
      </c>
      <c r="CJ548" s="169" t="s">
        <v>44</v>
      </c>
      <c r="CK548" s="169" t="s">
        <v>44</v>
      </c>
      <c r="CL548" s="169" t="s">
        <v>44</v>
      </c>
      <c r="CM548" s="177">
        <v>5089703.63</v>
      </c>
      <c r="CN548" s="177">
        <v>5555718.2557936506</v>
      </c>
      <c r="CO548" s="177" t="s">
        <v>44</v>
      </c>
      <c r="CP548" s="127" t="s">
        <v>44</v>
      </c>
      <c r="CQ548" s="127" t="s">
        <v>44</v>
      </c>
      <c r="CR548" s="127" t="s">
        <v>44</v>
      </c>
      <c r="CS548" s="127" t="s">
        <v>44</v>
      </c>
      <c r="CT548" s="125" t="s">
        <v>44</v>
      </c>
      <c r="CU548" s="125" t="s">
        <v>44</v>
      </c>
      <c r="CV548" s="125" t="s">
        <v>6632</v>
      </c>
      <c r="CW548" s="125" t="s">
        <v>44</v>
      </c>
      <c r="CX548" s="153">
        <v>25569.625694432871</v>
      </c>
    </row>
    <row r="549" spans="1:102" ht="15" customHeight="1" x14ac:dyDescent="0.25">
      <c r="A549" s="8"/>
      <c r="B549" s="128">
        <v>12796232000187</v>
      </c>
      <c r="C549" s="151" t="s">
        <v>6633</v>
      </c>
      <c r="D549" s="125">
        <v>2</v>
      </c>
      <c r="E549" s="125"/>
      <c r="F549" s="121" t="s">
        <v>3267</v>
      </c>
      <c r="G549" s="125" t="s">
        <v>2225</v>
      </c>
      <c r="H549" s="125" t="s">
        <v>2225</v>
      </c>
      <c r="I549" s="125" t="s">
        <v>2753</v>
      </c>
      <c r="J549" s="125" t="s">
        <v>3317</v>
      </c>
      <c r="K549" s="125" t="s">
        <v>3285</v>
      </c>
      <c r="L549" s="125" t="s">
        <v>3272</v>
      </c>
      <c r="M549" s="125" t="s">
        <v>160</v>
      </c>
      <c r="N549" s="125" t="s">
        <v>3328</v>
      </c>
      <c r="O549" s="125" t="s">
        <v>3326</v>
      </c>
      <c r="P549" s="125" t="s">
        <v>3299</v>
      </c>
      <c r="Q549" s="126">
        <v>1000</v>
      </c>
      <c r="R549" s="125" t="s">
        <v>4571</v>
      </c>
      <c r="S549" s="187" t="s">
        <v>44</v>
      </c>
      <c r="T549" s="170">
        <v>1000</v>
      </c>
      <c r="U549" s="170">
        <v>1000</v>
      </c>
      <c r="V549" s="171" t="s">
        <v>3271</v>
      </c>
      <c r="W549" s="171" t="s">
        <v>132</v>
      </c>
      <c r="X549" s="171" t="s">
        <v>3296</v>
      </c>
      <c r="Y549" s="171" t="s">
        <v>3288</v>
      </c>
      <c r="Z549" s="171">
        <v>5</v>
      </c>
      <c r="AA549" s="171" t="s">
        <v>44</v>
      </c>
      <c r="AB549" s="168" t="s">
        <v>44</v>
      </c>
      <c r="AC549" s="171" t="s">
        <v>44</v>
      </c>
      <c r="AD549" s="168">
        <v>5.0000000000000001E-3</v>
      </c>
      <c r="AE549" s="168" t="s">
        <v>44</v>
      </c>
      <c r="AF549" s="168">
        <v>6.0000000000000001E-3</v>
      </c>
      <c r="AG549" s="168" t="s">
        <v>44</v>
      </c>
      <c r="AH549" s="171" t="s">
        <v>44</v>
      </c>
      <c r="AI549" s="171" t="s">
        <v>44</v>
      </c>
      <c r="AJ549" s="171" t="s">
        <v>130</v>
      </c>
      <c r="AK549" s="172">
        <v>42390</v>
      </c>
      <c r="AL549" s="186" t="s">
        <v>6634</v>
      </c>
      <c r="AM549" s="127">
        <v>1.0660241164623E-2</v>
      </c>
      <c r="AN549" s="127">
        <v>4.4423773992817703E-2</v>
      </c>
      <c r="AO549" s="127">
        <v>0.14782876684195709</v>
      </c>
      <c r="AP549" s="127">
        <v>0.13192273769732951</v>
      </c>
      <c r="AQ549" s="127">
        <v>0.1343701871492875</v>
      </c>
      <c r="AR549" s="127">
        <v>0.1106333374595018</v>
      </c>
      <c r="AS549" s="127">
        <v>0.13892447865908439</v>
      </c>
      <c r="AT549" s="127">
        <v>0.14398877511178651</v>
      </c>
      <c r="AU549" s="127" t="s">
        <v>44</v>
      </c>
      <c r="AV549" s="127" t="s">
        <v>44</v>
      </c>
      <c r="AW549" s="127">
        <v>9.9956993824570795E-2</v>
      </c>
      <c r="AX549" s="127">
        <v>0.97716274799045122</v>
      </c>
      <c r="AY549" s="127">
        <v>0.97844653219241695</v>
      </c>
      <c r="AZ549" s="127">
        <v>0.99699112262845835</v>
      </c>
      <c r="BA549" s="127">
        <v>1.0035619894135273</v>
      </c>
      <c r="BB549" s="127">
        <v>1.0472448767123164</v>
      </c>
      <c r="BC549" s="127">
        <v>1.0174141441900011</v>
      </c>
      <c r="BD549" s="127">
        <v>1.0647643176725372</v>
      </c>
      <c r="BE549" s="127">
        <v>1.1637334021975789</v>
      </c>
      <c r="BF549" s="127" t="s">
        <v>44</v>
      </c>
      <c r="BG549" s="127" t="s">
        <v>44</v>
      </c>
      <c r="BH549" s="127">
        <v>1.0751190803269082</v>
      </c>
      <c r="BI549" s="127">
        <v>-2.4914029363040001E-4</v>
      </c>
      <c r="BJ549" s="127">
        <v>-9.7857813497490009E-4</v>
      </c>
      <c r="BK549" s="127">
        <v>-4.461410150182E-4</v>
      </c>
      <c r="BL549" s="127">
        <v>4.1383858704757692E-4</v>
      </c>
      <c r="BM549" s="127">
        <v>5.3725643145849933E-3</v>
      </c>
      <c r="BN549" s="127">
        <v>1.8936093052595001E-3</v>
      </c>
      <c r="BO549" s="127">
        <v>8.4500850742592008E-3</v>
      </c>
      <c r="BP549" s="127">
        <v>2.0258739658752301E-2</v>
      </c>
      <c r="BQ549" s="127" t="s">
        <v>44</v>
      </c>
      <c r="BR549" s="127" t="s">
        <v>44</v>
      </c>
      <c r="BS549" s="127">
        <v>6.3899500751609661E-3</v>
      </c>
      <c r="BT549" s="127">
        <v>1.2069632998338001E-3</v>
      </c>
      <c r="BU549" s="127">
        <v>7.8757101802602002E-3</v>
      </c>
      <c r="BV549" s="174">
        <v>-0.32154909969441192</v>
      </c>
      <c r="BW549" s="174">
        <v>0.55592801544153958</v>
      </c>
      <c r="BX549" s="127" t="s">
        <v>44</v>
      </c>
      <c r="BY549" s="127">
        <v>-6.1277371123420903E-2</v>
      </c>
      <c r="BZ549" s="174">
        <v>2.4922115188036999E-3</v>
      </c>
      <c r="CA549" s="179">
        <v>0.1155585175759517</v>
      </c>
      <c r="CB549" s="179">
        <v>-4.0361156992470698E-2</v>
      </c>
      <c r="CC549" s="179">
        <v>0.1736929402432443</v>
      </c>
      <c r="CD549" s="179">
        <v>0.15324312089190381</v>
      </c>
      <c r="CE549" s="179">
        <v>6.5854613467734205E-2</v>
      </c>
      <c r="CF549" s="179">
        <v>0.1488125871038915</v>
      </c>
      <c r="CG549" s="176">
        <v>26.492066999999999</v>
      </c>
      <c r="CH549" s="168">
        <v>0.27</v>
      </c>
      <c r="CI549" s="169" t="s">
        <v>44</v>
      </c>
      <c r="CJ549" s="169">
        <v>1.3500000000000001E-3</v>
      </c>
      <c r="CK549" s="169" t="s">
        <v>44</v>
      </c>
      <c r="CL549" s="169">
        <v>1.3500000000000001E-3</v>
      </c>
      <c r="CM549" s="177">
        <v>9990633809.6499996</v>
      </c>
      <c r="CN549" s="177">
        <v>9853904721.2865105</v>
      </c>
      <c r="CO549" s="177">
        <v>-734289896.8500005</v>
      </c>
      <c r="CP549" s="127" t="s">
        <v>44</v>
      </c>
      <c r="CQ549" s="127" t="s">
        <v>44</v>
      </c>
      <c r="CR549" s="127" t="s">
        <v>44</v>
      </c>
      <c r="CS549" s="127" t="s">
        <v>44</v>
      </c>
      <c r="CT549" s="125" t="s">
        <v>44</v>
      </c>
      <c r="CU549" s="125" t="s">
        <v>44</v>
      </c>
      <c r="CV549" s="125" t="s">
        <v>6635</v>
      </c>
      <c r="CW549" s="125" t="s">
        <v>44</v>
      </c>
      <c r="CX549" s="153">
        <v>25569.625694432871</v>
      </c>
    </row>
    <row r="550" spans="1:102" ht="15" customHeight="1" x14ac:dyDescent="0.25">
      <c r="A550" s="8"/>
      <c r="B550" s="128">
        <v>18623722000168</v>
      </c>
      <c r="C550" s="151" t="s">
        <v>6639</v>
      </c>
      <c r="D550" s="125">
        <v>11</v>
      </c>
      <c r="E550" s="125"/>
      <c r="F550" s="121" t="s">
        <v>3267</v>
      </c>
      <c r="G550" s="125" t="s">
        <v>2225</v>
      </c>
      <c r="H550" s="125" t="s">
        <v>2225</v>
      </c>
      <c r="I550" s="125" t="s">
        <v>2753</v>
      </c>
      <c r="J550" s="125" t="s">
        <v>3317</v>
      </c>
      <c r="K550" s="125" t="s">
        <v>3285</v>
      </c>
      <c r="L550" s="125" t="s">
        <v>3272</v>
      </c>
      <c r="M550" s="125" t="s">
        <v>160</v>
      </c>
      <c r="N550" s="125" t="s">
        <v>3305</v>
      </c>
      <c r="O550" s="125" t="s">
        <v>311</v>
      </c>
      <c r="P550" s="125" t="s">
        <v>3331</v>
      </c>
      <c r="Q550" s="126">
        <v>25000</v>
      </c>
      <c r="R550" s="125" t="s">
        <v>4571</v>
      </c>
      <c r="S550" s="187" t="s">
        <v>44</v>
      </c>
      <c r="T550" s="170">
        <v>1000</v>
      </c>
      <c r="U550" s="170">
        <v>1000</v>
      </c>
      <c r="V550" s="171" t="s">
        <v>3271</v>
      </c>
      <c r="W550" s="171" t="s">
        <v>132</v>
      </c>
      <c r="X550" s="171" t="s">
        <v>3289</v>
      </c>
      <c r="Y550" s="171" t="s">
        <v>3288</v>
      </c>
      <c r="Z550" s="171">
        <v>31</v>
      </c>
      <c r="AA550" s="171" t="s">
        <v>44</v>
      </c>
      <c r="AB550" s="168" t="s">
        <v>44</v>
      </c>
      <c r="AC550" s="171" t="s">
        <v>44</v>
      </c>
      <c r="AD550" s="168">
        <v>8.0000000000000002E-3</v>
      </c>
      <c r="AE550" s="168" t="s">
        <v>44</v>
      </c>
      <c r="AF550" s="168">
        <v>1.2E-2</v>
      </c>
      <c r="AG550" s="168">
        <v>0.2</v>
      </c>
      <c r="AH550" s="171" t="s">
        <v>4584</v>
      </c>
      <c r="AI550" s="171" t="s">
        <v>4836</v>
      </c>
      <c r="AJ550" s="171" t="s">
        <v>4619</v>
      </c>
      <c r="AK550" s="172">
        <v>42250</v>
      </c>
      <c r="AL550" s="186" t="s">
        <v>6640</v>
      </c>
      <c r="AM550" s="127">
        <v>3.1485586352769998E-4</v>
      </c>
      <c r="AN550" s="127">
        <v>2.5429425191799901E-2</v>
      </c>
      <c r="AO550" s="127">
        <v>0.1022112650067217</v>
      </c>
      <c r="AP550" s="127">
        <v>7.8668406509725605E-2</v>
      </c>
      <c r="AQ550" s="127">
        <v>8.6478310645377005E-2</v>
      </c>
      <c r="AR550" s="127">
        <v>1.2257304817156801E-2</v>
      </c>
      <c r="AS550" s="127">
        <v>0.12514028223078341</v>
      </c>
      <c r="AT550" s="127">
        <v>7.7457723617564603E-2</v>
      </c>
      <c r="AU550" s="127" t="s">
        <v>44</v>
      </c>
      <c r="AV550" s="127" t="s">
        <v>44</v>
      </c>
      <c r="AW550" s="127">
        <v>0.1063583324036583</v>
      </c>
      <c r="AX550" s="127">
        <v>2.88610188150995E-2</v>
      </c>
      <c r="AY550" s="127">
        <v>0.56009047989902527</v>
      </c>
      <c r="AZ550" s="127">
        <v>0.68933622339737866</v>
      </c>
      <c r="BA550" s="127">
        <v>0.58349703761311422</v>
      </c>
      <c r="BB550" s="127">
        <v>0.64359996232138728</v>
      </c>
      <c r="BC550" s="127">
        <v>0.1127214958618471</v>
      </c>
      <c r="BD550" s="127">
        <v>0.95911756163423856</v>
      </c>
      <c r="BE550" s="127">
        <v>0.6260219948531921</v>
      </c>
      <c r="BF550" s="127" t="s">
        <v>44</v>
      </c>
      <c r="BG550" s="127" t="s">
        <v>44</v>
      </c>
      <c r="BH550" s="127">
        <v>1.1544122659043861</v>
      </c>
      <c r="BI550" s="127">
        <v>-1.05945255947257E-2</v>
      </c>
      <c r="BJ550" s="127">
        <v>-1.9972926935992698E-2</v>
      </c>
      <c r="BK550" s="127">
        <v>-4.6063642850253599E-2</v>
      </c>
      <c r="BL550" s="127">
        <v>-4.9482534385285826E-2</v>
      </c>
      <c r="BM550" s="127">
        <v>-4.2215847688701347E-2</v>
      </c>
      <c r="BN550" s="127">
        <v>-9.6482423337085496E-2</v>
      </c>
      <c r="BO550" s="127">
        <v>-5.3341113540417004E-3</v>
      </c>
      <c r="BP550" s="127">
        <v>-4.6272311835469503E-2</v>
      </c>
      <c r="BQ550" s="127" t="s">
        <v>44</v>
      </c>
      <c r="BR550" s="127" t="s">
        <v>44</v>
      </c>
      <c r="BS550" s="127">
        <v>1.3026185038182758E-2</v>
      </c>
      <c r="BT550" s="127">
        <v>4.0764603368357299E-2</v>
      </c>
      <c r="BU550" s="127">
        <v>5.1092027413834298E-2</v>
      </c>
      <c r="BV550" s="174">
        <v>-0.9845351311908308</v>
      </c>
      <c r="BW550" s="174">
        <v>0.19561013186296161</v>
      </c>
      <c r="BX550" s="127">
        <v>-2.5468230646397E-2</v>
      </c>
      <c r="BY550" s="127">
        <v>-0.1287459888790789</v>
      </c>
      <c r="BZ550" s="174">
        <v>0.11837117952128121</v>
      </c>
      <c r="CA550" s="179">
        <v>0.52281393242332352</v>
      </c>
      <c r="CB550" s="179">
        <v>-0.38543490363546129</v>
      </c>
      <c r="CC550" s="179">
        <v>0.76764983270987575</v>
      </c>
      <c r="CD550" s="179">
        <v>0.87991801043621498</v>
      </c>
      <c r="CE550" s="179">
        <v>2.14933686289277E-2</v>
      </c>
      <c r="CF550" s="179">
        <v>0.66048628328122028</v>
      </c>
      <c r="CG550" s="176">
        <v>29.203503000000001</v>
      </c>
      <c r="CH550" s="168">
        <v>0.27</v>
      </c>
      <c r="CI550" s="169">
        <v>0.25</v>
      </c>
      <c r="CJ550" s="169">
        <v>2.16E-3</v>
      </c>
      <c r="CK550" s="169" t="s">
        <v>44</v>
      </c>
      <c r="CL550" s="169">
        <v>2.16E-3</v>
      </c>
      <c r="CM550" s="177">
        <v>661088595.82000005</v>
      </c>
      <c r="CN550" s="177">
        <v>654131144.67253959</v>
      </c>
      <c r="CO550" s="177">
        <v>11308011.560000004</v>
      </c>
      <c r="CP550" s="127" t="s">
        <v>44</v>
      </c>
      <c r="CQ550" s="127" t="s">
        <v>44</v>
      </c>
      <c r="CR550" s="127" t="s">
        <v>44</v>
      </c>
      <c r="CS550" s="127" t="s">
        <v>44</v>
      </c>
      <c r="CT550" s="125" t="s">
        <v>44</v>
      </c>
      <c r="CU550" s="125" t="s">
        <v>44</v>
      </c>
      <c r="CV550" s="125" t="s">
        <v>6641</v>
      </c>
      <c r="CW550" s="125" t="s">
        <v>44</v>
      </c>
      <c r="CX550" s="153">
        <v>25569.625</v>
      </c>
    </row>
    <row r="551" spans="1:102" ht="15" customHeight="1" x14ac:dyDescent="0.25">
      <c r="A551" s="8"/>
      <c r="B551" s="128">
        <v>2536364000116</v>
      </c>
      <c r="C551" s="151" t="s">
        <v>6636</v>
      </c>
      <c r="D551" s="125">
        <v>2</v>
      </c>
      <c r="E551" s="125"/>
      <c r="F551" s="121" t="s">
        <v>3267</v>
      </c>
      <c r="G551" s="125" t="s">
        <v>2225</v>
      </c>
      <c r="H551" s="125" t="s">
        <v>2225</v>
      </c>
      <c r="I551" s="125" t="s">
        <v>2753</v>
      </c>
      <c r="J551" s="125" t="s">
        <v>3318</v>
      </c>
      <c r="K551" s="125" t="s">
        <v>3285</v>
      </c>
      <c r="L551" s="125" t="s">
        <v>3272</v>
      </c>
      <c r="M551" s="125" t="s">
        <v>160</v>
      </c>
      <c r="N551" s="125" t="s">
        <v>3328</v>
      </c>
      <c r="O551" s="125" t="s">
        <v>3326</v>
      </c>
      <c r="P551" s="125" t="s">
        <v>3299</v>
      </c>
      <c r="Q551" s="126">
        <v>1000</v>
      </c>
      <c r="R551" s="125" t="s">
        <v>4571</v>
      </c>
      <c r="S551" s="187" t="s">
        <v>44</v>
      </c>
      <c r="T551" s="170">
        <v>1000</v>
      </c>
      <c r="U551" s="170">
        <v>1000</v>
      </c>
      <c r="V551" s="171" t="s">
        <v>4723</v>
      </c>
      <c r="W551" s="171" t="s">
        <v>132</v>
      </c>
      <c r="X551" s="171" t="s">
        <v>132</v>
      </c>
      <c r="Y551" s="171" t="s">
        <v>132</v>
      </c>
      <c r="Z551" s="171">
        <v>0</v>
      </c>
      <c r="AA551" s="171" t="s">
        <v>44</v>
      </c>
      <c r="AB551" s="168" t="s">
        <v>44</v>
      </c>
      <c r="AC551" s="171" t="s">
        <v>44</v>
      </c>
      <c r="AD551" s="168">
        <v>3.0000000000000001E-3</v>
      </c>
      <c r="AE551" s="168" t="s">
        <v>44</v>
      </c>
      <c r="AF551" s="168">
        <v>5.0000000000000001E-3</v>
      </c>
      <c r="AG551" s="168" t="s">
        <v>44</v>
      </c>
      <c r="AH551" s="171" t="s">
        <v>44</v>
      </c>
      <c r="AI551" s="171" t="s">
        <v>44</v>
      </c>
      <c r="AJ551" s="171" t="s">
        <v>130</v>
      </c>
      <c r="AK551" s="172">
        <v>36131</v>
      </c>
      <c r="AL551" s="186" t="s">
        <v>6637</v>
      </c>
      <c r="AM551" s="127">
        <v>1.0544782171311299E-2</v>
      </c>
      <c r="AN551" s="127">
        <v>4.4560090480745898E-2</v>
      </c>
      <c r="AO551" s="127">
        <v>0.14706699389897501</v>
      </c>
      <c r="AP551" s="127">
        <v>0.13094487151070111</v>
      </c>
      <c r="AQ551" s="127">
        <v>0.1303769141153916</v>
      </c>
      <c r="AR551" s="127">
        <v>0.10973779045578499</v>
      </c>
      <c r="AS551" s="127">
        <v>0.13395740873064579</v>
      </c>
      <c r="AT551" s="127">
        <v>0.1372941925292086</v>
      </c>
      <c r="AU551" s="127" t="s">
        <v>44</v>
      </c>
      <c r="AV551" s="127" t="s">
        <v>44</v>
      </c>
      <c r="AW551" s="127">
        <v>0.12686979500399651</v>
      </c>
      <c r="AX551" s="127">
        <v>0.96657928881327504</v>
      </c>
      <c r="AY551" s="127">
        <v>0.98144894245399406</v>
      </c>
      <c r="AZ551" s="127">
        <v>0.99185355111354723</v>
      </c>
      <c r="BA551" s="127">
        <v>0.99566627081269943</v>
      </c>
      <c r="BB551" s="127">
        <v>1.0122502528036621</v>
      </c>
      <c r="BC551" s="127">
        <v>1.0091784513211854</v>
      </c>
      <c r="BD551" s="127">
        <v>1.0266950092667515</v>
      </c>
      <c r="BE551" s="127">
        <v>1.109627036204343</v>
      </c>
      <c r="BF551" s="127" t="s">
        <v>44</v>
      </c>
      <c r="BG551" s="127" t="s">
        <v>44</v>
      </c>
      <c r="BH551" s="127">
        <v>1.0014057627608897</v>
      </c>
      <c r="BI551" s="127">
        <v>-3.6459928694209997E-4</v>
      </c>
      <c r="BJ551" s="127">
        <v>-8.4226164704670004E-4</v>
      </c>
      <c r="BK551" s="127">
        <v>-1.2079139580003001E-3</v>
      </c>
      <c r="BL551" s="127">
        <v>-5.0370495220120048E-4</v>
      </c>
      <c r="BM551" s="127">
        <v>1.3977876633035624E-3</v>
      </c>
      <c r="BN551" s="127">
        <v>9.980623015426E-4</v>
      </c>
      <c r="BO551" s="127">
        <v>3.4830151458207E-3</v>
      </c>
      <c r="BP551" s="127">
        <v>1.35641570761744E-2</v>
      </c>
      <c r="BQ551" s="127" t="s">
        <v>44</v>
      </c>
      <c r="BR551" s="127" t="s">
        <v>44</v>
      </c>
      <c r="BS551" s="127">
        <v>1.5807205258577817E-4</v>
      </c>
      <c r="BT551" s="127">
        <v>9.0916641786990002E-4</v>
      </c>
      <c r="BU551" s="127">
        <v>5.4948453034026996E-3</v>
      </c>
      <c r="BV551" s="174">
        <v>-1.1578283785225369</v>
      </c>
      <c r="BW551" s="174">
        <v>1.08710750439942E-2</v>
      </c>
      <c r="BX551" s="127" t="s">
        <v>44</v>
      </c>
      <c r="BY551" s="127">
        <v>-3.1396721503323503E-2</v>
      </c>
      <c r="BZ551" s="174">
        <v>-8.6513004088700004E-5</v>
      </c>
      <c r="CA551" s="179">
        <v>1.1084667095454001E-3</v>
      </c>
      <c r="CB551" s="179">
        <v>2.4348367467446799E-2</v>
      </c>
      <c r="CC551" s="179">
        <v>-1.3225375149298601E-2</v>
      </c>
      <c r="CD551" s="179">
        <v>1.21220160722974E-2</v>
      </c>
      <c r="CE551" s="179">
        <v>-2.94253862510203E-2</v>
      </c>
      <c r="CF551" s="179">
        <v>2.53066466336287E-2</v>
      </c>
      <c r="CG551" s="176">
        <v>261.00395300000002</v>
      </c>
      <c r="CH551" s="168">
        <v>0.27</v>
      </c>
      <c r="CI551" s="169" t="s">
        <v>44</v>
      </c>
      <c r="CJ551" s="169">
        <v>8.1000000000000006E-4</v>
      </c>
      <c r="CK551" s="169" t="s">
        <v>44</v>
      </c>
      <c r="CL551" s="169">
        <v>8.1000000000000006E-4</v>
      </c>
      <c r="CM551" s="177">
        <v>7247046505.6199999</v>
      </c>
      <c r="CN551" s="177">
        <v>6941604901.0858707</v>
      </c>
      <c r="CO551" s="177">
        <v>332362063.02000016</v>
      </c>
      <c r="CP551" s="127" t="s">
        <v>44</v>
      </c>
      <c r="CQ551" s="127" t="s">
        <v>44</v>
      </c>
      <c r="CR551" s="127" t="s">
        <v>44</v>
      </c>
      <c r="CS551" s="127" t="s">
        <v>44</v>
      </c>
      <c r="CT551" s="125" t="s">
        <v>44</v>
      </c>
      <c r="CU551" s="125" t="s">
        <v>44</v>
      </c>
      <c r="CV551" s="125" t="s">
        <v>6638</v>
      </c>
      <c r="CW551" s="125" t="s">
        <v>44</v>
      </c>
      <c r="CX551" s="153">
        <v>25569.625694432871</v>
      </c>
    </row>
    <row r="552" spans="1:102" ht="15" customHeight="1" x14ac:dyDescent="0.25">
      <c r="A552" s="8"/>
      <c r="B552" s="128">
        <v>52242738000169</v>
      </c>
      <c r="C552" s="151" t="s">
        <v>6642</v>
      </c>
      <c r="D552" s="125">
        <v>2</v>
      </c>
      <c r="E552" s="125"/>
      <c r="F552" s="121"/>
      <c r="G552" s="125" t="s">
        <v>2225</v>
      </c>
      <c r="H552" s="125" t="s">
        <v>2225</v>
      </c>
      <c r="I552" s="125" t="s">
        <v>2753</v>
      </c>
      <c r="J552" s="125" t="s">
        <v>3318</v>
      </c>
      <c r="K552" s="125" t="s">
        <v>3285</v>
      </c>
      <c r="L552" s="125" t="s">
        <v>3272</v>
      </c>
      <c r="M552" s="125" t="s">
        <v>160</v>
      </c>
      <c r="N552" s="125" t="s">
        <v>3328</v>
      </c>
      <c r="O552" s="125" t="s">
        <v>3326</v>
      </c>
      <c r="P552" s="125" t="s">
        <v>3320</v>
      </c>
      <c r="Q552" s="126">
        <v>5000</v>
      </c>
      <c r="R552" s="125" t="s">
        <v>4571</v>
      </c>
      <c r="S552" s="187" t="s">
        <v>44</v>
      </c>
      <c r="T552" s="170">
        <v>1000</v>
      </c>
      <c r="U552" s="170">
        <v>1000</v>
      </c>
      <c r="V552" s="171" t="s">
        <v>4723</v>
      </c>
      <c r="W552" s="171" t="s">
        <v>132</v>
      </c>
      <c r="X552" s="171" t="s">
        <v>132</v>
      </c>
      <c r="Y552" s="171" t="s">
        <v>132</v>
      </c>
      <c r="Z552" s="171">
        <v>0</v>
      </c>
      <c r="AA552" s="171" t="s">
        <v>44</v>
      </c>
      <c r="AB552" s="168" t="s">
        <v>44</v>
      </c>
      <c r="AC552" s="171" t="s">
        <v>6643</v>
      </c>
      <c r="AD552" s="168">
        <v>6.5000000000000006E-3</v>
      </c>
      <c r="AE552" s="168">
        <v>2.4E-2</v>
      </c>
      <c r="AF552" s="168">
        <v>6.9999999999999993E-3</v>
      </c>
      <c r="AG552" s="168" t="s">
        <v>44</v>
      </c>
      <c r="AH552" s="171" t="s">
        <v>44</v>
      </c>
      <c r="AI552" s="171" t="s">
        <v>44</v>
      </c>
      <c r="AJ552" s="171" t="s">
        <v>130</v>
      </c>
      <c r="AK552" s="172">
        <v>45194</v>
      </c>
      <c r="AL552" s="186" t="s">
        <v>6644</v>
      </c>
      <c r="AM552" s="127">
        <v>1.0490752018240601E-2</v>
      </c>
      <c r="AN552" s="127">
        <v>4.4215807002618603E-2</v>
      </c>
      <c r="AO552" s="127">
        <v>0.14429589602991361</v>
      </c>
      <c r="AP552" s="127">
        <v>0.12845223517598581</v>
      </c>
      <c r="AQ552" s="127" t="s">
        <v>44</v>
      </c>
      <c r="AR552" s="127">
        <v>0.10739605206763091</v>
      </c>
      <c r="AS552" s="127" t="s">
        <v>44</v>
      </c>
      <c r="AT552" s="127" t="s">
        <v>44</v>
      </c>
      <c r="AU552" s="127" t="s">
        <v>44</v>
      </c>
      <c r="AV552" s="127" t="s">
        <v>44</v>
      </c>
      <c r="AW552" s="127">
        <v>0.12570438747653179</v>
      </c>
      <c r="AX552" s="127">
        <v>0.96162665668857938</v>
      </c>
      <c r="AY552" s="127">
        <v>0.97386599879595925</v>
      </c>
      <c r="AZ552" s="127">
        <v>0.97316463126114483</v>
      </c>
      <c r="BA552" s="127">
        <v>0.97557050428078096</v>
      </c>
      <c r="BB552" s="127" t="s">
        <v>44</v>
      </c>
      <c r="BC552" s="127">
        <v>0.98764319067723316</v>
      </c>
      <c r="BD552" s="127" t="s">
        <v>44</v>
      </c>
      <c r="BE552" s="127" t="s">
        <v>44</v>
      </c>
      <c r="BF552" s="127" t="s">
        <v>44</v>
      </c>
      <c r="BG552" s="127" t="s">
        <v>44</v>
      </c>
      <c r="BH552" s="127">
        <v>0.97992357918613082</v>
      </c>
      <c r="BI552" s="127">
        <v>-4.1862944001280002E-4</v>
      </c>
      <c r="BJ552" s="127">
        <v>-1.1865451251740001E-3</v>
      </c>
      <c r="BK552" s="127">
        <v>-3.9790118270616997E-3</v>
      </c>
      <c r="BL552" s="127">
        <v>-2.8423538910983259E-3</v>
      </c>
      <c r="BM552" s="127" t="s">
        <v>44</v>
      </c>
      <c r="BN552" s="127">
        <v>-1.3436760866113999E-3</v>
      </c>
      <c r="BO552" s="127" t="s">
        <v>44</v>
      </c>
      <c r="BP552" s="127" t="s">
        <v>44</v>
      </c>
      <c r="BQ552" s="127" t="s">
        <v>44</v>
      </c>
      <c r="BR552" s="127" t="s">
        <v>44</v>
      </c>
      <c r="BS552" s="127">
        <v>-2.2825889514592745E-3</v>
      </c>
      <c r="BT552" s="127">
        <v>9.2385111674200002E-4</v>
      </c>
      <c r="BU552" s="127">
        <v>1.2371635865274001E-3</v>
      </c>
      <c r="BV552" s="174">
        <v>-3.7589232803808033</v>
      </c>
      <c r="BW552" s="174">
        <v>-1.6854108507530945</v>
      </c>
      <c r="BX552" s="127" t="s">
        <v>44</v>
      </c>
      <c r="BY552" s="127" t="s">
        <v>44</v>
      </c>
      <c r="BZ552" s="174">
        <v>-3.7008244402300002E-5</v>
      </c>
      <c r="CA552" s="179">
        <v>1.6693693174436398E-2</v>
      </c>
      <c r="CB552" s="179">
        <v>5.5211815876153598E-2</v>
      </c>
      <c r="CC552" s="179">
        <v>-2.0287466958960099E-2</v>
      </c>
      <c r="CD552" s="179">
        <v>-1.2223500349320199E-2</v>
      </c>
      <c r="CE552" s="179">
        <v>1.7394553822527999E-3</v>
      </c>
      <c r="CF552" s="179">
        <v>-1.51215915201712E-2</v>
      </c>
      <c r="CG552" s="176">
        <v>135.78326899999999</v>
      </c>
      <c r="CH552" s="168">
        <v>0.15379999999999999</v>
      </c>
      <c r="CI552" s="169">
        <v>0.17499999999999999</v>
      </c>
      <c r="CJ552" s="169">
        <v>9.9970000000000007E-4</v>
      </c>
      <c r="CK552" s="169" t="s">
        <v>44</v>
      </c>
      <c r="CL552" s="169">
        <v>9.9970000000000007E-4</v>
      </c>
      <c r="CM552" s="177">
        <v>788325845.51999998</v>
      </c>
      <c r="CN552" s="177">
        <v>662126792.74238074</v>
      </c>
      <c r="CO552" s="177">
        <v>200940569.45000008</v>
      </c>
      <c r="CP552" s="127" t="s">
        <v>44</v>
      </c>
      <c r="CQ552" s="127" t="s">
        <v>44</v>
      </c>
      <c r="CR552" s="127" t="s">
        <v>44</v>
      </c>
      <c r="CS552" s="127" t="s">
        <v>44</v>
      </c>
      <c r="CT552" s="125" t="s">
        <v>44</v>
      </c>
      <c r="CU552" s="125" t="s">
        <v>44</v>
      </c>
      <c r="CV552" s="125" t="s">
        <v>6645</v>
      </c>
      <c r="CW552" s="125" t="s">
        <v>44</v>
      </c>
      <c r="CX552" s="153">
        <v>25569.625694432871</v>
      </c>
    </row>
    <row r="553" spans="1:102" ht="15" customHeight="1" x14ac:dyDescent="0.25">
      <c r="A553" s="8"/>
      <c r="B553" s="128">
        <v>23714047000112</v>
      </c>
      <c r="C553" s="151" t="s">
        <v>6646</v>
      </c>
      <c r="D553" s="125">
        <v>10</v>
      </c>
      <c r="E553" s="125"/>
      <c r="F553" s="121" t="s">
        <v>3274</v>
      </c>
      <c r="G553" s="125" t="s">
        <v>6647</v>
      </c>
      <c r="H553" s="125" t="s">
        <v>2225</v>
      </c>
      <c r="I553" s="125" t="s">
        <v>2753</v>
      </c>
      <c r="J553" s="125" t="s">
        <v>3318</v>
      </c>
      <c r="K553" s="125" t="s">
        <v>3285</v>
      </c>
      <c r="L553" s="125" t="s">
        <v>3273</v>
      </c>
      <c r="M553" s="125" t="s">
        <v>160</v>
      </c>
      <c r="N553" s="125" t="s">
        <v>3324</v>
      </c>
      <c r="O553" s="125" t="s">
        <v>161</v>
      </c>
      <c r="P553" s="125" t="s">
        <v>3299</v>
      </c>
      <c r="Q553" s="126">
        <v>1000</v>
      </c>
      <c r="R553" s="125" t="s">
        <v>4571</v>
      </c>
      <c r="S553" s="187" t="s">
        <v>44</v>
      </c>
      <c r="T553" s="170">
        <v>1000</v>
      </c>
      <c r="U553" s="170">
        <v>1000</v>
      </c>
      <c r="V553" s="171" t="s">
        <v>3271</v>
      </c>
      <c r="W553" s="171" t="s">
        <v>132</v>
      </c>
      <c r="X553" s="171" t="s">
        <v>3289</v>
      </c>
      <c r="Y553" s="171" t="s">
        <v>3288</v>
      </c>
      <c r="Z553" s="171">
        <v>31</v>
      </c>
      <c r="AA553" s="171" t="s">
        <v>44</v>
      </c>
      <c r="AB553" s="168" t="s">
        <v>44</v>
      </c>
      <c r="AC553" s="171" t="s">
        <v>44</v>
      </c>
      <c r="AD553" s="168">
        <v>2.5000000000000001E-3</v>
      </c>
      <c r="AE553" s="168" t="s">
        <v>44</v>
      </c>
      <c r="AF553" s="168">
        <v>9.0000000000000011E-3</v>
      </c>
      <c r="AG553" s="168">
        <v>0.2</v>
      </c>
      <c r="AH553" s="171" t="s">
        <v>44</v>
      </c>
      <c r="AI553" s="171" t="s">
        <v>44</v>
      </c>
      <c r="AJ553" s="171" t="s">
        <v>130</v>
      </c>
      <c r="AK553" s="172">
        <v>43342</v>
      </c>
      <c r="AL553" s="186" t="s">
        <v>6648</v>
      </c>
      <c r="AM553" s="127">
        <v>9.7000577270323005E-3</v>
      </c>
      <c r="AN553" s="127">
        <v>4.3611795345314501E-2</v>
      </c>
      <c r="AO553" s="127">
        <v>0.1484487713098781</v>
      </c>
      <c r="AP553" s="127">
        <v>0.13098362682205189</v>
      </c>
      <c r="AQ553" s="127">
        <v>0.13561499029357921</v>
      </c>
      <c r="AR553" s="127">
        <v>0.1104495170005162</v>
      </c>
      <c r="AS553" s="127">
        <v>0.14168762417814079</v>
      </c>
      <c r="AT553" s="127">
        <v>0.15447440484794911</v>
      </c>
      <c r="AU553" s="127" t="s">
        <v>44</v>
      </c>
      <c r="AV553" s="127" t="s">
        <v>44</v>
      </c>
      <c r="AW553" s="127">
        <v>9.7497727001769605E-2</v>
      </c>
      <c r="AX553" s="127">
        <v>0.88914827702662591</v>
      </c>
      <c r="AY553" s="127">
        <v>0.96056246651190558</v>
      </c>
      <c r="AZ553" s="127">
        <v>1.0011725750190343</v>
      </c>
      <c r="BA553" s="127">
        <v>0.99597906825232163</v>
      </c>
      <c r="BB553" s="127">
        <v>1.0582040858029746</v>
      </c>
      <c r="BC553" s="127">
        <v>1.0157236814483164</v>
      </c>
      <c r="BD553" s="127">
        <v>1.0859420019915682</v>
      </c>
      <c r="BE553" s="127">
        <v>1.2484794357517583</v>
      </c>
      <c r="BF553" s="127" t="s">
        <v>44</v>
      </c>
      <c r="BG553" s="127" t="s">
        <v>44</v>
      </c>
      <c r="BH553" s="127">
        <v>1.0853218283085251</v>
      </c>
      <c r="BI553" s="127">
        <v>-1.2093237312210999E-3</v>
      </c>
      <c r="BJ553" s="127">
        <v>-1.7905567824779999E-3</v>
      </c>
      <c r="BK553" s="127">
        <v>1.738634529027E-4</v>
      </c>
      <c r="BL553" s="127">
        <v>-4.6734131113368438E-4</v>
      </c>
      <c r="BM553" s="127">
        <v>6.6118448676713015E-3</v>
      </c>
      <c r="BN553" s="127">
        <v>1.7097888462738E-3</v>
      </c>
      <c r="BO553" s="127">
        <v>1.1213230593315599E-2</v>
      </c>
      <c r="BP553" s="127">
        <v>3.07443693949149E-2</v>
      </c>
      <c r="BQ553" s="127" t="s">
        <v>44</v>
      </c>
      <c r="BR553" s="127" t="s">
        <v>44</v>
      </c>
      <c r="BS553" s="127">
        <v>7.0329276231269056E-3</v>
      </c>
      <c r="BT553" s="127">
        <v>2.4574811805054999E-3</v>
      </c>
      <c r="BU553" s="127">
        <v>9.9565368086625E-3</v>
      </c>
      <c r="BV553" s="174">
        <v>6.2864242341847607E-2</v>
      </c>
      <c r="BW553" s="174">
        <v>0.54158350947098954</v>
      </c>
      <c r="BX553" s="127">
        <v>-4.3111957091146458E-4</v>
      </c>
      <c r="BY553" s="127">
        <v>-6.2809726236061195E-2</v>
      </c>
      <c r="BZ553" s="174">
        <v>1.7837982811979001E-3</v>
      </c>
      <c r="CA553" s="179">
        <v>8.2596310088174696E-2</v>
      </c>
      <c r="CB553" s="179">
        <v>-1.1625932541772001E-3</v>
      </c>
      <c r="CC553" s="179">
        <v>0.16544503980115641</v>
      </c>
      <c r="CD553" s="179">
        <v>0.14520500648726009</v>
      </c>
      <c r="CE553" s="179">
        <v>0.1053527681223147</v>
      </c>
      <c r="CF553" s="179">
        <v>0.10610933411460451</v>
      </c>
      <c r="CG553" s="176">
        <v>20.338464999999999</v>
      </c>
      <c r="CH553" s="168">
        <v>0.27</v>
      </c>
      <c r="CI553" s="169" t="s">
        <v>44</v>
      </c>
      <c r="CJ553" s="169">
        <v>6.7500000000000004E-4</v>
      </c>
      <c r="CK553" s="169" t="s">
        <v>44</v>
      </c>
      <c r="CL553" s="169">
        <v>6.7500000000000004E-4</v>
      </c>
      <c r="CM553" s="177">
        <v>2060174199.1400001</v>
      </c>
      <c r="CN553" s="177">
        <v>1913021558.4538889</v>
      </c>
      <c r="CO553" s="177">
        <v>-86687191.690000013</v>
      </c>
      <c r="CP553" s="127" t="s">
        <v>44</v>
      </c>
      <c r="CQ553" s="127" t="s">
        <v>44</v>
      </c>
      <c r="CR553" s="127" t="s">
        <v>44</v>
      </c>
      <c r="CS553" s="127" t="s">
        <v>44</v>
      </c>
      <c r="CT553" s="125" t="s">
        <v>44</v>
      </c>
      <c r="CU553" s="125" t="s">
        <v>44</v>
      </c>
      <c r="CV553" s="125" t="s">
        <v>6649</v>
      </c>
      <c r="CW553" s="125" t="s">
        <v>44</v>
      </c>
      <c r="CX553" s="153">
        <v>25569.625694432871</v>
      </c>
    </row>
    <row r="554" spans="1:102" ht="15" customHeight="1" x14ac:dyDescent="0.25">
      <c r="A554" s="8"/>
      <c r="B554" s="128">
        <v>30056825000199</v>
      </c>
      <c r="C554" s="151" t="s">
        <v>6650</v>
      </c>
      <c r="D554" s="125">
        <v>6</v>
      </c>
      <c r="E554" s="125"/>
      <c r="F554" s="121" t="s">
        <v>3267</v>
      </c>
      <c r="G554" s="125" t="s">
        <v>6651</v>
      </c>
      <c r="H554" s="125" t="s">
        <v>2225</v>
      </c>
      <c r="I554" s="125" t="s">
        <v>2753</v>
      </c>
      <c r="J554" s="125" t="s">
        <v>3318</v>
      </c>
      <c r="K554" s="125" t="s">
        <v>3298</v>
      </c>
      <c r="L554" s="125" t="s">
        <v>3272</v>
      </c>
      <c r="M554" s="125" t="s">
        <v>160</v>
      </c>
      <c r="N554" s="125" t="s">
        <v>4760</v>
      </c>
      <c r="O554" s="125" t="s">
        <v>161</v>
      </c>
      <c r="P554" s="125" t="s">
        <v>3320</v>
      </c>
      <c r="Q554" s="126">
        <v>1000</v>
      </c>
      <c r="R554" s="125" t="s">
        <v>4571</v>
      </c>
      <c r="S554" s="187" t="s">
        <v>44</v>
      </c>
      <c r="T554" s="170">
        <v>1000</v>
      </c>
      <c r="U554" s="170">
        <v>1000</v>
      </c>
      <c r="V554" s="171" t="s">
        <v>3271</v>
      </c>
      <c r="W554" s="171" t="s">
        <v>132</v>
      </c>
      <c r="X554" s="171" t="s">
        <v>3303</v>
      </c>
      <c r="Y554" s="171" t="s">
        <v>3288</v>
      </c>
      <c r="Z554" s="171">
        <v>16</v>
      </c>
      <c r="AA554" s="171" t="s">
        <v>44</v>
      </c>
      <c r="AB554" s="168" t="s">
        <v>44</v>
      </c>
      <c r="AC554" s="171" t="s">
        <v>44</v>
      </c>
      <c r="AD554" s="168">
        <v>6.0000000000000001E-3</v>
      </c>
      <c r="AE554" s="168" t="s">
        <v>44</v>
      </c>
      <c r="AF554" s="168">
        <v>6.0000000000000001E-3</v>
      </c>
      <c r="AG554" s="168" t="s">
        <v>44</v>
      </c>
      <c r="AH554" s="171" t="s">
        <v>44</v>
      </c>
      <c r="AI554" s="171" t="s">
        <v>44</v>
      </c>
      <c r="AJ554" s="171" t="s">
        <v>130</v>
      </c>
      <c r="AK554" s="172">
        <v>43671</v>
      </c>
      <c r="AL554" s="186" t="s">
        <v>6652</v>
      </c>
      <c r="AM554" s="127">
        <v>9.4194606182712998E-3</v>
      </c>
      <c r="AN554" s="127">
        <v>4.2447122157172001E-2</v>
      </c>
      <c r="AO554" s="127">
        <v>0.14622776358130779</v>
      </c>
      <c r="AP554" s="127">
        <v>0.1329163953118262</v>
      </c>
      <c r="AQ554" s="127">
        <v>0.13781595424615431</v>
      </c>
      <c r="AR554" s="127">
        <v>0.116255406194438</v>
      </c>
      <c r="AS554" s="127">
        <v>0.13889762582547499</v>
      </c>
      <c r="AT554" s="127">
        <v>0.1402481615707544</v>
      </c>
      <c r="AU554" s="127" t="s">
        <v>44</v>
      </c>
      <c r="AV554" s="127" t="s">
        <v>44</v>
      </c>
      <c r="AW554" s="127">
        <v>0.1044870344285402</v>
      </c>
      <c r="AX554" s="127">
        <v>0.8634275604273679</v>
      </c>
      <c r="AY554" s="127">
        <v>0.93491020107719125</v>
      </c>
      <c r="AZ554" s="127">
        <v>0.98619358929130341</v>
      </c>
      <c r="BA554" s="127">
        <v>1.0115922051352968</v>
      </c>
      <c r="BB554" s="127">
        <v>1.0776401824321242</v>
      </c>
      <c r="BC554" s="127">
        <v>1.069116211413873</v>
      </c>
      <c r="BD554" s="127">
        <v>1.0645585084491975</v>
      </c>
      <c r="BE554" s="127">
        <v>1.1335013447400999</v>
      </c>
      <c r="BF554" s="127" t="s">
        <v>44</v>
      </c>
      <c r="BG554" s="127" t="s">
        <v>44</v>
      </c>
      <c r="BH554" s="127">
        <v>1.1255805823115452</v>
      </c>
      <c r="BI554" s="127">
        <v>-1.4899208399821E-3</v>
      </c>
      <c r="BJ554" s="127">
        <v>-2.9552299706205E-3</v>
      </c>
      <c r="BK554" s="127">
        <v>-2.0471442756675E-3</v>
      </c>
      <c r="BL554" s="127">
        <v>1.3462494905647215E-3</v>
      </c>
      <c r="BM554" s="127">
        <v>8.803325358141656E-3</v>
      </c>
      <c r="BN554" s="127">
        <v>7.5156780401956997E-3</v>
      </c>
      <c r="BO554" s="127">
        <v>8.4232322406497997E-3</v>
      </c>
      <c r="BP554" s="127">
        <v>1.65181261177203E-2</v>
      </c>
      <c r="BQ554" s="127" t="s">
        <v>44</v>
      </c>
      <c r="BR554" s="127" t="s">
        <v>44</v>
      </c>
      <c r="BS554" s="127">
        <v>1.0667334420458197E-2</v>
      </c>
      <c r="BT554" s="127">
        <v>2.2894520824588999E-3</v>
      </c>
      <c r="BU554" s="127">
        <v>6.4075106847727003E-3</v>
      </c>
      <c r="BV554" s="174">
        <v>-0.77868321295153731</v>
      </c>
      <c r="BW554" s="174">
        <v>1.2999101727235765</v>
      </c>
      <c r="BX554" s="127">
        <v>-4.6599670059599418E-5</v>
      </c>
      <c r="BY554" s="127">
        <v>-3.8660114803249102E-2</v>
      </c>
      <c r="BZ554" s="174">
        <v>3.5167608018530998E-3</v>
      </c>
      <c r="CA554" s="179">
        <v>0.1073692775154832</v>
      </c>
      <c r="CB554" s="179">
        <v>-1.54012580859723E-2</v>
      </c>
      <c r="CC554" s="179">
        <v>0.11821329540919411</v>
      </c>
      <c r="CD554" s="179">
        <v>8.7828629784483303E-2</v>
      </c>
      <c r="CE554" s="179">
        <v>4.4977608299291198E-2</v>
      </c>
      <c r="CF554" s="179">
        <v>7.7923733881624102E-2</v>
      </c>
      <c r="CG554" s="176">
        <v>195.43019000000001</v>
      </c>
      <c r="CH554" s="168">
        <v>0.33</v>
      </c>
      <c r="CI554" s="169" t="s">
        <v>44</v>
      </c>
      <c r="CJ554" s="169">
        <v>1.98E-3</v>
      </c>
      <c r="CK554" s="169" t="s">
        <v>44</v>
      </c>
      <c r="CL554" s="169">
        <v>1.98E-3</v>
      </c>
      <c r="CM554" s="177">
        <v>1870681696.9300001</v>
      </c>
      <c r="CN554" s="177">
        <v>1645614611.2989683</v>
      </c>
      <c r="CO554" s="177">
        <v>432517589.02999997</v>
      </c>
      <c r="CP554" s="127" t="s">
        <v>44</v>
      </c>
      <c r="CQ554" s="127" t="s">
        <v>44</v>
      </c>
      <c r="CR554" s="127" t="s">
        <v>44</v>
      </c>
      <c r="CS554" s="127" t="s">
        <v>44</v>
      </c>
      <c r="CT554" s="125" t="s">
        <v>44</v>
      </c>
      <c r="CU554" s="125" t="s">
        <v>44</v>
      </c>
      <c r="CV554" s="125" t="s">
        <v>6653</v>
      </c>
      <c r="CW554" s="125" t="s">
        <v>44</v>
      </c>
      <c r="CX554" s="153">
        <v>25569.625694432871</v>
      </c>
    </row>
    <row r="555" spans="1:102" ht="15" customHeight="1" x14ac:dyDescent="0.25">
      <c r="A555" s="8"/>
      <c r="B555" s="128">
        <v>11447124000136</v>
      </c>
      <c r="C555" s="151" t="s">
        <v>6654</v>
      </c>
      <c r="D555" s="125">
        <v>3</v>
      </c>
      <c r="E555" s="125"/>
      <c r="F555" s="121" t="s">
        <v>3266</v>
      </c>
      <c r="G555" s="125" t="s">
        <v>2225</v>
      </c>
      <c r="H555" s="125" t="s">
        <v>2225</v>
      </c>
      <c r="I555" s="125" t="s">
        <v>2753</v>
      </c>
      <c r="J555" s="125" t="s">
        <v>3317</v>
      </c>
      <c r="K555" s="125" t="s">
        <v>3285</v>
      </c>
      <c r="L555" s="125" t="s">
        <v>3272</v>
      </c>
      <c r="M555" s="125" t="s">
        <v>160</v>
      </c>
      <c r="N555" s="125" t="s">
        <v>3328</v>
      </c>
      <c r="O555" s="125" t="s">
        <v>161</v>
      </c>
      <c r="P555" s="125" t="s">
        <v>3299</v>
      </c>
      <c r="Q555" s="126">
        <v>1000</v>
      </c>
      <c r="R555" s="125" t="s">
        <v>4571</v>
      </c>
      <c r="S555" s="187" t="s">
        <v>44</v>
      </c>
      <c r="T555" s="170">
        <v>1000</v>
      </c>
      <c r="U555" s="170">
        <v>1000</v>
      </c>
      <c r="V555" s="171" t="s">
        <v>3271</v>
      </c>
      <c r="W555" s="171" t="s">
        <v>132</v>
      </c>
      <c r="X555" s="171" t="s">
        <v>3289</v>
      </c>
      <c r="Y555" s="171" t="s">
        <v>3288</v>
      </c>
      <c r="Z555" s="171">
        <v>31</v>
      </c>
      <c r="AA555" s="171" t="s">
        <v>44</v>
      </c>
      <c r="AB555" s="168" t="s">
        <v>44</v>
      </c>
      <c r="AC555" s="171" t="s">
        <v>44</v>
      </c>
      <c r="AD555" s="168">
        <v>5.0000000000000001E-3</v>
      </c>
      <c r="AE555" s="168" t="s">
        <v>44</v>
      </c>
      <c r="AF555" s="168">
        <v>9.0000000000000011E-3</v>
      </c>
      <c r="AG555" s="168" t="s">
        <v>44</v>
      </c>
      <c r="AH555" s="171" t="s">
        <v>44</v>
      </c>
      <c r="AI555" s="171" t="s">
        <v>44</v>
      </c>
      <c r="AJ555" s="171" t="s">
        <v>130</v>
      </c>
      <c r="AK555" s="172">
        <v>40771</v>
      </c>
      <c r="AL555" s="186" t="s">
        <v>6655</v>
      </c>
      <c r="AM555" s="127">
        <v>1.03743984604656E-2</v>
      </c>
      <c r="AN555" s="127">
        <v>4.4156440946498003E-2</v>
      </c>
      <c r="AO555" s="127">
        <v>0.148333117720647</v>
      </c>
      <c r="AP555" s="127">
        <v>0.13216496830760019</v>
      </c>
      <c r="AQ555" s="127">
        <v>0.1358223440754249</v>
      </c>
      <c r="AR555" s="127">
        <v>0.1108147833005981</v>
      </c>
      <c r="AS555" s="127">
        <v>0.1420832197258341</v>
      </c>
      <c r="AT555" s="127">
        <v>0.1518325181832669</v>
      </c>
      <c r="AU555" s="127" t="s">
        <v>44</v>
      </c>
      <c r="AV555" s="127" t="s">
        <v>44</v>
      </c>
      <c r="AW555" s="127">
        <v>0.10453936148636581</v>
      </c>
      <c r="AX555" s="127">
        <v>0.95096119795287481</v>
      </c>
      <c r="AY555" s="127">
        <v>0.97255844415752402</v>
      </c>
      <c r="AZ555" s="127">
        <v>1.0003925806767509</v>
      </c>
      <c r="BA555" s="127">
        <v>1.0055189197093626</v>
      </c>
      <c r="BB555" s="127">
        <v>1.0600319584396354</v>
      </c>
      <c r="BC555" s="127">
        <v>1.0190827693022404</v>
      </c>
      <c r="BD555" s="127">
        <v>1.0889739804267553</v>
      </c>
      <c r="BE555" s="127">
        <v>1.2271274119282054</v>
      </c>
      <c r="BF555" s="127" t="s">
        <v>44</v>
      </c>
      <c r="BG555" s="127" t="s">
        <v>44</v>
      </c>
      <c r="BH555" s="127">
        <v>1.1319201139660853</v>
      </c>
      <c r="BI555" s="127">
        <v>-5.3498299778780001E-4</v>
      </c>
      <c r="BJ555" s="127">
        <v>-1.2459111812945E-3</v>
      </c>
      <c r="BK555" s="127">
        <v>5.8209863671600002E-5</v>
      </c>
      <c r="BL555" s="127">
        <v>6.4113402339871506E-4</v>
      </c>
      <c r="BM555" s="127">
        <v>6.8182899016722143E-3</v>
      </c>
      <c r="BN555" s="127">
        <v>2.0750551463556998E-3</v>
      </c>
      <c r="BO555" s="127">
        <v>1.16088261410089E-2</v>
      </c>
      <c r="BP555" s="127">
        <v>2.8102482730232699E-2</v>
      </c>
      <c r="BQ555" s="127" t="s">
        <v>44</v>
      </c>
      <c r="BR555" s="127" t="s">
        <v>44</v>
      </c>
      <c r="BS555" s="127">
        <v>1.1153494922408802E-2</v>
      </c>
      <c r="BT555" s="127">
        <v>1.5799887656446001E-3</v>
      </c>
      <c r="BU555" s="127">
        <v>6.6222149800232999E-3</v>
      </c>
      <c r="BV555" s="174">
        <v>3.2885922298903698E-2</v>
      </c>
      <c r="BW555" s="174">
        <v>0.96848552455927783</v>
      </c>
      <c r="BX555" s="127" t="s">
        <v>44</v>
      </c>
      <c r="BY555" s="127">
        <v>-6.6379633274980199E-2</v>
      </c>
      <c r="BZ555" s="174">
        <v>1.3771871574519E-3</v>
      </c>
      <c r="CA555" s="179">
        <v>0.13105837007243859</v>
      </c>
      <c r="CB555" s="179">
        <v>-8.9333723220961E-3</v>
      </c>
      <c r="CC555" s="179">
        <v>0.15472284876226891</v>
      </c>
      <c r="CD555" s="179">
        <v>0.1139407675400451</v>
      </c>
      <c r="CE555" s="179">
        <v>0.111995792268602</v>
      </c>
      <c r="CF555" s="179">
        <v>0.13661559645388749</v>
      </c>
      <c r="CG555" s="176">
        <v>42.917934000000002</v>
      </c>
      <c r="CH555" s="168">
        <v>0.27</v>
      </c>
      <c r="CI555" s="169" t="s">
        <v>44</v>
      </c>
      <c r="CJ555" s="169">
        <v>1.3500000000000001E-3</v>
      </c>
      <c r="CK555" s="169" t="s">
        <v>44</v>
      </c>
      <c r="CL555" s="169">
        <v>1.3500000000000001E-3</v>
      </c>
      <c r="CM555" s="177">
        <v>5586184674.5799999</v>
      </c>
      <c r="CN555" s="177">
        <v>5843309085.9802341</v>
      </c>
      <c r="CO555" s="177">
        <v>-1076732511.0900009</v>
      </c>
      <c r="CP555" s="127" t="s">
        <v>44</v>
      </c>
      <c r="CQ555" s="127" t="s">
        <v>44</v>
      </c>
      <c r="CR555" s="127" t="s">
        <v>44</v>
      </c>
      <c r="CS555" s="127" t="s">
        <v>44</v>
      </c>
      <c r="CT555" s="125" t="s">
        <v>44</v>
      </c>
      <c r="CU555" s="125" t="s">
        <v>44</v>
      </c>
      <c r="CV555" s="125" t="s">
        <v>6656</v>
      </c>
      <c r="CW555" s="125" t="s">
        <v>44</v>
      </c>
      <c r="CX555" s="153">
        <v>25569.625694432871</v>
      </c>
    </row>
    <row r="556" spans="1:102" ht="15" customHeight="1" x14ac:dyDescent="0.25">
      <c r="A556" s="8"/>
      <c r="B556" s="128">
        <v>31961612000174</v>
      </c>
      <c r="C556" s="151" t="s">
        <v>6657</v>
      </c>
      <c r="D556" s="125">
        <v>10</v>
      </c>
      <c r="E556" s="125"/>
      <c r="F556" s="121" t="s">
        <v>3267</v>
      </c>
      <c r="G556" s="125" t="s">
        <v>4970</v>
      </c>
      <c r="H556" s="125" t="s">
        <v>153</v>
      </c>
      <c r="I556" s="125" t="s">
        <v>2325</v>
      </c>
      <c r="J556" s="125" t="s">
        <v>3317</v>
      </c>
      <c r="K556" s="125" t="s">
        <v>3285</v>
      </c>
      <c r="L556" s="125" t="s">
        <v>3272</v>
      </c>
      <c r="M556" s="125" t="s">
        <v>160</v>
      </c>
      <c r="N556" s="125" t="s">
        <v>3324</v>
      </c>
      <c r="O556" s="125" t="s">
        <v>3326</v>
      </c>
      <c r="P556" s="125" t="s">
        <v>3299</v>
      </c>
      <c r="Q556" s="126">
        <v>500</v>
      </c>
      <c r="R556" s="125" t="s">
        <v>4612</v>
      </c>
      <c r="S556" s="187" t="s">
        <v>44</v>
      </c>
      <c r="T556" s="170">
        <v>100</v>
      </c>
      <c r="U556" s="170">
        <v>100</v>
      </c>
      <c r="V556" s="171" t="s">
        <v>3271</v>
      </c>
      <c r="W556" s="171" t="s">
        <v>132</v>
      </c>
      <c r="X556" s="171" t="s">
        <v>132</v>
      </c>
      <c r="Y556" s="171" t="s">
        <v>3288</v>
      </c>
      <c r="Z556" s="171">
        <v>1</v>
      </c>
      <c r="AA556" s="171" t="s">
        <v>44</v>
      </c>
      <c r="AB556" s="168" t="s">
        <v>44</v>
      </c>
      <c r="AC556" s="171" t="s">
        <v>44</v>
      </c>
      <c r="AD556" s="168">
        <v>6.0000000000000001E-3</v>
      </c>
      <c r="AE556" s="168" t="s">
        <v>44</v>
      </c>
      <c r="AF556" s="168">
        <v>0.01</v>
      </c>
      <c r="AG556" s="168" t="s">
        <v>44</v>
      </c>
      <c r="AH556" s="171" t="s">
        <v>44</v>
      </c>
      <c r="AI556" s="171" t="s">
        <v>44</v>
      </c>
      <c r="AJ556" s="171" t="s">
        <v>44</v>
      </c>
      <c r="AK556" s="172">
        <v>43460</v>
      </c>
      <c r="AL556" s="186" t="s">
        <v>6658</v>
      </c>
      <c r="AM556" s="127">
        <v>6.7039721178090003E-3</v>
      </c>
      <c r="AN556" s="127">
        <v>3.9501784028803603E-2</v>
      </c>
      <c r="AO556" s="127">
        <v>0.1112028668372344</v>
      </c>
      <c r="AP556" s="127">
        <v>0.115013695516527</v>
      </c>
      <c r="AQ556" s="127">
        <v>0.1240433503715507</v>
      </c>
      <c r="AR556" s="127">
        <v>0.1231666890379286</v>
      </c>
      <c r="AS556" s="127">
        <v>0.11017452980258691</v>
      </c>
      <c r="AT556" s="127">
        <v>0.1403436687105557</v>
      </c>
      <c r="AU556" s="127" t="s">
        <v>44</v>
      </c>
      <c r="AV556" s="127" t="s">
        <v>44</v>
      </c>
      <c r="AW556" s="127">
        <v>8.8649903466601704E-2</v>
      </c>
      <c r="AX556" s="127">
        <v>0.6145144106898156</v>
      </c>
      <c r="AY556" s="127">
        <v>0.87003827285465685</v>
      </c>
      <c r="AZ556" s="127">
        <v>0.74997764924932353</v>
      </c>
      <c r="BA556" s="127">
        <v>0.8679922127356865</v>
      </c>
      <c r="BB556" s="127">
        <v>0.95725167015237522</v>
      </c>
      <c r="BC556" s="127">
        <v>1.1326742408553958</v>
      </c>
      <c r="BD556" s="127">
        <v>0.84441495971360292</v>
      </c>
      <c r="BE556" s="127">
        <v>1.1342732441374574</v>
      </c>
      <c r="BF556" s="127" t="s">
        <v>44</v>
      </c>
      <c r="BG556" s="127" t="s">
        <v>44</v>
      </c>
      <c r="BH556" s="127">
        <v>0.94185559115450479</v>
      </c>
      <c r="BI556" s="127">
        <v>-4.2054093404444003E-3</v>
      </c>
      <c r="BJ556" s="127">
        <v>-5.9005680989888997E-3</v>
      </c>
      <c r="BK556" s="127">
        <v>-3.7072041019740903E-2</v>
      </c>
      <c r="BL556" s="127">
        <v>-1.5445180260638458E-2</v>
      </c>
      <c r="BM556" s="127">
        <v>-4.9039771352300532E-3</v>
      </c>
      <c r="BN556" s="127">
        <v>1.44269608836862E-2</v>
      </c>
      <c r="BO556" s="127">
        <v>-2.0299863782238199E-2</v>
      </c>
      <c r="BP556" s="127">
        <v>1.66136332575215E-2</v>
      </c>
      <c r="BQ556" s="127" t="s">
        <v>44</v>
      </c>
      <c r="BR556" s="127" t="s">
        <v>44</v>
      </c>
      <c r="BS556" s="127">
        <v>-5.001910478091065E-3</v>
      </c>
      <c r="BT556" s="127">
        <v>2.69051708836467E-2</v>
      </c>
      <c r="BU556" s="127">
        <v>1.8067197562050601E-2</v>
      </c>
      <c r="BV556" s="174">
        <v>-1.2070483574091226</v>
      </c>
      <c r="BW556" s="174">
        <v>-0.20437088734345549</v>
      </c>
      <c r="BX556" s="127">
        <v>-1.1459959051780599E-2</v>
      </c>
      <c r="BY556" s="127">
        <v>-8.5779813272228694E-2</v>
      </c>
      <c r="BZ556" s="174">
        <v>1.8592690451377999E-3</v>
      </c>
      <c r="CA556" s="179">
        <v>8.3384736300043005E-2</v>
      </c>
      <c r="CB556" s="179">
        <v>-5.0525979497991003E-3</v>
      </c>
      <c r="CC556" s="179">
        <v>4.1865954677321703E-2</v>
      </c>
      <c r="CD556" s="179">
        <v>-8.4248893179844995E-3</v>
      </c>
      <c r="CE556" s="179">
        <v>7.4644050867633094E-2</v>
      </c>
      <c r="CF556" s="179">
        <v>8.6875269905626898E-2</v>
      </c>
      <c r="CG556" s="176">
        <v>1.8617794000000001</v>
      </c>
      <c r="CH556" s="168">
        <v>0.3</v>
      </c>
      <c r="CI556" s="169" t="s">
        <v>44</v>
      </c>
      <c r="CJ556" s="169">
        <v>1.8E-3</v>
      </c>
      <c r="CK556" s="169" t="s">
        <v>44</v>
      </c>
      <c r="CL556" s="169">
        <v>1.8E-3</v>
      </c>
      <c r="CM556" s="177">
        <v>306636743.32999998</v>
      </c>
      <c r="CN556" s="177">
        <v>367193151.99857157</v>
      </c>
      <c r="CO556" s="177">
        <v>-194271753.00000009</v>
      </c>
      <c r="CP556" s="127" t="s">
        <v>44</v>
      </c>
      <c r="CQ556" s="127" t="s">
        <v>44</v>
      </c>
      <c r="CR556" s="127" t="s">
        <v>44</v>
      </c>
      <c r="CS556" s="127" t="s">
        <v>44</v>
      </c>
      <c r="CT556" s="125" t="s">
        <v>44</v>
      </c>
      <c r="CU556" s="125" t="s">
        <v>44</v>
      </c>
      <c r="CV556" s="125" t="s">
        <v>6659</v>
      </c>
      <c r="CW556" s="125" t="s">
        <v>44</v>
      </c>
      <c r="CX556" s="153">
        <v>25569.625694432871</v>
      </c>
    </row>
    <row r="557" spans="1:102" ht="15" customHeight="1" x14ac:dyDescent="0.25">
      <c r="A557" s="8"/>
      <c r="B557" s="128">
        <v>31403572000145</v>
      </c>
      <c r="C557" s="151" t="s">
        <v>711</v>
      </c>
      <c r="D557" s="125">
        <v>28</v>
      </c>
      <c r="E557" s="125"/>
      <c r="F557" s="121" t="s">
        <v>3266</v>
      </c>
      <c r="G557" s="125" t="s">
        <v>5304</v>
      </c>
      <c r="H557" s="125" t="s">
        <v>347</v>
      </c>
      <c r="I557" s="125" t="s">
        <v>3256</v>
      </c>
      <c r="J557" s="125" t="s">
        <v>3318</v>
      </c>
      <c r="K557" s="125" t="s">
        <v>3285</v>
      </c>
      <c r="L557" s="125" t="s">
        <v>3272</v>
      </c>
      <c r="M557" s="125" t="s">
        <v>112</v>
      </c>
      <c r="N557" s="125" t="s">
        <v>5291</v>
      </c>
      <c r="O557" s="125" t="s">
        <v>3309</v>
      </c>
      <c r="P557" s="125" t="s">
        <v>3308</v>
      </c>
      <c r="Q557" s="126">
        <v>100</v>
      </c>
      <c r="R557" s="125" t="s">
        <v>4571</v>
      </c>
      <c r="S557" s="187" t="s">
        <v>44</v>
      </c>
      <c r="T557" s="170">
        <v>100</v>
      </c>
      <c r="U557" s="170">
        <v>100</v>
      </c>
      <c r="V557" s="171" t="s">
        <v>3271</v>
      </c>
      <c r="W557" s="171" t="s">
        <v>3288</v>
      </c>
      <c r="X557" s="171" t="s">
        <v>5467</v>
      </c>
      <c r="Y557" s="171" t="s">
        <v>4577</v>
      </c>
      <c r="Z557" s="171">
        <v>13</v>
      </c>
      <c r="AA557" s="171" t="s">
        <v>44</v>
      </c>
      <c r="AB557" s="168" t="s">
        <v>44</v>
      </c>
      <c r="AC557" s="171" t="s">
        <v>6660</v>
      </c>
      <c r="AD557" s="168">
        <v>0.01</v>
      </c>
      <c r="AE557" s="168">
        <v>1.7000000000000001E-2</v>
      </c>
      <c r="AF557" s="168">
        <v>0.02</v>
      </c>
      <c r="AG557" s="168">
        <v>0.2</v>
      </c>
      <c r="AH557" s="171" t="s">
        <v>133</v>
      </c>
      <c r="AI557" s="171" t="s">
        <v>4607</v>
      </c>
      <c r="AJ557" s="171" t="s">
        <v>3246</v>
      </c>
      <c r="AK557" s="172">
        <v>43616</v>
      </c>
      <c r="AL557" s="186" t="s">
        <v>6661</v>
      </c>
      <c r="AM557" s="127">
        <v>4.6967648806444898E-2</v>
      </c>
      <c r="AN557" s="127">
        <v>0.1122925602652935</v>
      </c>
      <c r="AO557" s="127">
        <v>0.31544129003454108</v>
      </c>
      <c r="AP557" s="127">
        <v>0.16684930701600331</v>
      </c>
      <c r="AQ557" s="127">
        <v>0.1988691417641601</v>
      </c>
      <c r="AR557" s="127">
        <v>-0.14959045152474601</v>
      </c>
      <c r="AS557" s="127">
        <v>0.23292729983764571</v>
      </c>
      <c r="AT557" s="127">
        <v>-9.1725936283980097E-2</v>
      </c>
      <c r="AU557" s="127" t="s">
        <v>44</v>
      </c>
      <c r="AV557" s="127" t="s">
        <v>44</v>
      </c>
      <c r="AW557" s="127">
        <v>7.6585296041924794E-2</v>
      </c>
      <c r="AX557" s="127">
        <v>4.3052531425520604</v>
      </c>
      <c r="AY557" s="127">
        <v>2.473276273203358</v>
      </c>
      <c r="AZ557" s="127">
        <v>2.1274084374330746</v>
      </c>
      <c r="BA557" s="127">
        <v>1.2900489915473514</v>
      </c>
      <c r="BB557" s="127">
        <v>1.6473320063357593</v>
      </c>
      <c r="BC557" s="127" t="s">
        <v>44</v>
      </c>
      <c r="BD557" s="127">
        <v>1.7852338182067349</v>
      </c>
      <c r="BE557" s="127" t="s">
        <v>44</v>
      </c>
      <c r="BF557" s="127" t="s">
        <v>44</v>
      </c>
      <c r="BG557" s="127" t="s">
        <v>44</v>
      </c>
      <c r="BH557" s="127">
        <v>0.76635696309172119</v>
      </c>
      <c r="BI557" s="127">
        <v>3.6058267348191501E-2</v>
      </c>
      <c r="BJ557" s="127">
        <v>6.6890208137500906E-2</v>
      </c>
      <c r="BK557" s="127">
        <v>0.16716638217756569</v>
      </c>
      <c r="BL557" s="127">
        <v>3.3217468431453234E-2</v>
      </c>
      <c r="BM557" s="127">
        <v>6.9729325360324612E-2</v>
      </c>
      <c r="BN557" s="127">
        <v>-0.25833017967898841</v>
      </c>
      <c r="BO557" s="127">
        <v>0.1024529062528205</v>
      </c>
      <c r="BP557" s="127">
        <v>-0.21545597173701431</v>
      </c>
      <c r="BQ557" s="127" t="s">
        <v>44</v>
      </c>
      <c r="BR557" s="127" t="s">
        <v>44</v>
      </c>
      <c r="BS557" s="127">
        <v>-2.1227576332624953E-2</v>
      </c>
      <c r="BT557" s="127">
        <v>0.1565691270796051</v>
      </c>
      <c r="BU557" s="127">
        <v>0.23458867731886751</v>
      </c>
      <c r="BV557" s="174">
        <v>0.94686971151999799</v>
      </c>
      <c r="BW557" s="174">
        <v>4.8012415317379598E-2</v>
      </c>
      <c r="BX557" s="127">
        <v>-8.9327353132878498E-2</v>
      </c>
      <c r="BY557" s="127">
        <v>-0.46775311819053</v>
      </c>
      <c r="BZ557" s="174">
        <v>0.95446281502786678</v>
      </c>
      <c r="CA557" s="179">
        <v>0.93436779712360118</v>
      </c>
      <c r="CB557" s="179">
        <v>-0.48334910719744389</v>
      </c>
      <c r="CC557" s="179">
        <v>0.64013318346309578</v>
      </c>
      <c r="CD557" s="179">
        <v>0.53621789457348357</v>
      </c>
      <c r="CE557" s="179">
        <v>0.1365856395362717</v>
      </c>
      <c r="CF557" s="179">
        <v>0.76867469403945221</v>
      </c>
      <c r="CG557" s="176">
        <v>1.6630501499999999</v>
      </c>
      <c r="CH557" s="168">
        <v>0.5</v>
      </c>
      <c r="CI557" s="169">
        <v>0.1</v>
      </c>
      <c r="CJ557" s="169">
        <v>5.0000000000000001E-3</v>
      </c>
      <c r="CK557" s="169" t="s">
        <v>44</v>
      </c>
      <c r="CL557" s="169">
        <v>5.0000000000000001E-3</v>
      </c>
      <c r="CM557" s="177">
        <v>42781802.009999998</v>
      </c>
      <c r="CN557" s="177">
        <v>34243591.762619063</v>
      </c>
      <c r="CO557" s="177">
        <v>8922232.9799999874</v>
      </c>
      <c r="CP557" s="127" t="s">
        <v>44</v>
      </c>
      <c r="CQ557" s="127" t="s">
        <v>44</v>
      </c>
      <c r="CR557" s="127" t="s">
        <v>44</v>
      </c>
      <c r="CS557" s="127" t="s">
        <v>44</v>
      </c>
      <c r="CT557" s="125" t="s">
        <v>44</v>
      </c>
      <c r="CU557" s="125" t="s">
        <v>44</v>
      </c>
      <c r="CV557" s="125" t="s">
        <v>6662</v>
      </c>
      <c r="CW557" s="125" t="s">
        <v>44</v>
      </c>
      <c r="CX557" s="153">
        <v>25569.625694432871</v>
      </c>
    </row>
    <row r="558" spans="1:102" ht="15" customHeight="1" x14ac:dyDescent="0.25">
      <c r="A558" s="8"/>
      <c r="B558" s="128">
        <v>32889197000158</v>
      </c>
      <c r="C558" s="151" t="s">
        <v>6663</v>
      </c>
      <c r="D558" s="125">
        <v>13</v>
      </c>
      <c r="E558" s="125"/>
      <c r="F558" s="121" t="s">
        <v>3310</v>
      </c>
      <c r="G558" s="125" t="s">
        <v>5304</v>
      </c>
      <c r="H558" s="125" t="s">
        <v>347</v>
      </c>
      <c r="I558" s="125" t="s">
        <v>3256</v>
      </c>
      <c r="J558" s="125" t="s">
        <v>3318</v>
      </c>
      <c r="K558" s="125" t="s">
        <v>3285</v>
      </c>
      <c r="L558" s="125" t="s">
        <v>3272</v>
      </c>
      <c r="M558" s="125" t="s">
        <v>110</v>
      </c>
      <c r="N558" s="125" t="s">
        <v>111</v>
      </c>
      <c r="O558" s="125" t="s">
        <v>315</v>
      </c>
      <c r="P558" s="125" t="s">
        <v>3331</v>
      </c>
      <c r="Q558" s="126">
        <v>100</v>
      </c>
      <c r="R558" s="125" t="s">
        <v>4571</v>
      </c>
      <c r="S558" s="187" t="s">
        <v>44</v>
      </c>
      <c r="T558" s="170">
        <v>100</v>
      </c>
      <c r="U558" s="170">
        <v>100</v>
      </c>
      <c r="V558" s="171" t="s">
        <v>3271</v>
      </c>
      <c r="W558" s="171" t="s">
        <v>132</v>
      </c>
      <c r="X558" s="171" t="s">
        <v>3289</v>
      </c>
      <c r="Y558" s="171" t="s">
        <v>3292</v>
      </c>
      <c r="Z558" s="171">
        <v>32</v>
      </c>
      <c r="AA558" s="171" t="s">
        <v>44</v>
      </c>
      <c r="AB558" s="168" t="s">
        <v>44</v>
      </c>
      <c r="AC558" s="171" t="s">
        <v>44</v>
      </c>
      <c r="AD558" s="168">
        <v>4.0000000000000001E-3</v>
      </c>
      <c r="AE558" s="168" t="s">
        <v>44</v>
      </c>
      <c r="AF558" s="168">
        <v>0.01</v>
      </c>
      <c r="AG558" s="168">
        <v>0.2</v>
      </c>
      <c r="AH558" s="171" t="s">
        <v>133</v>
      </c>
      <c r="AI558" s="171" t="s">
        <v>4607</v>
      </c>
      <c r="AJ558" s="171" t="s">
        <v>130</v>
      </c>
      <c r="AK558" s="172">
        <v>43585</v>
      </c>
      <c r="AL558" s="186" t="s">
        <v>3378</v>
      </c>
      <c r="AM558" s="127">
        <v>-5.9720354903450004E-3</v>
      </c>
      <c r="AN558" s="127">
        <v>2.10779011091266E-2</v>
      </c>
      <c r="AO558" s="127">
        <v>0.123534721395186</v>
      </c>
      <c r="AP558" s="127">
        <v>0.1185823797708325</v>
      </c>
      <c r="AQ558" s="127">
        <v>0.1378979860648486</v>
      </c>
      <c r="AR558" s="127">
        <v>0.1214989278854339</v>
      </c>
      <c r="AS558" s="127">
        <v>0.1404272060142597</v>
      </c>
      <c r="AT558" s="127">
        <v>8.8889571314664406E-2</v>
      </c>
      <c r="AU558" s="127" t="s">
        <v>44</v>
      </c>
      <c r="AV558" s="127" t="s">
        <v>44</v>
      </c>
      <c r="AW558" s="127">
        <v>8.7432089494678206E-2</v>
      </c>
      <c r="AX558" s="127" t="s">
        <v>44</v>
      </c>
      <c r="AY558" s="127">
        <v>0.46424689738098418</v>
      </c>
      <c r="AZ558" s="127">
        <v>0.83314650591013362</v>
      </c>
      <c r="BA558" s="127">
        <v>0.89643458716709457</v>
      </c>
      <c r="BB558" s="127">
        <v>1.0783660378623543</v>
      </c>
      <c r="BC558" s="127">
        <v>1.1173370574652643</v>
      </c>
      <c r="BD558" s="127">
        <v>1.0762817297400502</v>
      </c>
      <c r="BE558" s="127">
        <v>0.71841546791122868</v>
      </c>
      <c r="BF558" s="127" t="s">
        <v>44</v>
      </c>
      <c r="BG558" s="127" t="s">
        <v>44</v>
      </c>
      <c r="BH558" s="127">
        <v>0.90836619161944321</v>
      </c>
      <c r="BI558" s="127">
        <v>-1.6881416948598502E-2</v>
      </c>
      <c r="BJ558" s="127">
        <v>-2.4324451018665899E-2</v>
      </c>
      <c r="BK558" s="127">
        <v>-2.4740186461789299E-2</v>
      </c>
      <c r="BL558" s="127">
        <v>-1.2099337760553608E-2</v>
      </c>
      <c r="BM558" s="127">
        <v>8.8850106428430831E-3</v>
      </c>
      <c r="BN558" s="127">
        <v>1.27591997311915E-2</v>
      </c>
      <c r="BO558" s="127">
        <v>9.9528124294345002E-3</v>
      </c>
      <c r="BP558" s="127">
        <v>-3.4840464138369699E-2</v>
      </c>
      <c r="BQ558" s="127" t="s">
        <v>44</v>
      </c>
      <c r="BR558" s="127" t="s">
        <v>44</v>
      </c>
      <c r="BS558" s="127">
        <v>-8.0455404342567594E-3</v>
      </c>
      <c r="BT558" s="127">
        <v>1.1664946578437399E-2</v>
      </c>
      <c r="BU558" s="127">
        <v>1.7202669602414698E-2</v>
      </c>
      <c r="BV558" s="174">
        <v>-1.862356147679088</v>
      </c>
      <c r="BW558" s="174">
        <v>-0.35577536142974592</v>
      </c>
      <c r="BX558" s="127">
        <v>-1.29971912823459E-2</v>
      </c>
      <c r="BY558" s="127">
        <v>-2.61369198511874E-2</v>
      </c>
      <c r="BZ558" s="174">
        <v>1.15133372699064E-2</v>
      </c>
      <c r="CA558" s="179">
        <v>0.1394290500265678</v>
      </c>
      <c r="CB558" s="179">
        <v>-0.16865590709472969</v>
      </c>
      <c r="CC558" s="179">
        <v>0.18165003966725429</v>
      </c>
      <c r="CD558" s="179">
        <v>0.1037211280861178</v>
      </c>
      <c r="CE558" s="179">
        <v>-4.2076538459447001E-3</v>
      </c>
      <c r="CF558" s="179">
        <v>0.19596468551765611</v>
      </c>
      <c r="CG558" s="176">
        <v>1.7951169499999999</v>
      </c>
      <c r="CH558" s="168">
        <v>0.5</v>
      </c>
      <c r="CI558" s="169">
        <v>0.1</v>
      </c>
      <c r="CJ558" s="169">
        <v>2E-3</v>
      </c>
      <c r="CK558" s="169" t="s">
        <v>44</v>
      </c>
      <c r="CL558" s="169">
        <v>2E-3</v>
      </c>
      <c r="CM558" s="177">
        <v>152786432.19999999</v>
      </c>
      <c r="CN558" s="177">
        <v>136758059.96841273</v>
      </c>
      <c r="CO558" s="177">
        <v>23678866.850000005</v>
      </c>
      <c r="CP558" s="127" t="s">
        <v>44</v>
      </c>
      <c r="CQ558" s="127" t="s">
        <v>44</v>
      </c>
      <c r="CR558" s="127" t="s">
        <v>44</v>
      </c>
      <c r="CS558" s="127" t="s">
        <v>44</v>
      </c>
      <c r="CT558" s="125" t="s">
        <v>44</v>
      </c>
      <c r="CU558" s="125" t="s">
        <v>44</v>
      </c>
      <c r="CV558" s="125" t="s">
        <v>6664</v>
      </c>
      <c r="CW558" s="125" t="s">
        <v>44</v>
      </c>
      <c r="CX558" s="153">
        <v>25569.625694432871</v>
      </c>
    </row>
    <row r="559" spans="1:102" ht="15" customHeight="1" x14ac:dyDescent="0.25">
      <c r="A559" s="8"/>
      <c r="B559" s="128">
        <v>24582449000173</v>
      </c>
      <c r="C559" s="151" t="s">
        <v>716</v>
      </c>
      <c r="D559" s="125">
        <v>13</v>
      </c>
      <c r="E559" s="125"/>
      <c r="F559" s="121" t="s">
        <v>3266</v>
      </c>
      <c r="G559" s="125" t="s">
        <v>5304</v>
      </c>
      <c r="H559" s="125" t="s">
        <v>347</v>
      </c>
      <c r="I559" s="125" t="s">
        <v>3256</v>
      </c>
      <c r="J559" s="125" t="s">
        <v>3317</v>
      </c>
      <c r="K559" s="125" t="s">
        <v>3285</v>
      </c>
      <c r="L559" s="125" t="s">
        <v>3272</v>
      </c>
      <c r="M559" s="125" t="s">
        <v>110</v>
      </c>
      <c r="N559" s="125" t="s">
        <v>111</v>
      </c>
      <c r="O559" s="125" t="s">
        <v>4730</v>
      </c>
      <c r="P559" s="125" t="s">
        <v>3299</v>
      </c>
      <c r="Q559" s="126">
        <v>100</v>
      </c>
      <c r="R559" s="125" t="s">
        <v>4571</v>
      </c>
      <c r="S559" s="187" t="s">
        <v>44</v>
      </c>
      <c r="T559" s="170">
        <v>100</v>
      </c>
      <c r="U559" s="170">
        <v>100</v>
      </c>
      <c r="V559" s="171" t="s">
        <v>3271</v>
      </c>
      <c r="W559" s="171" t="s">
        <v>3288</v>
      </c>
      <c r="X559" s="171" t="s">
        <v>5467</v>
      </c>
      <c r="Y559" s="171" t="s">
        <v>3292</v>
      </c>
      <c r="Z559" s="171">
        <v>12</v>
      </c>
      <c r="AA559" s="171" t="s">
        <v>44</v>
      </c>
      <c r="AB559" s="168" t="s">
        <v>44</v>
      </c>
      <c r="AC559" s="171" t="s">
        <v>6665</v>
      </c>
      <c r="AD559" s="168">
        <v>7.0999999999999995E-3</v>
      </c>
      <c r="AE559" s="168">
        <v>7.0999999999999995E-3</v>
      </c>
      <c r="AF559" s="168">
        <v>0.02</v>
      </c>
      <c r="AG559" s="168">
        <v>0.2</v>
      </c>
      <c r="AH559" s="171" t="s">
        <v>133</v>
      </c>
      <c r="AI559" s="171" t="s">
        <v>4607</v>
      </c>
      <c r="AJ559" s="171" t="s">
        <v>130</v>
      </c>
      <c r="AK559" s="172">
        <v>42607</v>
      </c>
      <c r="AL559" s="186" t="s">
        <v>6666</v>
      </c>
      <c r="AM559" s="127">
        <v>1.1507232347492201E-2</v>
      </c>
      <c r="AN559" s="127">
        <v>1.2015934998559699E-2</v>
      </c>
      <c r="AO559" s="127">
        <v>0.10504240047446139</v>
      </c>
      <c r="AP559" s="127">
        <v>9.7944067332831702E-2</v>
      </c>
      <c r="AQ559" s="127">
        <v>9.0283302417236699E-2</v>
      </c>
      <c r="AR559" s="127">
        <v>6.2397715216916602E-2</v>
      </c>
      <c r="AS559" s="127">
        <v>9.0776865052712902E-2</v>
      </c>
      <c r="AT559" s="127">
        <v>0.12326626316384991</v>
      </c>
      <c r="AU559" s="127" t="s">
        <v>44</v>
      </c>
      <c r="AV559" s="127" t="s">
        <v>44</v>
      </c>
      <c r="AW559" s="127">
        <v>8.0192104389015903E-2</v>
      </c>
      <c r="AX559" s="127">
        <v>1.0548015386139515</v>
      </c>
      <c r="AY559" s="127">
        <v>0.2646544602962177</v>
      </c>
      <c r="AZ559" s="127">
        <v>0.70843005059078767</v>
      </c>
      <c r="BA559" s="127">
        <v>0.73320450948081728</v>
      </c>
      <c r="BB559" s="127">
        <v>0.67440405026135375</v>
      </c>
      <c r="BC559" s="127">
        <v>0.57382629399632379</v>
      </c>
      <c r="BD559" s="127">
        <v>0.69574467877251589</v>
      </c>
      <c r="BE559" s="127">
        <v>0.99625174043241682</v>
      </c>
      <c r="BF559" s="127" t="s">
        <v>44</v>
      </c>
      <c r="BG559" s="127" t="s">
        <v>44</v>
      </c>
      <c r="BH559" s="127">
        <v>0.82105050336541296</v>
      </c>
      <c r="BI559" s="127">
        <v>5.9785088923880003E-4</v>
      </c>
      <c r="BJ559" s="127">
        <v>-3.33864171292328E-2</v>
      </c>
      <c r="BK559" s="127">
        <v>-4.3232507382513899E-2</v>
      </c>
      <c r="BL559" s="127">
        <v>-3.1439668209123917E-2</v>
      </c>
      <c r="BM559" s="127">
        <v>-3.8441694495288892E-2</v>
      </c>
      <c r="BN559" s="127">
        <v>-4.6342012937325698E-2</v>
      </c>
      <c r="BO559" s="127">
        <v>-3.96975285321121E-2</v>
      </c>
      <c r="BP559" s="127">
        <v>-4.6377228918420001E-4</v>
      </c>
      <c r="BQ559" s="127" t="s">
        <v>44</v>
      </c>
      <c r="BR559" s="127" t="s">
        <v>44</v>
      </c>
      <c r="BS559" s="127">
        <v>-1.592283430788799E-2</v>
      </c>
      <c r="BT559" s="127">
        <v>3.1031733848648501E-2</v>
      </c>
      <c r="BU559" s="127">
        <v>3.1820107311132002E-2</v>
      </c>
      <c r="BV559" s="174">
        <v>-1.2218321567922867</v>
      </c>
      <c r="BW559" s="174">
        <v>-0.33731233732314542</v>
      </c>
      <c r="BX559" s="127">
        <v>-2.6407300037192001E-2</v>
      </c>
      <c r="BY559" s="127">
        <v>-0.10393216585779951</v>
      </c>
      <c r="BZ559" s="174">
        <v>9.8651979210153798E-2</v>
      </c>
      <c r="CA559" s="179">
        <v>0.54831819082429178</v>
      </c>
      <c r="CB559" s="179">
        <v>-0.43961813851011527</v>
      </c>
      <c r="CC559" s="179">
        <v>0.74708402730039281</v>
      </c>
      <c r="CD559" s="179">
        <v>0.59841586172784667</v>
      </c>
      <c r="CE559" s="179">
        <v>0.18346527902727661</v>
      </c>
      <c r="CF559" s="179">
        <v>0.90317670444191855</v>
      </c>
      <c r="CG559" s="176">
        <v>2.10206684</v>
      </c>
      <c r="CH559" s="168">
        <v>0.5</v>
      </c>
      <c r="CI559" s="169">
        <v>0.1</v>
      </c>
      <c r="CJ559" s="169">
        <v>3.5499999999999998E-3</v>
      </c>
      <c r="CK559" s="169" t="s">
        <v>44</v>
      </c>
      <c r="CL559" s="169">
        <v>3.5499999999999998E-3</v>
      </c>
      <c r="CM559" s="177">
        <v>88561796.25</v>
      </c>
      <c r="CN559" s="177">
        <v>79554306.446031734</v>
      </c>
      <c r="CO559" s="177">
        <v>4776999.57</v>
      </c>
      <c r="CP559" s="127" t="s">
        <v>44</v>
      </c>
      <c r="CQ559" s="127" t="s">
        <v>44</v>
      </c>
      <c r="CR559" s="127" t="s">
        <v>44</v>
      </c>
      <c r="CS559" s="127" t="s">
        <v>44</v>
      </c>
      <c r="CT559" s="125" t="s">
        <v>44</v>
      </c>
      <c r="CU559" s="125" t="s">
        <v>44</v>
      </c>
      <c r="CV559" s="125" t="s">
        <v>6667</v>
      </c>
      <c r="CW559" s="125" t="s">
        <v>44</v>
      </c>
      <c r="CX559" s="153">
        <v>25569.625694432871</v>
      </c>
    </row>
    <row r="560" spans="1:102" ht="15" customHeight="1" x14ac:dyDescent="0.25">
      <c r="A560" s="8"/>
      <c r="B560" s="128">
        <v>35939801000100</v>
      </c>
      <c r="C560" s="151" t="s">
        <v>6668</v>
      </c>
      <c r="D560" s="125">
        <v>26</v>
      </c>
      <c r="E560" s="125"/>
      <c r="F560" s="121"/>
      <c r="G560" s="125" t="s">
        <v>5304</v>
      </c>
      <c r="H560" s="125" t="s">
        <v>347</v>
      </c>
      <c r="I560" s="125" t="s">
        <v>3256</v>
      </c>
      <c r="J560" s="125" t="s">
        <v>3318</v>
      </c>
      <c r="K560" s="125" t="s">
        <v>3285</v>
      </c>
      <c r="L560" s="125" t="s">
        <v>3273</v>
      </c>
      <c r="M560" s="125" t="s">
        <v>110</v>
      </c>
      <c r="N560" s="125" t="s">
        <v>4646</v>
      </c>
      <c r="O560" s="125" t="s">
        <v>4795</v>
      </c>
      <c r="P560" s="125" t="s">
        <v>3297</v>
      </c>
      <c r="Q560" s="126">
        <v>100</v>
      </c>
      <c r="R560" s="125" t="s">
        <v>4571</v>
      </c>
      <c r="S560" s="187" t="s">
        <v>44</v>
      </c>
      <c r="T560" s="170">
        <v>100</v>
      </c>
      <c r="U560" s="170">
        <v>100</v>
      </c>
      <c r="V560" s="171" t="s">
        <v>3271</v>
      </c>
      <c r="W560" s="171" t="s">
        <v>3288</v>
      </c>
      <c r="X560" s="171" t="s">
        <v>5467</v>
      </c>
      <c r="Y560" s="171" t="s">
        <v>4678</v>
      </c>
      <c r="Z560" s="171">
        <v>15</v>
      </c>
      <c r="AA560" s="171" t="s">
        <v>44</v>
      </c>
      <c r="AB560" s="168" t="s">
        <v>44</v>
      </c>
      <c r="AC560" s="171" t="s">
        <v>44</v>
      </c>
      <c r="AD560" s="168">
        <v>7.3000000000000001E-3</v>
      </c>
      <c r="AE560" s="168" t="s">
        <v>44</v>
      </c>
      <c r="AF560" s="168">
        <v>2.5000000000000001E-2</v>
      </c>
      <c r="AG560" s="168" t="s">
        <v>44</v>
      </c>
      <c r="AH560" s="171" t="s">
        <v>44</v>
      </c>
      <c r="AI560" s="171" t="s">
        <v>44</v>
      </c>
      <c r="AJ560" s="171" t="s">
        <v>130</v>
      </c>
      <c r="AK560" s="172">
        <v>43980</v>
      </c>
      <c r="AL560" s="186" t="s">
        <v>3377</v>
      </c>
      <c r="AM560" s="127">
        <v>3.0785218164386102E-2</v>
      </c>
      <c r="AN560" s="127">
        <v>2.67800952270895E-2</v>
      </c>
      <c r="AO560" s="127">
        <v>0.1606090407407792</v>
      </c>
      <c r="AP560" s="127">
        <v>0.1242659371710963</v>
      </c>
      <c r="AQ560" s="127">
        <v>0.11183322220106071</v>
      </c>
      <c r="AR560" s="127">
        <v>0.1147125953258432</v>
      </c>
      <c r="AS560" s="127">
        <v>6.4621955953287194E-2</v>
      </c>
      <c r="AT560" s="127">
        <v>-2.7700082920204998E-3</v>
      </c>
      <c r="AU560" s="127" t="s">
        <v>44</v>
      </c>
      <c r="AV560" s="127" t="s">
        <v>44</v>
      </c>
      <c r="AW560" s="127">
        <v>9.1141923841287803E-2</v>
      </c>
      <c r="AX560" s="127">
        <v>2.8219031740883564</v>
      </c>
      <c r="AY560" s="127">
        <v>0.58983937994473146</v>
      </c>
      <c r="AZ560" s="127">
        <v>1.0831842222131152</v>
      </c>
      <c r="BA560" s="127">
        <v>0.94192011520300123</v>
      </c>
      <c r="BB560" s="127">
        <v>0.8529592751198144</v>
      </c>
      <c r="BC560" s="127">
        <v>1.0549281046861605</v>
      </c>
      <c r="BD560" s="127">
        <v>0.49528458556333232</v>
      </c>
      <c r="BE560" s="127" t="s">
        <v>44</v>
      </c>
      <c r="BF560" s="127" t="s">
        <v>44</v>
      </c>
      <c r="BG560" s="127" t="s">
        <v>44</v>
      </c>
      <c r="BH560" s="127">
        <v>0.86513222041998938</v>
      </c>
      <c r="BI560" s="127">
        <v>1.9875836706132601E-2</v>
      </c>
      <c r="BJ560" s="127">
        <v>-1.8622256900702999E-2</v>
      </c>
      <c r="BK560" s="127">
        <v>1.23341328838038E-2</v>
      </c>
      <c r="BL560" s="127">
        <v>-6.7693169489672078E-3</v>
      </c>
      <c r="BM560" s="127">
        <v>-1.7044118920694573E-2</v>
      </c>
      <c r="BN560" s="127">
        <v>5.9728671716008002E-3</v>
      </c>
      <c r="BO560" s="127">
        <v>-6.5852437631537905E-2</v>
      </c>
      <c r="BP560" s="127">
        <v>-0.12650004374505469</v>
      </c>
      <c r="BQ560" s="127" t="s">
        <v>44</v>
      </c>
      <c r="BR560" s="127" t="s">
        <v>44</v>
      </c>
      <c r="BS560" s="127">
        <v>-1.2854168408600541E-2</v>
      </c>
      <c r="BT560" s="127">
        <v>3.7156023067260603E-2</v>
      </c>
      <c r="BU560" s="127">
        <v>4.1152047787208899E-2</v>
      </c>
      <c r="BV560" s="174">
        <v>0.30621260573908499</v>
      </c>
      <c r="BW560" s="174">
        <v>-0.2300819095029141</v>
      </c>
      <c r="BX560" s="127">
        <v>-3.4900378311392102E-2</v>
      </c>
      <c r="BY560" s="127">
        <v>-7.5499047296015503E-2</v>
      </c>
      <c r="BZ560" s="174">
        <v>4.3486613276948499E-2</v>
      </c>
      <c r="CA560" s="179">
        <v>0.48799129463265067</v>
      </c>
      <c r="CB560" s="179">
        <v>-0.44787793666841808</v>
      </c>
      <c r="CC560" s="179">
        <v>0.52455762415491725</v>
      </c>
      <c r="CD560" s="179">
        <v>0.4284417254489804</v>
      </c>
      <c r="CE560" s="179">
        <v>0.42649555854476268</v>
      </c>
      <c r="CF560" s="179">
        <v>0.72501271824993829</v>
      </c>
      <c r="CG560" s="176">
        <v>1.6737081</v>
      </c>
      <c r="CH560" s="168">
        <v>0.5</v>
      </c>
      <c r="CI560" s="169" t="s">
        <v>44</v>
      </c>
      <c r="CJ560" s="169">
        <v>3.65E-3</v>
      </c>
      <c r="CK560" s="169" t="s">
        <v>44</v>
      </c>
      <c r="CL560" s="169">
        <v>3.65E-3</v>
      </c>
      <c r="CM560" s="177">
        <v>39878359.560000002</v>
      </c>
      <c r="CN560" s="177">
        <v>41888377.652063519</v>
      </c>
      <c r="CO560" s="177">
        <v>-10179551.769999992</v>
      </c>
      <c r="CP560" s="127" t="s">
        <v>44</v>
      </c>
      <c r="CQ560" s="127" t="s">
        <v>44</v>
      </c>
      <c r="CR560" s="127" t="s">
        <v>44</v>
      </c>
      <c r="CS560" s="127" t="s">
        <v>44</v>
      </c>
      <c r="CT560" s="125" t="s">
        <v>44</v>
      </c>
      <c r="CU560" s="125" t="s">
        <v>44</v>
      </c>
      <c r="CV560" s="125" t="s">
        <v>6669</v>
      </c>
      <c r="CW560" s="125" t="s">
        <v>44</v>
      </c>
      <c r="CX560" s="153">
        <v>25569.625694432871</v>
      </c>
    </row>
    <row r="561" spans="1:102" ht="15" customHeight="1" x14ac:dyDescent="0.25">
      <c r="A561" s="8"/>
      <c r="B561" s="128">
        <v>30518346000147</v>
      </c>
      <c r="C561" s="151" t="s">
        <v>717</v>
      </c>
      <c r="D561" s="125">
        <v>13</v>
      </c>
      <c r="E561" s="125" t="s">
        <v>131</v>
      </c>
      <c r="F561" s="121" t="s">
        <v>3267</v>
      </c>
      <c r="G561" s="125" t="s">
        <v>5304</v>
      </c>
      <c r="H561" s="125" t="s">
        <v>347</v>
      </c>
      <c r="I561" s="125" t="s">
        <v>3256</v>
      </c>
      <c r="J561" s="125" t="s">
        <v>3318</v>
      </c>
      <c r="K561" s="125" t="s">
        <v>3285</v>
      </c>
      <c r="L561" s="125" t="s">
        <v>3273</v>
      </c>
      <c r="M561" s="125" t="s">
        <v>110</v>
      </c>
      <c r="N561" s="125" t="s">
        <v>111</v>
      </c>
      <c r="O561" s="125" t="s">
        <v>4730</v>
      </c>
      <c r="P561" s="125" t="s">
        <v>3299</v>
      </c>
      <c r="Q561" s="126">
        <v>100</v>
      </c>
      <c r="R561" s="125" t="s">
        <v>4571</v>
      </c>
      <c r="S561" s="187" t="s">
        <v>44</v>
      </c>
      <c r="T561" s="170">
        <v>100</v>
      </c>
      <c r="U561" s="170">
        <v>100</v>
      </c>
      <c r="V561" s="171" t="s">
        <v>3271</v>
      </c>
      <c r="W561" s="171" t="s">
        <v>3288</v>
      </c>
      <c r="X561" s="171" t="s">
        <v>3289</v>
      </c>
      <c r="Y561" s="171" t="s">
        <v>3292</v>
      </c>
      <c r="Z561" s="171">
        <v>32</v>
      </c>
      <c r="AA561" s="171" t="s">
        <v>44</v>
      </c>
      <c r="AB561" s="168" t="s">
        <v>44</v>
      </c>
      <c r="AC561" s="171" t="s">
        <v>6670</v>
      </c>
      <c r="AD561" s="168">
        <v>8.5000000000000006E-3</v>
      </c>
      <c r="AE561" s="168">
        <v>1.55E-2</v>
      </c>
      <c r="AF561" s="168">
        <v>2.5000000000000001E-2</v>
      </c>
      <c r="AG561" s="168">
        <v>0.2</v>
      </c>
      <c r="AH561" s="171" t="s">
        <v>133</v>
      </c>
      <c r="AI561" s="171" t="s">
        <v>4607</v>
      </c>
      <c r="AJ561" s="171" t="s">
        <v>130</v>
      </c>
      <c r="AK561" s="172">
        <v>43360</v>
      </c>
      <c r="AL561" s="186" t="s">
        <v>6671</v>
      </c>
      <c r="AM561" s="127">
        <v>1.74039128128291E-2</v>
      </c>
      <c r="AN561" s="127">
        <v>1.5104455381683901E-2</v>
      </c>
      <c r="AO561" s="127">
        <v>0.1128607447288303</v>
      </c>
      <c r="AP561" s="127">
        <v>0.1220693144662075</v>
      </c>
      <c r="AQ561" s="127">
        <v>0.10148434141923229</v>
      </c>
      <c r="AR561" s="127">
        <v>5.1046031342960999E-2</v>
      </c>
      <c r="AS561" s="127">
        <v>8.8668485542641104E-2</v>
      </c>
      <c r="AT561" s="127">
        <v>0.13209350234320369</v>
      </c>
      <c r="AU561" s="127" t="s">
        <v>44</v>
      </c>
      <c r="AV561" s="127" t="s">
        <v>44</v>
      </c>
      <c r="AW561" s="127">
        <v>8.4576582172655401E-2</v>
      </c>
      <c r="AX561" s="127">
        <v>1.5953161853793496</v>
      </c>
      <c r="AY561" s="127">
        <v>0.33268001928996682</v>
      </c>
      <c r="AZ561" s="127">
        <v>0.76115875814736489</v>
      </c>
      <c r="BA561" s="127">
        <v>0.92431320587498345</v>
      </c>
      <c r="BB561" s="127">
        <v>0.76633961813571683</v>
      </c>
      <c r="BC561" s="127">
        <v>0.4694331336800342</v>
      </c>
      <c r="BD561" s="127">
        <v>0.67958534319605968</v>
      </c>
      <c r="BE561" s="127">
        <v>1.067594475824297</v>
      </c>
      <c r="BF561" s="127" t="s">
        <v>44</v>
      </c>
      <c r="BG561" s="127" t="s">
        <v>44</v>
      </c>
      <c r="BH561" s="127">
        <v>0.8988993140211663</v>
      </c>
      <c r="BI561" s="127">
        <v>6.4945313545756002E-3</v>
      </c>
      <c r="BJ561" s="127">
        <v>-3.02978967461087E-2</v>
      </c>
      <c r="BK561" s="127">
        <v>-3.5414163128145E-2</v>
      </c>
      <c r="BL561" s="127">
        <v>-8.829500582610339E-3</v>
      </c>
      <c r="BM561" s="127">
        <v>-2.7324516347098649E-2</v>
      </c>
      <c r="BN561" s="127">
        <v>-5.7693696811281302E-2</v>
      </c>
      <c r="BO561" s="127">
        <v>-4.1805908042183898E-2</v>
      </c>
      <c r="BP561" s="127">
        <v>8.3634668901695006E-3</v>
      </c>
      <c r="BQ561" s="127" t="s">
        <v>44</v>
      </c>
      <c r="BR561" s="127" t="s">
        <v>44</v>
      </c>
      <c r="BS561" s="127">
        <v>-8.6944179399751631E-3</v>
      </c>
      <c r="BT561" s="127">
        <v>3.8635477025422901E-2</v>
      </c>
      <c r="BU561" s="127">
        <v>5.4757840488646903E-2</v>
      </c>
      <c r="BV561" s="174">
        <v>-0.79197899300753283</v>
      </c>
      <c r="BW561" s="174">
        <v>-9.4010335955071397E-2</v>
      </c>
      <c r="BX561" s="127">
        <v>-3.8963012464239499E-2</v>
      </c>
      <c r="BY561" s="127">
        <v>-0.1449889319335429</v>
      </c>
      <c r="BZ561" s="174">
        <v>0.18378476341970409</v>
      </c>
      <c r="CA561" s="179">
        <v>0.52158703616690749</v>
      </c>
      <c r="CB561" s="179">
        <v>-0.50033798551579012</v>
      </c>
      <c r="CC561" s="179">
        <v>0.62290690034267848</v>
      </c>
      <c r="CD561" s="179">
        <v>0.55093482477696942</v>
      </c>
      <c r="CE561" s="179">
        <v>3.1159241409754099E-2</v>
      </c>
      <c r="CF561" s="179">
        <v>0.88917241204636488</v>
      </c>
      <c r="CG561" s="176">
        <v>1.8515265599999999</v>
      </c>
      <c r="CH561" s="168">
        <v>0.5</v>
      </c>
      <c r="CI561" s="169">
        <v>0.1</v>
      </c>
      <c r="CJ561" s="169">
        <v>4.2500000000000003E-3</v>
      </c>
      <c r="CK561" s="169" t="s">
        <v>44</v>
      </c>
      <c r="CL561" s="169">
        <v>4.2500000000000003E-3</v>
      </c>
      <c r="CM561" s="177">
        <v>28161388.760000002</v>
      </c>
      <c r="CN561" s="177">
        <v>27685559.495238122</v>
      </c>
      <c r="CO561" s="177">
        <v>-928488.07000000041</v>
      </c>
      <c r="CP561" s="127" t="s">
        <v>44</v>
      </c>
      <c r="CQ561" s="127" t="s">
        <v>44</v>
      </c>
      <c r="CR561" s="127" t="s">
        <v>44</v>
      </c>
      <c r="CS561" s="127" t="s">
        <v>44</v>
      </c>
      <c r="CT561" s="125" t="s">
        <v>44</v>
      </c>
      <c r="CU561" s="125" t="s">
        <v>44</v>
      </c>
      <c r="CV561" s="125" t="s">
        <v>6672</v>
      </c>
      <c r="CW561" s="125" t="s">
        <v>44</v>
      </c>
      <c r="CX561" s="153">
        <v>25569.625694432871</v>
      </c>
    </row>
    <row r="562" spans="1:102" ht="15" customHeight="1" x14ac:dyDescent="0.25">
      <c r="A562" s="8"/>
      <c r="B562" s="128">
        <v>34957512000162</v>
      </c>
      <c r="C562" s="151" t="s">
        <v>6673</v>
      </c>
      <c r="D562" s="125">
        <v>13</v>
      </c>
      <c r="E562" s="125" t="s">
        <v>131</v>
      </c>
      <c r="F562" s="121" t="s">
        <v>3266</v>
      </c>
      <c r="G562" s="125" t="s">
        <v>5304</v>
      </c>
      <c r="H562" s="125" t="s">
        <v>347</v>
      </c>
      <c r="I562" s="125" t="s">
        <v>3256</v>
      </c>
      <c r="J562" s="125" t="s">
        <v>3317</v>
      </c>
      <c r="K562" s="125" t="s">
        <v>3285</v>
      </c>
      <c r="L562" s="125" t="s">
        <v>3273</v>
      </c>
      <c r="M562" s="125" t="s">
        <v>110</v>
      </c>
      <c r="N562" s="125" t="s">
        <v>4699</v>
      </c>
      <c r="O562" s="125" t="s">
        <v>262</v>
      </c>
      <c r="P562" s="125" t="s">
        <v>3299</v>
      </c>
      <c r="Q562" s="126">
        <v>100</v>
      </c>
      <c r="R562" s="125" t="s">
        <v>4571</v>
      </c>
      <c r="S562" s="187" t="s">
        <v>44</v>
      </c>
      <c r="T562" s="170">
        <v>100</v>
      </c>
      <c r="U562" s="170">
        <v>100</v>
      </c>
      <c r="V562" s="171" t="s">
        <v>3271</v>
      </c>
      <c r="W562" s="171" t="s">
        <v>3288</v>
      </c>
      <c r="X562" s="171" t="s">
        <v>4905</v>
      </c>
      <c r="Y562" s="171" t="s">
        <v>4577</v>
      </c>
      <c r="Z562" s="171">
        <v>93</v>
      </c>
      <c r="AA562" s="171" t="s">
        <v>44</v>
      </c>
      <c r="AB562" s="168" t="s">
        <v>44</v>
      </c>
      <c r="AC562" s="171" t="s">
        <v>44</v>
      </c>
      <c r="AD562" s="168">
        <v>4.7999999999999996E-3</v>
      </c>
      <c r="AE562" s="168" t="s">
        <v>44</v>
      </c>
      <c r="AF562" s="168">
        <v>0.02</v>
      </c>
      <c r="AG562" s="168">
        <v>0.2</v>
      </c>
      <c r="AH562" s="171" t="s">
        <v>133</v>
      </c>
      <c r="AI562" s="171" t="s">
        <v>4607</v>
      </c>
      <c r="AJ562" s="171" t="s">
        <v>130</v>
      </c>
      <c r="AK562" s="172">
        <v>43769</v>
      </c>
      <c r="AL562" s="186" t="s">
        <v>3375</v>
      </c>
      <c r="AM562" s="127">
        <v>1.17705659862548E-2</v>
      </c>
      <c r="AN562" s="127">
        <v>4.2891964350157699E-2</v>
      </c>
      <c r="AO562" s="127">
        <v>0.15279703111401499</v>
      </c>
      <c r="AP562" s="127">
        <v>0.1375306787472558</v>
      </c>
      <c r="AQ562" s="127">
        <v>0.13718293058102571</v>
      </c>
      <c r="AR562" s="127">
        <v>0.1147721527732261</v>
      </c>
      <c r="AS562" s="127">
        <v>0.13736759942793059</v>
      </c>
      <c r="AT562" s="127">
        <v>0.14175685306922589</v>
      </c>
      <c r="AU562" s="127" t="s">
        <v>44</v>
      </c>
      <c r="AV562" s="127" t="s">
        <v>44</v>
      </c>
      <c r="AW562" s="127">
        <v>0.1113151505655316</v>
      </c>
      <c r="AX562" s="127">
        <v>1.0789398126096137</v>
      </c>
      <c r="AY562" s="127">
        <v>0.94470797965336717</v>
      </c>
      <c r="AZ562" s="127">
        <v>1.0304982368385729</v>
      </c>
      <c r="BA562" s="127">
        <v>1.048974739166542</v>
      </c>
      <c r="BB562" s="127">
        <v>1.0720424158700419</v>
      </c>
      <c r="BC562" s="127">
        <v>1.0554758111076668</v>
      </c>
      <c r="BD562" s="127">
        <v>1.0528318672630887</v>
      </c>
      <c r="BE562" s="127">
        <v>1.1456947583518184</v>
      </c>
      <c r="BF562" s="127" t="s">
        <v>44</v>
      </c>
      <c r="BG562" s="127" t="s">
        <v>44</v>
      </c>
      <c r="BH562" s="127">
        <v>1.1938559857715734</v>
      </c>
      <c r="BI562" s="127">
        <v>8.6118452800129999E-4</v>
      </c>
      <c r="BJ562" s="127">
        <v>-2.5103877776348998E-3</v>
      </c>
      <c r="BK562" s="127">
        <v>4.5221232570396E-3</v>
      </c>
      <c r="BL562" s="127">
        <v>5.6767790667886509E-3</v>
      </c>
      <c r="BM562" s="127">
        <v>8.172992539558388E-3</v>
      </c>
      <c r="BN562" s="127">
        <v>6.0324246189837E-3</v>
      </c>
      <c r="BO562" s="127">
        <v>6.8932058431054001E-3</v>
      </c>
      <c r="BP562" s="127">
        <v>1.8026817616191699E-2</v>
      </c>
      <c r="BQ562" s="127" t="s">
        <v>44</v>
      </c>
      <c r="BR562" s="127" t="s">
        <v>44</v>
      </c>
      <c r="BS562" s="127">
        <v>1.653354693757092E-2</v>
      </c>
      <c r="BT562" s="127">
        <v>3.7664382480232001E-3</v>
      </c>
      <c r="BU562" s="127">
        <v>5.1487513709277998E-3</v>
      </c>
      <c r="BV562" s="174">
        <v>1.0460018881438204</v>
      </c>
      <c r="BW562" s="174">
        <v>2.5179119801186105</v>
      </c>
      <c r="BX562" s="127">
        <v>-9.4205179971595943E-4</v>
      </c>
      <c r="BY562" s="127">
        <v>-4.6161801975267E-3</v>
      </c>
      <c r="BZ562" s="174">
        <v>2.0739947195583001E-3</v>
      </c>
      <c r="CA562" s="179">
        <v>-2.3855644484165401E-2</v>
      </c>
      <c r="CB562" s="179">
        <v>4.3855193720508501E-2</v>
      </c>
      <c r="CC562" s="179">
        <v>-1.34062133714877E-2</v>
      </c>
      <c r="CD562" s="179">
        <v>-4.1026429991987502E-2</v>
      </c>
      <c r="CE562" s="179">
        <v>1.3748409647133799E-2</v>
      </c>
      <c r="CF562" s="179">
        <v>-6.5058949257270002E-2</v>
      </c>
      <c r="CG562" s="176">
        <v>197.83584587999999</v>
      </c>
      <c r="CH562" s="168">
        <v>0.5</v>
      </c>
      <c r="CI562" s="169">
        <v>0.1</v>
      </c>
      <c r="CJ562" s="169">
        <v>2.3999999999999998E-3</v>
      </c>
      <c r="CK562" s="169">
        <v>7.8763773833210324E-5</v>
      </c>
      <c r="CL562" s="169">
        <v>2.4787637738332103E-3</v>
      </c>
      <c r="CM562" s="177">
        <v>211517257.66</v>
      </c>
      <c r="CN562" s="177">
        <v>215707990.17293653</v>
      </c>
      <c r="CO562" s="177">
        <v>-37035688.090000004</v>
      </c>
      <c r="CP562" s="127" t="s">
        <v>44</v>
      </c>
      <c r="CQ562" s="127" t="s">
        <v>44</v>
      </c>
      <c r="CR562" s="127" t="s">
        <v>44</v>
      </c>
      <c r="CS562" s="127" t="s">
        <v>44</v>
      </c>
      <c r="CT562" s="125" t="s">
        <v>44</v>
      </c>
      <c r="CU562" s="125" t="s">
        <v>44</v>
      </c>
      <c r="CV562" s="125" t="s">
        <v>6674</v>
      </c>
      <c r="CW562" s="125" t="s">
        <v>44</v>
      </c>
      <c r="CX562" s="153">
        <v>25569.625694432871</v>
      </c>
    </row>
    <row r="563" spans="1:102" ht="15" customHeight="1" x14ac:dyDescent="0.25">
      <c r="A563" s="8"/>
      <c r="B563" s="128">
        <v>24572219000123</v>
      </c>
      <c r="C563" s="151" t="s">
        <v>6675</v>
      </c>
      <c r="D563" s="125">
        <v>11</v>
      </c>
      <c r="E563" s="125" t="s">
        <v>131</v>
      </c>
      <c r="F563" s="121" t="s">
        <v>3266</v>
      </c>
      <c r="G563" s="125" t="s">
        <v>5304</v>
      </c>
      <c r="H563" s="125" t="s">
        <v>347</v>
      </c>
      <c r="I563" s="125" t="s">
        <v>3256</v>
      </c>
      <c r="J563" s="125" t="s">
        <v>357</v>
      </c>
      <c r="K563" s="125" t="s">
        <v>3285</v>
      </c>
      <c r="L563" s="125" t="s">
        <v>3272</v>
      </c>
      <c r="M563" s="125" t="s">
        <v>160</v>
      </c>
      <c r="N563" s="125" t="s">
        <v>3305</v>
      </c>
      <c r="O563" s="125" t="s">
        <v>161</v>
      </c>
      <c r="P563" s="125" t="s">
        <v>3299</v>
      </c>
      <c r="Q563" s="126">
        <v>100</v>
      </c>
      <c r="R563" s="125" t="s">
        <v>4571</v>
      </c>
      <c r="S563" s="187" t="s">
        <v>44</v>
      </c>
      <c r="T563" s="170">
        <v>100</v>
      </c>
      <c r="U563" s="170">
        <v>100</v>
      </c>
      <c r="V563" s="171" t="s">
        <v>3271</v>
      </c>
      <c r="W563" s="171" t="s">
        <v>3288</v>
      </c>
      <c r="X563" s="171" t="s">
        <v>5467</v>
      </c>
      <c r="Y563" s="171" t="s">
        <v>3292</v>
      </c>
      <c r="Z563" s="171">
        <v>12</v>
      </c>
      <c r="AA563" s="171" t="s">
        <v>44</v>
      </c>
      <c r="AB563" s="168" t="s">
        <v>44</v>
      </c>
      <c r="AC563" s="171" t="s">
        <v>6676</v>
      </c>
      <c r="AD563" s="168">
        <v>3.0999999999999999E-3</v>
      </c>
      <c r="AE563" s="168">
        <v>3.0999999999999999E-3</v>
      </c>
      <c r="AF563" s="168">
        <v>2.5000000000000001E-2</v>
      </c>
      <c r="AG563" s="168">
        <v>0.2</v>
      </c>
      <c r="AH563" s="171" t="s">
        <v>133</v>
      </c>
      <c r="AI563" s="171" t="s">
        <v>4607</v>
      </c>
      <c r="AJ563" s="171" t="s">
        <v>130</v>
      </c>
      <c r="AK563" s="172">
        <v>42607</v>
      </c>
      <c r="AL563" s="186" t="s">
        <v>3376</v>
      </c>
      <c r="AM563" s="127">
        <v>1.0643460632411001E-2</v>
      </c>
      <c r="AN563" s="127">
        <v>3.7915530020709E-2</v>
      </c>
      <c r="AO563" s="127">
        <v>0.14061765342441249</v>
      </c>
      <c r="AP563" s="127">
        <v>0.13161026565461609</v>
      </c>
      <c r="AQ563" s="127">
        <v>0.13606513562496619</v>
      </c>
      <c r="AR563" s="127">
        <v>0.1209329160220538</v>
      </c>
      <c r="AS563" s="127">
        <v>0.1201289381499812</v>
      </c>
      <c r="AT563" s="127">
        <v>0.1382804121984211</v>
      </c>
      <c r="AU563" s="127" t="s">
        <v>44</v>
      </c>
      <c r="AV563" s="127" t="s">
        <v>44</v>
      </c>
      <c r="AW563" s="127">
        <v>9.4802273153597794E-2</v>
      </c>
      <c r="AX563" s="127">
        <v>0.97562457350492204</v>
      </c>
      <c r="AY563" s="127">
        <v>0.83510056734482196</v>
      </c>
      <c r="AZ563" s="127">
        <v>0.94835771916345457</v>
      </c>
      <c r="BA563" s="127">
        <v>1.0010382117955037</v>
      </c>
      <c r="BB563" s="127">
        <v>1.0621730717677365</v>
      </c>
      <c r="BC563" s="127">
        <v>1.1121318590250284</v>
      </c>
      <c r="BD563" s="127">
        <v>0.92070892111011804</v>
      </c>
      <c r="BE563" s="127">
        <v>1.1175977739932841</v>
      </c>
      <c r="BF563" s="127" t="s">
        <v>44</v>
      </c>
      <c r="BG563" s="127" t="s">
        <v>44</v>
      </c>
      <c r="BH563" s="127">
        <v>1.0373776633526683</v>
      </c>
      <c r="BI563" s="127">
        <v>-2.659208258424E-4</v>
      </c>
      <c r="BJ563" s="127">
        <v>-7.4868221070836004E-3</v>
      </c>
      <c r="BK563" s="127">
        <v>-7.6572544325628003E-3</v>
      </c>
      <c r="BL563" s="127">
        <v>1.2063701398301596E-4</v>
      </c>
      <c r="BM563" s="127">
        <v>7.0600214465748046E-3</v>
      </c>
      <c r="BN563" s="127">
        <v>1.21931878678114E-2</v>
      </c>
      <c r="BO563" s="127">
        <v>-1.03454554348438E-2</v>
      </c>
      <c r="BP563" s="127">
        <v>1.45503767453869E-2</v>
      </c>
      <c r="BQ563" s="127" t="s">
        <v>44</v>
      </c>
      <c r="BR563" s="127" t="s">
        <v>44</v>
      </c>
      <c r="BS563" s="127">
        <v>3.1297917731500924E-3</v>
      </c>
      <c r="BT563" s="127">
        <v>2.9873783410426001E-3</v>
      </c>
      <c r="BU563" s="127">
        <v>6.1680552582732001E-3</v>
      </c>
      <c r="BV563" s="174">
        <v>-2.2394090608513584</v>
      </c>
      <c r="BW563" s="174">
        <v>0.35950386507633381</v>
      </c>
      <c r="BX563" s="127">
        <v>-7.1327911670471256E-4</v>
      </c>
      <c r="BY563" s="127">
        <v>-4.5933511770563401E-2</v>
      </c>
      <c r="BZ563" s="174">
        <v>2.5712145630270002E-4</v>
      </c>
      <c r="CA563" s="179">
        <v>2.07196828827696E-2</v>
      </c>
      <c r="CB563" s="179">
        <v>-3.3004517673237102E-2</v>
      </c>
      <c r="CC563" s="179">
        <v>4.0979129308341897E-2</v>
      </c>
      <c r="CD563" s="179">
        <v>-3.2962192775308201E-2</v>
      </c>
      <c r="CE563" s="179">
        <v>7.6104701802461996E-2</v>
      </c>
      <c r="CF563" s="179">
        <v>5.87703326383162E-2</v>
      </c>
      <c r="CG563" s="176">
        <v>2.3924350799999998</v>
      </c>
      <c r="CH563" s="168">
        <v>0.5</v>
      </c>
      <c r="CI563" s="169">
        <v>0.1</v>
      </c>
      <c r="CJ563" s="169">
        <v>1.5499999999999999E-3</v>
      </c>
      <c r="CK563" s="169" t="s">
        <v>44</v>
      </c>
      <c r="CL563" s="169">
        <v>1.5499999999999999E-3</v>
      </c>
      <c r="CM563" s="177">
        <v>432849656.13</v>
      </c>
      <c r="CN563" s="177">
        <v>461159513.95055562</v>
      </c>
      <c r="CO563" s="177">
        <v>-235833176.12</v>
      </c>
      <c r="CP563" s="127" t="s">
        <v>44</v>
      </c>
      <c r="CQ563" s="127" t="s">
        <v>44</v>
      </c>
      <c r="CR563" s="127" t="s">
        <v>44</v>
      </c>
      <c r="CS563" s="127" t="s">
        <v>44</v>
      </c>
      <c r="CT563" s="125" t="s">
        <v>44</v>
      </c>
      <c r="CU563" s="125" t="s">
        <v>44</v>
      </c>
      <c r="CV563" s="125" t="s">
        <v>6677</v>
      </c>
      <c r="CW563" s="125" t="s">
        <v>44</v>
      </c>
      <c r="CX563" s="153">
        <v>25569.625694432871</v>
      </c>
    </row>
    <row r="564" spans="1:102" ht="15" customHeight="1" x14ac:dyDescent="0.25">
      <c r="A564" s="8"/>
      <c r="B564" s="128">
        <v>37887412000103</v>
      </c>
      <c r="C564" s="151" t="s">
        <v>6678</v>
      </c>
      <c r="D564" s="125">
        <v>26</v>
      </c>
      <c r="E564" s="125"/>
      <c r="F564" s="121"/>
      <c r="G564" s="125" t="s">
        <v>6679</v>
      </c>
      <c r="H564" s="125" t="s">
        <v>3263</v>
      </c>
      <c r="I564" s="125" t="s">
        <v>3257</v>
      </c>
      <c r="J564" s="125" t="s">
        <v>357</v>
      </c>
      <c r="K564" s="125" t="s">
        <v>3285</v>
      </c>
      <c r="L564" s="125" t="s">
        <v>3273</v>
      </c>
      <c r="M564" s="125" t="s">
        <v>112</v>
      </c>
      <c r="N564" s="125" t="s">
        <v>113</v>
      </c>
      <c r="O564" s="125" t="s">
        <v>3309</v>
      </c>
      <c r="P564" s="125" t="s">
        <v>4860</v>
      </c>
      <c r="Q564" s="126">
        <v>20000</v>
      </c>
      <c r="R564" s="125" t="s">
        <v>4571</v>
      </c>
      <c r="S564" s="187" t="s">
        <v>44</v>
      </c>
      <c r="T564" s="170">
        <v>5000</v>
      </c>
      <c r="U564" s="170">
        <v>5000</v>
      </c>
      <c r="V564" s="171" t="s">
        <v>3271</v>
      </c>
      <c r="W564" s="171" t="s">
        <v>132</v>
      </c>
      <c r="X564" s="171" t="s">
        <v>3289</v>
      </c>
      <c r="Y564" s="171" t="s">
        <v>3292</v>
      </c>
      <c r="Z564" s="171">
        <v>32</v>
      </c>
      <c r="AA564" s="171" t="s">
        <v>131</v>
      </c>
      <c r="AB564" s="168">
        <v>0.15</v>
      </c>
      <c r="AC564" s="171" t="s">
        <v>6680</v>
      </c>
      <c r="AD564" s="168">
        <v>1.95E-2</v>
      </c>
      <c r="AE564" s="168">
        <v>6.9500000000000006E-2</v>
      </c>
      <c r="AF564" s="168">
        <v>2.5000000000000001E-2</v>
      </c>
      <c r="AG564" s="168">
        <v>0.2</v>
      </c>
      <c r="AH564" s="171" t="s">
        <v>3253</v>
      </c>
      <c r="AI564" s="171" t="s">
        <v>3254</v>
      </c>
      <c r="AJ564" s="171" t="s">
        <v>44</v>
      </c>
      <c r="AK564" s="172">
        <v>44315</v>
      </c>
      <c r="AL564" s="186" t="s">
        <v>6681</v>
      </c>
      <c r="AM564" s="127">
        <v>-1.8126919761357298E-2</v>
      </c>
      <c r="AN564" s="127">
        <v>1.2355313748551E-2</v>
      </c>
      <c r="AO564" s="127">
        <v>0.17320783930513209</v>
      </c>
      <c r="AP564" s="127">
        <v>0.10720314431133079</v>
      </c>
      <c r="AQ564" s="127">
        <v>0.13504800795584929</v>
      </c>
      <c r="AR564" s="127">
        <v>-0.2028225416608416</v>
      </c>
      <c r="AS564" s="127">
        <v>0.16650130243125291</v>
      </c>
      <c r="AT564" s="127">
        <v>8.0699519521351994E-3</v>
      </c>
      <c r="AU564" s="127" t="s">
        <v>44</v>
      </c>
      <c r="AV564" s="127" t="s">
        <v>44</v>
      </c>
      <c r="AW564" s="127">
        <v>2.3419890385518501E-2</v>
      </c>
      <c r="AX564" s="127" t="s">
        <v>44</v>
      </c>
      <c r="AY564" s="127">
        <v>0.27212937589169173</v>
      </c>
      <c r="AZ564" s="127">
        <v>1.168153410502921</v>
      </c>
      <c r="BA564" s="127">
        <v>0.80605934283940517</v>
      </c>
      <c r="BB564" s="127">
        <v>1.0532094094120767</v>
      </c>
      <c r="BC564" s="127" t="s">
        <v>44</v>
      </c>
      <c r="BD564" s="127">
        <v>1.2761224471451991</v>
      </c>
      <c r="BE564" s="127">
        <v>6.5222255231620299E-2</v>
      </c>
      <c r="BF564" s="127" t="s">
        <v>44</v>
      </c>
      <c r="BG564" s="127" t="s">
        <v>44</v>
      </c>
      <c r="BH564" s="127">
        <v>0.1643396753556349</v>
      </c>
      <c r="BI564" s="127">
        <v>-2.9036301219610799E-2</v>
      </c>
      <c r="BJ564" s="127">
        <v>-3.3047038379241597E-2</v>
      </c>
      <c r="BK564" s="127">
        <v>2.4932931448156701E-2</v>
      </c>
      <c r="BL564" s="127">
        <v>-2.2765687357078401E-2</v>
      </c>
      <c r="BM564" s="127">
        <v>6.0473636777502726E-3</v>
      </c>
      <c r="BN564" s="127">
        <v>-0.311562269815084</v>
      </c>
      <c r="BO564" s="127">
        <v>3.6026908846427702E-2</v>
      </c>
      <c r="BP564" s="127">
        <v>-0.1156600835008989</v>
      </c>
      <c r="BQ564" s="127" t="s">
        <v>44</v>
      </c>
      <c r="BR564" s="127" t="s">
        <v>44</v>
      </c>
      <c r="BS564" s="127">
        <v>-0.10423475962699369</v>
      </c>
      <c r="BT564" s="127">
        <v>0.1770737186342746</v>
      </c>
      <c r="BU564" s="127">
        <v>0.1844395442660445</v>
      </c>
      <c r="BV564" s="174">
        <v>0.2096716485309276</v>
      </c>
      <c r="BW564" s="174">
        <v>-0.38735852134777848</v>
      </c>
      <c r="BX564" s="127">
        <v>-8.7295216255929398E-2</v>
      </c>
      <c r="BY564" s="127">
        <v>-0.30567703475278563</v>
      </c>
      <c r="BZ564" s="174">
        <v>0.88594581434221376</v>
      </c>
      <c r="CA564" s="179">
        <v>0.88672925426405236</v>
      </c>
      <c r="CB564" s="179">
        <v>-0.43225741105274451</v>
      </c>
      <c r="CC564" s="179">
        <v>0.64031616968268912</v>
      </c>
      <c r="CD564" s="179">
        <v>0.51113458235253451</v>
      </c>
      <c r="CE564" s="179">
        <v>0.13343078417721579</v>
      </c>
      <c r="CF564" s="179">
        <v>0.74287202767940075</v>
      </c>
      <c r="CG564" s="176">
        <v>5.25119661</v>
      </c>
      <c r="CH564" s="168">
        <v>0.2</v>
      </c>
      <c r="CI564" s="169">
        <v>0.2</v>
      </c>
      <c r="CJ564" s="169">
        <v>3.9000000000000003E-3</v>
      </c>
      <c r="CK564" s="169" t="s">
        <v>44</v>
      </c>
      <c r="CL564" s="169">
        <v>3.9000000000000003E-3</v>
      </c>
      <c r="CM564" s="177">
        <v>24332881.579999998</v>
      </c>
      <c r="CN564" s="177">
        <v>22983595.29349206</v>
      </c>
      <c r="CO564" s="177">
        <v>2892369.07</v>
      </c>
      <c r="CP564" s="127" t="s">
        <v>44</v>
      </c>
      <c r="CQ564" s="127" t="s">
        <v>44</v>
      </c>
      <c r="CR564" s="127" t="s">
        <v>44</v>
      </c>
      <c r="CS564" s="127" t="s">
        <v>44</v>
      </c>
      <c r="CT564" s="125" t="s">
        <v>44</v>
      </c>
      <c r="CU564" s="125" t="s">
        <v>44</v>
      </c>
      <c r="CV564" s="125" t="s">
        <v>6682</v>
      </c>
      <c r="CW564" s="125" t="s">
        <v>44</v>
      </c>
      <c r="CX564" s="153">
        <v>25569.625694432871</v>
      </c>
    </row>
    <row r="565" spans="1:102" ht="15" customHeight="1" x14ac:dyDescent="0.25">
      <c r="A565" s="8"/>
      <c r="B565" s="128">
        <v>8912569000135</v>
      </c>
      <c r="C565" s="151" t="s">
        <v>6683</v>
      </c>
      <c r="D565" s="125">
        <v>26</v>
      </c>
      <c r="E565" s="125"/>
      <c r="F565" s="121" t="s">
        <v>3267</v>
      </c>
      <c r="G565" s="125" t="s">
        <v>6679</v>
      </c>
      <c r="H565" s="125" t="s">
        <v>3264</v>
      </c>
      <c r="I565" s="125" t="s">
        <v>3265</v>
      </c>
      <c r="J565" s="125" t="s">
        <v>357</v>
      </c>
      <c r="K565" s="125" t="s">
        <v>3285</v>
      </c>
      <c r="L565" s="125" t="s">
        <v>3272</v>
      </c>
      <c r="M565" s="125" t="s">
        <v>112</v>
      </c>
      <c r="N565" s="125" t="s">
        <v>5291</v>
      </c>
      <c r="O565" s="125" t="s">
        <v>3309</v>
      </c>
      <c r="P565" s="125" t="s">
        <v>3308</v>
      </c>
      <c r="Q565" s="126">
        <v>20000</v>
      </c>
      <c r="R565" s="125" t="s">
        <v>4612</v>
      </c>
      <c r="S565" s="187" t="s">
        <v>44</v>
      </c>
      <c r="T565" s="170">
        <v>5000</v>
      </c>
      <c r="U565" s="170">
        <v>5000</v>
      </c>
      <c r="V565" s="171" t="s">
        <v>3271</v>
      </c>
      <c r="W565" s="171" t="s">
        <v>132</v>
      </c>
      <c r="X565" s="171" t="s">
        <v>3288</v>
      </c>
      <c r="Y565" s="171" t="s">
        <v>3292</v>
      </c>
      <c r="Z565" s="171">
        <v>3</v>
      </c>
      <c r="AA565" s="171" t="s">
        <v>44</v>
      </c>
      <c r="AB565" s="168" t="s">
        <v>44</v>
      </c>
      <c r="AC565" s="171" t="s">
        <v>6684</v>
      </c>
      <c r="AD565" s="168">
        <v>1.9400000000000001E-2</v>
      </c>
      <c r="AE565" s="168">
        <v>7.4399999999999994E-2</v>
      </c>
      <c r="AF565" s="168">
        <v>2.2000000000000002E-2</v>
      </c>
      <c r="AG565" s="168">
        <v>0.2</v>
      </c>
      <c r="AH565" s="171" t="s">
        <v>44</v>
      </c>
      <c r="AI565" s="171" t="s">
        <v>44</v>
      </c>
      <c r="AJ565" s="171" t="s">
        <v>3246</v>
      </c>
      <c r="AK565" s="172">
        <v>39286</v>
      </c>
      <c r="AL565" s="186" t="s">
        <v>6685</v>
      </c>
      <c r="AM565" s="127">
        <v>-1.5183994329914E-2</v>
      </c>
      <c r="AN565" s="127">
        <v>7.75579281158707E-2</v>
      </c>
      <c r="AO565" s="127">
        <v>0.2781340196418331</v>
      </c>
      <c r="AP565" s="127">
        <v>0.14164129127583269</v>
      </c>
      <c r="AQ565" s="127">
        <v>0.1749565873476521</v>
      </c>
      <c r="AR565" s="127">
        <v>-0.17337161619518521</v>
      </c>
      <c r="AS565" s="127">
        <v>0.2160611282475895</v>
      </c>
      <c r="AT565" s="127">
        <v>0.11104846121501399</v>
      </c>
      <c r="AU565" s="127" t="s">
        <v>44</v>
      </c>
      <c r="AV565" s="127" t="s">
        <v>44</v>
      </c>
      <c r="AW565" s="127">
        <v>9.1411596480027196E-2</v>
      </c>
      <c r="AX565" s="127" t="s">
        <v>44</v>
      </c>
      <c r="AY565" s="127">
        <v>1.7082359058748919</v>
      </c>
      <c r="AZ565" s="127">
        <v>1.8757996458181487</v>
      </c>
      <c r="BA565" s="127">
        <v>1.0824047658820739</v>
      </c>
      <c r="BB565" s="127">
        <v>1.4170973078542446</v>
      </c>
      <c r="BC565" s="127" t="s">
        <v>44</v>
      </c>
      <c r="BD565" s="127">
        <v>1.6559657593435906</v>
      </c>
      <c r="BE565" s="127">
        <v>0.89750609711225782</v>
      </c>
      <c r="BF565" s="127" t="s">
        <v>44</v>
      </c>
      <c r="BG565" s="127" t="s">
        <v>44</v>
      </c>
      <c r="BH565" s="127">
        <v>0.83676363891775551</v>
      </c>
      <c r="BI565" s="127">
        <v>-2.6093375788167499E-2</v>
      </c>
      <c r="BJ565" s="127">
        <v>3.2155575988078E-2</v>
      </c>
      <c r="BK565" s="127">
        <v>0.12985911178485771</v>
      </c>
      <c r="BL565" s="127">
        <v>9.5355214606225314E-3</v>
      </c>
      <c r="BM565" s="127">
        <v>4.5836338703104884E-2</v>
      </c>
      <c r="BN565" s="127">
        <v>-0.28211134434942758</v>
      </c>
      <c r="BO565" s="127">
        <v>8.5586734662764299E-2</v>
      </c>
      <c r="BP565" s="127">
        <v>-1.2681574238020099E-2</v>
      </c>
      <c r="BQ565" s="127" t="s">
        <v>44</v>
      </c>
      <c r="BR565" s="127" t="s">
        <v>44</v>
      </c>
      <c r="BS565" s="127">
        <v>-1.6076378469334185E-2</v>
      </c>
      <c r="BT565" s="127">
        <v>0.17434177754619401</v>
      </c>
      <c r="BU565" s="127">
        <v>0.2401314774914563</v>
      </c>
      <c r="BV565" s="174">
        <v>0.70201450080502004</v>
      </c>
      <c r="BW565" s="174">
        <v>8.8106532610688099E-2</v>
      </c>
      <c r="BX565" s="127">
        <v>-7.9610093141447097E-2</v>
      </c>
      <c r="BY565" s="127">
        <v>-0.60203460096821626</v>
      </c>
      <c r="BZ565" s="174">
        <v>0.88804697288811218</v>
      </c>
      <c r="CA565" s="179">
        <v>0.95964763704542844</v>
      </c>
      <c r="CB565" s="179">
        <v>-0.46871429271783438</v>
      </c>
      <c r="CC565" s="179">
        <v>0.65223580890623589</v>
      </c>
      <c r="CD565" s="179">
        <v>0.54370262275261649</v>
      </c>
      <c r="CE565" s="179">
        <v>9.7856703396310099E-2</v>
      </c>
      <c r="CF565" s="179">
        <v>0.75748382452556229</v>
      </c>
      <c r="CG565" s="176">
        <v>5.1360275299999998</v>
      </c>
      <c r="CH565" s="168">
        <v>0.2</v>
      </c>
      <c r="CI565" s="169" t="s">
        <v>44</v>
      </c>
      <c r="CJ565" s="169">
        <v>3.8800000000000002E-3</v>
      </c>
      <c r="CK565" s="169" t="s">
        <v>44</v>
      </c>
      <c r="CL565" s="169">
        <v>3.8800000000000002E-3</v>
      </c>
      <c r="CM565" s="177">
        <v>29741826.609999999</v>
      </c>
      <c r="CN565" s="177">
        <v>29046134.45404762</v>
      </c>
      <c r="CO565" s="177">
        <v>-202994.3</v>
      </c>
      <c r="CP565" s="127" t="s">
        <v>44</v>
      </c>
      <c r="CQ565" s="127" t="s">
        <v>44</v>
      </c>
      <c r="CR565" s="127" t="s">
        <v>44</v>
      </c>
      <c r="CS565" s="127" t="s">
        <v>44</v>
      </c>
      <c r="CT565" s="125" t="s">
        <v>44</v>
      </c>
      <c r="CU565" s="125" t="s">
        <v>44</v>
      </c>
      <c r="CV565" s="125" t="s">
        <v>6686</v>
      </c>
      <c r="CW565" s="125" t="s">
        <v>44</v>
      </c>
      <c r="CX565" s="153">
        <v>25569.625694432871</v>
      </c>
    </row>
    <row r="566" spans="1:102" ht="15" customHeight="1" x14ac:dyDescent="0.25">
      <c r="A566" s="8"/>
      <c r="B566" s="128">
        <v>33497084000170</v>
      </c>
      <c r="C566" s="151" t="s">
        <v>6687</v>
      </c>
      <c r="D566" s="125">
        <v>26</v>
      </c>
      <c r="E566" s="125" t="s">
        <v>131</v>
      </c>
      <c r="F566" s="121" t="s">
        <v>3274</v>
      </c>
      <c r="G566" s="125" t="s">
        <v>6679</v>
      </c>
      <c r="H566" s="125" t="s">
        <v>3263</v>
      </c>
      <c r="I566" s="125" t="s">
        <v>3257</v>
      </c>
      <c r="J566" s="125" t="s">
        <v>3319</v>
      </c>
      <c r="K566" s="125" t="s">
        <v>3285</v>
      </c>
      <c r="L566" s="125" t="s">
        <v>3273</v>
      </c>
      <c r="M566" s="125" t="s">
        <v>112</v>
      </c>
      <c r="N566" s="125" t="s">
        <v>113</v>
      </c>
      <c r="O566" s="125" t="s">
        <v>4606</v>
      </c>
      <c r="P566" s="125" t="s">
        <v>3308</v>
      </c>
      <c r="Q566" s="126">
        <v>5000</v>
      </c>
      <c r="R566" s="125" t="s">
        <v>4571</v>
      </c>
      <c r="S566" s="187" t="s">
        <v>44</v>
      </c>
      <c r="T566" s="170">
        <v>5000</v>
      </c>
      <c r="U566" s="170">
        <v>5000</v>
      </c>
      <c r="V566" s="171" t="s">
        <v>3271</v>
      </c>
      <c r="W566" s="171" t="s">
        <v>132</v>
      </c>
      <c r="X566" s="171" t="s">
        <v>4905</v>
      </c>
      <c r="Y566" s="171" t="s">
        <v>3292</v>
      </c>
      <c r="Z566" s="171">
        <v>92</v>
      </c>
      <c r="AA566" s="171" t="s">
        <v>131</v>
      </c>
      <c r="AB566" s="168">
        <v>0.15</v>
      </c>
      <c r="AC566" s="171" t="s">
        <v>6688</v>
      </c>
      <c r="AD566" s="168">
        <v>1.95E-2</v>
      </c>
      <c r="AE566" s="168">
        <v>7.4499999999999997E-2</v>
      </c>
      <c r="AF566" s="168" t="s">
        <v>44</v>
      </c>
      <c r="AG566" s="168">
        <v>0.2</v>
      </c>
      <c r="AH566" s="171" t="s">
        <v>133</v>
      </c>
      <c r="AI566" s="171" t="s">
        <v>4607</v>
      </c>
      <c r="AJ566" s="171" t="s">
        <v>130</v>
      </c>
      <c r="AK566" s="172">
        <v>43644</v>
      </c>
      <c r="AL566" s="186" t="s">
        <v>6689</v>
      </c>
      <c r="AM566" s="127">
        <v>-1.1607136874704899E-2</v>
      </c>
      <c r="AN566" s="127">
        <v>-3.4302583562069999E-2</v>
      </c>
      <c r="AO566" s="127">
        <v>0.1038031512210906</v>
      </c>
      <c r="AP566" s="127">
        <v>6.9842615715515199E-2</v>
      </c>
      <c r="AQ566" s="127">
        <v>0.1020630626129615</v>
      </c>
      <c r="AR566" s="127">
        <v>-0.16642484253473369</v>
      </c>
      <c r="AS566" s="127">
        <v>0.1743715158503536</v>
      </c>
      <c r="AT566" s="127">
        <v>0.1167463823488004</v>
      </c>
      <c r="AU566" s="127" t="s">
        <v>44</v>
      </c>
      <c r="AV566" s="127" t="s">
        <v>44</v>
      </c>
      <c r="AW566" s="127">
        <v>0.1182076667649636</v>
      </c>
      <c r="AX566" s="127" t="s">
        <v>44</v>
      </c>
      <c r="AY566" s="127" t="s">
        <v>44</v>
      </c>
      <c r="AZ566" s="127">
        <v>0.70007226928252886</v>
      </c>
      <c r="BA566" s="127">
        <v>0.51583512004911725</v>
      </c>
      <c r="BB566" s="127">
        <v>0.77114078326051816</v>
      </c>
      <c r="BC566" s="127" t="s">
        <v>44</v>
      </c>
      <c r="BD566" s="127">
        <v>1.3364424318016828</v>
      </c>
      <c r="BE566" s="127">
        <v>0.94355733368487837</v>
      </c>
      <c r="BF566" s="127" t="s">
        <v>44</v>
      </c>
      <c r="BG566" s="127" t="s">
        <v>44</v>
      </c>
      <c r="BH566" s="127">
        <v>1.3332306967277052</v>
      </c>
      <c r="BI566" s="127">
        <v>-2.25165183329584E-2</v>
      </c>
      <c r="BJ566" s="127">
        <v>-7.9704935689862699E-2</v>
      </c>
      <c r="BK566" s="127">
        <v>-4.44717566358847E-2</v>
      </c>
      <c r="BL566" s="127">
        <v>-5.773711307159457E-2</v>
      </c>
      <c r="BM566" s="127">
        <v>-2.6749850768544858E-2</v>
      </c>
      <c r="BN566" s="127">
        <v>-0.2751645706889761</v>
      </c>
      <c r="BO566" s="127">
        <v>4.3897122265528402E-2</v>
      </c>
      <c r="BP566" s="127">
        <v>-6.9836531042337001E-3</v>
      </c>
      <c r="BQ566" s="127" t="s">
        <v>44</v>
      </c>
      <c r="BR566" s="127" t="s">
        <v>44</v>
      </c>
      <c r="BS566" s="127">
        <v>2.7138887978582993E-2</v>
      </c>
      <c r="BT566" s="127">
        <v>0.1498572228898899</v>
      </c>
      <c r="BU566" s="127">
        <v>0.17745346779052329</v>
      </c>
      <c r="BV566" s="174">
        <v>-0.18894543150204759</v>
      </c>
      <c r="BW566" s="174">
        <v>0.2074496714397813</v>
      </c>
      <c r="BX566" s="127">
        <v>-0.1006630703957178</v>
      </c>
      <c r="BY566" s="127">
        <v>-0.2504565224671515</v>
      </c>
      <c r="BZ566" s="174">
        <v>0.58870943391382502</v>
      </c>
      <c r="CA566" s="179">
        <v>0.75325083462540354</v>
      </c>
      <c r="CB566" s="179">
        <v>-0.36737481419398438</v>
      </c>
      <c r="CC566" s="179">
        <v>0.57998356924323258</v>
      </c>
      <c r="CD566" s="179">
        <v>0.47384293432730562</v>
      </c>
      <c r="CE566" s="179">
        <v>0.16619930583725279</v>
      </c>
      <c r="CF566" s="179">
        <v>0.67639914082472197</v>
      </c>
      <c r="CG566" s="176">
        <v>2.1419039099999999</v>
      </c>
      <c r="CH566" s="168">
        <v>0.18</v>
      </c>
      <c r="CI566" s="169">
        <v>0.15</v>
      </c>
      <c r="CJ566" s="169">
        <v>3.5099999999999997E-3</v>
      </c>
      <c r="CK566" s="169" t="s">
        <v>44</v>
      </c>
      <c r="CL566" s="169">
        <v>3.5099999999999997E-3</v>
      </c>
      <c r="CM566" s="177">
        <v>146820330.28999999</v>
      </c>
      <c r="CN566" s="177">
        <v>162609619.07769835</v>
      </c>
      <c r="CO566" s="177">
        <v>-15288389.27</v>
      </c>
      <c r="CP566" s="127" t="s">
        <v>44</v>
      </c>
      <c r="CQ566" s="127" t="s">
        <v>44</v>
      </c>
      <c r="CR566" s="127" t="s">
        <v>44</v>
      </c>
      <c r="CS566" s="127" t="s">
        <v>44</v>
      </c>
      <c r="CT566" s="125" t="s">
        <v>44</v>
      </c>
      <c r="CU566" s="125" t="s">
        <v>44</v>
      </c>
      <c r="CV566" s="125" t="s">
        <v>6690</v>
      </c>
      <c r="CW566" s="125" t="s">
        <v>44</v>
      </c>
      <c r="CX566" s="153">
        <v>25569.625694432871</v>
      </c>
    </row>
    <row r="567" spans="1:102" ht="15" customHeight="1" x14ac:dyDescent="0.25">
      <c r="A567" s="8"/>
      <c r="B567" s="128">
        <v>36326889000149</v>
      </c>
      <c r="C567" s="151" t="s">
        <v>6691</v>
      </c>
      <c r="D567" s="125">
        <v>13</v>
      </c>
      <c r="E567" s="125"/>
      <c r="F567" s="121"/>
      <c r="G567" s="125" t="s">
        <v>6679</v>
      </c>
      <c r="H567" s="125" t="s">
        <v>3263</v>
      </c>
      <c r="I567" s="125" t="s">
        <v>3257</v>
      </c>
      <c r="J567" s="125" t="s">
        <v>357</v>
      </c>
      <c r="K567" s="125" t="s">
        <v>3285</v>
      </c>
      <c r="L567" s="125" t="s">
        <v>3272</v>
      </c>
      <c r="M567" s="125" t="s">
        <v>110</v>
      </c>
      <c r="N567" s="125" t="s">
        <v>111</v>
      </c>
      <c r="O567" s="125" t="s">
        <v>327</v>
      </c>
      <c r="P567" s="125" t="s">
        <v>4661</v>
      </c>
      <c r="Q567" s="126">
        <v>50000</v>
      </c>
      <c r="R567" s="125" t="s">
        <v>4612</v>
      </c>
      <c r="S567" s="187" t="s">
        <v>44</v>
      </c>
      <c r="T567" s="170">
        <v>5000</v>
      </c>
      <c r="U567" s="170">
        <v>5000</v>
      </c>
      <c r="V567" s="171" t="s">
        <v>3271</v>
      </c>
      <c r="W567" s="171" t="s">
        <v>132</v>
      </c>
      <c r="X567" s="171" t="s">
        <v>4905</v>
      </c>
      <c r="Y567" s="171" t="s">
        <v>3288</v>
      </c>
      <c r="Z567" s="171">
        <v>91</v>
      </c>
      <c r="AA567" s="171" t="s">
        <v>131</v>
      </c>
      <c r="AB567" s="168">
        <v>0.1</v>
      </c>
      <c r="AC567" s="171" t="s">
        <v>6692</v>
      </c>
      <c r="AD567" s="168">
        <v>1.95E-2</v>
      </c>
      <c r="AE567" s="168">
        <v>7.4499999999999997E-2</v>
      </c>
      <c r="AF567" s="168">
        <v>2.5000000000000001E-2</v>
      </c>
      <c r="AG567" s="168">
        <v>0.2</v>
      </c>
      <c r="AH567" s="171" t="s">
        <v>3253</v>
      </c>
      <c r="AI567" s="171" t="s">
        <v>3254</v>
      </c>
      <c r="AJ567" s="171" t="s">
        <v>130</v>
      </c>
      <c r="AK567" s="172">
        <v>44286</v>
      </c>
      <c r="AL567" s="186" t="s">
        <v>6693</v>
      </c>
      <c r="AM567" s="127">
        <v>3.7401012004448998E-3</v>
      </c>
      <c r="AN567" s="127">
        <v>-2.2476728525681802E-2</v>
      </c>
      <c r="AO567" s="127">
        <v>7.1822477306300703E-2</v>
      </c>
      <c r="AP567" s="127">
        <v>7.1143886807598797E-2</v>
      </c>
      <c r="AQ567" s="127">
        <v>8.7618485694411302E-2</v>
      </c>
      <c r="AR567" s="127">
        <v>4.5286418945241498E-2</v>
      </c>
      <c r="AS567" s="127">
        <v>0.1339970724842045</v>
      </c>
      <c r="AT567" s="127">
        <v>0.155219445311161</v>
      </c>
      <c r="AU567" s="127" t="s">
        <v>44</v>
      </c>
      <c r="AV567" s="127" t="s">
        <v>44</v>
      </c>
      <c r="AW567" s="127">
        <v>9.9772894872855497E-2</v>
      </c>
      <c r="AX567" s="127">
        <v>0.3428334791259332</v>
      </c>
      <c r="AY567" s="127" t="s">
        <v>44</v>
      </c>
      <c r="AZ567" s="127">
        <v>0.48438726649272351</v>
      </c>
      <c r="BA567" s="127">
        <v>0.52577622819266823</v>
      </c>
      <c r="BB567" s="127">
        <v>0.65280788735716877</v>
      </c>
      <c r="BC567" s="127">
        <v>0.416466177669718</v>
      </c>
      <c r="BD567" s="127">
        <v>1.0269990057251288</v>
      </c>
      <c r="BE567" s="127">
        <v>1.254500936194104</v>
      </c>
      <c r="BF567" s="127" t="s">
        <v>44</v>
      </c>
      <c r="BG567" s="127" t="s">
        <v>44</v>
      </c>
      <c r="BH567" s="127">
        <v>0.82681491496501147</v>
      </c>
      <c r="BI567" s="127">
        <v>-7.1692802578083997E-3</v>
      </c>
      <c r="BJ567" s="127">
        <v>-6.7879080653474394E-2</v>
      </c>
      <c r="BK567" s="127">
        <v>-7.6452430550674605E-2</v>
      </c>
      <c r="BL567" s="127">
        <v>-5.6520330769751714E-2</v>
      </c>
      <c r="BM567" s="127">
        <v>-4.1085040001255013E-2</v>
      </c>
      <c r="BN567" s="127">
        <v>-6.3453309209000802E-2</v>
      </c>
      <c r="BO567" s="127">
        <v>3.5226788993794E-3</v>
      </c>
      <c r="BP567" s="127">
        <v>3.1489409858126802E-2</v>
      </c>
      <c r="BQ567" s="127" t="s">
        <v>44</v>
      </c>
      <c r="BR567" s="127" t="s">
        <v>44</v>
      </c>
      <c r="BS567" s="127">
        <v>-1.8648181099820249E-2</v>
      </c>
      <c r="BT567" s="127">
        <v>6.2103252843449502E-2</v>
      </c>
      <c r="BU567" s="127">
        <v>3.8524612952381403E-2</v>
      </c>
      <c r="BV567" s="174">
        <v>-1.0789450873720043</v>
      </c>
      <c r="BW567" s="174">
        <v>-0.37564872305682112</v>
      </c>
      <c r="BX567" s="127">
        <v>-7.6731889841612902E-2</v>
      </c>
      <c r="BY567" s="127">
        <v>-7.6731889841612902E-2</v>
      </c>
      <c r="BZ567" s="174">
        <v>3.1414466869366998E-3</v>
      </c>
      <c r="CA567" s="179">
        <v>-4.5457950744033498E-2</v>
      </c>
      <c r="CB567" s="179">
        <v>1.14720013442773E-2</v>
      </c>
      <c r="CC567" s="179">
        <v>1.50209182731228E-2</v>
      </c>
      <c r="CD567" s="179">
        <v>-1.9494822987391001E-3</v>
      </c>
      <c r="CE567" s="179">
        <v>0.14067354755307709</v>
      </c>
      <c r="CF567" s="179">
        <v>7.3984977514881894E-2</v>
      </c>
      <c r="CG567" s="176">
        <v>3.5064335899999999</v>
      </c>
      <c r="CH567" s="168">
        <v>0.2</v>
      </c>
      <c r="CI567" s="169">
        <v>0.15</v>
      </c>
      <c r="CJ567" s="169">
        <v>3.9000000000000003E-3</v>
      </c>
      <c r="CK567" s="169" t="s">
        <v>44</v>
      </c>
      <c r="CL567" s="169">
        <v>3.9000000000000003E-3</v>
      </c>
      <c r="CM567" s="177">
        <v>14546517.41</v>
      </c>
      <c r="CN567" s="177">
        <v>15094375.662698412</v>
      </c>
      <c r="CO567" s="177">
        <v>-495002.29</v>
      </c>
      <c r="CP567" s="127" t="s">
        <v>44</v>
      </c>
      <c r="CQ567" s="127" t="s">
        <v>44</v>
      </c>
      <c r="CR567" s="127" t="s">
        <v>44</v>
      </c>
      <c r="CS567" s="127" t="s">
        <v>44</v>
      </c>
      <c r="CT567" s="125" t="s">
        <v>44</v>
      </c>
      <c r="CU567" s="125" t="s">
        <v>44</v>
      </c>
      <c r="CV567" s="125" t="s">
        <v>6694</v>
      </c>
      <c r="CW567" s="125" t="s">
        <v>44</v>
      </c>
      <c r="CX567" s="153">
        <v>25569.625694432871</v>
      </c>
    </row>
    <row r="568" spans="1:102" ht="15" customHeight="1" x14ac:dyDescent="0.25">
      <c r="A568" s="8"/>
      <c r="B568" s="128">
        <v>7279819000189</v>
      </c>
      <c r="C568" s="151" t="s">
        <v>6695</v>
      </c>
      <c r="D568" s="125">
        <v>13</v>
      </c>
      <c r="E568" s="125"/>
      <c r="F568" s="121" t="s">
        <v>3274</v>
      </c>
      <c r="G568" s="125" t="s">
        <v>6679</v>
      </c>
      <c r="H568" s="125" t="s">
        <v>3263</v>
      </c>
      <c r="I568" s="125" t="s">
        <v>3257</v>
      </c>
      <c r="J568" s="125" t="s">
        <v>357</v>
      </c>
      <c r="K568" s="125" t="s">
        <v>3285</v>
      </c>
      <c r="L568" s="125" t="s">
        <v>3272</v>
      </c>
      <c r="M568" s="125" t="s">
        <v>110</v>
      </c>
      <c r="N568" s="125" t="s">
        <v>111</v>
      </c>
      <c r="O568" s="125" t="s">
        <v>327</v>
      </c>
      <c r="P568" s="125" t="s">
        <v>3299</v>
      </c>
      <c r="Q568" s="126">
        <v>50000</v>
      </c>
      <c r="R568" s="125" t="s">
        <v>4612</v>
      </c>
      <c r="S568" s="187" t="s">
        <v>44</v>
      </c>
      <c r="T568" s="170">
        <v>5000</v>
      </c>
      <c r="U568" s="170">
        <v>5000</v>
      </c>
      <c r="V568" s="171" t="s">
        <v>3271</v>
      </c>
      <c r="W568" s="171" t="s">
        <v>132</v>
      </c>
      <c r="X568" s="171" t="s">
        <v>3303</v>
      </c>
      <c r="Y568" s="171" t="s">
        <v>3288</v>
      </c>
      <c r="Z568" s="171">
        <v>16</v>
      </c>
      <c r="AA568" s="171" t="s">
        <v>44</v>
      </c>
      <c r="AB568" s="168" t="s">
        <v>44</v>
      </c>
      <c r="AC568" s="171" t="s">
        <v>44</v>
      </c>
      <c r="AD568" s="168">
        <v>0.02</v>
      </c>
      <c r="AE568" s="168" t="s">
        <v>44</v>
      </c>
      <c r="AF568" s="168">
        <v>2.2000000000000002E-2</v>
      </c>
      <c r="AG568" s="168">
        <v>0.2</v>
      </c>
      <c r="AH568" s="171" t="s">
        <v>133</v>
      </c>
      <c r="AI568" s="171" t="s">
        <v>4607</v>
      </c>
      <c r="AJ568" s="171" t="s">
        <v>130</v>
      </c>
      <c r="AK568" s="172">
        <v>38468</v>
      </c>
      <c r="AL568" s="186" t="s">
        <v>6696</v>
      </c>
      <c r="AM568" s="127">
        <v>3.9443762004222997E-3</v>
      </c>
      <c r="AN568" s="127">
        <v>-2.35459710177751E-2</v>
      </c>
      <c r="AO568" s="127">
        <v>6.76893567183256E-2</v>
      </c>
      <c r="AP568" s="127">
        <v>7.4956510656629394E-2</v>
      </c>
      <c r="AQ568" s="127">
        <v>8.7235171777114207E-2</v>
      </c>
      <c r="AR568" s="127">
        <v>6.6312071900139699E-2</v>
      </c>
      <c r="AS568" s="127">
        <v>0.12164011297711071</v>
      </c>
      <c r="AT568" s="127">
        <v>0.13177158950423501</v>
      </c>
      <c r="AU568" s="127" t="s">
        <v>44</v>
      </c>
      <c r="AV568" s="127" t="s">
        <v>44</v>
      </c>
      <c r="AW568" s="127">
        <v>0.1191144090414242</v>
      </c>
      <c r="AX568" s="127">
        <v>0.36155818874939061</v>
      </c>
      <c r="AY568" s="127" t="s">
        <v>44</v>
      </c>
      <c r="AZ568" s="127">
        <v>0.45651255291028869</v>
      </c>
      <c r="BA568" s="127">
        <v>0.55497247875248945</v>
      </c>
      <c r="BB568" s="127">
        <v>0.64971013196998839</v>
      </c>
      <c r="BC568" s="127">
        <v>0.60982377853730796</v>
      </c>
      <c r="BD568" s="127">
        <v>0.93229107746746498</v>
      </c>
      <c r="BE568" s="127">
        <v>1.0649927402166901</v>
      </c>
      <c r="BF568" s="127" t="s">
        <v>44</v>
      </c>
      <c r="BG568" s="127" t="s">
        <v>44</v>
      </c>
      <c r="BH568" s="127">
        <v>1.3190594992112508</v>
      </c>
      <c r="BI568" s="127">
        <v>-6.9650052578311E-3</v>
      </c>
      <c r="BJ568" s="127">
        <v>-6.8948323145567703E-2</v>
      </c>
      <c r="BK568" s="127">
        <v>-8.0585551138649694E-2</v>
      </c>
      <c r="BL568" s="127">
        <v>-5.2954715054743362E-2</v>
      </c>
      <c r="BM568" s="127">
        <v>-4.1465216826820472E-2</v>
      </c>
      <c r="BN568" s="127">
        <v>-4.2427656254102601E-2</v>
      </c>
      <c r="BO568" s="127">
        <v>-8.8342806077143995E-3</v>
      </c>
      <c r="BP568" s="127">
        <v>8.0415540512007999E-3</v>
      </c>
      <c r="BQ568" s="127" t="s">
        <v>44</v>
      </c>
      <c r="BR568" s="127" t="s">
        <v>44</v>
      </c>
      <c r="BS568" s="127">
        <v>2.6425582802969361E-2</v>
      </c>
      <c r="BT568" s="127">
        <v>6.0978394483756297E-2</v>
      </c>
      <c r="BU568" s="127">
        <v>2.5986212199454899E-2</v>
      </c>
      <c r="BV568" s="174">
        <v>-1.1633522756849819</v>
      </c>
      <c r="BW568" s="174">
        <v>0.46730785335646569</v>
      </c>
      <c r="BX568" s="127">
        <v>-7.8183742250399299E-2</v>
      </c>
      <c r="BY568" s="127">
        <v>-7.8183742250399299E-2</v>
      </c>
      <c r="BZ568" s="174">
        <v>-6.1825399013067999E-3</v>
      </c>
      <c r="CA568" s="179">
        <v>-4.60610631307906E-2</v>
      </c>
      <c r="CB568" s="179">
        <v>1.72416731600269E-2</v>
      </c>
      <c r="CC568" s="179">
        <v>1.49801667343346E-2</v>
      </c>
      <c r="CD568" s="179">
        <v>-2.9097448311945998E-3</v>
      </c>
      <c r="CE568" s="179">
        <v>0.14792633056639579</v>
      </c>
      <c r="CF568" s="179">
        <v>7.2251287827315699E-2</v>
      </c>
      <c r="CG568" s="176">
        <v>10.550209779999999</v>
      </c>
      <c r="CH568" s="168" t="s">
        <v>44</v>
      </c>
      <c r="CI568" s="169" t="s">
        <v>44</v>
      </c>
      <c r="CJ568" s="169" t="s">
        <v>44</v>
      </c>
      <c r="CK568" s="169" t="s">
        <v>44</v>
      </c>
      <c r="CL568" s="169" t="s">
        <v>44</v>
      </c>
      <c r="CM568" s="177">
        <v>30333409.399999999</v>
      </c>
      <c r="CN568" s="177">
        <v>34231749.04285714</v>
      </c>
      <c r="CO568" s="177">
        <v>-11567280.900000004</v>
      </c>
      <c r="CP568" s="127" t="s">
        <v>44</v>
      </c>
      <c r="CQ568" s="127" t="s">
        <v>44</v>
      </c>
      <c r="CR568" s="127" t="s">
        <v>44</v>
      </c>
      <c r="CS568" s="127" t="s">
        <v>44</v>
      </c>
      <c r="CT568" s="125" t="s">
        <v>44</v>
      </c>
      <c r="CU568" s="125" t="s">
        <v>44</v>
      </c>
      <c r="CV568" s="125" t="s">
        <v>6697</v>
      </c>
      <c r="CW568" s="125" t="s">
        <v>44</v>
      </c>
      <c r="CX568" s="153">
        <v>25569.625694432871</v>
      </c>
    </row>
    <row r="569" spans="1:102" ht="15" customHeight="1" x14ac:dyDescent="0.25">
      <c r="A569" s="8"/>
      <c r="B569" s="128">
        <v>38029012000111</v>
      </c>
      <c r="C569" s="151" t="s">
        <v>6698</v>
      </c>
      <c r="D569" s="125">
        <v>26</v>
      </c>
      <c r="E569" s="125"/>
      <c r="F569" s="121"/>
      <c r="G569" s="125" t="s">
        <v>6699</v>
      </c>
      <c r="H569" s="125" t="s">
        <v>3263</v>
      </c>
      <c r="I569" s="125" t="s">
        <v>3257</v>
      </c>
      <c r="J569" s="125" t="s">
        <v>3317</v>
      </c>
      <c r="K569" s="125" t="s">
        <v>3285</v>
      </c>
      <c r="L569" s="125" t="s">
        <v>3272</v>
      </c>
      <c r="M569" s="125" t="s">
        <v>112</v>
      </c>
      <c r="N569" s="125" t="s">
        <v>113</v>
      </c>
      <c r="O569" s="125" t="s">
        <v>3309</v>
      </c>
      <c r="P569" s="125" t="s">
        <v>5406</v>
      </c>
      <c r="Q569" s="126">
        <v>500</v>
      </c>
      <c r="R569" s="125" t="s">
        <v>4571</v>
      </c>
      <c r="S569" s="187" t="s">
        <v>44</v>
      </c>
      <c r="T569" s="170">
        <v>100</v>
      </c>
      <c r="U569" s="170">
        <v>500</v>
      </c>
      <c r="V569" s="171" t="s">
        <v>3271</v>
      </c>
      <c r="W569" s="171" t="s">
        <v>132</v>
      </c>
      <c r="X569" s="171" t="s">
        <v>3289</v>
      </c>
      <c r="Y569" s="171" t="s">
        <v>3292</v>
      </c>
      <c r="Z569" s="171">
        <v>32</v>
      </c>
      <c r="AA569" s="171" t="s">
        <v>131</v>
      </c>
      <c r="AB569" s="168">
        <v>0.1</v>
      </c>
      <c r="AC569" s="171" t="s">
        <v>6700</v>
      </c>
      <c r="AD569" s="168">
        <v>1.8500000000000003E-2</v>
      </c>
      <c r="AE569" s="168">
        <v>0.16849999999999998</v>
      </c>
      <c r="AF569" s="168">
        <v>2.3E-2</v>
      </c>
      <c r="AG569" s="168">
        <v>0.2</v>
      </c>
      <c r="AH569" s="171" t="s">
        <v>44</v>
      </c>
      <c r="AI569" s="171" t="s">
        <v>44</v>
      </c>
      <c r="AJ569" s="171" t="s">
        <v>3246</v>
      </c>
      <c r="AK569" s="172">
        <v>44069</v>
      </c>
      <c r="AL569" s="186" t="s">
        <v>6701</v>
      </c>
      <c r="AM569" s="127">
        <v>-1.2893443054043999E-2</v>
      </c>
      <c r="AN569" s="127">
        <v>6.9069303546717503E-2</v>
      </c>
      <c r="AO569" s="127">
        <v>0.30306120552644278</v>
      </c>
      <c r="AP569" s="127">
        <v>8.3558628817742703E-2</v>
      </c>
      <c r="AQ569" s="127">
        <v>0.13850884329929669</v>
      </c>
      <c r="AR569" s="127">
        <v>-0.15332896344381419</v>
      </c>
      <c r="AS569" s="127">
        <v>0.33688452753413078</v>
      </c>
      <c r="AT569" s="127">
        <v>-0.1512867796838486</v>
      </c>
      <c r="AU569" s="127" t="s">
        <v>44</v>
      </c>
      <c r="AV569" s="127" t="s">
        <v>44</v>
      </c>
      <c r="AW569" s="127">
        <v>6.7710843953046704E-2</v>
      </c>
      <c r="AX569" s="127" t="s">
        <v>44</v>
      </c>
      <c r="AY569" s="127">
        <v>1.5212714828586476</v>
      </c>
      <c r="AZ569" s="127">
        <v>2.0439143069221992</v>
      </c>
      <c r="BA569" s="127">
        <v>0.62122670552100301</v>
      </c>
      <c r="BB569" s="127">
        <v>1.083774476937045</v>
      </c>
      <c r="BC569" s="127" t="s">
        <v>44</v>
      </c>
      <c r="BD569" s="127">
        <v>2.5819972661157644</v>
      </c>
      <c r="BE569" s="127" t="s">
        <v>44</v>
      </c>
      <c r="BF569" s="127" t="s">
        <v>44</v>
      </c>
      <c r="BG569" s="127" t="s">
        <v>44</v>
      </c>
      <c r="BH569" s="127">
        <v>0.58293631946075475</v>
      </c>
      <c r="BI569" s="127">
        <v>-2.38028245122975E-2</v>
      </c>
      <c r="BJ569" s="127">
        <v>2.36669514189249E-2</v>
      </c>
      <c r="BK569" s="127">
        <v>0.15478629766946739</v>
      </c>
      <c r="BL569" s="127">
        <v>-4.4906974616801598E-2</v>
      </c>
      <c r="BM569" s="127">
        <v>9.4933029899402221E-3</v>
      </c>
      <c r="BN569" s="127">
        <v>-0.26206869159805651</v>
      </c>
      <c r="BO569" s="127">
        <v>0.2064101339493056</v>
      </c>
      <c r="BP569" s="127">
        <v>-0.27501681513688281</v>
      </c>
      <c r="BQ569" s="127" t="s">
        <v>44</v>
      </c>
      <c r="BR569" s="127" t="s">
        <v>44</v>
      </c>
      <c r="BS569" s="127">
        <v>-4.3402531171132019E-2</v>
      </c>
      <c r="BT569" s="127">
        <v>0.21085790761906781</v>
      </c>
      <c r="BU569" s="127">
        <v>0.2150137255157841</v>
      </c>
      <c r="BV569" s="174">
        <v>0.70535717849042034</v>
      </c>
      <c r="BW569" s="174">
        <v>-5.7126137939705599E-2</v>
      </c>
      <c r="BX569" s="127">
        <v>-0.14390420560894299</v>
      </c>
      <c r="BY569" s="127">
        <v>-0.318869762324481</v>
      </c>
      <c r="BZ569" s="174">
        <v>1.0056269554824326</v>
      </c>
      <c r="CA569" s="179">
        <v>0.91828411849320479</v>
      </c>
      <c r="CB569" s="179">
        <v>-0.4688911292590825</v>
      </c>
      <c r="CC569" s="179">
        <v>0.67039313085491448</v>
      </c>
      <c r="CD569" s="179">
        <v>0.50845436828444024</v>
      </c>
      <c r="CE569" s="179">
        <v>0.14398325759629449</v>
      </c>
      <c r="CF569" s="179">
        <v>0.80926858686934799</v>
      </c>
      <c r="CG569" s="176">
        <v>144.8057225</v>
      </c>
      <c r="CH569" s="168">
        <v>0.3</v>
      </c>
      <c r="CI569" s="169">
        <v>0.15</v>
      </c>
      <c r="CJ569" s="169">
        <v>5.5500000000000002E-3</v>
      </c>
      <c r="CK569" s="169" t="s">
        <v>44</v>
      </c>
      <c r="CL569" s="169">
        <v>5.5500000000000002E-3</v>
      </c>
      <c r="CM569" s="177">
        <v>8616838.6300000008</v>
      </c>
      <c r="CN569" s="177">
        <v>9045661.2284920681</v>
      </c>
      <c r="CO569" s="177">
        <v>-1165529.3799999999</v>
      </c>
      <c r="CP569" s="127" t="s">
        <v>44</v>
      </c>
      <c r="CQ569" s="127" t="s">
        <v>44</v>
      </c>
      <c r="CR569" s="127" t="s">
        <v>44</v>
      </c>
      <c r="CS569" s="127" t="s">
        <v>44</v>
      </c>
      <c r="CT569" s="125" t="s">
        <v>44</v>
      </c>
      <c r="CU569" s="125" t="s">
        <v>44</v>
      </c>
      <c r="CV569" s="125" t="s">
        <v>6702</v>
      </c>
      <c r="CW569" s="125" t="s">
        <v>44</v>
      </c>
      <c r="CX569" s="153">
        <v>25569.625694432871</v>
      </c>
    </row>
    <row r="570" spans="1:102" ht="15" customHeight="1" x14ac:dyDescent="0.25">
      <c r="A570" s="8"/>
      <c r="B570" s="128">
        <v>18772290000157</v>
      </c>
      <c r="C570" s="151" t="s">
        <v>6703</v>
      </c>
      <c r="D570" s="125">
        <v>13</v>
      </c>
      <c r="E570" s="125"/>
      <c r="F570" s="121" t="s">
        <v>3267</v>
      </c>
      <c r="G570" s="125" t="s">
        <v>6699</v>
      </c>
      <c r="H570" s="125" t="s">
        <v>3263</v>
      </c>
      <c r="I570" s="125" t="s">
        <v>3257</v>
      </c>
      <c r="J570" s="125" t="s">
        <v>3319</v>
      </c>
      <c r="K570" s="125" t="s">
        <v>3285</v>
      </c>
      <c r="L570" s="125" t="s">
        <v>3272</v>
      </c>
      <c r="M570" s="125" t="s">
        <v>110</v>
      </c>
      <c r="N570" s="125" t="s">
        <v>4692</v>
      </c>
      <c r="O570" s="125" t="s">
        <v>327</v>
      </c>
      <c r="P570" s="125" t="s">
        <v>3299</v>
      </c>
      <c r="Q570" s="126">
        <v>10000</v>
      </c>
      <c r="R570" s="125" t="s">
        <v>4571</v>
      </c>
      <c r="S570" s="187" t="s">
        <v>44</v>
      </c>
      <c r="T570" s="170">
        <v>5000</v>
      </c>
      <c r="U570" s="170">
        <v>10000</v>
      </c>
      <c r="V570" s="171" t="s">
        <v>3271</v>
      </c>
      <c r="W570" s="171" t="s">
        <v>132</v>
      </c>
      <c r="X570" s="171" t="s">
        <v>5315</v>
      </c>
      <c r="Y570" s="171" t="s">
        <v>3288</v>
      </c>
      <c r="Z570" s="171">
        <v>15</v>
      </c>
      <c r="AA570" s="171" t="s">
        <v>44</v>
      </c>
      <c r="AB570" s="168" t="s">
        <v>44</v>
      </c>
      <c r="AC570" s="171" t="s">
        <v>6704</v>
      </c>
      <c r="AD570" s="168">
        <v>1.8500000000000003E-2</v>
      </c>
      <c r="AE570" s="168">
        <v>0.16849999999999998</v>
      </c>
      <c r="AF570" s="168">
        <v>2.3E-2</v>
      </c>
      <c r="AG570" s="168">
        <v>0.2</v>
      </c>
      <c r="AH570" s="171" t="s">
        <v>133</v>
      </c>
      <c r="AI570" s="171" t="s">
        <v>4607</v>
      </c>
      <c r="AJ570" s="171" t="s">
        <v>130</v>
      </c>
      <c r="AK570" s="172">
        <v>41577</v>
      </c>
      <c r="AL570" s="186" t="s">
        <v>6705</v>
      </c>
      <c r="AM570" s="127">
        <v>2.3248117336090699E-2</v>
      </c>
      <c r="AN570" s="127">
        <v>9.0596359165003096E-2</v>
      </c>
      <c r="AO570" s="127">
        <v>0.31088509628512151</v>
      </c>
      <c r="AP570" s="127">
        <v>0.15420324794722171</v>
      </c>
      <c r="AQ570" s="127">
        <v>0.1396222445409234</v>
      </c>
      <c r="AR570" s="127">
        <v>5.4377811717355997E-3</v>
      </c>
      <c r="AS570" s="127">
        <v>0.1182983302407003</v>
      </c>
      <c r="AT570" s="127">
        <v>0.15342239858296611</v>
      </c>
      <c r="AU570" s="127" t="s">
        <v>44</v>
      </c>
      <c r="AV570" s="127" t="s">
        <v>44</v>
      </c>
      <c r="AW570" s="127">
        <v>0.1170172215853706</v>
      </c>
      <c r="AX570" s="127">
        <v>2.131020665566921</v>
      </c>
      <c r="AY570" s="127">
        <v>1.9954111388327267</v>
      </c>
      <c r="AZ570" s="127">
        <v>2.0966804213764774</v>
      </c>
      <c r="BA570" s="127">
        <v>1.1853136466660412</v>
      </c>
      <c r="BB570" s="127">
        <v>1.0936473057561802</v>
      </c>
      <c r="BC570" s="127">
        <v>5.00073088652788E-2</v>
      </c>
      <c r="BD570" s="127">
        <v>0.90667852128234805</v>
      </c>
      <c r="BE570" s="127">
        <v>1.2399770033299851</v>
      </c>
      <c r="BF570" s="127" t="s">
        <v>44</v>
      </c>
      <c r="BG570" s="127" t="s">
        <v>44</v>
      </c>
      <c r="BH570" s="127">
        <v>1.316094986344162</v>
      </c>
      <c r="BI570" s="127">
        <v>1.23387358778372E-2</v>
      </c>
      <c r="BJ570" s="127">
        <v>4.51940070372105E-2</v>
      </c>
      <c r="BK570" s="127">
        <v>0.16261018842814609</v>
      </c>
      <c r="BL570" s="127">
        <v>2.1333039038001544E-2</v>
      </c>
      <c r="BM570" s="127">
        <v>1.0602099939739817E-2</v>
      </c>
      <c r="BN570" s="127">
        <v>-0.10330194698250671</v>
      </c>
      <c r="BO570" s="127">
        <v>-1.21760633441247E-2</v>
      </c>
      <c r="BP570" s="127">
        <v>2.9692363129931901E-2</v>
      </c>
      <c r="BQ570" s="127" t="s">
        <v>44</v>
      </c>
      <c r="BR570" s="127" t="s">
        <v>44</v>
      </c>
      <c r="BS570" s="127">
        <v>2.5809951833777545E-2</v>
      </c>
      <c r="BT570" s="127">
        <v>3.31776140051021E-2</v>
      </c>
      <c r="BU570" s="127">
        <v>3.48979441371099E-2</v>
      </c>
      <c r="BV570" s="174">
        <v>4.0116516496472858</v>
      </c>
      <c r="BW570" s="174">
        <v>0.47333129749987018</v>
      </c>
      <c r="BX570" s="127">
        <v>-6.6015891808043001E-3</v>
      </c>
      <c r="BY570" s="127">
        <v>-5.3104212459569998E-2</v>
      </c>
      <c r="BZ570" s="174">
        <v>2.50071549646169E-2</v>
      </c>
      <c r="CA570" s="179">
        <v>0.40990724513668719</v>
      </c>
      <c r="CB570" s="179">
        <v>-0.25984538418616271</v>
      </c>
      <c r="CC570" s="179">
        <v>0.28788124122211872</v>
      </c>
      <c r="CD570" s="179">
        <v>0.27504014960286199</v>
      </c>
      <c r="CE570" s="179">
        <v>3.18446571034805E-2</v>
      </c>
      <c r="CF570" s="179">
        <v>0.44012819062389907</v>
      </c>
      <c r="CG570" s="176">
        <v>396.34954907000002</v>
      </c>
      <c r="CH570" s="168">
        <v>0.21</v>
      </c>
      <c r="CI570" s="169">
        <v>0.1</v>
      </c>
      <c r="CJ570" s="169">
        <v>3.8850000000000009E-3</v>
      </c>
      <c r="CK570" s="169">
        <v>2.8322518817662881E-3</v>
      </c>
      <c r="CL570" s="169">
        <v>6.7172518817662889E-3</v>
      </c>
      <c r="CM570" s="177">
        <v>127010716.73</v>
      </c>
      <c r="CN570" s="177">
        <v>112544880.48801585</v>
      </c>
      <c r="CO570" s="177">
        <v>-366153.79000001028</v>
      </c>
      <c r="CP570" s="127" t="s">
        <v>44</v>
      </c>
      <c r="CQ570" s="127" t="s">
        <v>44</v>
      </c>
      <c r="CR570" s="127" t="s">
        <v>44</v>
      </c>
      <c r="CS570" s="127" t="s">
        <v>44</v>
      </c>
      <c r="CT570" s="125" t="s">
        <v>44</v>
      </c>
      <c r="CU570" s="125" t="s">
        <v>44</v>
      </c>
      <c r="CV570" s="125" t="s">
        <v>6706</v>
      </c>
      <c r="CW570" s="125" t="s">
        <v>44</v>
      </c>
      <c r="CX570" s="153">
        <v>25569.625694432871</v>
      </c>
    </row>
    <row r="571" spans="1:102" ht="15" customHeight="1" x14ac:dyDescent="0.25">
      <c r="A571" s="8"/>
      <c r="B571" s="128">
        <v>34583819000140</v>
      </c>
      <c r="C571" s="151" t="s">
        <v>6707</v>
      </c>
      <c r="D571" s="125">
        <v>13</v>
      </c>
      <c r="E571" s="125"/>
      <c r="F571" s="121" t="s">
        <v>3266</v>
      </c>
      <c r="G571" s="125" t="s">
        <v>637</v>
      </c>
      <c r="H571" s="125" t="s">
        <v>3263</v>
      </c>
      <c r="I571" s="125" t="s">
        <v>3257</v>
      </c>
      <c r="J571" s="125" t="s">
        <v>3317</v>
      </c>
      <c r="K571" s="125" t="s">
        <v>3285</v>
      </c>
      <c r="L571" s="125" t="s">
        <v>3273</v>
      </c>
      <c r="M571" s="125" t="s">
        <v>4903</v>
      </c>
      <c r="N571" s="125" t="s">
        <v>4789</v>
      </c>
      <c r="O571" s="125" t="s">
        <v>262</v>
      </c>
      <c r="P571" s="125" t="s">
        <v>3821</v>
      </c>
      <c r="Q571" s="126">
        <v>501.9</v>
      </c>
      <c r="R571" s="125" t="s">
        <v>4612</v>
      </c>
      <c r="S571" s="187" t="s">
        <v>44</v>
      </c>
      <c r="T571" s="170">
        <v>100</v>
      </c>
      <c r="U571" s="170">
        <v>100</v>
      </c>
      <c r="V571" s="171" t="s">
        <v>3271</v>
      </c>
      <c r="W571" s="171" t="s">
        <v>132</v>
      </c>
      <c r="X571" s="171" t="s">
        <v>3321</v>
      </c>
      <c r="Y571" s="171" t="s">
        <v>3288</v>
      </c>
      <c r="Z571" s="171">
        <v>60</v>
      </c>
      <c r="AA571" s="171" t="s">
        <v>44</v>
      </c>
      <c r="AB571" s="168" t="s">
        <v>44</v>
      </c>
      <c r="AC571" s="171" t="s">
        <v>6708</v>
      </c>
      <c r="AD571" s="168">
        <v>4.0999999999999995E-3</v>
      </c>
      <c r="AE571" s="168">
        <v>0.40410000000000001</v>
      </c>
      <c r="AF571" s="168">
        <v>4.0999999999999995E-3</v>
      </c>
      <c r="AG571" s="168">
        <v>0.2</v>
      </c>
      <c r="AH571" s="171" t="s">
        <v>133</v>
      </c>
      <c r="AI571" s="171" t="s">
        <v>4607</v>
      </c>
      <c r="AJ571" s="171" t="s">
        <v>130</v>
      </c>
      <c r="AK571" s="172">
        <v>43745</v>
      </c>
      <c r="AL571" s="186" t="s">
        <v>6709</v>
      </c>
      <c r="AM571" s="127">
        <v>1.32873459589961E-2</v>
      </c>
      <c r="AN571" s="127">
        <v>5.2628214912422998E-2</v>
      </c>
      <c r="AO571" s="127">
        <v>0.1703761236049359</v>
      </c>
      <c r="AP571" s="127">
        <v>0.15938711408642581</v>
      </c>
      <c r="AQ571" s="127">
        <v>0.1556428457494885</v>
      </c>
      <c r="AR571" s="127">
        <v>0.14339161634941111</v>
      </c>
      <c r="AS571" s="127">
        <v>0.149831687151984</v>
      </c>
      <c r="AT571" s="127">
        <v>0.1496760260138256</v>
      </c>
      <c r="AU571" s="127" t="s">
        <v>44</v>
      </c>
      <c r="AV571" s="127" t="s">
        <v>44</v>
      </c>
      <c r="AW571" s="127">
        <v>0.1192526003136711</v>
      </c>
      <c r="AX571" s="127">
        <v>1.2179742737791639</v>
      </c>
      <c r="AY571" s="127">
        <v>1.1591517277407131</v>
      </c>
      <c r="AZ571" s="127">
        <v>1.149055670088692</v>
      </c>
      <c r="BA571" s="127">
        <v>1.2281086763295914</v>
      </c>
      <c r="BB571" s="127">
        <v>1.2378535331395282</v>
      </c>
      <c r="BC571" s="127">
        <v>1.3186681517726124</v>
      </c>
      <c r="BD571" s="127">
        <v>1.1483608625057462</v>
      </c>
      <c r="BE571" s="127">
        <v>1.2096984007625229</v>
      </c>
      <c r="BF571" s="127" t="s">
        <v>44</v>
      </c>
      <c r="BG571" s="127" t="s">
        <v>44</v>
      </c>
      <c r="BH571" s="127">
        <v>1.3169343035137966</v>
      </c>
      <c r="BI571" s="127">
        <v>2.3779645007425999E-3</v>
      </c>
      <c r="BJ571" s="127">
        <v>7.2258627846304001E-3</v>
      </c>
      <c r="BK571" s="127">
        <v>2.21012157479605E-2</v>
      </c>
      <c r="BL571" s="127">
        <v>2.6203743369446197E-2</v>
      </c>
      <c r="BM571" s="127">
        <v>2.656641332568177E-2</v>
      </c>
      <c r="BN571" s="127">
        <v>3.4651888195168699E-2</v>
      </c>
      <c r="BO571" s="127">
        <v>1.93572935671588E-2</v>
      </c>
      <c r="BP571" s="127">
        <v>2.5945990560791499E-2</v>
      </c>
      <c r="BQ571" s="127" t="s">
        <v>44</v>
      </c>
      <c r="BR571" s="127" t="s">
        <v>44</v>
      </c>
      <c r="BS571" s="127">
        <v>2.6316379659149902E-2</v>
      </c>
      <c r="BT571" s="127">
        <v>1.9181923679334001E-3</v>
      </c>
      <c r="BU571" s="127">
        <v>4.7433148002535997E-3</v>
      </c>
      <c r="BV571" s="174">
        <v>9.9455332236087539</v>
      </c>
      <c r="BW571" s="174">
        <v>4.3259884633149843</v>
      </c>
      <c r="BX571" s="127" t="s">
        <v>44</v>
      </c>
      <c r="BY571" s="127">
        <v>-4.0626466137877E-3</v>
      </c>
      <c r="BZ571" s="174">
        <v>3.5466301884410002E-4</v>
      </c>
      <c r="CA571" s="179">
        <v>0.1237754534433001</v>
      </c>
      <c r="CB571" s="179">
        <v>-4.3319524651833897E-2</v>
      </c>
      <c r="CC571" s="179">
        <v>0.10712206343729069</v>
      </c>
      <c r="CD571" s="179">
        <v>0.14613307406646101</v>
      </c>
      <c r="CE571" s="179">
        <v>6.5596861938208998E-3</v>
      </c>
      <c r="CF571" s="179">
        <v>7.6921963743052393E-2</v>
      </c>
      <c r="CG571" s="176">
        <v>2.0882388000000001</v>
      </c>
      <c r="CH571" s="168">
        <v>0.48</v>
      </c>
      <c r="CI571" s="169">
        <v>0.25</v>
      </c>
      <c r="CJ571" s="169">
        <v>1.9679999999999997E-3</v>
      </c>
      <c r="CK571" s="169">
        <v>9.6236605000836755E-4</v>
      </c>
      <c r="CL571" s="169">
        <v>2.9303660500083675E-3</v>
      </c>
      <c r="CM571" s="177">
        <v>2047700620.4300001</v>
      </c>
      <c r="CN571" s="177">
        <v>2047535318.4437296</v>
      </c>
      <c r="CO571" s="177">
        <v>-158430105.64999998</v>
      </c>
      <c r="CP571" s="127" t="s">
        <v>44</v>
      </c>
      <c r="CQ571" s="127" t="s">
        <v>44</v>
      </c>
      <c r="CR571" s="127" t="s">
        <v>44</v>
      </c>
      <c r="CS571" s="127" t="s">
        <v>44</v>
      </c>
      <c r="CT571" s="125" t="s">
        <v>44</v>
      </c>
      <c r="CU571" s="125" t="s">
        <v>44</v>
      </c>
      <c r="CV571" s="125" t="s">
        <v>6710</v>
      </c>
      <c r="CW571" s="125" t="s">
        <v>44</v>
      </c>
      <c r="CX571" s="153">
        <v>25569.625694432871</v>
      </c>
    </row>
    <row r="572" spans="1:102" ht="15" customHeight="1" x14ac:dyDescent="0.25">
      <c r="A572" s="8"/>
      <c r="B572" s="128">
        <v>34780531000166</v>
      </c>
      <c r="C572" s="151" t="s">
        <v>6711</v>
      </c>
      <c r="D572" s="125">
        <v>13</v>
      </c>
      <c r="E572" s="125"/>
      <c r="F572" s="121" t="s">
        <v>3267</v>
      </c>
      <c r="G572" s="125" t="s">
        <v>637</v>
      </c>
      <c r="H572" s="125" t="s">
        <v>3263</v>
      </c>
      <c r="I572" s="125" t="s">
        <v>3257</v>
      </c>
      <c r="J572" s="125" t="s">
        <v>3317</v>
      </c>
      <c r="K572" s="125" t="s">
        <v>3285</v>
      </c>
      <c r="L572" s="125" t="s">
        <v>3273</v>
      </c>
      <c r="M572" s="125" t="s">
        <v>4903</v>
      </c>
      <c r="N572" s="125" t="s">
        <v>4789</v>
      </c>
      <c r="O572" s="125" t="s">
        <v>262</v>
      </c>
      <c r="P572" s="125" t="s">
        <v>3821</v>
      </c>
      <c r="Q572" s="126">
        <v>10038</v>
      </c>
      <c r="R572" s="125" t="s">
        <v>4612</v>
      </c>
      <c r="S572" s="187" t="s">
        <v>44</v>
      </c>
      <c r="T572" s="170">
        <v>1000</v>
      </c>
      <c r="U572" s="170">
        <v>1000</v>
      </c>
      <c r="V572" s="171" t="s">
        <v>3271</v>
      </c>
      <c r="W572" s="171" t="s">
        <v>132</v>
      </c>
      <c r="X572" s="171" t="s">
        <v>4700</v>
      </c>
      <c r="Y572" s="171" t="s">
        <v>3288</v>
      </c>
      <c r="Z572" s="171">
        <v>45</v>
      </c>
      <c r="AA572" s="171" t="s">
        <v>44</v>
      </c>
      <c r="AB572" s="168" t="s">
        <v>44</v>
      </c>
      <c r="AC572" s="171" t="s">
        <v>6712</v>
      </c>
      <c r="AD572" s="168">
        <v>0.01</v>
      </c>
      <c r="AE572" s="168">
        <v>9.9999999999999992E-2</v>
      </c>
      <c r="AF572" s="168">
        <v>0.01</v>
      </c>
      <c r="AG572" s="168">
        <v>0.2</v>
      </c>
      <c r="AH572" s="171" t="s">
        <v>133</v>
      </c>
      <c r="AI572" s="171" t="s">
        <v>4607</v>
      </c>
      <c r="AJ572" s="171" t="s">
        <v>130</v>
      </c>
      <c r="AK572" s="172">
        <v>43735</v>
      </c>
      <c r="AL572" s="186" t="s">
        <v>6713</v>
      </c>
      <c r="AM572" s="127">
        <v>1.1999524346357E-2</v>
      </c>
      <c r="AN572" s="127">
        <v>4.9861185660494002E-2</v>
      </c>
      <c r="AO572" s="127">
        <v>0.163493954592977</v>
      </c>
      <c r="AP572" s="127">
        <v>0.1500710428137017</v>
      </c>
      <c r="AQ572" s="127">
        <v>0.14786414949865651</v>
      </c>
      <c r="AR572" s="127">
        <v>0.13088452823849619</v>
      </c>
      <c r="AS572" s="127">
        <v>0.14663241749985029</v>
      </c>
      <c r="AT572" s="127">
        <v>0.14917712236533839</v>
      </c>
      <c r="AU572" s="127" t="s">
        <v>44</v>
      </c>
      <c r="AV572" s="127" t="s">
        <v>44</v>
      </c>
      <c r="AW572" s="127">
        <v>0.11692680353582389</v>
      </c>
      <c r="AX572" s="127">
        <v>1.0999271033170137</v>
      </c>
      <c r="AY572" s="127">
        <v>1.0982071043401282</v>
      </c>
      <c r="AZ572" s="127">
        <v>1.1026407431706635</v>
      </c>
      <c r="BA572" s="127">
        <v>1.1513378902676017</v>
      </c>
      <c r="BB572" s="127">
        <v>1.1673322858619579</v>
      </c>
      <c r="BC572" s="127">
        <v>1.2036495810697865</v>
      </c>
      <c r="BD572" s="127">
        <v>1.1238405749287532</v>
      </c>
      <c r="BE572" s="127">
        <v>1.2056662056155598</v>
      </c>
      <c r="BF572" s="127" t="s">
        <v>44</v>
      </c>
      <c r="BG572" s="127" t="s">
        <v>44</v>
      </c>
      <c r="BH572" s="127">
        <v>1.2858218415950933</v>
      </c>
      <c r="BI572" s="127">
        <v>1.0901428881036001E-3</v>
      </c>
      <c r="BJ572" s="127">
        <v>4.4588335327013003E-3</v>
      </c>
      <c r="BK572" s="127">
        <v>1.52190467360016E-2</v>
      </c>
      <c r="BL572" s="127">
        <v>1.7451420865777667E-2</v>
      </c>
      <c r="BM572" s="127">
        <v>1.8812738133570539E-2</v>
      </c>
      <c r="BN572" s="127">
        <v>2.2144800084253902E-2</v>
      </c>
      <c r="BO572" s="127">
        <v>1.6158023915025101E-2</v>
      </c>
      <c r="BP572" s="127">
        <v>2.5447086912304202E-2</v>
      </c>
      <c r="BQ572" s="127" t="s">
        <v>44</v>
      </c>
      <c r="BR572" s="127" t="s">
        <v>44</v>
      </c>
      <c r="BS572" s="127">
        <v>2.3824820244483513E-2</v>
      </c>
      <c r="BT572" s="127">
        <v>3.1159806106209999E-4</v>
      </c>
      <c r="BU572" s="127">
        <v>2.6466323341693002E-3</v>
      </c>
      <c r="BV572" s="174">
        <v>42.280068197667731</v>
      </c>
      <c r="BW572" s="174">
        <v>7.0181230694299428</v>
      </c>
      <c r="BX572" s="127" t="s">
        <v>44</v>
      </c>
      <c r="BY572" s="127" t="s">
        <v>44</v>
      </c>
      <c r="BZ572" s="174">
        <v>-7.4916330485000002E-6</v>
      </c>
      <c r="CA572" s="179">
        <v>3.5748069643035299E-2</v>
      </c>
      <c r="CB572" s="179">
        <v>-6.20797240148038E-2</v>
      </c>
      <c r="CC572" s="179">
        <v>6.1484443764703897E-2</v>
      </c>
      <c r="CD572" s="179">
        <v>1.6886475115525702E-2</v>
      </c>
      <c r="CE572" s="179">
        <v>8.5044786756213603E-2</v>
      </c>
      <c r="CF572" s="179">
        <v>0.1236747949005756</v>
      </c>
      <c r="CG572" s="176">
        <v>2.0654716999999998</v>
      </c>
      <c r="CH572" s="168">
        <v>0.252</v>
      </c>
      <c r="CI572" s="169">
        <v>0.17499999999999999</v>
      </c>
      <c r="CJ572" s="169">
        <v>2.5200000000000001E-3</v>
      </c>
      <c r="CK572" s="169">
        <v>4.6388424245390799E-4</v>
      </c>
      <c r="CL572" s="169">
        <v>2.9838842424539081E-3</v>
      </c>
      <c r="CM572" s="177">
        <v>997702874.23000002</v>
      </c>
      <c r="CN572" s="177">
        <v>891001165.54611075</v>
      </c>
      <c r="CO572" s="177">
        <v>75497302.00000003</v>
      </c>
      <c r="CP572" s="127" t="s">
        <v>44</v>
      </c>
      <c r="CQ572" s="127" t="s">
        <v>44</v>
      </c>
      <c r="CR572" s="127" t="s">
        <v>44</v>
      </c>
      <c r="CS572" s="127" t="s">
        <v>44</v>
      </c>
      <c r="CT572" s="125" t="s">
        <v>44</v>
      </c>
      <c r="CU572" s="125" t="s">
        <v>44</v>
      </c>
      <c r="CV572" s="125" t="s">
        <v>6714</v>
      </c>
      <c r="CW572" s="125" t="s">
        <v>44</v>
      </c>
      <c r="CX572" s="153">
        <v>25569.625694432871</v>
      </c>
    </row>
    <row r="573" spans="1:102" ht="15" customHeight="1" x14ac:dyDescent="0.25">
      <c r="A573" s="8"/>
      <c r="B573" s="128">
        <v>55318040000178</v>
      </c>
      <c r="C573" s="151" t="s">
        <v>6715</v>
      </c>
      <c r="D573" s="125">
        <v>13</v>
      </c>
      <c r="E573" s="125"/>
      <c r="F573" s="121"/>
      <c r="G573" s="125" t="s">
        <v>637</v>
      </c>
      <c r="H573" s="125" t="s">
        <v>3263</v>
      </c>
      <c r="I573" s="125" t="s">
        <v>3257</v>
      </c>
      <c r="J573" s="125" t="s">
        <v>3319</v>
      </c>
      <c r="K573" s="125" t="s">
        <v>3285</v>
      </c>
      <c r="L573" s="125" t="s">
        <v>4605</v>
      </c>
      <c r="M573" s="125" t="s">
        <v>4903</v>
      </c>
      <c r="N573" s="125" t="s">
        <v>6716</v>
      </c>
      <c r="O573" s="125" t="s">
        <v>262</v>
      </c>
      <c r="P573" s="125" t="s">
        <v>3821</v>
      </c>
      <c r="Q573" s="126">
        <v>501.9</v>
      </c>
      <c r="R573" s="125" t="s">
        <v>4571</v>
      </c>
      <c r="S573" s="187" t="s">
        <v>44</v>
      </c>
      <c r="T573" s="170">
        <v>500</v>
      </c>
      <c r="U573" s="170">
        <v>500</v>
      </c>
      <c r="V573" s="171" t="s">
        <v>3271</v>
      </c>
      <c r="W573" s="171" t="s">
        <v>132</v>
      </c>
      <c r="X573" s="171" t="s">
        <v>3321</v>
      </c>
      <c r="Y573" s="171" t="s">
        <v>3288</v>
      </c>
      <c r="Z573" s="171">
        <v>60</v>
      </c>
      <c r="AA573" s="171" t="s">
        <v>44</v>
      </c>
      <c r="AB573" s="168" t="s">
        <v>44</v>
      </c>
      <c r="AC573" s="171" t="s">
        <v>44</v>
      </c>
      <c r="AD573" s="168">
        <v>1.3100000000000001E-2</v>
      </c>
      <c r="AE573" s="168" t="s">
        <v>44</v>
      </c>
      <c r="AF573" s="168">
        <v>1.3100000000000001E-2</v>
      </c>
      <c r="AG573" s="168">
        <v>0.2</v>
      </c>
      <c r="AH573" s="171" t="s">
        <v>3253</v>
      </c>
      <c r="AI573" s="171" t="s">
        <v>3254</v>
      </c>
      <c r="AJ573" s="171" t="s">
        <v>130</v>
      </c>
      <c r="AK573" s="172">
        <v>45449</v>
      </c>
      <c r="AL573" s="186" t="s">
        <v>6717</v>
      </c>
      <c r="AM573" s="127">
        <v>1.20326174589044E-2</v>
      </c>
      <c r="AN573" s="127">
        <v>4.9625733521880301E-2</v>
      </c>
      <c r="AO573" s="127">
        <v>0.16261302437546751</v>
      </c>
      <c r="AP573" s="127" t="s">
        <v>44</v>
      </c>
      <c r="AQ573" s="127" t="s">
        <v>44</v>
      </c>
      <c r="AR573" s="127" t="s">
        <v>44</v>
      </c>
      <c r="AS573" s="127" t="s">
        <v>44</v>
      </c>
      <c r="AT573" s="127" t="s">
        <v>44</v>
      </c>
      <c r="AU573" s="127" t="s">
        <v>44</v>
      </c>
      <c r="AV573" s="127" t="s">
        <v>44</v>
      </c>
      <c r="AW573" s="127">
        <v>0.14885232163352821</v>
      </c>
      <c r="AX573" s="127">
        <v>1.1029605578418218</v>
      </c>
      <c r="AY573" s="127">
        <v>1.0930212025623762</v>
      </c>
      <c r="AZ573" s="127">
        <v>1.096699547655916</v>
      </c>
      <c r="BA573" s="127" t="s">
        <v>44</v>
      </c>
      <c r="BB573" s="127" t="s">
        <v>44</v>
      </c>
      <c r="BC573" s="127" t="s">
        <v>44</v>
      </c>
      <c r="BD573" s="127" t="s">
        <v>44</v>
      </c>
      <c r="BE573" s="127" t="s">
        <v>44</v>
      </c>
      <c r="BF573" s="127" t="s">
        <v>44</v>
      </c>
      <c r="BG573" s="127" t="s">
        <v>44</v>
      </c>
      <c r="BH573" s="127">
        <v>1.1270029572700979</v>
      </c>
      <c r="BI573" s="127">
        <v>1.123236000651E-3</v>
      </c>
      <c r="BJ573" s="127">
        <v>4.2233813940877E-3</v>
      </c>
      <c r="BK573" s="127">
        <v>1.43381165184921E-2</v>
      </c>
      <c r="BL573" s="127" t="s">
        <v>44</v>
      </c>
      <c r="BM573" s="127" t="s">
        <v>44</v>
      </c>
      <c r="BN573" s="127" t="s">
        <v>44</v>
      </c>
      <c r="BO573" s="127" t="s">
        <v>44</v>
      </c>
      <c r="BP573" s="127" t="s">
        <v>44</v>
      </c>
      <c r="BQ573" s="127" t="s">
        <v>44</v>
      </c>
      <c r="BR573" s="127" t="s">
        <v>44</v>
      </c>
      <c r="BS573" s="127">
        <v>1.4817264431608024E-2</v>
      </c>
      <c r="BT573" s="127">
        <v>3.3803808317969998E-4</v>
      </c>
      <c r="BU573" s="127">
        <v>1.3570153910668001E-3</v>
      </c>
      <c r="BV573" s="174">
        <v>36.731106520096702</v>
      </c>
      <c r="BW573" s="174">
        <v>10.27167487594633</v>
      </c>
      <c r="BX573" s="127" t="s">
        <v>44</v>
      </c>
      <c r="BY573" s="127">
        <v>-7.507627414051754E-4</v>
      </c>
      <c r="BZ573" s="174">
        <v>-2.5046409242399998E-5</v>
      </c>
      <c r="CA573" s="179">
        <v>-4.2972103199359103E-2</v>
      </c>
      <c r="CB573" s="179">
        <v>1.5754733987823101E-2</v>
      </c>
      <c r="CC573" s="179">
        <v>2.3319713880826501E-2</v>
      </c>
      <c r="CD573" s="179">
        <v>3.2397103444854601E-2</v>
      </c>
      <c r="CE573" s="179">
        <v>4.4202539746420501E-2</v>
      </c>
      <c r="CF573" s="179">
        <v>2.3347459207753999E-2</v>
      </c>
      <c r="CG573" s="176">
        <v>1.3010999999999999</v>
      </c>
      <c r="CH573" s="168">
        <v>0.27479999999999999</v>
      </c>
      <c r="CI573" s="169" t="s">
        <v>44</v>
      </c>
      <c r="CJ573" s="169">
        <v>3.5998800000000002E-3</v>
      </c>
      <c r="CK573" s="169" t="s">
        <v>44</v>
      </c>
      <c r="CL573" s="169">
        <v>3.5998800000000002E-3</v>
      </c>
      <c r="CM573" s="177">
        <v>1041428467.98</v>
      </c>
      <c r="CN573" s="177">
        <v>831494776.01277757</v>
      </c>
      <c r="CO573" s="177">
        <v>337835636.99000007</v>
      </c>
      <c r="CP573" s="127" t="s">
        <v>44</v>
      </c>
      <c r="CQ573" s="127" t="s">
        <v>44</v>
      </c>
      <c r="CR573" s="127" t="s">
        <v>44</v>
      </c>
      <c r="CS573" s="127" t="s">
        <v>44</v>
      </c>
      <c r="CT573" s="125" t="s">
        <v>44</v>
      </c>
      <c r="CU573" s="125" t="s">
        <v>44</v>
      </c>
      <c r="CV573" s="125" t="s">
        <v>6718</v>
      </c>
      <c r="CW573" s="125" t="s">
        <v>44</v>
      </c>
      <c r="CX573" s="153">
        <v>25569.625694432871</v>
      </c>
    </row>
    <row r="574" spans="1:102" ht="15" customHeight="1" x14ac:dyDescent="0.25">
      <c r="A574" s="8"/>
      <c r="B574" s="128">
        <v>58525584000107</v>
      </c>
      <c r="C574" s="151" t="s">
        <v>3899</v>
      </c>
      <c r="D574" s="125">
        <v>15</v>
      </c>
      <c r="E574" s="125"/>
      <c r="F574" s="121"/>
      <c r="G574" s="125" t="s">
        <v>637</v>
      </c>
      <c r="H574" s="125" t="s">
        <v>347</v>
      </c>
      <c r="I574" s="125" t="s">
        <v>3278</v>
      </c>
      <c r="J574" s="125" t="s">
        <v>3319</v>
      </c>
      <c r="K574" s="125" t="s">
        <v>3298</v>
      </c>
      <c r="L574" s="125" t="s">
        <v>4605</v>
      </c>
      <c r="M574" s="125" t="s">
        <v>4903</v>
      </c>
      <c r="N574" s="125" t="s">
        <v>44</v>
      </c>
      <c r="O574" s="125" t="s">
        <v>4630</v>
      </c>
      <c r="P574" s="125" t="s">
        <v>3821</v>
      </c>
      <c r="Q574" s="126">
        <v>100</v>
      </c>
      <c r="R574" s="125" t="s">
        <v>4612</v>
      </c>
      <c r="S574" s="187" t="s">
        <v>44</v>
      </c>
      <c r="T574" s="170">
        <v>1000</v>
      </c>
      <c r="U574" s="170">
        <v>1000</v>
      </c>
      <c r="V574" s="171" t="s">
        <v>3271</v>
      </c>
      <c r="W574" s="171" t="s">
        <v>132</v>
      </c>
      <c r="X574" s="171" t="s">
        <v>132</v>
      </c>
      <c r="Y574" s="171" t="s">
        <v>132</v>
      </c>
      <c r="Z574" s="171">
        <v>0</v>
      </c>
      <c r="AA574" s="171" t="s">
        <v>44</v>
      </c>
      <c r="AB574" s="168" t="s">
        <v>44</v>
      </c>
      <c r="AC574" s="171" t="s">
        <v>44</v>
      </c>
      <c r="AD574" s="168">
        <v>1.3100000000000001E-2</v>
      </c>
      <c r="AE574" s="168" t="s">
        <v>44</v>
      </c>
      <c r="AF574" s="168">
        <v>1.32E-2</v>
      </c>
      <c r="AG574" s="168" t="s">
        <v>44</v>
      </c>
      <c r="AH574" s="171" t="s">
        <v>44</v>
      </c>
      <c r="AI574" s="171" t="s">
        <v>44</v>
      </c>
      <c r="AJ574" s="171" t="s">
        <v>44</v>
      </c>
      <c r="AK574" s="172">
        <v>45723</v>
      </c>
      <c r="AL574" s="186" t="s">
        <v>6719</v>
      </c>
      <c r="AM574" s="127" t="s">
        <v>44</v>
      </c>
      <c r="AN574" s="127" t="s">
        <v>44</v>
      </c>
      <c r="AO574" s="127" t="s">
        <v>44</v>
      </c>
      <c r="AP574" s="127" t="s">
        <v>44</v>
      </c>
      <c r="AQ574" s="127" t="s">
        <v>44</v>
      </c>
      <c r="AR574" s="127" t="s">
        <v>44</v>
      </c>
      <c r="AS574" s="127" t="s">
        <v>44</v>
      </c>
      <c r="AT574" s="127" t="s">
        <v>44</v>
      </c>
      <c r="AU574" s="127" t="s">
        <v>44</v>
      </c>
      <c r="AV574" s="127" t="s">
        <v>44</v>
      </c>
      <c r="AW574" s="127" t="s">
        <v>44</v>
      </c>
      <c r="AX574" s="127" t="s">
        <v>44</v>
      </c>
      <c r="AY574" s="127" t="s">
        <v>44</v>
      </c>
      <c r="AZ574" s="127" t="s">
        <v>44</v>
      </c>
      <c r="BA574" s="127" t="s">
        <v>44</v>
      </c>
      <c r="BB574" s="127" t="s">
        <v>44</v>
      </c>
      <c r="BC574" s="127" t="s">
        <v>44</v>
      </c>
      <c r="BD574" s="127" t="s">
        <v>44</v>
      </c>
      <c r="BE574" s="127" t="s">
        <v>44</v>
      </c>
      <c r="BF574" s="127" t="s">
        <v>44</v>
      </c>
      <c r="BG574" s="127" t="s">
        <v>44</v>
      </c>
      <c r="BH574" s="127" t="s">
        <v>44</v>
      </c>
      <c r="BI574" s="127" t="s">
        <v>44</v>
      </c>
      <c r="BJ574" s="127" t="s">
        <v>44</v>
      </c>
      <c r="BK574" s="127" t="s">
        <v>44</v>
      </c>
      <c r="BL574" s="127" t="s">
        <v>44</v>
      </c>
      <c r="BM574" s="127" t="s">
        <v>44</v>
      </c>
      <c r="BN574" s="127" t="s">
        <v>44</v>
      </c>
      <c r="BO574" s="127" t="s">
        <v>44</v>
      </c>
      <c r="BP574" s="127" t="s">
        <v>44</v>
      </c>
      <c r="BQ574" s="127" t="s">
        <v>44</v>
      </c>
      <c r="BR574" s="127" t="s">
        <v>44</v>
      </c>
      <c r="BS574" s="127" t="s">
        <v>44</v>
      </c>
      <c r="BT574" s="127" t="s">
        <v>44</v>
      </c>
      <c r="BU574" s="127" t="s">
        <v>44</v>
      </c>
      <c r="BV574" s="174" t="s">
        <v>44</v>
      </c>
      <c r="BW574" s="174" t="s">
        <v>44</v>
      </c>
      <c r="BX574" s="127" t="s">
        <v>44</v>
      </c>
      <c r="BY574" s="127" t="s">
        <v>44</v>
      </c>
      <c r="BZ574" s="174" t="s">
        <v>44</v>
      </c>
      <c r="CA574" s="179" t="s">
        <v>44</v>
      </c>
      <c r="CB574" s="179" t="s">
        <v>44</v>
      </c>
      <c r="CC574" s="179" t="s">
        <v>44</v>
      </c>
      <c r="CD574" s="179" t="s">
        <v>44</v>
      </c>
      <c r="CE574" s="179" t="s">
        <v>44</v>
      </c>
      <c r="CF574" s="179" t="s">
        <v>44</v>
      </c>
      <c r="CG574" s="176">
        <v>100.96891769</v>
      </c>
      <c r="CH574" s="168">
        <v>0.15</v>
      </c>
      <c r="CI574" s="169" t="s">
        <v>44</v>
      </c>
      <c r="CJ574" s="169">
        <v>1.9650000000000002E-3</v>
      </c>
      <c r="CK574" s="169" t="s">
        <v>44</v>
      </c>
      <c r="CL574" s="169">
        <v>1.9650000000000002E-3</v>
      </c>
      <c r="CM574" s="177">
        <v>111669805.53</v>
      </c>
      <c r="CN574" s="177">
        <v>112414964.42357136</v>
      </c>
      <c r="CO574" s="177">
        <v>-10718335.449999999</v>
      </c>
      <c r="CP574" s="127" t="s">
        <v>44</v>
      </c>
      <c r="CQ574" s="127" t="s">
        <v>44</v>
      </c>
      <c r="CR574" s="127" t="s">
        <v>44</v>
      </c>
      <c r="CS574" s="127" t="s">
        <v>44</v>
      </c>
      <c r="CT574" s="125" t="s">
        <v>44</v>
      </c>
      <c r="CU574" s="125" t="s">
        <v>44</v>
      </c>
      <c r="CV574" s="125" t="s">
        <v>44</v>
      </c>
      <c r="CW574" s="125" t="s">
        <v>44</v>
      </c>
      <c r="CX574" s="153">
        <v>25569.625694432871</v>
      </c>
    </row>
    <row r="575" spans="1:102" ht="15" customHeight="1" x14ac:dyDescent="0.25">
      <c r="A575" s="8"/>
      <c r="B575" s="128">
        <v>28206220000195</v>
      </c>
      <c r="C575" s="151" t="s">
        <v>6563</v>
      </c>
      <c r="D575" s="125">
        <v>10</v>
      </c>
      <c r="E575" s="125"/>
      <c r="F575" s="121" t="s">
        <v>3266</v>
      </c>
      <c r="G575" s="125" t="s">
        <v>6564</v>
      </c>
      <c r="H575" s="125" t="s">
        <v>3315</v>
      </c>
      <c r="I575" s="125" t="s">
        <v>3316</v>
      </c>
      <c r="J575" s="125" t="s">
        <v>3319</v>
      </c>
      <c r="K575" s="125" t="s">
        <v>3298</v>
      </c>
      <c r="L575" s="125" t="s">
        <v>3272</v>
      </c>
      <c r="M575" s="125" t="s">
        <v>160</v>
      </c>
      <c r="N575" s="125" t="s">
        <v>3324</v>
      </c>
      <c r="O575" s="125" t="s">
        <v>3326</v>
      </c>
      <c r="P575" s="125" t="s">
        <v>3297</v>
      </c>
      <c r="Q575" s="126">
        <v>1000</v>
      </c>
      <c r="R575" s="125" t="s">
        <v>4571</v>
      </c>
      <c r="S575" s="187" t="s">
        <v>44</v>
      </c>
      <c r="T575" s="170">
        <v>500</v>
      </c>
      <c r="U575" s="170">
        <v>500</v>
      </c>
      <c r="V575" s="171" t="s">
        <v>3271</v>
      </c>
      <c r="W575" s="171" t="s">
        <v>132</v>
      </c>
      <c r="X575" s="171" t="s">
        <v>132</v>
      </c>
      <c r="Y575" s="171" t="s">
        <v>3288</v>
      </c>
      <c r="Z575" s="171">
        <v>1</v>
      </c>
      <c r="AA575" s="171" t="s">
        <v>44</v>
      </c>
      <c r="AB575" s="168" t="s">
        <v>44</v>
      </c>
      <c r="AC575" s="171" t="s">
        <v>44</v>
      </c>
      <c r="AD575" s="168">
        <v>5.0000000000000001E-3</v>
      </c>
      <c r="AE575" s="168" t="s">
        <v>44</v>
      </c>
      <c r="AF575" s="168" t="s">
        <v>44</v>
      </c>
      <c r="AG575" s="168" t="s">
        <v>44</v>
      </c>
      <c r="AH575" s="171" t="s">
        <v>44</v>
      </c>
      <c r="AI575" s="171" t="s">
        <v>44</v>
      </c>
      <c r="AJ575" s="171" t="s">
        <v>130</v>
      </c>
      <c r="AK575" s="172">
        <v>43388</v>
      </c>
      <c r="AL575" s="186" t="s">
        <v>6565</v>
      </c>
      <c r="AM575" s="127">
        <v>9.1873309943415003E-3</v>
      </c>
      <c r="AN575" s="127">
        <v>4.4433565628059599E-2</v>
      </c>
      <c r="AO575" s="127">
        <v>0.15028737073794929</v>
      </c>
      <c r="AP575" s="127">
        <v>0.13505584888058819</v>
      </c>
      <c r="AQ575" s="127">
        <v>0.13993024340921439</v>
      </c>
      <c r="AR575" s="127">
        <v>0.1166039745501834</v>
      </c>
      <c r="AS575" s="127">
        <v>0.1155575192163294</v>
      </c>
      <c r="AT575" s="127">
        <v>0.13797065424023081</v>
      </c>
      <c r="AU575" s="127" t="s">
        <v>44</v>
      </c>
      <c r="AV575" s="127" t="s">
        <v>44</v>
      </c>
      <c r="AW575" s="127">
        <v>9.6283975898908206E-2</v>
      </c>
      <c r="AX575" s="127">
        <v>0.84214957827795789</v>
      </c>
      <c r="AY575" s="127">
        <v>0.9786621958041698</v>
      </c>
      <c r="AZ575" s="127">
        <v>1.0135725114252987</v>
      </c>
      <c r="BA575" s="127">
        <v>1.0289060566201358</v>
      </c>
      <c r="BB575" s="127">
        <v>1.0963818236302232</v>
      </c>
      <c r="BC575" s="127">
        <v>1.0723217404478518</v>
      </c>
      <c r="BD575" s="127">
        <v>0.88567201610484692</v>
      </c>
      <c r="BE575" s="127">
        <v>1.1150942754930522</v>
      </c>
      <c r="BF575" s="127" t="s">
        <v>44</v>
      </c>
      <c r="BG575" s="127" t="s">
        <v>44</v>
      </c>
      <c r="BH575" s="127">
        <v>1.060300803870426</v>
      </c>
      <c r="BI575" s="127">
        <v>-1.7220504639118999E-3</v>
      </c>
      <c r="BJ575" s="127">
        <v>-9.6878649973290004E-4</v>
      </c>
      <c r="BK575" s="127">
        <v>2.0124628809738E-3</v>
      </c>
      <c r="BL575" s="127">
        <v>3.3540032505989803E-3</v>
      </c>
      <c r="BM575" s="127">
        <v>1.0908841222505794E-2</v>
      </c>
      <c r="BN575" s="127">
        <v>7.8642463959410006E-3</v>
      </c>
      <c r="BO575" s="127">
        <v>-1.4916874368495699E-2</v>
      </c>
      <c r="BP575" s="127">
        <v>1.42406187871966E-2</v>
      </c>
      <c r="BQ575" s="127" t="s">
        <v>44</v>
      </c>
      <c r="BR575" s="127" t="s">
        <v>44</v>
      </c>
      <c r="BS575" s="127">
        <v>5.0199529235572804E-3</v>
      </c>
      <c r="BT575" s="127">
        <v>2.9299003666208002E-3</v>
      </c>
      <c r="BU575" s="127">
        <v>6.8363629579377E-3</v>
      </c>
      <c r="BV575" s="174">
        <v>0.59944026194715438</v>
      </c>
      <c r="BW575" s="174">
        <v>0.5633830348107578</v>
      </c>
      <c r="BX575" s="127">
        <v>-6.1005172112027495E-4</v>
      </c>
      <c r="BY575" s="127">
        <v>-4.60910958727253E-2</v>
      </c>
      <c r="BZ575" s="174">
        <v>-1.2473048339045E-3</v>
      </c>
      <c r="CA575" s="179">
        <v>3.3774867695854603E-2</v>
      </c>
      <c r="CB575" s="179">
        <v>9.1764349396411898E-2</v>
      </c>
      <c r="CC575" s="179">
        <v>5.4445154028785102E-2</v>
      </c>
      <c r="CD575" s="179">
        <v>-1.7035769786369299E-2</v>
      </c>
      <c r="CE575" s="179">
        <v>8.6021099630437706E-2</v>
      </c>
      <c r="CF575" s="179">
        <v>1.21554925187087E-2</v>
      </c>
      <c r="CG575" s="176">
        <v>1.9947950000000001</v>
      </c>
      <c r="CH575" s="168">
        <v>0.3</v>
      </c>
      <c r="CI575" s="169" t="s">
        <v>44</v>
      </c>
      <c r="CJ575" s="169">
        <v>1.5E-3</v>
      </c>
      <c r="CK575" s="169" t="s">
        <v>44</v>
      </c>
      <c r="CL575" s="169">
        <v>1.5E-3</v>
      </c>
      <c r="CM575" s="177">
        <v>497938868.95999998</v>
      </c>
      <c r="CN575" s="177">
        <v>454007844.78587294</v>
      </c>
      <c r="CO575" s="177">
        <v>29509270.649999984</v>
      </c>
      <c r="CP575" s="127" t="s">
        <v>44</v>
      </c>
      <c r="CQ575" s="127" t="s">
        <v>44</v>
      </c>
      <c r="CR575" s="127" t="s">
        <v>44</v>
      </c>
      <c r="CS575" s="127" t="s">
        <v>44</v>
      </c>
      <c r="CT575" s="125" t="s">
        <v>44</v>
      </c>
      <c r="CU575" s="125" t="s">
        <v>44</v>
      </c>
      <c r="CV575" s="125" t="s">
        <v>6566</v>
      </c>
      <c r="CW575" s="125" t="s">
        <v>44</v>
      </c>
      <c r="CX575" s="153">
        <v>25569.604861099539</v>
      </c>
    </row>
    <row r="576" spans="1:102" ht="15" customHeight="1" x14ac:dyDescent="0.25">
      <c r="A576" s="8"/>
      <c r="B576" s="128">
        <v>36352361000144</v>
      </c>
      <c r="C576" s="151" t="s">
        <v>6720</v>
      </c>
      <c r="D576" s="125">
        <v>11</v>
      </c>
      <c r="E576" s="125"/>
      <c r="F576" s="121"/>
      <c r="G576" s="125" t="s">
        <v>3901</v>
      </c>
      <c r="H576" s="125" t="s">
        <v>3264</v>
      </c>
      <c r="I576" s="125" t="s">
        <v>3265</v>
      </c>
      <c r="J576" s="125" t="s">
        <v>357</v>
      </c>
      <c r="K576" s="125" t="s">
        <v>3285</v>
      </c>
      <c r="L576" s="125" t="s">
        <v>3272</v>
      </c>
      <c r="M576" s="125" t="s">
        <v>160</v>
      </c>
      <c r="N576" s="125" t="s">
        <v>3305</v>
      </c>
      <c r="O576" s="125" t="s">
        <v>315</v>
      </c>
      <c r="P576" s="125" t="s">
        <v>6721</v>
      </c>
      <c r="Q576" s="126">
        <v>1000</v>
      </c>
      <c r="R576" s="125" t="s">
        <v>4612</v>
      </c>
      <c r="S576" s="187" t="s">
        <v>44</v>
      </c>
      <c r="T576" s="170">
        <v>100</v>
      </c>
      <c r="U576" s="170">
        <v>500</v>
      </c>
      <c r="V576" s="171" t="s">
        <v>3271</v>
      </c>
      <c r="W576" s="171" t="s">
        <v>3288</v>
      </c>
      <c r="X576" s="171" t="s">
        <v>5193</v>
      </c>
      <c r="Y576" s="171" t="s">
        <v>3288</v>
      </c>
      <c r="Z576" s="171">
        <v>46</v>
      </c>
      <c r="AA576" s="171" t="s">
        <v>44</v>
      </c>
      <c r="AB576" s="168" t="s">
        <v>44</v>
      </c>
      <c r="AC576" s="171" t="s">
        <v>6722</v>
      </c>
      <c r="AD576" s="168">
        <v>8.0000000000000002E-3</v>
      </c>
      <c r="AE576" s="168">
        <v>8.0000000000000002E-3</v>
      </c>
      <c r="AF576" s="168">
        <v>8.5000000000000006E-3</v>
      </c>
      <c r="AG576" s="168" t="s">
        <v>44</v>
      </c>
      <c r="AH576" s="171" t="s">
        <v>44</v>
      </c>
      <c r="AI576" s="171" t="s">
        <v>44</v>
      </c>
      <c r="AJ576" s="171" t="s">
        <v>130</v>
      </c>
      <c r="AK576" s="172">
        <v>44641</v>
      </c>
      <c r="AL576" s="186" t="s">
        <v>3416</v>
      </c>
      <c r="AM576" s="127">
        <v>-2.6650764612370999E-3</v>
      </c>
      <c r="AN576" s="127">
        <v>2.3200415227448298E-2</v>
      </c>
      <c r="AO576" s="127">
        <v>0.130516991569819</v>
      </c>
      <c r="AP576" s="127">
        <v>0.1241031790023019</v>
      </c>
      <c r="AQ576" s="127">
        <v>0.1525859146918464</v>
      </c>
      <c r="AR576" s="127">
        <v>0.13065417810442209</v>
      </c>
      <c r="AS576" s="127">
        <v>0.1598889398330805</v>
      </c>
      <c r="AT576" s="127" t="s">
        <v>44</v>
      </c>
      <c r="AU576" s="127" t="s">
        <v>44</v>
      </c>
      <c r="AV576" s="127" t="s">
        <v>44</v>
      </c>
      <c r="AW576" s="127">
        <v>0.1374499024214392</v>
      </c>
      <c r="AX576" s="127" t="s">
        <v>44</v>
      </c>
      <c r="AY576" s="127">
        <v>0.51099588766121185</v>
      </c>
      <c r="AZ576" s="127">
        <v>0.88023653803726842</v>
      </c>
      <c r="BA576" s="127">
        <v>0.94061435480470479</v>
      </c>
      <c r="BB576" s="127">
        <v>1.2100259144181968</v>
      </c>
      <c r="BC576" s="127">
        <v>1.2015312188301144</v>
      </c>
      <c r="BD576" s="127">
        <v>1.2254430577531836</v>
      </c>
      <c r="BE576" s="127" t="s">
        <v>44</v>
      </c>
      <c r="BF576" s="127" t="s">
        <v>44</v>
      </c>
      <c r="BG576" s="127" t="s">
        <v>44</v>
      </c>
      <c r="BH576" s="127">
        <v>1.0700243909162228</v>
      </c>
      <c r="BI576" s="127">
        <v>-1.35744579194906E-2</v>
      </c>
      <c r="BJ576" s="127">
        <v>-2.2201936900344301E-2</v>
      </c>
      <c r="BK576" s="127">
        <v>-1.7757916287156301E-2</v>
      </c>
      <c r="BL576" s="127">
        <v>-6.9219742531023698E-3</v>
      </c>
      <c r="BM576" s="127">
        <v>2.3518800861594302E-2</v>
      </c>
      <c r="BN576" s="127">
        <v>2.1914449950179701E-2</v>
      </c>
      <c r="BO576" s="127">
        <v>2.9414546248255301E-2</v>
      </c>
      <c r="BP576" s="127" t="s">
        <v>44</v>
      </c>
      <c r="BQ576" s="127" t="s">
        <v>44</v>
      </c>
      <c r="BR576" s="127" t="s">
        <v>44</v>
      </c>
      <c r="BS576" s="127">
        <v>7.9710564039843224E-3</v>
      </c>
      <c r="BT576" s="127">
        <v>1.1695026112538099E-2</v>
      </c>
      <c r="BU576" s="127">
        <v>1.4371972642558699E-2</v>
      </c>
      <c r="BV576" s="174">
        <v>-1.327545914496048</v>
      </c>
      <c r="BW576" s="174">
        <v>0.46933724381089292</v>
      </c>
      <c r="BX576" s="127">
        <v>-6.2539271600295003E-3</v>
      </c>
      <c r="BY576" s="127">
        <v>-1.24827146368016E-2</v>
      </c>
      <c r="BZ576" s="174">
        <v>1.8358297173850801E-2</v>
      </c>
      <c r="CA576" s="179">
        <v>0.2434154117714995</v>
      </c>
      <c r="CB576" s="179">
        <v>-0.2360511578602556</v>
      </c>
      <c r="CC576" s="179">
        <v>0.3628560695836785</v>
      </c>
      <c r="CD576" s="179">
        <v>0.2726373523837094</v>
      </c>
      <c r="CE576" s="179">
        <v>-1.1087325285166601E-2</v>
      </c>
      <c r="CF576" s="179">
        <v>0.31420402033322781</v>
      </c>
      <c r="CG576" s="176">
        <v>1.6945562700000001</v>
      </c>
      <c r="CH576" s="168">
        <v>0.27</v>
      </c>
      <c r="CI576" s="169" t="s">
        <v>44</v>
      </c>
      <c r="CJ576" s="169">
        <v>2.16E-3</v>
      </c>
      <c r="CK576" s="169" t="s">
        <v>44</v>
      </c>
      <c r="CL576" s="169">
        <v>2.16E-3</v>
      </c>
      <c r="CM576" s="177">
        <v>765642443.02999997</v>
      </c>
      <c r="CN576" s="177">
        <v>772257751.13396764</v>
      </c>
      <c r="CO576" s="177">
        <v>115235613.16000004</v>
      </c>
      <c r="CP576" s="127" t="s">
        <v>44</v>
      </c>
      <c r="CQ576" s="127" t="s">
        <v>44</v>
      </c>
      <c r="CR576" s="127" t="s">
        <v>44</v>
      </c>
      <c r="CS576" s="127" t="s">
        <v>44</v>
      </c>
      <c r="CT576" s="125" t="s">
        <v>44</v>
      </c>
      <c r="CU576" s="125" t="s">
        <v>44</v>
      </c>
      <c r="CV576" s="125" t="s">
        <v>6723</v>
      </c>
      <c r="CW576" s="125" t="s">
        <v>44</v>
      </c>
      <c r="CX576" s="153">
        <v>25569.625694432871</v>
      </c>
    </row>
    <row r="577" spans="1:102" ht="15" customHeight="1" x14ac:dyDescent="0.25">
      <c r="A577" s="8"/>
      <c r="B577" s="128">
        <v>26759909000111</v>
      </c>
      <c r="C577" s="151" t="s">
        <v>6724</v>
      </c>
      <c r="D577" s="125">
        <v>11</v>
      </c>
      <c r="E577" s="125"/>
      <c r="F577" s="121" t="s">
        <v>3310</v>
      </c>
      <c r="G577" s="125" t="s">
        <v>3901</v>
      </c>
      <c r="H577" s="125" t="s">
        <v>3264</v>
      </c>
      <c r="I577" s="125" t="s">
        <v>3265</v>
      </c>
      <c r="J577" s="125" t="s">
        <v>357</v>
      </c>
      <c r="K577" s="125" t="s">
        <v>3285</v>
      </c>
      <c r="L577" s="125" t="s">
        <v>3272</v>
      </c>
      <c r="M577" s="125" t="s">
        <v>160</v>
      </c>
      <c r="N577" s="125" t="s">
        <v>3305</v>
      </c>
      <c r="O577" s="125" t="s">
        <v>315</v>
      </c>
      <c r="P577" s="125" t="s">
        <v>3331</v>
      </c>
      <c r="Q577" s="126">
        <v>1000</v>
      </c>
      <c r="R577" s="125" t="s">
        <v>4612</v>
      </c>
      <c r="S577" s="187" t="s">
        <v>44</v>
      </c>
      <c r="T577" s="170">
        <v>100</v>
      </c>
      <c r="U577" s="170">
        <v>100</v>
      </c>
      <c r="V577" s="171" t="s">
        <v>3271</v>
      </c>
      <c r="W577" s="171" t="s">
        <v>3288</v>
      </c>
      <c r="X577" s="171" t="s">
        <v>3289</v>
      </c>
      <c r="Y577" s="171" t="s">
        <v>3288</v>
      </c>
      <c r="Z577" s="171">
        <v>31</v>
      </c>
      <c r="AA577" s="171" t="s">
        <v>131</v>
      </c>
      <c r="AB577" s="168">
        <v>0.05</v>
      </c>
      <c r="AC577" s="171" t="s">
        <v>6725</v>
      </c>
      <c r="AD577" s="168">
        <v>8.0000000000000002E-3</v>
      </c>
      <c r="AE577" s="168">
        <v>8.0000000000000002E-3</v>
      </c>
      <c r="AF577" s="168">
        <v>8.5000000000000006E-3</v>
      </c>
      <c r="AG577" s="168" t="s">
        <v>44</v>
      </c>
      <c r="AH577" s="171" t="s">
        <v>44</v>
      </c>
      <c r="AI577" s="171" t="s">
        <v>44</v>
      </c>
      <c r="AJ577" s="171" t="s">
        <v>130</v>
      </c>
      <c r="AK577" s="172">
        <v>42916</v>
      </c>
      <c r="AL577" s="186" t="s">
        <v>6726</v>
      </c>
      <c r="AM577" s="127">
        <v>-2.7404731576101001E-3</v>
      </c>
      <c r="AN577" s="127">
        <v>2.3240073207790601E-2</v>
      </c>
      <c r="AO577" s="127">
        <v>0.13090445266122569</v>
      </c>
      <c r="AP577" s="127">
        <v>0.1243238838495006</v>
      </c>
      <c r="AQ577" s="127">
        <v>0.1526741665436239</v>
      </c>
      <c r="AR577" s="127">
        <v>0.1301477687827719</v>
      </c>
      <c r="AS577" s="127">
        <v>0.1605195771848664</v>
      </c>
      <c r="AT577" s="127">
        <v>0.1137323229010109</v>
      </c>
      <c r="AU577" s="127" t="s">
        <v>44</v>
      </c>
      <c r="AV577" s="127" t="s">
        <v>44</v>
      </c>
      <c r="AW577" s="127">
        <v>9.9246515979681996E-2</v>
      </c>
      <c r="AX577" s="127" t="s">
        <v>44</v>
      </c>
      <c r="AY577" s="127">
        <v>0.51186936620326418</v>
      </c>
      <c r="AZ577" s="127">
        <v>0.88284966453997038</v>
      </c>
      <c r="BA577" s="127">
        <v>0.94238504981012416</v>
      </c>
      <c r="BB577" s="127">
        <v>1.210827216252701</v>
      </c>
      <c r="BC577" s="127">
        <v>1.1968741415112163</v>
      </c>
      <c r="BD577" s="127">
        <v>1.2302764762842759</v>
      </c>
      <c r="BE577" s="127">
        <v>0.91919736775782179</v>
      </c>
      <c r="BF577" s="127" t="s">
        <v>44</v>
      </c>
      <c r="BG577" s="127" t="s">
        <v>44</v>
      </c>
      <c r="BH577" s="127">
        <v>1.1598479073440415</v>
      </c>
      <c r="BI577" s="127">
        <v>-1.3649854615863599E-2</v>
      </c>
      <c r="BJ577" s="127">
        <v>-2.2162278920001999E-2</v>
      </c>
      <c r="BK577" s="127">
        <v>-1.73704551957496E-2</v>
      </c>
      <c r="BL577" s="127">
        <v>-6.7149661443507425E-3</v>
      </c>
      <c r="BM577" s="127">
        <v>2.3606774391443208E-2</v>
      </c>
      <c r="BN577" s="127">
        <v>2.1408040628529499E-2</v>
      </c>
      <c r="BO577" s="127">
        <v>3.00451836000412E-2</v>
      </c>
      <c r="BP577" s="127">
        <v>-9.9977125520230997E-3</v>
      </c>
      <c r="BQ577" s="127" t="s">
        <v>44</v>
      </c>
      <c r="BR577" s="127" t="s">
        <v>44</v>
      </c>
      <c r="BS577" s="127">
        <v>1.259980792279336E-2</v>
      </c>
      <c r="BT577" s="127">
        <v>1.17515252149035E-2</v>
      </c>
      <c r="BU577" s="127">
        <v>1.2103566343556501E-2</v>
      </c>
      <c r="BV577" s="174">
        <v>-1.2919333683152063</v>
      </c>
      <c r="BW577" s="174">
        <v>0.76753142083825776</v>
      </c>
      <c r="BX577" s="127">
        <v>-6.3852757253399003E-3</v>
      </c>
      <c r="BY577" s="127">
        <v>-1.92106729758467E-2</v>
      </c>
      <c r="BZ577" s="174">
        <v>6.9158922467239998E-4</v>
      </c>
      <c r="CA577" s="179">
        <v>0.24356906370125439</v>
      </c>
      <c r="CB577" s="179">
        <v>-0.2357063897444473</v>
      </c>
      <c r="CC577" s="179">
        <v>0.36285157677187257</v>
      </c>
      <c r="CD577" s="179">
        <v>0.27227349967311648</v>
      </c>
      <c r="CE577" s="179">
        <v>-1.1045184876619899E-2</v>
      </c>
      <c r="CF577" s="179">
        <v>0.31412193903395341</v>
      </c>
      <c r="CG577" s="176">
        <v>2.2981371300000002</v>
      </c>
      <c r="CH577" s="168">
        <v>0.27</v>
      </c>
      <c r="CI577" s="169" t="s">
        <v>44</v>
      </c>
      <c r="CJ577" s="169">
        <v>2.16E-3</v>
      </c>
      <c r="CK577" s="169" t="s">
        <v>44</v>
      </c>
      <c r="CL577" s="169">
        <v>2.16E-3</v>
      </c>
      <c r="CM577" s="177">
        <v>1199304592.02</v>
      </c>
      <c r="CN577" s="177">
        <v>1314856953.8525405</v>
      </c>
      <c r="CO577" s="177">
        <v>-255866518.15000001</v>
      </c>
      <c r="CP577" s="127" t="s">
        <v>44</v>
      </c>
      <c r="CQ577" s="127" t="s">
        <v>44</v>
      </c>
      <c r="CR577" s="127" t="s">
        <v>44</v>
      </c>
      <c r="CS577" s="127" t="s">
        <v>44</v>
      </c>
      <c r="CT577" s="125" t="s">
        <v>44</v>
      </c>
      <c r="CU577" s="125" t="s">
        <v>44</v>
      </c>
      <c r="CV577" s="125" t="s">
        <v>6727</v>
      </c>
      <c r="CW577" s="125" t="s">
        <v>44</v>
      </c>
      <c r="CX577" s="153">
        <v>25569.625694432871</v>
      </c>
    </row>
    <row r="578" spans="1:102" ht="15" customHeight="1" x14ac:dyDescent="0.25">
      <c r="A578" s="8"/>
      <c r="B578" s="128">
        <v>39959025000152</v>
      </c>
      <c r="C578" s="151" t="s">
        <v>6728</v>
      </c>
      <c r="D578" s="125">
        <v>11</v>
      </c>
      <c r="E578" s="125"/>
      <c r="F578" s="121"/>
      <c r="G578" s="125" t="s">
        <v>3901</v>
      </c>
      <c r="H578" s="125" t="s">
        <v>3264</v>
      </c>
      <c r="I578" s="125" t="s">
        <v>3265</v>
      </c>
      <c r="J578" s="125" t="s">
        <v>357</v>
      </c>
      <c r="K578" s="125" t="s">
        <v>3285</v>
      </c>
      <c r="L578" s="125" t="s">
        <v>3272</v>
      </c>
      <c r="M578" s="125" t="s">
        <v>160</v>
      </c>
      <c r="N578" s="125" t="s">
        <v>3305</v>
      </c>
      <c r="O578" s="125" t="s">
        <v>311</v>
      </c>
      <c r="P578" s="125" t="s">
        <v>5701</v>
      </c>
      <c r="Q578" s="126">
        <v>1000</v>
      </c>
      <c r="R578" s="125" t="s">
        <v>4571</v>
      </c>
      <c r="S578" s="187" t="s">
        <v>44</v>
      </c>
      <c r="T578" s="170">
        <v>100</v>
      </c>
      <c r="U578" s="170">
        <v>500</v>
      </c>
      <c r="V578" s="171" t="s">
        <v>3271</v>
      </c>
      <c r="W578" s="171" t="s">
        <v>3288</v>
      </c>
      <c r="X578" s="171" t="s">
        <v>3289</v>
      </c>
      <c r="Y578" s="171" t="s">
        <v>3292</v>
      </c>
      <c r="Z578" s="171">
        <v>32</v>
      </c>
      <c r="AA578" s="171" t="s">
        <v>44</v>
      </c>
      <c r="AB578" s="168" t="s">
        <v>44</v>
      </c>
      <c r="AC578" s="171" t="s">
        <v>6729</v>
      </c>
      <c r="AD578" s="168">
        <v>8.0000000000000002E-3</v>
      </c>
      <c r="AE578" s="168">
        <v>8.0000000000000002E-3</v>
      </c>
      <c r="AF578" s="168">
        <v>8.5000000000000006E-3</v>
      </c>
      <c r="AG578" s="168" t="s">
        <v>44</v>
      </c>
      <c r="AH578" s="171" t="s">
        <v>44</v>
      </c>
      <c r="AI578" s="171" t="s">
        <v>44</v>
      </c>
      <c r="AJ578" s="171" t="s">
        <v>4619</v>
      </c>
      <c r="AK578" s="172">
        <v>44225</v>
      </c>
      <c r="AL578" s="186" t="s">
        <v>6730</v>
      </c>
      <c r="AM578" s="127">
        <v>6.6543486213730004E-4</v>
      </c>
      <c r="AN578" s="127">
        <v>3.13497538122227E-2</v>
      </c>
      <c r="AO578" s="127">
        <v>9.8360188773460394E-2</v>
      </c>
      <c r="AP578" s="127">
        <v>0.1025057266674394</v>
      </c>
      <c r="AQ578" s="127">
        <v>0.12475198118729409</v>
      </c>
      <c r="AR578" s="127">
        <v>9.4466810647452396E-2</v>
      </c>
      <c r="AS578" s="127">
        <v>0.1472339537623901</v>
      </c>
      <c r="AT578" s="127">
        <v>0.1007238489727337</v>
      </c>
      <c r="AU578" s="127" t="s">
        <v>44</v>
      </c>
      <c r="AV578" s="127" t="s">
        <v>44</v>
      </c>
      <c r="AW578" s="127">
        <v>0.115523670005414</v>
      </c>
      <c r="AX578" s="127">
        <v>6.0996571133177399E-2</v>
      </c>
      <c r="AY578" s="127">
        <v>0.6904874382715569</v>
      </c>
      <c r="AZ578" s="127">
        <v>0.66336368165770676</v>
      </c>
      <c r="BA578" s="127">
        <v>0.769021360455722</v>
      </c>
      <c r="BB578" s="127">
        <v>0.9633745023979704</v>
      </c>
      <c r="BC578" s="127">
        <v>0.86874238377215318</v>
      </c>
      <c r="BD578" s="127">
        <v>1.1284509528428588</v>
      </c>
      <c r="BE578" s="127">
        <v>0.81406142497200562</v>
      </c>
      <c r="BF578" s="127" t="s">
        <v>44</v>
      </c>
      <c r="BG578" s="127" t="s">
        <v>44</v>
      </c>
      <c r="BH578" s="127">
        <v>1.0213490996452896</v>
      </c>
      <c r="BI578" s="127">
        <v>-1.0243946596116099E-2</v>
      </c>
      <c r="BJ578" s="127">
        <v>-1.40525983155699E-2</v>
      </c>
      <c r="BK578" s="127">
        <v>-4.99147190835149E-2</v>
      </c>
      <c r="BL578" s="127">
        <v>-2.7166835822966084E-2</v>
      </c>
      <c r="BM578" s="127">
        <v>-4.199055400957441E-3</v>
      </c>
      <c r="BN578" s="127">
        <v>-1.42729175067899E-2</v>
      </c>
      <c r="BO578" s="127">
        <v>1.67595601775649E-2</v>
      </c>
      <c r="BP578" s="127">
        <v>-2.3006186480300301E-2</v>
      </c>
      <c r="BQ578" s="127" t="s">
        <v>44</v>
      </c>
      <c r="BR578" s="127" t="s">
        <v>44</v>
      </c>
      <c r="BS578" s="127">
        <v>2.1693952112979975E-3</v>
      </c>
      <c r="BT578" s="127">
        <v>2.9715660144599001E-2</v>
      </c>
      <c r="BU578" s="127">
        <v>2.7004973529523201E-2</v>
      </c>
      <c r="BV578" s="174">
        <v>-1.4814819417766287</v>
      </c>
      <c r="BW578" s="174">
        <v>7.8192905727946502E-2</v>
      </c>
      <c r="BX578" s="127">
        <v>-1.55404486411848E-2</v>
      </c>
      <c r="BY578" s="127">
        <v>-2.3789583995356099E-2</v>
      </c>
      <c r="BZ578" s="174">
        <v>6.3927507869538297E-2</v>
      </c>
      <c r="CA578" s="179">
        <v>0.54530237157528572</v>
      </c>
      <c r="CB578" s="179">
        <v>-0.3873466755439432</v>
      </c>
      <c r="CC578" s="179">
        <v>0.78148233451494076</v>
      </c>
      <c r="CD578" s="179">
        <v>0.8227337622671802</v>
      </c>
      <c r="CE578" s="179">
        <v>3.6495546805610499E-2</v>
      </c>
      <c r="CF578" s="179">
        <v>0.66113756414165714</v>
      </c>
      <c r="CG578" s="176">
        <v>1.77065194</v>
      </c>
      <c r="CH578" s="168">
        <v>0.27</v>
      </c>
      <c r="CI578" s="169" t="s">
        <v>44</v>
      </c>
      <c r="CJ578" s="169">
        <v>2.16E-3</v>
      </c>
      <c r="CK578" s="169" t="s">
        <v>44</v>
      </c>
      <c r="CL578" s="169">
        <v>2.16E-3</v>
      </c>
      <c r="CM578" s="177">
        <v>1627607122.5899999</v>
      </c>
      <c r="CN578" s="177">
        <v>1542901461.9155552</v>
      </c>
      <c r="CO578" s="177">
        <v>122213798.86</v>
      </c>
      <c r="CP578" s="127" t="s">
        <v>44</v>
      </c>
      <c r="CQ578" s="127" t="s">
        <v>44</v>
      </c>
      <c r="CR578" s="127" t="s">
        <v>44</v>
      </c>
      <c r="CS578" s="127" t="s">
        <v>44</v>
      </c>
      <c r="CT578" s="125" t="s">
        <v>44</v>
      </c>
      <c r="CU578" s="125" t="s">
        <v>44</v>
      </c>
      <c r="CV578" s="125" t="s">
        <v>6731</v>
      </c>
      <c r="CW578" s="125" t="s">
        <v>44</v>
      </c>
      <c r="CX578" s="153">
        <v>25569.625694432871</v>
      </c>
    </row>
    <row r="579" spans="1:102" ht="15" customHeight="1" x14ac:dyDescent="0.25">
      <c r="A579" s="8"/>
      <c r="B579" s="128">
        <v>36352376000102</v>
      </c>
      <c r="C579" s="151" t="s">
        <v>6732</v>
      </c>
      <c r="D579" s="125">
        <v>10</v>
      </c>
      <c r="E579" s="125"/>
      <c r="F579" s="121"/>
      <c r="G579" s="125" t="s">
        <v>3901</v>
      </c>
      <c r="H579" s="125" t="s">
        <v>3264</v>
      </c>
      <c r="I579" s="125" t="s">
        <v>3265</v>
      </c>
      <c r="J579" s="125" t="s">
        <v>357</v>
      </c>
      <c r="K579" s="125" t="s">
        <v>3285</v>
      </c>
      <c r="L579" s="125" t="s">
        <v>3273</v>
      </c>
      <c r="M579" s="125" t="s">
        <v>160</v>
      </c>
      <c r="N579" s="125" t="s">
        <v>4997</v>
      </c>
      <c r="O579" s="125" t="s">
        <v>161</v>
      </c>
      <c r="P579" s="125" t="s">
        <v>3320</v>
      </c>
      <c r="Q579" s="126">
        <v>500</v>
      </c>
      <c r="R579" s="125" t="s">
        <v>4571</v>
      </c>
      <c r="S579" s="187" t="s">
        <v>44</v>
      </c>
      <c r="T579" s="170">
        <v>100</v>
      </c>
      <c r="U579" s="170">
        <v>500</v>
      </c>
      <c r="V579" s="171" t="s">
        <v>3271</v>
      </c>
      <c r="W579" s="171" t="s">
        <v>132</v>
      </c>
      <c r="X579" s="171" t="s">
        <v>3290</v>
      </c>
      <c r="Y579" s="171" t="s">
        <v>3288</v>
      </c>
      <c r="Z579" s="171">
        <v>61</v>
      </c>
      <c r="AA579" s="171" t="s">
        <v>44</v>
      </c>
      <c r="AB579" s="168" t="s">
        <v>44</v>
      </c>
      <c r="AC579" s="171" t="s">
        <v>6733</v>
      </c>
      <c r="AD579" s="168">
        <v>3.4999999999999996E-3</v>
      </c>
      <c r="AE579" s="168">
        <v>0.45350000000000001</v>
      </c>
      <c r="AF579" s="168">
        <v>8.0000000000000002E-3</v>
      </c>
      <c r="AG579" s="168">
        <v>0.2</v>
      </c>
      <c r="AH579" s="171" t="s">
        <v>4607</v>
      </c>
      <c r="AI579" s="171" t="s">
        <v>5682</v>
      </c>
      <c r="AJ579" s="171" t="s">
        <v>130</v>
      </c>
      <c r="AK579" s="172">
        <v>44655</v>
      </c>
      <c r="AL579" s="186" t="s">
        <v>6734</v>
      </c>
      <c r="AM579" s="127">
        <v>1.1850127118725899E-2</v>
      </c>
      <c r="AN579" s="127">
        <v>4.4534280318616302E-2</v>
      </c>
      <c r="AO579" s="127">
        <v>0.142654647826889</v>
      </c>
      <c r="AP579" s="127">
        <v>0.13595356597745861</v>
      </c>
      <c r="AQ579" s="127">
        <v>0.14625335107995041</v>
      </c>
      <c r="AR579" s="127">
        <v>0.13148689982753889</v>
      </c>
      <c r="AS579" s="127">
        <v>0.12196564559162131</v>
      </c>
      <c r="AT579" s="127" t="s">
        <v>44</v>
      </c>
      <c r="AU579" s="127" t="s">
        <v>44</v>
      </c>
      <c r="AV579" s="127" t="s">
        <v>44</v>
      </c>
      <c r="AW579" s="127">
        <v>0.13703602684892791</v>
      </c>
      <c r="AX579" s="127">
        <v>1.0862327221824937</v>
      </c>
      <c r="AY579" s="127">
        <v>0.98088046613239521</v>
      </c>
      <c r="AZ579" s="127">
        <v>0.9620956767984804</v>
      </c>
      <c r="BA579" s="127">
        <v>1.0361806968150746</v>
      </c>
      <c r="BB579" s="127">
        <v>1.1528477350422863</v>
      </c>
      <c r="BC579" s="127">
        <v>1.2091891533978336</v>
      </c>
      <c r="BD579" s="127">
        <v>0.93478606982241319</v>
      </c>
      <c r="BE579" s="127" t="s">
        <v>44</v>
      </c>
      <c r="BF579" s="127" t="s">
        <v>44</v>
      </c>
      <c r="BG579" s="127" t="s">
        <v>44</v>
      </c>
      <c r="BH579" s="127">
        <v>1.0646886022543922</v>
      </c>
      <c r="BI579" s="127">
        <v>9.4074566047239996E-4</v>
      </c>
      <c r="BJ579" s="127">
        <v>-8.6807180917619999E-4</v>
      </c>
      <c r="BK579" s="127">
        <v>-5.6202600300863E-3</v>
      </c>
      <c r="BL579" s="127">
        <v>4.1965284248577372E-3</v>
      </c>
      <c r="BM579" s="127">
        <v>1.7207662816788094E-2</v>
      </c>
      <c r="BN579" s="127">
        <v>2.2747171673296498E-2</v>
      </c>
      <c r="BO579" s="127">
        <v>-8.5087479932037004E-3</v>
      </c>
      <c r="BP579" s="127" t="s">
        <v>44</v>
      </c>
      <c r="BQ579" s="127" t="s">
        <v>44</v>
      </c>
      <c r="BR579" s="127" t="s">
        <v>44</v>
      </c>
      <c r="BS579" s="127">
        <v>7.3766225811373598E-3</v>
      </c>
      <c r="BT579" s="127">
        <v>5.4771308392830001E-3</v>
      </c>
      <c r="BU579" s="127">
        <v>7.5631967293579997E-3</v>
      </c>
      <c r="BV579" s="174">
        <v>-0.89357892011217221</v>
      </c>
      <c r="BW579" s="174">
        <v>0.81840450405083387</v>
      </c>
      <c r="BX579" s="127">
        <v>-2.4220940247121001E-3</v>
      </c>
      <c r="BY579" s="127">
        <v>-1.7468967219596301E-2</v>
      </c>
      <c r="BZ579" s="174">
        <v>1.4413005350973999E-3</v>
      </c>
      <c r="CA579" s="179">
        <v>-6.7980841009867801E-2</v>
      </c>
      <c r="CB579" s="179">
        <v>-1.6836597297743099E-2</v>
      </c>
      <c r="CC579" s="179">
        <v>-8.6662504884946999E-3</v>
      </c>
      <c r="CD579" s="179">
        <v>9.0842971592730998E-3</v>
      </c>
      <c r="CE579" s="179">
        <v>6.9054993854295907E-2</v>
      </c>
      <c r="CF579" s="179">
        <v>-1.3271322875254499E-2</v>
      </c>
      <c r="CG579" s="176">
        <v>1.6834315799999999</v>
      </c>
      <c r="CH579" s="168">
        <v>0.5484</v>
      </c>
      <c r="CI579" s="169">
        <v>7.4999999999999997E-2</v>
      </c>
      <c r="CJ579" s="169">
        <v>1.9193999999999999E-3</v>
      </c>
      <c r="CK579" s="169" t="s">
        <v>44</v>
      </c>
      <c r="CL579" s="169">
        <v>1.9193999999999999E-3</v>
      </c>
      <c r="CM579" s="177">
        <v>213718614.41999999</v>
      </c>
      <c r="CN579" s="177">
        <v>223601727.62023804</v>
      </c>
      <c r="CO579" s="177">
        <v>-31509451.550000008</v>
      </c>
      <c r="CP579" s="127" t="s">
        <v>44</v>
      </c>
      <c r="CQ579" s="127" t="s">
        <v>44</v>
      </c>
      <c r="CR579" s="127" t="s">
        <v>44</v>
      </c>
      <c r="CS579" s="127" t="s">
        <v>44</v>
      </c>
      <c r="CT579" s="125" t="s">
        <v>44</v>
      </c>
      <c r="CU579" s="125" t="s">
        <v>44</v>
      </c>
      <c r="CV579" s="125" t="s">
        <v>6735</v>
      </c>
      <c r="CW579" s="125" t="s">
        <v>44</v>
      </c>
      <c r="CX579" s="153">
        <v>25569.625694432871</v>
      </c>
    </row>
    <row r="580" spans="1:102" ht="15" customHeight="1" x14ac:dyDescent="0.25">
      <c r="A580" s="8"/>
      <c r="B580" s="128">
        <v>32757330000112</v>
      </c>
      <c r="C580" s="151" t="s">
        <v>6736</v>
      </c>
      <c r="D580" s="125">
        <v>10</v>
      </c>
      <c r="E580" s="125"/>
      <c r="F580" s="121" t="s">
        <v>3266</v>
      </c>
      <c r="G580" s="125" t="s">
        <v>3901</v>
      </c>
      <c r="H580" s="125" t="s">
        <v>3264</v>
      </c>
      <c r="I580" s="125" t="s">
        <v>3265</v>
      </c>
      <c r="J580" s="125" t="s">
        <v>3318</v>
      </c>
      <c r="K580" s="125" t="s">
        <v>3285</v>
      </c>
      <c r="L580" s="125" t="s">
        <v>3273</v>
      </c>
      <c r="M580" s="125" t="s">
        <v>160</v>
      </c>
      <c r="N580" s="125" t="s">
        <v>4997</v>
      </c>
      <c r="O580" s="125" t="s">
        <v>161</v>
      </c>
      <c r="P580" s="125" t="s">
        <v>3299</v>
      </c>
      <c r="Q580" s="126">
        <v>500</v>
      </c>
      <c r="R580" s="125" t="s">
        <v>4612</v>
      </c>
      <c r="S580" s="187" t="s">
        <v>44</v>
      </c>
      <c r="T580" s="170">
        <v>100</v>
      </c>
      <c r="U580" s="170">
        <v>100</v>
      </c>
      <c r="V580" s="171" t="s">
        <v>3271</v>
      </c>
      <c r="W580" s="171" t="s">
        <v>132</v>
      </c>
      <c r="X580" s="171" t="s">
        <v>3289</v>
      </c>
      <c r="Y580" s="171" t="s">
        <v>3288</v>
      </c>
      <c r="Z580" s="171">
        <v>31</v>
      </c>
      <c r="AA580" s="171" t="s">
        <v>131</v>
      </c>
      <c r="AB580" s="168">
        <v>0.05</v>
      </c>
      <c r="AC580" s="171" t="s">
        <v>6737</v>
      </c>
      <c r="AD580" s="168">
        <v>3.4999999999999996E-3</v>
      </c>
      <c r="AE580" s="168">
        <v>0.45350000000000001</v>
      </c>
      <c r="AF580" s="168">
        <v>8.0000000000000002E-3</v>
      </c>
      <c r="AG580" s="168">
        <v>0.2</v>
      </c>
      <c r="AH580" s="171" t="s">
        <v>4607</v>
      </c>
      <c r="AI580" s="171" t="s">
        <v>5682</v>
      </c>
      <c r="AJ580" s="171" t="s">
        <v>130</v>
      </c>
      <c r="AK580" s="172">
        <v>43585</v>
      </c>
      <c r="AL580" s="186" t="s">
        <v>6738</v>
      </c>
      <c r="AM580" s="127">
        <v>1.1867118329047899E-2</v>
      </c>
      <c r="AN580" s="127">
        <v>4.4538812575148898E-2</v>
      </c>
      <c r="AO580" s="127">
        <v>0.14266117924193919</v>
      </c>
      <c r="AP580" s="127">
        <v>0.1359847997275776</v>
      </c>
      <c r="AQ580" s="127">
        <v>0.14734325331632611</v>
      </c>
      <c r="AR580" s="127">
        <v>0.13250148076237189</v>
      </c>
      <c r="AS580" s="127">
        <v>0.1248871862079539</v>
      </c>
      <c r="AT580" s="127">
        <v>0.14423488517439281</v>
      </c>
      <c r="AU580" s="127" t="s">
        <v>44</v>
      </c>
      <c r="AV580" s="127" t="s">
        <v>44</v>
      </c>
      <c r="AW580" s="127">
        <v>0.1065091243085758</v>
      </c>
      <c r="AX580" s="127">
        <v>1.0877902083137725</v>
      </c>
      <c r="AY580" s="127">
        <v>0.98098029039964363</v>
      </c>
      <c r="AZ580" s="127">
        <v>0.96213972616020016</v>
      </c>
      <c r="BA580" s="127">
        <v>1.0364339026817095</v>
      </c>
      <c r="BB580" s="127">
        <v>1.1626438551306939</v>
      </c>
      <c r="BC580" s="127">
        <v>1.2185195145460042</v>
      </c>
      <c r="BD580" s="127">
        <v>0.9571777478832364</v>
      </c>
      <c r="BE580" s="127">
        <v>1.1657224912793465</v>
      </c>
      <c r="BF580" s="127" t="s">
        <v>44</v>
      </c>
      <c r="BG580" s="127" t="s">
        <v>44</v>
      </c>
      <c r="BH580" s="127">
        <v>1.1730586170685873</v>
      </c>
      <c r="BI580" s="127">
        <v>9.5773687079439996E-4</v>
      </c>
      <c r="BJ580" s="127">
        <v>-8.6353955264369998E-4</v>
      </c>
      <c r="BK580" s="127">
        <v>-5.6137286150361003E-3</v>
      </c>
      <c r="BL580" s="127">
        <v>4.2258426527015391E-3</v>
      </c>
      <c r="BM580" s="127">
        <v>1.8293672199015232E-2</v>
      </c>
      <c r="BN580" s="127">
        <v>2.3761752608129499E-2</v>
      </c>
      <c r="BO580" s="127">
        <v>-5.5872073768712003E-3</v>
      </c>
      <c r="BP580" s="127">
        <v>2.05048497213586E-2</v>
      </c>
      <c r="BQ580" s="127" t="s">
        <v>44</v>
      </c>
      <c r="BR580" s="127" t="s">
        <v>44</v>
      </c>
      <c r="BS580" s="127">
        <v>1.4405116010653973E-2</v>
      </c>
      <c r="BT580" s="127">
        <v>5.4975646181568E-3</v>
      </c>
      <c r="BU580" s="127">
        <v>8.5966739601873992E-3</v>
      </c>
      <c r="BV580" s="174">
        <v>-0.88919704372436714</v>
      </c>
      <c r="BW580" s="174">
        <v>1.2989210374954192</v>
      </c>
      <c r="BX580" s="127">
        <v>-2.4009558406706002E-3</v>
      </c>
      <c r="BY580" s="127">
        <v>-4.8559989900822297E-2</v>
      </c>
      <c r="BZ580" s="174">
        <v>-1.9754037988319001E-3</v>
      </c>
      <c r="CA580" s="179">
        <v>-6.6206136700893606E-2</v>
      </c>
      <c r="CB580" s="179">
        <v>-1.9485073628213102E-2</v>
      </c>
      <c r="CC580" s="179">
        <v>-6.6550514341246004E-3</v>
      </c>
      <c r="CD580" s="179">
        <v>1.16170948076161E-2</v>
      </c>
      <c r="CE580" s="179">
        <v>6.8174713317716504E-2</v>
      </c>
      <c r="CF580" s="179">
        <v>-1.10847644893033E-2</v>
      </c>
      <c r="CG580" s="176">
        <v>2.02680923</v>
      </c>
      <c r="CH580" s="168">
        <v>0.56000000000000005</v>
      </c>
      <c r="CI580" s="169">
        <v>7.0000000000000007E-2</v>
      </c>
      <c r="CJ580" s="169">
        <v>1.9599999999999999E-3</v>
      </c>
      <c r="CK580" s="169" t="s">
        <v>44</v>
      </c>
      <c r="CL580" s="169">
        <v>1.9599999999999999E-3</v>
      </c>
      <c r="CM580" s="177">
        <v>144963896.09999999</v>
      </c>
      <c r="CN580" s="177">
        <v>156953875.02246028</v>
      </c>
      <c r="CO580" s="177">
        <v>-40931720.260000005</v>
      </c>
      <c r="CP580" s="127" t="s">
        <v>44</v>
      </c>
      <c r="CQ580" s="127" t="s">
        <v>44</v>
      </c>
      <c r="CR580" s="127" t="s">
        <v>44</v>
      </c>
      <c r="CS580" s="127" t="s">
        <v>44</v>
      </c>
      <c r="CT580" s="125" t="s">
        <v>44</v>
      </c>
      <c r="CU580" s="125" t="s">
        <v>44</v>
      </c>
      <c r="CV580" s="125" t="s">
        <v>6739</v>
      </c>
      <c r="CW580" s="125" t="s">
        <v>44</v>
      </c>
      <c r="CX580" s="153">
        <v>25569.625694432871</v>
      </c>
    </row>
    <row r="581" spans="1:102" ht="15" customHeight="1" x14ac:dyDescent="0.25">
      <c r="A581" s="8"/>
      <c r="B581" s="128">
        <v>56992930000123</v>
      </c>
      <c r="C581" s="151" t="s">
        <v>3900</v>
      </c>
      <c r="D581" s="125">
        <v>50</v>
      </c>
      <c r="E581" s="125"/>
      <c r="F581" s="121"/>
      <c r="G581" s="125" t="s">
        <v>3901</v>
      </c>
      <c r="H581" s="125" t="s">
        <v>347</v>
      </c>
      <c r="I581" s="125" t="s">
        <v>3278</v>
      </c>
      <c r="J581" s="125" t="s">
        <v>3317</v>
      </c>
      <c r="K581" s="125" t="s">
        <v>3285</v>
      </c>
      <c r="L581" s="125" t="s">
        <v>3273</v>
      </c>
      <c r="M581" s="125" t="s">
        <v>160</v>
      </c>
      <c r="N581" s="125" t="s">
        <v>3305</v>
      </c>
      <c r="O581" s="125" t="s">
        <v>4630</v>
      </c>
      <c r="P581" s="125" t="s">
        <v>5535</v>
      </c>
      <c r="Q581" s="126">
        <v>1000</v>
      </c>
      <c r="R581" s="125" t="s">
        <v>4612</v>
      </c>
      <c r="S581" s="187" t="s">
        <v>44</v>
      </c>
      <c r="T581" s="170">
        <v>0.01</v>
      </c>
      <c r="U581" s="170">
        <v>0.01</v>
      </c>
      <c r="V581" s="171" t="s">
        <v>3271</v>
      </c>
      <c r="W581" s="171" t="s">
        <v>132</v>
      </c>
      <c r="X581" s="171" t="s">
        <v>132</v>
      </c>
      <c r="Y581" s="171" t="s">
        <v>132</v>
      </c>
      <c r="Z581" s="171">
        <v>0</v>
      </c>
      <c r="AA581" s="171" t="s">
        <v>44</v>
      </c>
      <c r="AB581" s="168" t="s">
        <v>44</v>
      </c>
      <c r="AC581" s="171" t="s">
        <v>44</v>
      </c>
      <c r="AD581" s="168">
        <v>7.8000000000000005E-3</v>
      </c>
      <c r="AE581" s="168" t="s">
        <v>44</v>
      </c>
      <c r="AF581" s="168">
        <v>8.8000000000000005E-3</v>
      </c>
      <c r="AG581" s="168">
        <v>0.2</v>
      </c>
      <c r="AH581" s="171" t="s">
        <v>5526</v>
      </c>
      <c r="AI581" s="171" t="s">
        <v>4887</v>
      </c>
      <c r="AJ581" s="171" t="s">
        <v>130</v>
      </c>
      <c r="AK581" s="172">
        <v>45567</v>
      </c>
      <c r="AL581" s="186" t="s">
        <v>6743</v>
      </c>
      <c r="AM581" s="127">
        <v>-8.3387264147844996E-3</v>
      </c>
      <c r="AN581" s="127">
        <v>-2.5957872165672798E-2</v>
      </c>
      <c r="AO581" s="127">
        <v>-3.1317046854786902E-2</v>
      </c>
      <c r="AP581" s="127" t="s">
        <v>44</v>
      </c>
      <c r="AQ581" s="127" t="s">
        <v>44</v>
      </c>
      <c r="AR581" s="127" t="s">
        <v>44</v>
      </c>
      <c r="AS581" s="127" t="s">
        <v>44</v>
      </c>
      <c r="AT581" s="127" t="s">
        <v>44</v>
      </c>
      <c r="AU581" s="127" t="s">
        <v>44</v>
      </c>
      <c r="AV581" s="127" t="s">
        <v>44</v>
      </c>
      <c r="AW581" s="127">
        <v>-4.6976118256997802E-2</v>
      </c>
      <c r="AX581" s="127" t="s">
        <v>44</v>
      </c>
      <c r="AY581" s="127" t="s">
        <v>44</v>
      </c>
      <c r="AZ581" s="127" t="s">
        <v>44</v>
      </c>
      <c r="BA581" s="127" t="s">
        <v>44</v>
      </c>
      <c r="BB581" s="127" t="s">
        <v>44</v>
      </c>
      <c r="BC581" s="127" t="s">
        <v>44</v>
      </c>
      <c r="BD581" s="127" t="s">
        <v>44</v>
      </c>
      <c r="BE581" s="127" t="s">
        <v>44</v>
      </c>
      <c r="BF581" s="127" t="s">
        <v>44</v>
      </c>
      <c r="BG581" s="127" t="s">
        <v>44</v>
      </c>
      <c r="BH581" s="127" t="s">
        <v>44</v>
      </c>
      <c r="BI581" s="127">
        <v>-1.9248107873037899E-2</v>
      </c>
      <c r="BJ581" s="127">
        <v>-7.1360224293465405E-2</v>
      </c>
      <c r="BK581" s="127">
        <v>-0.17959195471176231</v>
      </c>
      <c r="BL581" s="127" t="s">
        <v>44</v>
      </c>
      <c r="BM581" s="127" t="s">
        <v>44</v>
      </c>
      <c r="BN581" s="127" t="s">
        <v>44</v>
      </c>
      <c r="BO581" s="127" t="s">
        <v>44</v>
      </c>
      <c r="BP581" s="127" t="s">
        <v>44</v>
      </c>
      <c r="BQ581" s="127" t="s">
        <v>44</v>
      </c>
      <c r="BR581" s="127" t="s">
        <v>44</v>
      </c>
      <c r="BS581" s="127">
        <v>-0.1687354740893342</v>
      </c>
      <c r="BT581" s="127">
        <v>5.3914064766304101E-2</v>
      </c>
      <c r="BU581" s="127">
        <v>6.6532554777754896E-2</v>
      </c>
      <c r="BV581" s="174">
        <v>-3.1283407837092474</v>
      </c>
      <c r="BW581" s="174">
        <v>-2.6488464957416595</v>
      </c>
      <c r="BX581" s="127">
        <v>-4.72361744621798E-2</v>
      </c>
      <c r="BY581" s="127">
        <v>-9.5276880952508303E-2</v>
      </c>
      <c r="BZ581" s="174">
        <v>0.17779958328605919</v>
      </c>
      <c r="CA581" s="179">
        <v>0.45543309964753842</v>
      </c>
      <c r="CB581" s="179">
        <v>-0.25252675068412977</v>
      </c>
      <c r="CC581" s="179">
        <v>0.69690460535115895</v>
      </c>
      <c r="CD581" s="179">
        <v>0.51405049019300009</v>
      </c>
      <c r="CE581" s="179">
        <v>0.119974178064196</v>
      </c>
      <c r="CF581" s="179">
        <v>0.55789896208523093</v>
      </c>
      <c r="CG581" s="176">
        <v>92.753206390000003</v>
      </c>
      <c r="CH581" s="168">
        <v>0.15</v>
      </c>
      <c r="CI581" s="169">
        <v>0.1</v>
      </c>
      <c r="CJ581" s="169">
        <v>1.17E-3</v>
      </c>
      <c r="CK581" s="169" t="s">
        <v>44</v>
      </c>
      <c r="CL581" s="169">
        <v>1.17E-3</v>
      </c>
      <c r="CM581" s="177">
        <v>185506412.78999999</v>
      </c>
      <c r="CN581" s="177">
        <v>190312323.43539676</v>
      </c>
      <c r="CO581" s="177">
        <v>-12000000</v>
      </c>
      <c r="CP581" s="127" t="s">
        <v>44</v>
      </c>
      <c r="CQ581" s="127" t="s">
        <v>44</v>
      </c>
      <c r="CR581" s="127" t="s">
        <v>44</v>
      </c>
      <c r="CS581" s="127" t="s">
        <v>44</v>
      </c>
      <c r="CT581" s="125" t="s">
        <v>44</v>
      </c>
      <c r="CU581" s="125" t="s">
        <v>44</v>
      </c>
      <c r="CV581" s="125" t="s">
        <v>6744</v>
      </c>
      <c r="CW581" s="125" t="s">
        <v>44</v>
      </c>
      <c r="CX581" s="153">
        <v>25569.625694432871</v>
      </c>
    </row>
    <row r="582" spans="1:102" ht="15" customHeight="1" x14ac:dyDescent="0.25">
      <c r="A582" s="8"/>
      <c r="B582" s="128">
        <v>12923387000137</v>
      </c>
      <c r="C582" s="151" t="s">
        <v>6740</v>
      </c>
      <c r="D582" s="125">
        <v>2</v>
      </c>
      <c r="E582" s="125"/>
      <c r="F582" s="121" t="s">
        <v>3266</v>
      </c>
      <c r="G582" s="125" t="s">
        <v>3901</v>
      </c>
      <c r="H582" s="125" t="s">
        <v>3264</v>
      </c>
      <c r="I582" s="125" t="s">
        <v>3265</v>
      </c>
      <c r="J582" s="125" t="s">
        <v>3318</v>
      </c>
      <c r="K582" s="125" t="s">
        <v>3285</v>
      </c>
      <c r="L582" s="125" t="s">
        <v>3272</v>
      </c>
      <c r="M582" s="125" t="s">
        <v>160</v>
      </c>
      <c r="N582" s="125" t="s">
        <v>3328</v>
      </c>
      <c r="O582" s="125" t="s">
        <v>3326</v>
      </c>
      <c r="P582" s="125" t="s">
        <v>3299</v>
      </c>
      <c r="Q582" s="126">
        <v>500</v>
      </c>
      <c r="R582" s="125" t="s">
        <v>4571</v>
      </c>
      <c r="S582" s="187" t="s">
        <v>44</v>
      </c>
      <c r="T582" s="170">
        <v>100</v>
      </c>
      <c r="U582" s="170">
        <v>100</v>
      </c>
      <c r="V582" s="171" t="s">
        <v>4723</v>
      </c>
      <c r="W582" s="171" t="s">
        <v>132</v>
      </c>
      <c r="X582" s="171" t="s">
        <v>132</v>
      </c>
      <c r="Y582" s="171" t="s">
        <v>132</v>
      </c>
      <c r="Z582" s="171">
        <v>0</v>
      </c>
      <c r="AA582" s="171" t="s">
        <v>44</v>
      </c>
      <c r="AB582" s="168" t="s">
        <v>44</v>
      </c>
      <c r="AC582" s="171" t="s">
        <v>44</v>
      </c>
      <c r="AD582" s="168">
        <v>3.0000000000000001E-3</v>
      </c>
      <c r="AE582" s="168" t="s">
        <v>44</v>
      </c>
      <c r="AF582" s="168">
        <v>3.0999999999999999E-3</v>
      </c>
      <c r="AG582" s="168" t="s">
        <v>44</v>
      </c>
      <c r="AH582" s="171" t="s">
        <v>44</v>
      </c>
      <c r="AI582" s="171" t="s">
        <v>44</v>
      </c>
      <c r="AJ582" s="171" t="s">
        <v>130</v>
      </c>
      <c r="AK582" s="172">
        <v>41768</v>
      </c>
      <c r="AL582" s="186" t="s">
        <v>6741</v>
      </c>
      <c r="AM582" s="127">
        <v>1.04192525125139E-2</v>
      </c>
      <c r="AN582" s="127">
        <v>4.4184365304704203E-2</v>
      </c>
      <c r="AO582" s="127">
        <v>0.14308235779493761</v>
      </c>
      <c r="AP582" s="127">
        <v>0.12696603609918911</v>
      </c>
      <c r="AQ582" s="127">
        <v>0.1243486268115532</v>
      </c>
      <c r="AR582" s="127">
        <v>0.10537099038164791</v>
      </c>
      <c r="AS582" s="127">
        <v>0.12543503972603931</v>
      </c>
      <c r="AT582" s="127">
        <v>0.1227354919093073</v>
      </c>
      <c r="AU582" s="127" t="s">
        <v>44</v>
      </c>
      <c r="AV582" s="127" t="s">
        <v>44</v>
      </c>
      <c r="AW582" s="127">
        <v>9.5982261127174506E-2</v>
      </c>
      <c r="AX582" s="127">
        <v>0.95507270988597481</v>
      </c>
      <c r="AY582" s="127">
        <v>0.97317348626211797</v>
      </c>
      <c r="AZ582" s="127">
        <v>0.96498025096028739</v>
      </c>
      <c r="BA582" s="127">
        <v>0.96360978855574098</v>
      </c>
      <c r="BB582" s="127">
        <v>0.95988842525498641</v>
      </c>
      <c r="BC582" s="127">
        <v>0.96902017478086755</v>
      </c>
      <c r="BD582" s="127">
        <v>0.96137668303850277</v>
      </c>
      <c r="BE582" s="127">
        <v>0.99196198772524924</v>
      </c>
      <c r="BF582" s="127" t="s">
        <v>44</v>
      </c>
      <c r="BG582" s="127" t="s">
        <v>44</v>
      </c>
      <c r="BH582" s="127">
        <v>0.958490573204133</v>
      </c>
      <c r="BI582" s="127">
        <v>-4.901289457395E-4</v>
      </c>
      <c r="BJ582" s="127">
        <v>-1.2179868230883001E-3</v>
      </c>
      <c r="BK582" s="127">
        <v>-5.1925500620377003E-3</v>
      </c>
      <c r="BL582" s="127">
        <v>-4.2365884108523932E-3</v>
      </c>
      <c r="BM582" s="127">
        <v>-4.6003032540575806E-3</v>
      </c>
      <c r="BN582" s="127">
        <v>-3.3687377725942999E-3</v>
      </c>
      <c r="BO582" s="127">
        <v>-5.0393538587858002E-3</v>
      </c>
      <c r="BP582" s="127">
        <v>-9.9454354372679999E-4</v>
      </c>
      <c r="BQ582" s="127" t="s">
        <v>44</v>
      </c>
      <c r="BR582" s="127" t="s">
        <v>44</v>
      </c>
      <c r="BS582" s="127">
        <v>-3.7783511459418273E-3</v>
      </c>
      <c r="BT582" s="127">
        <v>4.2683500085250001E-4</v>
      </c>
      <c r="BU582" s="127">
        <v>2.3466201870817002E-3</v>
      </c>
      <c r="BV582" s="174">
        <v>-10.623914776566023</v>
      </c>
      <c r="BW582" s="174">
        <v>-0.89575305463645993</v>
      </c>
      <c r="BX582" s="127" t="s">
        <v>44</v>
      </c>
      <c r="BY582" s="127">
        <v>-2.6360596680816998E-3</v>
      </c>
      <c r="BZ582" s="174">
        <v>-6.7959434544000002E-6</v>
      </c>
      <c r="CA582" s="179">
        <v>1.57850956155778E-2</v>
      </c>
      <c r="CB582" s="179">
        <v>0.1186294821418485</v>
      </c>
      <c r="CC582" s="179">
        <v>6.9342772980317E-3</v>
      </c>
      <c r="CD582" s="179">
        <v>-1.9538250448626698E-2</v>
      </c>
      <c r="CE582" s="179">
        <v>0.20178893460346459</v>
      </c>
      <c r="CF582" s="179">
        <v>-4.4884707035496102E-2</v>
      </c>
      <c r="CG582" s="176">
        <v>4.0561070600000004</v>
      </c>
      <c r="CH582" s="168">
        <v>0.25</v>
      </c>
      <c r="CI582" s="169" t="s">
        <v>44</v>
      </c>
      <c r="CJ582" s="169">
        <v>7.5000000000000002E-4</v>
      </c>
      <c r="CK582" s="169" t="s">
        <v>44</v>
      </c>
      <c r="CL582" s="169">
        <v>7.5000000000000002E-4</v>
      </c>
      <c r="CM582" s="177">
        <v>117259359.54000001</v>
      </c>
      <c r="CN582" s="177">
        <v>138077619.05507931</v>
      </c>
      <c r="CO582" s="177">
        <v>-37020842.709999993</v>
      </c>
      <c r="CP582" s="127" t="s">
        <v>44</v>
      </c>
      <c r="CQ582" s="127" t="s">
        <v>44</v>
      </c>
      <c r="CR582" s="127" t="s">
        <v>44</v>
      </c>
      <c r="CS582" s="127" t="s">
        <v>44</v>
      </c>
      <c r="CT582" s="125" t="s">
        <v>44</v>
      </c>
      <c r="CU582" s="125" t="s">
        <v>44</v>
      </c>
      <c r="CV582" s="125" t="s">
        <v>6742</v>
      </c>
      <c r="CW582" s="125" t="s">
        <v>44</v>
      </c>
      <c r="CX582" s="153">
        <v>25569.625694432871</v>
      </c>
    </row>
    <row r="583" spans="1:102" ht="15" customHeight="1" x14ac:dyDescent="0.25">
      <c r="A583" s="8"/>
      <c r="B583" s="128">
        <v>54426679000104</v>
      </c>
      <c r="C583" s="151" t="s">
        <v>6745</v>
      </c>
      <c r="D583" s="125">
        <v>11</v>
      </c>
      <c r="E583" s="125"/>
      <c r="F583" s="121"/>
      <c r="G583" s="125" t="s">
        <v>3901</v>
      </c>
      <c r="H583" s="125" t="s">
        <v>3264</v>
      </c>
      <c r="I583" s="125" t="s">
        <v>3265</v>
      </c>
      <c r="J583" s="125" t="s">
        <v>357</v>
      </c>
      <c r="K583" s="125" t="s">
        <v>3285</v>
      </c>
      <c r="L583" s="125" t="s">
        <v>3272</v>
      </c>
      <c r="M583" s="125" t="s">
        <v>160</v>
      </c>
      <c r="N583" s="125" t="s">
        <v>3305</v>
      </c>
      <c r="O583" s="125" t="s">
        <v>315</v>
      </c>
      <c r="P583" s="125" t="s">
        <v>4722</v>
      </c>
      <c r="Q583" s="126">
        <v>1000</v>
      </c>
      <c r="R583" s="125" t="s">
        <v>4571</v>
      </c>
      <c r="S583" s="187" t="s">
        <v>44</v>
      </c>
      <c r="T583" s="170">
        <v>500</v>
      </c>
      <c r="U583" s="170">
        <v>500</v>
      </c>
      <c r="V583" s="171" t="s">
        <v>3271</v>
      </c>
      <c r="W583" s="171" t="s">
        <v>132</v>
      </c>
      <c r="X583" s="171" t="s">
        <v>4905</v>
      </c>
      <c r="Y583" s="171" t="s">
        <v>3288</v>
      </c>
      <c r="Z583" s="171">
        <v>91</v>
      </c>
      <c r="AA583" s="171" t="s">
        <v>44</v>
      </c>
      <c r="AB583" s="168" t="s">
        <v>44</v>
      </c>
      <c r="AC583" s="171" t="s">
        <v>44</v>
      </c>
      <c r="AD583" s="168">
        <v>0.01</v>
      </c>
      <c r="AE583" s="168" t="s">
        <v>44</v>
      </c>
      <c r="AF583" s="168">
        <v>1.1000000000000001E-2</v>
      </c>
      <c r="AG583" s="168" t="s">
        <v>44</v>
      </c>
      <c r="AH583" s="171" t="s">
        <v>44</v>
      </c>
      <c r="AI583" s="171" t="s">
        <v>44</v>
      </c>
      <c r="AJ583" s="171" t="s">
        <v>130</v>
      </c>
      <c r="AK583" s="172">
        <v>45383</v>
      </c>
      <c r="AL583" s="186" t="s">
        <v>6746</v>
      </c>
      <c r="AM583" s="127">
        <v>1.1106901937243E-3</v>
      </c>
      <c r="AN583" s="127">
        <v>2.95281035728234E-2</v>
      </c>
      <c r="AO583" s="127">
        <v>0.132331025482159</v>
      </c>
      <c r="AP583" s="127">
        <v>0.12336576417300631</v>
      </c>
      <c r="AQ583" s="127" t="s">
        <v>44</v>
      </c>
      <c r="AR583" s="127" t="s">
        <v>44</v>
      </c>
      <c r="AS583" s="127" t="s">
        <v>44</v>
      </c>
      <c r="AT583" s="127" t="s">
        <v>44</v>
      </c>
      <c r="AU583" s="127" t="s">
        <v>44</v>
      </c>
      <c r="AV583" s="127" t="s">
        <v>44</v>
      </c>
      <c r="AW583" s="127">
        <v>0.1219321342554784</v>
      </c>
      <c r="AX583" s="127">
        <v>0.1018105561689794</v>
      </c>
      <c r="AY583" s="127">
        <v>0.65036506235869795</v>
      </c>
      <c r="AZ583" s="127">
        <v>0.89247079896892811</v>
      </c>
      <c r="BA583" s="127">
        <v>0.93470066346716962</v>
      </c>
      <c r="BB583" s="127" t="s">
        <v>44</v>
      </c>
      <c r="BC583" s="127" t="s">
        <v>44</v>
      </c>
      <c r="BD583" s="127" t="s">
        <v>44</v>
      </c>
      <c r="BE583" s="127" t="s">
        <v>44</v>
      </c>
      <c r="BF583" s="127" t="s">
        <v>44</v>
      </c>
      <c r="BG583" s="127" t="s">
        <v>44</v>
      </c>
      <c r="BH583" s="127">
        <v>0.93014858553778956</v>
      </c>
      <c r="BI583" s="127">
        <v>-9.7986912645291E-3</v>
      </c>
      <c r="BJ583" s="127">
        <v>-1.58742485549692E-2</v>
      </c>
      <c r="BK583" s="127">
        <v>-1.5943882374816299E-2</v>
      </c>
      <c r="BL583" s="127">
        <v>-7.6136075589599006E-3</v>
      </c>
      <c r="BM583" s="127" t="s">
        <v>44</v>
      </c>
      <c r="BN583" s="127" t="s">
        <v>44</v>
      </c>
      <c r="BO583" s="127" t="s">
        <v>44</v>
      </c>
      <c r="BP583" s="127" t="s">
        <v>44</v>
      </c>
      <c r="BQ583" s="127" t="s">
        <v>44</v>
      </c>
      <c r="BR583" s="127" t="s">
        <v>44</v>
      </c>
      <c r="BS583" s="127">
        <v>-8.0955119563590472E-3</v>
      </c>
      <c r="BT583" s="127">
        <v>9.6243862481048999E-3</v>
      </c>
      <c r="BU583" s="127">
        <v>1.14768777602797E-2</v>
      </c>
      <c r="BV583" s="174">
        <v>-1.4487736761397785</v>
      </c>
      <c r="BW583" s="174">
        <v>-0.65889240522318537</v>
      </c>
      <c r="BX583" s="127">
        <v>-3.0188817217109E-3</v>
      </c>
      <c r="BY583" s="127">
        <v>-3.0188817217109E-3</v>
      </c>
      <c r="BZ583" s="174">
        <v>1.9334150539329201E-2</v>
      </c>
      <c r="CA583" s="179">
        <v>0.19900988515670659</v>
      </c>
      <c r="CB583" s="179">
        <v>-0.2092980968136833</v>
      </c>
      <c r="CC583" s="179">
        <v>0.32610722736331421</v>
      </c>
      <c r="CD583" s="179">
        <v>0.2478949148306398</v>
      </c>
      <c r="CE583" s="179">
        <v>4.4833487362263003E-3</v>
      </c>
      <c r="CF583" s="179">
        <v>0.27251558953306632</v>
      </c>
      <c r="CG583" s="176">
        <v>1.270278</v>
      </c>
      <c r="CH583" s="168">
        <v>0.27</v>
      </c>
      <c r="CI583" s="169" t="s">
        <v>44</v>
      </c>
      <c r="CJ583" s="169">
        <v>2.7000000000000001E-3</v>
      </c>
      <c r="CK583" s="169" t="s">
        <v>44</v>
      </c>
      <c r="CL583" s="169">
        <v>2.7000000000000001E-3</v>
      </c>
      <c r="CM583" s="177">
        <v>216848000.74000001</v>
      </c>
      <c r="CN583" s="177">
        <v>150508529.29650795</v>
      </c>
      <c r="CO583" s="177">
        <v>121915331.87</v>
      </c>
      <c r="CP583" s="127" t="s">
        <v>44</v>
      </c>
      <c r="CQ583" s="127" t="s">
        <v>44</v>
      </c>
      <c r="CR583" s="127" t="s">
        <v>44</v>
      </c>
      <c r="CS583" s="127" t="s">
        <v>44</v>
      </c>
      <c r="CT583" s="125" t="s">
        <v>44</v>
      </c>
      <c r="CU583" s="125" t="s">
        <v>44</v>
      </c>
      <c r="CV583" s="125" t="s">
        <v>6747</v>
      </c>
      <c r="CW583" s="125" t="s">
        <v>44</v>
      </c>
      <c r="CX583" s="153">
        <v>25569.625694432871</v>
      </c>
    </row>
    <row r="584" spans="1:102" ht="15" customHeight="1" x14ac:dyDescent="0.25">
      <c r="A584" s="8"/>
      <c r="B584" s="128">
        <v>32846811000102</v>
      </c>
      <c r="C584" s="151" t="s">
        <v>6748</v>
      </c>
      <c r="D584" s="125">
        <v>6</v>
      </c>
      <c r="E584" s="125"/>
      <c r="F584" s="121" t="s">
        <v>3266</v>
      </c>
      <c r="G584" s="125" t="s">
        <v>3901</v>
      </c>
      <c r="H584" s="125" t="s">
        <v>3264</v>
      </c>
      <c r="I584" s="125" t="s">
        <v>3265</v>
      </c>
      <c r="J584" s="125" t="s">
        <v>3318</v>
      </c>
      <c r="K584" s="125" t="s">
        <v>3285</v>
      </c>
      <c r="L584" s="125" t="s">
        <v>3272</v>
      </c>
      <c r="M584" s="125" t="s">
        <v>160</v>
      </c>
      <c r="N584" s="125" t="s">
        <v>4760</v>
      </c>
      <c r="O584" s="125" t="s">
        <v>161</v>
      </c>
      <c r="P584" s="125" t="s">
        <v>3299</v>
      </c>
      <c r="Q584" s="126">
        <v>500</v>
      </c>
      <c r="R584" s="125" t="s">
        <v>4612</v>
      </c>
      <c r="S584" s="187" t="s">
        <v>44</v>
      </c>
      <c r="T584" s="170">
        <v>100</v>
      </c>
      <c r="U584" s="170">
        <v>100</v>
      </c>
      <c r="V584" s="171" t="s">
        <v>3271</v>
      </c>
      <c r="W584" s="171" t="s">
        <v>132</v>
      </c>
      <c r="X584" s="171" t="s">
        <v>3289</v>
      </c>
      <c r="Y584" s="171" t="s">
        <v>3288</v>
      </c>
      <c r="Z584" s="171">
        <v>31</v>
      </c>
      <c r="AA584" s="171" t="s">
        <v>131</v>
      </c>
      <c r="AB584" s="168">
        <v>0.03</v>
      </c>
      <c r="AC584" s="171" t="s">
        <v>6749</v>
      </c>
      <c r="AD584" s="168">
        <v>3.0000000000000001E-3</v>
      </c>
      <c r="AE584" s="168">
        <v>0.40300000000000002</v>
      </c>
      <c r="AF584" s="168">
        <v>7.4999999999999997E-3</v>
      </c>
      <c r="AG584" s="168">
        <v>0.2</v>
      </c>
      <c r="AH584" s="171" t="s">
        <v>4607</v>
      </c>
      <c r="AI584" s="171" t="s">
        <v>5682</v>
      </c>
      <c r="AJ584" s="171" t="s">
        <v>130</v>
      </c>
      <c r="AK584" s="172">
        <v>43579</v>
      </c>
      <c r="AL584" s="186" t="s">
        <v>6750</v>
      </c>
      <c r="AM584" s="127">
        <v>1.0831797139889399E-2</v>
      </c>
      <c r="AN584" s="127">
        <v>4.3687195102817197E-2</v>
      </c>
      <c r="AO584" s="127">
        <v>0.1426190388734449</v>
      </c>
      <c r="AP584" s="127">
        <v>0.13434708078340679</v>
      </c>
      <c r="AQ584" s="127">
        <v>0.14277649255947961</v>
      </c>
      <c r="AR584" s="127">
        <v>0.12587610409172911</v>
      </c>
      <c r="AS584" s="127">
        <v>0.1217780562541253</v>
      </c>
      <c r="AT584" s="127">
        <v>0.1384999169912928</v>
      </c>
      <c r="AU584" s="127" t="s">
        <v>44</v>
      </c>
      <c r="AV584" s="127" t="s">
        <v>44</v>
      </c>
      <c r="AW584" s="127">
        <v>9.9115800880070506E-2</v>
      </c>
      <c r="AX584" s="127">
        <v>0.99288829356083019</v>
      </c>
      <c r="AY584" s="127">
        <v>0.96222316808283903</v>
      </c>
      <c r="AZ584" s="127">
        <v>0.96185552184604284</v>
      </c>
      <c r="BA584" s="127">
        <v>1.0231666253561682</v>
      </c>
      <c r="BB584" s="127">
        <v>1.1217217780762208</v>
      </c>
      <c r="BC584" s="127">
        <v>1.1575907557280221</v>
      </c>
      <c r="BD584" s="127">
        <v>0.93334832152298042</v>
      </c>
      <c r="BE584" s="127">
        <v>1.1193718363061895</v>
      </c>
      <c r="BF584" s="127" t="s">
        <v>44</v>
      </c>
      <c r="BG584" s="127" t="s">
        <v>44</v>
      </c>
      <c r="BH584" s="127">
        <v>1.0682624816275537</v>
      </c>
      <c r="BI584" s="127">
        <v>-7.7584318364000006E-5</v>
      </c>
      <c r="BJ584" s="127">
        <v>-1.7151570249753E-3</v>
      </c>
      <c r="BK584" s="127">
        <v>-5.6558689835304E-3</v>
      </c>
      <c r="BL584" s="127">
        <v>2.6888394251367576E-3</v>
      </c>
      <c r="BM584" s="127">
        <v>1.3743797793483337E-2</v>
      </c>
      <c r="BN584" s="127">
        <v>1.7136375937486702E-2</v>
      </c>
      <c r="BO584" s="127">
        <v>-8.6963373306997993E-3</v>
      </c>
      <c r="BP584" s="127">
        <v>1.4769881538258599E-2</v>
      </c>
      <c r="BQ584" s="127" t="s">
        <v>44</v>
      </c>
      <c r="BR584" s="127" t="s">
        <v>44</v>
      </c>
      <c r="BS584" s="127">
        <v>5.7957995603983292E-3</v>
      </c>
      <c r="BT584" s="127">
        <v>4.0787869826293998E-3</v>
      </c>
      <c r="BU584" s="127">
        <v>8.3831088004834992E-3</v>
      </c>
      <c r="BV584" s="174">
        <v>-1.2092033758670748</v>
      </c>
      <c r="BW584" s="174">
        <v>0.53936528937192185</v>
      </c>
      <c r="BX584" s="127">
        <v>-2.1841838711725002E-3</v>
      </c>
      <c r="BY584" s="127">
        <v>-5.36161788039278E-2</v>
      </c>
      <c r="BZ584" s="174">
        <v>-7.7197430259919996E-4</v>
      </c>
      <c r="CA584" s="179">
        <v>-3.0674129852651201E-2</v>
      </c>
      <c r="CB584" s="179">
        <v>-2.4017778298248599E-2</v>
      </c>
      <c r="CC584" s="179">
        <v>5.8520818566932399E-2</v>
      </c>
      <c r="CD584" s="179">
        <v>6.4774745578171894E-2</v>
      </c>
      <c r="CE584" s="179">
        <v>5.1124489584548398E-2</v>
      </c>
      <c r="CF584" s="179">
        <v>1.85652261297692E-2</v>
      </c>
      <c r="CG584" s="176">
        <v>1.93705204</v>
      </c>
      <c r="CH584" s="168">
        <v>0.56000000000000005</v>
      </c>
      <c r="CI584" s="169">
        <v>0.15</v>
      </c>
      <c r="CJ584" s="169">
        <v>1.6800000000000001E-3</v>
      </c>
      <c r="CK584" s="169" t="s">
        <v>44</v>
      </c>
      <c r="CL584" s="169">
        <v>1.6800000000000001E-3</v>
      </c>
      <c r="CM584" s="177">
        <v>578730863.26999998</v>
      </c>
      <c r="CN584" s="177">
        <v>631604133.53079379</v>
      </c>
      <c r="CO584" s="177">
        <v>-182709333.61000001</v>
      </c>
      <c r="CP584" s="127" t="s">
        <v>44</v>
      </c>
      <c r="CQ584" s="127" t="s">
        <v>44</v>
      </c>
      <c r="CR584" s="127" t="s">
        <v>44</v>
      </c>
      <c r="CS584" s="127" t="s">
        <v>44</v>
      </c>
      <c r="CT584" s="125" t="s">
        <v>44</v>
      </c>
      <c r="CU584" s="125" t="s">
        <v>44</v>
      </c>
      <c r="CV584" s="125" t="s">
        <v>6751</v>
      </c>
      <c r="CW584" s="125" t="s">
        <v>44</v>
      </c>
      <c r="CX584" s="153">
        <v>25569.625694432871</v>
      </c>
    </row>
    <row r="585" spans="1:102" ht="15" customHeight="1" x14ac:dyDescent="0.25">
      <c r="A585" s="8"/>
      <c r="B585" s="128">
        <v>14188162000100</v>
      </c>
      <c r="C585" s="151" t="s">
        <v>6752</v>
      </c>
      <c r="D585" s="125">
        <v>6</v>
      </c>
      <c r="E585" s="125"/>
      <c r="F585" s="121" t="s">
        <v>3267</v>
      </c>
      <c r="G585" s="125" t="s">
        <v>3901</v>
      </c>
      <c r="H585" s="125" t="s">
        <v>3264</v>
      </c>
      <c r="I585" s="125" t="s">
        <v>3265</v>
      </c>
      <c r="J585" s="125" t="s">
        <v>3318</v>
      </c>
      <c r="K585" s="125" t="s">
        <v>3285</v>
      </c>
      <c r="L585" s="125" t="s">
        <v>3272</v>
      </c>
      <c r="M585" s="125" t="s">
        <v>160</v>
      </c>
      <c r="N585" s="125" t="s">
        <v>4760</v>
      </c>
      <c r="O585" s="125" t="s">
        <v>161</v>
      </c>
      <c r="P585" s="125" t="s">
        <v>3299</v>
      </c>
      <c r="Q585" s="126">
        <v>1000</v>
      </c>
      <c r="R585" s="125" t="s">
        <v>4612</v>
      </c>
      <c r="S585" s="187" t="s">
        <v>44</v>
      </c>
      <c r="T585" s="170">
        <v>100</v>
      </c>
      <c r="U585" s="170">
        <v>100</v>
      </c>
      <c r="V585" s="171" t="s">
        <v>3271</v>
      </c>
      <c r="W585" s="171" t="s">
        <v>132</v>
      </c>
      <c r="X585" s="171" t="s">
        <v>3289</v>
      </c>
      <c r="Y585" s="171" t="s">
        <v>3288</v>
      </c>
      <c r="Z585" s="171">
        <v>31</v>
      </c>
      <c r="AA585" s="171" t="s">
        <v>44</v>
      </c>
      <c r="AB585" s="168" t="s">
        <v>44</v>
      </c>
      <c r="AC585" s="171" t="s">
        <v>6753</v>
      </c>
      <c r="AD585" s="168">
        <v>3.0000000000000001E-3</v>
      </c>
      <c r="AE585" s="168">
        <v>0.40300000000000002</v>
      </c>
      <c r="AF585" s="168">
        <v>7.4999999999999997E-3</v>
      </c>
      <c r="AG585" s="168">
        <v>0.2</v>
      </c>
      <c r="AH585" s="171" t="s">
        <v>4607</v>
      </c>
      <c r="AI585" s="171" t="s">
        <v>5682</v>
      </c>
      <c r="AJ585" s="171" t="s">
        <v>130</v>
      </c>
      <c r="AK585" s="172">
        <v>40946</v>
      </c>
      <c r="AL585" s="186" t="s">
        <v>6754</v>
      </c>
      <c r="AM585" s="127">
        <v>1.0857898729291901E-2</v>
      </c>
      <c r="AN585" s="127">
        <v>4.3749739446942999E-2</v>
      </c>
      <c r="AO585" s="127">
        <v>0.1427771858398216</v>
      </c>
      <c r="AP585" s="127">
        <v>0.1344772732082386</v>
      </c>
      <c r="AQ585" s="127">
        <v>0.1433662738383647</v>
      </c>
      <c r="AR585" s="127">
        <v>0.1265306427862829</v>
      </c>
      <c r="AS585" s="127">
        <v>0.12270717224182801</v>
      </c>
      <c r="AT585" s="127">
        <v>0.13890804071465079</v>
      </c>
      <c r="AU585" s="127" t="s">
        <v>44</v>
      </c>
      <c r="AV585" s="127" t="s">
        <v>44</v>
      </c>
      <c r="AW585" s="127">
        <v>0.1046788202085073</v>
      </c>
      <c r="AX585" s="127">
        <v>0.99528087553281541</v>
      </c>
      <c r="AY585" s="127">
        <v>0.96360072543823205</v>
      </c>
      <c r="AZ585" s="127">
        <v>0.96292210127382605</v>
      </c>
      <c r="BA585" s="127">
        <v>1.024220623092249</v>
      </c>
      <c r="BB585" s="127">
        <v>1.1269883756957395</v>
      </c>
      <c r="BC585" s="127">
        <v>1.1636100708915229</v>
      </c>
      <c r="BD585" s="127">
        <v>0.94046938154230675</v>
      </c>
      <c r="BE585" s="127">
        <v>1.1226703379340577</v>
      </c>
      <c r="BF585" s="127" t="s">
        <v>44</v>
      </c>
      <c r="BG585" s="127" t="s">
        <v>44</v>
      </c>
      <c r="BH585" s="127">
        <v>1.142900607017364</v>
      </c>
      <c r="BI585" s="127">
        <v>-5.1482728961399997E-5</v>
      </c>
      <c r="BJ585" s="127">
        <v>-1.6526126808495E-3</v>
      </c>
      <c r="BK585" s="127">
        <v>-5.4977220171537004E-3</v>
      </c>
      <c r="BL585" s="127">
        <v>2.8110203351965346E-3</v>
      </c>
      <c r="BM585" s="127">
        <v>1.4331313110840016E-2</v>
      </c>
      <c r="BN585" s="127">
        <v>1.7790914632040501E-2</v>
      </c>
      <c r="BO585" s="127">
        <v>-7.7672213429970998E-3</v>
      </c>
      <c r="BP585" s="127">
        <v>1.51780052616166E-2</v>
      </c>
      <c r="BQ585" s="127" t="s">
        <v>44</v>
      </c>
      <c r="BR585" s="127" t="s">
        <v>44</v>
      </c>
      <c r="BS585" s="127">
        <v>1.1990151988093833E-2</v>
      </c>
      <c r="BT585" s="127">
        <v>4.0717730154270996E-3</v>
      </c>
      <c r="BU585" s="127">
        <v>6.1223433531508997E-3</v>
      </c>
      <c r="BV585" s="174">
        <v>-1.1772857510133079</v>
      </c>
      <c r="BW585" s="174">
        <v>1.1476934313587559</v>
      </c>
      <c r="BX585" s="127">
        <v>-2.1809493954375999E-3</v>
      </c>
      <c r="BY585" s="127">
        <v>-5.3822798207029197E-2</v>
      </c>
      <c r="BZ585" s="174">
        <v>-4.3610760404379998E-4</v>
      </c>
      <c r="CA585" s="179">
        <v>-3.0958524366519701E-2</v>
      </c>
      <c r="CB585" s="179">
        <v>-2.4020430053599402E-2</v>
      </c>
      <c r="CC585" s="179">
        <v>5.8141773974575602E-2</v>
      </c>
      <c r="CD585" s="179">
        <v>6.5000164227212096E-2</v>
      </c>
      <c r="CE585" s="179">
        <v>5.1287288921779299E-2</v>
      </c>
      <c r="CF585" s="179">
        <v>1.7968381973615499E-2</v>
      </c>
      <c r="CG585" s="176">
        <v>4.0990381500000002</v>
      </c>
      <c r="CH585" s="168">
        <v>0.56000000000000005</v>
      </c>
      <c r="CI585" s="169">
        <v>0.15</v>
      </c>
      <c r="CJ585" s="169">
        <v>1.6800000000000001E-3</v>
      </c>
      <c r="CK585" s="169" t="s">
        <v>44</v>
      </c>
      <c r="CL585" s="169">
        <v>1.6800000000000001E-3</v>
      </c>
      <c r="CM585" s="177">
        <v>1802278682.0699999</v>
      </c>
      <c r="CN585" s="177">
        <v>1850769215.5422225</v>
      </c>
      <c r="CO585" s="177">
        <v>-202373997.66999999</v>
      </c>
      <c r="CP585" s="127" t="s">
        <v>44</v>
      </c>
      <c r="CQ585" s="127" t="s">
        <v>44</v>
      </c>
      <c r="CR585" s="127" t="s">
        <v>44</v>
      </c>
      <c r="CS585" s="127" t="s">
        <v>44</v>
      </c>
      <c r="CT585" s="125" t="s">
        <v>44</v>
      </c>
      <c r="CU585" s="125" t="s">
        <v>44</v>
      </c>
      <c r="CV585" s="125" t="s">
        <v>6755</v>
      </c>
      <c r="CW585" s="125" t="s">
        <v>44</v>
      </c>
      <c r="CX585" s="153">
        <v>25569.625694432871</v>
      </c>
    </row>
    <row r="586" spans="1:102" ht="15" customHeight="1" x14ac:dyDescent="0.25">
      <c r="A586" s="8"/>
      <c r="B586" s="128">
        <v>38026926000129</v>
      </c>
      <c r="C586" s="151" t="s">
        <v>6756</v>
      </c>
      <c r="D586" s="125">
        <v>10</v>
      </c>
      <c r="E586" s="125"/>
      <c r="F586" s="121"/>
      <c r="G586" s="125" t="s">
        <v>3901</v>
      </c>
      <c r="H586" s="125" t="s">
        <v>3264</v>
      </c>
      <c r="I586" s="125" t="s">
        <v>3265</v>
      </c>
      <c r="J586" s="125" t="s">
        <v>3318</v>
      </c>
      <c r="K586" s="125" t="s">
        <v>3285</v>
      </c>
      <c r="L586" s="125" t="s">
        <v>3272</v>
      </c>
      <c r="M586" s="125" t="s">
        <v>160</v>
      </c>
      <c r="N586" s="125" t="s">
        <v>3324</v>
      </c>
      <c r="O586" s="125" t="s">
        <v>5025</v>
      </c>
      <c r="P586" s="125" t="s">
        <v>4661</v>
      </c>
      <c r="Q586" s="126">
        <v>1000</v>
      </c>
      <c r="R586" s="125" t="s">
        <v>4571</v>
      </c>
      <c r="S586" s="187" t="s">
        <v>44</v>
      </c>
      <c r="T586" s="170">
        <v>100</v>
      </c>
      <c r="U586" s="170">
        <v>100</v>
      </c>
      <c r="V586" s="171" t="s">
        <v>3271</v>
      </c>
      <c r="W586" s="171" t="s">
        <v>132</v>
      </c>
      <c r="X586" s="171" t="s">
        <v>3289</v>
      </c>
      <c r="Y586" s="171" t="s">
        <v>3288</v>
      </c>
      <c r="Z586" s="171">
        <v>31</v>
      </c>
      <c r="AA586" s="171" t="s">
        <v>44</v>
      </c>
      <c r="AB586" s="168" t="s">
        <v>44</v>
      </c>
      <c r="AC586" s="171" t="s">
        <v>6757</v>
      </c>
      <c r="AD586" s="168">
        <v>3.0000000000000001E-3</v>
      </c>
      <c r="AE586" s="168">
        <v>0.40300000000000002</v>
      </c>
      <c r="AF586" s="168">
        <v>7.4999999999999997E-3</v>
      </c>
      <c r="AG586" s="168">
        <v>0.2</v>
      </c>
      <c r="AH586" s="171" t="s">
        <v>4607</v>
      </c>
      <c r="AI586" s="171" t="s">
        <v>5682</v>
      </c>
      <c r="AJ586" s="171" t="s">
        <v>4619</v>
      </c>
      <c r="AK586" s="172">
        <v>44104</v>
      </c>
      <c r="AL586" s="186" t="s">
        <v>6758</v>
      </c>
      <c r="AM586" s="127">
        <v>1.2205939420418499E-2</v>
      </c>
      <c r="AN586" s="127">
        <v>5.02178626409477E-2</v>
      </c>
      <c r="AO586" s="127">
        <v>0.1149782990427628</v>
      </c>
      <c r="AP586" s="127">
        <v>0.1067187046060413</v>
      </c>
      <c r="AQ586" s="127">
        <v>0.1113218742744139</v>
      </c>
      <c r="AR586" s="127">
        <v>7.5036300544877296E-2</v>
      </c>
      <c r="AS586" s="127">
        <v>0.1108737768705563</v>
      </c>
      <c r="AT586" s="127">
        <v>0.1094284901267954</v>
      </c>
      <c r="AU586" s="127" t="s">
        <v>44</v>
      </c>
      <c r="AV586" s="127" t="s">
        <v>44</v>
      </c>
      <c r="AW586" s="127">
        <v>0.1043223502479164</v>
      </c>
      <c r="AX586" s="127">
        <v>1.1188479811735057</v>
      </c>
      <c r="AY586" s="127">
        <v>1.1060630184885802</v>
      </c>
      <c r="AZ586" s="127">
        <v>0.77544003030957742</v>
      </c>
      <c r="BA586" s="127">
        <v>0.80223237242795875</v>
      </c>
      <c r="BB586" s="127">
        <v>0.84864121702574769</v>
      </c>
      <c r="BC586" s="127">
        <v>0.69005414873248272</v>
      </c>
      <c r="BD586" s="127">
        <v>0.84977422637702549</v>
      </c>
      <c r="BE586" s="127">
        <v>0.88441330939675233</v>
      </c>
      <c r="BF586" s="127" t="s">
        <v>44</v>
      </c>
      <c r="BG586" s="127" t="s">
        <v>44</v>
      </c>
      <c r="BH586" s="127">
        <v>0.96085150491420357</v>
      </c>
      <c r="BI586" s="127">
        <v>1.2965579621651E-3</v>
      </c>
      <c r="BJ586" s="127">
        <v>4.8155105131549997E-3</v>
      </c>
      <c r="BK586" s="127">
        <v>-3.3296608814212501E-2</v>
      </c>
      <c r="BL586" s="127">
        <v>-2.3219627063282289E-2</v>
      </c>
      <c r="BM586" s="127">
        <v>-1.7552282542203979E-2</v>
      </c>
      <c r="BN586" s="127">
        <v>-3.3703427609364997E-2</v>
      </c>
      <c r="BO586" s="127">
        <v>-1.9600616714268802E-2</v>
      </c>
      <c r="BP586" s="127">
        <v>-1.43015453262387E-2</v>
      </c>
      <c r="BQ586" s="127" t="s">
        <v>44</v>
      </c>
      <c r="BR586" s="127" t="s">
        <v>44</v>
      </c>
      <c r="BS586" s="127">
        <v>-3.834175046849575E-3</v>
      </c>
      <c r="BT586" s="127">
        <v>1.8687331059630701E-2</v>
      </c>
      <c r="BU586" s="127">
        <v>2.3563161632821399E-2</v>
      </c>
      <c r="BV586" s="174">
        <v>-1.5661049156163065</v>
      </c>
      <c r="BW586" s="174">
        <v>-0.1191775350502364</v>
      </c>
      <c r="BX586" s="127">
        <v>-6.2490841041136997E-3</v>
      </c>
      <c r="BY586" s="127">
        <v>-2.3106177759620601E-2</v>
      </c>
      <c r="BZ586" s="174">
        <v>5.3700203488772601E-2</v>
      </c>
      <c r="CA586" s="179">
        <v>0.50334934020575139</v>
      </c>
      <c r="CB586" s="179">
        <v>-0.31239241156116471</v>
      </c>
      <c r="CC586" s="179">
        <v>0.73111325128966909</v>
      </c>
      <c r="CD586" s="179">
        <v>0.82802465932911029</v>
      </c>
      <c r="CE586" s="179">
        <v>4.7688086357173198E-2</v>
      </c>
      <c r="CF586" s="179">
        <v>0.59736629138651676</v>
      </c>
      <c r="CG586" s="176">
        <v>1.73548736</v>
      </c>
      <c r="CH586" s="168">
        <v>0.56000000000000005</v>
      </c>
      <c r="CI586" s="169">
        <v>0.15</v>
      </c>
      <c r="CJ586" s="169">
        <v>1.6800000000000001E-3</v>
      </c>
      <c r="CK586" s="169" t="s">
        <v>44</v>
      </c>
      <c r="CL586" s="169">
        <v>1.6800000000000001E-3</v>
      </c>
      <c r="CM586" s="177">
        <v>463791263.74000001</v>
      </c>
      <c r="CN586" s="177">
        <v>451123345.2288096</v>
      </c>
      <c r="CO586" s="177">
        <v>-27069688.750000004</v>
      </c>
      <c r="CP586" s="127" t="s">
        <v>44</v>
      </c>
      <c r="CQ586" s="127" t="s">
        <v>44</v>
      </c>
      <c r="CR586" s="127" t="s">
        <v>44</v>
      </c>
      <c r="CS586" s="127" t="s">
        <v>44</v>
      </c>
      <c r="CT586" s="125" t="s">
        <v>44</v>
      </c>
      <c r="CU586" s="125" t="s">
        <v>44</v>
      </c>
      <c r="CV586" s="125" t="s">
        <v>6759</v>
      </c>
      <c r="CW586" s="125" t="s">
        <v>44</v>
      </c>
      <c r="CX586" s="153">
        <v>25569.625694432871</v>
      </c>
    </row>
    <row r="587" spans="1:102" ht="15" customHeight="1" x14ac:dyDescent="0.25">
      <c r="A587" s="8"/>
      <c r="B587" s="128">
        <v>52019407000164</v>
      </c>
      <c r="C587" s="151" t="s">
        <v>6567</v>
      </c>
      <c r="D587" s="125">
        <v>40</v>
      </c>
      <c r="E587" s="125"/>
      <c r="F587" s="121"/>
      <c r="G587" s="125" t="s">
        <v>3880</v>
      </c>
      <c r="H587" s="125" t="s">
        <v>347</v>
      </c>
      <c r="I587" s="125" t="s">
        <v>3278</v>
      </c>
      <c r="J587" s="125" t="s">
        <v>3317</v>
      </c>
      <c r="K587" s="125" t="s">
        <v>44</v>
      </c>
      <c r="L587" s="125" t="s">
        <v>3273</v>
      </c>
      <c r="M587" s="125" t="s">
        <v>4965</v>
      </c>
      <c r="N587" s="125" t="s">
        <v>4785</v>
      </c>
      <c r="O587" s="125" t="s">
        <v>4730</v>
      </c>
      <c r="P587" s="125" t="s">
        <v>5010</v>
      </c>
      <c r="Q587" s="126">
        <v>1</v>
      </c>
      <c r="R587" s="125" t="s">
        <v>4612</v>
      </c>
      <c r="S587" s="187" t="s">
        <v>44</v>
      </c>
      <c r="T587" s="170">
        <v>1</v>
      </c>
      <c r="U587" s="170">
        <v>1</v>
      </c>
      <c r="V587" s="171" t="s">
        <v>3271</v>
      </c>
      <c r="W587" s="171" t="s">
        <v>132</v>
      </c>
      <c r="X587" s="171" t="s">
        <v>132</v>
      </c>
      <c r="Y587" s="171" t="s">
        <v>132</v>
      </c>
      <c r="Z587" s="171">
        <v>0</v>
      </c>
      <c r="AA587" s="171" t="s">
        <v>44</v>
      </c>
      <c r="AB587" s="168" t="s">
        <v>44</v>
      </c>
      <c r="AC587" s="171" t="s">
        <v>44</v>
      </c>
      <c r="AD587" s="168">
        <v>1E-4</v>
      </c>
      <c r="AE587" s="168" t="s">
        <v>44</v>
      </c>
      <c r="AF587" s="168">
        <v>1E-4</v>
      </c>
      <c r="AG587" s="168">
        <v>0.1</v>
      </c>
      <c r="AH587" s="171" t="s">
        <v>3300</v>
      </c>
      <c r="AI587" s="171" t="s">
        <v>133</v>
      </c>
      <c r="AJ587" s="171" t="s">
        <v>3246</v>
      </c>
      <c r="AK587" s="172">
        <v>36526</v>
      </c>
      <c r="AL587" s="186" t="s">
        <v>6568</v>
      </c>
      <c r="AM587" s="127" t="s">
        <v>44</v>
      </c>
      <c r="AN587" s="127" t="s">
        <v>44</v>
      </c>
      <c r="AO587" s="127" t="s">
        <v>44</v>
      </c>
      <c r="AP587" s="127" t="s">
        <v>44</v>
      </c>
      <c r="AQ587" s="127" t="s">
        <v>44</v>
      </c>
      <c r="AR587" s="127">
        <v>0.22780449635770411</v>
      </c>
      <c r="AS587" s="127" t="s">
        <v>44</v>
      </c>
      <c r="AT587" s="127" t="s">
        <v>44</v>
      </c>
      <c r="AU587" s="127" t="s">
        <v>44</v>
      </c>
      <c r="AV587" s="127" t="s">
        <v>44</v>
      </c>
      <c r="AW587" s="127" t="s">
        <v>44</v>
      </c>
      <c r="AX587" s="127" t="s">
        <v>44</v>
      </c>
      <c r="AY587" s="127" t="s">
        <v>44</v>
      </c>
      <c r="AZ587" s="127" t="s">
        <v>44</v>
      </c>
      <c r="BA587" s="127" t="s">
        <v>44</v>
      </c>
      <c r="BB587" s="127" t="s">
        <v>44</v>
      </c>
      <c r="BC587" s="127">
        <v>2.094951865564477</v>
      </c>
      <c r="BD587" s="127" t="s">
        <v>44</v>
      </c>
      <c r="BE587" s="127" t="s">
        <v>44</v>
      </c>
      <c r="BF587" s="127" t="s">
        <v>44</v>
      </c>
      <c r="BG587" s="127" t="s">
        <v>44</v>
      </c>
      <c r="BH587" s="127" t="s">
        <v>44</v>
      </c>
      <c r="BI587" s="127" t="s">
        <v>44</v>
      </c>
      <c r="BJ587" s="127" t="s">
        <v>44</v>
      </c>
      <c r="BK587" s="127" t="s">
        <v>44</v>
      </c>
      <c r="BL587" s="127" t="s">
        <v>44</v>
      </c>
      <c r="BM587" s="127" t="s">
        <v>44</v>
      </c>
      <c r="BN587" s="127">
        <v>0.11906476820346169</v>
      </c>
      <c r="BO587" s="127" t="s">
        <v>44</v>
      </c>
      <c r="BP587" s="127" t="s">
        <v>44</v>
      </c>
      <c r="BQ587" s="127" t="s">
        <v>44</v>
      </c>
      <c r="BR587" s="127" t="s">
        <v>44</v>
      </c>
      <c r="BS587" s="127" t="s">
        <v>44</v>
      </c>
      <c r="BT587" s="127" t="s">
        <v>44</v>
      </c>
      <c r="BU587" s="127" t="s">
        <v>44</v>
      </c>
      <c r="BV587" s="174" t="s">
        <v>44</v>
      </c>
      <c r="BW587" s="174" t="s">
        <v>44</v>
      </c>
      <c r="BX587" s="127" t="s">
        <v>44</v>
      </c>
      <c r="BY587" s="127" t="s">
        <v>44</v>
      </c>
      <c r="BZ587" s="174" t="s">
        <v>44</v>
      </c>
      <c r="CA587" s="179" t="s">
        <v>44</v>
      </c>
      <c r="CB587" s="179" t="s">
        <v>44</v>
      </c>
      <c r="CC587" s="179" t="s">
        <v>44</v>
      </c>
      <c r="CD587" s="179" t="s">
        <v>44</v>
      </c>
      <c r="CE587" s="179" t="s">
        <v>44</v>
      </c>
      <c r="CF587" s="179" t="s">
        <v>44</v>
      </c>
      <c r="CG587" s="176" t="s">
        <v>44</v>
      </c>
      <c r="CH587" s="168" t="s">
        <v>44</v>
      </c>
      <c r="CI587" s="169" t="s">
        <v>44</v>
      </c>
      <c r="CJ587" s="169" t="s">
        <v>44</v>
      </c>
      <c r="CK587" s="169" t="s">
        <v>44</v>
      </c>
      <c r="CL587" s="169" t="s">
        <v>44</v>
      </c>
      <c r="CM587" s="177" t="s">
        <v>44</v>
      </c>
      <c r="CN587" s="177" t="s">
        <v>44</v>
      </c>
      <c r="CO587" s="177" t="s">
        <v>44</v>
      </c>
      <c r="CP587" s="127" t="s">
        <v>44</v>
      </c>
      <c r="CQ587" s="127" t="s">
        <v>44</v>
      </c>
      <c r="CR587" s="127" t="s">
        <v>44</v>
      </c>
      <c r="CS587" s="127" t="s">
        <v>44</v>
      </c>
      <c r="CT587" s="125" t="s">
        <v>44</v>
      </c>
      <c r="CU587" s="125" t="s">
        <v>44</v>
      </c>
      <c r="CV587" s="125" t="s">
        <v>6569</v>
      </c>
      <c r="CW587" s="125" t="s">
        <v>44</v>
      </c>
      <c r="CX587" s="153">
        <v>25569.709027766203</v>
      </c>
    </row>
    <row r="588" spans="1:102" ht="15" customHeight="1" x14ac:dyDescent="0.25">
      <c r="A588" s="8"/>
      <c r="B588" s="128">
        <v>51931205000121</v>
      </c>
      <c r="C588" s="151" t="s">
        <v>4006</v>
      </c>
      <c r="D588" s="125">
        <v>50</v>
      </c>
      <c r="E588" s="125"/>
      <c r="F588" s="121"/>
      <c r="G588" s="125" t="s">
        <v>706</v>
      </c>
      <c r="H588" s="125" t="s">
        <v>347</v>
      </c>
      <c r="I588" s="125" t="s">
        <v>3278</v>
      </c>
      <c r="J588" s="125" t="s">
        <v>357</v>
      </c>
      <c r="K588" s="125" t="s">
        <v>3285</v>
      </c>
      <c r="L588" s="125" t="s">
        <v>3273</v>
      </c>
      <c r="M588" s="125" t="s">
        <v>4965</v>
      </c>
      <c r="N588" s="125" t="s">
        <v>4785</v>
      </c>
      <c r="O588" s="125" t="s">
        <v>4647</v>
      </c>
      <c r="P588" s="125" t="s">
        <v>3828</v>
      </c>
      <c r="Q588" s="126">
        <v>10000</v>
      </c>
      <c r="R588" s="125" t="s">
        <v>4612</v>
      </c>
      <c r="S588" s="187" t="s">
        <v>44</v>
      </c>
      <c r="T588" s="170">
        <v>1000</v>
      </c>
      <c r="U588" s="170">
        <v>1000</v>
      </c>
      <c r="V588" s="171" t="s">
        <v>3271</v>
      </c>
      <c r="W588" s="171" t="s">
        <v>132</v>
      </c>
      <c r="X588" s="171" t="s">
        <v>44</v>
      </c>
      <c r="Y588" s="171" t="s">
        <v>44</v>
      </c>
      <c r="Z588" s="171" t="s">
        <v>44</v>
      </c>
      <c r="AA588" s="171" t="s">
        <v>44</v>
      </c>
      <c r="AB588" s="168" t="s">
        <v>44</v>
      </c>
      <c r="AC588" s="171" t="s">
        <v>44</v>
      </c>
      <c r="AD588" s="168">
        <v>0.02</v>
      </c>
      <c r="AE588" s="168" t="s">
        <v>44</v>
      </c>
      <c r="AF588" s="168">
        <v>2.1000000000000001E-2</v>
      </c>
      <c r="AG588" s="168">
        <v>0.2</v>
      </c>
      <c r="AH588" s="171" t="s">
        <v>3322</v>
      </c>
      <c r="AI588" s="171" t="s">
        <v>4573</v>
      </c>
      <c r="AJ588" s="171" t="s">
        <v>44</v>
      </c>
      <c r="AK588" s="172">
        <v>45223</v>
      </c>
      <c r="AL588" s="186" t="s">
        <v>6760</v>
      </c>
      <c r="AM588" s="127" t="s">
        <v>44</v>
      </c>
      <c r="AN588" s="127" t="s">
        <v>44</v>
      </c>
      <c r="AO588" s="127" t="s">
        <v>44</v>
      </c>
      <c r="AP588" s="127" t="s">
        <v>44</v>
      </c>
      <c r="AQ588" s="127" t="s">
        <v>44</v>
      </c>
      <c r="AR588" s="127" t="s">
        <v>44</v>
      </c>
      <c r="AS588" s="127" t="s">
        <v>44</v>
      </c>
      <c r="AT588" s="127" t="s">
        <v>44</v>
      </c>
      <c r="AU588" s="127" t="s">
        <v>44</v>
      </c>
      <c r="AV588" s="127" t="s">
        <v>44</v>
      </c>
      <c r="AW588" s="127" t="s">
        <v>44</v>
      </c>
      <c r="AX588" s="127" t="s">
        <v>44</v>
      </c>
      <c r="AY588" s="127" t="s">
        <v>44</v>
      </c>
      <c r="AZ588" s="127" t="s">
        <v>44</v>
      </c>
      <c r="BA588" s="127" t="s">
        <v>44</v>
      </c>
      <c r="BB588" s="127" t="s">
        <v>44</v>
      </c>
      <c r="BC588" s="127" t="s">
        <v>44</v>
      </c>
      <c r="BD588" s="127" t="s">
        <v>44</v>
      </c>
      <c r="BE588" s="127" t="s">
        <v>44</v>
      </c>
      <c r="BF588" s="127" t="s">
        <v>44</v>
      </c>
      <c r="BG588" s="127" t="s">
        <v>44</v>
      </c>
      <c r="BH588" s="127" t="s">
        <v>44</v>
      </c>
      <c r="BI588" s="127" t="s">
        <v>44</v>
      </c>
      <c r="BJ588" s="127" t="s">
        <v>44</v>
      </c>
      <c r="BK588" s="127" t="s">
        <v>44</v>
      </c>
      <c r="BL588" s="127" t="s">
        <v>44</v>
      </c>
      <c r="BM588" s="127" t="s">
        <v>44</v>
      </c>
      <c r="BN588" s="127" t="s">
        <v>44</v>
      </c>
      <c r="BO588" s="127" t="s">
        <v>44</v>
      </c>
      <c r="BP588" s="127" t="s">
        <v>44</v>
      </c>
      <c r="BQ588" s="127" t="s">
        <v>44</v>
      </c>
      <c r="BR588" s="127" t="s">
        <v>44</v>
      </c>
      <c r="BS588" s="127" t="s">
        <v>44</v>
      </c>
      <c r="BT588" s="127">
        <v>0.17313378999072929</v>
      </c>
      <c r="BU588" s="127">
        <v>0.17177587946448719</v>
      </c>
      <c r="BV588" s="174">
        <v>8.1606443482580504E-2</v>
      </c>
      <c r="BW588" s="174">
        <v>6.7008464559226405E-2</v>
      </c>
      <c r="BX588" s="127">
        <v>-1.4688015070329101E-2</v>
      </c>
      <c r="BY588" s="127">
        <v>-1.5017513639325301E-2</v>
      </c>
      <c r="BZ588" s="174">
        <v>1.38877274178712E-2</v>
      </c>
      <c r="CA588" s="179">
        <v>1.2981892036703699E-2</v>
      </c>
      <c r="CB588" s="179">
        <v>1.44602186037666E-2</v>
      </c>
      <c r="CC588" s="179">
        <v>5.0456221730596398E-2</v>
      </c>
      <c r="CD588" s="179">
        <v>6.8846365210593605E-2</v>
      </c>
      <c r="CE588" s="179">
        <v>8.2825816809023994E-3</v>
      </c>
      <c r="CF588" s="179">
        <v>3.5004977412864902E-2</v>
      </c>
      <c r="CG588" s="176">
        <v>1298.7333214600001</v>
      </c>
      <c r="CH588" s="168">
        <v>0.18</v>
      </c>
      <c r="CI588" s="169">
        <v>0.1</v>
      </c>
      <c r="CJ588" s="169">
        <v>3.5999999999999999E-3</v>
      </c>
      <c r="CK588" s="169" t="s">
        <v>44</v>
      </c>
      <c r="CL588" s="169">
        <v>3.5999999999999999E-3</v>
      </c>
      <c r="CM588" s="177">
        <v>511377544.10000002</v>
      </c>
      <c r="CN588" s="177">
        <v>488962257.34658802</v>
      </c>
      <c r="CO588" s="177" t="s">
        <v>44</v>
      </c>
      <c r="CP588" s="127" t="s">
        <v>44</v>
      </c>
      <c r="CQ588" s="127" t="s">
        <v>44</v>
      </c>
      <c r="CR588" s="127" t="s">
        <v>44</v>
      </c>
      <c r="CS588" s="127" t="s">
        <v>44</v>
      </c>
      <c r="CT588" s="125" t="s">
        <v>44</v>
      </c>
      <c r="CU588" s="125" t="s">
        <v>44</v>
      </c>
      <c r="CV588" s="125" t="s">
        <v>6761</v>
      </c>
      <c r="CW588" s="125" t="s">
        <v>44</v>
      </c>
      <c r="CX588" s="153">
        <v>25569.604861099539</v>
      </c>
    </row>
    <row r="589" spans="1:102" ht="15" customHeight="1" x14ac:dyDescent="0.25">
      <c r="A589" s="8"/>
      <c r="B589" s="128">
        <v>51931205000121</v>
      </c>
      <c r="C589" s="151" t="s">
        <v>4007</v>
      </c>
      <c r="D589" s="125">
        <v>50</v>
      </c>
      <c r="E589" s="125"/>
      <c r="F589" s="121"/>
      <c r="G589" s="125" t="s">
        <v>706</v>
      </c>
      <c r="H589" s="125" t="s">
        <v>347</v>
      </c>
      <c r="I589" s="125" t="s">
        <v>3278</v>
      </c>
      <c r="J589" s="125" t="s">
        <v>357</v>
      </c>
      <c r="K589" s="125" t="s">
        <v>3298</v>
      </c>
      <c r="L589" s="125" t="s">
        <v>3273</v>
      </c>
      <c r="M589" s="125" t="s">
        <v>4965</v>
      </c>
      <c r="N589" s="125" t="s">
        <v>4785</v>
      </c>
      <c r="O589" s="125" t="s">
        <v>4647</v>
      </c>
      <c r="P589" s="125" t="s">
        <v>3828</v>
      </c>
      <c r="Q589" s="126">
        <v>1000000</v>
      </c>
      <c r="R589" s="125" t="s">
        <v>4612</v>
      </c>
      <c r="S589" s="187" t="s">
        <v>44</v>
      </c>
      <c r="T589" s="170">
        <v>1000</v>
      </c>
      <c r="U589" s="170">
        <v>1000</v>
      </c>
      <c r="V589" s="171" t="s">
        <v>3271</v>
      </c>
      <c r="W589" s="171" t="s">
        <v>132</v>
      </c>
      <c r="X589" s="171" t="s">
        <v>44</v>
      </c>
      <c r="Y589" s="171" t="s">
        <v>44</v>
      </c>
      <c r="Z589" s="171" t="s">
        <v>44</v>
      </c>
      <c r="AA589" s="171" t="s">
        <v>44</v>
      </c>
      <c r="AB589" s="168" t="s">
        <v>44</v>
      </c>
      <c r="AC589" s="171" t="s">
        <v>44</v>
      </c>
      <c r="AD589" s="168">
        <v>0.02</v>
      </c>
      <c r="AE589" s="168" t="s">
        <v>44</v>
      </c>
      <c r="AF589" s="168">
        <v>2.1000000000000001E-2</v>
      </c>
      <c r="AG589" s="168">
        <v>0.2</v>
      </c>
      <c r="AH589" s="171" t="s">
        <v>3322</v>
      </c>
      <c r="AI589" s="171" t="s">
        <v>4573</v>
      </c>
      <c r="AJ589" s="171" t="s">
        <v>44</v>
      </c>
      <c r="AK589" s="172">
        <v>45223</v>
      </c>
      <c r="AL589" s="186" t="s">
        <v>6762</v>
      </c>
      <c r="AM589" s="127" t="s">
        <v>44</v>
      </c>
      <c r="AN589" s="127" t="s">
        <v>44</v>
      </c>
      <c r="AO589" s="127" t="s">
        <v>44</v>
      </c>
      <c r="AP589" s="127" t="s">
        <v>44</v>
      </c>
      <c r="AQ589" s="127" t="s">
        <v>44</v>
      </c>
      <c r="AR589" s="127" t="s">
        <v>44</v>
      </c>
      <c r="AS589" s="127" t="s">
        <v>44</v>
      </c>
      <c r="AT589" s="127" t="s">
        <v>44</v>
      </c>
      <c r="AU589" s="127" t="s">
        <v>44</v>
      </c>
      <c r="AV589" s="127" t="s">
        <v>44</v>
      </c>
      <c r="AW589" s="127" t="s">
        <v>44</v>
      </c>
      <c r="AX589" s="127" t="s">
        <v>44</v>
      </c>
      <c r="AY589" s="127" t="s">
        <v>44</v>
      </c>
      <c r="AZ589" s="127" t="s">
        <v>44</v>
      </c>
      <c r="BA589" s="127" t="s">
        <v>44</v>
      </c>
      <c r="BB589" s="127" t="s">
        <v>44</v>
      </c>
      <c r="BC589" s="127" t="s">
        <v>44</v>
      </c>
      <c r="BD589" s="127" t="s">
        <v>44</v>
      </c>
      <c r="BE589" s="127" t="s">
        <v>44</v>
      </c>
      <c r="BF589" s="127" t="s">
        <v>44</v>
      </c>
      <c r="BG589" s="127" t="s">
        <v>44</v>
      </c>
      <c r="BH589" s="127" t="s">
        <v>44</v>
      </c>
      <c r="BI589" s="127" t="s">
        <v>44</v>
      </c>
      <c r="BJ589" s="127" t="s">
        <v>44</v>
      </c>
      <c r="BK589" s="127" t="s">
        <v>44</v>
      </c>
      <c r="BL589" s="127" t="s">
        <v>44</v>
      </c>
      <c r="BM589" s="127" t="s">
        <v>44</v>
      </c>
      <c r="BN589" s="127" t="s">
        <v>44</v>
      </c>
      <c r="BO589" s="127" t="s">
        <v>44</v>
      </c>
      <c r="BP589" s="127" t="s">
        <v>44</v>
      </c>
      <c r="BQ589" s="127" t="s">
        <v>44</v>
      </c>
      <c r="BR589" s="127" t="s">
        <v>44</v>
      </c>
      <c r="BS589" s="127" t="s">
        <v>44</v>
      </c>
      <c r="BT589" s="127">
        <v>0.17313378999072929</v>
      </c>
      <c r="BU589" s="127">
        <v>0.17177587946448719</v>
      </c>
      <c r="BV589" s="174">
        <v>8.1606443482580504E-2</v>
      </c>
      <c r="BW589" s="174">
        <v>6.7008464559226405E-2</v>
      </c>
      <c r="BX589" s="127">
        <v>-1.4688015070329101E-2</v>
      </c>
      <c r="BY589" s="127">
        <v>-1.5017513639325301E-2</v>
      </c>
      <c r="BZ589" s="174">
        <v>1.38877274178712E-2</v>
      </c>
      <c r="CA589" s="179">
        <v>1.2981892036703699E-2</v>
      </c>
      <c r="CB589" s="179">
        <v>1.44602186037666E-2</v>
      </c>
      <c r="CC589" s="179">
        <v>5.0456221730596398E-2</v>
      </c>
      <c r="CD589" s="179">
        <v>6.8846365210593605E-2</v>
      </c>
      <c r="CE589" s="179">
        <v>8.2825816809023994E-3</v>
      </c>
      <c r="CF589" s="179">
        <v>3.5004977412864902E-2</v>
      </c>
      <c r="CG589" s="176">
        <v>1298.7333214600001</v>
      </c>
      <c r="CH589" s="168">
        <v>0.18</v>
      </c>
      <c r="CI589" s="169">
        <v>0.1</v>
      </c>
      <c r="CJ589" s="169">
        <v>3.5999999999999999E-3</v>
      </c>
      <c r="CK589" s="169" t="s">
        <v>44</v>
      </c>
      <c r="CL589" s="169">
        <v>3.5999999999999999E-3</v>
      </c>
      <c r="CM589" s="177">
        <v>511377544.10000002</v>
      </c>
      <c r="CN589" s="177">
        <v>488962257.34658802</v>
      </c>
      <c r="CO589" s="177" t="s">
        <v>44</v>
      </c>
      <c r="CP589" s="127" t="s">
        <v>44</v>
      </c>
      <c r="CQ589" s="127" t="s">
        <v>44</v>
      </c>
      <c r="CR589" s="127" t="s">
        <v>44</v>
      </c>
      <c r="CS589" s="127" t="s">
        <v>44</v>
      </c>
      <c r="CT589" s="125" t="s">
        <v>44</v>
      </c>
      <c r="CU589" s="125" t="s">
        <v>44</v>
      </c>
      <c r="CV589" s="125" t="s">
        <v>6761</v>
      </c>
      <c r="CW589" s="125" t="s">
        <v>44</v>
      </c>
      <c r="CX589" s="153">
        <v>25569.604861099539</v>
      </c>
    </row>
    <row r="590" spans="1:102" ht="15" customHeight="1" x14ac:dyDescent="0.25">
      <c r="A590" s="8"/>
      <c r="B590" s="128">
        <v>58290688000171</v>
      </c>
      <c r="C590" s="151" t="s">
        <v>3896</v>
      </c>
      <c r="D590" s="125">
        <v>50</v>
      </c>
      <c r="E590" s="125"/>
      <c r="F590" s="121"/>
      <c r="G590" s="125" t="s">
        <v>3897</v>
      </c>
      <c r="H590" s="125" t="s">
        <v>3263</v>
      </c>
      <c r="I590" s="125" t="s">
        <v>3257</v>
      </c>
      <c r="J590" s="125" t="s">
        <v>3319</v>
      </c>
      <c r="K590" s="125" t="s">
        <v>3285</v>
      </c>
      <c r="L590" s="125" t="s">
        <v>3272</v>
      </c>
      <c r="M590" s="125" t="s">
        <v>4629</v>
      </c>
      <c r="N590" s="125" t="s">
        <v>44</v>
      </c>
      <c r="O590" s="125" t="s">
        <v>4647</v>
      </c>
      <c r="P590" s="125" t="s">
        <v>3824</v>
      </c>
      <c r="Q590" s="126">
        <v>100</v>
      </c>
      <c r="R590" s="125" t="s">
        <v>4612</v>
      </c>
      <c r="S590" s="187" t="s">
        <v>44</v>
      </c>
      <c r="T590" s="170">
        <v>1000</v>
      </c>
      <c r="U590" s="170">
        <v>1000</v>
      </c>
      <c r="V590" s="171" t="s">
        <v>3271</v>
      </c>
      <c r="W590" s="171" t="s">
        <v>132</v>
      </c>
      <c r="X590" s="171" t="s">
        <v>132</v>
      </c>
      <c r="Y590" s="171" t="s">
        <v>132</v>
      </c>
      <c r="Z590" s="171">
        <v>0</v>
      </c>
      <c r="AA590" s="171" t="s">
        <v>44</v>
      </c>
      <c r="AB590" s="168" t="s">
        <v>44</v>
      </c>
      <c r="AC590" s="171" t="s">
        <v>44</v>
      </c>
      <c r="AD590" s="168">
        <v>9.0000000000000011E-3</v>
      </c>
      <c r="AE590" s="168" t="s">
        <v>44</v>
      </c>
      <c r="AF590" s="168">
        <v>9.1000000000000004E-3</v>
      </c>
      <c r="AG590" s="168">
        <v>0.2</v>
      </c>
      <c r="AH590" s="171" t="s">
        <v>3253</v>
      </c>
      <c r="AI590" s="171" t="s">
        <v>3254</v>
      </c>
      <c r="AJ590" s="171" t="s">
        <v>130</v>
      </c>
      <c r="AK590" s="172">
        <v>45693</v>
      </c>
      <c r="AL590" s="186" t="s">
        <v>6570</v>
      </c>
      <c r="AM590" s="127" t="s">
        <v>44</v>
      </c>
      <c r="AN590" s="127" t="s">
        <v>44</v>
      </c>
      <c r="AO590" s="127" t="s">
        <v>44</v>
      </c>
      <c r="AP590" s="127" t="s">
        <v>44</v>
      </c>
      <c r="AQ590" s="127" t="s">
        <v>44</v>
      </c>
      <c r="AR590" s="127" t="s">
        <v>44</v>
      </c>
      <c r="AS590" s="127" t="s">
        <v>44</v>
      </c>
      <c r="AT590" s="127" t="s">
        <v>44</v>
      </c>
      <c r="AU590" s="127" t="s">
        <v>44</v>
      </c>
      <c r="AV590" s="127" t="s">
        <v>44</v>
      </c>
      <c r="AW590" s="127" t="s">
        <v>44</v>
      </c>
      <c r="AX590" s="127" t="s">
        <v>44</v>
      </c>
      <c r="AY590" s="127" t="s">
        <v>44</v>
      </c>
      <c r="AZ590" s="127" t="s">
        <v>44</v>
      </c>
      <c r="BA590" s="127" t="s">
        <v>44</v>
      </c>
      <c r="BB590" s="127" t="s">
        <v>44</v>
      </c>
      <c r="BC590" s="127" t="s">
        <v>44</v>
      </c>
      <c r="BD590" s="127" t="s">
        <v>44</v>
      </c>
      <c r="BE590" s="127" t="s">
        <v>44</v>
      </c>
      <c r="BF590" s="127" t="s">
        <v>44</v>
      </c>
      <c r="BG590" s="127" t="s">
        <v>44</v>
      </c>
      <c r="BH590" s="127" t="s">
        <v>44</v>
      </c>
      <c r="BI590" s="127" t="s">
        <v>44</v>
      </c>
      <c r="BJ590" s="127" t="s">
        <v>44</v>
      </c>
      <c r="BK590" s="127" t="s">
        <v>44</v>
      </c>
      <c r="BL590" s="127" t="s">
        <v>44</v>
      </c>
      <c r="BM590" s="127" t="s">
        <v>44</v>
      </c>
      <c r="BN590" s="127" t="s">
        <v>44</v>
      </c>
      <c r="BO590" s="127" t="s">
        <v>44</v>
      </c>
      <c r="BP590" s="127" t="s">
        <v>44</v>
      </c>
      <c r="BQ590" s="127" t="s">
        <v>44</v>
      </c>
      <c r="BR590" s="127" t="s">
        <v>44</v>
      </c>
      <c r="BS590" s="127" t="s">
        <v>44</v>
      </c>
      <c r="BT590" s="127" t="s">
        <v>44</v>
      </c>
      <c r="BU590" s="127" t="s">
        <v>44</v>
      </c>
      <c r="BV590" s="174" t="s">
        <v>44</v>
      </c>
      <c r="BW590" s="174" t="s">
        <v>44</v>
      </c>
      <c r="BX590" s="127" t="s">
        <v>44</v>
      </c>
      <c r="BY590" s="127" t="s">
        <v>44</v>
      </c>
      <c r="BZ590" s="174" t="s">
        <v>44</v>
      </c>
      <c r="CA590" s="179" t="s">
        <v>44</v>
      </c>
      <c r="CB590" s="179" t="s">
        <v>44</v>
      </c>
      <c r="CC590" s="179" t="s">
        <v>44</v>
      </c>
      <c r="CD590" s="179" t="s">
        <v>44</v>
      </c>
      <c r="CE590" s="179" t="s">
        <v>44</v>
      </c>
      <c r="CF590" s="179" t="s">
        <v>44</v>
      </c>
      <c r="CG590" s="176" t="s">
        <v>44</v>
      </c>
      <c r="CH590" s="168">
        <v>0.15</v>
      </c>
      <c r="CI590" s="169">
        <v>0.1</v>
      </c>
      <c r="CJ590" s="169">
        <v>1.3500000000000001E-3</v>
      </c>
      <c r="CK590" s="169" t="s">
        <v>44</v>
      </c>
      <c r="CL590" s="169">
        <v>1.3500000000000001E-3</v>
      </c>
      <c r="CM590" s="177" t="s">
        <v>44</v>
      </c>
      <c r="CN590" s="177" t="s">
        <v>44</v>
      </c>
      <c r="CO590" s="177" t="s">
        <v>44</v>
      </c>
      <c r="CP590" s="127" t="s">
        <v>44</v>
      </c>
      <c r="CQ590" s="127" t="s">
        <v>44</v>
      </c>
      <c r="CR590" s="127" t="s">
        <v>44</v>
      </c>
      <c r="CS590" s="127" t="s">
        <v>44</v>
      </c>
      <c r="CT590" s="125" t="s">
        <v>44</v>
      </c>
      <c r="CU590" s="125" t="s">
        <v>44</v>
      </c>
      <c r="CV590" s="125" t="s">
        <v>6571</v>
      </c>
      <c r="CW590" s="125" t="s">
        <v>44</v>
      </c>
      <c r="CX590" s="153">
        <v>25569.625694432871</v>
      </c>
    </row>
    <row r="591" spans="1:102" ht="15" customHeight="1" x14ac:dyDescent="0.25">
      <c r="A591" s="8"/>
      <c r="B591" s="128">
        <v>42902399000146</v>
      </c>
      <c r="C591" s="151" t="s">
        <v>6572</v>
      </c>
      <c r="D591" s="125">
        <v>26</v>
      </c>
      <c r="E591" s="125"/>
      <c r="F591" s="121"/>
      <c r="G591" s="125" t="s">
        <v>618</v>
      </c>
      <c r="H591" s="125" t="s">
        <v>153</v>
      </c>
      <c r="I591" s="125" t="s">
        <v>2325</v>
      </c>
      <c r="J591" s="125" t="s">
        <v>3319</v>
      </c>
      <c r="K591" s="125" t="s">
        <v>3298</v>
      </c>
      <c r="L591" s="125" t="s">
        <v>3273</v>
      </c>
      <c r="M591" s="125" t="s">
        <v>112</v>
      </c>
      <c r="N591" s="125" t="s">
        <v>113</v>
      </c>
      <c r="O591" s="125" t="s">
        <v>4606</v>
      </c>
      <c r="P591" s="125" t="s">
        <v>112</v>
      </c>
      <c r="Q591" s="126">
        <v>5000</v>
      </c>
      <c r="R591" s="125" t="s">
        <v>4612</v>
      </c>
      <c r="S591" s="187" t="s">
        <v>44</v>
      </c>
      <c r="T591" s="170">
        <v>5000</v>
      </c>
      <c r="U591" s="170">
        <v>5000</v>
      </c>
      <c r="V591" s="171" t="s">
        <v>3271</v>
      </c>
      <c r="W591" s="171" t="s">
        <v>3288</v>
      </c>
      <c r="X591" s="171" t="s">
        <v>3289</v>
      </c>
      <c r="Y591" s="171" t="s">
        <v>3292</v>
      </c>
      <c r="Z591" s="171">
        <v>32</v>
      </c>
      <c r="AA591" s="171" t="s">
        <v>44</v>
      </c>
      <c r="AB591" s="168" t="s">
        <v>44</v>
      </c>
      <c r="AC591" s="171" t="s">
        <v>6573</v>
      </c>
      <c r="AD591" s="168">
        <v>6.9999999999999993E-3</v>
      </c>
      <c r="AE591" s="168">
        <v>1.3069999999999999</v>
      </c>
      <c r="AF591" s="168">
        <v>0.02</v>
      </c>
      <c r="AG591" s="168">
        <v>0.2</v>
      </c>
      <c r="AH591" s="171" t="s">
        <v>5038</v>
      </c>
      <c r="AI591" s="171" t="s">
        <v>5039</v>
      </c>
      <c r="AJ591" s="171" t="s">
        <v>44</v>
      </c>
      <c r="AK591" s="172">
        <v>44816</v>
      </c>
      <c r="AL591" s="186" t="s">
        <v>6574</v>
      </c>
      <c r="AM591" s="127">
        <v>1.68162482970255E-2</v>
      </c>
      <c r="AN591" s="127">
        <v>7.2252265888894399E-2</v>
      </c>
      <c r="AO591" s="127">
        <v>0.37173128035687369</v>
      </c>
      <c r="AP591" s="127">
        <v>0.28700212661910363</v>
      </c>
      <c r="AQ591" s="127">
        <v>0.27056793363161202</v>
      </c>
      <c r="AR591" s="127">
        <v>1.2959555533619899E-2</v>
      </c>
      <c r="AS591" s="127">
        <v>0.23009141106466191</v>
      </c>
      <c r="AT591" s="127" t="s">
        <v>44</v>
      </c>
      <c r="AU591" s="127" t="s">
        <v>44</v>
      </c>
      <c r="AV591" s="127" t="s">
        <v>44</v>
      </c>
      <c r="AW591" s="127">
        <v>0.2275248717118323</v>
      </c>
      <c r="AX591" s="127">
        <v>1.5414483727950703</v>
      </c>
      <c r="AY591" s="127">
        <v>1.5913771534463268</v>
      </c>
      <c r="AZ591" s="127">
        <v>2.5070410478045435</v>
      </c>
      <c r="BA591" s="127">
        <v>2.3420964193338403</v>
      </c>
      <c r="BB591" s="127">
        <v>2.394575661209573</v>
      </c>
      <c r="BC591" s="127">
        <v>0.1191795837050226</v>
      </c>
      <c r="BD591" s="127">
        <v>1.7634986049203047</v>
      </c>
      <c r="BE591" s="127" t="s">
        <v>44</v>
      </c>
      <c r="BF591" s="127" t="s">
        <v>44</v>
      </c>
      <c r="BG591" s="127" t="s">
        <v>44</v>
      </c>
      <c r="BH591" s="127">
        <v>1.9724248827878013</v>
      </c>
      <c r="BI591" s="127">
        <v>5.906866838772E-3</v>
      </c>
      <c r="BJ591" s="127">
        <v>2.6849913761101699E-2</v>
      </c>
      <c r="BK591" s="127">
        <v>0.2234563724998983</v>
      </c>
      <c r="BL591" s="127">
        <v>0.14650821174794815</v>
      </c>
      <c r="BM591" s="127">
        <v>0.14157865852961593</v>
      </c>
      <c r="BN591" s="127">
        <v>-9.5780172620622397E-2</v>
      </c>
      <c r="BO591" s="127">
        <v>9.96170174798367E-2</v>
      </c>
      <c r="BP591" s="127" t="s">
        <v>44</v>
      </c>
      <c r="BQ591" s="127" t="s">
        <v>44</v>
      </c>
      <c r="BR591" s="127" t="s">
        <v>44</v>
      </c>
      <c r="BS591" s="127">
        <v>0.10057086360866019</v>
      </c>
      <c r="BT591" s="127">
        <v>0.10139475844170209</v>
      </c>
      <c r="BU591" s="127">
        <v>0.1129029742308701</v>
      </c>
      <c r="BV591" s="174">
        <v>1.8057941078147637</v>
      </c>
      <c r="BW591" s="174">
        <v>0.78812254184935326</v>
      </c>
      <c r="BX591" s="127">
        <v>-5.5686656542737703E-2</v>
      </c>
      <c r="BY591" s="127">
        <v>-9.8018813260513593E-2</v>
      </c>
      <c r="BZ591" s="174">
        <v>0.54404795746677859</v>
      </c>
      <c r="CA591" s="179">
        <v>0.79250055814882714</v>
      </c>
      <c r="CB591" s="179">
        <v>-0.43871693942231232</v>
      </c>
      <c r="CC591" s="179">
        <v>0.57381058319456357</v>
      </c>
      <c r="CD591" s="179">
        <v>0.49793831443886871</v>
      </c>
      <c r="CE591" s="179">
        <v>5.0692947568249803E-2</v>
      </c>
      <c r="CF591" s="179">
        <v>0.72938655426886645</v>
      </c>
      <c r="CG591" s="176">
        <v>2.0982227999999998</v>
      </c>
      <c r="CH591" s="168">
        <v>0.41</v>
      </c>
      <c r="CI591" s="169" t="s">
        <v>44</v>
      </c>
      <c r="CJ591" s="169">
        <v>2.8699999999999997E-3</v>
      </c>
      <c r="CK591" s="169" t="s">
        <v>44</v>
      </c>
      <c r="CL591" s="169">
        <v>2.8699999999999997E-3</v>
      </c>
      <c r="CM591" s="177">
        <v>719041314.52999997</v>
      </c>
      <c r="CN591" s="177">
        <v>769118008.7272228</v>
      </c>
      <c r="CO591" s="177">
        <v>-467407507.25</v>
      </c>
      <c r="CP591" s="127" t="s">
        <v>44</v>
      </c>
      <c r="CQ591" s="127" t="s">
        <v>44</v>
      </c>
      <c r="CR591" s="127" t="s">
        <v>44</v>
      </c>
      <c r="CS591" s="127" t="s">
        <v>44</v>
      </c>
      <c r="CT591" s="125" t="s">
        <v>44</v>
      </c>
      <c r="CU591" s="125" t="s">
        <v>44</v>
      </c>
      <c r="CV591" s="125" t="s">
        <v>6575</v>
      </c>
      <c r="CW591" s="125" t="s">
        <v>44</v>
      </c>
      <c r="CX591" s="153">
        <v>25569.625694432871</v>
      </c>
    </row>
    <row r="592" spans="1:102" ht="15" customHeight="1" x14ac:dyDescent="0.25">
      <c r="A592" s="8"/>
      <c r="B592" s="128">
        <v>24215286000190</v>
      </c>
      <c r="C592" s="151" t="s">
        <v>3352</v>
      </c>
      <c r="D592" s="125">
        <v>26</v>
      </c>
      <c r="E592" s="125"/>
      <c r="F592" s="121" t="s">
        <v>3267</v>
      </c>
      <c r="G592" s="125" t="s">
        <v>618</v>
      </c>
      <c r="H592" s="125" t="s">
        <v>153</v>
      </c>
      <c r="I592" s="125" t="s">
        <v>2325</v>
      </c>
      <c r="J592" s="125" t="s">
        <v>3317</v>
      </c>
      <c r="K592" s="125" t="s">
        <v>3285</v>
      </c>
      <c r="L592" s="125" t="s">
        <v>3273</v>
      </c>
      <c r="M592" s="125" t="s">
        <v>112</v>
      </c>
      <c r="N592" s="125" t="s">
        <v>113</v>
      </c>
      <c r="O592" s="125" t="s">
        <v>4606</v>
      </c>
      <c r="P592" s="125" t="s">
        <v>3308</v>
      </c>
      <c r="Q592" s="126">
        <v>50000</v>
      </c>
      <c r="R592" s="125" t="s">
        <v>4612</v>
      </c>
      <c r="S592" s="187" t="s">
        <v>44</v>
      </c>
      <c r="T592" s="170">
        <v>10000</v>
      </c>
      <c r="U592" s="170">
        <v>50000</v>
      </c>
      <c r="V592" s="171" t="s">
        <v>3271</v>
      </c>
      <c r="W592" s="171" t="s">
        <v>3288</v>
      </c>
      <c r="X592" s="171" t="s">
        <v>3289</v>
      </c>
      <c r="Y592" s="171" t="s">
        <v>3292</v>
      </c>
      <c r="Z592" s="171">
        <v>32</v>
      </c>
      <c r="AA592" s="171" t="s">
        <v>44</v>
      </c>
      <c r="AB592" s="168" t="s">
        <v>44</v>
      </c>
      <c r="AC592" s="171" t="s">
        <v>6576</v>
      </c>
      <c r="AD592" s="168">
        <v>6.9999999999999993E-3</v>
      </c>
      <c r="AE592" s="168">
        <v>1.3069999999999999</v>
      </c>
      <c r="AF592" s="168">
        <v>0.02</v>
      </c>
      <c r="AG592" s="168">
        <v>0.2</v>
      </c>
      <c r="AH592" s="171" t="s">
        <v>5597</v>
      </c>
      <c r="AI592" s="171" t="s">
        <v>5125</v>
      </c>
      <c r="AJ592" s="171" t="s">
        <v>44</v>
      </c>
      <c r="AK592" s="172">
        <v>42633</v>
      </c>
      <c r="AL592" s="186" t="s">
        <v>3404</v>
      </c>
      <c r="AM592" s="127">
        <v>1.65735003581606E-2</v>
      </c>
      <c r="AN592" s="127">
        <v>7.10444516601587E-2</v>
      </c>
      <c r="AO592" s="127">
        <v>0.36721717663511511</v>
      </c>
      <c r="AP592" s="127">
        <v>0.28694962213172293</v>
      </c>
      <c r="AQ592" s="127">
        <v>0.2813723038309115</v>
      </c>
      <c r="AR592" s="127">
        <v>1.31636058227573E-2</v>
      </c>
      <c r="AS592" s="127">
        <v>0.26312035061333172</v>
      </c>
      <c r="AT592" s="127">
        <v>0.2007990840428886</v>
      </c>
      <c r="AU592" s="127" t="s">
        <v>44</v>
      </c>
      <c r="AV592" s="127" t="s">
        <v>44</v>
      </c>
      <c r="AW592" s="127">
        <v>0.16786584674251359</v>
      </c>
      <c r="AX592" s="127">
        <v>1.5191970710330198</v>
      </c>
      <c r="AY592" s="127">
        <v>1.5647746940553215</v>
      </c>
      <c r="AZ592" s="127">
        <v>2.4765968965519738</v>
      </c>
      <c r="BA592" s="127">
        <v>2.3416141941237725</v>
      </c>
      <c r="BB592" s="127">
        <v>2.514795322659189</v>
      </c>
      <c r="BC592" s="127">
        <v>0.1210560854454717</v>
      </c>
      <c r="BD592" s="127">
        <v>2.0166435986711035</v>
      </c>
      <c r="BE592" s="127">
        <v>1.6228806797611282</v>
      </c>
      <c r="BF592" s="127" t="s">
        <v>44</v>
      </c>
      <c r="BG592" s="127" t="s">
        <v>44</v>
      </c>
      <c r="BH592" s="127">
        <v>2.5810173871885831</v>
      </c>
      <c r="BI592" s="127">
        <v>5.6641188999071003E-3</v>
      </c>
      <c r="BJ592" s="127">
        <v>2.5642099532366E-2</v>
      </c>
      <c r="BK592" s="127">
        <v>0.21894226877813969</v>
      </c>
      <c r="BL592" s="127">
        <v>0.14645856557471282</v>
      </c>
      <c r="BM592" s="127">
        <v>0.15243057881473332</v>
      </c>
      <c r="BN592" s="127">
        <v>-9.5576122331485006E-2</v>
      </c>
      <c r="BO592" s="127">
        <v>0.13264595702850651</v>
      </c>
      <c r="BP592" s="127">
        <v>7.7069048589854403E-2</v>
      </c>
      <c r="BQ592" s="127" t="s">
        <v>44</v>
      </c>
      <c r="BR592" s="127" t="s">
        <v>44</v>
      </c>
      <c r="BS592" s="127">
        <v>9.6547870473024489E-2</v>
      </c>
      <c r="BT592" s="127">
        <v>0.10132365817379629</v>
      </c>
      <c r="BU592" s="127">
        <v>0.1436176210562605</v>
      </c>
      <c r="BV592" s="174">
        <v>1.7744181232479257</v>
      </c>
      <c r="BW592" s="174">
        <v>0.53989532831401543</v>
      </c>
      <c r="BX592" s="127">
        <v>-5.5261415795054898E-2</v>
      </c>
      <c r="BY592" s="127">
        <v>-0.3247423107271849</v>
      </c>
      <c r="BZ592" s="174">
        <v>0.55122708505391349</v>
      </c>
      <c r="CA592" s="179">
        <v>0.7929063638256354</v>
      </c>
      <c r="CB592" s="179">
        <v>-0.43860941596906999</v>
      </c>
      <c r="CC592" s="179">
        <v>0.57336353596601486</v>
      </c>
      <c r="CD592" s="179">
        <v>0.4974569325151022</v>
      </c>
      <c r="CE592" s="179">
        <v>5.1002285934562297E-2</v>
      </c>
      <c r="CF592" s="179">
        <v>0.72886968627740567</v>
      </c>
      <c r="CG592" s="176">
        <v>4.4107456999999997</v>
      </c>
      <c r="CH592" s="168">
        <v>0.41</v>
      </c>
      <c r="CI592" s="169" t="s">
        <v>44</v>
      </c>
      <c r="CJ592" s="169">
        <v>2.8699999999999997E-3</v>
      </c>
      <c r="CK592" s="169" t="s">
        <v>44</v>
      </c>
      <c r="CL592" s="169">
        <v>2.8699999999999997E-3</v>
      </c>
      <c r="CM592" s="177">
        <v>188974508.05000001</v>
      </c>
      <c r="CN592" s="177">
        <v>183080882.20126972</v>
      </c>
      <c r="CO592" s="177">
        <v>-7683109.0999999987</v>
      </c>
      <c r="CP592" s="127" t="s">
        <v>44</v>
      </c>
      <c r="CQ592" s="127" t="s">
        <v>44</v>
      </c>
      <c r="CR592" s="127" t="s">
        <v>44</v>
      </c>
      <c r="CS592" s="127" t="s">
        <v>44</v>
      </c>
      <c r="CT592" s="125" t="s">
        <v>44</v>
      </c>
      <c r="CU592" s="125" t="s">
        <v>44</v>
      </c>
      <c r="CV592" s="125" t="s">
        <v>6577</v>
      </c>
      <c r="CW592" s="125" t="s">
        <v>44</v>
      </c>
      <c r="CX592" s="153">
        <v>25569.625694432871</v>
      </c>
    </row>
    <row r="593" spans="1:102" ht="15" customHeight="1" x14ac:dyDescent="0.25">
      <c r="A593" s="8"/>
      <c r="B593" s="128">
        <v>16617768000149</v>
      </c>
      <c r="C593" s="151" t="s">
        <v>3353</v>
      </c>
      <c r="D593" s="125">
        <v>26</v>
      </c>
      <c r="E593" s="125"/>
      <c r="F593" s="121" t="s">
        <v>3267</v>
      </c>
      <c r="G593" s="125" t="s">
        <v>618</v>
      </c>
      <c r="H593" s="125" t="s">
        <v>153</v>
      </c>
      <c r="I593" s="125" t="s">
        <v>2325</v>
      </c>
      <c r="J593" s="125" t="s">
        <v>3317</v>
      </c>
      <c r="K593" s="125" t="s">
        <v>3298</v>
      </c>
      <c r="L593" s="125" t="s">
        <v>3273</v>
      </c>
      <c r="M593" s="125" t="s">
        <v>112</v>
      </c>
      <c r="N593" s="125" t="s">
        <v>113</v>
      </c>
      <c r="O593" s="125" t="s">
        <v>4606</v>
      </c>
      <c r="P593" s="125" t="s">
        <v>3308</v>
      </c>
      <c r="Q593" s="126">
        <v>50000</v>
      </c>
      <c r="R593" s="125" t="s">
        <v>4612</v>
      </c>
      <c r="S593" s="187" t="s">
        <v>44</v>
      </c>
      <c r="T593" s="170">
        <v>10000</v>
      </c>
      <c r="U593" s="170">
        <v>50000</v>
      </c>
      <c r="V593" s="171" t="s">
        <v>3271</v>
      </c>
      <c r="W593" s="171" t="s">
        <v>3288</v>
      </c>
      <c r="X593" s="171" t="s">
        <v>3289</v>
      </c>
      <c r="Y593" s="171" t="s">
        <v>3292</v>
      </c>
      <c r="Z593" s="171">
        <v>32</v>
      </c>
      <c r="AA593" s="171" t="s">
        <v>44</v>
      </c>
      <c r="AB593" s="168" t="s">
        <v>44</v>
      </c>
      <c r="AC593" s="171" t="s">
        <v>6578</v>
      </c>
      <c r="AD593" s="168">
        <v>6.9999999999999993E-3</v>
      </c>
      <c r="AE593" s="168">
        <v>1.3069999999999999</v>
      </c>
      <c r="AF593" s="168">
        <v>0.02</v>
      </c>
      <c r="AG593" s="168">
        <v>0.2</v>
      </c>
      <c r="AH593" s="171" t="s">
        <v>5038</v>
      </c>
      <c r="AI593" s="171" t="s">
        <v>5039</v>
      </c>
      <c r="AJ593" s="171" t="s">
        <v>44</v>
      </c>
      <c r="AK593" s="172">
        <v>41166</v>
      </c>
      <c r="AL593" s="186" t="s">
        <v>6579</v>
      </c>
      <c r="AM593" s="127">
        <v>1.6570446894698099E-2</v>
      </c>
      <c r="AN593" s="127">
        <v>7.1028719154350994E-2</v>
      </c>
      <c r="AO593" s="127">
        <v>0.36750434555350669</v>
      </c>
      <c r="AP593" s="127">
        <v>0.28712347791915671</v>
      </c>
      <c r="AQ593" s="127">
        <v>0.2828402552708697</v>
      </c>
      <c r="AR593" s="127">
        <v>1.3240122307904801E-2</v>
      </c>
      <c r="AS593" s="127">
        <v>0.26716391323812538</v>
      </c>
      <c r="AT593" s="127">
        <v>0.20254222023181159</v>
      </c>
      <c r="AU593" s="127" t="s">
        <v>44</v>
      </c>
      <c r="AV593" s="127" t="s">
        <v>44</v>
      </c>
      <c r="AW593" s="127">
        <v>0.16861714029392599</v>
      </c>
      <c r="AX593" s="127">
        <v>1.5189171776702104</v>
      </c>
      <c r="AY593" s="127">
        <v>1.5644281810428815</v>
      </c>
      <c r="AZ593" s="127">
        <v>2.4785336296280018</v>
      </c>
      <c r="BA593" s="127">
        <v>2.3432110404201825</v>
      </c>
      <c r="BB593" s="127">
        <v>2.5312865216718694</v>
      </c>
      <c r="BC593" s="127">
        <v>0.12175975177282319</v>
      </c>
      <c r="BD593" s="127">
        <v>2.0476348339142456</v>
      </c>
      <c r="BE593" s="127">
        <v>1.6369689016107432</v>
      </c>
      <c r="BF593" s="127" t="s">
        <v>44</v>
      </c>
      <c r="BG593" s="127" t="s">
        <v>44</v>
      </c>
      <c r="BH593" s="127">
        <v>2.878217982951127</v>
      </c>
      <c r="BI593" s="127">
        <v>5.6610654364445999E-3</v>
      </c>
      <c r="BJ593" s="127">
        <v>2.5626367026558398E-2</v>
      </c>
      <c r="BK593" s="127">
        <v>0.2192294376965313</v>
      </c>
      <c r="BL593" s="127">
        <v>0.14662295720026619</v>
      </c>
      <c r="BM593" s="127">
        <v>0.15390545807358502</v>
      </c>
      <c r="BN593" s="127">
        <v>-9.5499605846337501E-2</v>
      </c>
      <c r="BO593" s="127">
        <v>0.1366895196533002</v>
      </c>
      <c r="BP593" s="127">
        <v>7.8812184778777494E-2</v>
      </c>
      <c r="BQ593" s="127" t="s">
        <v>44</v>
      </c>
      <c r="BR593" s="127" t="s">
        <v>44</v>
      </c>
      <c r="BS593" s="127">
        <v>0.1039438408457567</v>
      </c>
      <c r="BT593" s="127">
        <v>0.1013132484311184</v>
      </c>
      <c r="BU593" s="127">
        <v>0.12987936585875581</v>
      </c>
      <c r="BV593" s="174">
        <v>1.7766656753185257</v>
      </c>
      <c r="BW593" s="174">
        <v>0.54961737979264635</v>
      </c>
      <c r="BX593" s="127">
        <v>-5.5270185923158598E-2</v>
      </c>
      <c r="BY593" s="127">
        <v>-0.32483473955774461</v>
      </c>
      <c r="BZ593" s="174">
        <v>0.46432341632180207</v>
      </c>
      <c r="CA593" s="179">
        <v>0.7928920777353895</v>
      </c>
      <c r="CB593" s="179">
        <v>-0.43881138746719273</v>
      </c>
      <c r="CC593" s="179">
        <v>0.57344145476348851</v>
      </c>
      <c r="CD593" s="179">
        <v>0.49758242762134769</v>
      </c>
      <c r="CE593" s="179">
        <v>5.0862771148892802E-2</v>
      </c>
      <c r="CF593" s="179">
        <v>0.72899953164724651</v>
      </c>
      <c r="CG593" s="176">
        <v>8.2585011000000002</v>
      </c>
      <c r="CH593" s="168">
        <v>0.41</v>
      </c>
      <c r="CI593" s="169" t="s">
        <v>44</v>
      </c>
      <c r="CJ593" s="169">
        <v>2.8699999999999997E-3</v>
      </c>
      <c r="CK593" s="169" t="s">
        <v>44</v>
      </c>
      <c r="CL593" s="169">
        <v>2.8699999999999997E-3</v>
      </c>
      <c r="CM593" s="177">
        <v>213807734.27000001</v>
      </c>
      <c r="CN593" s="177">
        <v>208966633.50436512</v>
      </c>
      <c r="CO593" s="177">
        <v>-8722933.5200000014</v>
      </c>
      <c r="CP593" s="127" t="s">
        <v>44</v>
      </c>
      <c r="CQ593" s="127" t="s">
        <v>44</v>
      </c>
      <c r="CR593" s="127" t="s">
        <v>44</v>
      </c>
      <c r="CS593" s="127" t="s">
        <v>44</v>
      </c>
      <c r="CT593" s="125" t="s">
        <v>44</v>
      </c>
      <c r="CU593" s="125" t="s">
        <v>44</v>
      </c>
      <c r="CV593" s="125" t="s">
        <v>6580</v>
      </c>
      <c r="CW593" s="125" t="s">
        <v>44</v>
      </c>
      <c r="CX593" s="153">
        <v>25569.625694432871</v>
      </c>
    </row>
    <row r="594" spans="1:102" ht="15" customHeight="1" x14ac:dyDescent="0.25">
      <c r="A594" s="8"/>
      <c r="B594" s="128">
        <v>24193691000155</v>
      </c>
      <c r="C594" s="151" t="s">
        <v>3354</v>
      </c>
      <c r="D594" s="125">
        <v>13</v>
      </c>
      <c r="E594" s="125" t="s">
        <v>131</v>
      </c>
      <c r="F594" s="121"/>
      <c r="G594" s="125" t="s">
        <v>618</v>
      </c>
      <c r="H594" s="125" t="s">
        <v>153</v>
      </c>
      <c r="I594" s="125" t="s">
        <v>2325</v>
      </c>
      <c r="J594" s="125" t="s">
        <v>3317</v>
      </c>
      <c r="K594" s="125" t="s">
        <v>3285</v>
      </c>
      <c r="L594" s="125" t="s">
        <v>3273</v>
      </c>
      <c r="M594" s="125" t="s">
        <v>110</v>
      </c>
      <c r="N594" s="125" t="s">
        <v>260</v>
      </c>
      <c r="O594" s="125" t="s">
        <v>154</v>
      </c>
      <c r="P594" s="125" t="s">
        <v>3299</v>
      </c>
      <c r="Q594" s="126">
        <v>5000</v>
      </c>
      <c r="R594" s="125" t="s">
        <v>4571</v>
      </c>
      <c r="S594" s="187" t="s">
        <v>44</v>
      </c>
      <c r="T594" s="170">
        <v>5000</v>
      </c>
      <c r="U594" s="170">
        <v>5000</v>
      </c>
      <c r="V594" s="171" t="s">
        <v>3271</v>
      </c>
      <c r="W594" s="171" t="s">
        <v>3288</v>
      </c>
      <c r="X594" s="171" t="s">
        <v>3289</v>
      </c>
      <c r="Y594" s="171" t="s">
        <v>3288</v>
      </c>
      <c r="Z594" s="171">
        <v>31</v>
      </c>
      <c r="AA594" s="171" t="s">
        <v>44</v>
      </c>
      <c r="AB594" s="168" t="s">
        <v>44</v>
      </c>
      <c r="AC594" s="171" t="s">
        <v>6581</v>
      </c>
      <c r="AD594" s="168">
        <v>6.9999999999999993E-3</v>
      </c>
      <c r="AE594" s="168">
        <v>1.3069999999999999</v>
      </c>
      <c r="AF594" s="168">
        <v>0.02</v>
      </c>
      <c r="AG594" s="168">
        <v>0.2</v>
      </c>
      <c r="AH594" s="171" t="s">
        <v>5597</v>
      </c>
      <c r="AI594" s="171" t="s">
        <v>5125</v>
      </c>
      <c r="AJ594" s="171" t="s">
        <v>130</v>
      </c>
      <c r="AK594" s="172">
        <v>42545</v>
      </c>
      <c r="AL594" s="186" t="s">
        <v>3403</v>
      </c>
      <c r="AM594" s="127">
        <v>1.5187463858671301E-2</v>
      </c>
      <c r="AN594" s="127">
        <v>-4.3596483797447997E-3</v>
      </c>
      <c r="AO594" s="127">
        <v>9.2117757026644403E-2</v>
      </c>
      <c r="AP594" s="127">
        <v>0.1228457019961153</v>
      </c>
      <c r="AQ594" s="127">
        <v>6.8417832935917897E-2</v>
      </c>
      <c r="AR594" s="127">
        <v>0.15244291056891021</v>
      </c>
      <c r="AS594" s="127">
        <v>-1.4854880784555101E-2</v>
      </c>
      <c r="AT594" s="127">
        <v>0.21483087207701551</v>
      </c>
      <c r="AU594" s="127" t="s">
        <v>44</v>
      </c>
      <c r="AV594" s="127" t="s">
        <v>44</v>
      </c>
      <c r="AW594" s="127">
        <v>0.1047139823473406</v>
      </c>
      <c r="AX594" s="127">
        <v>1.392147109053671</v>
      </c>
      <c r="AY594" s="127" t="s">
        <v>44</v>
      </c>
      <c r="AZ594" s="127">
        <v>0.62126328964237443</v>
      </c>
      <c r="BA594" s="127">
        <v>0.93053236319919164</v>
      </c>
      <c r="BB594" s="127">
        <v>0.500307105907699</v>
      </c>
      <c r="BC594" s="127">
        <v>1.4019063056022807</v>
      </c>
      <c r="BD594" s="127" t="s">
        <v>44</v>
      </c>
      <c r="BE594" s="127">
        <v>1.7362871617260769</v>
      </c>
      <c r="BF594" s="127" t="s">
        <v>44</v>
      </c>
      <c r="BG594" s="127" t="s">
        <v>44</v>
      </c>
      <c r="BH594" s="127">
        <v>1.1848342461339247</v>
      </c>
      <c r="BI594" s="127">
        <v>4.2780824004178004E-3</v>
      </c>
      <c r="BJ594" s="127">
        <v>-4.9762000507537499E-2</v>
      </c>
      <c r="BK594" s="127">
        <v>-5.6157150830330897E-2</v>
      </c>
      <c r="BL594" s="127">
        <v>-8.1013653983996736E-3</v>
      </c>
      <c r="BM594" s="127">
        <v>-6.0113250909633598E-2</v>
      </c>
      <c r="BN594" s="127">
        <v>4.37031824146678E-2</v>
      </c>
      <c r="BO594" s="127">
        <v>-0.1453292743693802</v>
      </c>
      <c r="BP594" s="127">
        <v>9.1100836623981302E-2</v>
      </c>
      <c r="BQ594" s="127" t="s">
        <v>44</v>
      </c>
      <c r="BR594" s="127" t="s">
        <v>44</v>
      </c>
      <c r="BS594" s="127">
        <v>1.5008922938575475E-2</v>
      </c>
      <c r="BT594" s="127">
        <v>4.6350335128665099E-2</v>
      </c>
      <c r="BU594" s="127">
        <v>5.3563086039814398E-2</v>
      </c>
      <c r="BV594" s="174">
        <v>-1.0591555573681428</v>
      </c>
      <c r="BW594" s="174">
        <v>0.22158049278364619</v>
      </c>
      <c r="BX594" s="127">
        <v>-5.9187674395231898E-2</v>
      </c>
      <c r="BY594" s="127">
        <v>-0.1134827376492568</v>
      </c>
      <c r="BZ594" s="174">
        <v>2.1394627860193301E-2</v>
      </c>
      <c r="CA594" s="179">
        <v>0.39202915245838282</v>
      </c>
      <c r="CB594" s="179">
        <v>-0.451152888338062</v>
      </c>
      <c r="CC594" s="179">
        <v>0.43694102353667269</v>
      </c>
      <c r="CD594" s="179">
        <v>0.3346187773758994</v>
      </c>
      <c r="CE594" s="179">
        <v>-0.12440302170196769</v>
      </c>
      <c r="CF594" s="179">
        <v>0.67033029281494694</v>
      </c>
      <c r="CG594" s="176">
        <v>2.6551485000000001</v>
      </c>
      <c r="CH594" s="168">
        <v>0.41</v>
      </c>
      <c r="CI594" s="169" t="s">
        <v>44</v>
      </c>
      <c r="CJ594" s="169">
        <v>2.8699999999999997E-3</v>
      </c>
      <c r="CK594" s="169" t="s">
        <v>44</v>
      </c>
      <c r="CL594" s="169">
        <v>2.8699999999999997E-3</v>
      </c>
      <c r="CM594" s="177">
        <v>551345314.13</v>
      </c>
      <c r="CN594" s="177">
        <v>595929423.97468281</v>
      </c>
      <c r="CO594" s="177">
        <v>-94459923.629999995</v>
      </c>
      <c r="CP594" s="127" t="s">
        <v>44</v>
      </c>
      <c r="CQ594" s="127" t="s">
        <v>44</v>
      </c>
      <c r="CR594" s="127" t="s">
        <v>44</v>
      </c>
      <c r="CS594" s="127" t="s">
        <v>44</v>
      </c>
      <c r="CT594" s="125" t="s">
        <v>44</v>
      </c>
      <c r="CU594" s="125" t="s">
        <v>44</v>
      </c>
      <c r="CV594" s="125" t="s">
        <v>6582</v>
      </c>
      <c r="CW594" s="125" t="s">
        <v>44</v>
      </c>
      <c r="CX594" s="153">
        <v>25569.625694432871</v>
      </c>
    </row>
    <row r="595" spans="1:102" ht="15" customHeight="1" x14ac:dyDescent="0.25">
      <c r="A595" s="8"/>
      <c r="B595" s="128">
        <v>15334585000153</v>
      </c>
      <c r="C595" s="151" t="s">
        <v>3355</v>
      </c>
      <c r="D595" s="125">
        <v>26</v>
      </c>
      <c r="E595" s="125" t="s">
        <v>131</v>
      </c>
      <c r="F595" s="121" t="s">
        <v>3274</v>
      </c>
      <c r="G595" s="125" t="s">
        <v>618</v>
      </c>
      <c r="H595" s="125" t="s">
        <v>153</v>
      </c>
      <c r="I595" s="125" t="s">
        <v>2325</v>
      </c>
      <c r="J595" s="125" t="s">
        <v>3317</v>
      </c>
      <c r="K595" s="125" t="s">
        <v>3285</v>
      </c>
      <c r="L595" s="125" t="s">
        <v>3272</v>
      </c>
      <c r="M595" s="125" t="s">
        <v>112</v>
      </c>
      <c r="N595" s="125" t="s">
        <v>113</v>
      </c>
      <c r="O595" s="125" t="s">
        <v>3309</v>
      </c>
      <c r="P595" s="125" t="s">
        <v>3308</v>
      </c>
      <c r="Q595" s="126">
        <v>5000</v>
      </c>
      <c r="R595" s="125" t="s">
        <v>4571</v>
      </c>
      <c r="S595" s="187" t="s">
        <v>44</v>
      </c>
      <c r="T595" s="170">
        <v>5000</v>
      </c>
      <c r="U595" s="170">
        <v>5000</v>
      </c>
      <c r="V595" s="171" t="s">
        <v>3271</v>
      </c>
      <c r="W595" s="171" t="s">
        <v>3288</v>
      </c>
      <c r="X595" s="171" t="s">
        <v>3289</v>
      </c>
      <c r="Y595" s="171" t="s">
        <v>3292</v>
      </c>
      <c r="Z595" s="171">
        <v>32</v>
      </c>
      <c r="AA595" s="171" t="s">
        <v>44</v>
      </c>
      <c r="AB595" s="168" t="s">
        <v>44</v>
      </c>
      <c r="AC595" s="171" t="s">
        <v>6583</v>
      </c>
      <c r="AD595" s="168">
        <v>6.9999999999999993E-3</v>
      </c>
      <c r="AE595" s="168">
        <v>1.3069999999999999</v>
      </c>
      <c r="AF595" s="168">
        <v>0.02</v>
      </c>
      <c r="AG595" s="168">
        <v>0.2</v>
      </c>
      <c r="AH595" s="171" t="s">
        <v>5597</v>
      </c>
      <c r="AI595" s="171" t="s">
        <v>5125</v>
      </c>
      <c r="AJ595" s="171" t="s">
        <v>4766</v>
      </c>
      <c r="AK595" s="172">
        <v>41096</v>
      </c>
      <c r="AL595" s="186" t="s">
        <v>6584</v>
      </c>
      <c r="AM595" s="127">
        <v>-7.0729751925759999E-4</v>
      </c>
      <c r="AN595" s="127">
        <v>9.2362170783335903E-2</v>
      </c>
      <c r="AO595" s="127">
        <v>0.41643492885175393</v>
      </c>
      <c r="AP595" s="127">
        <v>0.2797830821100597</v>
      </c>
      <c r="AQ595" s="127">
        <v>0.2775199321755481</v>
      </c>
      <c r="AR595" s="127">
        <v>-9.3885743838254099E-2</v>
      </c>
      <c r="AS595" s="127">
        <v>0.33205520542451578</v>
      </c>
      <c r="AT595" s="127">
        <v>5.6844530771874097E-2</v>
      </c>
      <c r="AU595" s="127" t="s">
        <v>44</v>
      </c>
      <c r="AV595" s="127" t="s">
        <v>44</v>
      </c>
      <c r="AW595" s="127">
        <v>0.1480758938936344</v>
      </c>
      <c r="AX595" s="127" t="s">
        <v>44</v>
      </c>
      <c r="AY595" s="127">
        <v>2.0343036528893244</v>
      </c>
      <c r="AZ595" s="127">
        <v>2.8085327104262525</v>
      </c>
      <c r="BA595" s="127">
        <v>2.2759780195130954</v>
      </c>
      <c r="BB595" s="127">
        <v>2.4716965452991548</v>
      </c>
      <c r="BC595" s="127" t="s">
        <v>44</v>
      </c>
      <c r="BD595" s="127">
        <v>2.5449837037076337</v>
      </c>
      <c r="BE595" s="127">
        <v>0.45942386231232701</v>
      </c>
      <c r="BF595" s="127" t="s">
        <v>44</v>
      </c>
      <c r="BG595" s="127" t="s">
        <v>44</v>
      </c>
      <c r="BH595" s="127">
        <v>2.2038355302743287</v>
      </c>
      <c r="BI595" s="127">
        <v>-1.16166789775111E-2</v>
      </c>
      <c r="BJ595" s="127">
        <v>4.6959818655543301E-2</v>
      </c>
      <c r="BK595" s="127">
        <v>0.26816002099477848</v>
      </c>
      <c r="BL595" s="127">
        <v>0.13968326803993403</v>
      </c>
      <c r="BM595" s="127">
        <v>0.14856055490019804</v>
      </c>
      <c r="BN595" s="127">
        <v>-0.20262547199249639</v>
      </c>
      <c r="BO595" s="127">
        <v>0.20158081183969059</v>
      </c>
      <c r="BP595" s="127">
        <v>-6.6885504681160002E-2</v>
      </c>
      <c r="BQ595" s="127" t="s">
        <v>44</v>
      </c>
      <c r="BR595" s="127" t="s">
        <v>44</v>
      </c>
      <c r="BS595" s="127">
        <v>7.5793254973176349E-2</v>
      </c>
      <c r="BT595" s="127">
        <v>0.181059359344519</v>
      </c>
      <c r="BU595" s="127">
        <v>0.1973659992016645</v>
      </c>
      <c r="BV595" s="174">
        <v>1.2506456339553091</v>
      </c>
      <c r="BW595" s="174">
        <v>0.32952947578623498</v>
      </c>
      <c r="BX595" s="127">
        <v>-0.1025389847265928</v>
      </c>
      <c r="BY595" s="127">
        <v>-0.43631823003970949</v>
      </c>
      <c r="BZ595" s="174">
        <v>0.80135675825580599</v>
      </c>
      <c r="CA595" s="179">
        <v>0.9388397267142452</v>
      </c>
      <c r="CB595" s="179">
        <v>-0.4812815698627026</v>
      </c>
      <c r="CC595" s="179">
        <v>0.64296864443370672</v>
      </c>
      <c r="CD595" s="179">
        <v>0.52510563156040924</v>
      </c>
      <c r="CE595" s="179">
        <v>0.1023607406454119</v>
      </c>
      <c r="CF595" s="179">
        <v>0.78488371564522819</v>
      </c>
      <c r="CG595" s="176">
        <v>6.6882063</v>
      </c>
      <c r="CH595" s="168">
        <v>0.41</v>
      </c>
      <c r="CI595" s="169" t="s">
        <v>44</v>
      </c>
      <c r="CJ595" s="169">
        <v>2.8699999999999997E-3</v>
      </c>
      <c r="CK595" s="169" t="s">
        <v>44</v>
      </c>
      <c r="CL595" s="169">
        <v>2.8699999999999997E-3</v>
      </c>
      <c r="CM595" s="177">
        <v>307850746.32999998</v>
      </c>
      <c r="CN595" s="177">
        <v>251485271.43126979</v>
      </c>
      <c r="CO595" s="177">
        <v>98187411.269999996</v>
      </c>
      <c r="CP595" s="127" t="s">
        <v>44</v>
      </c>
      <c r="CQ595" s="127" t="s">
        <v>44</v>
      </c>
      <c r="CR595" s="127" t="s">
        <v>44</v>
      </c>
      <c r="CS595" s="127" t="s">
        <v>44</v>
      </c>
      <c r="CT595" s="125" t="s">
        <v>44</v>
      </c>
      <c r="CU595" s="125" t="s">
        <v>44</v>
      </c>
      <c r="CV595" s="125" t="s">
        <v>6585</v>
      </c>
      <c r="CW595" s="125" t="s">
        <v>44</v>
      </c>
      <c r="CX595" s="153">
        <v>25569.625694432871</v>
      </c>
    </row>
    <row r="596" spans="1:102" ht="15" customHeight="1" x14ac:dyDescent="0.25">
      <c r="A596" s="8"/>
      <c r="B596" s="128">
        <v>46300253000181</v>
      </c>
      <c r="C596" s="151" t="s">
        <v>4002</v>
      </c>
      <c r="D596" s="125">
        <v>50</v>
      </c>
      <c r="E596" s="125"/>
      <c r="F596" s="121"/>
      <c r="G596" s="125" t="s">
        <v>618</v>
      </c>
      <c r="H596" s="125" t="s">
        <v>3263</v>
      </c>
      <c r="I596" s="125" t="s">
        <v>3257</v>
      </c>
      <c r="J596" s="125" t="s">
        <v>357</v>
      </c>
      <c r="K596" s="125" t="s">
        <v>3285</v>
      </c>
      <c r="L596" s="125" t="s">
        <v>3273</v>
      </c>
      <c r="M596" s="125" t="s">
        <v>4965</v>
      </c>
      <c r="N596" s="125" t="s">
        <v>4785</v>
      </c>
      <c r="O596" s="125" t="s">
        <v>4647</v>
      </c>
      <c r="P596" s="125" t="s">
        <v>6586</v>
      </c>
      <c r="Q596" s="126">
        <v>25000</v>
      </c>
      <c r="R596" s="125" t="s">
        <v>4612</v>
      </c>
      <c r="S596" s="187" t="s">
        <v>44</v>
      </c>
      <c r="T596" s="170">
        <v>0.01</v>
      </c>
      <c r="U596" s="170">
        <v>0.01</v>
      </c>
      <c r="V596" s="171" t="s">
        <v>3271</v>
      </c>
      <c r="W596" s="171" t="s">
        <v>132</v>
      </c>
      <c r="X596" s="171" t="s">
        <v>132</v>
      </c>
      <c r="Y596" s="171" t="s">
        <v>132</v>
      </c>
      <c r="Z596" s="171">
        <v>0</v>
      </c>
      <c r="AA596" s="171" t="s">
        <v>44</v>
      </c>
      <c r="AB596" s="168" t="s">
        <v>44</v>
      </c>
      <c r="AC596" s="171" t="s">
        <v>44</v>
      </c>
      <c r="AD596" s="168">
        <v>0.02</v>
      </c>
      <c r="AE596" s="168" t="s">
        <v>44</v>
      </c>
      <c r="AF596" s="168" t="s">
        <v>44</v>
      </c>
      <c r="AG596" s="168">
        <v>0.2</v>
      </c>
      <c r="AH596" s="171" t="s">
        <v>133</v>
      </c>
      <c r="AI596" s="171" t="s">
        <v>4607</v>
      </c>
      <c r="AJ596" s="171" t="s">
        <v>44</v>
      </c>
      <c r="AK596" s="172">
        <v>44806</v>
      </c>
      <c r="AL596" s="186" t="s">
        <v>6587</v>
      </c>
      <c r="AM596" s="127" t="s">
        <v>44</v>
      </c>
      <c r="AN596" s="127" t="s">
        <v>44</v>
      </c>
      <c r="AO596" s="127" t="s">
        <v>44</v>
      </c>
      <c r="AP596" s="127" t="s">
        <v>44</v>
      </c>
      <c r="AQ596" s="127" t="s">
        <v>44</v>
      </c>
      <c r="AR596" s="127" t="s">
        <v>44</v>
      </c>
      <c r="AS596" s="127" t="s">
        <v>44</v>
      </c>
      <c r="AT596" s="127" t="s">
        <v>44</v>
      </c>
      <c r="AU596" s="127" t="s">
        <v>44</v>
      </c>
      <c r="AV596" s="127" t="s">
        <v>44</v>
      </c>
      <c r="AW596" s="127" t="s">
        <v>44</v>
      </c>
      <c r="AX596" s="127" t="s">
        <v>44</v>
      </c>
      <c r="AY596" s="127" t="s">
        <v>44</v>
      </c>
      <c r="AZ596" s="127" t="s">
        <v>44</v>
      </c>
      <c r="BA596" s="127" t="s">
        <v>44</v>
      </c>
      <c r="BB596" s="127" t="s">
        <v>44</v>
      </c>
      <c r="BC596" s="127" t="s">
        <v>44</v>
      </c>
      <c r="BD596" s="127" t="s">
        <v>44</v>
      </c>
      <c r="BE596" s="127" t="s">
        <v>44</v>
      </c>
      <c r="BF596" s="127" t="s">
        <v>44</v>
      </c>
      <c r="BG596" s="127" t="s">
        <v>44</v>
      </c>
      <c r="BH596" s="127" t="s">
        <v>44</v>
      </c>
      <c r="BI596" s="127" t="s">
        <v>44</v>
      </c>
      <c r="BJ596" s="127" t="s">
        <v>44</v>
      </c>
      <c r="BK596" s="127" t="s">
        <v>44</v>
      </c>
      <c r="BL596" s="127" t="s">
        <v>44</v>
      </c>
      <c r="BM596" s="127" t="s">
        <v>44</v>
      </c>
      <c r="BN596" s="127" t="s">
        <v>44</v>
      </c>
      <c r="BO596" s="127" t="s">
        <v>44</v>
      </c>
      <c r="BP596" s="127" t="s">
        <v>44</v>
      </c>
      <c r="BQ596" s="127" t="s">
        <v>44</v>
      </c>
      <c r="BR596" s="127" t="s">
        <v>44</v>
      </c>
      <c r="BS596" s="127" t="s">
        <v>44</v>
      </c>
      <c r="BT596" s="127">
        <v>0.1648540173660675</v>
      </c>
      <c r="BU596" s="127">
        <v>0.4254959299485192</v>
      </c>
      <c r="BV596" s="174">
        <v>0.34733461020778061</v>
      </c>
      <c r="BW596" s="174">
        <v>7.4540104948689595E-2</v>
      </c>
      <c r="BX596" s="127">
        <v>-3.3155857575663597E-2</v>
      </c>
      <c r="BY596" s="127">
        <v>-0.46587313800000008</v>
      </c>
      <c r="BZ596" s="174">
        <v>-4.3297629898928297E-2</v>
      </c>
      <c r="CA596" s="179">
        <v>0.1149618740770965</v>
      </c>
      <c r="CB596" s="179">
        <v>1.6163793468889201E-2</v>
      </c>
      <c r="CC596" s="179">
        <v>0.11045837675672571</v>
      </c>
      <c r="CD596" s="179">
        <v>5.5413523533266403E-2</v>
      </c>
      <c r="CE596" s="179">
        <v>0.21075703647323121</v>
      </c>
      <c r="CF596" s="179">
        <v>8.9712562009101104E-2</v>
      </c>
      <c r="CG596" s="176">
        <v>1225.4347038000001</v>
      </c>
      <c r="CH596" s="168">
        <v>0.1</v>
      </c>
      <c r="CI596" s="169">
        <v>0.05</v>
      </c>
      <c r="CJ596" s="169">
        <v>2E-3</v>
      </c>
      <c r="CK596" s="169" t="s">
        <v>44</v>
      </c>
      <c r="CL596" s="169">
        <v>2E-3</v>
      </c>
      <c r="CM596" s="177">
        <v>90508194.019999996</v>
      </c>
      <c r="CN596" s="177">
        <v>52753494.873333327</v>
      </c>
      <c r="CO596" s="177">
        <v>3230760.02</v>
      </c>
      <c r="CP596" s="127" t="s">
        <v>44</v>
      </c>
      <c r="CQ596" s="127" t="s">
        <v>44</v>
      </c>
      <c r="CR596" s="127" t="s">
        <v>44</v>
      </c>
      <c r="CS596" s="127" t="s">
        <v>44</v>
      </c>
      <c r="CT596" s="125" t="s">
        <v>44</v>
      </c>
      <c r="CU596" s="125" t="s">
        <v>44</v>
      </c>
      <c r="CV596" s="125" t="s">
        <v>6588</v>
      </c>
      <c r="CW596" s="125" t="s">
        <v>44</v>
      </c>
      <c r="CX596" s="153">
        <v>25569.604861099539</v>
      </c>
    </row>
    <row r="597" spans="1:102" ht="15" customHeight="1" x14ac:dyDescent="0.25">
      <c r="A597" s="8"/>
      <c r="B597" s="128">
        <v>46300253000181</v>
      </c>
      <c r="C597" s="151" t="s">
        <v>4004</v>
      </c>
      <c r="D597" s="125">
        <v>50</v>
      </c>
      <c r="E597" s="125"/>
      <c r="F597" s="121"/>
      <c r="G597" s="125" t="s">
        <v>618</v>
      </c>
      <c r="H597" s="125" t="s">
        <v>3263</v>
      </c>
      <c r="I597" s="125" t="s">
        <v>3257</v>
      </c>
      <c r="J597" s="125" t="s">
        <v>357</v>
      </c>
      <c r="K597" s="125" t="s">
        <v>3298</v>
      </c>
      <c r="L597" s="125" t="s">
        <v>3273</v>
      </c>
      <c r="M597" s="125" t="s">
        <v>4965</v>
      </c>
      <c r="N597" s="125" t="s">
        <v>4785</v>
      </c>
      <c r="O597" s="125" t="s">
        <v>4647</v>
      </c>
      <c r="P597" s="125" t="s">
        <v>3828</v>
      </c>
      <c r="Q597" s="126">
        <v>25000</v>
      </c>
      <c r="R597" s="125" t="s">
        <v>4612</v>
      </c>
      <c r="S597" s="187" t="s">
        <v>44</v>
      </c>
      <c r="T597" s="170">
        <v>0.01</v>
      </c>
      <c r="U597" s="170">
        <v>0.01</v>
      </c>
      <c r="V597" s="171" t="s">
        <v>3271</v>
      </c>
      <c r="W597" s="171" t="s">
        <v>132</v>
      </c>
      <c r="X597" s="171" t="s">
        <v>132</v>
      </c>
      <c r="Y597" s="171" t="s">
        <v>132</v>
      </c>
      <c r="Z597" s="171">
        <v>0</v>
      </c>
      <c r="AA597" s="171" t="s">
        <v>44</v>
      </c>
      <c r="AB597" s="168" t="s">
        <v>44</v>
      </c>
      <c r="AC597" s="171" t="s">
        <v>44</v>
      </c>
      <c r="AD597" s="168">
        <v>0.02</v>
      </c>
      <c r="AE597" s="168" t="s">
        <v>44</v>
      </c>
      <c r="AF597" s="168" t="s">
        <v>44</v>
      </c>
      <c r="AG597" s="168">
        <v>0.2</v>
      </c>
      <c r="AH597" s="171" t="s">
        <v>133</v>
      </c>
      <c r="AI597" s="171" t="s">
        <v>4607</v>
      </c>
      <c r="AJ597" s="171" t="s">
        <v>4670</v>
      </c>
      <c r="AK597" s="172">
        <v>44914</v>
      </c>
      <c r="AL597" s="186" t="s">
        <v>6589</v>
      </c>
      <c r="AM597" s="127" t="s">
        <v>44</v>
      </c>
      <c r="AN597" s="127" t="s">
        <v>44</v>
      </c>
      <c r="AO597" s="127" t="s">
        <v>44</v>
      </c>
      <c r="AP597" s="127" t="s">
        <v>44</v>
      </c>
      <c r="AQ597" s="127" t="s">
        <v>44</v>
      </c>
      <c r="AR597" s="127" t="s">
        <v>44</v>
      </c>
      <c r="AS597" s="127" t="s">
        <v>44</v>
      </c>
      <c r="AT597" s="127" t="s">
        <v>44</v>
      </c>
      <c r="AU597" s="127" t="s">
        <v>44</v>
      </c>
      <c r="AV597" s="127" t="s">
        <v>44</v>
      </c>
      <c r="AW597" s="127" t="s">
        <v>44</v>
      </c>
      <c r="AX597" s="127" t="s">
        <v>44</v>
      </c>
      <c r="AY597" s="127" t="s">
        <v>44</v>
      </c>
      <c r="AZ597" s="127" t="s">
        <v>44</v>
      </c>
      <c r="BA597" s="127" t="s">
        <v>44</v>
      </c>
      <c r="BB597" s="127" t="s">
        <v>44</v>
      </c>
      <c r="BC597" s="127" t="s">
        <v>44</v>
      </c>
      <c r="BD597" s="127" t="s">
        <v>44</v>
      </c>
      <c r="BE597" s="127" t="s">
        <v>44</v>
      </c>
      <c r="BF597" s="127" t="s">
        <v>44</v>
      </c>
      <c r="BG597" s="127" t="s">
        <v>44</v>
      </c>
      <c r="BH597" s="127" t="s">
        <v>44</v>
      </c>
      <c r="BI597" s="127" t="s">
        <v>44</v>
      </c>
      <c r="BJ597" s="127" t="s">
        <v>44</v>
      </c>
      <c r="BK597" s="127" t="s">
        <v>44</v>
      </c>
      <c r="BL597" s="127" t="s">
        <v>44</v>
      </c>
      <c r="BM597" s="127" t="s">
        <v>44</v>
      </c>
      <c r="BN597" s="127" t="s">
        <v>44</v>
      </c>
      <c r="BO597" s="127" t="s">
        <v>44</v>
      </c>
      <c r="BP597" s="127" t="s">
        <v>44</v>
      </c>
      <c r="BQ597" s="127" t="s">
        <v>44</v>
      </c>
      <c r="BR597" s="127" t="s">
        <v>44</v>
      </c>
      <c r="BS597" s="127" t="s">
        <v>44</v>
      </c>
      <c r="BT597" s="127">
        <v>0.1648540173660675</v>
      </c>
      <c r="BU597" s="127">
        <v>0.4254959299485192</v>
      </c>
      <c r="BV597" s="174">
        <v>0.34733461020778061</v>
      </c>
      <c r="BW597" s="174">
        <v>7.4540104948689595E-2</v>
      </c>
      <c r="BX597" s="127">
        <v>-3.3155857575663597E-2</v>
      </c>
      <c r="BY597" s="127">
        <v>-0.46587313800000008</v>
      </c>
      <c r="BZ597" s="174">
        <v>-4.3297629898928297E-2</v>
      </c>
      <c r="CA597" s="179">
        <v>0.1149618740770965</v>
      </c>
      <c r="CB597" s="179">
        <v>1.6163793468889201E-2</v>
      </c>
      <c r="CC597" s="179">
        <v>0.11045837675672571</v>
      </c>
      <c r="CD597" s="179">
        <v>5.5413523533266403E-2</v>
      </c>
      <c r="CE597" s="179">
        <v>0.21075703647323121</v>
      </c>
      <c r="CF597" s="179">
        <v>8.9712562009101104E-2</v>
      </c>
      <c r="CG597" s="176">
        <v>1225.4347038000001</v>
      </c>
      <c r="CH597" s="168">
        <v>0.1</v>
      </c>
      <c r="CI597" s="169">
        <v>0.05</v>
      </c>
      <c r="CJ597" s="169">
        <v>2E-3</v>
      </c>
      <c r="CK597" s="169">
        <v>1.5021861492771273E-3</v>
      </c>
      <c r="CL597" s="169">
        <v>3.5021861492771271E-3</v>
      </c>
      <c r="CM597" s="177">
        <v>90508194.019999996</v>
      </c>
      <c r="CN597" s="177">
        <v>52753494.873333327</v>
      </c>
      <c r="CO597" s="177">
        <v>3230760.02</v>
      </c>
      <c r="CP597" s="127" t="s">
        <v>44</v>
      </c>
      <c r="CQ597" s="127" t="s">
        <v>44</v>
      </c>
      <c r="CR597" s="127" t="s">
        <v>44</v>
      </c>
      <c r="CS597" s="127" t="s">
        <v>44</v>
      </c>
      <c r="CT597" s="125" t="s">
        <v>44</v>
      </c>
      <c r="CU597" s="125" t="s">
        <v>44</v>
      </c>
      <c r="CV597" s="125" t="s">
        <v>6588</v>
      </c>
      <c r="CW597" s="125" t="s">
        <v>44</v>
      </c>
      <c r="CX597" s="153">
        <v>25569.625694432871</v>
      </c>
    </row>
    <row r="598" spans="1:102" ht="15" customHeight="1" x14ac:dyDescent="0.25">
      <c r="A598" s="8"/>
      <c r="B598" s="128">
        <v>41342497000103</v>
      </c>
      <c r="C598" s="151" t="s">
        <v>6590</v>
      </c>
      <c r="D598" s="125">
        <v>26</v>
      </c>
      <c r="E598" s="125"/>
      <c r="F598" s="121"/>
      <c r="G598" s="125" t="s">
        <v>618</v>
      </c>
      <c r="H598" s="125" t="s">
        <v>153</v>
      </c>
      <c r="I598" s="125" t="s">
        <v>2325</v>
      </c>
      <c r="J598" s="125" t="s">
        <v>3319</v>
      </c>
      <c r="K598" s="125" t="s">
        <v>3285</v>
      </c>
      <c r="L598" s="125" t="s">
        <v>5015</v>
      </c>
      <c r="M598" s="125" t="s">
        <v>110</v>
      </c>
      <c r="N598" s="125" t="s">
        <v>4646</v>
      </c>
      <c r="O598" s="125" t="s">
        <v>154</v>
      </c>
      <c r="P598" s="125" t="s">
        <v>3329</v>
      </c>
      <c r="Q598" s="126">
        <v>200000</v>
      </c>
      <c r="R598" s="125" t="s">
        <v>4571</v>
      </c>
      <c r="S598" s="187" t="s">
        <v>44</v>
      </c>
      <c r="T598" s="170">
        <v>200000</v>
      </c>
      <c r="U598" s="170">
        <v>200000</v>
      </c>
      <c r="V598" s="171" t="s">
        <v>3271</v>
      </c>
      <c r="W598" s="171" t="s">
        <v>3288</v>
      </c>
      <c r="X598" s="171" t="s">
        <v>5269</v>
      </c>
      <c r="Y598" s="171" t="s">
        <v>3288</v>
      </c>
      <c r="Z598" s="171">
        <v>181</v>
      </c>
      <c r="AA598" s="171" t="s">
        <v>44</v>
      </c>
      <c r="AB598" s="168" t="s">
        <v>44</v>
      </c>
      <c r="AC598" s="171" t="s">
        <v>6591</v>
      </c>
      <c r="AD598" s="168">
        <v>6.9999999999999993E-3</v>
      </c>
      <c r="AE598" s="168">
        <v>1.9069999999999998</v>
      </c>
      <c r="AF598" s="168">
        <v>0.02</v>
      </c>
      <c r="AG598" s="168">
        <v>0.2</v>
      </c>
      <c r="AH598" s="171" t="s">
        <v>5597</v>
      </c>
      <c r="AI598" s="171" t="s">
        <v>5125</v>
      </c>
      <c r="AJ598" s="171" t="s">
        <v>130</v>
      </c>
      <c r="AK598" s="172">
        <v>44315</v>
      </c>
      <c r="AL598" s="186" t="s">
        <v>6592</v>
      </c>
      <c r="AM598" s="127">
        <v>2.08600332233706E-2</v>
      </c>
      <c r="AN598" s="127">
        <v>-4.8773815060450899E-2</v>
      </c>
      <c r="AO598" s="127">
        <v>5.4624843976567701E-2</v>
      </c>
      <c r="AP598" s="127">
        <v>0.11664612641469339</v>
      </c>
      <c r="AQ598" s="127">
        <v>3.35267754940025E-2</v>
      </c>
      <c r="AR598" s="127">
        <v>0.21988039216613231</v>
      </c>
      <c r="AS598" s="127">
        <v>-0.12914924385465329</v>
      </c>
      <c r="AT598" s="127">
        <v>0.31773092251369239</v>
      </c>
      <c r="AU598" s="127" t="s">
        <v>44</v>
      </c>
      <c r="AV598" s="127" t="s">
        <v>44</v>
      </c>
      <c r="AW598" s="127">
        <v>8.9272171117317806E-2</v>
      </c>
      <c r="AX598" s="127">
        <v>1.9121187853953856</v>
      </c>
      <c r="AY598" s="127" t="s">
        <v>44</v>
      </c>
      <c r="AZ598" s="127">
        <v>0.3684024813507783</v>
      </c>
      <c r="BA598" s="127">
        <v>0.88099139065263032</v>
      </c>
      <c r="BB598" s="127">
        <v>0.23689908047922659</v>
      </c>
      <c r="BC598" s="127">
        <v>2.0220796566112611</v>
      </c>
      <c r="BD598" s="127" t="s">
        <v>44</v>
      </c>
      <c r="BE598" s="127">
        <v>2.567936890588685</v>
      </c>
      <c r="BF598" s="127" t="s">
        <v>44</v>
      </c>
      <c r="BG598" s="127" t="s">
        <v>44</v>
      </c>
      <c r="BH598" s="127">
        <v>0.71374105665165355</v>
      </c>
      <c r="BI598" s="127">
        <v>9.9506517651170995E-3</v>
      </c>
      <c r="BJ598" s="127">
        <v>-9.4176167188243606E-2</v>
      </c>
      <c r="BK598" s="127">
        <v>-9.36500638804076E-2</v>
      </c>
      <c r="BL598" s="127">
        <v>-1.3914766689185454E-2</v>
      </c>
      <c r="BM598" s="127">
        <v>-9.4607496446540207E-2</v>
      </c>
      <c r="BN598" s="127">
        <v>0.11114066401188991</v>
      </c>
      <c r="BO598" s="127">
        <v>-0.25962363743947842</v>
      </c>
      <c r="BP598" s="127">
        <v>0.19400088706065821</v>
      </c>
      <c r="BQ598" s="127" t="s">
        <v>44</v>
      </c>
      <c r="BR598" s="127" t="s">
        <v>44</v>
      </c>
      <c r="BS598" s="127">
        <v>-3.182383115338705E-2</v>
      </c>
      <c r="BT598" s="127">
        <v>9.2092065883410706E-2</v>
      </c>
      <c r="BU598" s="127">
        <v>0.14210282400713389</v>
      </c>
      <c r="BV598" s="174">
        <v>-0.87806017294440986</v>
      </c>
      <c r="BW598" s="174">
        <v>-0.1139885444354934</v>
      </c>
      <c r="BX598" s="127">
        <v>-0.1274570008615673</v>
      </c>
      <c r="BY598" s="127">
        <v>-0.2713849139216909</v>
      </c>
      <c r="BZ598" s="174">
        <v>2.9791719288667501E-2</v>
      </c>
      <c r="CA598" s="179">
        <v>0.3946631113421939</v>
      </c>
      <c r="CB598" s="179">
        <v>-0.45179981805293828</v>
      </c>
      <c r="CC598" s="179">
        <v>0.44144964170532952</v>
      </c>
      <c r="CD598" s="179">
        <v>0.33830839597879458</v>
      </c>
      <c r="CE598" s="179">
        <v>-0.1242997681603899</v>
      </c>
      <c r="CF598" s="179">
        <v>0.67383498385650809</v>
      </c>
      <c r="CG598" s="176">
        <v>1.5319335999999999</v>
      </c>
      <c r="CH598" s="168" t="s">
        <v>44</v>
      </c>
      <c r="CI598" s="169" t="s">
        <v>44</v>
      </c>
      <c r="CJ598" s="169" t="s">
        <v>44</v>
      </c>
      <c r="CK598" s="169" t="s">
        <v>44</v>
      </c>
      <c r="CL598" s="169" t="s">
        <v>44</v>
      </c>
      <c r="CM598" s="177">
        <v>31413568.93</v>
      </c>
      <c r="CN598" s="177">
        <v>40675240.881984122</v>
      </c>
      <c r="CO598" s="177">
        <v>-134426883.47</v>
      </c>
      <c r="CP598" s="127" t="s">
        <v>44</v>
      </c>
      <c r="CQ598" s="127" t="s">
        <v>44</v>
      </c>
      <c r="CR598" s="127" t="s">
        <v>44</v>
      </c>
      <c r="CS598" s="127" t="s">
        <v>44</v>
      </c>
      <c r="CT598" s="125" t="s">
        <v>44</v>
      </c>
      <c r="CU598" s="125" t="s">
        <v>44</v>
      </c>
      <c r="CV598" s="125" t="s">
        <v>6593</v>
      </c>
      <c r="CW598" s="125" t="s">
        <v>44</v>
      </c>
      <c r="CX598" s="153">
        <v>25569.625694432871</v>
      </c>
    </row>
    <row r="599" spans="1:102" ht="15" customHeight="1" x14ac:dyDescent="0.25">
      <c r="A599" s="8"/>
      <c r="B599" s="128">
        <v>12809201000113</v>
      </c>
      <c r="C599" s="151" t="s">
        <v>6594</v>
      </c>
      <c r="D599" s="125">
        <v>26</v>
      </c>
      <c r="E599" s="125"/>
      <c r="F599" s="121"/>
      <c r="G599" s="125" t="s">
        <v>618</v>
      </c>
      <c r="H599" s="125" t="s">
        <v>153</v>
      </c>
      <c r="I599" s="125" t="s">
        <v>2325</v>
      </c>
      <c r="J599" s="125" t="s">
        <v>3317</v>
      </c>
      <c r="K599" s="125" t="s">
        <v>3298</v>
      </c>
      <c r="L599" s="125" t="s">
        <v>5015</v>
      </c>
      <c r="M599" s="125" t="s">
        <v>110</v>
      </c>
      <c r="N599" s="125" t="s">
        <v>4646</v>
      </c>
      <c r="O599" s="125" t="s">
        <v>154</v>
      </c>
      <c r="P599" s="125" t="s">
        <v>3320</v>
      </c>
      <c r="Q599" s="126">
        <v>100000</v>
      </c>
      <c r="R599" s="125" t="s">
        <v>4571</v>
      </c>
      <c r="S599" s="187" t="s">
        <v>44</v>
      </c>
      <c r="T599" s="170">
        <v>20000</v>
      </c>
      <c r="U599" s="170">
        <v>100000</v>
      </c>
      <c r="V599" s="171" t="s">
        <v>3271</v>
      </c>
      <c r="W599" s="171" t="s">
        <v>3288</v>
      </c>
      <c r="X599" s="171" t="s">
        <v>4905</v>
      </c>
      <c r="Y599" s="171" t="s">
        <v>3288</v>
      </c>
      <c r="Z599" s="171">
        <v>91</v>
      </c>
      <c r="AA599" s="171" t="s">
        <v>44</v>
      </c>
      <c r="AB599" s="168" t="s">
        <v>44</v>
      </c>
      <c r="AC599" s="171" t="s">
        <v>6595</v>
      </c>
      <c r="AD599" s="168">
        <v>6.9999999999999993E-3</v>
      </c>
      <c r="AE599" s="168">
        <v>1.9069999999999998</v>
      </c>
      <c r="AF599" s="168">
        <v>0.02</v>
      </c>
      <c r="AG599" s="168">
        <v>0.2</v>
      </c>
      <c r="AH599" s="171" t="s">
        <v>5597</v>
      </c>
      <c r="AI599" s="171" t="s">
        <v>5125</v>
      </c>
      <c r="AJ599" s="171" t="s">
        <v>130</v>
      </c>
      <c r="AK599" s="172">
        <v>40513</v>
      </c>
      <c r="AL599" s="186" t="s">
        <v>6596</v>
      </c>
      <c r="AM599" s="127">
        <v>2.0887668468663599E-2</v>
      </c>
      <c r="AN599" s="127">
        <v>-4.8602521698509697E-2</v>
      </c>
      <c r="AO599" s="127">
        <v>5.4585775451245502E-2</v>
      </c>
      <c r="AP599" s="127">
        <v>0.11675630896645139</v>
      </c>
      <c r="AQ599" s="127">
        <v>3.3586233485780298E-2</v>
      </c>
      <c r="AR599" s="127">
        <v>0.22019323729776971</v>
      </c>
      <c r="AS599" s="127">
        <v>-0.1291780910857678</v>
      </c>
      <c r="AT599" s="127">
        <v>0.31878996020107858</v>
      </c>
      <c r="AU599" s="127" t="s">
        <v>44</v>
      </c>
      <c r="AV599" s="127" t="s">
        <v>44</v>
      </c>
      <c r="AW599" s="127">
        <v>0.154270043998087</v>
      </c>
      <c r="AX599" s="127">
        <v>1.914651948746469</v>
      </c>
      <c r="AY599" s="127" t="s">
        <v>44</v>
      </c>
      <c r="AZ599" s="127">
        <v>0.36813899425180208</v>
      </c>
      <c r="BA599" s="127">
        <v>0.88186946825282808</v>
      </c>
      <c r="BB599" s="127">
        <v>0.23733316182919301</v>
      </c>
      <c r="BC599" s="127">
        <v>2.0249566651981659</v>
      </c>
      <c r="BD599" s="127" t="s">
        <v>44</v>
      </c>
      <c r="BE599" s="127">
        <v>2.5764961517535965</v>
      </c>
      <c r="BF599" s="127" t="s">
        <v>44</v>
      </c>
      <c r="BG599" s="127" t="s">
        <v>44</v>
      </c>
      <c r="BH599" s="127">
        <v>2.4999676476138388</v>
      </c>
      <c r="BI599" s="127">
        <v>9.9782870104101005E-3</v>
      </c>
      <c r="BJ599" s="127">
        <v>-9.4004873826302404E-2</v>
      </c>
      <c r="BK599" s="127">
        <v>-9.3689132405729805E-2</v>
      </c>
      <c r="BL599" s="127">
        <v>-1.3811464892734771E-2</v>
      </c>
      <c r="BM599" s="127">
        <v>-9.4548810242567449E-2</v>
      </c>
      <c r="BN599" s="127">
        <v>0.11145350914352729</v>
      </c>
      <c r="BO599" s="127">
        <v>-0.25965248467059299</v>
      </c>
      <c r="BP599" s="127">
        <v>0.1950599247480444</v>
      </c>
      <c r="BQ599" s="127" t="s">
        <v>44</v>
      </c>
      <c r="BR599" s="127" t="s">
        <v>44</v>
      </c>
      <c r="BS599" s="127">
        <v>8.7181368769036149E-2</v>
      </c>
      <c r="BT599" s="127">
        <v>9.2364994818013593E-2</v>
      </c>
      <c r="BU599" s="127">
        <v>0.12574754495146931</v>
      </c>
      <c r="BV599" s="174">
        <v>-0.87559296553478072</v>
      </c>
      <c r="BW599" s="174">
        <v>0.45677068920027197</v>
      </c>
      <c r="BX599" s="127">
        <v>-0.12781111575246951</v>
      </c>
      <c r="BY599" s="127">
        <v>-0.27146227446848292</v>
      </c>
      <c r="BZ599" s="174">
        <v>1.7287789844577001E-3</v>
      </c>
      <c r="CA599" s="179">
        <v>0.39403691471401081</v>
      </c>
      <c r="CB599" s="179">
        <v>-0.4514332902287676</v>
      </c>
      <c r="CC599" s="179">
        <v>0.44065528620228778</v>
      </c>
      <c r="CD599" s="179">
        <v>0.3373566704412771</v>
      </c>
      <c r="CE599" s="179">
        <v>-0.1235771436926833</v>
      </c>
      <c r="CF599" s="179">
        <v>0.67335183798956066</v>
      </c>
      <c r="CG599" s="176">
        <v>9.059647</v>
      </c>
      <c r="CH599" s="168" t="s">
        <v>44</v>
      </c>
      <c r="CI599" s="169" t="s">
        <v>44</v>
      </c>
      <c r="CJ599" s="169" t="s">
        <v>44</v>
      </c>
      <c r="CK599" s="169" t="s">
        <v>44</v>
      </c>
      <c r="CL599" s="169" t="s">
        <v>44</v>
      </c>
      <c r="CM599" s="177">
        <v>1492114217.8399999</v>
      </c>
      <c r="CN599" s="177">
        <v>1730881947.5713501</v>
      </c>
      <c r="CO599" s="177">
        <v>-795478976.36000001</v>
      </c>
      <c r="CP599" s="127" t="s">
        <v>44</v>
      </c>
      <c r="CQ599" s="127" t="s">
        <v>44</v>
      </c>
      <c r="CR599" s="127" t="s">
        <v>44</v>
      </c>
      <c r="CS599" s="127" t="s">
        <v>44</v>
      </c>
      <c r="CT599" s="125" t="s">
        <v>44</v>
      </c>
      <c r="CU599" s="125" t="s">
        <v>44</v>
      </c>
      <c r="CV599" s="125" t="s">
        <v>6597</v>
      </c>
      <c r="CW599" s="125" t="s">
        <v>44</v>
      </c>
      <c r="CX599" s="153">
        <v>25569.625694432871</v>
      </c>
    </row>
    <row r="600" spans="1:102" ht="15" customHeight="1" x14ac:dyDescent="0.25">
      <c r="A600" s="8"/>
      <c r="B600" s="128">
        <v>35648999000164</v>
      </c>
      <c r="C600" s="151" t="s">
        <v>6598</v>
      </c>
      <c r="D600" s="125">
        <v>11</v>
      </c>
      <c r="E600" s="125"/>
      <c r="F600" s="121"/>
      <c r="G600" s="125" t="s">
        <v>618</v>
      </c>
      <c r="H600" s="125" t="s">
        <v>153</v>
      </c>
      <c r="I600" s="125" t="s">
        <v>2325</v>
      </c>
      <c r="J600" s="125" t="s">
        <v>3319</v>
      </c>
      <c r="K600" s="125" t="s">
        <v>3285</v>
      </c>
      <c r="L600" s="125" t="s">
        <v>3272</v>
      </c>
      <c r="M600" s="125" t="s">
        <v>160</v>
      </c>
      <c r="N600" s="125" t="s">
        <v>3305</v>
      </c>
      <c r="O600" s="125" t="s">
        <v>161</v>
      </c>
      <c r="P600" s="125" t="s">
        <v>3299</v>
      </c>
      <c r="Q600" s="126">
        <v>1000</v>
      </c>
      <c r="R600" s="125" t="s">
        <v>4571</v>
      </c>
      <c r="S600" s="187" t="s">
        <v>44</v>
      </c>
      <c r="T600" s="170">
        <v>500</v>
      </c>
      <c r="U600" s="170">
        <v>1000</v>
      </c>
      <c r="V600" s="171" t="s">
        <v>3271</v>
      </c>
      <c r="W600" s="171" t="s">
        <v>132</v>
      </c>
      <c r="X600" s="171" t="s">
        <v>3289</v>
      </c>
      <c r="Y600" s="171" t="s">
        <v>3288</v>
      </c>
      <c r="Z600" s="171">
        <v>31</v>
      </c>
      <c r="AA600" s="171" t="s">
        <v>44</v>
      </c>
      <c r="AB600" s="168" t="s">
        <v>44</v>
      </c>
      <c r="AC600" s="171" t="s">
        <v>6599</v>
      </c>
      <c r="AD600" s="168">
        <v>6.0000000000000001E-3</v>
      </c>
      <c r="AE600" s="168">
        <v>6.0000000000000001E-3</v>
      </c>
      <c r="AF600" s="168">
        <v>6.0000000000000001E-3</v>
      </c>
      <c r="AG600" s="168">
        <v>0.2</v>
      </c>
      <c r="AH600" s="171" t="s">
        <v>5597</v>
      </c>
      <c r="AI600" s="171" t="s">
        <v>5125</v>
      </c>
      <c r="AJ600" s="171" t="s">
        <v>130</v>
      </c>
      <c r="AK600" s="172">
        <v>43830</v>
      </c>
      <c r="AL600" s="186" t="s">
        <v>6600</v>
      </c>
      <c r="AM600" s="127">
        <v>1.10453042801343E-2</v>
      </c>
      <c r="AN600" s="127">
        <v>3.1260647244015498E-2</v>
      </c>
      <c r="AO600" s="127">
        <v>0.12967228789082741</v>
      </c>
      <c r="AP600" s="127">
        <v>0.13063697785137071</v>
      </c>
      <c r="AQ600" s="127">
        <v>0.14020190310854791</v>
      </c>
      <c r="AR600" s="127">
        <v>0.13119528686572379</v>
      </c>
      <c r="AS600" s="127">
        <v>0.1240714522363246</v>
      </c>
      <c r="AT600" s="127">
        <v>0.1404846612164769</v>
      </c>
      <c r="AU600" s="127" t="s">
        <v>44</v>
      </c>
      <c r="AV600" s="127" t="s">
        <v>44</v>
      </c>
      <c r="AW600" s="127">
        <v>0.10743955289567191</v>
      </c>
      <c r="AX600" s="127">
        <v>1.0124592601698856</v>
      </c>
      <c r="AY600" s="127">
        <v>0.68852484021151927</v>
      </c>
      <c r="AZ600" s="127">
        <v>0.87453966261040006</v>
      </c>
      <c r="BA600" s="127">
        <v>0.99318161553979156</v>
      </c>
      <c r="BB600" s="127">
        <v>1.098794936872344</v>
      </c>
      <c r="BC600" s="127">
        <v>1.2065074015968591</v>
      </c>
      <c r="BD600" s="127">
        <v>0.95092568608615324</v>
      </c>
      <c r="BE600" s="127">
        <v>1.135412761356579</v>
      </c>
      <c r="BF600" s="127" t="s">
        <v>44</v>
      </c>
      <c r="BG600" s="127" t="s">
        <v>44</v>
      </c>
      <c r="BH600" s="127">
        <v>1.1197990025236977</v>
      </c>
      <c r="BI600" s="127">
        <v>1.359228218809E-4</v>
      </c>
      <c r="BJ600" s="127">
        <v>-1.4141704883776999E-2</v>
      </c>
      <c r="BK600" s="127">
        <v>-1.8602619966147899E-2</v>
      </c>
      <c r="BL600" s="127">
        <v>-7.9259512607154914E-4</v>
      </c>
      <c r="BM600" s="127">
        <v>1.1179397493221277E-2</v>
      </c>
      <c r="BN600" s="127">
        <v>2.2455558711481399E-2</v>
      </c>
      <c r="BO600" s="127">
        <v>-6.4029413485004998E-3</v>
      </c>
      <c r="BP600" s="127">
        <v>1.67546257634427E-2</v>
      </c>
      <c r="BQ600" s="127" t="s">
        <v>44</v>
      </c>
      <c r="BR600" s="127" t="s">
        <v>44</v>
      </c>
      <c r="BS600" s="127">
        <v>1.0487896759481474E-2</v>
      </c>
      <c r="BT600" s="127">
        <v>6.9309877202101003E-3</v>
      </c>
      <c r="BU600" s="127">
        <v>1.0059753479495099E-2</v>
      </c>
      <c r="BV600" s="174">
        <v>-2.3543044995206142</v>
      </c>
      <c r="BW600" s="174">
        <v>0.82650993670902384</v>
      </c>
      <c r="BX600" s="127">
        <v>-4.3796552676547001E-3</v>
      </c>
      <c r="BY600" s="127">
        <v>-6.1653026636971898E-2</v>
      </c>
      <c r="BZ600" s="174">
        <v>-3.5048632517401999E-3</v>
      </c>
      <c r="CA600" s="179">
        <v>5.72013604152075E-2</v>
      </c>
      <c r="CB600" s="179">
        <v>-6.6870040997486099E-2</v>
      </c>
      <c r="CC600" s="179">
        <v>0.11565578285668431</v>
      </c>
      <c r="CD600" s="179">
        <v>3.7497062168051203E-2</v>
      </c>
      <c r="CE600" s="179">
        <v>3.8830689854352902E-2</v>
      </c>
      <c r="CF600" s="179">
        <v>0.1451446423777632</v>
      </c>
      <c r="CG600" s="176">
        <v>1.9023330000000001</v>
      </c>
      <c r="CH600" s="168">
        <v>0.21</v>
      </c>
      <c r="CI600" s="169" t="s">
        <v>44</v>
      </c>
      <c r="CJ600" s="169">
        <v>1.2600000000000001E-3</v>
      </c>
      <c r="CK600" s="169" t="s">
        <v>44</v>
      </c>
      <c r="CL600" s="169">
        <v>1.2600000000000001E-3</v>
      </c>
      <c r="CM600" s="177">
        <v>1430244566.05</v>
      </c>
      <c r="CN600" s="177">
        <v>1472317119.6665075</v>
      </c>
      <c r="CO600" s="177">
        <v>-188273601.18000007</v>
      </c>
      <c r="CP600" s="127" t="s">
        <v>44</v>
      </c>
      <c r="CQ600" s="127" t="s">
        <v>44</v>
      </c>
      <c r="CR600" s="127" t="s">
        <v>44</v>
      </c>
      <c r="CS600" s="127" t="s">
        <v>44</v>
      </c>
      <c r="CT600" s="125" t="s">
        <v>44</v>
      </c>
      <c r="CU600" s="125" t="s">
        <v>44</v>
      </c>
      <c r="CV600" s="125" t="s">
        <v>6601</v>
      </c>
      <c r="CW600" s="125" t="s">
        <v>44</v>
      </c>
      <c r="CX600" s="153">
        <v>25569.625694432871</v>
      </c>
    </row>
    <row r="601" spans="1:102" ht="15" customHeight="1" x14ac:dyDescent="0.25">
      <c r="A601" s="8"/>
      <c r="B601" s="128">
        <v>53110230000170</v>
      </c>
      <c r="C601" s="151" t="s">
        <v>6602</v>
      </c>
      <c r="D601" s="125">
        <v>11</v>
      </c>
      <c r="E601" s="125"/>
      <c r="F601" s="121"/>
      <c r="G601" s="125" t="s">
        <v>618</v>
      </c>
      <c r="H601" s="125" t="s">
        <v>153</v>
      </c>
      <c r="I601" s="125" t="s">
        <v>2325</v>
      </c>
      <c r="J601" s="125" t="s">
        <v>3318</v>
      </c>
      <c r="K601" s="125" t="s">
        <v>3285</v>
      </c>
      <c r="L601" s="125" t="s">
        <v>3272</v>
      </c>
      <c r="M601" s="125" t="s">
        <v>160</v>
      </c>
      <c r="N601" s="125" t="s">
        <v>3305</v>
      </c>
      <c r="O601" s="125" t="s">
        <v>315</v>
      </c>
      <c r="P601" s="125" t="s">
        <v>3331</v>
      </c>
      <c r="Q601" s="126">
        <v>1000</v>
      </c>
      <c r="R601" s="125" t="s">
        <v>4571</v>
      </c>
      <c r="S601" s="187" t="s">
        <v>44</v>
      </c>
      <c r="T601" s="170">
        <v>500</v>
      </c>
      <c r="U601" s="170">
        <v>1000</v>
      </c>
      <c r="V601" s="171" t="s">
        <v>3271</v>
      </c>
      <c r="W601" s="171" t="s">
        <v>132</v>
      </c>
      <c r="X601" s="171" t="s">
        <v>3289</v>
      </c>
      <c r="Y601" s="171" t="s">
        <v>3288</v>
      </c>
      <c r="Z601" s="171">
        <v>31</v>
      </c>
      <c r="AA601" s="171" t="s">
        <v>44</v>
      </c>
      <c r="AB601" s="168" t="s">
        <v>44</v>
      </c>
      <c r="AC601" s="171" t="s">
        <v>6603</v>
      </c>
      <c r="AD601" s="168">
        <v>3.0000000000000001E-3</v>
      </c>
      <c r="AE601" s="168">
        <v>0.60299999999999998</v>
      </c>
      <c r="AF601" s="168">
        <v>9.0000000000000011E-3</v>
      </c>
      <c r="AG601" s="168" t="s">
        <v>44</v>
      </c>
      <c r="AH601" s="171" t="s">
        <v>44</v>
      </c>
      <c r="AI601" s="171" t="s">
        <v>44</v>
      </c>
      <c r="AJ601" s="171" t="s">
        <v>130</v>
      </c>
      <c r="AK601" s="172">
        <v>45408</v>
      </c>
      <c r="AL601" s="186" t="s">
        <v>6604</v>
      </c>
      <c r="AM601" s="127">
        <v>-8.7807519515673994E-3</v>
      </c>
      <c r="AN601" s="127">
        <v>1.66589800152145E-2</v>
      </c>
      <c r="AO601" s="127">
        <v>0.1230323284935599</v>
      </c>
      <c r="AP601" s="127" t="s">
        <v>44</v>
      </c>
      <c r="AQ601" s="127" t="s">
        <v>44</v>
      </c>
      <c r="AR601" s="127" t="s">
        <v>44</v>
      </c>
      <c r="AS601" s="127" t="s">
        <v>44</v>
      </c>
      <c r="AT601" s="127" t="s">
        <v>44</v>
      </c>
      <c r="AU601" s="127" t="s">
        <v>44</v>
      </c>
      <c r="AV601" s="127" t="s">
        <v>44</v>
      </c>
      <c r="AW601" s="127">
        <v>0.1256849879194486</v>
      </c>
      <c r="AX601" s="127" t="s">
        <v>44</v>
      </c>
      <c r="AY601" s="127">
        <v>0.36691887610415119</v>
      </c>
      <c r="AZ601" s="127">
        <v>0.82975825290841376</v>
      </c>
      <c r="BA601" s="127" t="s">
        <v>44</v>
      </c>
      <c r="BB601" s="127" t="s">
        <v>44</v>
      </c>
      <c r="BC601" s="127" t="s">
        <v>44</v>
      </c>
      <c r="BD601" s="127" t="s">
        <v>44</v>
      </c>
      <c r="BE601" s="127" t="s">
        <v>44</v>
      </c>
      <c r="BF601" s="127" t="s">
        <v>44</v>
      </c>
      <c r="BG601" s="127" t="s">
        <v>44</v>
      </c>
      <c r="BH601" s="127">
        <v>0.95255991025752096</v>
      </c>
      <c r="BI601" s="127">
        <v>-1.9690133409820901E-2</v>
      </c>
      <c r="BJ601" s="127">
        <v>-2.8743372112577999E-2</v>
      </c>
      <c r="BK601" s="127">
        <v>-2.52425793634154E-2</v>
      </c>
      <c r="BL601" s="127" t="s">
        <v>44</v>
      </c>
      <c r="BM601" s="127" t="s">
        <v>44</v>
      </c>
      <c r="BN601" s="127" t="s">
        <v>44</v>
      </c>
      <c r="BO601" s="127" t="s">
        <v>44</v>
      </c>
      <c r="BP601" s="127" t="s">
        <v>44</v>
      </c>
      <c r="BQ601" s="127" t="s">
        <v>44</v>
      </c>
      <c r="BR601" s="127" t="s">
        <v>44</v>
      </c>
      <c r="BS601" s="127">
        <v>-5.5298264023897481E-3</v>
      </c>
      <c r="BT601" s="127">
        <v>1.7912442826120301E-2</v>
      </c>
      <c r="BU601" s="127">
        <v>1.5808547458933501E-2</v>
      </c>
      <c r="BV601" s="174">
        <v>-1.2326473997503309</v>
      </c>
      <c r="BW601" s="174">
        <v>-0.3228390906289037</v>
      </c>
      <c r="BX601" s="127">
        <v>-2.24925836537491E-2</v>
      </c>
      <c r="BY601" s="127">
        <v>-2.24925836537491E-2</v>
      </c>
      <c r="BZ601" s="174">
        <v>-2.6058219449286999E-3</v>
      </c>
      <c r="CA601" s="179">
        <v>-2.3625254369937002E-3</v>
      </c>
      <c r="CB601" s="179">
        <v>-4.3900377994072898E-2</v>
      </c>
      <c r="CC601" s="179">
        <v>-6.6994023911580394E-2</v>
      </c>
      <c r="CD601" s="179">
        <v>-0.1175230595187035</v>
      </c>
      <c r="CE601" s="179">
        <v>-8.7648122773514997E-3</v>
      </c>
      <c r="CF601" s="179">
        <v>1.12343102459149E-2</v>
      </c>
      <c r="CG601" s="176">
        <v>1.2659765999999999</v>
      </c>
      <c r="CH601" s="168">
        <v>0.6</v>
      </c>
      <c r="CI601" s="169" t="s">
        <v>44</v>
      </c>
      <c r="CJ601" s="169">
        <v>1.8E-3</v>
      </c>
      <c r="CK601" s="169" t="s">
        <v>44</v>
      </c>
      <c r="CL601" s="169">
        <v>1.8E-3</v>
      </c>
      <c r="CM601" s="177">
        <v>156113494.69999999</v>
      </c>
      <c r="CN601" s="177">
        <v>113101379.26801588</v>
      </c>
      <c r="CO601" s="177">
        <v>75060091.789999992</v>
      </c>
      <c r="CP601" s="127" t="s">
        <v>44</v>
      </c>
      <c r="CQ601" s="127" t="s">
        <v>44</v>
      </c>
      <c r="CR601" s="127" t="s">
        <v>44</v>
      </c>
      <c r="CS601" s="127" t="s">
        <v>44</v>
      </c>
      <c r="CT601" s="125" t="s">
        <v>44</v>
      </c>
      <c r="CU601" s="125" t="s">
        <v>44</v>
      </c>
      <c r="CV601" s="125" t="s">
        <v>6605</v>
      </c>
      <c r="CW601" s="125" t="s">
        <v>44</v>
      </c>
      <c r="CX601" s="153">
        <v>25569.625694432871</v>
      </c>
    </row>
    <row r="602" spans="1:102" ht="15" customHeight="1" x14ac:dyDescent="0.25">
      <c r="A602" s="8"/>
      <c r="B602" s="128">
        <v>57660316000127</v>
      </c>
      <c r="C602" s="151" t="s">
        <v>6606</v>
      </c>
      <c r="D602" s="125">
        <v>11</v>
      </c>
      <c r="E602" s="125"/>
      <c r="F602" s="121"/>
      <c r="G602" s="125" t="s">
        <v>618</v>
      </c>
      <c r="H602" s="125" t="s">
        <v>153</v>
      </c>
      <c r="I602" s="125" t="s">
        <v>2325</v>
      </c>
      <c r="J602" s="125" t="s">
        <v>3317</v>
      </c>
      <c r="K602" s="125" t="s">
        <v>3285</v>
      </c>
      <c r="L602" s="125" t="s">
        <v>3272</v>
      </c>
      <c r="M602" s="125" t="s">
        <v>160</v>
      </c>
      <c r="N602" s="125" t="s">
        <v>3305</v>
      </c>
      <c r="O602" s="125" t="s">
        <v>315</v>
      </c>
      <c r="P602" s="125" t="s">
        <v>4722</v>
      </c>
      <c r="Q602" s="126">
        <v>1000</v>
      </c>
      <c r="R602" s="125" t="s">
        <v>4612</v>
      </c>
      <c r="S602" s="187" t="s">
        <v>44</v>
      </c>
      <c r="T602" s="170">
        <v>500</v>
      </c>
      <c r="U602" s="170">
        <v>1000</v>
      </c>
      <c r="V602" s="171" t="s">
        <v>3271</v>
      </c>
      <c r="W602" s="171" t="s">
        <v>132</v>
      </c>
      <c r="X602" s="171" t="s">
        <v>5193</v>
      </c>
      <c r="Y602" s="171" t="s">
        <v>3288</v>
      </c>
      <c r="Z602" s="171">
        <v>46</v>
      </c>
      <c r="AA602" s="171" t="s">
        <v>44</v>
      </c>
      <c r="AB602" s="168" t="s">
        <v>44</v>
      </c>
      <c r="AC602" s="171" t="s">
        <v>6607</v>
      </c>
      <c r="AD602" s="168">
        <v>3.0000000000000001E-3</v>
      </c>
      <c r="AE602" s="168">
        <v>0.60299999999999998</v>
      </c>
      <c r="AF602" s="168">
        <v>9.0000000000000011E-3</v>
      </c>
      <c r="AG602" s="168" t="s">
        <v>44</v>
      </c>
      <c r="AH602" s="171" t="s">
        <v>44</v>
      </c>
      <c r="AI602" s="171" t="s">
        <v>44</v>
      </c>
      <c r="AJ602" s="171" t="s">
        <v>130</v>
      </c>
      <c r="AK602" s="172">
        <v>45593</v>
      </c>
      <c r="AL602" s="186" t="s">
        <v>6608</v>
      </c>
      <c r="AM602" s="127">
        <v>-5.9701778547198003E-3</v>
      </c>
      <c r="AN602" s="127">
        <v>2.1134104197759199E-2</v>
      </c>
      <c r="AO602" s="127">
        <v>0.1216433148721085</v>
      </c>
      <c r="AP602" s="127" t="s">
        <v>44</v>
      </c>
      <c r="AQ602" s="127" t="s">
        <v>44</v>
      </c>
      <c r="AR602" s="127" t="s">
        <v>44</v>
      </c>
      <c r="AS602" s="127" t="s">
        <v>44</v>
      </c>
      <c r="AT602" s="127" t="s">
        <v>44</v>
      </c>
      <c r="AU602" s="127" t="s">
        <v>44</v>
      </c>
      <c r="AV602" s="127" t="s">
        <v>44</v>
      </c>
      <c r="AW602" s="127">
        <v>0.11903596481565069</v>
      </c>
      <c r="AX602" s="127" t="s">
        <v>44</v>
      </c>
      <c r="AY602" s="127">
        <v>0.46548478674130722</v>
      </c>
      <c r="AZ602" s="127">
        <v>0.82039042633865311</v>
      </c>
      <c r="BA602" s="127" t="s">
        <v>44</v>
      </c>
      <c r="BB602" s="127" t="s">
        <v>44</v>
      </c>
      <c r="BC602" s="127" t="s">
        <v>44</v>
      </c>
      <c r="BD602" s="127" t="s">
        <v>44</v>
      </c>
      <c r="BE602" s="127" t="s">
        <v>44</v>
      </c>
      <c r="BF602" s="127" t="s">
        <v>44</v>
      </c>
      <c r="BG602" s="127" t="s">
        <v>44</v>
      </c>
      <c r="BH602" s="127">
        <v>0.8414792927136997</v>
      </c>
      <c r="BI602" s="127">
        <v>-1.6879559312973299E-2</v>
      </c>
      <c r="BJ602" s="127">
        <v>-2.42682479300333E-2</v>
      </c>
      <c r="BK602" s="127">
        <v>-2.6631592984866798E-2</v>
      </c>
      <c r="BL602" s="127" t="s">
        <v>44</v>
      </c>
      <c r="BM602" s="127" t="s">
        <v>44</v>
      </c>
      <c r="BN602" s="127" t="s">
        <v>44</v>
      </c>
      <c r="BO602" s="127" t="s">
        <v>44</v>
      </c>
      <c r="BP602" s="127" t="s">
        <v>44</v>
      </c>
      <c r="BQ602" s="127" t="s">
        <v>44</v>
      </c>
      <c r="BR602" s="127" t="s">
        <v>44</v>
      </c>
      <c r="BS602" s="127">
        <v>-1.9645357205070213E-2</v>
      </c>
      <c r="BT602" s="127">
        <v>1.4414147976831699E-2</v>
      </c>
      <c r="BU602" s="127">
        <v>1.2532351114422901E-2</v>
      </c>
      <c r="BV602" s="174">
        <v>-1.621615646699234</v>
      </c>
      <c r="BW602" s="174">
        <v>-1.528647941401567</v>
      </c>
      <c r="BX602" s="127">
        <v>-1.8022262295713701E-2</v>
      </c>
      <c r="BY602" s="127">
        <v>-1.8022262295713701E-2</v>
      </c>
      <c r="BZ602" s="174">
        <v>2.5967525594348E-3</v>
      </c>
      <c r="CA602" s="179">
        <v>2.62818924473378E-2</v>
      </c>
      <c r="CB602" s="179">
        <v>-6.3685267374065102E-2</v>
      </c>
      <c r="CC602" s="179">
        <v>-5.3461069988483399E-2</v>
      </c>
      <c r="CD602" s="179">
        <v>-9.89265113968541E-2</v>
      </c>
      <c r="CE602" s="179">
        <v>-1.01043571467121E-2</v>
      </c>
      <c r="CF602" s="179">
        <v>3.6948489173609898E-2</v>
      </c>
      <c r="CG602" s="176">
        <v>1.1827103999999999</v>
      </c>
      <c r="CH602" s="168">
        <v>0.6</v>
      </c>
      <c r="CI602" s="169" t="s">
        <v>44</v>
      </c>
      <c r="CJ602" s="169">
        <v>1.8E-3</v>
      </c>
      <c r="CK602" s="169" t="s">
        <v>44</v>
      </c>
      <c r="CL602" s="169">
        <v>1.8E-3</v>
      </c>
      <c r="CM602" s="177">
        <v>435887366.57999998</v>
      </c>
      <c r="CN602" s="177">
        <v>468129371.03047615</v>
      </c>
      <c r="CO602" s="177">
        <v>-46438295.280000001</v>
      </c>
      <c r="CP602" s="127" t="s">
        <v>44</v>
      </c>
      <c r="CQ602" s="127" t="s">
        <v>44</v>
      </c>
      <c r="CR602" s="127" t="s">
        <v>44</v>
      </c>
      <c r="CS602" s="127" t="s">
        <v>44</v>
      </c>
      <c r="CT602" s="125" t="s">
        <v>44</v>
      </c>
      <c r="CU602" s="125" t="s">
        <v>44</v>
      </c>
      <c r="CV602" s="125" t="s">
        <v>6609</v>
      </c>
      <c r="CW602" s="125" t="s">
        <v>44</v>
      </c>
      <c r="CX602" s="153">
        <v>25569.625694432871</v>
      </c>
    </row>
    <row r="603" spans="1:102" ht="15" customHeight="1" x14ac:dyDescent="0.25">
      <c r="A603" s="8"/>
      <c r="B603" s="128">
        <v>63945358000107</v>
      </c>
      <c r="C603" s="151" t="s">
        <v>6610</v>
      </c>
      <c r="D603" s="125">
        <v>11</v>
      </c>
      <c r="E603" s="125"/>
      <c r="F603" s="121"/>
      <c r="G603" s="125" t="s">
        <v>618</v>
      </c>
      <c r="H603" s="125" t="s">
        <v>153</v>
      </c>
      <c r="I603" s="125" t="s">
        <v>2325</v>
      </c>
      <c r="J603" s="125" t="s">
        <v>3319</v>
      </c>
      <c r="K603" s="125" t="s">
        <v>3285</v>
      </c>
      <c r="L603" s="125" t="s">
        <v>4605</v>
      </c>
      <c r="M603" s="125" t="s">
        <v>160</v>
      </c>
      <c r="N603" s="125" t="s">
        <v>3305</v>
      </c>
      <c r="O603" s="125" t="s">
        <v>311</v>
      </c>
      <c r="P603" s="125" t="s">
        <v>4722</v>
      </c>
      <c r="Q603" s="126">
        <v>1000</v>
      </c>
      <c r="R603" s="125" t="s">
        <v>4571</v>
      </c>
      <c r="S603" s="187" t="s">
        <v>44</v>
      </c>
      <c r="T603" s="170">
        <v>500</v>
      </c>
      <c r="U603" s="170">
        <v>1000</v>
      </c>
      <c r="V603" s="171" t="s">
        <v>3271</v>
      </c>
      <c r="W603" s="171" t="s">
        <v>132</v>
      </c>
      <c r="X603" s="171" t="s">
        <v>3289</v>
      </c>
      <c r="Y603" s="171" t="s">
        <v>3288</v>
      </c>
      <c r="Z603" s="171">
        <v>31</v>
      </c>
      <c r="AA603" s="171" t="s">
        <v>44</v>
      </c>
      <c r="AB603" s="168" t="s">
        <v>44</v>
      </c>
      <c r="AC603" s="171" t="s">
        <v>44</v>
      </c>
      <c r="AD603" s="168">
        <v>3.0000000000000001E-3</v>
      </c>
      <c r="AE603" s="168" t="s">
        <v>44</v>
      </c>
      <c r="AF603" s="168">
        <v>9.0000000000000011E-3</v>
      </c>
      <c r="AG603" s="168" t="s">
        <v>44</v>
      </c>
      <c r="AH603" s="171" t="s">
        <v>44</v>
      </c>
      <c r="AI603" s="171" t="s">
        <v>44</v>
      </c>
      <c r="AJ603" s="171" t="s">
        <v>4619</v>
      </c>
      <c r="AK603" s="172">
        <v>46076</v>
      </c>
      <c r="AL603" s="186" t="s">
        <v>6611</v>
      </c>
      <c r="AM603" s="127" t="s">
        <v>44</v>
      </c>
      <c r="AN603" s="127" t="s">
        <v>44</v>
      </c>
      <c r="AO603" s="127" t="s">
        <v>44</v>
      </c>
      <c r="AP603" s="127" t="s">
        <v>44</v>
      </c>
      <c r="AQ603" s="127" t="s">
        <v>44</v>
      </c>
      <c r="AR603" s="127" t="s">
        <v>44</v>
      </c>
      <c r="AS603" s="127" t="s">
        <v>44</v>
      </c>
      <c r="AT603" s="127" t="s">
        <v>44</v>
      </c>
      <c r="AU603" s="127" t="s">
        <v>44</v>
      </c>
      <c r="AV603" s="127" t="s">
        <v>44</v>
      </c>
      <c r="AW603" s="127" t="s">
        <v>44</v>
      </c>
      <c r="AX603" s="127" t="s">
        <v>44</v>
      </c>
      <c r="AY603" s="127" t="s">
        <v>44</v>
      </c>
      <c r="AZ603" s="127" t="s">
        <v>44</v>
      </c>
      <c r="BA603" s="127" t="s">
        <v>44</v>
      </c>
      <c r="BB603" s="127" t="s">
        <v>44</v>
      </c>
      <c r="BC603" s="127" t="s">
        <v>44</v>
      </c>
      <c r="BD603" s="127" t="s">
        <v>44</v>
      </c>
      <c r="BE603" s="127" t="s">
        <v>44</v>
      </c>
      <c r="BF603" s="127" t="s">
        <v>44</v>
      </c>
      <c r="BG603" s="127" t="s">
        <v>44</v>
      </c>
      <c r="BH603" s="127" t="s">
        <v>44</v>
      </c>
      <c r="BI603" s="127" t="s">
        <v>44</v>
      </c>
      <c r="BJ603" s="127" t="s">
        <v>44</v>
      </c>
      <c r="BK603" s="127" t="s">
        <v>44</v>
      </c>
      <c r="BL603" s="127" t="s">
        <v>44</v>
      </c>
      <c r="BM603" s="127" t="s">
        <v>44</v>
      </c>
      <c r="BN603" s="127" t="s">
        <v>44</v>
      </c>
      <c r="BO603" s="127" t="s">
        <v>44</v>
      </c>
      <c r="BP603" s="127" t="s">
        <v>44</v>
      </c>
      <c r="BQ603" s="127" t="s">
        <v>44</v>
      </c>
      <c r="BR603" s="127" t="s">
        <v>44</v>
      </c>
      <c r="BS603" s="127" t="s">
        <v>44</v>
      </c>
      <c r="BT603" s="127" t="s">
        <v>44</v>
      </c>
      <c r="BU603" s="127">
        <v>3.5523860256213201E-2</v>
      </c>
      <c r="BV603" s="174" t="s">
        <v>44</v>
      </c>
      <c r="BW603" s="174">
        <v>-2.2637677605677977</v>
      </c>
      <c r="BX603" s="127" t="s">
        <v>44</v>
      </c>
      <c r="BY603" s="127">
        <v>-1.2692590634427601E-2</v>
      </c>
      <c r="BZ603" s="174">
        <v>0.1089743198284424</v>
      </c>
      <c r="CA603" s="179" t="s">
        <v>44</v>
      </c>
      <c r="CB603" s="179" t="s">
        <v>44</v>
      </c>
      <c r="CC603" s="179" t="s">
        <v>44</v>
      </c>
      <c r="CD603" s="179" t="s">
        <v>44</v>
      </c>
      <c r="CE603" s="179" t="s">
        <v>44</v>
      </c>
      <c r="CF603" s="179" t="s">
        <v>44</v>
      </c>
      <c r="CG603" s="176">
        <v>1.0103784</v>
      </c>
      <c r="CH603" s="168">
        <v>0.6</v>
      </c>
      <c r="CI603" s="169" t="s">
        <v>44</v>
      </c>
      <c r="CJ603" s="169">
        <v>1.8E-3</v>
      </c>
      <c r="CK603" s="169" t="s">
        <v>44</v>
      </c>
      <c r="CL603" s="169">
        <v>1.8E-3</v>
      </c>
      <c r="CM603" s="177">
        <v>16724558.359999999</v>
      </c>
      <c r="CN603" s="177" t="s">
        <v>44</v>
      </c>
      <c r="CO603" s="177">
        <v>16585521.300000004</v>
      </c>
      <c r="CP603" s="127" t="s">
        <v>44</v>
      </c>
      <c r="CQ603" s="127" t="s">
        <v>44</v>
      </c>
      <c r="CR603" s="127" t="s">
        <v>44</v>
      </c>
      <c r="CS603" s="127" t="s">
        <v>44</v>
      </c>
      <c r="CT603" s="125" t="s">
        <v>44</v>
      </c>
      <c r="CU603" s="125" t="s">
        <v>44</v>
      </c>
      <c r="CV603" s="125" t="s">
        <v>6612</v>
      </c>
      <c r="CW603" s="125" t="s">
        <v>44</v>
      </c>
      <c r="CX603" s="153">
        <v>25569.625694432871</v>
      </c>
    </row>
    <row r="604" spans="1:102" ht="15" customHeight="1" x14ac:dyDescent="0.25">
      <c r="A604" s="8"/>
      <c r="B604" s="128">
        <v>37069872000116</v>
      </c>
      <c r="C604" s="151" t="s">
        <v>6613</v>
      </c>
      <c r="D604" s="125">
        <v>13</v>
      </c>
      <c r="E604" s="125"/>
      <c r="F604" s="121"/>
      <c r="G604" s="125" t="s">
        <v>618</v>
      </c>
      <c r="H604" s="125" t="s">
        <v>153</v>
      </c>
      <c r="I604" s="125" t="s">
        <v>2325</v>
      </c>
      <c r="J604" s="125" t="s">
        <v>3319</v>
      </c>
      <c r="K604" s="125" t="s">
        <v>3285</v>
      </c>
      <c r="L604" s="125" t="s">
        <v>3273</v>
      </c>
      <c r="M604" s="125" t="s">
        <v>110</v>
      </c>
      <c r="N604" s="125" t="s">
        <v>4789</v>
      </c>
      <c r="O604" s="125" t="s">
        <v>4755</v>
      </c>
      <c r="P604" s="125" t="s">
        <v>3320</v>
      </c>
      <c r="Q604" s="126">
        <v>1000</v>
      </c>
      <c r="R604" s="125" t="s">
        <v>4571</v>
      </c>
      <c r="S604" s="187" t="s">
        <v>44</v>
      </c>
      <c r="T604" s="170">
        <v>500</v>
      </c>
      <c r="U604" s="170">
        <v>1000</v>
      </c>
      <c r="V604" s="171" t="s">
        <v>3271</v>
      </c>
      <c r="W604" s="171" t="s">
        <v>132</v>
      </c>
      <c r="X604" s="171" t="s">
        <v>3289</v>
      </c>
      <c r="Y604" s="171" t="s">
        <v>3288</v>
      </c>
      <c r="Z604" s="171">
        <v>31</v>
      </c>
      <c r="AA604" s="171" t="s">
        <v>44</v>
      </c>
      <c r="AB604" s="168" t="s">
        <v>44</v>
      </c>
      <c r="AC604" s="171" t="s">
        <v>6614</v>
      </c>
      <c r="AD604" s="168">
        <v>2.8000000000000004E-3</v>
      </c>
      <c r="AE604" s="168">
        <v>0.52280000000000004</v>
      </c>
      <c r="AF604" s="168">
        <v>8.0000000000000002E-3</v>
      </c>
      <c r="AG604" s="168">
        <v>0.2</v>
      </c>
      <c r="AH604" s="171" t="s">
        <v>5597</v>
      </c>
      <c r="AI604" s="171" t="s">
        <v>5125</v>
      </c>
      <c r="AJ604" s="171" t="s">
        <v>130</v>
      </c>
      <c r="AK604" s="172">
        <v>44441</v>
      </c>
      <c r="AL604" s="186" t="s">
        <v>6615</v>
      </c>
      <c r="AM604" s="127">
        <v>1.60781189393264E-2</v>
      </c>
      <c r="AN604" s="127">
        <v>4.5499041792146103E-2</v>
      </c>
      <c r="AO604" s="127">
        <v>0.1628009530545502</v>
      </c>
      <c r="AP604" s="127">
        <v>0.1431777757601935</v>
      </c>
      <c r="AQ604" s="127">
        <v>0.15306416687855789</v>
      </c>
      <c r="AR604" s="127">
        <v>0.1642047829793937</v>
      </c>
      <c r="AS604" s="127">
        <v>0.1028725083190693</v>
      </c>
      <c r="AT604" s="127">
        <v>0.1154142767487791</v>
      </c>
      <c r="AU604" s="127" t="s">
        <v>44</v>
      </c>
      <c r="AV604" s="127" t="s">
        <v>44</v>
      </c>
      <c r="AW604" s="127">
        <v>0.129256658404687</v>
      </c>
      <c r="AX604" s="127">
        <v>1.4737883170418</v>
      </c>
      <c r="AY604" s="127">
        <v>1.0021296179563861</v>
      </c>
      <c r="AZ604" s="127">
        <v>1.097966981787549</v>
      </c>
      <c r="BA604" s="127">
        <v>1.0949313621487271</v>
      </c>
      <c r="BB604" s="127">
        <v>1.214369778368166</v>
      </c>
      <c r="BC604" s="127">
        <v>1.5100716708292368</v>
      </c>
      <c r="BD604" s="127">
        <v>0.78844979074142219</v>
      </c>
      <c r="BE604" s="127">
        <v>0.93279110707592439</v>
      </c>
      <c r="BF604" s="127" t="s">
        <v>44</v>
      </c>
      <c r="BG604" s="127" t="s">
        <v>44</v>
      </c>
      <c r="BH604" s="127">
        <v>1.0494527588062998</v>
      </c>
      <c r="BI604" s="127">
        <v>5.1687374810728999E-3</v>
      </c>
      <c r="BJ604" s="127">
        <v>9.6689664353400006E-5</v>
      </c>
      <c r="BK604" s="127">
        <v>1.45260451975748E-2</v>
      </c>
      <c r="BL604" s="127">
        <v>1.0978080095020104E-2</v>
      </c>
      <c r="BM604" s="127">
        <v>2.3995551407745896E-2</v>
      </c>
      <c r="BN604" s="127">
        <v>5.5465054825151398E-2</v>
      </c>
      <c r="BO604" s="127">
        <v>-2.7601885265755799E-2</v>
      </c>
      <c r="BP604" s="127">
        <v>-8.3157587042549993E-3</v>
      </c>
      <c r="BQ604" s="127" t="s">
        <v>44</v>
      </c>
      <c r="BR604" s="127" t="s">
        <v>44</v>
      </c>
      <c r="BS604" s="127">
        <v>5.422963674388992E-3</v>
      </c>
      <c r="BT604" s="127">
        <v>1.7463623710961999E-2</v>
      </c>
      <c r="BU604" s="127">
        <v>2.4495292766666E-2</v>
      </c>
      <c r="BV604" s="174">
        <v>0.72894289380642885</v>
      </c>
      <c r="BW604" s="174">
        <v>0.19290678157436961</v>
      </c>
      <c r="BX604" s="127">
        <v>-8.1093716986965006E-3</v>
      </c>
      <c r="BY604" s="127">
        <v>-2.82997277593523E-2</v>
      </c>
      <c r="BZ604" s="174">
        <v>1.42560421745865E-2</v>
      </c>
      <c r="CA604" s="179">
        <v>-0.14756737877707571</v>
      </c>
      <c r="CB604" s="179">
        <v>3.3688416113500201E-2</v>
      </c>
      <c r="CC604" s="179">
        <v>-0.12085216000788621</v>
      </c>
      <c r="CD604" s="179">
        <v>-0.13835590170917891</v>
      </c>
      <c r="CE604" s="179">
        <v>-6.5997503144548705E-2</v>
      </c>
      <c r="CF604" s="179">
        <v>-6.0164920501859301E-2</v>
      </c>
      <c r="CG604" s="176">
        <v>1.7566683999999999</v>
      </c>
      <c r="CH604" s="168">
        <v>0.6</v>
      </c>
      <c r="CI604" s="169" t="s">
        <v>44</v>
      </c>
      <c r="CJ604" s="169">
        <v>1.6800000000000003E-3</v>
      </c>
      <c r="CK604" s="169" t="s">
        <v>44</v>
      </c>
      <c r="CL604" s="169">
        <v>1.6800000000000003E-3</v>
      </c>
      <c r="CM604" s="177">
        <v>46377478.390000001</v>
      </c>
      <c r="CN604" s="177">
        <v>39269683.4379365</v>
      </c>
      <c r="CO604" s="177">
        <v>8876907.2799999993</v>
      </c>
      <c r="CP604" s="127" t="s">
        <v>44</v>
      </c>
      <c r="CQ604" s="127" t="s">
        <v>44</v>
      </c>
      <c r="CR604" s="127" t="s">
        <v>44</v>
      </c>
      <c r="CS604" s="127" t="s">
        <v>44</v>
      </c>
      <c r="CT604" s="125" t="s">
        <v>44</v>
      </c>
      <c r="CU604" s="125" t="s">
        <v>44</v>
      </c>
      <c r="CV604" s="125" t="s">
        <v>6616</v>
      </c>
      <c r="CW604" s="125" t="s">
        <v>44</v>
      </c>
      <c r="CX604" s="153">
        <v>25569.625694432871</v>
      </c>
    </row>
    <row r="605" spans="1:102" ht="15" customHeight="1" x14ac:dyDescent="0.25">
      <c r="A605" s="8"/>
      <c r="B605" s="128">
        <v>62353018000124</v>
      </c>
      <c r="C605" s="151" t="s">
        <v>6617</v>
      </c>
      <c r="D605" s="125">
        <v>26</v>
      </c>
      <c r="E605" s="125"/>
      <c r="F605" s="121"/>
      <c r="G605" s="125" t="s">
        <v>618</v>
      </c>
      <c r="H605" s="125" t="s">
        <v>153</v>
      </c>
      <c r="I605" s="125" t="s">
        <v>2325</v>
      </c>
      <c r="J605" s="125" t="s">
        <v>3317</v>
      </c>
      <c r="K605" s="125" t="s">
        <v>3285</v>
      </c>
      <c r="L605" s="125" t="s">
        <v>3273</v>
      </c>
      <c r="M605" s="125" t="s">
        <v>110</v>
      </c>
      <c r="N605" s="125" t="s">
        <v>4646</v>
      </c>
      <c r="O605" s="125" t="s">
        <v>154</v>
      </c>
      <c r="P605" s="125" t="s">
        <v>112</v>
      </c>
      <c r="Q605" s="126">
        <v>100000</v>
      </c>
      <c r="R605" s="125" t="s">
        <v>4571</v>
      </c>
      <c r="S605" s="187" t="s">
        <v>44</v>
      </c>
      <c r="T605" s="170">
        <v>20000</v>
      </c>
      <c r="U605" s="170">
        <v>100000</v>
      </c>
      <c r="V605" s="171" t="s">
        <v>3271</v>
      </c>
      <c r="W605" s="171" t="s">
        <v>3288</v>
      </c>
      <c r="X605" s="171" t="s">
        <v>4905</v>
      </c>
      <c r="Y605" s="171" t="s">
        <v>3288</v>
      </c>
      <c r="Z605" s="171">
        <v>91</v>
      </c>
      <c r="AA605" s="171" t="s">
        <v>44</v>
      </c>
      <c r="AB605" s="168" t="s">
        <v>44</v>
      </c>
      <c r="AC605" s="171" t="s">
        <v>6618</v>
      </c>
      <c r="AD605" s="168">
        <v>6.9999999999999993E-3</v>
      </c>
      <c r="AE605" s="168">
        <v>6.9999999999999993E-3</v>
      </c>
      <c r="AF605" s="168">
        <v>0.02</v>
      </c>
      <c r="AG605" s="168">
        <v>0.2</v>
      </c>
      <c r="AH605" s="171" t="s">
        <v>5038</v>
      </c>
      <c r="AI605" s="171" t="s">
        <v>5039</v>
      </c>
      <c r="AJ605" s="171" t="s">
        <v>130</v>
      </c>
      <c r="AK605" s="172">
        <v>45938</v>
      </c>
      <c r="AL605" s="186" t="s">
        <v>6619</v>
      </c>
      <c r="AM605" s="127">
        <v>3.3506389617793099E-2</v>
      </c>
      <c r="AN605" s="127">
        <v>-2.0562001232397101E-2</v>
      </c>
      <c r="AO605" s="127" t="s">
        <v>44</v>
      </c>
      <c r="AP605" s="127" t="s">
        <v>44</v>
      </c>
      <c r="AQ605" s="127" t="s">
        <v>44</v>
      </c>
      <c r="AR605" s="127" t="s">
        <v>44</v>
      </c>
      <c r="AS605" s="127" t="s">
        <v>44</v>
      </c>
      <c r="AT605" s="127" t="s">
        <v>44</v>
      </c>
      <c r="AU605" s="127" t="s">
        <v>44</v>
      </c>
      <c r="AV605" s="127" t="s">
        <v>44</v>
      </c>
      <c r="AW605" s="127">
        <v>-1.9608670199956799E-2</v>
      </c>
      <c r="AX605" s="127">
        <v>3.0713372473050646</v>
      </c>
      <c r="AY605" s="127" t="s">
        <v>44</v>
      </c>
      <c r="AZ605" s="127" t="s">
        <v>44</v>
      </c>
      <c r="BA605" s="127" t="s">
        <v>44</v>
      </c>
      <c r="BB605" s="127" t="s">
        <v>44</v>
      </c>
      <c r="BC605" s="127" t="s">
        <v>44</v>
      </c>
      <c r="BD605" s="127" t="s">
        <v>44</v>
      </c>
      <c r="BE605" s="127" t="s">
        <v>44</v>
      </c>
      <c r="BF605" s="127" t="s">
        <v>44</v>
      </c>
      <c r="BG605" s="127" t="s">
        <v>44</v>
      </c>
      <c r="BH605" s="127" t="s">
        <v>44</v>
      </c>
      <c r="BI605" s="127">
        <v>2.2597008159539599E-2</v>
      </c>
      <c r="BJ605" s="127">
        <v>-6.5964353360189798E-2</v>
      </c>
      <c r="BK605" s="127" t="s">
        <v>44</v>
      </c>
      <c r="BL605" s="127" t="s">
        <v>44</v>
      </c>
      <c r="BM605" s="127" t="s">
        <v>44</v>
      </c>
      <c r="BN605" s="127" t="s">
        <v>44</v>
      </c>
      <c r="BO605" s="127" t="s">
        <v>44</v>
      </c>
      <c r="BP605" s="127" t="s">
        <v>44</v>
      </c>
      <c r="BQ605" s="127" t="s">
        <v>44</v>
      </c>
      <c r="BR605" s="127" t="s">
        <v>44</v>
      </c>
      <c r="BS605" s="127">
        <v>-0.14244592641677234</v>
      </c>
      <c r="BT605" s="127" t="s">
        <v>44</v>
      </c>
      <c r="BU605" s="127">
        <v>0.1157624968640103</v>
      </c>
      <c r="BV605" s="174" t="s">
        <v>44</v>
      </c>
      <c r="BW605" s="174">
        <v>-1.3095680765308131</v>
      </c>
      <c r="BX605" s="127" t="s">
        <v>44</v>
      </c>
      <c r="BY605" s="127">
        <v>-0.1096354249105239</v>
      </c>
      <c r="BZ605" s="174">
        <v>0.2492861492748471</v>
      </c>
      <c r="CA605" s="179" t="s">
        <v>44</v>
      </c>
      <c r="CB605" s="179" t="s">
        <v>44</v>
      </c>
      <c r="CC605" s="179" t="s">
        <v>44</v>
      </c>
      <c r="CD605" s="179" t="s">
        <v>44</v>
      </c>
      <c r="CE605" s="179" t="s">
        <v>44</v>
      </c>
      <c r="CF605" s="179" t="s">
        <v>44</v>
      </c>
      <c r="CG605" s="176">
        <v>0.98913609999999996</v>
      </c>
      <c r="CH605" s="168" t="s">
        <v>44</v>
      </c>
      <c r="CI605" s="169" t="s">
        <v>44</v>
      </c>
      <c r="CJ605" s="169" t="s">
        <v>44</v>
      </c>
      <c r="CK605" s="169" t="s">
        <v>44</v>
      </c>
      <c r="CL605" s="169" t="s">
        <v>44</v>
      </c>
      <c r="CM605" s="177">
        <v>109010039.65000001</v>
      </c>
      <c r="CN605" s="177">
        <v>66912923.235238083</v>
      </c>
      <c r="CO605" s="177">
        <v>108029499.02</v>
      </c>
      <c r="CP605" s="127" t="s">
        <v>44</v>
      </c>
      <c r="CQ605" s="127" t="s">
        <v>44</v>
      </c>
      <c r="CR605" s="127" t="s">
        <v>44</v>
      </c>
      <c r="CS605" s="127" t="s">
        <v>44</v>
      </c>
      <c r="CT605" s="125" t="s">
        <v>44</v>
      </c>
      <c r="CU605" s="125" t="s">
        <v>44</v>
      </c>
      <c r="CV605" s="125" t="s">
        <v>6620</v>
      </c>
      <c r="CW605" s="125" t="s">
        <v>44</v>
      </c>
      <c r="CX605" s="153">
        <v>25569.625694432871</v>
      </c>
    </row>
    <row r="606" spans="1:102" ht="15" customHeight="1" x14ac:dyDescent="0.25">
      <c r="A606" s="8"/>
      <c r="B606" s="128">
        <v>38377471000196</v>
      </c>
      <c r="C606" s="151" t="s">
        <v>6763</v>
      </c>
      <c r="D606" s="125">
        <v>26</v>
      </c>
      <c r="E606" s="125"/>
      <c r="F606" s="121"/>
      <c r="G606" s="125" t="s">
        <v>6764</v>
      </c>
      <c r="H606" s="125" t="s">
        <v>3263</v>
      </c>
      <c r="I606" s="125" t="s">
        <v>3257</v>
      </c>
      <c r="J606" s="125" t="s">
        <v>3319</v>
      </c>
      <c r="K606" s="125" t="s">
        <v>3298</v>
      </c>
      <c r="L606" s="125" t="s">
        <v>3273</v>
      </c>
      <c r="M606" s="125" t="s">
        <v>112</v>
      </c>
      <c r="N606" s="125" t="s">
        <v>113</v>
      </c>
      <c r="O606" s="125" t="s">
        <v>4606</v>
      </c>
      <c r="P606" s="125" t="s">
        <v>4860</v>
      </c>
      <c r="Q606" s="126">
        <v>50000</v>
      </c>
      <c r="R606" s="125" t="s">
        <v>4612</v>
      </c>
      <c r="S606" s="187" t="s">
        <v>44</v>
      </c>
      <c r="T606" s="170">
        <v>5000</v>
      </c>
      <c r="U606" s="170">
        <v>50000</v>
      </c>
      <c r="V606" s="171" t="s">
        <v>3271</v>
      </c>
      <c r="W606" s="171" t="s">
        <v>3288</v>
      </c>
      <c r="X606" s="171" t="s">
        <v>3290</v>
      </c>
      <c r="Y606" s="171" t="s">
        <v>3292</v>
      </c>
      <c r="Z606" s="171">
        <v>62</v>
      </c>
      <c r="AA606" s="171" t="s">
        <v>44</v>
      </c>
      <c r="AB606" s="168" t="s">
        <v>44</v>
      </c>
      <c r="AC606" s="171" t="s">
        <v>6765</v>
      </c>
      <c r="AD606" s="168">
        <v>1.8000000000000002E-2</v>
      </c>
      <c r="AE606" s="168">
        <v>0.21800000000000003</v>
      </c>
      <c r="AF606" s="168">
        <v>2.3E-2</v>
      </c>
      <c r="AG606" s="168">
        <v>0.2</v>
      </c>
      <c r="AH606" s="171" t="s">
        <v>5172</v>
      </c>
      <c r="AI606" s="171" t="s">
        <v>44</v>
      </c>
      <c r="AJ606" s="171" t="s">
        <v>44</v>
      </c>
      <c r="AK606" s="172">
        <v>44180</v>
      </c>
      <c r="AL606" s="186" t="s">
        <v>6766</v>
      </c>
      <c r="AM606" s="127">
        <v>1.19661662466719E-2</v>
      </c>
      <c r="AN606" s="127">
        <v>3.2299598982693897E-2</v>
      </c>
      <c r="AO606" s="127">
        <v>9.7035533594373502E-2</v>
      </c>
      <c r="AP606" s="127">
        <v>4.6398057482947397E-2</v>
      </c>
      <c r="AQ606" s="127">
        <v>0.1424665232693256</v>
      </c>
      <c r="AR606" s="127">
        <v>-0.20528629345070329</v>
      </c>
      <c r="AS606" s="127">
        <v>0.4009401581655565</v>
      </c>
      <c r="AT606" s="127">
        <v>0.10320955212079851</v>
      </c>
      <c r="AU606" s="127" t="s">
        <v>44</v>
      </c>
      <c r="AV606" s="127" t="s">
        <v>44</v>
      </c>
      <c r="AW606" s="127">
        <v>7.71315269297108E-2</v>
      </c>
      <c r="AX606" s="127">
        <v>1.0968693589515022</v>
      </c>
      <c r="AY606" s="127">
        <v>0.71140805418585473</v>
      </c>
      <c r="AZ606" s="127">
        <v>0.65442990319018202</v>
      </c>
      <c r="BA606" s="127">
        <v>0.3387996869795078</v>
      </c>
      <c r="BB606" s="127">
        <v>1.1189560090918058</v>
      </c>
      <c r="BC606" s="127" t="s">
        <v>44</v>
      </c>
      <c r="BD606" s="127">
        <v>3.072941342355378</v>
      </c>
      <c r="BE606" s="127">
        <v>0.83415115612712409</v>
      </c>
      <c r="BF606" s="127" t="s">
        <v>44</v>
      </c>
      <c r="BG606" s="127" t="s">
        <v>44</v>
      </c>
      <c r="BH606" s="127">
        <v>0.64332314930929468</v>
      </c>
      <c r="BI606" s="127">
        <v>1.0567847884184001E-3</v>
      </c>
      <c r="BJ606" s="127">
        <v>-1.31027531450986E-2</v>
      </c>
      <c r="BK606" s="127">
        <v>-5.1239374262601799E-2</v>
      </c>
      <c r="BL606" s="127">
        <v>-7.9643275622185872E-2</v>
      </c>
      <c r="BM606" s="127">
        <v>1.343502958170717E-2</v>
      </c>
      <c r="BN606" s="127">
        <v>-0.31402602160494569</v>
      </c>
      <c r="BO606" s="127">
        <v>0.27046576458073129</v>
      </c>
      <c r="BP606" s="127">
        <v>-2.0520483332235599E-2</v>
      </c>
      <c r="BQ606" s="127" t="s">
        <v>44</v>
      </c>
      <c r="BR606" s="127" t="s">
        <v>44</v>
      </c>
      <c r="BS606" s="127">
        <v>-3.8185650009061711E-2</v>
      </c>
      <c r="BT606" s="127">
        <v>0.16843541172804791</v>
      </c>
      <c r="BU606" s="127">
        <v>0.17770761518441031</v>
      </c>
      <c r="BV606" s="174">
        <v>-0.18710152621796111</v>
      </c>
      <c r="BW606" s="174">
        <v>-8.6998749258352007E-2</v>
      </c>
      <c r="BX606" s="127">
        <v>-9.7394623895860899E-2</v>
      </c>
      <c r="BY606" s="127">
        <v>-0.25909374434779719</v>
      </c>
      <c r="BZ606" s="174">
        <v>0.8058709718942545</v>
      </c>
      <c r="CA606" s="179">
        <v>0.80147335417254162</v>
      </c>
      <c r="CB606" s="179">
        <v>-0.39023848177294829</v>
      </c>
      <c r="CC606" s="179">
        <v>0.54461633801747866</v>
      </c>
      <c r="CD606" s="179">
        <v>0.45958118102890999</v>
      </c>
      <c r="CE606" s="179">
        <v>0.17785643660593811</v>
      </c>
      <c r="CF606" s="179">
        <v>0.66518543139194031</v>
      </c>
      <c r="CG606" s="176">
        <v>148.80315382000001</v>
      </c>
      <c r="CH606" s="168" t="s">
        <v>44</v>
      </c>
      <c r="CI606" s="169" t="s">
        <v>44</v>
      </c>
      <c r="CJ606" s="169" t="s">
        <v>44</v>
      </c>
      <c r="CK606" s="169" t="s">
        <v>44</v>
      </c>
      <c r="CL606" s="169" t="s">
        <v>44</v>
      </c>
      <c r="CM606" s="177">
        <v>108437618.38</v>
      </c>
      <c r="CN606" s="177">
        <v>118057967.39222217</v>
      </c>
      <c r="CO606" s="177">
        <v>-16859753.899999999</v>
      </c>
      <c r="CP606" s="127" t="s">
        <v>44</v>
      </c>
      <c r="CQ606" s="127" t="s">
        <v>44</v>
      </c>
      <c r="CR606" s="127" t="s">
        <v>44</v>
      </c>
      <c r="CS606" s="127" t="s">
        <v>44</v>
      </c>
      <c r="CT606" s="125" t="s">
        <v>44</v>
      </c>
      <c r="CU606" s="125" t="s">
        <v>44</v>
      </c>
      <c r="CV606" s="125" t="s">
        <v>6767</v>
      </c>
      <c r="CW606" s="125" t="s">
        <v>44</v>
      </c>
      <c r="CX606" s="153">
        <v>25569.625694432871</v>
      </c>
    </row>
    <row r="607" spans="1:102" ht="15" customHeight="1" x14ac:dyDescent="0.25">
      <c r="A607" s="8"/>
      <c r="B607" s="128">
        <v>30282418000108</v>
      </c>
      <c r="C607" s="151" t="s">
        <v>719</v>
      </c>
      <c r="D607" s="125">
        <v>50</v>
      </c>
      <c r="E607" s="125"/>
      <c r="F607" s="121"/>
      <c r="G607" s="125" t="s">
        <v>4970</v>
      </c>
      <c r="H607" s="125" t="s">
        <v>5007</v>
      </c>
      <c r="I607" s="125" t="s">
        <v>5007</v>
      </c>
      <c r="J607" s="125" t="s">
        <v>3843</v>
      </c>
      <c r="K607" s="125" t="s">
        <v>3298</v>
      </c>
      <c r="L607" s="125" t="s">
        <v>5015</v>
      </c>
      <c r="M607" s="125" t="s">
        <v>110</v>
      </c>
      <c r="N607" s="125" t="s">
        <v>111</v>
      </c>
      <c r="O607" s="125" t="s">
        <v>4647</v>
      </c>
      <c r="P607" s="125" t="s">
        <v>3299</v>
      </c>
      <c r="Q607" s="126">
        <v>200000</v>
      </c>
      <c r="R607" s="125" t="s">
        <v>4612</v>
      </c>
      <c r="S607" s="187" t="s">
        <v>44</v>
      </c>
      <c r="T607" s="170">
        <v>200000</v>
      </c>
      <c r="U607" s="170">
        <v>100</v>
      </c>
      <c r="V607" s="171" t="s">
        <v>3271</v>
      </c>
      <c r="W607" s="171" t="s">
        <v>132</v>
      </c>
      <c r="X607" s="171" t="s">
        <v>6164</v>
      </c>
      <c r="Y607" s="171" t="s">
        <v>132</v>
      </c>
      <c r="Z607" s="171">
        <v>999</v>
      </c>
      <c r="AA607" s="171" t="s">
        <v>44</v>
      </c>
      <c r="AB607" s="168" t="s">
        <v>44</v>
      </c>
      <c r="AC607" s="171" t="s">
        <v>6768</v>
      </c>
      <c r="AD607" s="168" t="s">
        <v>44</v>
      </c>
      <c r="AE607" s="168" t="s">
        <v>44</v>
      </c>
      <c r="AF607" s="168" t="s">
        <v>44</v>
      </c>
      <c r="AG607" s="168" t="s">
        <v>44</v>
      </c>
      <c r="AH607" s="171" t="s">
        <v>44</v>
      </c>
      <c r="AI607" s="171" t="s">
        <v>44</v>
      </c>
      <c r="AJ607" s="171" t="s">
        <v>4670</v>
      </c>
      <c r="AK607" s="172">
        <v>43343</v>
      </c>
      <c r="AL607" s="186" t="s">
        <v>6769</v>
      </c>
      <c r="AM607" s="127" t="s">
        <v>44</v>
      </c>
      <c r="AN607" s="127" t="s">
        <v>44</v>
      </c>
      <c r="AO607" s="127" t="s">
        <v>44</v>
      </c>
      <c r="AP607" s="127" t="s">
        <v>44</v>
      </c>
      <c r="AQ607" s="127" t="s">
        <v>44</v>
      </c>
      <c r="AR607" s="127" t="s">
        <v>44</v>
      </c>
      <c r="AS607" s="127" t="s">
        <v>44</v>
      </c>
      <c r="AT607" s="127" t="s">
        <v>44</v>
      </c>
      <c r="AU607" s="127" t="s">
        <v>44</v>
      </c>
      <c r="AV607" s="127" t="s">
        <v>44</v>
      </c>
      <c r="AW607" s="127" t="s">
        <v>44</v>
      </c>
      <c r="AX607" s="127" t="s">
        <v>44</v>
      </c>
      <c r="AY607" s="127" t="s">
        <v>44</v>
      </c>
      <c r="AZ607" s="127" t="s">
        <v>44</v>
      </c>
      <c r="BA607" s="127" t="s">
        <v>44</v>
      </c>
      <c r="BB607" s="127" t="s">
        <v>44</v>
      </c>
      <c r="BC607" s="127" t="s">
        <v>44</v>
      </c>
      <c r="BD607" s="127" t="s">
        <v>44</v>
      </c>
      <c r="BE607" s="127" t="s">
        <v>44</v>
      </c>
      <c r="BF607" s="127" t="s">
        <v>44</v>
      </c>
      <c r="BG607" s="127" t="s">
        <v>44</v>
      </c>
      <c r="BH607" s="127" t="s">
        <v>44</v>
      </c>
      <c r="BI607" s="127" t="s">
        <v>44</v>
      </c>
      <c r="BJ607" s="127" t="s">
        <v>44</v>
      </c>
      <c r="BK607" s="127" t="s">
        <v>44</v>
      </c>
      <c r="BL607" s="127" t="s">
        <v>44</v>
      </c>
      <c r="BM607" s="127" t="s">
        <v>44</v>
      </c>
      <c r="BN607" s="127" t="s">
        <v>44</v>
      </c>
      <c r="BO607" s="127" t="s">
        <v>44</v>
      </c>
      <c r="BP607" s="127" t="s">
        <v>44</v>
      </c>
      <c r="BQ607" s="127" t="s">
        <v>44</v>
      </c>
      <c r="BR607" s="127" t="s">
        <v>44</v>
      </c>
      <c r="BS607" s="127" t="s">
        <v>44</v>
      </c>
      <c r="BT607" s="127">
        <v>0.56459762759487864</v>
      </c>
      <c r="BU607" s="127">
        <v>0.48987789364536721</v>
      </c>
      <c r="BV607" s="174">
        <v>-1.2410431039008738</v>
      </c>
      <c r="BW607" s="174">
        <v>-0.82379178268408748</v>
      </c>
      <c r="BX607" s="127">
        <v>-0.64005550076699758</v>
      </c>
      <c r="BY607" s="127">
        <v>-0.99140966824504095</v>
      </c>
      <c r="BZ607" s="174">
        <v>9.9800816552970007E-4</v>
      </c>
      <c r="CA607" s="179">
        <v>4.16743769878141E-2</v>
      </c>
      <c r="CB607" s="179">
        <v>-1.22113480507851E-2</v>
      </c>
      <c r="CC607" s="179">
        <v>2.84629492642418E-2</v>
      </c>
      <c r="CD607" s="179">
        <v>7.4482152331833903E-2</v>
      </c>
      <c r="CE607" s="179">
        <v>-1.30138567745733E-2</v>
      </c>
      <c r="CF607" s="179">
        <v>3.8394151379314997E-2</v>
      </c>
      <c r="CG607" s="176">
        <v>2.8373922500000002</v>
      </c>
      <c r="CH607" s="168">
        <v>1</v>
      </c>
      <c r="CI607" s="169" t="s">
        <v>44</v>
      </c>
      <c r="CJ607" s="169" t="s">
        <v>44</v>
      </c>
      <c r="CK607" s="169" t="s">
        <v>44</v>
      </c>
      <c r="CL607" s="169" t="s">
        <v>44</v>
      </c>
      <c r="CM607" s="177">
        <v>2449236.7599999998</v>
      </c>
      <c r="CN607" s="177">
        <v>3209251.011666676</v>
      </c>
      <c r="CO607" s="177" t="s">
        <v>44</v>
      </c>
      <c r="CP607" s="127" t="s">
        <v>44</v>
      </c>
      <c r="CQ607" s="127" t="s">
        <v>44</v>
      </c>
      <c r="CR607" s="127" t="s">
        <v>44</v>
      </c>
      <c r="CS607" s="127" t="s">
        <v>44</v>
      </c>
      <c r="CT607" s="125" t="s">
        <v>44</v>
      </c>
      <c r="CU607" s="125" t="s">
        <v>44</v>
      </c>
      <c r="CV607" s="125" t="s">
        <v>6770</v>
      </c>
      <c r="CW607" s="125" t="s">
        <v>44</v>
      </c>
      <c r="CX607" s="153">
        <v>25569.625694432871</v>
      </c>
    </row>
    <row r="608" spans="1:102" ht="15" customHeight="1" x14ac:dyDescent="0.25">
      <c r="A608" s="8"/>
      <c r="B608" s="128">
        <v>12282747000169</v>
      </c>
      <c r="C608" s="151" t="s">
        <v>6621</v>
      </c>
      <c r="D608" s="125">
        <v>29</v>
      </c>
      <c r="E608" s="125"/>
      <c r="F608" s="121" t="s">
        <v>3267</v>
      </c>
      <c r="G608" s="125" t="s">
        <v>621</v>
      </c>
      <c r="H608" s="125" t="s">
        <v>3264</v>
      </c>
      <c r="I608" s="125" t="s">
        <v>3265</v>
      </c>
      <c r="J608" s="125" t="s">
        <v>3318</v>
      </c>
      <c r="K608" s="125" t="s">
        <v>3285</v>
      </c>
      <c r="L608" s="125" t="s">
        <v>3273</v>
      </c>
      <c r="M608" s="125" t="s">
        <v>112</v>
      </c>
      <c r="N608" s="125" t="s">
        <v>5147</v>
      </c>
      <c r="O608" s="125" t="s">
        <v>4606</v>
      </c>
      <c r="P608" s="125" t="s">
        <v>4860</v>
      </c>
      <c r="Q608" s="126">
        <v>1000</v>
      </c>
      <c r="R608" s="125" t="s">
        <v>4571</v>
      </c>
      <c r="S608" s="187" t="s">
        <v>44</v>
      </c>
      <c r="T608" s="170">
        <v>500</v>
      </c>
      <c r="U608" s="170">
        <v>1000</v>
      </c>
      <c r="V608" s="171" t="s">
        <v>3271</v>
      </c>
      <c r="W608" s="171" t="s">
        <v>3288</v>
      </c>
      <c r="X608" s="171" t="s">
        <v>3289</v>
      </c>
      <c r="Y608" s="171" t="s">
        <v>3292</v>
      </c>
      <c r="Z608" s="171">
        <v>32</v>
      </c>
      <c r="AA608" s="171" t="s">
        <v>44</v>
      </c>
      <c r="AB608" s="168" t="s">
        <v>44</v>
      </c>
      <c r="AC608" s="171" t="s">
        <v>6622</v>
      </c>
      <c r="AD608" s="168">
        <v>0.02</v>
      </c>
      <c r="AE608" s="168">
        <v>0.02</v>
      </c>
      <c r="AF608" s="168">
        <v>2.2499999999999999E-2</v>
      </c>
      <c r="AG608" s="168">
        <v>0.2</v>
      </c>
      <c r="AH608" s="171" t="s">
        <v>44</v>
      </c>
      <c r="AI608" s="171" t="s">
        <v>44</v>
      </c>
      <c r="AJ608" s="171" t="s">
        <v>44</v>
      </c>
      <c r="AK608" s="172">
        <v>40451</v>
      </c>
      <c r="AL608" s="186" t="s">
        <v>6623</v>
      </c>
      <c r="AM608" s="127">
        <v>5.2802032117939803E-2</v>
      </c>
      <c r="AN608" s="127">
        <v>6.3081998282061999E-2</v>
      </c>
      <c r="AO608" s="127">
        <v>0.32833761024379199</v>
      </c>
      <c r="AP608" s="127">
        <v>0.2144286059223543</v>
      </c>
      <c r="AQ608" s="127">
        <v>0.2019906380435923</v>
      </c>
      <c r="AR608" s="127">
        <v>1.6514837900129999E-3</v>
      </c>
      <c r="AS608" s="127">
        <v>0.13160253921023821</v>
      </c>
      <c r="AT608" s="127">
        <v>-0.14765493526733009</v>
      </c>
      <c r="AU608" s="127" t="s">
        <v>44</v>
      </c>
      <c r="AV608" s="127" t="s">
        <v>44</v>
      </c>
      <c r="AW608" s="127">
        <v>0.1018261096222505</v>
      </c>
      <c r="AX608" s="127">
        <v>4.8400573689714124</v>
      </c>
      <c r="AY608" s="127">
        <v>1.3893993444327959</v>
      </c>
      <c r="AZ608" s="127">
        <v>2.2143841799618817</v>
      </c>
      <c r="BA608" s="127">
        <v>1.6943280159406831</v>
      </c>
      <c r="BB608" s="127">
        <v>1.6780737933085157</v>
      </c>
      <c r="BC608" s="127">
        <v>1.5187492354868199E-2</v>
      </c>
      <c r="BD608" s="127">
        <v>1.0086464906593311</v>
      </c>
      <c r="BE608" s="127" t="s">
        <v>44</v>
      </c>
      <c r="BF608" s="127" t="s">
        <v>44</v>
      </c>
      <c r="BG608" s="127" t="s">
        <v>44</v>
      </c>
      <c r="BH608" s="127">
        <v>1.0642613270626038</v>
      </c>
      <c r="BI608" s="127">
        <v>4.1892650659686302E-2</v>
      </c>
      <c r="BJ608" s="127">
        <v>1.76796461542694E-2</v>
      </c>
      <c r="BK608" s="127">
        <v>0.1800627023868166</v>
      </c>
      <c r="BL608" s="127">
        <v>7.8000404454747763E-2</v>
      </c>
      <c r="BM608" s="127">
        <v>7.2850991629325845E-2</v>
      </c>
      <c r="BN608" s="127">
        <v>-0.1070882443642293</v>
      </c>
      <c r="BO608" s="127">
        <v>1.1281456254129999E-3</v>
      </c>
      <c r="BP608" s="127">
        <v>-0.27138497072036422</v>
      </c>
      <c r="BQ608" s="127" t="s">
        <v>44</v>
      </c>
      <c r="BR608" s="127" t="s">
        <v>44</v>
      </c>
      <c r="BS608" s="127">
        <v>5.6114839488803359E-3</v>
      </c>
      <c r="BT608" s="127">
        <v>0.14704048522449359</v>
      </c>
      <c r="BU608" s="127">
        <v>0.1553258926647931</v>
      </c>
      <c r="BV608" s="174">
        <v>1.0647297128128732</v>
      </c>
      <c r="BW608" s="174">
        <v>9.8047083913730598E-2</v>
      </c>
      <c r="BX608" s="127">
        <v>-7.6308033250445398E-2</v>
      </c>
      <c r="BY608" s="127">
        <v>-0.37538549897947521</v>
      </c>
      <c r="BZ608" s="174">
        <v>0.57022702141124293</v>
      </c>
      <c r="CA608" s="179">
        <v>0.83676204067837301</v>
      </c>
      <c r="CB608" s="179">
        <v>-0.44395259714935198</v>
      </c>
      <c r="CC608" s="179">
        <v>0.62866240858755085</v>
      </c>
      <c r="CD608" s="179">
        <v>0.51990178889278693</v>
      </c>
      <c r="CE608" s="179">
        <v>0.3409793493235822</v>
      </c>
      <c r="CF608" s="179">
        <v>0.76988715964567622</v>
      </c>
      <c r="CG608" s="176">
        <v>450.56257390000002</v>
      </c>
      <c r="CH608" s="168">
        <v>0.3</v>
      </c>
      <c r="CI608" s="169">
        <v>0.15</v>
      </c>
      <c r="CJ608" s="169">
        <v>6.0000000000000001E-3</v>
      </c>
      <c r="CK608" s="169" t="s">
        <v>44</v>
      </c>
      <c r="CL608" s="169">
        <v>6.0000000000000001E-3</v>
      </c>
      <c r="CM608" s="177">
        <v>207300064.97999999</v>
      </c>
      <c r="CN608" s="177">
        <v>196251781.50952372</v>
      </c>
      <c r="CO608" s="177">
        <v>1369447.25</v>
      </c>
      <c r="CP608" s="127" t="s">
        <v>44</v>
      </c>
      <c r="CQ608" s="127" t="s">
        <v>44</v>
      </c>
      <c r="CR608" s="127" t="s">
        <v>44</v>
      </c>
      <c r="CS608" s="127" t="s">
        <v>44</v>
      </c>
      <c r="CT608" s="125" t="s">
        <v>44</v>
      </c>
      <c r="CU608" s="125" t="s">
        <v>44</v>
      </c>
      <c r="CV608" s="125" t="s">
        <v>6624</v>
      </c>
      <c r="CW608" s="125" t="s">
        <v>44</v>
      </c>
      <c r="CX608" s="153">
        <v>25569.625694432871</v>
      </c>
    </row>
    <row r="609" spans="1:102" ht="15" customHeight="1" x14ac:dyDescent="0.25">
      <c r="A609" s="8"/>
      <c r="B609" s="128">
        <v>17164804000129</v>
      </c>
      <c r="C609" s="151" t="s">
        <v>6625</v>
      </c>
      <c r="D609" s="125">
        <v>32</v>
      </c>
      <c r="E609" s="125"/>
      <c r="F609" s="121" t="s">
        <v>3266</v>
      </c>
      <c r="G609" s="125" t="s">
        <v>621</v>
      </c>
      <c r="H609" s="125" t="s">
        <v>3264</v>
      </c>
      <c r="I609" s="125" t="s">
        <v>3265</v>
      </c>
      <c r="J609" s="125" t="s">
        <v>357</v>
      </c>
      <c r="K609" s="125" t="s">
        <v>3298</v>
      </c>
      <c r="L609" s="125" t="s">
        <v>3272</v>
      </c>
      <c r="M609" s="125" t="s">
        <v>112</v>
      </c>
      <c r="N609" s="125" t="s">
        <v>5147</v>
      </c>
      <c r="O609" s="125" t="s">
        <v>3309</v>
      </c>
      <c r="P609" s="125" t="s">
        <v>3308</v>
      </c>
      <c r="Q609" s="126">
        <v>10000</v>
      </c>
      <c r="R609" s="125" t="s">
        <v>4571</v>
      </c>
      <c r="S609" s="187" t="s">
        <v>44</v>
      </c>
      <c r="T609" s="170">
        <v>5000</v>
      </c>
      <c r="U609" s="170">
        <v>5000</v>
      </c>
      <c r="V609" s="171" t="s">
        <v>3271</v>
      </c>
      <c r="W609" s="171" t="s">
        <v>3288</v>
      </c>
      <c r="X609" s="171" t="s">
        <v>3289</v>
      </c>
      <c r="Y609" s="171" t="s">
        <v>3292</v>
      </c>
      <c r="Z609" s="171">
        <v>32</v>
      </c>
      <c r="AA609" s="171" t="s">
        <v>44</v>
      </c>
      <c r="AB609" s="168" t="s">
        <v>44</v>
      </c>
      <c r="AC609" s="171" t="s">
        <v>44</v>
      </c>
      <c r="AD609" s="168">
        <v>0.02</v>
      </c>
      <c r="AE609" s="168" t="s">
        <v>44</v>
      </c>
      <c r="AF609" s="168">
        <v>2.2499999999999999E-2</v>
      </c>
      <c r="AG609" s="168">
        <v>0.2</v>
      </c>
      <c r="AH609" s="171" t="s">
        <v>133</v>
      </c>
      <c r="AI609" s="171" t="s">
        <v>4607</v>
      </c>
      <c r="AJ609" s="171" t="s">
        <v>3246</v>
      </c>
      <c r="AK609" s="172">
        <v>41269</v>
      </c>
      <c r="AL609" s="186" t="s">
        <v>3407</v>
      </c>
      <c r="AM609" s="127">
        <v>4.67854369665925E-2</v>
      </c>
      <c r="AN609" s="127">
        <v>6.3462707768737497E-2</v>
      </c>
      <c r="AO609" s="127">
        <v>0.32089502056856722</v>
      </c>
      <c r="AP609" s="127">
        <v>0.19581142858878439</v>
      </c>
      <c r="AQ609" s="127">
        <v>0.19074730518539851</v>
      </c>
      <c r="AR609" s="127">
        <v>-5.8449447104721997E-2</v>
      </c>
      <c r="AS609" s="127">
        <v>0.18593293957803489</v>
      </c>
      <c r="AT609" s="127">
        <v>-0.1075235198835523</v>
      </c>
      <c r="AU609" s="127" t="s">
        <v>44</v>
      </c>
      <c r="AV609" s="127" t="s">
        <v>44</v>
      </c>
      <c r="AW609" s="127">
        <v>8.4829844141702096E-2</v>
      </c>
      <c r="AX609" s="127">
        <v>4.2885508354093753</v>
      </c>
      <c r="AY609" s="127">
        <v>1.3977845815148726</v>
      </c>
      <c r="AZ609" s="127">
        <v>2.1641896475032687</v>
      </c>
      <c r="BA609" s="127">
        <v>1.5342147860874331</v>
      </c>
      <c r="BB609" s="127">
        <v>1.568091951669589</v>
      </c>
      <c r="BC609" s="127" t="s">
        <v>44</v>
      </c>
      <c r="BD609" s="127">
        <v>1.4250531040571923</v>
      </c>
      <c r="BE609" s="127" t="s">
        <v>44</v>
      </c>
      <c r="BF609" s="127" t="s">
        <v>44</v>
      </c>
      <c r="BG609" s="127" t="s">
        <v>44</v>
      </c>
      <c r="BH609" s="127">
        <v>0.79232010059576896</v>
      </c>
      <c r="BI609" s="127">
        <v>3.5876055508339E-2</v>
      </c>
      <c r="BJ609" s="127">
        <v>1.8060355640944801E-2</v>
      </c>
      <c r="BK609" s="127">
        <v>0.17262011271159181</v>
      </c>
      <c r="BL609" s="127">
        <v>6.0464610044426159E-2</v>
      </c>
      <c r="BM609" s="127">
        <v>6.1609955802471639E-2</v>
      </c>
      <c r="BN609" s="127">
        <v>-0.16718917525896429</v>
      </c>
      <c r="BO609" s="127">
        <v>5.54585459932097E-2</v>
      </c>
      <c r="BP609" s="127">
        <v>-0.23125355533658651</v>
      </c>
      <c r="BQ609" s="127" t="s">
        <v>44</v>
      </c>
      <c r="BR609" s="127" t="s">
        <v>44</v>
      </c>
      <c r="BS609" s="127">
        <v>-2.0084882412092164E-2</v>
      </c>
      <c r="BT609" s="127">
        <v>0.1560773603463407</v>
      </c>
      <c r="BU609" s="127">
        <v>0.19793199327670349</v>
      </c>
      <c r="BV609" s="174">
        <v>0.97577420422723937</v>
      </c>
      <c r="BW609" s="174">
        <v>3.9106657126347498E-2</v>
      </c>
      <c r="BX609" s="127">
        <v>-8.2580363561102793E-2</v>
      </c>
      <c r="BY609" s="127">
        <v>-0.44082334861276179</v>
      </c>
      <c r="BZ609" s="174">
        <v>0.75435230129071318</v>
      </c>
      <c r="CA609" s="179">
        <v>0.85487744124529952</v>
      </c>
      <c r="CB609" s="179">
        <v>-0.44733318610240091</v>
      </c>
      <c r="CC609" s="179">
        <v>0.6446840247378538</v>
      </c>
      <c r="CD609" s="179">
        <v>0.52904801165105553</v>
      </c>
      <c r="CE609" s="179">
        <v>0.32610471809547609</v>
      </c>
      <c r="CF609" s="179">
        <v>0.78274801449844067</v>
      </c>
      <c r="CG609" s="176">
        <v>295.17874719999998</v>
      </c>
      <c r="CH609" s="168">
        <v>0.3</v>
      </c>
      <c r="CI609" s="169">
        <v>0.15</v>
      </c>
      <c r="CJ609" s="169">
        <v>6.0000000000000001E-3</v>
      </c>
      <c r="CK609" s="169" t="s">
        <v>44</v>
      </c>
      <c r="CL609" s="169">
        <v>6.0000000000000001E-3</v>
      </c>
      <c r="CM609" s="177">
        <v>92180612.420000002</v>
      </c>
      <c r="CN609" s="177">
        <v>88029981.249285683</v>
      </c>
      <c r="CO609" s="177">
        <v>-51400.299999999988</v>
      </c>
      <c r="CP609" s="127" t="s">
        <v>44</v>
      </c>
      <c r="CQ609" s="127" t="s">
        <v>44</v>
      </c>
      <c r="CR609" s="127" t="s">
        <v>44</v>
      </c>
      <c r="CS609" s="127" t="s">
        <v>44</v>
      </c>
      <c r="CT609" s="125" t="s">
        <v>44</v>
      </c>
      <c r="CU609" s="125" t="s">
        <v>44</v>
      </c>
      <c r="CV609" s="125" t="s">
        <v>6626</v>
      </c>
      <c r="CW609" s="125" t="s">
        <v>44</v>
      </c>
      <c r="CX609" s="153">
        <v>25569.625694432871</v>
      </c>
    </row>
    <row r="610" spans="1:102" ht="15" customHeight="1" x14ac:dyDescent="0.25">
      <c r="A610" s="8"/>
      <c r="B610" s="128">
        <v>17301119000105</v>
      </c>
      <c r="C610" s="151" t="s">
        <v>6771</v>
      </c>
      <c r="D610" s="125">
        <v>30</v>
      </c>
      <c r="E610" s="125"/>
      <c r="F610" s="121" t="s">
        <v>3267</v>
      </c>
      <c r="G610" s="125" t="s">
        <v>646</v>
      </c>
      <c r="H610" s="125" t="s">
        <v>3264</v>
      </c>
      <c r="I610" s="125" t="s">
        <v>3265</v>
      </c>
      <c r="J610" s="125" t="s">
        <v>357</v>
      </c>
      <c r="K610" s="125" t="s">
        <v>3285</v>
      </c>
      <c r="L610" s="125" t="s">
        <v>3273</v>
      </c>
      <c r="M610" s="125" t="s">
        <v>112</v>
      </c>
      <c r="N610" s="125" t="s">
        <v>113</v>
      </c>
      <c r="O610" s="125" t="s">
        <v>3309</v>
      </c>
      <c r="P610" s="125" t="s">
        <v>3308</v>
      </c>
      <c r="Q610" s="126">
        <v>5000</v>
      </c>
      <c r="R610" s="125" t="s">
        <v>4571</v>
      </c>
      <c r="S610" s="187" t="s">
        <v>44</v>
      </c>
      <c r="T610" s="170">
        <v>5000</v>
      </c>
      <c r="U610" s="170">
        <v>5000</v>
      </c>
      <c r="V610" s="171" t="s">
        <v>3271</v>
      </c>
      <c r="W610" s="171" t="s">
        <v>132</v>
      </c>
      <c r="X610" s="171" t="s">
        <v>3289</v>
      </c>
      <c r="Y610" s="171" t="s">
        <v>3292</v>
      </c>
      <c r="Z610" s="171">
        <v>32</v>
      </c>
      <c r="AA610" s="171" t="s">
        <v>44</v>
      </c>
      <c r="AB610" s="168" t="s">
        <v>44</v>
      </c>
      <c r="AC610" s="171" t="s">
        <v>6772</v>
      </c>
      <c r="AD610" s="168">
        <v>1.8500000000000003E-2</v>
      </c>
      <c r="AE610" s="168">
        <v>0.16849999999999998</v>
      </c>
      <c r="AF610" s="168">
        <v>0.02</v>
      </c>
      <c r="AG610" s="168">
        <v>0.2</v>
      </c>
      <c r="AH610" s="171" t="s">
        <v>133</v>
      </c>
      <c r="AI610" s="171" t="s">
        <v>4607</v>
      </c>
      <c r="AJ610" s="171" t="s">
        <v>5697</v>
      </c>
      <c r="AK610" s="172">
        <v>41338</v>
      </c>
      <c r="AL610" s="186" t="s">
        <v>6773</v>
      </c>
      <c r="AM610" s="127">
        <v>-4.2659024824436998E-3</v>
      </c>
      <c r="AN610" s="127">
        <v>3.7352002665506701E-2</v>
      </c>
      <c r="AO610" s="127">
        <v>0.24521682579166379</v>
      </c>
      <c r="AP610" s="127">
        <v>0.12841313726873649</v>
      </c>
      <c r="AQ610" s="127">
        <v>0.1667263250208936</v>
      </c>
      <c r="AR610" s="127">
        <v>-0.21658412986077791</v>
      </c>
      <c r="AS610" s="127">
        <v>0.22913079500280739</v>
      </c>
      <c r="AT610" s="127">
        <v>-1.50492278739945E-2</v>
      </c>
      <c r="AU610" s="127" t="s">
        <v>44</v>
      </c>
      <c r="AV610" s="127" t="s">
        <v>44</v>
      </c>
      <c r="AW610" s="127">
        <v>9.6843719492215097E-2</v>
      </c>
      <c r="AX610" s="127" t="s">
        <v>44</v>
      </c>
      <c r="AY610" s="127">
        <v>0.82268871357971041</v>
      </c>
      <c r="AZ610" s="127">
        <v>1.6537985377013196</v>
      </c>
      <c r="BA610" s="127">
        <v>0.97525564807903997</v>
      </c>
      <c r="BB610" s="127">
        <v>1.3399884820425756</v>
      </c>
      <c r="BC610" s="127" t="s">
        <v>44</v>
      </c>
      <c r="BD610" s="127">
        <v>1.7561361176501111</v>
      </c>
      <c r="BE610" s="127" t="s">
        <v>44</v>
      </c>
      <c r="BF610" s="127" t="s">
        <v>44</v>
      </c>
      <c r="BG610" s="127" t="s">
        <v>44</v>
      </c>
      <c r="BH610" s="127">
        <v>0.97472474801900999</v>
      </c>
      <c r="BI610" s="127">
        <v>-1.51752839406972E-2</v>
      </c>
      <c r="BJ610" s="127">
        <v>-8.0503494622858E-3</v>
      </c>
      <c r="BK610" s="127">
        <v>9.6941917934688399E-2</v>
      </c>
      <c r="BL610" s="127">
        <v>-2.8790339112931829E-3</v>
      </c>
      <c r="BM610" s="127">
        <v>3.762160555843197E-2</v>
      </c>
      <c r="BN610" s="127">
        <v>-0.32532385801502028</v>
      </c>
      <c r="BO610" s="127">
        <v>9.8656401417982195E-2</v>
      </c>
      <c r="BP610" s="127">
        <v>-0.1387792633270287</v>
      </c>
      <c r="BQ610" s="127" t="s">
        <v>44</v>
      </c>
      <c r="BR610" s="127" t="s">
        <v>44</v>
      </c>
      <c r="BS610" s="127">
        <v>-2.2842678626285862E-3</v>
      </c>
      <c r="BT610" s="127">
        <v>0.1958244696930283</v>
      </c>
      <c r="BU610" s="127">
        <v>0.21224022611656571</v>
      </c>
      <c r="BV610" s="174">
        <v>0.51187005735164093</v>
      </c>
      <c r="BW610" s="174">
        <v>0.1007623300679106</v>
      </c>
      <c r="BX610" s="127">
        <v>-0.1050759378054376</v>
      </c>
      <c r="BY610" s="127">
        <v>-0.4744851748133237</v>
      </c>
      <c r="BZ610" s="174">
        <v>0.79504979616110483</v>
      </c>
      <c r="CA610" s="179">
        <v>0.91875507895591979</v>
      </c>
      <c r="CB610" s="179">
        <v>-0.45109419596428679</v>
      </c>
      <c r="CC610" s="179">
        <v>0.65121571136593681</v>
      </c>
      <c r="CD610" s="179">
        <v>0.53860552156308072</v>
      </c>
      <c r="CE610" s="179">
        <v>0.1237230814570028</v>
      </c>
      <c r="CF610" s="179">
        <v>0.76523710675518641</v>
      </c>
      <c r="CG610" s="176">
        <v>3.3600235000000001</v>
      </c>
      <c r="CH610" s="168">
        <v>0.25</v>
      </c>
      <c r="CI610" s="169">
        <v>0.15</v>
      </c>
      <c r="CJ610" s="169">
        <v>4.6250000000000006E-3</v>
      </c>
      <c r="CK610" s="169">
        <v>2.7781494723111422E-3</v>
      </c>
      <c r="CL610" s="169">
        <v>7.4031494723111428E-3</v>
      </c>
      <c r="CM610" s="177">
        <v>75415211.379999995</v>
      </c>
      <c r="CN610" s="177">
        <v>76169557.002222195</v>
      </c>
      <c r="CO610" s="177">
        <v>-2951118.7900000005</v>
      </c>
      <c r="CP610" s="127" t="s">
        <v>44</v>
      </c>
      <c r="CQ610" s="127" t="s">
        <v>44</v>
      </c>
      <c r="CR610" s="127" t="s">
        <v>44</v>
      </c>
      <c r="CS610" s="127" t="s">
        <v>44</v>
      </c>
      <c r="CT610" s="125" t="s">
        <v>44</v>
      </c>
      <c r="CU610" s="125" t="s">
        <v>44</v>
      </c>
      <c r="CV610" s="125" t="s">
        <v>6774</v>
      </c>
      <c r="CW610" s="125" t="s">
        <v>44</v>
      </c>
      <c r="CX610" s="153">
        <v>25569.625694432871</v>
      </c>
    </row>
    <row r="611" spans="1:102" ht="15" customHeight="1" x14ac:dyDescent="0.25">
      <c r="A611" s="8"/>
      <c r="B611" s="128">
        <v>11225767000135</v>
      </c>
      <c r="C611" s="151" t="s">
        <v>6775</v>
      </c>
      <c r="D611" s="125">
        <v>34</v>
      </c>
      <c r="E611" s="125"/>
      <c r="F611" s="121" t="s">
        <v>3266</v>
      </c>
      <c r="G611" s="125" t="s">
        <v>646</v>
      </c>
      <c r="H611" s="125" t="s">
        <v>3315</v>
      </c>
      <c r="I611" s="125" t="s">
        <v>3316</v>
      </c>
      <c r="J611" s="125" t="s">
        <v>3318</v>
      </c>
      <c r="K611" s="125" t="s">
        <v>3298</v>
      </c>
      <c r="L611" s="125" t="s">
        <v>3272</v>
      </c>
      <c r="M611" s="125" t="s">
        <v>112</v>
      </c>
      <c r="N611" s="125" t="s">
        <v>113</v>
      </c>
      <c r="O611" s="125" t="s">
        <v>3309</v>
      </c>
      <c r="P611" s="125" t="s">
        <v>3308</v>
      </c>
      <c r="Q611" s="126">
        <v>5000</v>
      </c>
      <c r="R611" s="125" t="s">
        <v>4571</v>
      </c>
      <c r="S611" s="187" t="s">
        <v>44</v>
      </c>
      <c r="T611" s="170">
        <v>5000</v>
      </c>
      <c r="U611" s="170">
        <v>5000</v>
      </c>
      <c r="V611" s="171" t="s">
        <v>3271</v>
      </c>
      <c r="W611" s="171" t="s">
        <v>132</v>
      </c>
      <c r="X611" s="171" t="s">
        <v>5315</v>
      </c>
      <c r="Y611" s="171" t="s">
        <v>3292</v>
      </c>
      <c r="Z611" s="171">
        <v>16</v>
      </c>
      <c r="AA611" s="171" t="s">
        <v>44</v>
      </c>
      <c r="AB611" s="168" t="s">
        <v>44</v>
      </c>
      <c r="AC611" s="171" t="s">
        <v>6776</v>
      </c>
      <c r="AD611" s="168">
        <v>1.8500000000000003E-2</v>
      </c>
      <c r="AE611" s="168">
        <v>0.16849999999999998</v>
      </c>
      <c r="AF611" s="168">
        <v>2.5000000000000001E-2</v>
      </c>
      <c r="AG611" s="168">
        <v>0.2</v>
      </c>
      <c r="AH611" s="171" t="s">
        <v>44</v>
      </c>
      <c r="AI611" s="171" t="s">
        <v>44</v>
      </c>
      <c r="AJ611" s="171" t="s">
        <v>3246</v>
      </c>
      <c r="AK611" s="172">
        <v>40142</v>
      </c>
      <c r="AL611" s="186" t="s">
        <v>6777</v>
      </c>
      <c r="AM611" s="127">
        <v>-5.4435097600135998E-3</v>
      </c>
      <c r="AN611" s="127">
        <v>3.1907948958651997E-2</v>
      </c>
      <c r="AO611" s="127">
        <v>0.22333369301451461</v>
      </c>
      <c r="AP611" s="127">
        <v>0.12049330898344029</v>
      </c>
      <c r="AQ611" s="127">
        <v>0.1618098600640554</v>
      </c>
      <c r="AR611" s="127">
        <v>-0.22077432298833671</v>
      </c>
      <c r="AS611" s="127">
        <v>0.23546533707660311</v>
      </c>
      <c r="AT611" s="127">
        <v>-6.8754380711795807E-2</v>
      </c>
      <c r="AU611" s="127" t="s">
        <v>44</v>
      </c>
      <c r="AV611" s="127" t="s">
        <v>44</v>
      </c>
      <c r="AW611" s="127">
        <v>9.2831255087314699E-2</v>
      </c>
      <c r="AX611" s="127" t="s">
        <v>44</v>
      </c>
      <c r="AY611" s="127">
        <v>0.70278184858884973</v>
      </c>
      <c r="AZ611" s="127">
        <v>1.5062136692065271</v>
      </c>
      <c r="BA611" s="127">
        <v>0.91170203557289564</v>
      </c>
      <c r="BB611" s="127">
        <v>1.294442294952679</v>
      </c>
      <c r="BC611" s="127" t="s">
        <v>44</v>
      </c>
      <c r="BD611" s="127">
        <v>1.8046861963264871</v>
      </c>
      <c r="BE611" s="127" t="s">
        <v>44</v>
      </c>
      <c r="BF611" s="127" t="s">
        <v>44</v>
      </c>
      <c r="BG611" s="127" t="s">
        <v>44</v>
      </c>
      <c r="BH611" s="127">
        <v>0.90196240176384435</v>
      </c>
      <c r="BI611" s="127">
        <v>-1.63528912182671E-2</v>
      </c>
      <c r="BJ611" s="127">
        <v>-1.3494403169140599E-2</v>
      </c>
      <c r="BK611" s="127">
        <v>7.5058785157539207E-2</v>
      </c>
      <c r="BL611" s="127">
        <v>-1.0307461631593573E-2</v>
      </c>
      <c r="BM611" s="127">
        <v>3.2716632472681084E-2</v>
      </c>
      <c r="BN611" s="127">
        <v>-0.32951405114257909</v>
      </c>
      <c r="BO611" s="127">
        <v>0.1049909434917779</v>
      </c>
      <c r="BP611" s="127">
        <v>-0.19248441616483</v>
      </c>
      <c r="BQ611" s="127" t="s">
        <v>44</v>
      </c>
      <c r="BR611" s="127" t="s">
        <v>44</v>
      </c>
      <c r="BS611" s="127">
        <v>-9.1485839574164673E-3</v>
      </c>
      <c r="BT611" s="127">
        <v>0.1994429977679624</v>
      </c>
      <c r="BU611" s="127">
        <v>0.20466832463072779</v>
      </c>
      <c r="BV611" s="174">
        <v>0.41722048984491927</v>
      </c>
      <c r="BW611" s="174">
        <v>7.9408321650628097E-2</v>
      </c>
      <c r="BX611" s="127">
        <v>-0.11258876996610249</v>
      </c>
      <c r="BY611" s="127">
        <v>-0.4794193219452802</v>
      </c>
      <c r="BZ611" s="174">
        <v>0.78441403475847737</v>
      </c>
      <c r="CA611" s="179">
        <v>0.92099482217937056</v>
      </c>
      <c r="CB611" s="179">
        <v>-0.45153278551326598</v>
      </c>
      <c r="CC611" s="179">
        <v>0.65451421749445682</v>
      </c>
      <c r="CD611" s="179">
        <v>0.5401328563975728</v>
      </c>
      <c r="CE611" s="179">
        <v>0.1249027882109028</v>
      </c>
      <c r="CF611" s="179">
        <v>0.76861162655247106</v>
      </c>
      <c r="CG611" s="176">
        <v>4.2763933999999999</v>
      </c>
      <c r="CH611" s="168">
        <v>0.17</v>
      </c>
      <c r="CI611" s="169" t="s">
        <v>44</v>
      </c>
      <c r="CJ611" s="169">
        <v>3.1450000000000007E-3</v>
      </c>
      <c r="CK611" s="169" t="s">
        <v>44</v>
      </c>
      <c r="CL611" s="169">
        <v>3.1450000000000007E-3</v>
      </c>
      <c r="CM611" s="177">
        <v>18888236.010000002</v>
      </c>
      <c r="CN611" s="177">
        <v>19472497.777222216</v>
      </c>
      <c r="CO611" s="177">
        <v>-4835211.870000001</v>
      </c>
      <c r="CP611" s="127" t="s">
        <v>44</v>
      </c>
      <c r="CQ611" s="127" t="s">
        <v>44</v>
      </c>
      <c r="CR611" s="127" t="s">
        <v>44</v>
      </c>
      <c r="CS611" s="127" t="s">
        <v>44</v>
      </c>
      <c r="CT611" s="125" t="s">
        <v>44</v>
      </c>
      <c r="CU611" s="125" t="s">
        <v>44</v>
      </c>
      <c r="CV611" s="125" t="s">
        <v>6778</v>
      </c>
      <c r="CW611" s="125" t="s">
        <v>44</v>
      </c>
      <c r="CX611" s="153">
        <v>25569.625694432871</v>
      </c>
    </row>
    <row r="612" spans="1:102" ht="15" customHeight="1" x14ac:dyDescent="0.25">
      <c r="A612" s="8"/>
      <c r="B612" s="128">
        <v>44157044000103</v>
      </c>
      <c r="C612" s="151" t="s">
        <v>6779</v>
      </c>
      <c r="D612" s="125">
        <v>31</v>
      </c>
      <c r="E612" s="125"/>
      <c r="F612" s="121"/>
      <c r="G612" s="125" t="s">
        <v>646</v>
      </c>
      <c r="H612" s="125" t="s">
        <v>3264</v>
      </c>
      <c r="I612" s="125" t="s">
        <v>3265</v>
      </c>
      <c r="J612" s="125" t="s">
        <v>357</v>
      </c>
      <c r="K612" s="125" t="s">
        <v>3298</v>
      </c>
      <c r="L612" s="125" t="s">
        <v>3272</v>
      </c>
      <c r="M612" s="125" t="s">
        <v>110</v>
      </c>
      <c r="N612" s="125" t="s">
        <v>111</v>
      </c>
      <c r="O612" s="125" t="s">
        <v>4606</v>
      </c>
      <c r="P612" s="125" t="s">
        <v>112</v>
      </c>
      <c r="Q612" s="126">
        <v>1000</v>
      </c>
      <c r="R612" s="125" t="s">
        <v>4612</v>
      </c>
      <c r="S612" s="187" t="s">
        <v>44</v>
      </c>
      <c r="T612" s="170">
        <v>1000</v>
      </c>
      <c r="U612" s="170">
        <v>1000</v>
      </c>
      <c r="V612" s="171" t="s">
        <v>3271</v>
      </c>
      <c r="W612" s="171" t="s">
        <v>132</v>
      </c>
      <c r="X612" s="171" t="s">
        <v>3289</v>
      </c>
      <c r="Y612" s="171" t="s">
        <v>3292</v>
      </c>
      <c r="Z612" s="171">
        <v>32</v>
      </c>
      <c r="AA612" s="171" t="s">
        <v>44</v>
      </c>
      <c r="AB612" s="168" t="s">
        <v>44</v>
      </c>
      <c r="AC612" s="171" t="s">
        <v>6780</v>
      </c>
      <c r="AD612" s="168">
        <v>0.02</v>
      </c>
      <c r="AE612" s="168">
        <v>0.16999999999999998</v>
      </c>
      <c r="AF612" s="168">
        <v>0.02</v>
      </c>
      <c r="AG612" s="168">
        <v>0.2</v>
      </c>
      <c r="AH612" s="171" t="s">
        <v>3322</v>
      </c>
      <c r="AI612" s="171" t="s">
        <v>4573</v>
      </c>
      <c r="AJ612" s="171" t="s">
        <v>5433</v>
      </c>
      <c r="AK612" s="172">
        <v>44651</v>
      </c>
      <c r="AL612" s="186" t="s">
        <v>6781</v>
      </c>
      <c r="AM612" s="127">
        <v>-1.0152369505649001E-3</v>
      </c>
      <c r="AN612" s="127">
        <v>3.2604156141081198E-2</v>
      </c>
      <c r="AO612" s="127">
        <v>0.21552155332104281</v>
      </c>
      <c r="AP612" s="127">
        <v>5.8586754068222703E-2</v>
      </c>
      <c r="AQ612" s="127">
        <v>3.2782787944342903E-2</v>
      </c>
      <c r="AR612" s="127">
        <v>-0.3451095790111951</v>
      </c>
      <c r="AS612" s="127">
        <v>0.1994901612446324</v>
      </c>
      <c r="AT612" s="127" t="s">
        <v>44</v>
      </c>
      <c r="AU612" s="127" t="s">
        <v>44</v>
      </c>
      <c r="AV612" s="127" t="s">
        <v>44</v>
      </c>
      <c r="AW612" s="127">
        <v>0.15112143868850089</v>
      </c>
      <c r="AX612" s="127" t="s">
        <v>44</v>
      </c>
      <c r="AY612" s="127">
        <v>0.71811601410674297</v>
      </c>
      <c r="AZ612" s="127">
        <v>1.4535268066322653</v>
      </c>
      <c r="BA612" s="127">
        <v>0.43034989167924148</v>
      </c>
      <c r="BB612" s="127">
        <v>0.23147171699772129</v>
      </c>
      <c r="BC612" s="127" t="s">
        <v>44</v>
      </c>
      <c r="BD612" s="127">
        <v>1.5289602485482194</v>
      </c>
      <c r="BE612" s="127" t="s">
        <v>44</v>
      </c>
      <c r="BF612" s="127" t="s">
        <v>44</v>
      </c>
      <c r="BG612" s="127" t="s">
        <v>44</v>
      </c>
      <c r="BH612" s="127">
        <v>1.1993556410744619</v>
      </c>
      <c r="BI612" s="127">
        <v>-1.1924618408818401E-2</v>
      </c>
      <c r="BJ612" s="127">
        <v>-1.27981959867113E-2</v>
      </c>
      <c r="BK612" s="127">
        <v>6.7246645464067403E-2</v>
      </c>
      <c r="BL612" s="127">
        <v>-6.8258231595842211E-2</v>
      </c>
      <c r="BM612" s="127">
        <v>-9.5341798378867249E-2</v>
      </c>
      <c r="BN612" s="127">
        <v>-0.45384930716543748</v>
      </c>
      <c r="BO612" s="127">
        <v>6.9015767659807298E-2</v>
      </c>
      <c r="BP612" s="127" t="s">
        <v>44</v>
      </c>
      <c r="BQ612" s="127" t="s">
        <v>44</v>
      </c>
      <c r="BR612" s="127" t="s">
        <v>44</v>
      </c>
      <c r="BS612" s="127">
        <v>2.2308346984407201E-2</v>
      </c>
      <c r="BT612" s="127">
        <v>0.16655243629398669</v>
      </c>
      <c r="BU612" s="127">
        <v>0.24760102937534381</v>
      </c>
      <c r="BV612" s="174">
        <v>0.42504142882819701</v>
      </c>
      <c r="BW612" s="174">
        <v>0.19821584973670961</v>
      </c>
      <c r="BX612" s="127">
        <v>-8.9233199549480696E-2</v>
      </c>
      <c r="BY612" s="127">
        <v>-0.35688323880662109</v>
      </c>
      <c r="BZ612" s="174">
        <v>1.0540415771813565</v>
      </c>
      <c r="CA612" s="179">
        <v>0.91033248663587563</v>
      </c>
      <c r="CB612" s="179">
        <v>-0.46405140194254008</v>
      </c>
      <c r="CC612" s="179">
        <v>0.68533148857933224</v>
      </c>
      <c r="CD612" s="179">
        <v>0.60400329915180062</v>
      </c>
      <c r="CE612" s="179">
        <v>0.1093377901017934</v>
      </c>
      <c r="CF612" s="179">
        <v>0.78112942370218974</v>
      </c>
      <c r="CG612" s="176">
        <v>1.7715983900000001</v>
      </c>
      <c r="CH612" s="168">
        <v>0.24</v>
      </c>
      <c r="CI612" s="169">
        <v>0.15</v>
      </c>
      <c r="CJ612" s="169">
        <v>4.7999999999999996E-3</v>
      </c>
      <c r="CK612" s="169">
        <v>2.3851167948669948E-3</v>
      </c>
      <c r="CL612" s="169">
        <v>7.1851167948669943E-3</v>
      </c>
      <c r="CM612" s="177">
        <v>18440099.289999999</v>
      </c>
      <c r="CN612" s="177">
        <v>19249568.013095241</v>
      </c>
      <c r="CO612" s="177">
        <v>-2081318.27</v>
      </c>
      <c r="CP612" s="127" t="s">
        <v>44</v>
      </c>
      <c r="CQ612" s="127" t="s">
        <v>44</v>
      </c>
      <c r="CR612" s="127" t="s">
        <v>44</v>
      </c>
      <c r="CS612" s="127" t="s">
        <v>44</v>
      </c>
      <c r="CT612" s="125" t="s">
        <v>44</v>
      </c>
      <c r="CU612" s="125" t="s">
        <v>44</v>
      </c>
      <c r="CV612" s="125" t="s">
        <v>6782</v>
      </c>
      <c r="CW612" s="125" t="s">
        <v>44</v>
      </c>
      <c r="CX612" s="153">
        <v>25569.625694432871</v>
      </c>
    </row>
    <row r="613" spans="1:102" ht="15" customHeight="1" x14ac:dyDescent="0.25">
      <c r="A613" s="8"/>
      <c r="B613" s="128">
        <v>17797493000135</v>
      </c>
      <c r="C613" s="151" t="s">
        <v>6783</v>
      </c>
      <c r="D613" s="125">
        <v>13</v>
      </c>
      <c r="E613" s="125"/>
      <c r="F613" s="121" t="s">
        <v>3310</v>
      </c>
      <c r="G613" s="125" t="s">
        <v>2860</v>
      </c>
      <c r="H613" s="125" t="s">
        <v>2860</v>
      </c>
      <c r="I613" s="125" t="s">
        <v>3316</v>
      </c>
      <c r="J613" s="125" t="s">
        <v>3319</v>
      </c>
      <c r="K613" s="125" t="s">
        <v>3285</v>
      </c>
      <c r="L613" s="125" t="s">
        <v>3272</v>
      </c>
      <c r="M613" s="125" t="s">
        <v>110</v>
      </c>
      <c r="N613" s="125" t="s">
        <v>111</v>
      </c>
      <c r="O613" s="125" t="s">
        <v>365</v>
      </c>
      <c r="P613" s="125" t="s">
        <v>3299</v>
      </c>
      <c r="Q613" s="126">
        <v>1000</v>
      </c>
      <c r="R613" s="125" t="s">
        <v>4571</v>
      </c>
      <c r="S613" s="187" t="s">
        <v>44</v>
      </c>
      <c r="T613" s="170">
        <v>1000</v>
      </c>
      <c r="U613" s="170">
        <v>1000</v>
      </c>
      <c r="V613" s="171" t="s">
        <v>3271</v>
      </c>
      <c r="W613" s="171" t="s">
        <v>132</v>
      </c>
      <c r="X613" s="171" t="s">
        <v>4998</v>
      </c>
      <c r="Y613" s="171" t="s">
        <v>3288</v>
      </c>
      <c r="Z613" s="171">
        <v>10</v>
      </c>
      <c r="AA613" s="171" t="s">
        <v>44</v>
      </c>
      <c r="AB613" s="168" t="s">
        <v>44</v>
      </c>
      <c r="AC613" s="171" t="s">
        <v>44</v>
      </c>
      <c r="AD613" s="168">
        <v>0.02</v>
      </c>
      <c r="AE613" s="168" t="s">
        <v>44</v>
      </c>
      <c r="AF613" s="168">
        <v>0.02</v>
      </c>
      <c r="AG613" s="168">
        <v>0.2</v>
      </c>
      <c r="AH613" s="171" t="s">
        <v>133</v>
      </c>
      <c r="AI613" s="171" t="s">
        <v>4607</v>
      </c>
      <c r="AJ613" s="171" t="s">
        <v>130</v>
      </c>
      <c r="AK613" s="172">
        <v>43318</v>
      </c>
      <c r="AL613" s="186" t="s">
        <v>6784</v>
      </c>
      <c r="AM613" s="127">
        <v>1.19257018513825E-2</v>
      </c>
      <c r="AN613" s="127">
        <v>3.9370619808286801E-2</v>
      </c>
      <c r="AO613" s="127">
        <v>0.1775298984399715</v>
      </c>
      <c r="AP613" s="127">
        <v>0.146003804221088</v>
      </c>
      <c r="AQ613" s="127">
        <v>0.1312220518288314</v>
      </c>
      <c r="AR613" s="127">
        <v>8.9769583995127994E-2</v>
      </c>
      <c r="AS613" s="127">
        <v>8.5213232470288294E-2</v>
      </c>
      <c r="AT613" s="127">
        <v>0.1522779920578021</v>
      </c>
      <c r="AU613" s="127" t="s">
        <v>44</v>
      </c>
      <c r="AV613" s="127" t="s">
        <v>44</v>
      </c>
      <c r="AW613" s="127">
        <v>8.5668549997535801E-2</v>
      </c>
      <c r="AX613" s="127">
        <v>1.0931602215045977</v>
      </c>
      <c r="AY613" s="127">
        <v>0.86714934278011668</v>
      </c>
      <c r="AZ613" s="127">
        <v>1.1973023689970206</v>
      </c>
      <c r="BA613" s="127">
        <v>1.1180152981133882</v>
      </c>
      <c r="BB613" s="127">
        <v>1.0196359440137259</v>
      </c>
      <c r="BC613" s="127">
        <v>0.82554541489927158</v>
      </c>
      <c r="BD613" s="127">
        <v>0.65310311187527204</v>
      </c>
      <c r="BE613" s="127">
        <v>1.2307277816598077</v>
      </c>
      <c r="BF613" s="127" t="s">
        <v>44</v>
      </c>
      <c r="BG613" s="127" t="s">
        <v>44</v>
      </c>
      <c r="BH613" s="127">
        <v>0.91908238092245165</v>
      </c>
      <c r="BI613" s="127">
        <v>1.0163203931290001E-3</v>
      </c>
      <c r="BJ613" s="127">
        <v>-6.0317323195058E-3</v>
      </c>
      <c r="BK613" s="127">
        <v>2.9254990582996101E-2</v>
      </c>
      <c r="BL613" s="127">
        <v>1.3631663041340003E-2</v>
      </c>
      <c r="BM613" s="127">
        <v>2.238911205713956E-3</v>
      </c>
      <c r="BN613" s="127">
        <v>-1.8970144159114299E-2</v>
      </c>
      <c r="BO613" s="127">
        <v>-4.5261161114536798E-2</v>
      </c>
      <c r="BP613" s="127">
        <v>2.8547956604767898E-2</v>
      </c>
      <c r="BQ613" s="127" t="s">
        <v>44</v>
      </c>
      <c r="BR613" s="127" t="s">
        <v>44</v>
      </c>
      <c r="BS613" s="127">
        <v>-6.8993169175560753E-3</v>
      </c>
      <c r="BT613" s="127">
        <v>2.3123528174997798E-2</v>
      </c>
      <c r="BU613" s="127">
        <v>4.1177834989601703E-2</v>
      </c>
      <c r="BV613" s="174">
        <v>1.1001615535312881</v>
      </c>
      <c r="BW613" s="174">
        <v>-0.107081113673776</v>
      </c>
      <c r="BX613" s="127">
        <v>-1.6304043088890299E-2</v>
      </c>
      <c r="BY613" s="127">
        <v>-9.09969205047651E-2</v>
      </c>
      <c r="BZ613" s="174">
        <v>8.3576608047506204E-2</v>
      </c>
      <c r="CA613" s="179">
        <v>0.32023450729001018</v>
      </c>
      <c r="CB613" s="179">
        <v>-0.21921210184863729</v>
      </c>
      <c r="CC613" s="179">
        <v>0.65529102725573507</v>
      </c>
      <c r="CD613" s="179">
        <v>0.47652851851042821</v>
      </c>
      <c r="CE613" s="179">
        <v>0.15336453383544721</v>
      </c>
      <c r="CF613" s="179">
        <v>0.54932511936423511</v>
      </c>
      <c r="CG613" s="176">
        <v>18.8344904</v>
      </c>
      <c r="CH613" s="168">
        <v>0.3</v>
      </c>
      <c r="CI613" s="169">
        <v>0.25</v>
      </c>
      <c r="CJ613" s="169">
        <v>6.0000000000000001E-3</v>
      </c>
      <c r="CK613" s="169">
        <v>1.2738670148943255E-3</v>
      </c>
      <c r="CL613" s="169">
        <v>7.2738670148943252E-3</v>
      </c>
      <c r="CM613" s="177">
        <v>132261040.76000001</v>
      </c>
      <c r="CN613" s="177">
        <v>84607478.947857141</v>
      </c>
      <c r="CO613" s="177">
        <v>91010549.900000006</v>
      </c>
      <c r="CP613" s="127" t="s">
        <v>44</v>
      </c>
      <c r="CQ613" s="127" t="s">
        <v>44</v>
      </c>
      <c r="CR613" s="127" t="s">
        <v>44</v>
      </c>
      <c r="CS613" s="127" t="s">
        <v>44</v>
      </c>
      <c r="CT613" s="125" t="s">
        <v>44</v>
      </c>
      <c r="CU613" s="125" t="s">
        <v>44</v>
      </c>
      <c r="CV613" s="125" t="s">
        <v>6785</v>
      </c>
      <c r="CW613" s="125" t="s">
        <v>44</v>
      </c>
      <c r="CX613" s="153">
        <v>25569.625694432871</v>
      </c>
    </row>
    <row r="614" spans="1:102" ht="15" customHeight="1" x14ac:dyDescent="0.25">
      <c r="A614" s="8"/>
      <c r="B614" s="128">
        <v>7381653000107</v>
      </c>
      <c r="C614" s="151" t="s">
        <v>6786</v>
      </c>
      <c r="D614" s="125">
        <v>10</v>
      </c>
      <c r="E614" s="125"/>
      <c r="F614" s="121" t="s">
        <v>3266</v>
      </c>
      <c r="G614" s="125" t="s">
        <v>2860</v>
      </c>
      <c r="H614" s="125" t="s">
        <v>3315</v>
      </c>
      <c r="I614" s="125" t="s">
        <v>3316</v>
      </c>
      <c r="J614" s="125" t="s">
        <v>3317</v>
      </c>
      <c r="K614" s="125" t="s">
        <v>3285</v>
      </c>
      <c r="L614" s="125" t="s">
        <v>3272</v>
      </c>
      <c r="M614" s="125" t="s">
        <v>160</v>
      </c>
      <c r="N614" s="125" t="s">
        <v>3324</v>
      </c>
      <c r="O614" s="125" t="s">
        <v>4761</v>
      </c>
      <c r="P614" s="125" t="s">
        <v>3299</v>
      </c>
      <c r="Q614" s="126">
        <v>1000</v>
      </c>
      <c r="R614" s="125" t="s">
        <v>4571</v>
      </c>
      <c r="S614" s="187" t="s">
        <v>44</v>
      </c>
      <c r="T614" s="170">
        <v>1000</v>
      </c>
      <c r="U614" s="170">
        <v>1000</v>
      </c>
      <c r="V614" s="171" t="s">
        <v>3271</v>
      </c>
      <c r="W614" s="171" t="s">
        <v>132</v>
      </c>
      <c r="X614" s="171" t="s">
        <v>132</v>
      </c>
      <c r="Y614" s="171" t="s">
        <v>3288</v>
      </c>
      <c r="Z614" s="171">
        <v>1</v>
      </c>
      <c r="AA614" s="171" t="s">
        <v>44</v>
      </c>
      <c r="AB614" s="168" t="s">
        <v>44</v>
      </c>
      <c r="AC614" s="171" t="s">
        <v>44</v>
      </c>
      <c r="AD614" s="168">
        <v>5.0000000000000001E-3</v>
      </c>
      <c r="AE614" s="168" t="s">
        <v>44</v>
      </c>
      <c r="AF614" s="168">
        <v>5.0000000000000001E-3</v>
      </c>
      <c r="AG614" s="168">
        <v>0.2</v>
      </c>
      <c r="AH614" s="171" t="s">
        <v>133</v>
      </c>
      <c r="AI614" s="171" t="s">
        <v>4607</v>
      </c>
      <c r="AJ614" s="171" t="s">
        <v>130</v>
      </c>
      <c r="AK614" s="172">
        <v>38497</v>
      </c>
      <c r="AL614" s="186" t="s">
        <v>6787</v>
      </c>
      <c r="AM614" s="127">
        <v>1.01022925119527E-2</v>
      </c>
      <c r="AN614" s="127">
        <v>4.1520366811713803E-2</v>
      </c>
      <c r="AO614" s="127">
        <v>0.1448454851920844</v>
      </c>
      <c r="AP614" s="127">
        <v>0.12534296823293539</v>
      </c>
      <c r="AQ614" s="127">
        <v>0.11967032990659859</v>
      </c>
      <c r="AR614" s="127">
        <v>9.2509073097462702E-2</v>
      </c>
      <c r="AS614" s="127">
        <v>0.12576751086160029</v>
      </c>
      <c r="AT614" s="127">
        <v>0.12359498888935409</v>
      </c>
      <c r="AU614" s="127" t="s">
        <v>44</v>
      </c>
      <c r="AV614" s="127" t="s">
        <v>44</v>
      </c>
      <c r="AW614" s="127">
        <v>0.1014526640081119</v>
      </c>
      <c r="AX614" s="127">
        <v>0.92601881697975019</v>
      </c>
      <c r="AY614" s="127">
        <v>0.91449814526894457</v>
      </c>
      <c r="AZ614" s="127">
        <v>0.97687118667307482</v>
      </c>
      <c r="BA614" s="127">
        <v>0.95056557982791323</v>
      </c>
      <c r="BB614" s="127">
        <v>0.91963768216287223</v>
      </c>
      <c r="BC614" s="127">
        <v>0.85073849886991415</v>
      </c>
      <c r="BD614" s="127">
        <v>0.96392485457183019</v>
      </c>
      <c r="BE614" s="127">
        <v>0.99890853855181116</v>
      </c>
      <c r="BF614" s="127" t="s">
        <v>44</v>
      </c>
      <c r="BG614" s="127" t="s">
        <v>44</v>
      </c>
      <c r="BH614" s="127">
        <v>0.91870243677157704</v>
      </c>
      <c r="BI614" s="127">
        <v>-8.0708894630069999E-4</v>
      </c>
      <c r="BJ614" s="127">
        <v>-3.8819853160786998E-3</v>
      </c>
      <c r="BK614" s="127">
        <v>-3.4294226648908998E-3</v>
      </c>
      <c r="BL614" s="127">
        <v>-5.759092599841531E-3</v>
      </c>
      <c r="BM614" s="127">
        <v>-9.253257913867774E-3</v>
      </c>
      <c r="BN614" s="127">
        <v>-1.6230655056779598E-2</v>
      </c>
      <c r="BO614" s="127">
        <v>-4.7068827232248003E-3</v>
      </c>
      <c r="BP614" s="127">
        <v>-1.3504656368E-4</v>
      </c>
      <c r="BQ614" s="127" t="s">
        <v>44</v>
      </c>
      <c r="BR614" s="127" t="s">
        <v>44</v>
      </c>
      <c r="BS614" s="127">
        <v>-8.0849023453273272E-3</v>
      </c>
      <c r="BT614" s="127">
        <v>5.4381677556482998E-3</v>
      </c>
      <c r="BU614" s="127">
        <v>1.4133153920532601E-2</v>
      </c>
      <c r="BV614" s="174">
        <v>-0.5476029783948535</v>
      </c>
      <c r="BW614" s="174">
        <v>-0.24446217965617009</v>
      </c>
      <c r="BX614" s="127">
        <v>-2.2055504217628999E-3</v>
      </c>
      <c r="BY614" s="127">
        <v>-3.33891612215068E-2</v>
      </c>
      <c r="BZ614" s="174">
        <v>1.14650590459777E-2</v>
      </c>
      <c r="CA614" s="179">
        <v>0.34600649782727899</v>
      </c>
      <c r="CB614" s="179">
        <v>-0.18868645399842909</v>
      </c>
      <c r="CC614" s="179">
        <v>0.66573311505081589</v>
      </c>
      <c r="CD614" s="179">
        <v>0.45283783520420212</v>
      </c>
      <c r="CE614" s="179">
        <v>0.19842739695941211</v>
      </c>
      <c r="CF614" s="179">
        <v>0.53693570847766103</v>
      </c>
      <c r="CG614" s="176">
        <v>74.551509699999997</v>
      </c>
      <c r="CH614" s="168">
        <v>0.36</v>
      </c>
      <c r="CI614" s="169">
        <v>0.25</v>
      </c>
      <c r="CJ614" s="169">
        <v>1.8E-3</v>
      </c>
      <c r="CK614" s="169" t="s">
        <v>44</v>
      </c>
      <c r="CL614" s="169">
        <v>1.8E-3</v>
      </c>
      <c r="CM614" s="177">
        <v>65946477.18</v>
      </c>
      <c r="CN614" s="177">
        <v>60630501.827142842</v>
      </c>
      <c r="CO614" s="177">
        <v>1476871.1799999978</v>
      </c>
      <c r="CP614" s="127" t="s">
        <v>44</v>
      </c>
      <c r="CQ614" s="127" t="s">
        <v>44</v>
      </c>
      <c r="CR614" s="127" t="s">
        <v>44</v>
      </c>
      <c r="CS614" s="127" t="s">
        <v>44</v>
      </c>
      <c r="CT614" s="125" t="s">
        <v>44</v>
      </c>
      <c r="CU614" s="125" t="s">
        <v>44</v>
      </c>
      <c r="CV614" s="125" t="s">
        <v>6788</v>
      </c>
      <c r="CW614" s="125" t="s">
        <v>44</v>
      </c>
      <c r="CX614" s="153">
        <v>25569.625694432871</v>
      </c>
    </row>
    <row r="615" spans="1:102" ht="15" customHeight="1" x14ac:dyDescent="0.25">
      <c r="A615" s="8"/>
      <c r="B615" s="128">
        <v>13823084000105</v>
      </c>
      <c r="C615" s="151" t="s">
        <v>6789</v>
      </c>
      <c r="D615" s="125">
        <v>11</v>
      </c>
      <c r="E615" s="125" t="s">
        <v>131</v>
      </c>
      <c r="F615" s="121" t="s">
        <v>3267</v>
      </c>
      <c r="G615" s="125" t="s">
        <v>44</v>
      </c>
      <c r="H615" s="125" t="s">
        <v>2860</v>
      </c>
      <c r="I615" s="125" t="s">
        <v>3316</v>
      </c>
      <c r="J615" s="125" t="s">
        <v>3319</v>
      </c>
      <c r="K615" s="125" t="s">
        <v>3285</v>
      </c>
      <c r="L615" s="125" t="s">
        <v>3272</v>
      </c>
      <c r="M615" s="125" t="s">
        <v>160</v>
      </c>
      <c r="N615" s="125" t="s">
        <v>3305</v>
      </c>
      <c r="O615" s="125" t="s">
        <v>161</v>
      </c>
      <c r="P615" s="125" t="s">
        <v>3299</v>
      </c>
      <c r="Q615" s="126">
        <v>1000</v>
      </c>
      <c r="R615" s="125" t="s">
        <v>4571</v>
      </c>
      <c r="S615" s="187" t="s">
        <v>44</v>
      </c>
      <c r="T615" s="170">
        <v>1000</v>
      </c>
      <c r="U615" s="170">
        <v>1000</v>
      </c>
      <c r="V615" s="171" t="s">
        <v>3271</v>
      </c>
      <c r="W615" s="171" t="s">
        <v>132</v>
      </c>
      <c r="X615" s="171" t="s">
        <v>4652</v>
      </c>
      <c r="Y615" s="171" t="s">
        <v>3288</v>
      </c>
      <c r="Z615" s="171">
        <v>30</v>
      </c>
      <c r="AA615" s="171" t="s">
        <v>44</v>
      </c>
      <c r="AB615" s="168" t="s">
        <v>44</v>
      </c>
      <c r="AC615" s="171" t="s">
        <v>44</v>
      </c>
      <c r="AD615" s="168">
        <v>6.0000000000000001E-3</v>
      </c>
      <c r="AE615" s="168" t="s">
        <v>44</v>
      </c>
      <c r="AF615" s="168">
        <v>6.0000000000000001E-3</v>
      </c>
      <c r="AG615" s="168">
        <v>0.2</v>
      </c>
      <c r="AH615" s="171" t="s">
        <v>133</v>
      </c>
      <c r="AI615" s="171" t="s">
        <v>4607</v>
      </c>
      <c r="AJ615" s="171" t="s">
        <v>130</v>
      </c>
      <c r="AK615" s="172">
        <v>40994</v>
      </c>
      <c r="AL615" s="186" t="s">
        <v>6790</v>
      </c>
      <c r="AM615" s="127">
        <v>9.6026962772224004E-3</v>
      </c>
      <c r="AN615" s="127">
        <v>4.3570698141799501E-2</v>
      </c>
      <c r="AO615" s="127">
        <v>0.1516687306152659</v>
      </c>
      <c r="AP615" s="127">
        <v>0.1387562423283745</v>
      </c>
      <c r="AQ615" s="127">
        <v>0.14429893141776581</v>
      </c>
      <c r="AR615" s="127">
        <v>0.12566616359971511</v>
      </c>
      <c r="AS615" s="127">
        <v>0.14088842574235039</v>
      </c>
      <c r="AT615" s="127">
        <v>0.14027868968151749</v>
      </c>
      <c r="AU615" s="127" t="s">
        <v>44</v>
      </c>
      <c r="AV615" s="127" t="s">
        <v>44</v>
      </c>
      <c r="AW615" s="127">
        <v>0.1041106052758418</v>
      </c>
      <c r="AX615" s="127">
        <v>0.88022371515458553</v>
      </c>
      <c r="AY615" s="127">
        <v>0.9596572886612228</v>
      </c>
      <c r="AZ615" s="127">
        <v>1.022888719388477</v>
      </c>
      <c r="BA615" s="127">
        <v>1.0589291586224061</v>
      </c>
      <c r="BB615" s="127">
        <v>1.1353278683700616</v>
      </c>
      <c r="BC615" s="127">
        <v>1.1556600860861397</v>
      </c>
      <c r="BD615" s="127">
        <v>1.0798166741488229</v>
      </c>
      <c r="BE615" s="127">
        <v>1.1337480763493759</v>
      </c>
      <c r="BF615" s="127" t="s">
        <v>44</v>
      </c>
      <c r="BG615" s="127" t="s">
        <v>44</v>
      </c>
      <c r="BH615" s="127">
        <v>1.1317694164684942</v>
      </c>
      <c r="BI615" s="127">
        <v>-1.306685181031E-3</v>
      </c>
      <c r="BJ615" s="127">
        <v>-1.8316539859930001E-3</v>
      </c>
      <c r="BK615" s="127">
        <v>3.3938227582905002E-3</v>
      </c>
      <c r="BL615" s="127">
        <v>6.827158958042423E-3</v>
      </c>
      <c r="BM615" s="127">
        <v>1.5260439059327169E-2</v>
      </c>
      <c r="BN615" s="127">
        <v>1.69264354454727E-2</v>
      </c>
      <c r="BO615" s="127">
        <v>1.04140321575252E-2</v>
      </c>
      <c r="BP615" s="127">
        <v>1.6548654228483301E-2</v>
      </c>
      <c r="BQ615" s="127" t="s">
        <v>44</v>
      </c>
      <c r="BR615" s="127" t="s">
        <v>44</v>
      </c>
      <c r="BS615" s="127">
        <v>1.1100263345965145E-2</v>
      </c>
      <c r="BT615" s="127">
        <v>3.1097255277752001E-3</v>
      </c>
      <c r="BU615" s="127">
        <v>6.0037148155667004E-3</v>
      </c>
      <c r="BV615" s="174">
        <v>0.95110306664265176</v>
      </c>
      <c r="BW615" s="174">
        <v>1.0884374171186171</v>
      </c>
      <c r="BX615" s="127">
        <v>-5.2770184315298341E-4</v>
      </c>
      <c r="BY615" s="127">
        <v>-4.8229052907283097E-2</v>
      </c>
      <c r="BZ615" s="174">
        <v>2.8662668082558001E-3</v>
      </c>
      <c r="CA615" s="179">
        <v>-3.10506081711125E-2</v>
      </c>
      <c r="CB615" s="179">
        <v>2.7444848987065E-2</v>
      </c>
      <c r="CC615" s="179">
        <v>4.7801430066635502E-2</v>
      </c>
      <c r="CD615" s="179">
        <v>-3.0704016611300799E-2</v>
      </c>
      <c r="CE615" s="179">
        <v>6.8488819323453506E-2</v>
      </c>
      <c r="CF615" s="179">
        <v>1.4723368510323701E-2</v>
      </c>
      <c r="CG615" s="176">
        <v>40.184047</v>
      </c>
      <c r="CH615" s="168">
        <v>0.4</v>
      </c>
      <c r="CI615" s="169">
        <v>0.25</v>
      </c>
      <c r="CJ615" s="169">
        <v>2.3999999999999998E-3</v>
      </c>
      <c r="CK615" s="169">
        <v>1.4777919185853252E-4</v>
      </c>
      <c r="CL615" s="169">
        <v>2.5477791918585321E-3</v>
      </c>
      <c r="CM615" s="177">
        <v>2816595741.4899998</v>
      </c>
      <c r="CN615" s="177">
        <v>2678834984.9781737</v>
      </c>
      <c r="CO615" s="177">
        <v>268878937.77999973</v>
      </c>
      <c r="CP615" s="127" t="s">
        <v>44</v>
      </c>
      <c r="CQ615" s="127" t="s">
        <v>44</v>
      </c>
      <c r="CR615" s="127" t="s">
        <v>44</v>
      </c>
      <c r="CS615" s="127" t="s">
        <v>44</v>
      </c>
      <c r="CT615" s="125" t="s">
        <v>44</v>
      </c>
      <c r="CU615" s="125" t="s">
        <v>44</v>
      </c>
      <c r="CV615" s="125" t="s">
        <v>6791</v>
      </c>
      <c r="CW615" s="125" t="s">
        <v>44</v>
      </c>
      <c r="CX615" s="153">
        <v>25569.625694432871</v>
      </c>
    </row>
    <row r="616" spans="1:102" ht="15" customHeight="1" x14ac:dyDescent="0.25">
      <c r="A616" s="8"/>
      <c r="B616" s="128">
        <v>33701828000126</v>
      </c>
      <c r="C616" s="151" t="s">
        <v>6792</v>
      </c>
      <c r="D616" s="125">
        <v>11</v>
      </c>
      <c r="E616" s="125"/>
      <c r="F616" s="121"/>
      <c r="G616" s="125" t="s">
        <v>44</v>
      </c>
      <c r="H616" s="125" t="s">
        <v>2860</v>
      </c>
      <c r="I616" s="125" t="s">
        <v>3316</v>
      </c>
      <c r="J616" s="125" t="s">
        <v>3319</v>
      </c>
      <c r="K616" s="125" t="s">
        <v>3285</v>
      </c>
      <c r="L616" s="125" t="s">
        <v>3273</v>
      </c>
      <c r="M616" s="125" t="s">
        <v>160</v>
      </c>
      <c r="N616" s="125" t="s">
        <v>3305</v>
      </c>
      <c r="O616" s="125" t="s">
        <v>161</v>
      </c>
      <c r="P616" s="125" t="s">
        <v>3329</v>
      </c>
      <c r="Q616" s="126">
        <v>1000</v>
      </c>
      <c r="R616" s="125" t="s">
        <v>4571</v>
      </c>
      <c r="S616" s="187" t="s">
        <v>44</v>
      </c>
      <c r="T616" s="170">
        <v>1000</v>
      </c>
      <c r="U616" s="170">
        <v>1000</v>
      </c>
      <c r="V616" s="171" t="s">
        <v>3271</v>
      </c>
      <c r="W616" s="171" t="s">
        <v>132</v>
      </c>
      <c r="X616" s="171" t="s">
        <v>5193</v>
      </c>
      <c r="Y616" s="171" t="s">
        <v>3288</v>
      </c>
      <c r="Z616" s="171">
        <v>46</v>
      </c>
      <c r="AA616" s="171" t="s">
        <v>44</v>
      </c>
      <c r="AB616" s="168" t="s">
        <v>44</v>
      </c>
      <c r="AC616" s="171" t="s">
        <v>44</v>
      </c>
      <c r="AD616" s="168">
        <v>6.0000000000000001E-3</v>
      </c>
      <c r="AE616" s="168" t="s">
        <v>44</v>
      </c>
      <c r="AF616" s="168">
        <v>6.0000000000000001E-3</v>
      </c>
      <c r="AG616" s="168">
        <v>0.2</v>
      </c>
      <c r="AH616" s="171" t="s">
        <v>44</v>
      </c>
      <c r="AI616" s="171" t="s">
        <v>44</v>
      </c>
      <c r="AJ616" s="171" t="s">
        <v>130</v>
      </c>
      <c r="AK616" s="172">
        <v>44172</v>
      </c>
      <c r="AL616" s="186" t="s">
        <v>3364</v>
      </c>
      <c r="AM616" s="127">
        <v>1.03081042486599E-2</v>
      </c>
      <c r="AN616" s="127">
        <v>4.2122358251001898E-2</v>
      </c>
      <c r="AO616" s="127">
        <v>0.1478575174488225</v>
      </c>
      <c r="AP616" s="127">
        <v>0.13768206106480549</v>
      </c>
      <c r="AQ616" s="127">
        <v>0.14520621509467529</v>
      </c>
      <c r="AR616" s="127">
        <v>0.1304763615690947</v>
      </c>
      <c r="AS616" s="127">
        <v>0.142300967780772</v>
      </c>
      <c r="AT616" s="127">
        <v>0.14743670207924531</v>
      </c>
      <c r="AU616" s="127" t="s">
        <v>44</v>
      </c>
      <c r="AV616" s="127" t="s">
        <v>44</v>
      </c>
      <c r="AW616" s="127">
        <v>0.12841066490463771</v>
      </c>
      <c r="AX616" s="127">
        <v>0.94488439038505878</v>
      </c>
      <c r="AY616" s="127">
        <v>0.92775718166410037</v>
      </c>
      <c r="AZ616" s="127">
        <v>0.99718502331793435</v>
      </c>
      <c r="BA616" s="127">
        <v>1.0502037345384023</v>
      </c>
      <c r="BB616" s="127">
        <v>1.1434535315914069</v>
      </c>
      <c r="BC616" s="127">
        <v>1.1998959697969809</v>
      </c>
      <c r="BD616" s="127">
        <v>1.090642875364338</v>
      </c>
      <c r="BE616" s="127">
        <v>1.1915999339967034</v>
      </c>
      <c r="BF616" s="127" t="s">
        <v>44</v>
      </c>
      <c r="BG616" s="127" t="s">
        <v>44</v>
      </c>
      <c r="BH616" s="127">
        <v>1.2033813922887302</v>
      </c>
      <c r="BI616" s="127">
        <v>-6.012772095935E-4</v>
      </c>
      <c r="BJ616" s="127">
        <v>-3.2799938767905999E-3</v>
      </c>
      <c r="BK616" s="127">
        <v>-4.1739040815279998E-4</v>
      </c>
      <c r="BL616" s="127">
        <v>5.8188705260908691E-3</v>
      </c>
      <c r="BM616" s="127">
        <v>1.6164347817893665E-2</v>
      </c>
      <c r="BN616" s="127">
        <v>2.17366334148523E-2</v>
      </c>
      <c r="BO616" s="127">
        <v>1.18265741959469E-2</v>
      </c>
      <c r="BP616" s="127">
        <v>2.3706666626211102E-2</v>
      </c>
      <c r="BQ616" s="127" t="s">
        <v>44</v>
      </c>
      <c r="BR616" s="127" t="s">
        <v>44</v>
      </c>
      <c r="BS616" s="127">
        <v>1.9609923089693782E-2</v>
      </c>
      <c r="BT616" s="127">
        <v>2.2045322249823998E-3</v>
      </c>
      <c r="BU616" s="127">
        <v>3.6347733672063001E-3</v>
      </c>
      <c r="BV616" s="174">
        <v>-0.1639085867052536</v>
      </c>
      <c r="BW616" s="174">
        <v>4.3115220198670317</v>
      </c>
      <c r="BX616" s="127">
        <v>-8.496467782476147E-4</v>
      </c>
      <c r="BY616" s="127">
        <v>-1.1777652330139999E-3</v>
      </c>
      <c r="BZ616" s="174">
        <v>-4.5956788567639998E-4</v>
      </c>
      <c r="CA616" s="179">
        <v>1.5253154754850499E-2</v>
      </c>
      <c r="CB616" s="179">
        <v>2.6401026446415201E-2</v>
      </c>
      <c r="CC616" s="179">
        <v>9.2035130284184904E-2</v>
      </c>
      <c r="CD616" s="179">
        <v>-4.2021844487401001E-3</v>
      </c>
      <c r="CE616" s="179">
        <v>0.1073871912257001</v>
      </c>
      <c r="CF616" s="179">
        <v>6.3005374885602206E-2</v>
      </c>
      <c r="CG616" s="176">
        <v>19.138460599999998</v>
      </c>
      <c r="CH616" s="168">
        <v>0.27</v>
      </c>
      <c r="CI616" s="169">
        <v>0.15</v>
      </c>
      <c r="CJ616" s="169">
        <v>1.6200000000000001E-3</v>
      </c>
      <c r="CK616" s="169" t="s">
        <v>44</v>
      </c>
      <c r="CL616" s="169">
        <v>1.6200000000000001E-3</v>
      </c>
      <c r="CM616" s="177">
        <v>1051578999.17</v>
      </c>
      <c r="CN616" s="177">
        <v>1033066620.9798412</v>
      </c>
      <c r="CO616" s="177">
        <v>-30889391.890000004</v>
      </c>
      <c r="CP616" s="127" t="s">
        <v>44</v>
      </c>
      <c r="CQ616" s="127" t="s">
        <v>44</v>
      </c>
      <c r="CR616" s="127" t="s">
        <v>44</v>
      </c>
      <c r="CS616" s="127" t="s">
        <v>44</v>
      </c>
      <c r="CT616" s="125" t="s">
        <v>44</v>
      </c>
      <c r="CU616" s="125" t="s">
        <v>44</v>
      </c>
      <c r="CV616" s="125" t="s">
        <v>6793</v>
      </c>
      <c r="CW616" s="125" t="s">
        <v>44</v>
      </c>
      <c r="CX616" s="153">
        <v>25569.625694432871</v>
      </c>
    </row>
    <row r="617" spans="1:102" ht="15" customHeight="1" x14ac:dyDescent="0.25">
      <c r="A617" s="8"/>
      <c r="B617" s="128">
        <v>11458144000102</v>
      </c>
      <c r="C617" s="151" t="s">
        <v>653</v>
      </c>
      <c r="D617" s="125">
        <v>28</v>
      </c>
      <c r="E617" s="125"/>
      <c r="F617" s="121" t="s">
        <v>3268</v>
      </c>
      <c r="G617" s="125" t="s">
        <v>2860</v>
      </c>
      <c r="H617" s="125" t="s">
        <v>3315</v>
      </c>
      <c r="I617" s="125" t="s">
        <v>3316</v>
      </c>
      <c r="J617" s="125" t="s">
        <v>3319</v>
      </c>
      <c r="K617" s="125" t="s">
        <v>3285</v>
      </c>
      <c r="L617" s="125" t="s">
        <v>3272</v>
      </c>
      <c r="M617" s="125" t="s">
        <v>112</v>
      </c>
      <c r="N617" s="125" t="s">
        <v>5147</v>
      </c>
      <c r="O617" s="125" t="s">
        <v>3309</v>
      </c>
      <c r="P617" s="125" t="s">
        <v>3308</v>
      </c>
      <c r="Q617" s="126">
        <v>2500</v>
      </c>
      <c r="R617" s="125" t="s">
        <v>4571</v>
      </c>
      <c r="S617" s="187" t="s">
        <v>44</v>
      </c>
      <c r="T617" s="170">
        <v>2500</v>
      </c>
      <c r="U617" s="170">
        <v>2500</v>
      </c>
      <c r="V617" s="171" t="s">
        <v>3271</v>
      </c>
      <c r="W617" s="171" t="s">
        <v>3288</v>
      </c>
      <c r="X617" s="171" t="s">
        <v>3288</v>
      </c>
      <c r="Y617" s="171" t="s">
        <v>3292</v>
      </c>
      <c r="Z617" s="171">
        <v>3</v>
      </c>
      <c r="AA617" s="171" t="s">
        <v>44</v>
      </c>
      <c r="AB617" s="168" t="s">
        <v>44</v>
      </c>
      <c r="AC617" s="171" t="s">
        <v>44</v>
      </c>
      <c r="AD617" s="168">
        <v>1.4999999999999999E-2</v>
      </c>
      <c r="AE617" s="168" t="s">
        <v>44</v>
      </c>
      <c r="AF617" s="168">
        <v>1.4999999999999999E-2</v>
      </c>
      <c r="AG617" s="168">
        <v>0.2</v>
      </c>
      <c r="AH617" s="171" t="s">
        <v>133</v>
      </c>
      <c r="AI617" s="171" t="s">
        <v>4607</v>
      </c>
      <c r="AJ617" s="171" t="s">
        <v>3246</v>
      </c>
      <c r="AK617" s="172">
        <v>40168</v>
      </c>
      <c r="AL617" s="186" t="s">
        <v>6794</v>
      </c>
      <c r="AM617" s="127">
        <v>-1.5797692021929999E-3</v>
      </c>
      <c r="AN617" s="127">
        <v>0.14535829806141609</v>
      </c>
      <c r="AO617" s="127">
        <v>0.35626031510861189</v>
      </c>
      <c r="AP617" s="127">
        <v>0.18930372216407321</v>
      </c>
      <c r="AQ617" s="127">
        <v>0.2005142529968264</v>
      </c>
      <c r="AR617" s="127">
        <v>-0.11790415151496191</v>
      </c>
      <c r="AS617" s="127">
        <v>0.1869444552338288</v>
      </c>
      <c r="AT617" s="127">
        <v>-3.06742399237389E-2</v>
      </c>
      <c r="AU617" s="127" t="s">
        <v>44</v>
      </c>
      <c r="AV617" s="127" t="s">
        <v>44</v>
      </c>
      <c r="AW617" s="127">
        <v>5.6137475230785903E-2</v>
      </c>
      <c r="AX617" s="127" t="s">
        <v>44</v>
      </c>
      <c r="AY617" s="127">
        <v>3.2015587574027098</v>
      </c>
      <c r="AZ617" s="127">
        <v>2.4027013083849447</v>
      </c>
      <c r="BA617" s="127">
        <v>1.4788300117048441</v>
      </c>
      <c r="BB617" s="127">
        <v>1.6635138158179781</v>
      </c>
      <c r="BC617" s="127" t="s">
        <v>44</v>
      </c>
      <c r="BD617" s="127">
        <v>1.4328057030768331</v>
      </c>
      <c r="BE617" s="127" t="s">
        <v>44</v>
      </c>
      <c r="BF617" s="127" t="s">
        <v>44</v>
      </c>
      <c r="BG617" s="127" t="s">
        <v>44</v>
      </c>
      <c r="BH617" s="127">
        <v>0.40375197178573952</v>
      </c>
      <c r="BI617" s="127">
        <v>-1.2489150660446501E-2</v>
      </c>
      <c r="BJ617" s="127">
        <v>9.9955945933623405E-2</v>
      </c>
      <c r="BK617" s="127">
        <v>0.2079854072516365</v>
      </c>
      <c r="BL617" s="127">
        <v>5.4338750940166713E-2</v>
      </c>
      <c r="BM617" s="127">
        <v>7.1374449428976972E-2</v>
      </c>
      <c r="BN617" s="127">
        <v>-0.2266438796692043</v>
      </c>
      <c r="BO617" s="127">
        <v>5.64700616490037E-2</v>
      </c>
      <c r="BP617" s="127">
        <v>-0.15440427537677309</v>
      </c>
      <c r="BQ617" s="127" t="s">
        <v>44</v>
      </c>
      <c r="BR617" s="127" t="s">
        <v>44</v>
      </c>
      <c r="BS617" s="127">
        <v>-7.2782402667483259E-2</v>
      </c>
      <c r="BT617" s="127">
        <v>0.1657618796319002</v>
      </c>
      <c r="BU617" s="127">
        <v>0.21540749077344759</v>
      </c>
      <c r="BV617" s="174">
        <v>1.0878600982717499</v>
      </c>
      <c r="BW617" s="174">
        <v>-7.3538869221290298E-2</v>
      </c>
      <c r="BX617" s="127">
        <v>-8.1312202556073299E-2</v>
      </c>
      <c r="BY617" s="127">
        <v>-0.54045925721165644</v>
      </c>
      <c r="BZ617" s="174">
        <v>0.86650119966362005</v>
      </c>
      <c r="CA617" s="179">
        <v>0.99163684581770117</v>
      </c>
      <c r="CB617" s="179">
        <v>-0.4869763365855303</v>
      </c>
      <c r="CC617" s="179">
        <v>0.65863042102326819</v>
      </c>
      <c r="CD617" s="179">
        <v>0.55201831099763088</v>
      </c>
      <c r="CE617" s="179">
        <v>6.4320968280730501E-2</v>
      </c>
      <c r="CF617" s="179">
        <v>0.77002757510701969</v>
      </c>
      <c r="CG617" s="176">
        <v>23.473887300000001</v>
      </c>
      <c r="CH617" s="168">
        <v>0.3</v>
      </c>
      <c r="CI617" s="169">
        <v>0.2</v>
      </c>
      <c r="CJ617" s="169">
        <v>4.4999999999999997E-3</v>
      </c>
      <c r="CK617" s="169" t="s">
        <v>44</v>
      </c>
      <c r="CL617" s="169">
        <v>4.4999999999999997E-3</v>
      </c>
      <c r="CM617" s="177">
        <v>21247088.59</v>
      </c>
      <c r="CN617" s="177">
        <v>21212634.816349208</v>
      </c>
      <c r="CO617" s="177">
        <v>-4332344.0800000038</v>
      </c>
      <c r="CP617" s="127" t="s">
        <v>44</v>
      </c>
      <c r="CQ617" s="127" t="s">
        <v>44</v>
      </c>
      <c r="CR617" s="127" t="s">
        <v>44</v>
      </c>
      <c r="CS617" s="127" t="s">
        <v>44</v>
      </c>
      <c r="CT617" s="125" t="s">
        <v>44</v>
      </c>
      <c r="CU617" s="125" t="s">
        <v>44</v>
      </c>
      <c r="CV617" s="125" t="s">
        <v>6795</v>
      </c>
      <c r="CW617" s="125" t="s">
        <v>44</v>
      </c>
      <c r="CX617" s="153">
        <v>25569.625</v>
      </c>
    </row>
    <row r="618" spans="1:102" ht="15" customHeight="1" x14ac:dyDescent="0.25">
      <c r="A618" s="8"/>
      <c r="B618" s="128">
        <v>12839769000187</v>
      </c>
      <c r="C618" s="151" t="s">
        <v>654</v>
      </c>
      <c r="D618" s="125">
        <v>13</v>
      </c>
      <c r="E618" s="125"/>
      <c r="F618" s="121" t="s">
        <v>3310</v>
      </c>
      <c r="G618" s="125" t="s">
        <v>2860</v>
      </c>
      <c r="H618" s="125" t="s">
        <v>3315</v>
      </c>
      <c r="I618" s="125" t="s">
        <v>3316</v>
      </c>
      <c r="J618" s="125" t="s">
        <v>3317</v>
      </c>
      <c r="K618" s="125" t="s">
        <v>3285</v>
      </c>
      <c r="L618" s="125" t="s">
        <v>3272</v>
      </c>
      <c r="M618" s="125" t="s">
        <v>110</v>
      </c>
      <c r="N618" s="125" t="s">
        <v>260</v>
      </c>
      <c r="O618" s="125" t="s">
        <v>365</v>
      </c>
      <c r="P618" s="125" t="s">
        <v>3299</v>
      </c>
      <c r="Q618" s="126">
        <v>5000</v>
      </c>
      <c r="R618" s="125" t="s">
        <v>4571</v>
      </c>
      <c r="S618" s="187" t="s">
        <v>44</v>
      </c>
      <c r="T618" s="170">
        <v>2500</v>
      </c>
      <c r="U618" s="170">
        <v>2500</v>
      </c>
      <c r="V618" s="171" t="s">
        <v>3271</v>
      </c>
      <c r="W618" s="171" t="s">
        <v>132</v>
      </c>
      <c r="X618" s="171" t="s">
        <v>132</v>
      </c>
      <c r="Y618" s="171" t="s">
        <v>3288</v>
      </c>
      <c r="Z618" s="171">
        <v>1</v>
      </c>
      <c r="AA618" s="171" t="s">
        <v>44</v>
      </c>
      <c r="AB618" s="168" t="s">
        <v>44</v>
      </c>
      <c r="AC618" s="171" t="s">
        <v>44</v>
      </c>
      <c r="AD618" s="168">
        <v>0.01</v>
      </c>
      <c r="AE618" s="168" t="s">
        <v>44</v>
      </c>
      <c r="AF618" s="168">
        <v>0.01</v>
      </c>
      <c r="AG618" s="168">
        <v>0.2</v>
      </c>
      <c r="AH618" s="171" t="s">
        <v>133</v>
      </c>
      <c r="AI618" s="171" t="s">
        <v>4607</v>
      </c>
      <c r="AJ618" s="171" t="s">
        <v>130</v>
      </c>
      <c r="AK618" s="172">
        <v>40597</v>
      </c>
      <c r="AL618" s="186" t="s">
        <v>6796</v>
      </c>
      <c r="AM618" s="127">
        <v>8.9500974298481993E-3</v>
      </c>
      <c r="AN618" s="127">
        <v>3.7315033794504203E-2</v>
      </c>
      <c r="AO618" s="127">
        <v>0.13566854883817811</v>
      </c>
      <c r="AP618" s="127">
        <v>0.11856572568026991</v>
      </c>
      <c r="AQ618" s="127">
        <v>0.1153815559854862</v>
      </c>
      <c r="AR618" s="127">
        <v>9.7528674875974705E-2</v>
      </c>
      <c r="AS618" s="127">
        <v>0.1040920235382736</v>
      </c>
      <c r="AT618" s="127">
        <v>0.1279581312653528</v>
      </c>
      <c r="AU618" s="127" t="s">
        <v>44</v>
      </c>
      <c r="AV618" s="127" t="s">
        <v>44</v>
      </c>
      <c r="AW618" s="127">
        <v>9.3462380887789895E-2</v>
      </c>
      <c r="AX618" s="127">
        <v>0.82040374737075594</v>
      </c>
      <c r="AY618" s="127">
        <v>0.82187446345235116</v>
      </c>
      <c r="AZ618" s="127">
        <v>0.91497982227068919</v>
      </c>
      <c r="BA618" s="127">
        <v>0.89630164316593064</v>
      </c>
      <c r="BB618" s="127">
        <v>0.88303260256132365</v>
      </c>
      <c r="BC618" s="127">
        <v>0.89690011674146097</v>
      </c>
      <c r="BD618" s="127">
        <v>0.79779656895358864</v>
      </c>
      <c r="BE618" s="127">
        <v>1.0341719437551082</v>
      </c>
      <c r="BF618" s="127" t="s">
        <v>44</v>
      </c>
      <c r="BG618" s="127" t="s">
        <v>44</v>
      </c>
      <c r="BH618" s="127">
        <v>0.916879685649721</v>
      </c>
      <c r="BI618" s="127">
        <v>-1.9592840284052E-3</v>
      </c>
      <c r="BJ618" s="127">
        <v>-8.0873183332882993E-3</v>
      </c>
      <c r="BK618" s="127">
        <v>-1.2606359018797199E-2</v>
      </c>
      <c r="BL618" s="127">
        <v>-1.2114953448410959E-2</v>
      </c>
      <c r="BM618" s="127">
        <v>-1.3517316637106203E-2</v>
      </c>
      <c r="BN618" s="127">
        <v>-1.12110532782676E-2</v>
      </c>
      <c r="BO618" s="127">
        <v>-2.6382370046551501E-2</v>
      </c>
      <c r="BP618" s="127">
        <v>4.2280958123185998E-3</v>
      </c>
      <c r="BQ618" s="127" t="s">
        <v>44</v>
      </c>
      <c r="BR618" s="127" t="s">
        <v>44</v>
      </c>
      <c r="BS618" s="127">
        <v>-7.6891012822439819E-3</v>
      </c>
      <c r="BT618" s="127">
        <v>8.8420240776024006E-3</v>
      </c>
      <c r="BU618" s="127">
        <v>2.6690275283597201E-2</v>
      </c>
      <c r="BV618" s="174">
        <v>-1.2447505572120541</v>
      </c>
      <c r="BW618" s="174">
        <v>-0.1478928421867825</v>
      </c>
      <c r="BX618" s="127">
        <v>-4.0871560962712997E-3</v>
      </c>
      <c r="BY618" s="127">
        <v>-4.6557602324506897E-2</v>
      </c>
      <c r="BZ618" s="174">
        <v>3.2994945928560102E-2</v>
      </c>
      <c r="CA618" s="179">
        <v>0.3272430456288033</v>
      </c>
      <c r="CB618" s="179">
        <v>-0.18547642984928761</v>
      </c>
      <c r="CC618" s="179">
        <v>0.67968746371898203</v>
      </c>
      <c r="CD618" s="179">
        <v>0.46484645424742421</v>
      </c>
      <c r="CE618" s="179">
        <v>0.19289881311987139</v>
      </c>
      <c r="CF618" s="179">
        <v>0.53704405633999952</v>
      </c>
      <c r="CG618" s="176">
        <v>38.621682</v>
      </c>
      <c r="CH618" s="168">
        <v>0.3</v>
      </c>
      <c r="CI618" s="169">
        <v>0.2</v>
      </c>
      <c r="CJ618" s="169">
        <v>3.0000000000000001E-3</v>
      </c>
      <c r="CK618" s="169" t="s">
        <v>44</v>
      </c>
      <c r="CL618" s="169">
        <v>3.0000000000000001E-3</v>
      </c>
      <c r="CM618" s="177">
        <v>8799423.7300000004</v>
      </c>
      <c r="CN618" s="177">
        <v>9151894.5074603204</v>
      </c>
      <c r="CO618" s="177">
        <v>-922860.81</v>
      </c>
      <c r="CP618" s="127" t="s">
        <v>44</v>
      </c>
      <c r="CQ618" s="127" t="s">
        <v>44</v>
      </c>
      <c r="CR618" s="127" t="s">
        <v>44</v>
      </c>
      <c r="CS618" s="127" t="s">
        <v>44</v>
      </c>
      <c r="CT618" s="125" t="s">
        <v>44</v>
      </c>
      <c r="CU618" s="125" t="s">
        <v>44</v>
      </c>
      <c r="CV618" s="125" t="s">
        <v>6797</v>
      </c>
      <c r="CW618" s="125" t="s">
        <v>44</v>
      </c>
      <c r="CX618" s="153">
        <v>25569.625</v>
      </c>
    </row>
    <row r="619" spans="1:102" ht="15" customHeight="1" x14ac:dyDescent="0.25">
      <c r="A619" s="8"/>
      <c r="B619" s="128">
        <v>4899128000190</v>
      </c>
      <c r="C619" s="151" t="s">
        <v>6798</v>
      </c>
      <c r="D619" s="125">
        <v>10</v>
      </c>
      <c r="E619" s="125"/>
      <c r="F619" s="121" t="s">
        <v>3266</v>
      </c>
      <c r="G619" s="125" t="s">
        <v>2860</v>
      </c>
      <c r="H619" s="125" t="s">
        <v>2860</v>
      </c>
      <c r="I619" s="125" t="s">
        <v>3316</v>
      </c>
      <c r="J619" s="125" t="s">
        <v>3319</v>
      </c>
      <c r="K619" s="125" t="s">
        <v>3285</v>
      </c>
      <c r="L619" s="125" t="s">
        <v>3272</v>
      </c>
      <c r="M619" s="125" t="s">
        <v>160</v>
      </c>
      <c r="N619" s="125" t="s">
        <v>3324</v>
      </c>
      <c r="O619" s="125" t="s">
        <v>3326</v>
      </c>
      <c r="P619" s="125" t="s">
        <v>3299</v>
      </c>
      <c r="Q619" s="126">
        <v>1000</v>
      </c>
      <c r="R619" s="125" t="s">
        <v>4612</v>
      </c>
      <c r="S619" s="187" t="s">
        <v>44</v>
      </c>
      <c r="T619" s="170">
        <v>1000</v>
      </c>
      <c r="U619" s="170">
        <v>1000</v>
      </c>
      <c r="V619" s="171" t="s">
        <v>4723</v>
      </c>
      <c r="W619" s="171" t="s">
        <v>132</v>
      </c>
      <c r="X619" s="171" t="s">
        <v>3288</v>
      </c>
      <c r="Y619" s="171" t="s">
        <v>3288</v>
      </c>
      <c r="Z619" s="171">
        <v>2</v>
      </c>
      <c r="AA619" s="171" t="s">
        <v>44</v>
      </c>
      <c r="AB619" s="168" t="s">
        <v>44</v>
      </c>
      <c r="AC619" s="171" t="s">
        <v>44</v>
      </c>
      <c r="AD619" s="168">
        <v>3.0000000000000001E-3</v>
      </c>
      <c r="AE619" s="168" t="s">
        <v>44</v>
      </c>
      <c r="AF619" s="168">
        <v>3.0000000000000001E-3</v>
      </c>
      <c r="AG619" s="168" t="s">
        <v>44</v>
      </c>
      <c r="AH619" s="171" t="s">
        <v>44</v>
      </c>
      <c r="AI619" s="171" t="s">
        <v>44</v>
      </c>
      <c r="AJ619" s="171" t="s">
        <v>130</v>
      </c>
      <c r="AK619" s="172">
        <v>37428</v>
      </c>
      <c r="AL619" s="186" t="s">
        <v>6799</v>
      </c>
      <c r="AM619" s="127">
        <v>1.06293943786988E-2</v>
      </c>
      <c r="AN619" s="127">
        <v>4.5046476674723099E-2</v>
      </c>
      <c r="AO619" s="127">
        <v>0.1479283833161566</v>
      </c>
      <c r="AP619" s="127">
        <v>0.13467783039642151</v>
      </c>
      <c r="AQ619" s="127">
        <v>0.13889393720265891</v>
      </c>
      <c r="AR619" s="127">
        <v>0.1242559418648827</v>
      </c>
      <c r="AS619" s="127">
        <v>0.13394788425636481</v>
      </c>
      <c r="AT619" s="127">
        <v>0.1370637943880999</v>
      </c>
      <c r="AU619" s="127" t="s">
        <v>44</v>
      </c>
      <c r="AV619" s="127" t="s">
        <v>44</v>
      </c>
      <c r="AW619" s="127">
        <v>0.1177168733422051</v>
      </c>
      <c r="AX619" s="127">
        <v>0.97433520125535122</v>
      </c>
      <c r="AY619" s="127">
        <v>0.99216173972511801</v>
      </c>
      <c r="AZ619" s="127">
        <v>0.99766295898728197</v>
      </c>
      <c r="BA619" s="127">
        <v>1.0258445089564283</v>
      </c>
      <c r="BB619" s="127">
        <v>1.0871870251070226</v>
      </c>
      <c r="BC619" s="127">
        <v>1.1426913049537086</v>
      </c>
      <c r="BD619" s="127">
        <v>1.0266220104658426</v>
      </c>
      <c r="BE619" s="127">
        <v>1.107764932631309</v>
      </c>
      <c r="BF619" s="127" t="s">
        <v>44</v>
      </c>
      <c r="BG619" s="127" t="s">
        <v>44</v>
      </c>
      <c r="BH619" s="127">
        <v>1.0607697914763752</v>
      </c>
      <c r="BI619" s="127">
        <v>-2.7998707955459998E-4</v>
      </c>
      <c r="BJ619" s="127">
        <v>-3.5587545306939999E-4</v>
      </c>
      <c r="BK619" s="127">
        <v>-3.4652454081870001E-4</v>
      </c>
      <c r="BL619" s="127">
        <v>2.9992377362193512E-3</v>
      </c>
      <c r="BM619" s="127">
        <v>9.8767940799677767E-3</v>
      </c>
      <c r="BN619" s="127">
        <v>1.5516213710640299E-2</v>
      </c>
      <c r="BO619" s="127">
        <v>3.4734906715396001E-3</v>
      </c>
      <c r="BP619" s="127">
        <v>1.33337589350657E-2</v>
      </c>
      <c r="BQ619" s="127" t="s">
        <v>44</v>
      </c>
      <c r="BR619" s="127" t="s">
        <v>44</v>
      </c>
      <c r="BS619" s="127">
        <v>6.07018310840024E-3</v>
      </c>
      <c r="BT619" s="127">
        <v>2.3551656632800999E-3</v>
      </c>
      <c r="BU619" s="127">
        <v>5.2768575426591002E-3</v>
      </c>
      <c r="BV619" s="174">
        <v>-0.1270538108945993</v>
      </c>
      <c r="BW619" s="174">
        <v>0.44384890034424668</v>
      </c>
      <c r="BX619" s="127">
        <v>-4.297937424330156E-4</v>
      </c>
      <c r="BY619" s="127">
        <v>-5.2362043363043898E-2</v>
      </c>
      <c r="BZ619" s="174">
        <v>-1.2125714411437001E-3</v>
      </c>
      <c r="CA619" s="179">
        <v>5.5462004820236797E-2</v>
      </c>
      <c r="CB619" s="179">
        <v>-1.29818968981494E-2</v>
      </c>
      <c r="CC619" s="179">
        <v>-1.13370764972506E-2</v>
      </c>
      <c r="CD619" s="179">
        <v>-2.2211803409932899E-2</v>
      </c>
      <c r="CE619" s="179">
        <v>-3.6600370749415703E-2</v>
      </c>
      <c r="CF619" s="179">
        <v>1.0883070041203501E-2</v>
      </c>
      <c r="CG619" s="176">
        <v>134.96944920000001</v>
      </c>
      <c r="CH619" s="168">
        <v>0.36</v>
      </c>
      <c r="CI619" s="169" t="s">
        <v>44</v>
      </c>
      <c r="CJ619" s="169">
        <v>1.08E-3</v>
      </c>
      <c r="CK619" s="169" t="s">
        <v>44</v>
      </c>
      <c r="CL619" s="169">
        <v>1.08E-3</v>
      </c>
      <c r="CM619" s="177">
        <v>4018296083.6399999</v>
      </c>
      <c r="CN619" s="177">
        <v>4338947315.4149227</v>
      </c>
      <c r="CO619" s="177">
        <v>-1087630062.6400001</v>
      </c>
      <c r="CP619" s="127" t="s">
        <v>44</v>
      </c>
      <c r="CQ619" s="127" t="s">
        <v>44</v>
      </c>
      <c r="CR619" s="127" t="s">
        <v>44</v>
      </c>
      <c r="CS619" s="127" t="s">
        <v>44</v>
      </c>
      <c r="CT619" s="125" t="s">
        <v>44</v>
      </c>
      <c r="CU619" s="125" t="s">
        <v>44</v>
      </c>
      <c r="CV619" s="125" t="s">
        <v>6800</v>
      </c>
      <c r="CW619" s="125" t="s">
        <v>44</v>
      </c>
      <c r="CX619" s="153">
        <v>25569.625694432871</v>
      </c>
    </row>
    <row r="620" spans="1:102" ht="15" customHeight="1" x14ac:dyDescent="0.25">
      <c r="A620" s="8"/>
      <c r="B620" s="128">
        <v>55763285000104</v>
      </c>
      <c r="C620" s="151" t="s">
        <v>6820</v>
      </c>
      <c r="D620" s="125">
        <v>11</v>
      </c>
      <c r="E620" s="125"/>
      <c r="F620" s="121"/>
      <c r="G620" s="125" t="s">
        <v>2860</v>
      </c>
      <c r="H620" s="125" t="s">
        <v>2860</v>
      </c>
      <c r="I620" s="125" t="s">
        <v>3316</v>
      </c>
      <c r="J620" s="125" t="s">
        <v>3319</v>
      </c>
      <c r="K620" s="125" t="s">
        <v>3285</v>
      </c>
      <c r="L620" s="125" t="s">
        <v>3272</v>
      </c>
      <c r="M620" s="125" t="s">
        <v>160</v>
      </c>
      <c r="N620" s="125" t="s">
        <v>3305</v>
      </c>
      <c r="O620" s="125" t="s">
        <v>3326</v>
      </c>
      <c r="P620" s="125" t="s">
        <v>3320</v>
      </c>
      <c r="Q620" s="126">
        <v>1000</v>
      </c>
      <c r="R620" s="125" t="s">
        <v>4571</v>
      </c>
      <c r="S620" s="187" t="s">
        <v>44</v>
      </c>
      <c r="T620" s="170">
        <v>1000</v>
      </c>
      <c r="U620" s="170">
        <v>1000</v>
      </c>
      <c r="V620" s="171" t="s">
        <v>3271</v>
      </c>
      <c r="W620" s="171" t="s">
        <v>132</v>
      </c>
      <c r="X620" s="171" t="s">
        <v>132</v>
      </c>
      <c r="Y620" s="171" t="s">
        <v>3288</v>
      </c>
      <c r="Z620" s="171">
        <v>1</v>
      </c>
      <c r="AA620" s="171" t="s">
        <v>44</v>
      </c>
      <c r="AB620" s="168" t="s">
        <v>44</v>
      </c>
      <c r="AC620" s="171" t="s">
        <v>44</v>
      </c>
      <c r="AD620" s="168">
        <v>4.0000000000000001E-3</v>
      </c>
      <c r="AE620" s="168" t="s">
        <v>44</v>
      </c>
      <c r="AF620" s="168">
        <v>4.0000000000000001E-3</v>
      </c>
      <c r="AG620" s="168">
        <v>0.1</v>
      </c>
      <c r="AH620" s="171" t="s">
        <v>5983</v>
      </c>
      <c r="AI620" s="171" t="s">
        <v>4669</v>
      </c>
      <c r="AJ620" s="171" t="s">
        <v>130</v>
      </c>
      <c r="AK620" s="172">
        <v>45483</v>
      </c>
      <c r="AL620" s="186" t="s">
        <v>6821</v>
      </c>
      <c r="AM620" s="127">
        <v>1.08574031087054E-2</v>
      </c>
      <c r="AN620" s="127">
        <v>4.5071053790796303E-2</v>
      </c>
      <c r="AO620" s="127">
        <v>0.14907268419697561</v>
      </c>
      <c r="AP620" s="127" t="s">
        <v>44</v>
      </c>
      <c r="AQ620" s="127" t="s">
        <v>44</v>
      </c>
      <c r="AR620" s="127" t="s">
        <v>44</v>
      </c>
      <c r="AS620" s="127" t="s">
        <v>44</v>
      </c>
      <c r="AT620" s="127" t="s">
        <v>44</v>
      </c>
      <c r="AU620" s="127" t="s">
        <v>44</v>
      </c>
      <c r="AV620" s="127" t="s">
        <v>44</v>
      </c>
      <c r="AW620" s="127">
        <v>0.1422980191445804</v>
      </c>
      <c r="AX620" s="127">
        <v>0.99523544485569881</v>
      </c>
      <c r="AY620" s="127">
        <v>0.9927030578489896</v>
      </c>
      <c r="AZ620" s="127">
        <v>1.0053803866853166</v>
      </c>
      <c r="BA620" s="127" t="s">
        <v>44</v>
      </c>
      <c r="BB620" s="127" t="s">
        <v>44</v>
      </c>
      <c r="BC620" s="127" t="s">
        <v>44</v>
      </c>
      <c r="BD620" s="127" t="s">
        <v>44</v>
      </c>
      <c r="BE620" s="127" t="s">
        <v>44</v>
      </c>
      <c r="BF620" s="127" t="s">
        <v>44</v>
      </c>
      <c r="BG620" s="127" t="s">
        <v>44</v>
      </c>
      <c r="BH620" s="127">
        <v>1.0609774905162097</v>
      </c>
      <c r="BI620" s="127">
        <v>-5.1978349547999997E-5</v>
      </c>
      <c r="BJ620" s="127">
        <v>-3.3129833699619999E-4</v>
      </c>
      <c r="BK620" s="127">
        <v>7.9777634000020002E-4</v>
      </c>
      <c r="BL620" s="127" t="s">
        <v>44</v>
      </c>
      <c r="BM620" s="127" t="s">
        <v>44</v>
      </c>
      <c r="BN620" s="127" t="s">
        <v>44</v>
      </c>
      <c r="BO620" s="127" t="s">
        <v>44</v>
      </c>
      <c r="BP620" s="127" t="s">
        <v>44</v>
      </c>
      <c r="BQ620" s="127" t="s">
        <v>44</v>
      </c>
      <c r="BR620" s="127" t="s">
        <v>44</v>
      </c>
      <c r="BS620" s="127">
        <v>7.2111299890995628E-3</v>
      </c>
      <c r="BT620" s="127">
        <v>6.2074936754950003E-4</v>
      </c>
      <c r="BU620" s="127">
        <v>2.8368498723475E-3</v>
      </c>
      <c r="BV620" s="174">
        <v>1.1197600849618581</v>
      </c>
      <c r="BW620" s="174">
        <v>2.4139475770951986</v>
      </c>
      <c r="BX620" s="127" t="s">
        <v>44</v>
      </c>
      <c r="BY620" s="127" t="s">
        <v>44</v>
      </c>
      <c r="BZ620" s="174">
        <v>-2.6570397996469999E-4</v>
      </c>
      <c r="CA620" s="179">
        <v>7.7041589156497697E-2</v>
      </c>
      <c r="CB620" s="179">
        <v>-4.9697116467201E-2</v>
      </c>
      <c r="CC620" s="179">
        <v>0.17284743944994091</v>
      </c>
      <c r="CD620" s="179">
        <v>0.1060323613773204</v>
      </c>
      <c r="CE620" s="179">
        <v>6.7463552079900693E-2</v>
      </c>
      <c r="CF620" s="179">
        <v>0.13185388202464079</v>
      </c>
      <c r="CG620" s="176">
        <v>12.7085112</v>
      </c>
      <c r="CH620" s="168">
        <v>0.3</v>
      </c>
      <c r="CI620" s="169">
        <v>0.15</v>
      </c>
      <c r="CJ620" s="169">
        <v>1.1999999999999999E-3</v>
      </c>
      <c r="CK620" s="169">
        <v>1.042141129979135E-5</v>
      </c>
      <c r="CL620" s="169">
        <v>1.2104214112997913E-3</v>
      </c>
      <c r="CM620" s="177">
        <v>402516737.44</v>
      </c>
      <c r="CN620" s="177">
        <v>432742087.42119032</v>
      </c>
      <c r="CO620" s="177">
        <v>-110006761.56</v>
      </c>
      <c r="CP620" s="127" t="s">
        <v>44</v>
      </c>
      <c r="CQ620" s="127" t="s">
        <v>44</v>
      </c>
      <c r="CR620" s="127" t="s">
        <v>44</v>
      </c>
      <c r="CS620" s="127" t="s">
        <v>44</v>
      </c>
      <c r="CT620" s="125" t="s">
        <v>44</v>
      </c>
      <c r="CU620" s="125" t="s">
        <v>44</v>
      </c>
      <c r="CV620" s="125" t="s">
        <v>6822</v>
      </c>
      <c r="CW620" s="125" t="s">
        <v>44</v>
      </c>
      <c r="CX620" s="153">
        <v>25569.625694432871</v>
      </c>
    </row>
    <row r="621" spans="1:102" ht="15" customHeight="1" x14ac:dyDescent="0.25">
      <c r="A621" s="8"/>
      <c r="B621" s="128">
        <v>4839017000198</v>
      </c>
      <c r="C621" s="151" t="s">
        <v>6801</v>
      </c>
      <c r="D621" s="125">
        <v>2</v>
      </c>
      <c r="E621" s="125"/>
      <c r="F621" s="121" t="s">
        <v>3266</v>
      </c>
      <c r="G621" s="125" t="s">
        <v>2860</v>
      </c>
      <c r="H621" s="125" t="s">
        <v>2860</v>
      </c>
      <c r="I621" s="125" t="s">
        <v>3316</v>
      </c>
      <c r="J621" s="125" t="s">
        <v>3319</v>
      </c>
      <c r="K621" s="125" t="s">
        <v>3298</v>
      </c>
      <c r="L621" s="125" t="s">
        <v>3272</v>
      </c>
      <c r="M621" s="125" t="s">
        <v>160</v>
      </c>
      <c r="N621" s="125" t="s">
        <v>6802</v>
      </c>
      <c r="O621" s="125" t="s">
        <v>625</v>
      </c>
      <c r="P621" s="125" t="s">
        <v>3299</v>
      </c>
      <c r="Q621" s="126">
        <v>1000</v>
      </c>
      <c r="R621" s="125" t="s">
        <v>4571</v>
      </c>
      <c r="S621" s="187" t="s">
        <v>44</v>
      </c>
      <c r="T621" s="170">
        <v>1000</v>
      </c>
      <c r="U621" s="170">
        <v>1000</v>
      </c>
      <c r="V621" s="171" t="s">
        <v>4723</v>
      </c>
      <c r="W621" s="171" t="s">
        <v>132</v>
      </c>
      <c r="X621" s="171" t="s">
        <v>132</v>
      </c>
      <c r="Y621" s="171" t="s">
        <v>132</v>
      </c>
      <c r="Z621" s="171">
        <v>0</v>
      </c>
      <c r="AA621" s="171" t="s">
        <v>44</v>
      </c>
      <c r="AB621" s="168" t="s">
        <v>44</v>
      </c>
      <c r="AC621" s="171" t="s">
        <v>44</v>
      </c>
      <c r="AD621" s="168">
        <v>1.5E-3</v>
      </c>
      <c r="AE621" s="168" t="s">
        <v>44</v>
      </c>
      <c r="AF621" s="168">
        <v>1.5E-3</v>
      </c>
      <c r="AG621" s="168" t="s">
        <v>44</v>
      </c>
      <c r="AH621" s="171" t="s">
        <v>44</v>
      </c>
      <c r="AI621" s="171" t="s">
        <v>44</v>
      </c>
      <c r="AJ621" s="171" t="s">
        <v>130</v>
      </c>
      <c r="AK621" s="172">
        <v>37293</v>
      </c>
      <c r="AL621" s="186" t="s">
        <v>6803</v>
      </c>
      <c r="AM621" s="127">
        <v>1.06637685457111E-2</v>
      </c>
      <c r="AN621" s="127">
        <v>4.5422692716654299E-2</v>
      </c>
      <c r="AO621" s="127">
        <v>0.14766868006536371</v>
      </c>
      <c r="AP621" s="127">
        <v>0.13130874112956281</v>
      </c>
      <c r="AQ621" s="127">
        <v>0.12880274674022391</v>
      </c>
      <c r="AR621" s="127">
        <v>0.108707181503872</v>
      </c>
      <c r="AS621" s="127">
        <v>0.129489393302087</v>
      </c>
      <c r="AT621" s="127">
        <v>0.1239729251321746</v>
      </c>
      <c r="AU621" s="127" t="s">
        <v>44</v>
      </c>
      <c r="AV621" s="127" t="s">
        <v>44</v>
      </c>
      <c r="AW621" s="127">
        <v>0.1141107403138701</v>
      </c>
      <c r="AX621" s="127">
        <v>0.97748608264527159</v>
      </c>
      <c r="AY621" s="127">
        <v>1.0004480073808608</v>
      </c>
      <c r="AZ621" s="127">
        <v>0.99591146067548764</v>
      </c>
      <c r="BA621" s="127">
        <v>0.99860351581277895</v>
      </c>
      <c r="BB621" s="127">
        <v>0.99852295780831524</v>
      </c>
      <c r="BC621" s="127">
        <v>0.99970069218561797</v>
      </c>
      <c r="BD621" s="127">
        <v>0.992450623791574</v>
      </c>
      <c r="BE621" s="127">
        <v>1.001963061582025</v>
      </c>
      <c r="BF621" s="127" t="s">
        <v>44</v>
      </c>
      <c r="BG621" s="127" t="s">
        <v>44</v>
      </c>
      <c r="BH621" s="127">
        <v>0.94290750311968041</v>
      </c>
      <c r="BI621" s="127">
        <v>-2.456129125423E-4</v>
      </c>
      <c r="BJ621" s="127">
        <v>2.03405888616E-5</v>
      </c>
      <c r="BK621" s="127">
        <v>-6.0622779161160004E-4</v>
      </c>
      <c r="BL621" s="127">
        <v>-1.6228745152979673E-4</v>
      </c>
      <c r="BM621" s="127">
        <v>-1.687596500040689E-4</v>
      </c>
      <c r="BN621" s="127">
        <v>-3.2546650370299997E-5</v>
      </c>
      <c r="BO621" s="127">
        <v>-9.8500028273800009E-4</v>
      </c>
      <c r="BP621" s="127">
        <v>2.4288967914039999E-4</v>
      </c>
      <c r="BQ621" s="127" t="s">
        <v>44</v>
      </c>
      <c r="BR621" s="127" t="s">
        <v>44</v>
      </c>
      <c r="BS621" s="127">
        <v>-6.1634386405838848E-3</v>
      </c>
      <c r="BT621" s="127">
        <v>3.5324451881049999E-4</v>
      </c>
      <c r="BU621" s="127">
        <v>2.8342867452692999E-3</v>
      </c>
      <c r="BV621" s="174">
        <v>-1.4956104524819518</v>
      </c>
      <c r="BW621" s="174">
        <v>-0.80322038606877499</v>
      </c>
      <c r="BX621" s="127" t="s">
        <v>44</v>
      </c>
      <c r="BY621" s="127">
        <v>-5.82922873006E-3</v>
      </c>
      <c r="BZ621" s="174">
        <v>-5.2299084348500002E-5</v>
      </c>
      <c r="CA621" s="179">
        <v>-8.4157748880062996E-3</v>
      </c>
      <c r="CB621" s="179">
        <v>8.5179291327956E-2</v>
      </c>
      <c r="CC621" s="179">
        <v>-6.7863924453253593E-2</v>
      </c>
      <c r="CD621" s="179">
        <v>-9.5240614282473393E-2</v>
      </c>
      <c r="CE621" s="179">
        <v>-4.4834803790459399E-2</v>
      </c>
      <c r="CF621" s="179">
        <v>-0.1081792087482953</v>
      </c>
      <c r="CG621" s="176">
        <v>137.59844240000001</v>
      </c>
      <c r="CH621" s="168">
        <v>0.39</v>
      </c>
      <c r="CI621" s="169" t="s">
        <v>44</v>
      </c>
      <c r="CJ621" s="169">
        <v>5.8500000000000002E-4</v>
      </c>
      <c r="CK621" s="169" t="s">
        <v>44</v>
      </c>
      <c r="CL621" s="169">
        <v>5.8500000000000002E-4</v>
      </c>
      <c r="CM621" s="177">
        <v>2190836026.3299999</v>
      </c>
      <c r="CN621" s="177">
        <v>2229756056.777698</v>
      </c>
      <c r="CO621" s="177">
        <v>-136729468.35000002</v>
      </c>
      <c r="CP621" s="127" t="s">
        <v>44</v>
      </c>
      <c r="CQ621" s="127" t="s">
        <v>44</v>
      </c>
      <c r="CR621" s="127" t="s">
        <v>44</v>
      </c>
      <c r="CS621" s="127" t="s">
        <v>44</v>
      </c>
      <c r="CT621" s="125" t="s">
        <v>44</v>
      </c>
      <c r="CU621" s="125" t="s">
        <v>44</v>
      </c>
      <c r="CV621" s="125" t="s">
        <v>6804</v>
      </c>
      <c r="CW621" s="125" t="s">
        <v>44</v>
      </c>
      <c r="CX621" s="153">
        <v>25569.625694432871</v>
      </c>
    </row>
    <row r="622" spans="1:102" ht="15" customHeight="1" x14ac:dyDescent="0.25">
      <c r="A622" s="8"/>
      <c r="B622" s="128">
        <v>9326708000101</v>
      </c>
      <c r="C622" s="151" t="s">
        <v>6807</v>
      </c>
      <c r="D622" s="125">
        <v>10</v>
      </c>
      <c r="E622" s="125"/>
      <c r="F622" s="121" t="s">
        <v>3267</v>
      </c>
      <c r="G622" s="125" t="s">
        <v>2860</v>
      </c>
      <c r="H622" s="125" t="s">
        <v>3315</v>
      </c>
      <c r="I622" s="125" t="s">
        <v>3316</v>
      </c>
      <c r="J622" s="125" t="s">
        <v>3317</v>
      </c>
      <c r="K622" s="125" t="s">
        <v>3298</v>
      </c>
      <c r="L622" s="125" t="s">
        <v>3272</v>
      </c>
      <c r="M622" s="125" t="s">
        <v>160</v>
      </c>
      <c r="N622" s="125" t="s">
        <v>5812</v>
      </c>
      <c r="O622" s="125" t="s">
        <v>5025</v>
      </c>
      <c r="P622" s="125" t="s">
        <v>3299</v>
      </c>
      <c r="Q622" s="126">
        <v>5000</v>
      </c>
      <c r="R622" s="125" t="s">
        <v>4612</v>
      </c>
      <c r="S622" s="187" t="s">
        <v>44</v>
      </c>
      <c r="T622" s="170">
        <v>2500</v>
      </c>
      <c r="U622" s="170">
        <v>2500</v>
      </c>
      <c r="V622" s="171" t="s">
        <v>3271</v>
      </c>
      <c r="W622" s="171" t="s">
        <v>132</v>
      </c>
      <c r="X622" s="171" t="s">
        <v>3288</v>
      </c>
      <c r="Y622" s="171" t="s">
        <v>3288</v>
      </c>
      <c r="Z622" s="171">
        <v>2</v>
      </c>
      <c r="AA622" s="171" t="s">
        <v>44</v>
      </c>
      <c r="AB622" s="168" t="s">
        <v>44</v>
      </c>
      <c r="AC622" s="171" t="s">
        <v>44</v>
      </c>
      <c r="AD622" s="168">
        <v>4.0000000000000001E-3</v>
      </c>
      <c r="AE622" s="168" t="s">
        <v>44</v>
      </c>
      <c r="AF622" s="168">
        <v>4.0000000000000001E-3</v>
      </c>
      <c r="AG622" s="168">
        <v>0.2</v>
      </c>
      <c r="AH622" s="171" t="s">
        <v>133</v>
      </c>
      <c r="AI622" s="171" t="s">
        <v>4607</v>
      </c>
      <c r="AJ622" s="171" t="s">
        <v>613</v>
      </c>
      <c r="AK622" s="172">
        <v>39640</v>
      </c>
      <c r="AL622" s="186" t="s">
        <v>6808</v>
      </c>
      <c r="AM622" s="127">
        <v>1.7158343574135999E-2</v>
      </c>
      <c r="AN622" s="127">
        <v>4.6105657194149302E-2</v>
      </c>
      <c r="AO622" s="127">
        <v>0.1197090675378915</v>
      </c>
      <c r="AP622" s="127">
        <v>7.4512527217811694E-2</v>
      </c>
      <c r="AQ622" s="127">
        <v>6.9703114726651999E-2</v>
      </c>
      <c r="AR622" s="127">
        <v>-3.6386345943561202E-2</v>
      </c>
      <c r="AS622" s="127">
        <v>0.1333411281694474</v>
      </c>
      <c r="AT622" s="127">
        <v>6.90625107878413E-2</v>
      </c>
      <c r="AU622" s="127" t="s">
        <v>44</v>
      </c>
      <c r="AV622" s="127" t="s">
        <v>44</v>
      </c>
      <c r="AW622" s="127">
        <v>0.1104891656767019</v>
      </c>
      <c r="AX622" s="127">
        <v>1.5728062713541748</v>
      </c>
      <c r="AY622" s="127">
        <v>1.0154904984741135</v>
      </c>
      <c r="AZ622" s="127">
        <v>0.80734541850710051</v>
      </c>
      <c r="BA622" s="127">
        <v>0.55156721268151476</v>
      </c>
      <c r="BB622" s="127">
        <v>0.51034622009198716</v>
      </c>
      <c r="BC622" s="127" t="s">
        <v>44</v>
      </c>
      <c r="BD622" s="127">
        <v>1.0219716260475169</v>
      </c>
      <c r="BE622" s="127">
        <v>0.55817094479097817</v>
      </c>
      <c r="BF622" s="127" t="s">
        <v>44</v>
      </c>
      <c r="BG622" s="127" t="s">
        <v>44</v>
      </c>
      <c r="BH622" s="127">
        <v>1.243090164813772</v>
      </c>
      <c r="BI622" s="127">
        <v>6.2489621158825E-3</v>
      </c>
      <c r="BJ622" s="127">
        <v>7.0330506635669996E-4</v>
      </c>
      <c r="BK622" s="127">
        <v>-2.85658403190838E-2</v>
      </c>
      <c r="BL622" s="127">
        <v>-5.3369975325827879E-2</v>
      </c>
      <c r="BM622" s="127">
        <v>-5.8840501227259256E-2</v>
      </c>
      <c r="BN622" s="127">
        <v>-0.14512607409780359</v>
      </c>
      <c r="BO622" s="127">
        <v>2.8667345846222002E-3</v>
      </c>
      <c r="BP622" s="127">
        <v>-5.4667524665192799E-2</v>
      </c>
      <c r="BQ622" s="127" t="s">
        <v>44</v>
      </c>
      <c r="BR622" s="127" t="s">
        <v>44</v>
      </c>
      <c r="BS622" s="127">
        <v>1.9842818879890256E-2</v>
      </c>
      <c r="BT622" s="127">
        <v>4.4347791214322203E-2</v>
      </c>
      <c r="BU622" s="127">
        <v>6.9892956746925805E-2</v>
      </c>
      <c r="BV622" s="174">
        <v>-0.54625171832368591</v>
      </c>
      <c r="BW622" s="174">
        <v>0.1805684767050042</v>
      </c>
      <c r="BX622" s="127">
        <v>-2.47733324069788E-2</v>
      </c>
      <c r="BY622" s="127">
        <v>-0.14713351254051721</v>
      </c>
      <c r="BZ622" s="174">
        <v>0.11286212251585689</v>
      </c>
      <c r="CA622" s="179">
        <v>0.55124896760620301</v>
      </c>
      <c r="CB622" s="179">
        <v>-0.37915710282645709</v>
      </c>
      <c r="CC622" s="179">
        <v>0.82304492948317654</v>
      </c>
      <c r="CD622" s="179">
        <v>0.99720108368168059</v>
      </c>
      <c r="CE622" s="179">
        <v>2.7814324690146199E-2</v>
      </c>
      <c r="CF622" s="179">
        <v>0.67599360440786738</v>
      </c>
      <c r="CG622" s="176">
        <v>64.224195100000003</v>
      </c>
      <c r="CH622" s="168">
        <v>0.3</v>
      </c>
      <c r="CI622" s="169">
        <v>0.2</v>
      </c>
      <c r="CJ622" s="169">
        <v>1.1999999999999999E-3</v>
      </c>
      <c r="CK622" s="169" t="s">
        <v>44</v>
      </c>
      <c r="CL622" s="169">
        <v>1.1999999999999999E-3</v>
      </c>
      <c r="CM622" s="177">
        <v>40077404.43</v>
      </c>
      <c r="CN622" s="177">
        <v>41970170.937063508</v>
      </c>
      <c r="CO622" s="177">
        <v>-8383581.4199999999</v>
      </c>
      <c r="CP622" s="127" t="s">
        <v>44</v>
      </c>
      <c r="CQ622" s="127" t="s">
        <v>44</v>
      </c>
      <c r="CR622" s="127" t="s">
        <v>44</v>
      </c>
      <c r="CS622" s="127" t="s">
        <v>44</v>
      </c>
      <c r="CT622" s="125" t="s">
        <v>44</v>
      </c>
      <c r="CU622" s="125" t="s">
        <v>44</v>
      </c>
      <c r="CV622" s="125" t="s">
        <v>6809</v>
      </c>
      <c r="CW622" s="125" t="s">
        <v>44</v>
      </c>
      <c r="CX622" s="153">
        <v>25569.625</v>
      </c>
    </row>
    <row r="623" spans="1:102" ht="15" customHeight="1" x14ac:dyDescent="0.25">
      <c r="A623" s="8"/>
      <c r="B623" s="128">
        <v>22759995000101</v>
      </c>
      <c r="C623" s="151" t="s">
        <v>6805</v>
      </c>
      <c r="D623" s="125">
        <v>11</v>
      </c>
      <c r="E623" s="125"/>
      <c r="F623" s="121" t="s">
        <v>3266</v>
      </c>
      <c r="G623" s="125" t="s">
        <v>2860</v>
      </c>
      <c r="H623" s="125" t="s">
        <v>2860</v>
      </c>
      <c r="I623" s="125" t="s">
        <v>3316</v>
      </c>
      <c r="J623" s="125" t="s">
        <v>3319</v>
      </c>
      <c r="K623" s="125" t="s">
        <v>3285</v>
      </c>
      <c r="L623" s="125" t="s">
        <v>3272</v>
      </c>
      <c r="M623" s="125" t="s">
        <v>160</v>
      </c>
      <c r="N623" s="125" t="s">
        <v>3305</v>
      </c>
      <c r="O623" s="125" t="s">
        <v>311</v>
      </c>
      <c r="P623" s="125" t="s">
        <v>3331</v>
      </c>
      <c r="Q623" s="126">
        <v>1000</v>
      </c>
      <c r="R623" s="125" t="s">
        <v>4571</v>
      </c>
      <c r="S623" s="187" t="s">
        <v>44</v>
      </c>
      <c r="T623" s="170">
        <v>1000</v>
      </c>
      <c r="U623" s="170">
        <v>1000</v>
      </c>
      <c r="V623" s="171" t="s">
        <v>3271</v>
      </c>
      <c r="W623" s="171" t="s">
        <v>132</v>
      </c>
      <c r="X623" s="171" t="s">
        <v>5193</v>
      </c>
      <c r="Y623" s="171" t="s">
        <v>3288</v>
      </c>
      <c r="Z623" s="171">
        <v>46</v>
      </c>
      <c r="AA623" s="171" t="s">
        <v>44</v>
      </c>
      <c r="AB623" s="168" t="s">
        <v>44</v>
      </c>
      <c r="AC623" s="171" t="s">
        <v>44</v>
      </c>
      <c r="AD623" s="168">
        <v>8.0000000000000002E-3</v>
      </c>
      <c r="AE623" s="168" t="s">
        <v>44</v>
      </c>
      <c r="AF623" s="168">
        <v>8.0000000000000002E-3</v>
      </c>
      <c r="AG623" s="168" t="s">
        <v>44</v>
      </c>
      <c r="AH623" s="171" t="s">
        <v>133</v>
      </c>
      <c r="AI623" s="171" t="s">
        <v>4607</v>
      </c>
      <c r="AJ623" s="171" t="s">
        <v>4619</v>
      </c>
      <c r="AK623" s="172">
        <v>42865</v>
      </c>
      <c r="AL623" s="186" t="s">
        <v>3365</v>
      </c>
      <c r="AM623" s="127">
        <v>-1.08598215430472E-2</v>
      </c>
      <c r="AN623" s="127">
        <v>1.5842996405168001E-2</v>
      </c>
      <c r="AO623" s="127">
        <v>9.5662017327532406E-2</v>
      </c>
      <c r="AP623" s="127">
        <v>8.9943125938294996E-2</v>
      </c>
      <c r="AQ623" s="127">
        <v>0.1000708267494958</v>
      </c>
      <c r="AR623" s="127">
        <v>5.24625504511919E-2</v>
      </c>
      <c r="AS623" s="127">
        <v>0.13444331387050501</v>
      </c>
      <c r="AT623" s="127">
        <v>6.1220416198350197E-2</v>
      </c>
      <c r="AU623" s="127" t="s">
        <v>44</v>
      </c>
      <c r="AV623" s="127" t="s">
        <v>44</v>
      </c>
      <c r="AW623" s="127">
        <v>9.3098938460480701E-2</v>
      </c>
      <c r="AX623" s="127" t="s">
        <v>44</v>
      </c>
      <c r="AY623" s="127">
        <v>0.34894659995973898</v>
      </c>
      <c r="AZ623" s="127">
        <v>0.6451665943357533</v>
      </c>
      <c r="BA623" s="127">
        <v>0.6707420468879457</v>
      </c>
      <c r="BB623" s="127">
        <v>0.75463406406649525</v>
      </c>
      <c r="BC623" s="127">
        <v>0.48245982716432961</v>
      </c>
      <c r="BD623" s="127">
        <v>1.0304191510428409</v>
      </c>
      <c r="BE623" s="127">
        <v>0.49479025827636258</v>
      </c>
      <c r="BF623" s="127" t="s">
        <v>44</v>
      </c>
      <c r="BG623" s="127" t="s">
        <v>44</v>
      </c>
      <c r="BH623" s="127">
        <v>1.0570933728478606</v>
      </c>
      <c r="BI623" s="127">
        <v>-2.1769203001300599E-2</v>
      </c>
      <c r="BJ623" s="127">
        <v>-2.9559355722624501E-2</v>
      </c>
      <c r="BK623" s="127">
        <v>-5.2612890529442902E-2</v>
      </c>
      <c r="BL623" s="127">
        <v>-3.8931335328797667E-2</v>
      </c>
      <c r="BM623" s="127">
        <v>-2.8728011655096308E-2</v>
      </c>
      <c r="BN623" s="127">
        <v>-5.62771777030504E-2</v>
      </c>
      <c r="BO623" s="127">
        <v>3.9689202856798E-3</v>
      </c>
      <c r="BP623" s="127">
        <v>-6.2509619254683901E-2</v>
      </c>
      <c r="BQ623" s="127" t="s">
        <v>44</v>
      </c>
      <c r="BR623" s="127" t="s">
        <v>44</v>
      </c>
      <c r="BS623" s="127">
        <v>4.621255378779221E-3</v>
      </c>
      <c r="BT623" s="127">
        <v>3.1001767062365699E-2</v>
      </c>
      <c r="BU623" s="127">
        <v>3.7418528708550697E-2</v>
      </c>
      <c r="BV623" s="174">
        <v>-1.4981318424443797</v>
      </c>
      <c r="BW623" s="174">
        <v>0.10868944077874471</v>
      </c>
      <c r="BX623" s="127">
        <v>-2.3324296573900501E-2</v>
      </c>
      <c r="BY623" s="127">
        <v>-8.0748873448182906E-2</v>
      </c>
      <c r="BZ623" s="174">
        <v>9.2249022170490205E-2</v>
      </c>
      <c r="CA623" s="179">
        <v>0.55146360058279131</v>
      </c>
      <c r="CB623" s="179">
        <v>-0.36383427234596649</v>
      </c>
      <c r="CC623" s="179">
        <v>0.78968462748955393</v>
      </c>
      <c r="CD623" s="179">
        <v>0.828130804896962</v>
      </c>
      <c r="CE623" s="179">
        <v>5.4473462391747801E-2</v>
      </c>
      <c r="CF623" s="179">
        <v>0.66927535355458079</v>
      </c>
      <c r="CG623" s="176">
        <v>22.155455499999999</v>
      </c>
      <c r="CH623" s="168">
        <v>0.36</v>
      </c>
      <c r="CI623" s="169" t="s">
        <v>44</v>
      </c>
      <c r="CJ623" s="169">
        <v>2.8800000000000002E-3</v>
      </c>
      <c r="CK623" s="169" t="s">
        <v>44</v>
      </c>
      <c r="CL623" s="169">
        <v>2.8800000000000002E-3</v>
      </c>
      <c r="CM623" s="177">
        <v>64780790.700000003</v>
      </c>
      <c r="CN623" s="177">
        <v>68002683.555238068</v>
      </c>
      <c r="CO623" s="177">
        <v>4239532.7499999944</v>
      </c>
      <c r="CP623" s="127" t="s">
        <v>44</v>
      </c>
      <c r="CQ623" s="127" t="s">
        <v>44</v>
      </c>
      <c r="CR623" s="127" t="s">
        <v>44</v>
      </c>
      <c r="CS623" s="127" t="s">
        <v>44</v>
      </c>
      <c r="CT623" s="125" t="s">
        <v>44</v>
      </c>
      <c r="CU623" s="125" t="s">
        <v>44</v>
      </c>
      <c r="CV623" s="125" t="s">
        <v>6806</v>
      </c>
      <c r="CW623" s="125" t="s">
        <v>44</v>
      </c>
      <c r="CX623" s="153">
        <v>25569.625694432871</v>
      </c>
    </row>
    <row r="624" spans="1:102" ht="15" customHeight="1" x14ac:dyDescent="0.25">
      <c r="A624" s="8"/>
      <c r="B624" s="128">
        <v>24325096000126</v>
      </c>
      <c r="C624" s="151" t="s">
        <v>6810</v>
      </c>
      <c r="D624" s="125">
        <v>2</v>
      </c>
      <c r="E624" s="125"/>
      <c r="F624" s="121" t="s">
        <v>3266</v>
      </c>
      <c r="G624" s="125" t="s">
        <v>2860</v>
      </c>
      <c r="H624" s="125" t="s">
        <v>2860</v>
      </c>
      <c r="I624" s="125" t="s">
        <v>3316</v>
      </c>
      <c r="J624" s="125" t="s">
        <v>3319</v>
      </c>
      <c r="K624" s="125" t="s">
        <v>3285</v>
      </c>
      <c r="L624" s="125" t="s">
        <v>3272</v>
      </c>
      <c r="M624" s="125" t="s">
        <v>160</v>
      </c>
      <c r="N624" s="125" t="s">
        <v>3328</v>
      </c>
      <c r="O624" s="125" t="s">
        <v>3326</v>
      </c>
      <c r="P624" s="125" t="s">
        <v>3320</v>
      </c>
      <c r="Q624" s="126">
        <v>1000</v>
      </c>
      <c r="R624" s="125" t="s">
        <v>4612</v>
      </c>
      <c r="S624" s="187" t="s">
        <v>44</v>
      </c>
      <c r="T624" s="170">
        <v>1000</v>
      </c>
      <c r="U624" s="170">
        <v>1000</v>
      </c>
      <c r="V624" s="171" t="s">
        <v>3271</v>
      </c>
      <c r="W624" s="171" t="s">
        <v>132</v>
      </c>
      <c r="X624" s="171" t="s">
        <v>132</v>
      </c>
      <c r="Y624" s="171" t="s">
        <v>3288</v>
      </c>
      <c r="Z624" s="171">
        <v>1</v>
      </c>
      <c r="AA624" s="171" t="s">
        <v>44</v>
      </c>
      <c r="AB624" s="168" t="s">
        <v>44</v>
      </c>
      <c r="AC624" s="171" t="s">
        <v>44</v>
      </c>
      <c r="AD624" s="168">
        <v>2E-3</v>
      </c>
      <c r="AE624" s="168" t="s">
        <v>44</v>
      </c>
      <c r="AF624" s="168">
        <v>2E-3</v>
      </c>
      <c r="AG624" s="168" t="s">
        <v>44</v>
      </c>
      <c r="AH624" s="171" t="s">
        <v>44</v>
      </c>
      <c r="AI624" s="171" t="s">
        <v>44</v>
      </c>
      <c r="AJ624" s="171" t="s">
        <v>130</v>
      </c>
      <c r="AK624" s="172">
        <v>42513</v>
      </c>
      <c r="AL624" s="186" t="s">
        <v>6811</v>
      </c>
      <c r="AM624" s="127">
        <v>1.0730915642906499E-2</v>
      </c>
      <c r="AN624" s="127">
        <v>4.5526120445974899E-2</v>
      </c>
      <c r="AO624" s="127">
        <v>0.14946077476345859</v>
      </c>
      <c r="AP624" s="127">
        <v>0.1343577968156395</v>
      </c>
      <c r="AQ624" s="127">
        <v>0.134801667819761</v>
      </c>
      <c r="AR624" s="127">
        <v>0.1162715622493011</v>
      </c>
      <c r="AS624" s="127">
        <v>0.14151524037566979</v>
      </c>
      <c r="AT624" s="127">
        <v>0.1377975802554543</v>
      </c>
      <c r="AU624" s="127" t="s">
        <v>44</v>
      </c>
      <c r="AV624" s="127" t="s">
        <v>44</v>
      </c>
      <c r="AW624" s="127">
        <v>9.7961355049981796E-2</v>
      </c>
      <c r="AX624" s="127">
        <v>0.98364106929160922</v>
      </c>
      <c r="AY624" s="127">
        <v>1.002726033176297</v>
      </c>
      <c r="AZ624" s="127">
        <v>1.0079977585123649</v>
      </c>
      <c r="BA624" s="127">
        <v>1.0232533744811627</v>
      </c>
      <c r="BB624" s="127">
        <v>1.0510408974536991</v>
      </c>
      <c r="BC624" s="127">
        <v>1.0692647868714109</v>
      </c>
      <c r="BD624" s="127">
        <v>1.0846207940691961</v>
      </c>
      <c r="BE624" s="127">
        <v>1.1136954721698105</v>
      </c>
      <c r="BF624" s="127" t="s">
        <v>44</v>
      </c>
      <c r="BG624" s="127" t="s">
        <v>44</v>
      </c>
      <c r="BH624" s="127">
        <v>1.0670425178170022</v>
      </c>
      <c r="BI624" s="127">
        <v>-1.7846581534689999E-4</v>
      </c>
      <c r="BJ624" s="127">
        <v>1.237683181822E-4</v>
      </c>
      <c r="BK624" s="127">
        <v>1.1858669064832E-3</v>
      </c>
      <c r="BL624" s="127">
        <v>2.6988960034983744E-3</v>
      </c>
      <c r="BM624" s="127">
        <v>5.8021176716567258E-3</v>
      </c>
      <c r="BN624" s="127">
        <v>7.5318340950586999E-3</v>
      </c>
      <c r="BO624" s="127">
        <v>1.10408467908447E-2</v>
      </c>
      <c r="BP624" s="127">
        <v>1.40675448024201E-2</v>
      </c>
      <c r="BQ624" s="127" t="s">
        <v>44</v>
      </c>
      <c r="BR624" s="127" t="s">
        <v>44</v>
      </c>
      <c r="BS624" s="127">
        <v>5.6373854579161442E-3</v>
      </c>
      <c r="BT624" s="127">
        <v>3.1240583569980003E-4</v>
      </c>
      <c r="BU624" s="127">
        <v>9.9908093140507002E-3</v>
      </c>
      <c r="BV624" s="174">
        <v>3.3060169994531816</v>
      </c>
      <c r="BW624" s="174">
        <v>0.39572814085430968</v>
      </c>
      <c r="BX624" s="127" t="s">
        <v>44</v>
      </c>
      <c r="BY624" s="127">
        <v>-4.5788063351565898E-2</v>
      </c>
      <c r="BZ624" s="174">
        <v>1.5328903981190001E-3</v>
      </c>
      <c r="CA624" s="179">
        <v>1.9783464118355701E-2</v>
      </c>
      <c r="CB624" s="179">
        <v>-0.112382847581351</v>
      </c>
      <c r="CC624" s="179">
        <v>1.19330013382993E-2</v>
      </c>
      <c r="CD624" s="179">
        <v>-1.0986719643534299E-2</v>
      </c>
      <c r="CE624" s="179">
        <v>-0.1233012041993426</v>
      </c>
      <c r="CF624" s="179">
        <v>4.8473136604093E-3</v>
      </c>
      <c r="CG624" s="176">
        <v>25.216394600000001</v>
      </c>
      <c r="CH624" s="168">
        <v>0.3</v>
      </c>
      <c r="CI624" s="169" t="s">
        <v>44</v>
      </c>
      <c r="CJ624" s="169">
        <v>5.9999999999999995E-4</v>
      </c>
      <c r="CK624" s="169" t="s">
        <v>44</v>
      </c>
      <c r="CL624" s="169">
        <v>5.9999999999999995E-4</v>
      </c>
      <c r="CM624" s="177">
        <v>1613889357.9400001</v>
      </c>
      <c r="CN624" s="177">
        <v>1758345154.4269841</v>
      </c>
      <c r="CO624" s="177">
        <v>-462479828.39999992</v>
      </c>
      <c r="CP624" s="127" t="s">
        <v>44</v>
      </c>
      <c r="CQ624" s="127" t="s">
        <v>44</v>
      </c>
      <c r="CR624" s="127" t="s">
        <v>44</v>
      </c>
      <c r="CS624" s="127" t="s">
        <v>44</v>
      </c>
      <c r="CT624" s="125" t="s">
        <v>44</v>
      </c>
      <c r="CU624" s="125" t="s">
        <v>44</v>
      </c>
      <c r="CV624" s="125" t="s">
        <v>6812</v>
      </c>
      <c r="CW624" s="125" t="s">
        <v>44</v>
      </c>
      <c r="CX624" s="153">
        <v>25569.625694432871</v>
      </c>
    </row>
    <row r="625" spans="1:102" ht="15" customHeight="1" x14ac:dyDescent="0.25">
      <c r="A625" s="8"/>
      <c r="B625" s="128">
        <v>47715703000160</v>
      </c>
      <c r="C625" s="151" t="s">
        <v>6813</v>
      </c>
      <c r="D625" s="125">
        <v>2</v>
      </c>
      <c r="E625" s="125"/>
      <c r="F625" s="121"/>
      <c r="G625" s="125" t="s">
        <v>2860</v>
      </c>
      <c r="H625" s="125" t="s">
        <v>2860</v>
      </c>
      <c r="I625" s="125" t="s">
        <v>3316</v>
      </c>
      <c r="J625" s="125" t="s">
        <v>3319</v>
      </c>
      <c r="K625" s="125" t="s">
        <v>3285</v>
      </c>
      <c r="L625" s="125" t="s">
        <v>3272</v>
      </c>
      <c r="M625" s="125" t="s">
        <v>160</v>
      </c>
      <c r="N625" s="125" t="s">
        <v>3328</v>
      </c>
      <c r="O625" s="125" t="s">
        <v>625</v>
      </c>
      <c r="P625" s="125" t="s">
        <v>3320</v>
      </c>
      <c r="Q625" s="126">
        <v>1000</v>
      </c>
      <c r="R625" s="125" t="s">
        <v>4571</v>
      </c>
      <c r="S625" s="187" t="s">
        <v>44</v>
      </c>
      <c r="T625" s="170">
        <v>1000</v>
      </c>
      <c r="U625" s="170">
        <v>1000</v>
      </c>
      <c r="V625" s="171" t="s">
        <v>3271</v>
      </c>
      <c r="W625" s="171" t="s">
        <v>132</v>
      </c>
      <c r="X625" s="171" t="s">
        <v>132</v>
      </c>
      <c r="Y625" s="171" t="s">
        <v>3288</v>
      </c>
      <c r="Z625" s="171">
        <v>1</v>
      </c>
      <c r="AA625" s="171" t="s">
        <v>44</v>
      </c>
      <c r="AB625" s="168" t="s">
        <v>44</v>
      </c>
      <c r="AC625" s="171" t="s">
        <v>44</v>
      </c>
      <c r="AD625" s="168">
        <v>3.0000000000000001E-3</v>
      </c>
      <c r="AE625" s="168" t="s">
        <v>44</v>
      </c>
      <c r="AF625" s="168">
        <v>3.0000000000000001E-3</v>
      </c>
      <c r="AG625" s="168" t="s">
        <v>44</v>
      </c>
      <c r="AH625" s="171" t="s">
        <v>44</v>
      </c>
      <c r="AI625" s="171" t="s">
        <v>44</v>
      </c>
      <c r="AJ625" s="171" t="s">
        <v>130</v>
      </c>
      <c r="AK625" s="172">
        <v>45086</v>
      </c>
      <c r="AL625" s="186" t="s">
        <v>6814</v>
      </c>
      <c r="AM625" s="127">
        <v>1.07730941778021E-2</v>
      </c>
      <c r="AN625" s="127">
        <v>4.5376716790613301E-2</v>
      </c>
      <c r="AO625" s="127">
        <v>0.14919457333025729</v>
      </c>
      <c r="AP625" s="127">
        <v>0.13474712646558301</v>
      </c>
      <c r="AQ625" s="127" t="s">
        <v>44</v>
      </c>
      <c r="AR625" s="127">
        <v>0.1205729285376195</v>
      </c>
      <c r="AS625" s="127" t="s">
        <v>44</v>
      </c>
      <c r="AT625" s="127" t="s">
        <v>44</v>
      </c>
      <c r="AU625" s="127" t="s">
        <v>44</v>
      </c>
      <c r="AV625" s="127" t="s">
        <v>44</v>
      </c>
      <c r="AW625" s="127">
        <v>0.1431744291495444</v>
      </c>
      <c r="AX625" s="127">
        <v>0.98750733201759722</v>
      </c>
      <c r="AY625" s="127">
        <v>0.99943537424873718</v>
      </c>
      <c r="AZ625" s="127">
        <v>1.0062024349674119</v>
      </c>
      <c r="BA625" s="127">
        <v>1.0264056570777007</v>
      </c>
      <c r="BB625" s="127" t="s">
        <v>44</v>
      </c>
      <c r="BC625" s="127">
        <v>1.1088213165899437</v>
      </c>
      <c r="BD625" s="127" t="s">
        <v>44</v>
      </c>
      <c r="BE625" s="127" t="s">
        <v>44</v>
      </c>
      <c r="BF625" s="127" t="s">
        <v>44</v>
      </c>
      <c r="BG625" s="127" t="s">
        <v>44</v>
      </c>
      <c r="BH625" s="127">
        <v>1.1273562412221845</v>
      </c>
      <c r="BI625" s="127">
        <v>-1.3628728045130001E-4</v>
      </c>
      <c r="BJ625" s="127">
        <v>-2.5635337179200001E-5</v>
      </c>
      <c r="BK625" s="127">
        <v>9.1966547328189996E-4</v>
      </c>
      <c r="BL625" s="127">
        <v>3.0642706662582508E-3</v>
      </c>
      <c r="BM625" s="127" t="s">
        <v>44</v>
      </c>
      <c r="BN625" s="127">
        <v>1.18332003833772E-2</v>
      </c>
      <c r="BO625" s="127" t="s">
        <v>44</v>
      </c>
      <c r="BP625" s="127" t="s">
        <v>44</v>
      </c>
      <c r="BQ625" s="127" t="s">
        <v>44</v>
      </c>
      <c r="BR625" s="127" t="s">
        <v>44</v>
      </c>
      <c r="BS625" s="127">
        <v>1.4351607214867945E-2</v>
      </c>
      <c r="BT625" s="127">
        <v>3.5498467453809999E-4</v>
      </c>
      <c r="BU625" s="127">
        <v>6.5543493372604003E-3</v>
      </c>
      <c r="BV625" s="174">
        <v>2.2566897377249124</v>
      </c>
      <c r="BW625" s="174">
        <v>1.9533744716753128</v>
      </c>
      <c r="BX625" s="127" t="s">
        <v>44</v>
      </c>
      <c r="BY625" s="127" t="s">
        <v>44</v>
      </c>
      <c r="BZ625" s="174">
        <v>7.3616075405059998E-4</v>
      </c>
      <c r="CA625" s="179">
        <v>1.46988066074858E-2</v>
      </c>
      <c r="CB625" s="179">
        <v>-7.8464236502477094E-2</v>
      </c>
      <c r="CC625" s="179">
        <v>1.2744823852691401E-2</v>
      </c>
      <c r="CD625" s="179">
        <v>-5.6387535904751998E-3</v>
      </c>
      <c r="CE625" s="179">
        <v>-0.10081302602584979</v>
      </c>
      <c r="CF625" s="179">
        <v>-8.3283272317764001E-3</v>
      </c>
      <c r="CG625" s="176">
        <v>14.703453400000001</v>
      </c>
      <c r="CH625" s="168">
        <v>0.3</v>
      </c>
      <c r="CI625" s="169" t="s">
        <v>44</v>
      </c>
      <c r="CJ625" s="169">
        <v>8.9999999999999998E-4</v>
      </c>
      <c r="CK625" s="169" t="s">
        <v>44</v>
      </c>
      <c r="CL625" s="169">
        <v>8.9999999999999998E-4</v>
      </c>
      <c r="CM625" s="177">
        <v>2130564328.49</v>
      </c>
      <c r="CN625" s="177">
        <v>2249986699.913095</v>
      </c>
      <c r="CO625" s="177">
        <v>-178326866.47999999</v>
      </c>
      <c r="CP625" s="127" t="s">
        <v>44</v>
      </c>
      <c r="CQ625" s="127" t="s">
        <v>44</v>
      </c>
      <c r="CR625" s="127" t="s">
        <v>44</v>
      </c>
      <c r="CS625" s="127" t="s">
        <v>44</v>
      </c>
      <c r="CT625" s="125" t="s">
        <v>44</v>
      </c>
      <c r="CU625" s="125" t="s">
        <v>44</v>
      </c>
      <c r="CV625" s="125" t="s">
        <v>6815</v>
      </c>
      <c r="CW625" s="125" t="s">
        <v>44</v>
      </c>
      <c r="CX625" s="153">
        <v>25569.625694432871</v>
      </c>
    </row>
    <row r="626" spans="1:102" ht="15" customHeight="1" x14ac:dyDescent="0.25">
      <c r="A626" s="8"/>
      <c r="B626" s="128">
        <v>23502654000119</v>
      </c>
      <c r="C626" s="151" t="s">
        <v>6823</v>
      </c>
      <c r="D626" s="125">
        <v>10</v>
      </c>
      <c r="E626" s="125"/>
      <c r="F626" s="121"/>
      <c r="G626" s="125" t="s">
        <v>2860</v>
      </c>
      <c r="H626" s="125" t="s">
        <v>2860</v>
      </c>
      <c r="I626" s="125" t="s">
        <v>3316</v>
      </c>
      <c r="J626" s="125" t="s">
        <v>3319</v>
      </c>
      <c r="K626" s="125" t="s">
        <v>3285</v>
      </c>
      <c r="L626" s="125" t="s">
        <v>3272</v>
      </c>
      <c r="M626" s="125" t="s">
        <v>160</v>
      </c>
      <c r="N626" s="125" t="s">
        <v>5584</v>
      </c>
      <c r="O626" s="125" t="s">
        <v>4761</v>
      </c>
      <c r="P626" s="125" t="s">
        <v>3320</v>
      </c>
      <c r="Q626" s="126">
        <v>1000</v>
      </c>
      <c r="R626" s="125" t="s">
        <v>4571</v>
      </c>
      <c r="S626" s="187" t="s">
        <v>44</v>
      </c>
      <c r="T626" s="170">
        <v>1000</v>
      </c>
      <c r="U626" s="170">
        <v>1000</v>
      </c>
      <c r="V626" s="171" t="s">
        <v>3271</v>
      </c>
      <c r="W626" s="171" t="s">
        <v>132</v>
      </c>
      <c r="X626" s="171" t="s">
        <v>3296</v>
      </c>
      <c r="Y626" s="171" t="s">
        <v>3288</v>
      </c>
      <c r="Z626" s="171">
        <v>5</v>
      </c>
      <c r="AA626" s="171" t="s">
        <v>44</v>
      </c>
      <c r="AB626" s="168" t="s">
        <v>44</v>
      </c>
      <c r="AC626" s="171" t="s">
        <v>44</v>
      </c>
      <c r="AD626" s="168">
        <v>1.2E-2</v>
      </c>
      <c r="AE626" s="168" t="s">
        <v>44</v>
      </c>
      <c r="AF626" s="168">
        <v>1.2E-2</v>
      </c>
      <c r="AG626" s="168">
        <v>0.2</v>
      </c>
      <c r="AH626" s="171" t="s">
        <v>4836</v>
      </c>
      <c r="AI626" s="171" t="s">
        <v>3300</v>
      </c>
      <c r="AJ626" s="171" t="s">
        <v>130</v>
      </c>
      <c r="AK626" s="172">
        <v>44582</v>
      </c>
      <c r="AL626" s="186" t="s">
        <v>6824</v>
      </c>
      <c r="AM626" s="127">
        <v>9.8560749841548993E-3</v>
      </c>
      <c r="AN626" s="127">
        <v>3.4970621023158101E-2</v>
      </c>
      <c r="AO626" s="127">
        <v>0.14269130899752899</v>
      </c>
      <c r="AP626" s="127">
        <v>0.12138821123822199</v>
      </c>
      <c r="AQ626" s="127">
        <v>0.1109013917952823</v>
      </c>
      <c r="AR626" s="127">
        <v>7.38900877756931E-2</v>
      </c>
      <c r="AS626" s="127">
        <v>0.13169318149044909</v>
      </c>
      <c r="AT626" s="127" t="s">
        <v>44</v>
      </c>
      <c r="AU626" s="127" t="s">
        <v>44</v>
      </c>
      <c r="AV626" s="127" t="s">
        <v>44</v>
      </c>
      <c r="AW626" s="127">
        <v>0.1289700478694657</v>
      </c>
      <c r="AX626" s="127">
        <v>0.90344947803602238</v>
      </c>
      <c r="AY626" s="127">
        <v>0.7702380908532539</v>
      </c>
      <c r="AZ626" s="127">
        <v>0.96234292814511635</v>
      </c>
      <c r="BA626" s="127">
        <v>0.91886085398399375</v>
      </c>
      <c r="BB626" s="127">
        <v>0.84509344471555703</v>
      </c>
      <c r="BC626" s="127">
        <v>0.67951326557376923</v>
      </c>
      <c r="BD626" s="127">
        <v>1.0093412038342346</v>
      </c>
      <c r="BE626" s="127" t="s">
        <v>44</v>
      </c>
      <c r="BF626" s="127" t="s">
        <v>44</v>
      </c>
      <c r="BG626" s="127" t="s">
        <v>44</v>
      </c>
      <c r="BH626" s="127">
        <v>1.0001779919874347</v>
      </c>
      <c r="BI626" s="127">
        <v>-1.0533064740985E-3</v>
      </c>
      <c r="BJ626" s="127">
        <v>-1.04317311046344E-2</v>
      </c>
      <c r="BK626" s="127">
        <v>-5.5835988594463001E-3</v>
      </c>
      <c r="BL626" s="127">
        <v>-9.4682476779498481E-3</v>
      </c>
      <c r="BM626" s="127">
        <v>-1.7970131137902579E-2</v>
      </c>
      <c r="BN626" s="127">
        <v>-3.48496403785492E-2</v>
      </c>
      <c r="BO626" s="127">
        <v>1.2187879056240001E-3</v>
      </c>
      <c r="BP626" s="127" t="s">
        <v>44</v>
      </c>
      <c r="BQ626" s="127" t="s">
        <v>44</v>
      </c>
      <c r="BR626" s="127" t="s">
        <v>44</v>
      </c>
      <c r="BS626" s="127">
        <v>2.0330049142813778E-5</v>
      </c>
      <c r="BT626" s="127">
        <v>1.39813197135651E-2</v>
      </c>
      <c r="BU626" s="127">
        <v>1.3565952298408899E-2</v>
      </c>
      <c r="BV626" s="174">
        <v>-0.34186363589850138</v>
      </c>
      <c r="BW626" s="174">
        <v>7.9930732270819E-3</v>
      </c>
      <c r="BX626" s="127">
        <v>-9.5931711431727993E-3</v>
      </c>
      <c r="BY626" s="127">
        <v>-1.09007047900837E-2</v>
      </c>
      <c r="BZ626" s="174">
        <v>1.7342088026626699E-2</v>
      </c>
      <c r="CA626" s="179">
        <v>0.35528216091883857</v>
      </c>
      <c r="CB626" s="179">
        <v>-0.21226856269216041</v>
      </c>
      <c r="CC626" s="179">
        <v>0.67098890601184358</v>
      </c>
      <c r="CD626" s="179">
        <v>0.47471289718638748</v>
      </c>
      <c r="CE626" s="179">
        <v>0.17188953212481961</v>
      </c>
      <c r="CF626" s="179">
        <v>0.57095278557342821</v>
      </c>
      <c r="CG626" s="176">
        <v>16.745583499999999</v>
      </c>
      <c r="CH626" s="168">
        <v>0.3</v>
      </c>
      <c r="CI626" s="169">
        <v>0.2</v>
      </c>
      <c r="CJ626" s="169">
        <v>3.5999999999999999E-3</v>
      </c>
      <c r="CK626" s="169" t="s">
        <v>44</v>
      </c>
      <c r="CL626" s="169">
        <v>3.5999999999999999E-3</v>
      </c>
      <c r="CM626" s="177">
        <v>584950086.13999999</v>
      </c>
      <c r="CN626" s="177">
        <v>448077576.99682552</v>
      </c>
      <c r="CO626" s="177">
        <v>340282565.99999988</v>
      </c>
      <c r="CP626" s="127" t="s">
        <v>44</v>
      </c>
      <c r="CQ626" s="127" t="s">
        <v>44</v>
      </c>
      <c r="CR626" s="127" t="s">
        <v>44</v>
      </c>
      <c r="CS626" s="127" t="s">
        <v>44</v>
      </c>
      <c r="CT626" s="125" t="s">
        <v>44</v>
      </c>
      <c r="CU626" s="125" t="s">
        <v>44</v>
      </c>
      <c r="CV626" s="125" t="s">
        <v>6825</v>
      </c>
      <c r="CW626" s="125" t="s">
        <v>44</v>
      </c>
      <c r="CX626" s="153">
        <v>25569.625694432871</v>
      </c>
    </row>
    <row r="627" spans="1:102" ht="15" customHeight="1" x14ac:dyDescent="0.25">
      <c r="A627" s="8"/>
      <c r="B627" s="128">
        <v>34525068000106</v>
      </c>
      <c r="C627" s="151" t="s">
        <v>3356</v>
      </c>
      <c r="D627" s="125">
        <v>40</v>
      </c>
      <c r="E627" s="125"/>
      <c r="F627" s="121" t="s">
        <v>3266</v>
      </c>
      <c r="G627" s="125" t="s">
        <v>2860</v>
      </c>
      <c r="H627" s="125" t="s">
        <v>3315</v>
      </c>
      <c r="I627" s="125" t="s">
        <v>3316</v>
      </c>
      <c r="J627" s="125" t="s">
        <v>357</v>
      </c>
      <c r="K627" s="125" t="s">
        <v>3298</v>
      </c>
      <c r="L627" s="125" t="s">
        <v>3272</v>
      </c>
      <c r="M627" s="125" t="s">
        <v>112</v>
      </c>
      <c r="N627" s="125" t="s">
        <v>113</v>
      </c>
      <c r="O627" s="125" t="s">
        <v>3309</v>
      </c>
      <c r="P627" s="125" t="s">
        <v>3295</v>
      </c>
      <c r="Q627" s="126">
        <v>1000</v>
      </c>
      <c r="R627" s="125" t="s">
        <v>4571</v>
      </c>
      <c r="S627" s="187" t="s">
        <v>44</v>
      </c>
      <c r="T627" s="170">
        <v>1000</v>
      </c>
      <c r="U627" s="170">
        <v>1000</v>
      </c>
      <c r="V627" s="171" t="s">
        <v>3271</v>
      </c>
      <c r="W627" s="171" t="s">
        <v>3288</v>
      </c>
      <c r="X627" s="171" t="s">
        <v>3289</v>
      </c>
      <c r="Y627" s="171" t="s">
        <v>3292</v>
      </c>
      <c r="Z627" s="171">
        <v>32</v>
      </c>
      <c r="AA627" s="171" t="s">
        <v>44</v>
      </c>
      <c r="AB627" s="168" t="s">
        <v>44</v>
      </c>
      <c r="AC627" s="171" t="s">
        <v>6816</v>
      </c>
      <c r="AD627" s="168">
        <v>0.02</v>
      </c>
      <c r="AE627" s="168">
        <v>0.02</v>
      </c>
      <c r="AF627" s="168">
        <v>2.8999999999999998E-2</v>
      </c>
      <c r="AG627" s="168">
        <v>0.2</v>
      </c>
      <c r="AH627" s="171" t="s">
        <v>133</v>
      </c>
      <c r="AI627" s="171" t="s">
        <v>4607</v>
      </c>
      <c r="AJ627" s="171" t="s">
        <v>6817</v>
      </c>
      <c r="AK627" s="172">
        <v>43829</v>
      </c>
      <c r="AL627" s="186" t="s">
        <v>6818</v>
      </c>
      <c r="AM627" s="127">
        <v>-5.2781250181183998E-3</v>
      </c>
      <c r="AN627" s="127">
        <v>5.1604504915445597E-2</v>
      </c>
      <c r="AO627" s="127">
        <v>0.1962483928952263</v>
      </c>
      <c r="AP627" s="127">
        <v>4.7903930970369699E-2</v>
      </c>
      <c r="AQ627" s="127">
        <v>8.6160513782604198E-2</v>
      </c>
      <c r="AR627" s="127">
        <v>-0.2233486052475577</v>
      </c>
      <c r="AS627" s="127">
        <v>7.8968632828062296E-2</v>
      </c>
      <c r="AT627" s="127">
        <v>-0.16163753659483601</v>
      </c>
      <c r="AU627" s="127" t="s">
        <v>44</v>
      </c>
      <c r="AV627" s="127" t="s">
        <v>44</v>
      </c>
      <c r="AW627" s="127">
        <v>-1.0021114639674899E-2</v>
      </c>
      <c r="AX627" s="127" t="s">
        <v>44</v>
      </c>
      <c r="AY627" s="127">
        <v>1.1366042175567468</v>
      </c>
      <c r="AZ627" s="127">
        <v>1.3235441905283511</v>
      </c>
      <c r="BA627" s="127">
        <v>0.35005301243228548</v>
      </c>
      <c r="BB627" s="127">
        <v>0.64103691201302426</v>
      </c>
      <c r="BC627" s="127" t="s">
        <v>44</v>
      </c>
      <c r="BD627" s="127">
        <v>0.60524238249647466</v>
      </c>
      <c r="BE627" s="127" t="s">
        <v>44</v>
      </c>
      <c r="BF627" s="127" t="s">
        <v>44</v>
      </c>
      <c r="BG627" s="127" t="s">
        <v>44</v>
      </c>
      <c r="BH627" s="127" t="s">
        <v>44</v>
      </c>
      <c r="BI627" s="127">
        <v>-1.6187506476371901E-2</v>
      </c>
      <c r="BJ627" s="127">
        <v>6.202152787653E-3</v>
      </c>
      <c r="BK627" s="127">
        <v>4.7973485038250899E-2</v>
      </c>
      <c r="BL627" s="127">
        <v>-7.823714636219059E-2</v>
      </c>
      <c r="BM627" s="127">
        <v>-4.2531014264948874E-2</v>
      </c>
      <c r="BN627" s="127">
        <v>-0.33208833340180011</v>
      </c>
      <c r="BO627" s="127">
        <v>-5.1505760756762803E-2</v>
      </c>
      <c r="BP627" s="127">
        <v>-0.28536757204787022</v>
      </c>
      <c r="BQ627" s="127" t="s">
        <v>44</v>
      </c>
      <c r="BR627" s="127" t="s">
        <v>44</v>
      </c>
      <c r="BS627" s="127">
        <v>-0.1249045474253565</v>
      </c>
      <c r="BT627" s="127">
        <v>0.17361267929287039</v>
      </c>
      <c r="BU627" s="127">
        <v>0.282849632671065</v>
      </c>
      <c r="BV627" s="174">
        <v>0.32238204976237761</v>
      </c>
      <c r="BW627" s="174">
        <v>-0.22243510234692981</v>
      </c>
      <c r="BX627" s="127">
        <v>-8.9399046118131098E-2</v>
      </c>
      <c r="BY627" s="127">
        <v>-0.53481336414903402</v>
      </c>
      <c r="BZ627" s="174">
        <v>1.0170192255182311</v>
      </c>
      <c r="CA627" s="179">
        <v>0.8935829613924815</v>
      </c>
      <c r="CB627" s="179">
        <v>-0.46378410821493432</v>
      </c>
      <c r="CC627" s="179">
        <v>0.66577764866421629</v>
      </c>
      <c r="CD627" s="179">
        <v>0.54151369583099551</v>
      </c>
      <c r="CE627" s="179">
        <v>0.1053141471222008</v>
      </c>
      <c r="CF627" s="179">
        <v>0.76658549757720151</v>
      </c>
      <c r="CG627" s="176">
        <v>9.3846714000000002</v>
      </c>
      <c r="CH627" s="168">
        <v>0.27</v>
      </c>
      <c r="CI627" s="169" t="s">
        <v>44</v>
      </c>
      <c r="CJ627" s="169">
        <v>5.4000000000000003E-3</v>
      </c>
      <c r="CK627" s="169" t="s">
        <v>44</v>
      </c>
      <c r="CL627" s="169">
        <v>5.4000000000000003E-3</v>
      </c>
      <c r="CM627" s="177">
        <v>7774773.1299999999</v>
      </c>
      <c r="CN627" s="177">
        <v>7274855.1659523752</v>
      </c>
      <c r="CO627" s="177">
        <v>529622.53999999992</v>
      </c>
      <c r="CP627" s="127" t="s">
        <v>44</v>
      </c>
      <c r="CQ627" s="127" t="s">
        <v>44</v>
      </c>
      <c r="CR627" s="127" t="s">
        <v>44</v>
      </c>
      <c r="CS627" s="127" t="s">
        <v>44</v>
      </c>
      <c r="CT627" s="125" t="s">
        <v>44</v>
      </c>
      <c r="CU627" s="125" t="s">
        <v>44</v>
      </c>
      <c r="CV627" s="125" t="s">
        <v>6819</v>
      </c>
      <c r="CW627" s="125" t="s">
        <v>44</v>
      </c>
      <c r="CX627" s="153">
        <v>25569.625694432871</v>
      </c>
    </row>
    <row r="628" spans="1:102" ht="15" customHeight="1" x14ac:dyDescent="0.25">
      <c r="A628" s="8"/>
      <c r="B628" s="128">
        <v>46331231000189</v>
      </c>
      <c r="C628" s="151" t="s">
        <v>6826</v>
      </c>
      <c r="D628" s="125">
        <v>26</v>
      </c>
      <c r="E628" s="125"/>
      <c r="F628" s="121"/>
      <c r="G628" s="125" t="s">
        <v>6827</v>
      </c>
      <c r="H628" s="125" t="s">
        <v>3263</v>
      </c>
      <c r="I628" s="125" t="s">
        <v>3257</v>
      </c>
      <c r="J628" s="125" t="s">
        <v>3319</v>
      </c>
      <c r="K628" s="125" t="s">
        <v>3285</v>
      </c>
      <c r="L628" s="125" t="s">
        <v>3272</v>
      </c>
      <c r="M628" s="125" t="s">
        <v>112</v>
      </c>
      <c r="N628" s="125" t="s">
        <v>113</v>
      </c>
      <c r="O628" s="125" t="s">
        <v>3309</v>
      </c>
      <c r="P628" s="125" t="s">
        <v>3295</v>
      </c>
      <c r="Q628" s="126">
        <v>500</v>
      </c>
      <c r="R628" s="125" t="s">
        <v>4571</v>
      </c>
      <c r="S628" s="187" t="s">
        <v>44</v>
      </c>
      <c r="T628" s="170">
        <v>100</v>
      </c>
      <c r="U628" s="170">
        <v>100</v>
      </c>
      <c r="V628" s="171" t="s">
        <v>3271</v>
      </c>
      <c r="W628" s="171" t="s">
        <v>3288</v>
      </c>
      <c r="X628" s="171" t="s">
        <v>3289</v>
      </c>
      <c r="Y628" s="171" t="s">
        <v>3292</v>
      </c>
      <c r="Z628" s="171">
        <v>32</v>
      </c>
      <c r="AA628" s="171" t="s">
        <v>44</v>
      </c>
      <c r="AB628" s="168" t="s">
        <v>44</v>
      </c>
      <c r="AC628" s="171" t="s">
        <v>6828</v>
      </c>
      <c r="AD628" s="168">
        <v>1.9E-2</v>
      </c>
      <c r="AE628" s="168">
        <v>0.11900000000000001</v>
      </c>
      <c r="AF628" s="168">
        <v>0.02</v>
      </c>
      <c r="AG628" s="168">
        <v>0.2</v>
      </c>
      <c r="AH628" s="171" t="s">
        <v>3253</v>
      </c>
      <c r="AI628" s="171" t="s">
        <v>3254</v>
      </c>
      <c r="AJ628" s="171" t="s">
        <v>3246</v>
      </c>
      <c r="AK628" s="172">
        <v>44733</v>
      </c>
      <c r="AL628" s="186" t="s">
        <v>6829</v>
      </c>
      <c r="AM628" s="127">
        <v>-1.33230977877489E-2</v>
      </c>
      <c r="AN628" s="127">
        <v>2.6029259863119499E-2</v>
      </c>
      <c r="AO628" s="127">
        <v>0.14774712938128309</v>
      </c>
      <c r="AP628" s="127">
        <v>7.4968878452315202E-2</v>
      </c>
      <c r="AQ628" s="127">
        <v>0.15378752603982471</v>
      </c>
      <c r="AR628" s="127">
        <v>-8.8199767139076707E-2</v>
      </c>
      <c r="AS628" s="127">
        <v>0.37720573010566011</v>
      </c>
      <c r="AT628" s="127" t="s">
        <v>44</v>
      </c>
      <c r="AU628" s="127" t="s">
        <v>44</v>
      </c>
      <c r="AV628" s="127" t="s">
        <v>44</v>
      </c>
      <c r="AW628" s="127">
        <v>0.13336371819524909</v>
      </c>
      <c r="AX628" s="127" t="s">
        <v>44</v>
      </c>
      <c r="AY628" s="127">
        <v>0.57330201285289728</v>
      </c>
      <c r="AZ628" s="127">
        <v>0.99644054086210321</v>
      </c>
      <c r="BA628" s="127">
        <v>0.55506735746385483</v>
      </c>
      <c r="BB628" s="127">
        <v>1.2209467474432645</v>
      </c>
      <c r="BC628" s="127" t="s">
        <v>44</v>
      </c>
      <c r="BD628" s="127">
        <v>2.8910326366868904</v>
      </c>
      <c r="BE628" s="127" t="s">
        <v>44</v>
      </c>
      <c r="BF628" s="127" t="s">
        <v>44</v>
      </c>
      <c r="BG628" s="127" t="s">
        <v>44</v>
      </c>
      <c r="BH628" s="127">
        <v>1.0263857217577743</v>
      </c>
      <c r="BI628" s="127">
        <v>-2.42324792460024E-2</v>
      </c>
      <c r="BJ628" s="127">
        <v>-1.9373092264673E-2</v>
      </c>
      <c r="BK628" s="127">
        <v>-5.2777847569219995E-4</v>
      </c>
      <c r="BL628" s="127">
        <v>-5.294314722907123E-2</v>
      </c>
      <c r="BM628" s="127">
        <v>2.4716670218569048E-2</v>
      </c>
      <c r="BN628" s="127">
        <v>-0.19693949529331911</v>
      </c>
      <c r="BO628" s="127">
        <v>0.24673133652083501</v>
      </c>
      <c r="BP628" s="127" t="s">
        <v>44</v>
      </c>
      <c r="BQ628" s="127" t="s">
        <v>44</v>
      </c>
      <c r="BR628" s="127" t="s">
        <v>44</v>
      </c>
      <c r="BS628" s="127">
        <v>3.0341881096529466E-3</v>
      </c>
      <c r="BT628" s="127">
        <v>0.15657061110737741</v>
      </c>
      <c r="BU628" s="127">
        <v>0.16745218752736521</v>
      </c>
      <c r="BV628" s="174">
        <v>7.5008162109666904E-2</v>
      </c>
      <c r="BW628" s="174">
        <v>9.8912327756764201E-2</v>
      </c>
      <c r="BX628" s="127">
        <v>-8.7149201726670594E-2</v>
      </c>
      <c r="BY628" s="127">
        <v>-0.20100133499259459</v>
      </c>
      <c r="BZ628" s="174">
        <v>0.84508330500479323</v>
      </c>
      <c r="CA628" s="179">
        <v>0.84820766609494247</v>
      </c>
      <c r="CB628" s="179">
        <v>-0.3866627517206212</v>
      </c>
      <c r="CC628" s="179">
        <v>0.57011712105413248</v>
      </c>
      <c r="CD628" s="179">
        <v>0.4715221380738942</v>
      </c>
      <c r="CE628" s="179">
        <v>0.1776411607017826</v>
      </c>
      <c r="CF628" s="179">
        <v>0.65829665899193313</v>
      </c>
      <c r="CG628" s="176">
        <v>1.6183145000000001</v>
      </c>
      <c r="CH628" s="168">
        <v>0.33</v>
      </c>
      <c r="CI628" s="169">
        <v>0.15</v>
      </c>
      <c r="CJ628" s="169">
        <v>6.2700000000000004E-3</v>
      </c>
      <c r="CK628" s="169" t="s">
        <v>44</v>
      </c>
      <c r="CL628" s="169">
        <v>6.2700000000000004E-3</v>
      </c>
      <c r="CM628" s="177">
        <v>27063486.239999998</v>
      </c>
      <c r="CN628" s="177">
        <v>29557218.490079377</v>
      </c>
      <c r="CO628" s="177">
        <v>-5194583.3200000022</v>
      </c>
      <c r="CP628" s="127" t="s">
        <v>44</v>
      </c>
      <c r="CQ628" s="127" t="s">
        <v>44</v>
      </c>
      <c r="CR628" s="127" t="s">
        <v>44</v>
      </c>
      <c r="CS628" s="127" t="s">
        <v>44</v>
      </c>
      <c r="CT628" s="125" t="s">
        <v>44</v>
      </c>
      <c r="CU628" s="125" t="s">
        <v>44</v>
      </c>
      <c r="CV628" s="125" t="s">
        <v>6830</v>
      </c>
      <c r="CW628" s="125" t="s">
        <v>44</v>
      </c>
      <c r="CX628" s="153">
        <v>25569.625694432871</v>
      </c>
    </row>
    <row r="629" spans="1:102" ht="15" customHeight="1" x14ac:dyDescent="0.25">
      <c r="A629" s="8"/>
      <c r="B629" s="128">
        <v>39723347000106</v>
      </c>
      <c r="C629" s="151" t="s">
        <v>6831</v>
      </c>
      <c r="D629" s="125">
        <v>26</v>
      </c>
      <c r="E629" s="125"/>
      <c r="F629" s="121"/>
      <c r="G629" s="125" t="s">
        <v>3923</v>
      </c>
      <c r="H629" s="125" t="s">
        <v>2454</v>
      </c>
      <c r="I629" s="125" t="s">
        <v>2454</v>
      </c>
      <c r="J629" s="125" t="s">
        <v>3317</v>
      </c>
      <c r="K629" s="125" t="s">
        <v>3285</v>
      </c>
      <c r="L629" s="125" t="s">
        <v>3272</v>
      </c>
      <c r="M629" s="125" t="s">
        <v>110</v>
      </c>
      <c r="N629" s="125" t="s">
        <v>4646</v>
      </c>
      <c r="O629" s="125" t="s">
        <v>4795</v>
      </c>
      <c r="P629" s="125" t="s">
        <v>4661</v>
      </c>
      <c r="Q629" s="126">
        <v>500</v>
      </c>
      <c r="R629" s="125" t="s">
        <v>4571</v>
      </c>
      <c r="S629" s="187" t="s">
        <v>44</v>
      </c>
      <c r="T629" s="170">
        <v>100</v>
      </c>
      <c r="U629" s="170">
        <v>100</v>
      </c>
      <c r="V629" s="171" t="s">
        <v>3271</v>
      </c>
      <c r="W629" s="171" t="s">
        <v>4577</v>
      </c>
      <c r="X629" s="171" t="s">
        <v>4577</v>
      </c>
      <c r="Y629" s="171" t="s">
        <v>4678</v>
      </c>
      <c r="Z629" s="171">
        <v>8</v>
      </c>
      <c r="AA629" s="171" t="s">
        <v>44</v>
      </c>
      <c r="AB629" s="168" t="s">
        <v>44</v>
      </c>
      <c r="AC629" s="171" t="s">
        <v>6832</v>
      </c>
      <c r="AD629" s="168">
        <v>8.0000000000000002E-3</v>
      </c>
      <c r="AE629" s="168">
        <v>0.20800000000000002</v>
      </c>
      <c r="AF629" s="168">
        <v>0.01</v>
      </c>
      <c r="AG629" s="168" t="s">
        <v>44</v>
      </c>
      <c r="AH629" s="171" t="s">
        <v>44</v>
      </c>
      <c r="AI629" s="171" t="s">
        <v>44</v>
      </c>
      <c r="AJ629" s="171" t="s">
        <v>44</v>
      </c>
      <c r="AK629" s="172">
        <v>44217</v>
      </c>
      <c r="AL629" s="186" t="s">
        <v>6833</v>
      </c>
      <c r="AM629" s="127">
        <v>4.6612168717184703E-2</v>
      </c>
      <c r="AN629" s="127">
        <v>0.1161204157104149</v>
      </c>
      <c r="AO629" s="127">
        <v>0.41480516606558138</v>
      </c>
      <c r="AP629" s="127">
        <v>2.2028356220516101E-2</v>
      </c>
      <c r="AQ629" s="127">
        <v>7.53741735941202E-2</v>
      </c>
      <c r="AR629" s="127">
        <v>-3.1443582373359501E-2</v>
      </c>
      <c r="AS629" s="127">
        <v>-4.5357152153132602E-2</v>
      </c>
      <c r="AT629" s="127">
        <v>0.3984916987322708</v>
      </c>
      <c r="AU629" s="127" t="s">
        <v>44</v>
      </c>
      <c r="AV629" s="127" t="s">
        <v>44</v>
      </c>
      <c r="AW629" s="127">
        <v>8.7600096038148001E-2</v>
      </c>
      <c r="AX629" s="127">
        <v>4.2726683355563084</v>
      </c>
      <c r="AY629" s="127">
        <v>2.5575859017958877</v>
      </c>
      <c r="AZ629" s="127">
        <v>2.797541216250147</v>
      </c>
      <c r="BA629" s="127">
        <v>0.15893605148093351</v>
      </c>
      <c r="BB629" s="127">
        <v>0.55493067965456577</v>
      </c>
      <c r="BC629" s="127" t="s">
        <v>44</v>
      </c>
      <c r="BD629" s="127" t="s">
        <v>44</v>
      </c>
      <c r="BE629" s="127">
        <v>3.2206545263904944</v>
      </c>
      <c r="BF629" s="127" t="s">
        <v>44</v>
      </c>
      <c r="BG629" s="127" t="s">
        <v>44</v>
      </c>
      <c r="BH629" s="127">
        <v>0.73351379174974229</v>
      </c>
      <c r="BI629" s="127">
        <v>3.5702787258931203E-2</v>
      </c>
      <c r="BJ629" s="127">
        <v>7.0718063582622295E-2</v>
      </c>
      <c r="BK629" s="127">
        <v>0.26653025820860599</v>
      </c>
      <c r="BL629" s="127">
        <v>-0.10238066422861225</v>
      </c>
      <c r="BM629" s="127">
        <v>-5.3223026984845379E-2</v>
      </c>
      <c r="BN629" s="127">
        <v>-0.14018331052760191</v>
      </c>
      <c r="BO629" s="127">
        <v>-0.1758315457379577</v>
      </c>
      <c r="BP629" s="127">
        <v>0.27476166327923668</v>
      </c>
      <c r="BQ629" s="127" t="s">
        <v>44</v>
      </c>
      <c r="BR629" s="127" t="s">
        <v>44</v>
      </c>
      <c r="BS629" s="127">
        <v>-2.8429938626972517E-2</v>
      </c>
      <c r="BT629" s="127">
        <v>0.1386489046100588</v>
      </c>
      <c r="BU629" s="127">
        <v>0.13393683794870151</v>
      </c>
      <c r="BV629" s="174">
        <v>1.5760429633869923</v>
      </c>
      <c r="BW629" s="174">
        <v>-0.1057868514047647</v>
      </c>
      <c r="BX629" s="127">
        <v>-7.5766825467330406E-2</v>
      </c>
      <c r="BY629" s="127">
        <v>-0.2981960939183067</v>
      </c>
      <c r="BZ629" s="174">
        <v>8.4831643938989107E-2</v>
      </c>
      <c r="CA629" s="179">
        <v>0.40277613298477188</v>
      </c>
      <c r="CB629" s="179">
        <v>-0.40582390015489911</v>
      </c>
      <c r="CC629" s="179">
        <v>0.2949907577442723</v>
      </c>
      <c r="CD629" s="179">
        <v>0.19668819555531211</v>
      </c>
      <c r="CE629" s="179">
        <v>0.1213988509243369</v>
      </c>
      <c r="CF629" s="179">
        <v>0.53037768674568742</v>
      </c>
      <c r="CG629" s="176">
        <v>155.40446610000001</v>
      </c>
      <c r="CH629" s="168">
        <v>0.5</v>
      </c>
      <c r="CI629" s="169" t="s">
        <v>44</v>
      </c>
      <c r="CJ629" s="169">
        <v>4.0000000000000001E-3</v>
      </c>
      <c r="CK629" s="169" t="s">
        <v>44</v>
      </c>
      <c r="CL629" s="169">
        <v>4.0000000000000001E-3</v>
      </c>
      <c r="CM629" s="177">
        <v>76567524.400000006</v>
      </c>
      <c r="CN629" s="177">
        <v>68544054.785158724</v>
      </c>
      <c r="CO629" s="177">
        <v>1956752.7699999989</v>
      </c>
      <c r="CP629" s="127" t="s">
        <v>44</v>
      </c>
      <c r="CQ629" s="127" t="s">
        <v>44</v>
      </c>
      <c r="CR629" s="127" t="s">
        <v>44</v>
      </c>
      <c r="CS629" s="127" t="s">
        <v>44</v>
      </c>
      <c r="CT629" s="125" t="s">
        <v>44</v>
      </c>
      <c r="CU629" s="125" t="s">
        <v>44</v>
      </c>
      <c r="CV629" s="125" t="s">
        <v>6834</v>
      </c>
      <c r="CW629" s="125" t="s">
        <v>44</v>
      </c>
      <c r="CX629" s="153">
        <v>25569.646527766203</v>
      </c>
    </row>
    <row r="630" spans="1:102" ht="15" customHeight="1" x14ac:dyDescent="0.25">
      <c r="A630" s="8"/>
      <c r="B630" s="128">
        <v>42922205000174</v>
      </c>
      <c r="C630" s="151" t="s">
        <v>6857</v>
      </c>
      <c r="D630" s="125">
        <v>27</v>
      </c>
      <c r="E630" s="125"/>
      <c r="F630" s="121"/>
      <c r="G630" s="125" t="s">
        <v>6858</v>
      </c>
      <c r="H630" s="125" t="s">
        <v>3263</v>
      </c>
      <c r="I630" s="125" t="s">
        <v>3257</v>
      </c>
      <c r="J630" s="125" t="s">
        <v>3319</v>
      </c>
      <c r="K630" s="125" t="s">
        <v>3298</v>
      </c>
      <c r="L630" s="125" t="s">
        <v>3272</v>
      </c>
      <c r="M630" s="125" t="s">
        <v>112</v>
      </c>
      <c r="N630" s="125" t="s">
        <v>113</v>
      </c>
      <c r="O630" s="125" t="s">
        <v>4749</v>
      </c>
      <c r="P630" s="125" t="s">
        <v>3295</v>
      </c>
      <c r="Q630" s="126">
        <v>1000</v>
      </c>
      <c r="R630" s="125" t="s">
        <v>4612</v>
      </c>
      <c r="S630" s="187" t="s">
        <v>44</v>
      </c>
      <c r="T630" s="170">
        <v>1000</v>
      </c>
      <c r="U630" s="170">
        <v>1000</v>
      </c>
      <c r="V630" s="171" t="s">
        <v>3271</v>
      </c>
      <c r="W630" s="171" t="s">
        <v>3288</v>
      </c>
      <c r="X630" s="171" t="s">
        <v>4905</v>
      </c>
      <c r="Y630" s="171" t="s">
        <v>3292</v>
      </c>
      <c r="Z630" s="171">
        <v>92</v>
      </c>
      <c r="AA630" s="171" t="s">
        <v>44</v>
      </c>
      <c r="AB630" s="168" t="s">
        <v>44</v>
      </c>
      <c r="AC630" s="171" t="s">
        <v>6859</v>
      </c>
      <c r="AD630" s="168">
        <v>0.02</v>
      </c>
      <c r="AE630" s="168">
        <v>3.5000000000000003E-2</v>
      </c>
      <c r="AF630" s="168">
        <v>2.0199999999999999E-2</v>
      </c>
      <c r="AG630" s="168">
        <v>0.2</v>
      </c>
      <c r="AH630" s="171" t="s">
        <v>5038</v>
      </c>
      <c r="AI630" s="171" t="s">
        <v>5039</v>
      </c>
      <c r="AJ630" s="171" t="s">
        <v>3246</v>
      </c>
      <c r="AK630" s="172">
        <v>44650</v>
      </c>
      <c r="AL630" s="186" t="s">
        <v>6860</v>
      </c>
      <c r="AM630" s="127">
        <v>-2.7710388494107702E-2</v>
      </c>
      <c r="AN630" s="127">
        <v>-8.4030631366862799E-2</v>
      </c>
      <c r="AO630" s="127">
        <v>1.5738149983833601E-2</v>
      </c>
      <c r="AP630" s="127">
        <v>0.1165120303410323</v>
      </c>
      <c r="AQ630" s="127">
        <v>0.25572228243241679</v>
      </c>
      <c r="AR630" s="127">
        <v>-8.5446616009871995E-3</v>
      </c>
      <c r="AS630" s="127">
        <v>0.55802713410568527</v>
      </c>
      <c r="AT630" s="127" t="s">
        <v>44</v>
      </c>
      <c r="AU630" s="127" t="s">
        <v>44</v>
      </c>
      <c r="AV630" s="127" t="s">
        <v>44</v>
      </c>
      <c r="AW630" s="127">
        <v>0.17710247993699951</v>
      </c>
      <c r="AX630" s="127" t="s">
        <v>44</v>
      </c>
      <c r="AY630" s="127" t="s">
        <v>44</v>
      </c>
      <c r="AZ630" s="127">
        <v>0.1061416945813547</v>
      </c>
      <c r="BA630" s="127">
        <v>0.87992285595168573</v>
      </c>
      <c r="BB630" s="127">
        <v>2.2326919388875122</v>
      </c>
      <c r="BC630" s="127" t="s">
        <v>44</v>
      </c>
      <c r="BD630" s="127">
        <v>4.2769091986075853</v>
      </c>
      <c r="BE630" s="127" t="s">
        <v>44</v>
      </c>
      <c r="BF630" s="127" t="s">
        <v>44</v>
      </c>
      <c r="BG630" s="127" t="s">
        <v>44</v>
      </c>
      <c r="BH630" s="127">
        <v>1.4610979158751489</v>
      </c>
      <c r="BI630" s="127">
        <v>-3.8619769952361202E-2</v>
      </c>
      <c r="BJ630" s="127">
        <v>-0.1294329834946554</v>
      </c>
      <c r="BK630" s="127">
        <v>-0.13253675787314179</v>
      </c>
      <c r="BL630" s="127">
        <v>-1.4040487786084799E-2</v>
      </c>
      <c r="BM630" s="127">
        <v>0.12667778276124397</v>
      </c>
      <c r="BN630" s="127">
        <v>-0.11728438975522951</v>
      </c>
      <c r="BO630" s="127">
        <v>0.42755274052086012</v>
      </c>
      <c r="BP630" s="127" t="s">
        <v>44</v>
      </c>
      <c r="BQ630" s="127" t="s">
        <v>44</v>
      </c>
      <c r="BR630" s="127" t="s">
        <v>44</v>
      </c>
      <c r="BS630" s="127">
        <v>4.9848348592778091E-2</v>
      </c>
      <c r="BT630" s="127">
        <v>0.19388927531044869</v>
      </c>
      <c r="BU630" s="127">
        <v>0.1874195837147839</v>
      </c>
      <c r="BV630" s="174">
        <v>-0.5354508468247593</v>
      </c>
      <c r="BW630" s="174">
        <v>0.3117186912015032</v>
      </c>
      <c r="BX630" s="127">
        <v>-0.19420667053368959</v>
      </c>
      <c r="BY630" s="127">
        <v>-0.2164863462590757</v>
      </c>
      <c r="BZ630" s="174">
        <v>0.8140451450620283</v>
      </c>
      <c r="CA630" s="179">
        <v>0.78886120077736943</v>
      </c>
      <c r="CB630" s="179">
        <v>-0.38173823644851218</v>
      </c>
      <c r="CC630" s="179">
        <v>0.64356192833539538</v>
      </c>
      <c r="CD630" s="179">
        <v>0.4966877924576254</v>
      </c>
      <c r="CE630" s="179">
        <v>0.1079947062826654</v>
      </c>
      <c r="CF630" s="179">
        <v>0.70696590730905229</v>
      </c>
      <c r="CG630" s="176">
        <v>3.08768676</v>
      </c>
      <c r="CH630" s="168">
        <v>0.25</v>
      </c>
      <c r="CI630" s="169">
        <v>0.15</v>
      </c>
      <c r="CJ630" s="169">
        <v>5.0000000000000001E-3</v>
      </c>
      <c r="CK630" s="169" t="s">
        <v>44</v>
      </c>
      <c r="CL630" s="169">
        <v>5.0000000000000001E-3</v>
      </c>
      <c r="CM630" s="177">
        <v>831539822.26999998</v>
      </c>
      <c r="CN630" s="177">
        <v>892589833.57055533</v>
      </c>
      <c r="CO630" s="177">
        <v>57417034.749999993</v>
      </c>
      <c r="CP630" s="127" t="s">
        <v>44</v>
      </c>
      <c r="CQ630" s="127" t="s">
        <v>44</v>
      </c>
      <c r="CR630" s="127" t="s">
        <v>44</v>
      </c>
      <c r="CS630" s="127" t="s">
        <v>44</v>
      </c>
      <c r="CT630" s="125" t="s">
        <v>44</v>
      </c>
      <c r="CU630" s="125" t="s">
        <v>44</v>
      </c>
      <c r="CV630" s="125" t="s">
        <v>6861</v>
      </c>
      <c r="CW630" s="125" t="s">
        <v>44</v>
      </c>
      <c r="CX630" s="153">
        <v>25569.625694432871</v>
      </c>
    </row>
    <row r="631" spans="1:102" ht="15" customHeight="1" x14ac:dyDescent="0.25">
      <c r="A631" s="8"/>
      <c r="B631" s="128">
        <v>34096201000156</v>
      </c>
      <c r="C631" s="151" t="s">
        <v>6862</v>
      </c>
      <c r="D631" s="125">
        <v>28</v>
      </c>
      <c r="E631" s="125"/>
      <c r="F631" s="121"/>
      <c r="G631" s="125" t="s">
        <v>669</v>
      </c>
      <c r="H631" s="125" t="s">
        <v>3263</v>
      </c>
      <c r="I631" s="125" t="s">
        <v>3257</v>
      </c>
      <c r="J631" s="125" t="s">
        <v>3317</v>
      </c>
      <c r="K631" s="125" t="s">
        <v>3285</v>
      </c>
      <c r="L631" s="125" t="s">
        <v>3272</v>
      </c>
      <c r="M631" s="125" t="s">
        <v>110</v>
      </c>
      <c r="N631" s="125" t="s">
        <v>111</v>
      </c>
      <c r="O631" s="125" t="s">
        <v>4606</v>
      </c>
      <c r="P631" s="125" t="s">
        <v>3308</v>
      </c>
      <c r="Q631" s="126">
        <v>500</v>
      </c>
      <c r="R631" s="125" t="s">
        <v>4571</v>
      </c>
      <c r="S631" s="187" t="s">
        <v>44</v>
      </c>
      <c r="T631" s="170">
        <v>100</v>
      </c>
      <c r="U631" s="170">
        <v>100</v>
      </c>
      <c r="V631" s="171" t="s">
        <v>3271</v>
      </c>
      <c r="W631" s="171" t="s">
        <v>132</v>
      </c>
      <c r="X631" s="171" t="s">
        <v>3289</v>
      </c>
      <c r="Y631" s="171" t="s">
        <v>3292</v>
      </c>
      <c r="Z631" s="171">
        <v>32</v>
      </c>
      <c r="AA631" s="171" t="s">
        <v>44</v>
      </c>
      <c r="AB631" s="168" t="s">
        <v>44</v>
      </c>
      <c r="AC631" s="171" t="s">
        <v>6863</v>
      </c>
      <c r="AD631" s="168">
        <v>0.02</v>
      </c>
      <c r="AE631" s="168">
        <v>0.1</v>
      </c>
      <c r="AF631" s="168">
        <v>2.5000000000000001E-2</v>
      </c>
      <c r="AG631" s="168">
        <v>0.2</v>
      </c>
      <c r="AH631" s="171" t="s">
        <v>133</v>
      </c>
      <c r="AI631" s="171" t="s">
        <v>4607</v>
      </c>
      <c r="AJ631" s="171" t="s">
        <v>130</v>
      </c>
      <c r="AK631" s="172">
        <v>43677</v>
      </c>
      <c r="AL631" s="186" t="s">
        <v>6864</v>
      </c>
      <c r="AM631" s="127">
        <v>-1.8025142841917099E-2</v>
      </c>
      <c r="AN631" s="127">
        <v>3.40335904570781E-2</v>
      </c>
      <c r="AO631" s="127">
        <v>0.1784244629577707</v>
      </c>
      <c r="AP631" s="127">
        <v>0.10183192595988361</v>
      </c>
      <c r="AQ631" s="127">
        <v>0.1051113021124128</v>
      </c>
      <c r="AR631" s="127">
        <v>-0.15275965180879841</v>
      </c>
      <c r="AS631" s="127">
        <v>0.1233296139284132</v>
      </c>
      <c r="AT631" s="127">
        <v>-6.1272495819601099E-2</v>
      </c>
      <c r="AU631" s="127" t="s">
        <v>44</v>
      </c>
      <c r="AV631" s="127" t="s">
        <v>44</v>
      </c>
      <c r="AW631" s="127">
        <v>2.48262046748726E-2</v>
      </c>
      <c r="AX631" s="127" t="s">
        <v>44</v>
      </c>
      <c r="AY631" s="127">
        <v>0.7495997203247261</v>
      </c>
      <c r="AZ631" s="127">
        <v>1.2033355173612874</v>
      </c>
      <c r="BA631" s="127">
        <v>0.76372152155469242</v>
      </c>
      <c r="BB631" s="127">
        <v>0.7965128064308391</v>
      </c>
      <c r="BC631" s="127" t="s">
        <v>44</v>
      </c>
      <c r="BD631" s="127">
        <v>0.94523998571591838</v>
      </c>
      <c r="BE631" s="127" t="s">
        <v>44</v>
      </c>
      <c r="BF631" s="127" t="s">
        <v>44</v>
      </c>
      <c r="BG631" s="127" t="s">
        <v>44</v>
      </c>
      <c r="BH631" s="127">
        <v>0.21197118235883849</v>
      </c>
      <c r="BI631" s="127">
        <v>-2.89345243001706E-2</v>
      </c>
      <c r="BJ631" s="127">
        <v>-1.1368761670714499E-2</v>
      </c>
      <c r="BK631" s="127">
        <v>3.0149555100795301E-2</v>
      </c>
      <c r="BL631" s="127">
        <v>-2.7798043658709304E-2</v>
      </c>
      <c r="BM631" s="127">
        <v>-2.3722528797297637E-2</v>
      </c>
      <c r="BN631" s="127">
        <v>-0.26149937996304079</v>
      </c>
      <c r="BO631" s="127">
        <v>-7.1447796564119001E-3</v>
      </c>
      <c r="BP631" s="127">
        <v>-0.1850025312726353</v>
      </c>
      <c r="BQ631" s="127" t="s">
        <v>44</v>
      </c>
      <c r="BR631" s="127" t="s">
        <v>44</v>
      </c>
      <c r="BS631" s="127">
        <v>-8.2618161296147186E-2</v>
      </c>
      <c r="BT631" s="127">
        <v>0.1161966351906798</v>
      </c>
      <c r="BU631" s="127">
        <v>0.2238231712211943</v>
      </c>
      <c r="BV631" s="174">
        <v>0.28103316954187091</v>
      </c>
      <c r="BW631" s="174">
        <v>-0.1839289212989757</v>
      </c>
      <c r="BX631" s="127">
        <v>-5.6955749657644703E-2</v>
      </c>
      <c r="BY631" s="127">
        <v>-0.4539618390404348</v>
      </c>
      <c r="BZ631" s="174">
        <v>0.78620801291355924</v>
      </c>
      <c r="CA631" s="179">
        <v>0.71100453809972208</v>
      </c>
      <c r="CB631" s="179">
        <v>-0.33238104924998407</v>
      </c>
      <c r="CC631" s="179">
        <v>0.49667399001557078</v>
      </c>
      <c r="CD631" s="179">
        <v>0.4227936836173895</v>
      </c>
      <c r="CE631" s="179">
        <v>0.12315948574981669</v>
      </c>
      <c r="CF631" s="179">
        <v>0.60420793351804802</v>
      </c>
      <c r="CG631" s="176">
        <v>1.1793302000000001</v>
      </c>
      <c r="CH631" s="168">
        <v>0.2</v>
      </c>
      <c r="CI631" s="169">
        <v>0.2</v>
      </c>
      <c r="CJ631" s="169">
        <v>4.0000000000000001E-3</v>
      </c>
      <c r="CK631" s="169">
        <v>1.0502556450376055E-3</v>
      </c>
      <c r="CL631" s="169">
        <v>5.0502556450376058E-3</v>
      </c>
      <c r="CM631" s="177">
        <v>12196502.91</v>
      </c>
      <c r="CN631" s="177">
        <v>10930445.646587305</v>
      </c>
      <c r="CO631" s="177">
        <v>2154672.37</v>
      </c>
      <c r="CP631" s="127" t="s">
        <v>44</v>
      </c>
      <c r="CQ631" s="127" t="s">
        <v>44</v>
      </c>
      <c r="CR631" s="127" t="s">
        <v>44</v>
      </c>
      <c r="CS631" s="127" t="s">
        <v>44</v>
      </c>
      <c r="CT631" s="125" t="s">
        <v>44</v>
      </c>
      <c r="CU631" s="125" t="s">
        <v>44</v>
      </c>
      <c r="CV631" s="125" t="s">
        <v>6865</v>
      </c>
      <c r="CW631" s="125" t="s">
        <v>44</v>
      </c>
      <c r="CX631" s="153">
        <v>25569.625694432871</v>
      </c>
    </row>
    <row r="632" spans="1:102" ht="15" customHeight="1" x14ac:dyDescent="0.25">
      <c r="A632" s="8"/>
      <c r="B632" s="128">
        <v>40575693000165</v>
      </c>
      <c r="C632" s="151" t="s">
        <v>7068</v>
      </c>
      <c r="D632" s="125">
        <v>13</v>
      </c>
      <c r="E632" s="125" t="s">
        <v>131</v>
      </c>
      <c r="F632" s="121"/>
      <c r="G632" s="125" t="s">
        <v>669</v>
      </c>
      <c r="H632" s="125" t="s">
        <v>3263</v>
      </c>
      <c r="I632" s="125" t="s">
        <v>3257</v>
      </c>
      <c r="J632" s="125" t="s">
        <v>357</v>
      </c>
      <c r="K632" s="125" t="s">
        <v>3285</v>
      </c>
      <c r="L632" s="125" t="s">
        <v>3272</v>
      </c>
      <c r="M632" s="125" t="s">
        <v>110</v>
      </c>
      <c r="N632" s="125" t="s">
        <v>4692</v>
      </c>
      <c r="O632" s="125" t="s">
        <v>320</v>
      </c>
      <c r="P632" s="125" t="s">
        <v>4661</v>
      </c>
      <c r="Q632" s="126">
        <v>5000</v>
      </c>
      <c r="R632" s="125" t="s">
        <v>4571</v>
      </c>
      <c r="S632" s="187" t="s">
        <v>44</v>
      </c>
      <c r="T632" s="170">
        <v>1000</v>
      </c>
      <c r="U632" s="170">
        <v>5000</v>
      </c>
      <c r="V632" s="171" t="s">
        <v>3271</v>
      </c>
      <c r="W632" s="171" t="s">
        <v>132</v>
      </c>
      <c r="X632" s="171" t="s">
        <v>3303</v>
      </c>
      <c r="Y632" s="171" t="s">
        <v>3288</v>
      </c>
      <c r="Z632" s="171">
        <v>16</v>
      </c>
      <c r="AA632" s="171" t="s">
        <v>131</v>
      </c>
      <c r="AB632" s="168">
        <v>0.05</v>
      </c>
      <c r="AC632" s="171" t="s">
        <v>44</v>
      </c>
      <c r="AD632" s="168">
        <v>0.02</v>
      </c>
      <c r="AE632" s="168" t="s">
        <v>44</v>
      </c>
      <c r="AF632" s="168">
        <v>2.1000000000000001E-2</v>
      </c>
      <c r="AG632" s="168">
        <v>0.2</v>
      </c>
      <c r="AH632" s="171" t="s">
        <v>3322</v>
      </c>
      <c r="AI632" s="171" t="s">
        <v>4573</v>
      </c>
      <c r="AJ632" s="171" t="s">
        <v>130</v>
      </c>
      <c r="AK632" s="172">
        <v>44232</v>
      </c>
      <c r="AL632" s="186" t="s">
        <v>7069</v>
      </c>
      <c r="AM632" s="127">
        <v>-2.0153914810802998E-3</v>
      </c>
      <c r="AN632" s="127">
        <v>6.1168693199400003E-3</v>
      </c>
      <c r="AO632" s="127">
        <v>8.3204077851019895E-2</v>
      </c>
      <c r="AP632" s="127">
        <v>9.0969357015344005E-2</v>
      </c>
      <c r="AQ632" s="127">
        <v>0.1109992864365483</v>
      </c>
      <c r="AR632" s="127">
        <v>6.3868349532541294E-2</v>
      </c>
      <c r="AS632" s="127">
        <v>0.2451861228994674</v>
      </c>
      <c r="AT632" s="127">
        <v>0.18497074735616659</v>
      </c>
      <c r="AU632" s="127" t="s">
        <v>44</v>
      </c>
      <c r="AV632" s="127" t="s">
        <v>44</v>
      </c>
      <c r="AW632" s="127">
        <v>0.143471094864279</v>
      </c>
      <c r="AX632" s="127" t="s">
        <v>44</v>
      </c>
      <c r="AY632" s="127">
        <v>0.1347258243961254</v>
      </c>
      <c r="AZ632" s="127">
        <v>0.56114739205420916</v>
      </c>
      <c r="BA632" s="127">
        <v>0.6787281789449725</v>
      </c>
      <c r="BB632" s="127">
        <v>0.84591917963842544</v>
      </c>
      <c r="BC632" s="127">
        <v>0.58735064558876804</v>
      </c>
      <c r="BD632" s="127">
        <v>1.8791895954669824</v>
      </c>
      <c r="BE632" s="127">
        <v>1.4949542904348261</v>
      </c>
      <c r="BF632" s="127" t="s">
        <v>44</v>
      </c>
      <c r="BG632" s="127" t="s">
        <v>44</v>
      </c>
      <c r="BH632" s="127">
        <v>1.339381550362825</v>
      </c>
      <c r="BI632" s="127">
        <v>-1.2924772939333799E-2</v>
      </c>
      <c r="BJ632" s="127">
        <v>-3.9285482807852601E-2</v>
      </c>
      <c r="BK632" s="127">
        <v>-6.5070830005955399E-2</v>
      </c>
      <c r="BL632" s="127">
        <v>-3.7970617837642884E-2</v>
      </c>
      <c r="BM632" s="127">
        <v>-1.7872850948152497E-2</v>
      </c>
      <c r="BN632" s="127">
        <v>-4.4871378621700903E-2</v>
      </c>
      <c r="BO632" s="127">
        <v>0.1147117293146422</v>
      </c>
      <c r="BP632" s="127">
        <v>6.1240711903132398E-2</v>
      </c>
      <c r="BQ632" s="127" t="s">
        <v>44</v>
      </c>
      <c r="BR632" s="127" t="s">
        <v>44</v>
      </c>
      <c r="BS632" s="127">
        <v>3.2836332567511395E-2</v>
      </c>
      <c r="BT632" s="127">
        <v>3.9116837436003603E-2</v>
      </c>
      <c r="BU632" s="127">
        <v>8.3396841932609905E-2</v>
      </c>
      <c r="BV632" s="174">
        <v>-1.4725174556747496</v>
      </c>
      <c r="BW632" s="174">
        <v>0.35531964076500461</v>
      </c>
      <c r="BX632" s="127">
        <v>-4.0051836330637199E-2</v>
      </c>
      <c r="BY632" s="127">
        <v>-0.1024650948466175</v>
      </c>
      <c r="BZ632" s="174">
        <v>0.1480854479633873</v>
      </c>
      <c r="CA632" s="179">
        <v>-0.2597924143680948</v>
      </c>
      <c r="CB632" s="179">
        <v>0.12807725729957489</v>
      </c>
      <c r="CC632" s="179">
        <v>-9.4019396410730996E-2</v>
      </c>
      <c r="CD632" s="179">
        <v>-6.2008465119143701E-2</v>
      </c>
      <c r="CE632" s="179">
        <v>0.10259716865544059</v>
      </c>
      <c r="CF632" s="179">
        <v>-7.0413353613696897E-2</v>
      </c>
      <c r="CG632" s="176">
        <v>2.0097437</v>
      </c>
      <c r="CH632" s="168">
        <v>0.27</v>
      </c>
      <c r="CI632" s="169">
        <v>0.15</v>
      </c>
      <c r="CJ632" s="169">
        <v>5.4000000000000003E-3</v>
      </c>
      <c r="CK632" s="169" t="s">
        <v>44</v>
      </c>
      <c r="CL632" s="169">
        <v>5.4000000000000003E-3</v>
      </c>
      <c r="CM632" s="177">
        <v>309680277.06999999</v>
      </c>
      <c r="CN632" s="177">
        <v>411626509.19539678</v>
      </c>
      <c r="CO632" s="177">
        <v>-197179325.90000001</v>
      </c>
      <c r="CP632" s="127" t="s">
        <v>44</v>
      </c>
      <c r="CQ632" s="127" t="s">
        <v>44</v>
      </c>
      <c r="CR632" s="127" t="s">
        <v>44</v>
      </c>
      <c r="CS632" s="127" t="s">
        <v>44</v>
      </c>
      <c r="CT632" s="125" t="s">
        <v>44</v>
      </c>
      <c r="CU632" s="125" t="s">
        <v>44</v>
      </c>
      <c r="CV632" s="125" t="s">
        <v>7070</v>
      </c>
      <c r="CW632" s="125" t="s">
        <v>44</v>
      </c>
      <c r="CX632" s="153">
        <v>25569.625694432871</v>
      </c>
    </row>
    <row r="633" spans="1:102" ht="15" customHeight="1" x14ac:dyDescent="0.25">
      <c r="A633" s="8"/>
      <c r="B633" s="128">
        <v>50955280000160</v>
      </c>
      <c r="C633" s="151" t="s">
        <v>7071</v>
      </c>
      <c r="D633" s="125">
        <v>13</v>
      </c>
      <c r="E633" s="125"/>
      <c r="F633" s="121"/>
      <c r="G633" s="125" t="s">
        <v>669</v>
      </c>
      <c r="H633" s="125" t="s">
        <v>3263</v>
      </c>
      <c r="I633" s="125" t="s">
        <v>3257</v>
      </c>
      <c r="J633" s="125" t="s">
        <v>357</v>
      </c>
      <c r="K633" s="125" t="s">
        <v>3298</v>
      </c>
      <c r="L633" s="125" t="s">
        <v>3272</v>
      </c>
      <c r="M633" s="125" t="s">
        <v>110</v>
      </c>
      <c r="N633" s="125" t="s">
        <v>4692</v>
      </c>
      <c r="O633" s="125" t="s">
        <v>4730</v>
      </c>
      <c r="P633" s="125" t="s">
        <v>3320</v>
      </c>
      <c r="Q633" s="126">
        <v>5000</v>
      </c>
      <c r="R633" s="125" t="s">
        <v>4612</v>
      </c>
      <c r="S633" s="187" t="s">
        <v>44</v>
      </c>
      <c r="T633" s="170">
        <v>1000</v>
      </c>
      <c r="U633" s="170">
        <v>5000</v>
      </c>
      <c r="V633" s="171" t="s">
        <v>3271</v>
      </c>
      <c r="W633" s="171" t="s">
        <v>132</v>
      </c>
      <c r="X633" s="171" t="s">
        <v>5166</v>
      </c>
      <c r="Y633" s="171" t="s">
        <v>3288</v>
      </c>
      <c r="Z633" s="171">
        <v>6</v>
      </c>
      <c r="AA633" s="171" t="s">
        <v>44</v>
      </c>
      <c r="AB633" s="168" t="s">
        <v>44</v>
      </c>
      <c r="AC633" s="171" t="s">
        <v>44</v>
      </c>
      <c r="AD633" s="168">
        <v>0.02</v>
      </c>
      <c r="AE633" s="168" t="s">
        <v>44</v>
      </c>
      <c r="AF633" s="168">
        <v>2.5000000000000001E-2</v>
      </c>
      <c r="AG633" s="168">
        <v>0.2</v>
      </c>
      <c r="AH633" s="171" t="s">
        <v>133</v>
      </c>
      <c r="AI633" s="171" t="s">
        <v>4607</v>
      </c>
      <c r="AJ633" s="171" t="s">
        <v>130</v>
      </c>
      <c r="AK633" s="172">
        <v>45105</v>
      </c>
      <c r="AL633" s="186" t="s">
        <v>7072</v>
      </c>
      <c r="AM633" s="127">
        <v>-2.0469482459856002E-3</v>
      </c>
      <c r="AN633" s="127">
        <v>6.3764108255907996E-3</v>
      </c>
      <c r="AO633" s="127">
        <v>8.6456886498230898E-2</v>
      </c>
      <c r="AP633" s="127">
        <v>9.0949857113622898E-2</v>
      </c>
      <c r="AQ633" s="127" t="s">
        <v>44</v>
      </c>
      <c r="AR633" s="127">
        <v>6.2379387128199897E-2</v>
      </c>
      <c r="AS633" s="127" t="s">
        <v>44</v>
      </c>
      <c r="AT633" s="127" t="s">
        <v>44</v>
      </c>
      <c r="AU633" s="127" t="s">
        <v>44</v>
      </c>
      <c r="AV633" s="127" t="s">
        <v>44</v>
      </c>
      <c r="AW633" s="127">
        <v>0.1062249263776522</v>
      </c>
      <c r="AX633" s="127" t="s">
        <v>44</v>
      </c>
      <c r="AY633" s="127">
        <v>0.1404423014834853</v>
      </c>
      <c r="AZ633" s="127">
        <v>0.58308507992212966</v>
      </c>
      <c r="BA633" s="127">
        <v>0.67857636062675175</v>
      </c>
      <c r="BB633" s="127" t="s">
        <v>44</v>
      </c>
      <c r="BC633" s="127">
        <v>0.57365774392701785</v>
      </c>
      <c r="BD633" s="127" t="s">
        <v>44</v>
      </c>
      <c r="BE633" s="127" t="s">
        <v>44</v>
      </c>
      <c r="BF633" s="127" t="s">
        <v>44</v>
      </c>
      <c r="BG633" s="127" t="s">
        <v>44</v>
      </c>
      <c r="BH633" s="127">
        <v>0.81053036452837801</v>
      </c>
      <c r="BI633" s="127">
        <v>-1.29563297042391E-2</v>
      </c>
      <c r="BJ633" s="127">
        <v>-3.90259413022018E-2</v>
      </c>
      <c r="BK633" s="127">
        <v>-6.1818021358744403E-2</v>
      </c>
      <c r="BL633" s="127">
        <v>-3.7988873413277946E-2</v>
      </c>
      <c r="BM633" s="127" t="s">
        <v>44</v>
      </c>
      <c r="BN633" s="127">
        <v>-4.6360341026042397E-2</v>
      </c>
      <c r="BO633" s="127" t="s">
        <v>44</v>
      </c>
      <c r="BP633" s="127" t="s">
        <v>44</v>
      </c>
      <c r="BQ633" s="127" t="s">
        <v>44</v>
      </c>
      <c r="BR633" s="127" t="s">
        <v>44</v>
      </c>
      <c r="BS633" s="127">
        <v>-2.1953948101987697E-2</v>
      </c>
      <c r="BT633" s="127">
        <v>4.00061805574689E-2</v>
      </c>
      <c r="BU633" s="127">
        <v>3.6602918397974402E-2</v>
      </c>
      <c r="BV633" s="174">
        <v>-1.3639340682436083</v>
      </c>
      <c r="BW633" s="174">
        <v>-0.52712446129167345</v>
      </c>
      <c r="BX633" s="127">
        <v>-4.1200813916634597E-2</v>
      </c>
      <c r="BY633" s="127">
        <v>-4.1200813916634597E-2</v>
      </c>
      <c r="BZ633" s="174">
        <v>1.21727722517493E-2</v>
      </c>
      <c r="CA633" s="179">
        <v>-0.25692010505287188</v>
      </c>
      <c r="CB633" s="179">
        <v>0.13238522641989969</v>
      </c>
      <c r="CC633" s="179">
        <v>-9.0126013483376705E-2</v>
      </c>
      <c r="CD633" s="179">
        <v>-5.5832051428236502E-2</v>
      </c>
      <c r="CE633" s="179">
        <v>0.1025725106421126</v>
      </c>
      <c r="CF633" s="179">
        <v>-6.8580428005829003E-2</v>
      </c>
      <c r="CG633" s="176">
        <v>2.0123864</v>
      </c>
      <c r="CH633" s="168">
        <v>0.24</v>
      </c>
      <c r="CI633" s="169">
        <v>0.15</v>
      </c>
      <c r="CJ633" s="169">
        <v>4.7999999999999996E-3</v>
      </c>
      <c r="CK633" s="169" t="s">
        <v>44</v>
      </c>
      <c r="CL633" s="169">
        <v>4.7999999999999996E-3</v>
      </c>
      <c r="CM633" s="177">
        <v>24456039.809999999</v>
      </c>
      <c r="CN633" s="177">
        <v>28078327.104285717</v>
      </c>
      <c r="CO633" s="177">
        <v>-8320419.3099999987</v>
      </c>
      <c r="CP633" s="127" t="s">
        <v>44</v>
      </c>
      <c r="CQ633" s="127" t="s">
        <v>44</v>
      </c>
      <c r="CR633" s="127" t="s">
        <v>44</v>
      </c>
      <c r="CS633" s="127" t="s">
        <v>44</v>
      </c>
      <c r="CT633" s="125" t="s">
        <v>44</v>
      </c>
      <c r="CU633" s="125" t="s">
        <v>44</v>
      </c>
      <c r="CV633" s="125" t="s">
        <v>7073</v>
      </c>
      <c r="CW633" s="125" t="s">
        <v>44</v>
      </c>
      <c r="CX633" s="153">
        <v>25569.625694432871</v>
      </c>
    </row>
    <row r="634" spans="1:102" ht="15" customHeight="1" x14ac:dyDescent="0.25">
      <c r="A634" s="8"/>
      <c r="B634" s="128">
        <v>47511300000107</v>
      </c>
      <c r="C634" s="151" t="s">
        <v>6835</v>
      </c>
      <c r="D634" s="125">
        <v>26</v>
      </c>
      <c r="E634" s="125"/>
      <c r="F634" s="121"/>
      <c r="G634" s="125" t="s">
        <v>6836</v>
      </c>
      <c r="H634" s="125" t="s">
        <v>3263</v>
      </c>
      <c r="I634" s="125" t="s">
        <v>3257</v>
      </c>
      <c r="J634" s="125" t="s">
        <v>3319</v>
      </c>
      <c r="K634" s="125" t="s">
        <v>3285</v>
      </c>
      <c r="L634" s="125" t="s">
        <v>3273</v>
      </c>
      <c r="M634" s="125" t="s">
        <v>112</v>
      </c>
      <c r="N634" s="125" t="s">
        <v>113</v>
      </c>
      <c r="O634" s="125" t="s">
        <v>3309</v>
      </c>
      <c r="P634" s="125" t="s">
        <v>3295</v>
      </c>
      <c r="Q634" s="126">
        <v>10000</v>
      </c>
      <c r="R634" s="125" t="s">
        <v>4571</v>
      </c>
      <c r="S634" s="187" t="s">
        <v>44</v>
      </c>
      <c r="T634" s="170">
        <v>5000</v>
      </c>
      <c r="U634" s="170">
        <v>5000</v>
      </c>
      <c r="V634" s="171" t="s">
        <v>3271</v>
      </c>
      <c r="W634" s="171" t="s">
        <v>3288</v>
      </c>
      <c r="X634" s="171" t="s">
        <v>3289</v>
      </c>
      <c r="Y634" s="171" t="s">
        <v>3292</v>
      </c>
      <c r="Z634" s="171">
        <v>32</v>
      </c>
      <c r="AA634" s="171" t="s">
        <v>131</v>
      </c>
      <c r="AB634" s="168">
        <v>0.1</v>
      </c>
      <c r="AC634" s="171" t="s">
        <v>6837</v>
      </c>
      <c r="AD634" s="168">
        <v>1.3000000000000001E-2</v>
      </c>
      <c r="AE634" s="168">
        <v>0.21300000000000002</v>
      </c>
      <c r="AF634" s="168">
        <v>1.3000000000000001E-2</v>
      </c>
      <c r="AG634" s="168">
        <v>0.2</v>
      </c>
      <c r="AH634" s="171" t="s">
        <v>6838</v>
      </c>
      <c r="AI634" s="171" t="s">
        <v>6839</v>
      </c>
      <c r="AJ634" s="171" t="s">
        <v>44</v>
      </c>
      <c r="AK634" s="172">
        <v>44804</v>
      </c>
      <c r="AL634" s="186" t="s">
        <v>6840</v>
      </c>
      <c r="AM634" s="127">
        <v>8.8044229274141406E-2</v>
      </c>
      <c r="AN634" s="127">
        <v>-1.53581027868291E-2</v>
      </c>
      <c r="AO634" s="127">
        <v>0.2167250133674723</v>
      </c>
      <c r="AP634" s="127">
        <v>0.1878227260268501</v>
      </c>
      <c r="AQ634" s="127">
        <v>0.25518586243611052</v>
      </c>
      <c r="AR634" s="127">
        <v>0.12201713672987299</v>
      </c>
      <c r="AS634" s="127">
        <v>0.49904582905467548</v>
      </c>
      <c r="AT634" s="127" t="s">
        <v>44</v>
      </c>
      <c r="AU634" s="127" t="s">
        <v>44</v>
      </c>
      <c r="AV634" s="127" t="s">
        <v>44</v>
      </c>
      <c r="AW634" s="127">
        <v>0.2188529817689126</v>
      </c>
      <c r="AX634" s="127">
        <v>8.0705060695747921</v>
      </c>
      <c r="AY634" s="127" t="s">
        <v>44</v>
      </c>
      <c r="AZ634" s="127">
        <v>1.4616432173171421</v>
      </c>
      <c r="BA634" s="127">
        <v>1.4662679970194092</v>
      </c>
      <c r="BB634" s="127">
        <v>2.226913652453069</v>
      </c>
      <c r="BC634" s="127">
        <v>1.1221026463924688</v>
      </c>
      <c r="BD634" s="127">
        <v>3.8248564744639451</v>
      </c>
      <c r="BE634" s="127" t="s">
        <v>44</v>
      </c>
      <c r="BF634" s="127" t="s">
        <v>44</v>
      </c>
      <c r="BG634" s="127" t="s">
        <v>44</v>
      </c>
      <c r="BH634" s="127">
        <v>1.8786148475012407</v>
      </c>
      <c r="BI634" s="127">
        <v>7.7134847815887905E-2</v>
      </c>
      <c r="BJ634" s="127">
        <v>-6.0760454914621703E-2</v>
      </c>
      <c r="BK634" s="127">
        <v>6.8450105510496906E-2</v>
      </c>
      <c r="BL634" s="127">
        <v>5.2944935268109505E-2</v>
      </c>
      <c r="BM634" s="127">
        <v>0.12613959136519703</v>
      </c>
      <c r="BN634" s="127">
        <v>1.32774085756306E-2</v>
      </c>
      <c r="BO634" s="127">
        <v>0.36857143546985038</v>
      </c>
      <c r="BP634" s="127" t="s">
        <v>44</v>
      </c>
      <c r="BQ634" s="127" t="s">
        <v>44</v>
      </c>
      <c r="BR634" s="127" t="s">
        <v>44</v>
      </c>
      <c r="BS634" s="127">
        <v>9.1676008813443621E-2</v>
      </c>
      <c r="BT634" s="127">
        <v>0.15276501409008769</v>
      </c>
      <c r="BU634" s="127">
        <v>0.15400956045732259</v>
      </c>
      <c r="BV634" s="174">
        <v>0.45537378820074792</v>
      </c>
      <c r="BW634" s="174">
        <v>0.56688973323365588</v>
      </c>
      <c r="BX634" s="127">
        <v>-0.14319278167716989</v>
      </c>
      <c r="BY634" s="127">
        <v>-0.14319278167716989</v>
      </c>
      <c r="BZ634" s="174">
        <v>0.48235308237843072</v>
      </c>
      <c r="CA634" s="179">
        <v>0.53292719441788472</v>
      </c>
      <c r="CB634" s="179">
        <v>-0.3578260563055386</v>
      </c>
      <c r="CC634" s="179">
        <v>0.49008902339799698</v>
      </c>
      <c r="CD634" s="179">
        <v>0.39650340128202038</v>
      </c>
      <c r="CE634" s="179">
        <v>0.52621367391614393</v>
      </c>
      <c r="CF634" s="179">
        <v>0.62063534282622557</v>
      </c>
      <c r="CG634" s="176">
        <v>205.64037870000001</v>
      </c>
      <c r="CH634" s="168" t="s">
        <v>44</v>
      </c>
      <c r="CI634" s="169" t="s">
        <v>44</v>
      </c>
      <c r="CJ634" s="169" t="s">
        <v>44</v>
      </c>
      <c r="CK634" s="169" t="s">
        <v>44</v>
      </c>
      <c r="CL634" s="169" t="s">
        <v>44</v>
      </c>
      <c r="CM634" s="177">
        <v>138158684.11000001</v>
      </c>
      <c r="CN634" s="177">
        <v>132172032.19936503</v>
      </c>
      <c r="CO634" s="177">
        <v>14360264.640000002</v>
      </c>
      <c r="CP634" s="127" t="s">
        <v>44</v>
      </c>
      <c r="CQ634" s="127" t="s">
        <v>44</v>
      </c>
      <c r="CR634" s="127" t="s">
        <v>44</v>
      </c>
      <c r="CS634" s="127" t="s">
        <v>44</v>
      </c>
      <c r="CT634" s="125" t="s">
        <v>44</v>
      </c>
      <c r="CU634" s="125" t="s">
        <v>44</v>
      </c>
      <c r="CV634" s="125" t="s">
        <v>6841</v>
      </c>
      <c r="CW634" s="125" t="s">
        <v>44</v>
      </c>
      <c r="CX634" s="153">
        <v>25569.625694432871</v>
      </c>
    </row>
    <row r="635" spans="1:102" ht="15" customHeight="1" x14ac:dyDescent="0.25">
      <c r="A635" s="8"/>
      <c r="B635" s="128">
        <v>52314487000180</v>
      </c>
      <c r="C635" s="151" t="s">
        <v>6842</v>
      </c>
      <c r="D635" s="125">
        <v>26</v>
      </c>
      <c r="E635" s="125"/>
      <c r="F635" s="121"/>
      <c r="G635" s="125" t="s">
        <v>6836</v>
      </c>
      <c r="H635" s="125" t="s">
        <v>3263</v>
      </c>
      <c r="I635" s="125" t="s">
        <v>3257</v>
      </c>
      <c r="J635" s="125" t="s">
        <v>3319</v>
      </c>
      <c r="K635" s="125" t="s">
        <v>3285</v>
      </c>
      <c r="L635" s="125" t="s">
        <v>4876</v>
      </c>
      <c r="M635" s="125" t="s">
        <v>112</v>
      </c>
      <c r="N635" s="125" t="s">
        <v>113</v>
      </c>
      <c r="O635" s="125" t="s">
        <v>3309</v>
      </c>
      <c r="P635" s="125" t="s">
        <v>4719</v>
      </c>
      <c r="Q635" s="126">
        <v>10000</v>
      </c>
      <c r="R635" s="125" t="s">
        <v>4612</v>
      </c>
      <c r="S635" s="187" t="s">
        <v>44</v>
      </c>
      <c r="T635" s="170">
        <v>5000</v>
      </c>
      <c r="U635" s="170">
        <v>5000</v>
      </c>
      <c r="V635" s="171" t="s">
        <v>3271</v>
      </c>
      <c r="W635" s="171" t="s">
        <v>3288</v>
      </c>
      <c r="X635" s="171" t="s">
        <v>3289</v>
      </c>
      <c r="Y635" s="171" t="s">
        <v>3292</v>
      </c>
      <c r="Z635" s="171">
        <v>32</v>
      </c>
      <c r="AA635" s="171" t="s">
        <v>131</v>
      </c>
      <c r="AB635" s="168">
        <v>0.1</v>
      </c>
      <c r="AC635" s="171" t="s">
        <v>6843</v>
      </c>
      <c r="AD635" s="168">
        <v>1.3000000000000001E-2</v>
      </c>
      <c r="AE635" s="168">
        <v>0.21300000000000002</v>
      </c>
      <c r="AF635" s="168">
        <v>1.4999999999999999E-2</v>
      </c>
      <c r="AG635" s="168">
        <v>0.2</v>
      </c>
      <c r="AH635" s="171" t="s">
        <v>6838</v>
      </c>
      <c r="AI635" s="171" t="s">
        <v>6839</v>
      </c>
      <c r="AJ635" s="171" t="s">
        <v>5433</v>
      </c>
      <c r="AK635" s="172">
        <v>45198</v>
      </c>
      <c r="AL635" s="186" t="s">
        <v>6844</v>
      </c>
      <c r="AM635" s="127">
        <v>7.6253400232824495E-2</v>
      </c>
      <c r="AN635" s="127">
        <v>-6.9094903096363E-3</v>
      </c>
      <c r="AO635" s="127">
        <v>0.2251700363898701</v>
      </c>
      <c r="AP635" s="127">
        <v>0.18825805054549019</v>
      </c>
      <c r="AQ635" s="127" t="s">
        <v>44</v>
      </c>
      <c r="AR635" s="127">
        <v>0.11546364738615721</v>
      </c>
      <c r="AS635" s="127" t="s">
        <v>44</v>
      </c>
      <c r="AT635" s="127" t="s">
        <v>44</v>
      </c>
      <c r="AU635" s="127" t="s">
        <v>44</v>
      </c>
      <c r="AV635" s="127" t="s">
        <v>44</v>
      </c>
      <c r="AW635" s="127">
        <v>0.215532472986875</v>
      </c>
      <c r="AX635" s="127">
        <v>6.9897088597204657</v>
      </c>
      <c r="AY635" s="127" t="s">
        <v>44</v>
      </c>
      <c r="AZ635" s="127">
        <v>1.5185983902756293</v>
      </c>
      <c r="BA635" s="127">
        <v>1.4699588556940233</v>
      </c>
      <c r="BB635" s="127" t="s">
        <v>44</v>
      </c>
      <c r="BC635" s="127">
        <v>1.0618349829087053</v>
      </c>
      <c r="BD635" s="127" t="s">
        <v>44</v>
      </c>
      <c r="BE635" s="127" t="s">
        <v>44</v>
      </c>
      <c r="BF635" s="127" t="s">
        <v>44</v>
      </c>
      <c r="BG635" s="127" t="s">
        <v>44</v>
      </c>
      <c r="BH635" s="127">
        <v>1.7942631810990612</v>
      </c>
      <c r="BI635" s="127">
        <v>6.5344018774570994E-2</v>
      </c>
      <c r="BJ635" s="127">
        <v>-5.2311842437429E-2</v>
      </c>
      <c r="BK635" s="127">
        <v>7.6895128532894694E-2</v>
      </c>
      <c r="BL635" s="127">
        <v>5.3354623075328345E-2</v>
      </c>
      <c r="BM635" s="127" t="s">
        <v>44</v>
      </c>
      <c r="BN635" s="127">
        <v>6.7239192319147999E-3</v>
      </c>
      <c r="BO635" s="127" t="s">
        <v>44</v>
      </c>
      <c r="BP635" s="127" t="s">
        <v>44</v>
      </c>
      <c r="BQ635" s="127" t="s">
        <v>44</v>
      </c>
      <c r="BR635" s="127" t="s">
        <v>44</v>
      </c>
      <c r="BS635" s="127">
        <v>8.5177568812368154E-2</v>
      </c>
      <c r="BT635" s="127">
        <v>0.13686208570080791</v>
      </c>
      <c r="BU635" s="127">
        <v>0.15301833230653031</v>
      </c>
      <c r="BV635" s="174">
        <v>0.54206632640187535</v>
      </c>
      <c r="BW635" s="174">
        <v>0.56451751400191463</v>
      </c>
      <c r="BX635" s="127">
        <v>-0.12173418600607661</v>
      </c>
      <c r="BY635" s="127">
        <v>-0.130458923865962</v>
      </c>
      <c r="BZ635" s="174">
        <v>0.5475280594295544</v>
      </c>
      <c r="CA635" s="179">
        <v>0.53839436894202231</v>
      </c>
      <c r="CB635" s="179">
        <v>-0.36085071461119939</v>
      </c>
      <c r="CC635" s="179">
        <v>0.47796995359136307</v>
      </c>
      <c r="CD635" s="179">
        <v>0.39133282803650238</v>
      </c>
      <c r="CE635" s="179">
        <v>0.52105564802940474</v>
      </c>
      <c r="CF635" s="179">
        <v>0.61279174395508695</v>
      </c>
      <c r="CG635" s="176">
        <v>165.0573215</v>
      </c>
      <c r="CH635" s="168" t="s">
        <v>44</v>
      </c>
      <c r="CI635" s="169" t="s">
        <v>44</v>
      </c>
      <c r="CJ635" s="169" t="s">
        <v>44</v>
      </c>
      <c r="CK635" s="169" t="s">
        <v>44</v>
      </c>
      <c r="CL635" s="169" t="s">
        <v>44</v>
      </c>
      <c r="CM635" s="177">
        <v>56515369.189999998</v>
      </c>
      <c r="CN635" s="177">
        <v>61461701.566111095</v>
      </c>
      <c r="CO635" s="177">
        <v>-8890848.9200000018</v>
      </c>
      <c r="CP635" s="127" t="s">
        <v>44</v>
      </c>
      <c r="CQ635" s="127" t="s">
        <v>44</v>
      </c>
      <c r="CR635" s="127" t="s">
        <v>44</v>
      </c>
      <c r="CS635" s="127" t="s">
        <v>44</v>
      </c>
      <c r="CT635" s="125" t="s">
        <v>44</v>
      </c>
      <c r="CU635" s="125" t="s">
        <v>44</v>
      </c>
      <c r="CV635" s="125" t="s">
        <v>6845</v>
      </c>
      <c r="CW635" s="125" t="s">
        <v>44</v>
      </c>
      <c r="CX635" s="153">
        <v>25569.604861099539</v>
      </c>
    </row>
    <row r="636" spans="1:102" ht="15" customHeight="1" x14ac:dyDescent="0.25">
      <c r="A636" s="8"/>
      <c r="B636" s="128">
        <v>906044000185</v>
      </c>
      <c r="C636" s="151" t="s">
        <v>6866</v>
      </c>
      <c r="D636" s="125">
        <v>26</v>
      </c>
      <c r="E636" s="125"/>
      <c r="F636" s="121" t="s">
        <v>3274</v>
      </c>
      <c r="G636" s="125" t="s">
        <v>6867</v>
      </c>
      <c r="H636" s="125" t="s">
        <v>153</v>
      </c>
      <c r="I636" s="125" t="s">
        <v>2325</v>
      </c>
      <c r="J636" s="125" t="s">
        <v>3317</v>
      </c>
      <c r="K636" s="125" t="s">
        <v>3298</v>
      </c>
      <c r="L636" s="125" t="s">
        <v>3273</v>
      </c>
      <c r="M636" s="125" t="s">
        <v>112</v>
      </c>
      <c r="N636" s="125" t="s">
        <v>113</v>
      </c>
      <c r="O636" s="125" t="s">
        <v>3309</v>
      </c>
      <c r="P636" s="125" t="s">
        <v>4926</v>
      </c>
      <c r="Q636" s="126">
        <v>300000</v>
      </c>
      <c r="R636" s="125" t="s">
        <v>4571</v>
      </c>
      <c r="S636" s="187" t="s">
        <v>44</v>
      </c>
      <c r="T636" s="170">
        <v>15000</v>
      </c>
      <c r="U636" s="170">
        <v>150000</v>
      </c>
      <c r="V636" s="171" t="s">
        <v>3271</v>
      </c>
      <c r="W636" s="171" t="s">
        <v>3288</v>
      </c>
      <c r="X636" s="171" t="s">
        <v>3289</v>
      </c>
      <c r="Y636" s="171" t="s">
        <v>3292</v>
      </c>
      <c r="Z636" s="171">
        <v>32</v>
      </c>
      <c r="AA636" s="171" t="s">
        <v>44</v>
      </c>
      <c r="AB636" s="168" t="s">
        <v>44</v>
      </c>
      <c r="AC636" s="171" t="s">
        <v>6868</v>
      </c>
      <c r="AD636" s="168">
        <v>0.02</v>
      </c>
      <c r="AE636" s="168">
        <v>0.02</v>
      </c>
      <c r="AF636" s="168">
        <v>2.6600000000000002E-2</v>
      </c>
      <c r="AG636" s="168">
        <v>0.2</v>
      </c>
      <c r="AH636" s="171" t="s">
        <v>3253</v>
      </c>
      <c r="AI636" s="171" t="s">
        <v>3254</v>
      </c>
      <c r="AJ636" s="171" t="s">
        <v>4766</v>
      </c>
      <c r="AK636" s="172">
        <v>35025</v>
      </c>
      <c r="AL636" s="186" t="s">
        <v>6869</v>
      </c>
      <c r="AM636" s="127">
        <v>1.18553000032757E-2</v>
      </c>
      <c r="AN636" s="127">
        <v>0.1001265566214872</v>
      </c>
      <c r="AO636" s="127">
        <v>0.26571959337270229</v>
      </c>
      <c r="AP636" s="127">
        <v>0.1665560736482696</v>
      </c>
      <c r="AQ636" s="127">
        <v>0.21809548172105289</v>
      </c>
      <c r="AR636" s="127">
        <v>1.7023474822040001E-4</v>
      </c>
      <c r="AS636" s="127">
        <v>0.2836368789340335</v>
      </c>
      <c r="AT636" s="127">
        <v>3.2227615303073602E-2</v>
      </c>
      <c r="AU636" s="127" t="s">
        <v>44</v>
      </c>
      <c r="AV636" s="127" t="s">
        <v>44</v>
      </c>
      <c r="AW636" s="127">
        <v>0.2312671186570294</v>
      </c>
      <c r="AX636" s="127">
        <v>1.0867068906373794</v>
      </c>
      <c r="AY636" s="127">
        <v>2.2053165073841119</v>
      </c>
      <c r="AZ636" s="127">
        <v>1.792073906591215</v>
      </c>
      <c r="BA636" s="127">
        <v>1.2876074918763709</v>
      </c>
      <c r="BB636" s="127">
        <v>1.8392337032806425</v>
      </c>
      <c r="BC636" s="127">
        <v>1.5655248648309E-3</v>
      </c>
      <c r="BD636" s="127">
        <v>2.1738892294573731</v>
      </c>
      <c r="BE636" s="127">
        <v>0.26046719525354589</v>
      </c>
      <c r="BF636" s="127" t="s">
        <v>44</v>
      </c>
      <c r="BG636" s="127" t="s">
        <v>44</v>
      </c>
      <c r="BH636" s="127">
        <v>10.922259099570811</v>
      </c>
      <c r="BI636" s="127">
        <v>9.4591854502220003E-4</v>
      </c>
      <c r="BJ636" s="127">
        <v>5.4724204493694598E-2</v>
      </c>
      <c r="BK636" s="127">
        <v>0.1174446855157269</v>
      </c>
      <c r="BL636" s="127">
        <v>3.2941806365140547E-2</v>
      </c>
      <c r="BM636" s="127">
        <v>8.8966355082054749E-2</v>
      </c>
      <c r="BN636" s="127">
        <v>-0.1085694934060219</v>
      </c>
      <c r="BO636" s="127">
        <v>0.1531624853492084</v>
      </c>
      <c r="BP636" s="127">
        <v>-9.1502420149960503E-2</v>
      </c>
      <c r="BQ636" s="127" t="s">
        <v>44</v>
      </c>
      <c r="BR636" s="127" t="s">
        <v>44</v>
      </c>
      <c r="BS636" s="127">
        <v>0.20573693266404769</v>
      </c>
      <c r="BT636" s="127">
        <v>0.1489046222187394</v>
      </c>
      <c r="BU636" s="127">
        <v>0.20866529757766411</v>
      </c>
      <c r="BV636" s="174">
        <v>0.72869278975041551</v>
      </c>
      <c r="BW636" s="174">
        <v>0.49326754818980117</v>
      </c>
      <c r="BX636" s="127">
        <v>-9.7896276648450603E-2</v>
      </c>
      <c r="BY636" s="127">
        <v>-0.47190441115819881</v>
      </c>
      <c r="BZ636" s="174">
        <v>0.52385597219867186</v>
      </c>
      <c r="CA636" s="179">
        <v>0.8792652050513966</v>
      </c>
      <c r="CB636" s="179">
        <v>-0.42889130327452851</v>
      </c>
      <c r="CC636" s="179">
        <v>0.57706927176839451</v>
      </c>
      <c r="CD636" s="179">
        <v>0.5024302790527635</v>
      </c>
      <c r="CE636" s="179">
        <v>0.13124571179167691</v>
      </c>
      <c r="CF636" s="179">
        <v>0.66718097317141967</v>
      </c>
      <c r="CG636" s="176">
        <v>683.5582746</v>
      </c>
      <c r="CH636" s="168">
        <v>0.15</v>
      </c>
      <c r="CI636" s="169" t="s">
        <v>44</v>
      </c>
      <c r="CJ636" s="169">
        <v>3.0000000000000001E-3</v>
      </c>
      <c r="CK636" s="169" t="s">
        <v>44</v>
      </c>
      <c r="CL636" s="169">
        <v>3.0000000000000001E-3</v>
      </c>
      <c r="CM636" s="177">
        <v>757102167.62</v>
      </c>
      <c r="CN636" s="177">
        <v>724420166.41301572</v>
      </c>
      <c r="CO636" s="177">
        <v>-6725618.4400000004</v>
      </c>
      <c r="CP636" s="127" t="s">
        <v>44</v>
      </c>
      <c r="CQ636" s="127" t="s">
        <v>44</v>
      </c>
      <c r="CR636" s="127" t="s">
        <v>44</v>
      </c>
      <c r="CS636" s="127" t="s">
        <v>44</v>
      </c>
      <c r="CT636" s="125" t="s">
        <v>44</v>
      </c>
      <c r="CU636" s="125" t="s">
        <v>44</v>
      </c>
      <c r="CV636" s="125" t="s">
        <v>6870</v>
      </c>
      <c r="CW636" s="125" t="s">
        <v>44</v>
      </c>
      <c r="CX636" s="153">
        <v>25569.625694432871</v>
      </c>
    </row>
    <row r="637" spans="1:102" ht="15" customHeight="1" x14ac:dyDescent="0.25">
      <c r="A637" s="8"/>
      <c r="B637" s="128">
        <v>45127383000100</v>
      </c>
      <c r="C637" s="151" t="s">
        <v>6871</v>
      </c>
      <c r="D637" s="125">
        <v>26</v>
      </c>
      <c r="E637" s="125"/>
      <c r="F637" s="121"/>
      <c r="G637" s="125" t="s">
        <v>6872</v>
      </c>
      <c r="H637" s="125" t="s">
        <v>3263</v>
      </c>
      <c r="I637" s="125" t="s">
        <v>3257</v>
      </c>
      <c r="J637" s="125" t="s">
        <v>3317</v>
      </c>
      <c r="K637" s="125" t="s">
        <v>3285</v>
      </c>
      <c r="L637" s="125" t="s">
        <v>5067</v>
      </c>
      <c r="M637" s="125" t="s">
        <v>112</v>
      </c>
      <c r="N637" s="125" t="s">
        <v>113</v>
      </c>
      <c r="O637" s="125" t="s">
        <v>3309</v>
      </c>
      <c r="P637" s="125" t="s">
        <v>112</v>
      </c>
      <c r="Q637" s="126">
        <v>1000</v>
      </c>
      <c r="R637" s="125" t="s">
        <v>4571</v>
      </c>
      <c r="S637" s="187" t="s">
        <v>44</v>
      </c>
      <c r="T637" s="170">
        <v>500</v>
      </c>
      <c r="U637" s="170">
        <v>1000</v>
      </c>
      <c r="V637" s="171" t="s">
        <v>3271</v>
      </c>
      <c r="W637" s="171" t="s">
        <v>3288</v>
      </c>
      <c r="X637" s="171" t="s">
        <v>5788</v>
      </c>
      <c r="Y637" s="171" t="s">
        <v>3292</v>
      </c>
      <c r="Z637" s="171">
        <v>30</v>
      </c>
      <c r="AA637" s="171" t="s">
        <v>44</v>
      </c>
      <c r="AB637" s="168" t="s">
        <v>44</v>
      </c>
      <c r="AC637" s="171" t="s">
        <v>44</v>
      </c>
      <c r="AD637" s="168">
        <v>0.02</v>
      </c>
      <c r="AE637" s="168" t="s">
        <v>44</v>
      </c>
      <c r="AF637" s="168">
        <v>2.1000000000000001E-2</v>
      </c>
      <c r="AG637" s="168">
        <v>0.2</v>
      </c>
      <c r="AH637" s="171" t="s">
        <v>44</v>
      </c>
      <c r="AI637" s="171" t="s">
        <v>44</v>
      </c>
      <c r="AJ637" s="171" t="s">
        <v>3246</v>
      </c>
      <c r="AK637" s="172">
        <v>45938</v>
      </c>
      <c r="AL637" s="186" t="s">
        <v>6873</v>
      </c>
      <c r="AM637" s="127" t="s">
        <v>44</v>
      </c>
      <c r="AN637" s="127" t="s">
        <v>44</v>
      </c>
      <c r="AO637" s="127" t="s">
        <v>44</v>
      </c>
      <c r="AP637" s="127" t="s">
        <v>44</v>
      </c>
      <c r="AQ637" s="127" t="s">
        <v>44</v>
      </c>
      <c r="AR637" s="127">
        <v>-0.1223660892549478</v>
      </c>
      <c r="AS637" s="127">
        <v>0.32189759477022628</v>
      </c>
      <c r="AT637" s="127" t="s">
        <v>44</v>
      </c>
      <c r="AU637" s="127" t="s">
        <v>44</v>
      </c>
      <c r="AV637" s="127" t="s">
        <v>44</v>
      </c>
      <c r="AW637" s="127" t="s">
        <v>44</v>
      </c>
      <c r="AX637" s="127" t="s">
        <v>44</v>
      </c>
      <c r="AY637" s="127" t="s">
        <v>44</v>
      </c>
      <c r="AZ637" s="127" t="s">
        <v>44</v>
      </c>
      <c r="BA637" s="127" t="s">
        <v>44</v>
      </c>
      <c r="BB637" s="127" t="s">
        <v>44</v>
      </c>
      <c r="BC637" s="127" t="s">
        <v>44</v>
      </c>
      <c r="BD637" s="127">
        <v>2.4671323309194104</v>
      </c>
      <c r="BE637" s="127" t="s">
        <v>44</v>
      </c>
      <c r="BF637" s="127" t="s">
        <v>44</v>
      </c>
      <c r="BG637" s="127" t="s">
        <v>44</v>
      </c>
      <c r="BH637" s="127" t="s">
        <v>44</v>
      </c>
      <c r="BI637" s="127" t="s">
        <v>44</v>
      </c>
      <c r="BJ637" s="127" t="s">
        <v>44</v>
      </c>
      <c r="BK637" s="127" t="s">
        <v>44</v>
      </c>
      <c r="BL637" s="127" t="s">
        <v>44</v>
      </c>
      <c r="BM637" s="127" t="s">
        <v>44</v>
      </c>
      <c r="BN637" s="127">
        <v>-0.2311058174091902</v>
      </c>
      <c r="BO637" s="127">
        <v>0.1914232011854011</v>
      </c>
      <c r="BP637" s="127" t="s">
        <v>44</v>
      </c>
      <c r="BQ637" s="127" t="s">
        <v>44</v>
      </c>
      <c r="BR637" s="127" t="s">
        <v>44</v>
      </c>
      <c r="BS637" s="127" t="s">
        <v>44</v>
      </c>
      <c r="BT637" s="127" t="s">
        <v>44</v>
      </c>
      <c r="BU637" s="127" t="s">
        <v>44</v>
      </c>
      <c r="BV637" s="174" t="s">
        <v>44</v>
      </c>
      <c r="BW637" s="174" t="s">
        <v>44</v>
      </c>
      <c r="BX637" s="127" t="s">
        <v>44</v>
      </c>
      <c r="BY637" s="127" t="s">
        <v>44</v>
      </c>
      <c r="BZ637" s="174" t="s">
        <v>44</v>
      </c>
      <c r="CA637" s="179" t="s">
        <v>44</v>
      </c>
      <c r="CB637" s="179" t="s">
        <v>44</v>
      </c>
      <c r="CC637" s="179" t="s">
        <v>44</v>
      </c>
      <c r="CD637" s="179" t="s">
        <v>44</v>
      </c>
      <c r="CE637" s="179" t="s">
        <v>44</v>
      </c>
      <c r="CF637" s="179" t="s">
        <v>44</v>
      </c>
      <c r="CG637" s="176" t="s">
        <v>44</v>
      </c>
      <c r="CH637" s="168">
        <v>0.24</v>
      </c>
      <c r="CI637" s="169">
        <v>0.15</v>
      </c>
      <c r="CJ637" s="169">
        <v>4.7999999999999996E-3</v>
      </c>
      <c r="CK637" s="169" t="s">
        <v>44</v>
      </c>
      <c r="CL637" s="169">
        <v>4.7999999999999996E-3</v>
      </c>
      <c r="CM637" s="177" t="s">
        <v>44</v>
      </c>
      <c r="CN637" s="177" t="s">
        <v>44</v>
      </c>
      <c r="CO637" s="177" t="s">
        <v>44</v>
      </c>
      <c r="CP637" s="127" t="s">
        <v>44</v>
      </c>
      <c r="CQ637" s="127" t="s">
        <v>44</v>
      </c>
      <c r="CR637" s="127" t="s">
        <v>44</v>
      </c>
      <c r="CS637" s="127" t="s">
        <v>44</v>
      </c>
      <c r="CT637" s="125" t="s">
        <v>44</v>
      </c>
      <c r="CU637" s="125" t="s">
        <v>44</v>
      </c>
      <c r="CV637" s="125" t="s">
        <v>6874</v>
      </c>
      <c r="CW637" s="125" t="s">
        <v>44</v>
      </c>
      <c r="CX637" s="153">
        <v>25569.625694432871</v>
      </c>
    </row>
    <row r="638" spans="1:102" ht="15" customHeight="1" x14ac:dyDescent="0.25">
      <c r="A638" s="8"/>
      <c r="B638" s="128">
        <v>53936458000113</v>
      </c>
      <c r="C638" s="151" t="s">
        <v>6875</v>
      </c>
      <c r="D638" s="125">
        <v>11</v>
      </c>
      <c r="E638" s="125"/>
      <c r="F638" s="121"/>
      <c r="G638" s="125" t="s">
        <v>6872</v>
      </c>
      <c r="H638" s="125" t="s">
        <v>153</v>
      </c>
      <c r="I638" s="125" t="s">
        <v>2325</v>
      </c>
      <c r="J638" s="125" t="s">
        <v>3319</v>
      </c>
      <c r="K638" s="125" t="s">
        <v>3298</v>
      </c>
      <c r="L638" s="125" t="s">
        <v>3272</v>
      </c>
      <c r="M638" s="125" t="s">
        <v>160</v>
      </c>
      <c r="N638" s="125" t="s">
        <v>3305</v>
      </c>
      <c r="O638" s="125" t="s">
        <v>5936</v>
      </c>
      <c r="P638" s="125" t="s">
        <v>4814</v>
      </c>
      <c r="Q638" s="126">
        <v>1000</v>
      </c>
      <c r="R638" s="125" t="s">
        <v>4612</v>
      </c>
      <c r="S638" s="187" t="s">
        <v>44</v>
      </c>
      <c r="T638" s="170">
        <v>1000</v>
      </c>
      <c r="U638" s="170">
        <v>1000</v>
      </c>
      <c r="V638" s="171" t="s">
        <v>3271</v>
      </c>
      <c r="W638" s="171" t="s">
        <v>3288</v>
      </c>
      <c r="X638" s="171" t="s">
        <v>3289</v>
      </c>
      <c r="Y638" s="171" t="s">
        <v>3288</v>
      </c>
      <c r="Z638" s="171">
        <v>31</v>
      </c>
      <c r="AA638" s="171" t="s">
        <v>44</v>
      </c>
      <c r="AB638" s="168" t="s">
        <v>44</v>
      </c>
      <c r="AC638" s="171" t="s">
        <v>6876</v>
      </c>
      <c r="AD638" s="168">
        <v>4.0000000000000001E-3</v>
      </c>
      <c r="AE638" s="168">
        <v>0.60399999999999998</v>
      </c>
      <c r="AF638" s="168">
        <v>1.1000000000000001E-2</v>
      </c>
      <c r="AG638" s="168">
        <v>7.4999999999999997E-2</v>
      </c>
      <c r="AH638" s="171" t="s">
        <v>3253</v>
      </c>
      <c r="AI638" s="171" t="s">
        <v>3254</v>
      </c>
      <c r="AJ638" s="171" t="s">
        <v>130</v>
      </c>
      <c r="AK638" s="172">
        <v>45351</v>
      </c>
      <c r="AL638" s="186" t="s">
        <v>6877</v>
      </c>
      <c r="AM638" s="127">
        <v>-4.8268586648169998E-4</v>
      </c>
      <c r="AN638" s="127">
        <v>3.4148852307930501E-2</v>
      </c>
      <c r="AO638" s="127">
        <v>0.13365871479169539</v>
      </c>
      <c r="AP638" s="127">
        <v>0.1323485093738716</v>
      </c>
      <c r="AQ638" s="127" t="s">
        <v>44</v>
      </c>
      <c r="AR638" s="127" t="s">
        <v>44</v>
      </c>
      <c r="AS638" s="127" t="s">
        <v>44</v>
      </c>
      <c r="AT638" s="127" t="s">
        <v>44</v>
      </c>
      <c r="AU638" s="127" t="s">
        <v>44</v>
      </c>
      <c r="AV638" s="127" t="s">
        <v>44</v>
      </c>
      <c r="AW638" s="127">
        <v>0.1330490167609239</v>
      </c>
      <c r="AX638" s="127" t="s">
        <v>44</v>
      </c>
      <c r="AY638" s="127">
        <v>0.75213839608601707</v>
      </c>
      <c r="AZ638" s="127">
        <v>0.90142504030838044</v>
      </c>
      <c r="BA638" s="127">
        <v>1.0070019883337098</v>
      </c>
      <c r="BB638" s="127" t="s">
        <v>44</v>
      </c>
      <c r="BC638" s="127" t="s">
        <v>44</v>
      </c>
      <c r="BD638" s="127" t="s">
        <v>44</v>
      </c>
      <c r="BE638" s="127" t="s">
        <v>44</v>
      </c>
      <c r="BF638" s="127" t="s">
        <v>44</v>
      </c>
      <c r="BG638" s="127" t="s">
        <v>44</v>
      </c>
      <c r="BH638" s="127">
        <v>1.0275073415218576</v>
      </c>
      <c r="BI638" s="127">
        <v>-1.13920673247351E-2</v>
      </c>
      <c r="BJ638" s="127">
        <v>-1.12534998198621E-2</v>
      </c>
      <c r="BK638" s="127">
        <v>-1.4616193065279901E-2</v>
      </c>
      <c r="BL638" s="127">
        <v>8.1336052468872211E-4</v>
      </c>
      <c r="BM638" s="127" t="s">
        <v>44</v>
      </c>
      <c r="BN638" s="127" t="s">
        <v>44</v>
      </c>
      <c r="BO638" s="127" t="s">
        <v>44</v>
      </c>
      <c r="BP638" s="127" t="s">
        <v>44</v>
      </c>
      <c r="BQ638" s="127" t="s">
        <v>44</v>
      </c>
      <c r="BR638" s="127" t="s">
        <v>44</v>
      </c>
      <c r="BS638" s="127">
        <v>3.153508846916786E-3</v>
      </c>
      <c r="BT638" s="127">
        <v>1.43650898050483E-2</v>
      </c>
      <c r="BU638" s="127">
        <v>1.1366206553664601E-2</v>
      </c>
      <c r="BV638" s="174">
        <v>-0.88509481984438787</v>
      </c>
      <c r="BW638" s="174">
        <v>0.26438450546014219</v>
      </c>
      <c r="BX638" s="127">
        <v>-6.8190250264846004E-3</v>
      </c>
      <c r="BY638" s="127">
        <v>-6.8190250264846004E-3</v>
      </c>
      <c r="BZ638" s="174">
        <v>2.70735048407236E-2</v>
      </c>
      <c r="CA638" s="179">
        <v>0.4640243445048528</v>
      </c>
      <c r="CB638" s="179">
        <v>-0.30329867011174177</v>
      </c>
      <c r="CC638" s="179">
        <v>0.741670126473427</v>
      </c>
      <c r="CD638" s="179">
        <v>0.55713209686575105</v>
      </c>
      <c r="CE638" s="179">
        <v>0.10478133050230889</v>
      </c>
      <c r="CF638" s="179">
        <v>0.59408819412138569</v>
      </c>
      <c r="CG638" s="176">
        <v>1.3101577</v>
      </c>
      <c r="CH638" s="168">
        <v>0.6</v>
      </c>
      <c r="CI638" s="169">
        <v>0.5</v>
      </c>
      <c r="CJ638" s="169">
        <v>2.3999999999999998E-3</v>
      </c>
      <c r="CK638" s="169" t="s">
        <v>44</v>
      </c>
      <c r="CL638" s="169">
        <v>2.3999999999999998E-3</v>
      </c>
      <c r="CM638" s="177">
        <v>96558776.719999999</v>
      </c>
      <c r="CN638" s="177">
        <v>96716192.724444404</v>
      </c>
      <c r="CO638" s="177">
        <v>-13188747.949999999</v>
      </c>
      <c r="CP638" s="127" t="s">
        <v>44</v>
      </c>
      <c r="CQ638" s="127" t="s">
        <v>44</v>
      </c>
      <c r="CR638" s="127" t="s">
        <v>44</v>
      </c>
      <c r="CS638" s="127" t="s">
        <v>44</v>
      </c>
      <c r="CT638" s="125" t="s">
        <v>44</v>
      </c>
      <c r="CU638" s="125" t="s">
        <v>44</v>
      </c>
      <c r="CV638" s="125" t="s">
        <v>6878</v>
      </c>
      <c r="CW638" s="125" t="s">
        <v>44</v>
      </c>
      <c r="CX638" s="153">
        <v>25569.604861099539</v>
      </c>
    </row>
    <row r="639" spans="1:102" ht="15" customHeight="1" x14ac:dyDescent="0.25">
      <c r="A639" s="8"/>
      <c r="B639" s="128">
        <v>45126753000186</v>
      </c>
      <c r="C639" s="151" t="s">
        <v>6879</v>
      </c>
      <c r="D639" s="125">
        <v>15</v>
      </c>
      <c r="E639" s="125"/>
      <c r="F639" s="121"/>
      <c r="G639" s="125" t="s">
        <v>6872</v>
      </c>
      <c r="H639" s="125" t="s">
        <v>153</v>
      </c>
      <c r="I639" s="125" t="s">
        <v>2325</v>
      </c>
      <c r="J639" s="125" t="s">
        <v>3319</v>
      </c>
      <c r="K639" s="125" t="s">
        <v>44</v>
      </c>
      <c r="L639" s="125" t="s">
        <v>3272</v>
      </c>
      <c r="M639" s="125" t="s">
        <v>110</v>
      </c>
      <c r="N639" s="125" t="s">
        <v>111</v>
      </c>
      <c r="O639" s="125" t="s">
        <v>4606</v>
      </c>
      <c r="P639" s="125" t="s">
        <v>3295</v>
      </c>
      <c r="Q639" s="126">
        <v>1000</v>
      </c>
      <c r="R639" s="125" t="s">
        <v>4612</v>
      </c>
      <c r="S639" s="187" t="s">
        <v>44</v>
      </c>
      <c r="T639" s="170">
        <v>1000</v>
      </c>
      <c r="U639" s="170">
        <v>1000</v>
      </c>
      <c r="V639" s="171" t="s">
        <v>3271</v>
      </c>
      <c r="W639" s="171" t="s">
        <v>3288</v>
      </c>
      <c r="X639" s="171" t="s">
        <v>5788</v>
      </c>
      <c r="Y639" s="171" t="s">
        <v>3292</v>
      </c>
      <c r="Z639" s="171">
        <v>30</v>
      </c>
      <c r="AA639" s="171" t="s">
        <v>44</v>
      </c>
      <c r="AB639" s="168" t="s">
        <v>44</v>
      </c>
      <c r="AC639" s="171" t="s">
        <v>6880</v>
      </c>
      <c r="AD639" s="168">
        <v>1.9E-2</v>
      </c>
      <c r="AE639" s="168">
        <v>0.11900000000000001</v>
      </c>
      <c r="AF639" s="168">
        <v>2.5000000000000001E-2</v>
      </c>
      <c r="AG639" s="168">
        <v>0.2</v>
      </c>
      <c r="AH639" s="171" t="s">
        <v>3253</v>
      </c>
      <c r="AI639" s="171" t="s">
        <v>3254</v>
      </c>
      <c r="AJ639" s="171" t="s">
        <v>44</v>
      </c>
      <c r="AK639" s="172">
        <v>44617</v>
      </c>
      <c r="AL639" s="186" t="s">
        <v>6881</v>
      </c>
      <c r="AM639" s="127">
        <v>-2.85137761179594E-2</v>
      </c>
      <c r="AN639" s="127">
        <v>7.5295481228119E-3</v>
      </c>
      <c r="AO639" s="127">
        <v>4.3717300446040497E-2</v>
      </c>
      <c r="AP639" s="127">
        <v>4.2264805894276197E-2</v>
      </c>
      <c r="AQ639" s="127">
        <v>7.6419351778432801E-2</v>
      </c>
      <c r="AR639" s="127">
        <v>-0.10751785223680579</v>
      </c>
      <c r="AS639" s="127">
        <v>8.1468208061385494E-2</v>
      </c>
      <c r="AT639" s="127" t="s">
        <v>44</v>
      </c>
      <c r="AU639" s="127" t="s">
        <v>44</v>
      </c>
      <c r="AV639" s="127" t="s">
        <v>44</v>
      </c>
      <c r="AW639" s="127">
        <v>5.2465132350110397E-2</v>
      </c>
      <c r="AX639" s="127" t="s">
        <v>44</v>
      </c>
      <c r="AY639" s="127">
        <v>0.1658404855682086</v>
      </c>
      <c r="AZ639" s="127">
        <v>0.29483950506453732</v>
      </c>
      <c r="BA639" s="127">
        <v>0.30799525015791968</v>
      </c>
      <c r="BB639" s="127">
        <v>0.56319912791714399</v>
      </c>
      <c r="BC639" s="127" t="s">
        <v>44</v>
      </c>
      <c r="BD639" s="127">
        <v>0.62439997476149012</v>
      </c>
      <c r="BE639" s="127" t="s">
        <v>44</v>
      </c>
      <c r="BF639" s="127" t="s">
        <v>44</v>
      </c>
      <c r="BG639" s="127" t="s">
        <v>44</v>
      </c>
      <c r="BH639" s="127">
        <v>0.35907635863010051</v>
      </c>
      <c r="BI639" s="127">
        <v>-3.9423157576212897E-2</v>
      </c>
      <c r="BJ639" s="127">
        <v>-3.7872804004980699E-2</v>
      </c>
      <c r="BK639" s="127">
        <v>-0.10455760741093489</v>
      </c>
      <c r="BL639" s="127">
        <v>-8.3502089160958137E-2</v>
      </c>
      <c r="BM639" s="127">
        <v>-5.2187421971787051E-2</v>
      </c>
      <c r="BN639" s="127">
        <v>-0.2162575803910482</v>
      </c>
      <c r="BO639" s="127">
        <v>-4.9006185523439598E-2</v>
      </c>
      <c r="BP639" s="127" t="s">
        <v>44</v>
      </c>
      <c r="BQ639" s="127" t="s">
        <v>44</v>
      </c>
      <c r="BR639" s="127" t="s">
        <v>44</v>
      </c>
      <c r="BS639" s="127">
        <v>-8.1707785017485324E-2</v>
      </c>
      <c r="BT639" s="127">
        <v>0.1136155103860412</v>
      </c>
      <c r="BU639" s="127">
        <v>0.11412642370761129</v>
      </c>
      <c r="BV639" s="174">
        <v>-0.78400985682415103</v>
      </c>
      <c r="BW639" s="174">
        <v>-0.56318985775443386</v>
      </c>
      <c r="BX639" s="127">
        <v>-8.9056263339473002E-2</v>
      </c>
      <c r="BY639" s="127">
        <v>-0.1236092267895624</v>
      </c>
      <c r="BZ639" s="174">
        <v>0.46962938132194693</v>
      </c>
      <c r="CA639" s="179">
        <v>0.58993445590610982</v>
      </c>
      <c r="CB639" s="179">
        <v>-0.30076013456130479</v>
      </c>
      <c r="CC639" s="179">
        <v>0.31775304544846122</v>
      </c>
      <c r="CD639" s="179">
        <v>0.34353130929178921</v>
      </c>
      <c r="CE639" s="179">
        <v>-3.6267033381160101E-2</v>
      </c>
      <c r="CF639" s="179">
        <v>0.45492515172255121</v>
      </c>
      <c r="CG639" s="176">
        <v>1.2364588000000001</v>
      </c>
      <c r="CH639" s="168">
        <v>0.24</v>
      </c>
      <c r="CI639" s="169">
        <v>0.15</v>
      </c>
      <c r="CJ639" s="169">
        <v>4.5599999999999998E-3</v>
      </c>
      <c r="CK639" s="169" t="s">
        <v>44</v>
      </c>
      <c r="CL639" s="169">
        <v>4.5599999999999998E-3</v>
      </c>
      <c r="CM639" s="177">
        <v>62785596.759999998</v>
      </c>
      <c r="CN639" s="177">
        <v>63345406.564127043</v>
      </c>
      <c r="CO639" s="177">
        <v>-235061.99</v>
      </c>
      <c r="CP639" s="127" t="s">
        <v>44</v>
      </c>
      <c r="CQ639" s="127" t="s">
        <v>44</v>
      </c>
      <c r="CR639" s="127" t="s">
        <v>44</v>
      </c>
      <c r="CS639" s="127" t="s">
        <v>44</v>
      </c>
      <c r="CT639" s="125" t="s">
        <v>44</v>
      </c>
      <c r="CU639" s="125" t="s">
        <v>44</v>
      </c>
      <c r="CV639" s="125" t="s">
        <v>6882</v>
      </c>
      <c r="CW639" s="125" t="s">
        <v>44</v>
      </c>
      <c r="CX639" s="153">
        <v>25569.625694432871</v>
      </c>
    </row>
    <row r="640" spans="1:102" ht="15" customHeight="1" x14ac:dyDescent="0.25">
      <c r="A640" s="8"/>
      <c r="B640" s="128">
        <v>64099959000109</v>
      </c>
      <c r="C640" s="151" t="s">
        <v>4404</v>
      </c>
      <c r="D640" s="125">
        <v>40</v>
      </c>
      <c r="E640" s="125"/>
      <c r="F640" s="121"/>
      <c r="G640" s="125" t="s">
        <v>3822</v>
      </c>
      <c r="H640" s="125" t="s">
        <v>347</v>
      </c>
      <c r="I640" s="125" t="s">
        <v>3278</v>
      </c>
      <c r="J640" s="125" t="s">
        <v>3319</v>
      </c>
      <c r="K640" s="125" t="s">
        <v>3298</v>
      </c>
      <c r="L640" s="125" t="s">
        <v>4605</v>
      </c>
      <c r="M640" s="125" t="s">
        <v>4629</v>
      </c>
      <c r="N640" s="125" t="s">
        <v>44</v>
      </c>
      <c r="O640" s="125" t="s">
        <v>5781</v>
      </c>
      <c r="P640" s="125" t="s">
        <v>3824</v>
      </c>
      <c r="Q640" s="126">
        <v>1000</v>
      </c>
      <c r="R640" s="125" t="s">
        <v>4612</v>
      </c>
      <c r="S640" s="187" t="s">
        <v>44</v>
      </c>
      <c r="T640" s="170">
        <v>1000</v>
      </c>
      <c r="U640" s="170">
        <v>1000</v>
      </c>
      <c r="V640" s="171" t="s">
        <v>3271</v>
      </c>
      <c r="W640" s="171" t="s">
        <v>132</v>
      </c>
      <c r="X640" s="171" t="s">
        <v>132</v>
      </c>
      <c r="Y640" s="171" t="s">
        <v>132</v>
      </c>
      <c r="Z640" s="171">
        <v>0</v>
      </c>
      <c r="AA640" s="171" t="s">
        <v>44</v>
      </c>
      <c r="AB640" s="168" t="s">
        <v>44</v>
      </c>
      <c r="AC640" s="171" t="s">
        <v>44</v>
      </c>
      <c r="AD640" s="168">
        <v>1.4999999999999999E-2</v>
      </c>
      <c r="AE640" s="168" t="s">
        <v>44</v>
      </c>
      <c r="AF640" s="168">
        <v>1.4999999999999999E-2</v>
      </c>
      <c r="AG640" s="168" t="s">
        <v>44</v>
      </c>
      <c r="AH640" s="171" t="s">
        <v>44</v>
      </c>
      <c r="AI640" s="171" t="s">
        <v>44</v>
      </c>
      <c r="AJ640" s="171" t="s">
        <v>44</v>
      </c>
      <c r="AK640" s="172">
        <v>46057</v>
      </c>
      <c r="AL640" s="186" t="s">
        <v>6846</v>
      </c>
      <c r="AM640" s="127" t="s">
        <v>44</v>
      </c>
      <c r="AN640" s="127" t="s">
        <v>44</v>
      </c>
      <c r="AO640" s="127" t="s">
        <v>44</v>
      </c>
      <c r="AP640" s="127" t="s">
        <v>44</v>
      </c>
      <c r="AQ640" s="127" t="s">
        <v>44</v>
      </c>
      <c r="AR640" s="127" t="s">
        <v>44</v>
      </c>
      <c r="AS640" s="127" t="s">
        <v>44</v>
      </c>
      <c r="AT640" s="127" t="s">
        <v>44</v>
      </c>
      <c r="AU640" s="127" t="s">
        <v>44</v>
      </c>
      <c r="AV640" s="127" t="s">
        <v>44</v>
      </c>
      <c r="AW640" s="127" t="s">
        <v>44</v>
      </c>
      <c r="AX640" s="127" t="s">
        <v>44</v>
      </c>
      <c r="AY640" s="127" t="s">
        <v>44</v>
      </c>
      <c r="AZ640" s="127" t="s">
        <v>44</v>
      </c>
      <c r="BA640" s="127" t="s">
        <v>44</v>
      </c>
      <c r="BB640" s="127" t="s">
        <v>44</v>
      </c>
      <c r="BC640" s="127" t="s">
        <v>44</v>
      </c>
      <c r="BD640" s="127" t="s">
        <v>44</v>
      </c>
      <c r="BE640" s="127" t="s">
        <v>44</v>
      </c>
      <c r="BF640" s="127" t="s">
        <v>44</v>
      </c>
      <c r="BG640" s="127" t="s">
        <v>44</v>
      </c>
      <c r="BH640" s="127" t="s">
        <v>44</v>
      </c>
      <c r="BI640" s="127" t="s">
        <v>44</v>
      </c>
      <c r="BJ640" s="127" t="s">
        <v>44</v>
      </c>
      <c r="BK640" s="127" t="s">
        <v>44</v>
      </c>
      <c r="BL640" s="127" t="s">
        <v>44</v>
      </c>
      <c r="BM640" s="127" t="s">
        <v>44</v>
      </c>
      <c r="BN640" s="127" t="s">
        <v>44</v>
      </c>
      <c r="BO640" s="127" t="s">
        <v>44</v>
      </c>
      <c r="BP640" s="127" t="s">
        <v>44</v>
      </c>
      <c r="BQ640" s="127" t="s">
        <v>44</v>
      </c>
      <c r="BR640" s="127" t="s">
        <v>44</v>
      </c>
      <c r="BS640" s="127" t="s">
        <v>44</v>
      </c>
      <c r="BT640" s="127" t="s">
        <v>44</v>
      </c>
      <c r="BU640" s="127" t="s">
        <v>44</v>
      </c>
      <c r="BV640" s="174" t="s">
        <v>44</v>
      </c>
      <c r="BW640" s="174" t="s">
        <v>44</v>
      </c>
      <c r="BX640" s="127" t="s">
        <v>44</v>
      </c>
      <c r="BY640" s="127" t="s">
        <v>44</v>
      </c>
      <c r="BZ640" s="174" t="s">
        <v>44</v>
      </c>
      <c r="CA640" s="179" t="s">
        <v>44</v>
      </c>
      <c r="CB640" s="179" t="s">
        <v>44</v>
      </c>
      <c r="CC640" s="179" t="s">
        <v>44</v>
      </c>
      <c r="CD640" s="179" t="s">
        <v>44</v>
      </c>
      <c r="CE640" s="179" t="s">
        <v>44</v>
      </c>
      <c r="CF640" s="179" t="s">
        <v>44</v>
      </c>
      <c r="CG640" s="176" t="s">
        <v>44</v>
      </c>
      <c r="CH640" s="168">
        <v>0.15</v>
      </c>
      <c r="CI640" s="169" t="s">
        <v>44</v>
      </c>
      <c r="CJ640" s="169">
        <v>2.2499999999999998E-3</v>
      </c>
      <c r="CK640" s="169" t="s">
        <v>44</v>
      </c>
      <c r="CL640" s="169">
        <v>2.2499999999999998E-3</v>
      </c>
      <c r="CM640" s="177" t="s">
        <v>44</v>
      </c>
      <c r="CN640" s="177" t="s">
        <v>44</v>
      </c>
      <c r="CO640" s="177" t="s">
        <v>44</v>
      </c>
      <c r="CP640" s="127" t="s">
        <v>44</v>
      </c>
      <c r="CQ640" s="127" t="s">
        <v>44</v>
      </c>
      <c r="CR640" s="127" t="s">
        <v>44</v>
      </c>
      <c r="CS640" s="127" t="s">
        <v>44</v>
      </c>
      <c r="CT640" s="125" t="s">
        <v>44</v>
      </c>
      <c r="CU640" s="125" t="s">
        <v>44</v>
      </c>
      <c r="CV640" s="125" t="s">
        <v>6847</v>
      </c>
      <c r="CW640" s="125" t="s">
        <v>44</v>
      </c>
      <c r="CX640" s="153">
        <v>25569.625694432871</v>
      </c>
    </row>
    <row r="641" spans="1:102" ht="15" customHeight="1" x14ac:dyDescent="0.25">
      <c r="A641" s="8"/>
      <c r="B641" s="128">
        <v>60513922000124</v>
      </c>
      <c r="C641" s="151" t="s">
        <v>3902</v>
      </c>
      <c r="D641" s="125">
        <v>33</v>
      </c>
      <c r="E641" s="125"/>
      <c r="F641" s="121"/>
      <c r="G641" s="125" t="s">
        <v>6848</v>
      </c>
      <c r="H641" s="125" t="s">
        <v>347</v>
      </c>
      <c r="I641" s="125" t="s">
        <v>3278</v>
      </c>
      <c r="J641" s="125" t="s">
        <v>357</v>
      </c>
      <c r="K641" s="125" t="s">
        <v>3298</v>
      </c>
      <c r="L641" s="125" t="s">
        <v>3272</v>
      </c>
      <c r="M641" s="125" t="s">
        <v>4629</v>
      </c>
      <c r="N641" s="125" t="s">
        <v>44</v>
      </c>
      <c r="O641" s="125" t="s">
        <v>4630</v>
      </c>
      <c r="P641" s="125" t="s">
        <v>3824</v>
      </c>
      <c r="Q641" s="126">
        <v>100</v>
      </c>
      <c r="R641" s="125" t="s">
        <v>4612</v>
      </c>
      <c r="S641" s="187" t="s">
        <v>44</v>
      </c>
      <c r="T641" s="170">
        <v>0.01</v>
      </c>
      <c r="U641" s="170">
        <v>0.01</v>
      </c>
      <c r="V641" s="171" t="s">
        <v>3271</v>
      </c>
      <c r="W641" s="171" t="s">
        <v>132</v>
      </c>
      <c r="X641" s="171" t="s">
        <v>132</v>
      </c>
      <c r="Y641" s="171" t="s">
        <v>132</v>
      </c>
      <c r="Z641" s="171">
        <v>0</v>
      </c>
      <c r="AA641" s="171" t="s">
        <v>44</v>
      </c>
      <c r="AB641" s="168" t="s">
        <v>44</v>
      </c>
      <c r="AC641" s="171" t="s">
        <v>44</v>
      </c>
      <c r="AD641" s="168">
        <v>8.5000000000000006E-3</v>
      </c>
      <c r="AE641" s="168" t="s">
        <v>44</v>
      </c>
      <c r="AF641" s="168">
        <v>1.15E-2</v>
      </c>
      <c r="AG641" s="168" t="s">
        <v>44</v>
      </c>
      <c r="AH641" s="171" t="s">
        <v>44</v>
      </c>
      <c r="AI641" s="171" t="s">
        <v>44</v>
      </c>
      <c r="AJ641" s="171" t="s">
        <v>44</v>
      </c>
      <c r="AK641" s="172">
        <v>45812</v>
      </c>
      <c r="AL641" s="186" t="s">
        <v>6849</v>
      </c>
      <c r="AM641" s="127" t="s">
        <v>44</v>
      </c>
      <c r="AN641" s="127" t="s">
        <v>44</v>
      </c>
      <c r="AO641" s="127" t="s">
        <v>44</v>
      </c>
      <c r="AP641" s="127" t="s">
        <v>44</v>
      </c>
      <c r="AQ641" s="127" t="s">
        <v>44</v>
      </c>
      <c r="AR641" s="127" t="s">
        <v>44</v>
      </c>
      <c r="AS641" s="127" t="s">
        <v>44</v>
      </c>
      <c r="AT641" s="127" t="s">
        <v>44</v>
      </c>
      <c r="AU641" s="127" t="s">
        <v>44</v>
      </c>
      <c r="AV641" s="127" t="s">
        <v>44</v>
      </c>
      <c r="AW641" s="127" t="s">
        <v>44</v>
      </c>
      <c r="AX641" s="127" t="s">
        <v>44</v>
      </c>
      <c r="AY641" s="127" t="s">
        <v>44</v>
      </c>
      <c r="AZ641" s="127" t="s">
        <v>44</v>
      </c>
      <c r="BA641" s="127" t="s">
        <v>44</v>
      </c>
      <c r="BB641" s="127" t="s">
        <v>44</v>
      </c>
      <c r="BC641" s="127" t="s">
        <v>44</v>
      </c>
      <c r="BD641" s="127" t="s">
        <v>44</v>
      </c>
      <c r="BE641" s="127" t="s">
        <v>44</v>
      </c>
      <c r="BF641" s="127" t="s">
        <v>44</v>
      </c>
      <c r="BG641" s="127" t="s">
        <v>44</v>
      </c>
      <c r="BH641" s="127" t="s">
        <v>44</v>
      </c>
      <c r="BI641" s="127" t="s">
        <v>44</v>
      </c>
      <c r="BJ641" s="127" t="s">
        <v>44</v>
      </c>
      <c r="BK641" s="127" t="s">
        <v>44</v>
      </c>
      <c r="BL641" s="127" t="s">
        <v>44</v>
      </c>
      <c r="BM641" s="127" t="s">
        <v>44</v>
      </c>
      <c r="BN641" s="127" t="s">
        <v>44</v>
      </c>
      <c r="BO641" s="127" t="s">
        <v>44</v>
      </c>
      <c r="BP641" s="127" t="s">
        <v>44</v>
      </c>
      <c r="BQ641" s="127" t="s">
        <v>44</v>
      </c>
      <c r="BR641" s="127" t="s">
        <v>44</v>
      </c>
      <c r="BS641" s="127" t="s">
        <v>44</v>
      </c>
      <c r="BT641" s="127" t="s">
        <v>44</v>
      </c>
      <c r="BU641" s="127" t="s">
        <v>44</v>
      </c>
      <c r="BV641" s="174" t="s">
        <v>44</v>
      </c>
      <c r="BW641" s="174" t="s">
        <v>44</v>
      </c>
      <c r="BX641" s="127" t="s">
        <v>44</v>
      </c>
      <c r="BY641" s="127" t="s">
        <v>44</v>
      </c>
      <c r="BZ641" s="174" t="s">
        <v>44</v>
      </c>
      <c r="CA641" s="179" t="s">
        <v>44</v>
      </c>
      <c r="CB641" s="179" t="s">
        <v>44</v>
      </c>
      <c r="CC641" s="179" t="s">
        <v>44</v>
      </c>
      <c r="CD641" s="179" t="s">
        <v>44</v>
      </c>
      <c r="CE641" s="179" t="s">
        <v>44</v>
      </c>
      <c r="CF641" s="179" t="s">
        <v>44</v>
      </c>
      <c r="CG641" s="176" t="s">
        <v>44</v>
      </c>
      <c r="CH641" s="168">
        <v>0.15</v>
      </c>
      <c r="CI641" s="169" t="s">
        <v>44</v>
      </c>
      <c r="CJ641" s="169">
        <v>1.2750000000000001E-3</v>
      </c>
      <c r="CK641" s="169" t="s">
        <v>44</v>
      </c>
      <c r="CL641" s="169">
        <v>1.2750000000000001E-3</v>
      </c>
      <c r="CM641" s="177" t="s">
        <v>44</v>
      </c>
      <c r="CN641" s="177" t="s">
        <v>44</v>
      </c>
      <c r="CO641" s="177" t="s">
        <v>44</v>
      </c>
      <c r="CP641" s="127" t="s">
        <v>44</v>
      </c>
      <c r="CQ641" s="127" t="s">
        <v>44</v>
      </c>
      <c r="CR641" s="127" t="s">
        <v>44</v>
      </c>
      <c r="CS641" s="127" t="s">
        <v>44</v>
      </c>
      <c r="CT641" s="125" t="s">
        <v>44</v>
      </c>
      <c r="CU641" s="125" t="s">
        <v>44</v>
      </c>
      <c r="CV641" s="125" t="s">
        <v>6850</v>
      </c>
      <c r="CW641" s="125" t="s">
        <v>44</v>
      </c>
      <c r="CX641" s="153">
        <v>25569.625694432871</v>
      </c>
    </row>
    <row r="642" spans="1:102" ht="15" customHeight="1" x14ac:dyDescent="0.25">
      <c r="A642" s="8"/>
      <c r="B642" s="128">
        <v>60551924000108</v>
      </c>
      <c r="C642" s="151" t="s">
        <v>3904</v>
      </c>
      <c r="D642" s="125">
        <v>50</v>
      </c>
      <c r="E642" s="125"/>
      <c r="F642" s="121"/>
      <c r="G642" s="125" t="s">
        <v>6848</v>
      </c>
      <c r="H642" s="125" t="s">
        <v>347</v>
      </c>
      <c r="I642" s="125" t="s">
        <v>3278</v>
      </c>
      <c r="J642" s="125" t="s">
        <v>3318</v>
      </c>
      <c r="K642" s="125" t="s">
        <v>3298</v>
      </c>
      <c r="L642" s="125" t="s">
        <v>3273</v>
      </c>
      <c r="M642" s="125" t="s">
        <v>4629</v>
      </c>
      <c r="N642" s="125" t="s">
        <v>44</v>
      </c>
      <c r="O642" s="125" t="s">
        <v>4647</v>
      </c>
      <c r="P642" s="125" t="s">
        <v>3824</v>
      </c>
      <c r="Q642" s="126">
        <v>1000</v>
      </c>
      <c r="R642" s="125" t="s">
        <v>4612</v>
      </c>
      <c r="S642" s="187" t="s">
        <v>44</v>
      </c>
      <c r="T642" s="170">
        <v>0.01</v>
      </c>
      <c r="U642" s="170">
        <v>0.01</v>
      </c>
      <c r="V642" s="171" t="s">
        <v>3271</v>
      </c>
      <c r="W642" s="171" t="s">
        <v>132</v>
      </c>
      <c r="X642" s="171" t="s">
        <v>132</v>
      </c>
      <c r="Y642" s="171" t="s">
        <v>132</v>
      </c>
      <c r="Z642" s="171">
        <v>0</v>
      </c>
      <c r="AA642" s="171" t="s">
        <v>44</v>
      </c>
      <c r="AB642" s="168" t="s">
        <v>44</v>
      </c>
      <c r="AC642" s="171" t="s">
        <v>44</v>
      </c>
      <c r="AD642" s="168">
        <v>8.5000000000000006E-3</v>
      </c>
      <c r="AE642" s="168" t="s">
        <v>44</v>
      </c>
      <c r="AF642" s="168">
        <v>1.15E-2</v>
      </c>
      <c r="AG642" s="168" t="s">
        <v>44</v>
      </c>
      <c r="AH642" s="171" t="s">
        <v>44</v>
      </c>
      <c r="AI642" s="171" t="s">
        <v>44</v>
      </c>
      <c r="AJ642" s="171" t="s">
        <v>44</v>
      </c>
      <c r="AK642" s="172">
        <v>45825</v>
      </c>
      <c r="AL642" s="186" t="s">
        <v>6851</v>
      </c>
      <c r="AM642" s="127" t="s">
        <v>44</v>
      </c>
      <c r="AN642" s="127" t="s">
        <v>44</v>
      </c>
      <c r="AO642" s="127" t="s">
        <v>44</v>
      </c>
      <c r="AP642" s="127" t="s">
        <v>44</v>
      </c>
      <c r="AQ642" s="127" t="s">
        <v>44</v>
      </c>
      <c r="AR642" s="127" t="s">
        <v>44</v>
      </c>
      <c r="AS642" s="127" t="s">
        <v>44</v>
      </c>
      <c r="AT642" s="127" t="s">
        <v>44</v>
      </c>
      <c r="AU642" s="127" t="s">
        <v>44</v>
      </c>
      <c r="AV642" s="127" t="s">
        <v>44</v>
      </c>
      <c r="AW642" s="127" t="s">
        <v>44</v>
      </c>
      <c r="AX642" s="127" t="s">
        <v>44</v>
      </c>
      <c r="AY642" s="127" t="s">
        <v>44</v>
      </c>
      <c r="AZ642" s="127" t="s">
        <v>44</v>
      </c>
      <c r="BA642" s="127" t="s">
        <v>44</v>
      </c>
      <c r="BB642" s="127" t="s">
        <v>44</v>
      </c>
      <c r="BC642" s="127" t="s">
        <v>44</v>
      </c>
      <c r="BD642" s="127" t="s">
        <v>44</v>
      </c>
      <c r="BE642" s="127" t="s">
        <v>44</v>
      </c>
      <c r="BF642" s="127" t="s">
        <v>44</v>
      </c>
      <c r="BG642" s="127" t="s">
        <v>44</v>
      </c>
      <c r="BH642" s="127" t="s">
        <v>44</v>
      </c>
      <c r="BI642" s="127" t="s">
        <v>44</v>
      </c>
      <c r="BJ642" s="127" t="s">
        <v>44</v>
      </c>
      <c r="BK642" s="127" t="s">
        <v>44</v>
      </c>
      <c r="BL642" s="127" t="s">
        <v>44</v>
      </c>
      <c r="BM642" s="127" t="s">
        <v>44</v>
      </c>
      <c r="BN642" s="127" t="s">
        <v>44</v>
      </c>
      <c r="BO642" s="127" t="s">
        <v>44</v>
      </c>
      <c r="BP642" s="127" t="s">
        <v>44</v>
      </c>
      <c r="BQ642" s="127" t="s">
        <v>44</v>
      </c>
      <c r="BR642" s="127" t="s">
        <v>44</v>
      </c>
      <c r="BS642" s="127" t="s">
        <v>44</v>
      </c>
      <c r="BT642" s="127" t="s">
        <v>44</v>
      </c>
      <c r="BU642" s="127" t="s">
        <v>44</v>
      </c>
      <c r="BV642" s="174" t="s">
        <v>44</v>
      </c>
      <c r="BW642" s="174" t="s">
        <v>44</v>
      </c>
      <c r="BX642" s="127" t="s">
        <v>44</v>
      </c>
      <c r="BY642" s="127" t="s">
        <v>44</v>
      </c>
      <c r="BZ642" s="174" t="s">
        <v>44</v>
      </c>
      <c r="CA642" s="179" t="s">
        <v>44</v>
      </c>
      <c r="CB642" s="179" t="s">
        <v>44</v>
      </c>
      <c r="CC642" s="179" t="s">
        <v>44</v>
      </c>
      <c r="CD642" s="179" t="s">
        <v>44</v>
      </c>
      <c r="CE642" s="179" t="s">
        <v>44</v>
      </c>
      <c r="CF642" s="179" t="s">
        <v>44</v>
      </c>
      <c r="CG642" s="176" t="s">
        <v>44</v>
      </c>
      <c r="CH642" s="168" t="s">
        <v>44</v>
      </c>
      <c r="CI642" s="169" t="s">
        <v>44</v>
      </c>
      <c r="CJ642" s="169" t="s">
        <v>44</v>
      </c>
      <c r="CK642" s="169" t="s">
        <v>44</v>
      </c>
      <c r="CL642" s="169" t="s">
        <v>44</v>
      </c>
      <c r="CM642" s="177" t="s">
        <v>44</v>
      </c>
      <c r="CN642" s="177" t="s">
        <v>44</v>
      </c>
      <c r="CO642" s="177" t="s">
        <v>44</v>
      </c>
      <c r="CP642" s="127" t="s">
        <v>44</v>
      </c>
      <c r="CQ642" s="127" t="s">
        <v>44</v>
      </c>
      <c r="CR642" s="127" t="s">
        <v>44</v>
      </c>
      <c r="CS642" s="127" t="s">
        <v>44</v>
      </c>
      <c r="CT642" s="125" t="s">
        <v>44</v>
      </c>
      <c r="CU642" s="125" t="s">
        <v>44</v>
      </c>
      <c r="CV642" s="125" t="s">
        <v>6852</v>
      </c>
      <c r="CW642" s="125" t="s">
        <v>44</v>
      </c>
      <c r="CX642" s="153">
        <v>25569.625694432871</v>
      </c>
    </row>
    <row r="643" spans="1:102" ht="15" customHeight="1" x14ac:dyDescent="0.25">
      <c r="A643" s="8"/>
      <c r="B643" s="128">
        <v>44625562000104</v>
      </c>
      <c r="C643" s="151" t="s">
        <v>4129</v>
      </c>
      <c r="D643" s="125">
        <v>16</v>
      </c>
      <c r="E643" s="125"/>
      <c r="F643" s="121"/>
      <c r="G643" s="125" t="s">
        <v>3822</v>
      </c>
      <c r="H643" s="125" t="s">
        <v>347</v>
      </c>
      <c r="I643" s="125" t="s">
        <v>3278</v>
      </c>
      <c r="J643" s="125" t="s">
        <v>357</v>
      </c>
      <c r="K643" s="125" t="s">
        <v>3298</v>
      </c>
      <c r="L643" s="125" t="s">
        <v>3272</v>
      </c>
      <c r="M643" s="125" t="s">
        <v>4629</v>
      </c>
      <c r="N643" s="125" t="s">
        <v>4778</v>
      </c>
      <c r="O643" s="125" t="s">
        <v>4630</v>
      </c>
      <c r="P643" s="125" t="s">
        <v>4719</v>
      </c>
      <c r="Q643" s="126">
        <v>10</v>
      </c>
      <c r="R643" s="125" t="s">
        <v>4612</v>
      </c>
      <c r="S643" s="187" t="s">
        <v>44</v>
      </c>
      <c r="T643" s="170">
        <v>0.01</v>
      </c>
      <c r="U643" s="170">
        <v>0.01</v>
      </c>
      <c r="V643" s="171" t="s">
        <v>3271</v>
      </c>
      <c r="W643" s="171" t="s">
        <v>132</v>
      </c>
      <c r="X643" s="171" t="s">
        <v>132</v>
      </c>
      <c r="Y643" s="171" t="s">
        <v>132</v>
      </c>
      <c r="Z643" s="171">
        <v>0</v>
      </c>
      <c r="AA643" s="171" t="s">
        <v>44</v>
      </c>
      <c r="AB643" s="168" t="s">
        <v>44</v>
      </c>
      <c r="AC643" s="171" t="s">
        <v>44</v>
      </c>
      <c r="AD643" s="168">
        <v>1.4999999999999999E-2</v>
      </c>
      <c r="AE643" s="168" t="s">
        <v>44</v>
      </c>
      <c r="AF643" s="168" t="s">
        <v>44</v>
      </c>
      <c r="AG643" s="168">
        <v>0.3</v>
      </c>
      <c r="AH643" s="171" t="s">
        <v>44</v>
      </c>
      <c r="AI643" s="171" t="s">
        <v>44</v>
      </c>
      <c r="AJ643" s="171" t="s">
        <v>130</v>
      </c>
      <c r="AK643" s="172">
        <v>44676</v>
      </c>
      <c r="AL643" s="186" t="s">
        <v>6853</v>
      </c>
      <c r="AM643" s="127" t="s">
        <v>44</v>
      </c>
      <c r="AN643" s="127" t="s">
        <v>44</v>
      </c>
      <c r="AO643" s="127" t="s">
        <v>44</v>
      </c>
      <c r="AP643" s="127" t="s">
        <v>44</v>
      </c>
      <c r="AQ643" s="127" t="s">
        <v>44</v>
      </c>
      <c r="AR643" s="127" t="s">
        <v>44</v>
      </c>
      <c r="AS643" s="127" t="s">
        <v>44</v>
      </c>
      <c r="AT643" s="127" t="s">
        <v>44</v>
      </c>
      <c r="AU643" s="127" t="s">
        <v>44</v>
      </c>
      <c r="AV643" s="127" t="s">
        <v>44</v>
      </c>
      <c r="AW643" s="127" t="s">
        <v>44</v>
      </c>
      <c r="AX643" s="127" t="s">
        <v>44</v>
      </c>
      <c r="AY643" s="127" t="s">
        <v>44</v>
      </c>
      <c r="AZ643" s="127" t="s">
        <v>44</v>
      </c>
      <c r="BA643" s="127" t="s">
        <v>44</v>
      </c>
      <c r="BB643" s="127" t="s">
        <v>44</v>
      </c>
      <c r="BC643" s="127" t="s">
        <v>44</v>
      </c>
      <c r="BD643" s="127" t="s">
        <v>44</v>
      </c>
      <c r="BE643" s="127" t="s">
        <v>44</v>
      </c>
      <c r="BF643" s="127" t="s">
        <v>44</v>
      </c>
      <c r="BG643" s="127" t="s">
        <v>44</v>
      </c>
      <c r="BH643" s="127" t="s">
        <v>44</v>
      </c>
      <c r="BI643" s="127" t="s">
        <v>44</v>
      </c>
      <c r="BJ643" s="127" t="s">
        <v>44</v>
      </c>
      <c r="BK643" s="127" t="s">
        <v>44</v>
      </c>
      <c r="BL643" s="127" t="s">
        <v>44</v>
      </c>
      <c r="BM643" s="127" t="s">
        <v>44</v>
      </c>
      <c r="BN643" s="127" t="s">
        <v>44</v>
      </c>
      <c r="BO643" s="127" t="s">
        <v>44</v>
      </c>
      <c r="BP643" s="127" t="s">
        <v>44</v>
      </c>
      <c r="BQ643" s="127" t="s">
        <v>44</v>
      </c>
      <c r="BR643" s="127" t="s">
        <v>44</v>
      </c>
      <c r="BS643" s="127" t="s">
        <v>44</v>
      </c>
      <c r="BT643" s="127" t="s">
        <v>44</v>
      </c>
      <c r="BU643" s="127" t="s">
        <v>44</v>
      </c>
      <c r="BV643" s="174" t="s">
        <v>44</v>
      </c>
      <c r="BW643" s="174" t="s">
        <v>44</v>
      </c>
      <c r="BX643" s="127" t="s">
        <v>44</v>
      </c>
      <c r="BY643" s="127" t="s">
        <v>44</v>
      </c>
      <c r="BZ643" s="174" t="s">
        <v>44</v>
      </c>
      <c r="CA643" s="179" t="s">
        <v>44</v>
      </c>
      <c r="CB643" s="179" t="s">
        <v>44</v>
      </c>
      <c r="CC643" s="179" t="s">
        <v>44</v>
      </c>
      <c r="CD643" s="179" t="s">
        <v>44</v>
      </c>
      <c r="CE643" s="179" t="s">
        <v>44</v>
      </c>
      <c r="CF643" s="179" t="s">
        <v>44</v>
      </c>
      <c r="CG643" s="176" t="s">
        <v>44</v>
      </c>
      <c r="CH643" s="168">
        <v>0.05</v>
      </c>
      <c r="CI643" s="169">
        <v>0.05</v>
      </c>
      <c r="CJ643" s="169">
        <v>7.5000000000000002E-4</v>
      </c>
      <c r="CK643" s="169" t="s">
        <v>44</v>
      </c>
      <c r="CL643" s="169">
        <v>7.5000000000000002E-4</v>
      </c>
      <c r="CM643" s="177" t="s">
        <v>44</v>
      </c>
      <c r="CN643" s="177" t="s">
        <v>44</v>
      </c>
      <c r="CO643" s="177" t="s">
        <v>44</v>
      </c>
      <c r="CP643" s="127" t="s">
        <v>44</v>
      </c>
      <c r="CQ643" s="127" t="s">
        <v>44</v>
      </c>
      <c r="CR643" s="127" t="s">
        <v>44</v>
      </c>
      <c r="CS643" s="127" t="s">
        <v>44</v>
      </c>
      <c r="CT643" s="125" t="s">
        <v>44</v>
      </c>
      <c r="CU643" s="125" t="s">
        <v>44</v>
      </c>
      <c r="CV643" s="125" t="s">
        <v>6854</v>
      </c>
      <c r="CW643" s="125" t="s">
        <v>44</v>
      </c>
      <c r="CX643" s="153">
        <v>25569.604861099539</v>
      </c>
    </row>
    <row r="644" spans="1:102" ht="15" customHeight="1" x14ac:dyDescent="0.25">
      <c r="A644" s="8"/>
      <c r="B644" s="128">
        <v>44625657000110</v>
      </c>
      <c r="C644" s="151" t="s">
        <v>4131</v>
      </c>
      <c r="D644" s="125">
        <v>50</v>
      </c>
      <c r="E644" s="125"/>
      <c r="F644" s="121"/>
      <c r="G644" s="125" t="s">
        <v>3822</v>
      </c>
      <c r="H644" s="125" t="s">
        <v>347</v>
      </c>
      <c r="I644" s="125" t="s">
        <v>3278</v>
      </c>
      <c r="J644" s="125" t="s">
        <v>357</v>
      </c>
      <c r="K644" s="125" t="s">
        <v>3298</v>
      </c>
      <c r="L644" s="125" t="s">
        <v>3273</v>
      </c>
      <c r="M644" s="125" t="s">
        <v>4629</v>
      </c>
      <c r="N644" s="125" t="s">
        <v>4778</v>
      </c>
      <c r="O644" s="125" t="s">
        <v>4630</v>
      </c>
      <c r="P644" s="125" t="s">
        <v>3824</v>
      </c>
      <c r="Q644" s="126">
        <v>10</v>
      </c>
      <c r="R644" s="125" t="s">
        <v>4612</v>
      </c>
      <c r="S644" s="187" t="s">
        <v>44</v>
      </c>
      <c r="T644" s="170">
        <v>0.01</v>
      </c>
      <c r="U644" s="170">
        <v>0.01</v>
      </c>
      <c r="V644" s="171" t="s">
        <v>3271</v>
      </c>
      <c r="W644" s="171" t="s">
        <v>132</v>
      </c>
      <c r="X644" s="171" t="s">
        <v>132</v>
      </c>
      <c r="Y644" s="171" t="s">
        <v>132</v>
      </c>
      <c r="Z644" s="171">
        <v>0</v>
      </c>
      <c r="AA644" s="171" t="s">
        <v>44</v>
      </c>
      <c r="AB644" s="168" t="s">
        <v>44</v>
      </c>
      <c r="AC644" s="171" t="s">
        <v>44</v>
      </c>
      <c r="AD644" s="168">
        <v>1.4999999999999999E-2</v>
      </c>
      <c r="AE644" s="168" t="s">
        <v>44</v>
      </c>
      <c r="AF644" s="168">
        <v>1.4999999999999999E-2</v>
      </c>
      <c r="AG644" s="168" t="s">
        <v>44</v>
      </c>
      <c r="AH644" s="171" t="s">
        <v>44</v>
      </c>
      <c r="AI644" s="171" t="s">
        <v>44</v>
      </c>
      <c r="AJ644" s="171" t="s">
        <v>130</v>
      </c>
      <c r="AK644" s="172">
        <v>44664</v>
      </c>
      <c r="AL644" s="186" t="s">
        <v>6855</v>
      </c>
      <c r="AM644" s="127" t="s">
        <v>44</v>
      </c>
      <c r="AN644" s="127" t="s">
        <v>44</v>
      </c>
      <c r="AO644" s="127" t="s">
        <v>44</v>
      </c>
      <c r="AP644" s="127" t="s">
        <v>44</v>
      </c>
      <c r="AQ644" s="127" t="s">
        <v>44</v>
      </c>
      <c r="AR644" s="127" t="s">
        <v>44</v>
      </c>
      <c r="AS644" s="127" t="s">
        <v>44</v>
      </c>
      <c r="AT644" s="127" t="s">
        <v>44</v>
      </c>
      <c r="AU644" s="127" t="s">
        <v>44</v>
      </c>
      <c r="AV644" s="127" t="s">
        <v>44</v>
      </c>
      <c r="AW644" s="127" t="s">
        <v>44</v>
      </c>
      <c r="AX644" s="127" t="s">
        <v>44</v>
      </c>
      <c r="AY644" s="127" t="s">
        <v>44</v>
      </c>
      <c r="AZ644" s="127" t="s">
        <v>44</v>
      </c>
      <c r="BA644" s="127" t="s">
        <v>44</v>
      </c>
      <c r="BB644" s="127" t="s">
        <v>44</v>
      </c>
      <c r="BC644" s="127" t="s">
        <v>44</v>
      </c>
      <c r="BD644" s="127" t="s">
        <v>44</v>
      </c>
      <c r="BE644" s="127" t="s">
        <v>44</v>
      </c>
      <c r="BF644" s="127" t="s">
        <v>44</v>
      </c>
      <c r="BG644" s="127" t="s">
        <v>44</v>
      </c>
      <c r="BH644" s="127" t="s">
        <v>44</v>
      </c>
      <c r="BI644" s="127" t="s">
        <v>44</v>
      </c>
      <c r="BJ644" s="127" t="s">
        <v>44</v>
      </c>
      <c r="BK644" s="127" t="s">
        <v>44</v>
      </c>
      <c r="BL644" s="127" t="s">
        <v>44</v>
      </c>
      <c r="BM644" s="127" t="s">
        <v>44</v>
      </c>
      <c r="BN644" s="127" t="s">
        <v>44</v>
      </c>
      <c r="BO644" s="127" t="s">
        <v>44</v>
      </c>
      <c r="BP644" s="127" t="s">
        <v>44</v>
      </c>
      <c r="BQ644" s="127" t="s">
        <v>44</v>
      </c>
      <c r="BR644" s="127" t="s">
        <v>44</v>
      </c>
      <c r="BS644" s="127" t="s">
        <v>44</v>
      </c>
      <c r="BT644" s="127" t="s">
        <v>44</v>
      </c>
      <c r="BU644" s="127" t="s">
        <v>44</v>
      </c>
      <c r="BV644" s="174" t="s">
        <v>44</v>
      </c>
      <c r="BW644" s="174" t="s">
        <v>44</v>
      </c>
      <c r="BX644" s="127" t="s">
        <v>44</v>
      </c>
      <c r="BY644" s="127" t="s">
        <v>44</v>
      </c>
      <c r="BZ644" s="174" t="s">
        <v>44</v>
      </c>
      <c r="CA644" s="179" t="s">
        <v>44</v>
      </c>
      <c r="CB644" s="179" t="s">
        <v>44</v>
      </c>
      <c r="CC644" s="179" t="s">
        <v>44</v>
      </c>
      <c r="CD644" s="179" t="s">
        <v>44</v>
      </c>
      <c r="CE644" s="179" t="s">
        <v>44</v>
      </c>
      <c r="CF644" s="179" t="s">
        <v>44</v>
      </c>
      <c r="CG644" s="176" t="s">
        <v>44</v>
      </c>
      <c r="CH644" s="168">
        <v>0.1</v>
      </c>
      <c r="CI644" s="169" t="s">
        <v>44</v>
      </c>
      <c r="CJ644" s="169">
        <v>1.5E-3</v>
      </c>
      <c r="CK644" s="169" t="s">
        <v>44</v>
      </c>
      <c r="CL644" s="169">
        <v>1.5E-3</v>
      </c>
      <c r="CM644" s="177" t="s">
        <v>44</v>
      </c>
      <c r="CN644" s="177" t="s">
        <v>44</v>
      </c>
      <c r="CO644" s="177" t="s">
        <v>44</v>
      </c>
      <c r="CP644" s="127" t="s">
        <v>44</v>
      </c>
      <c r="CQ644" s="127" t="s">
        <v>44</v>
      </c>
      <c r="CR644" s="127" t="s">
        <v>44</v>
      </c>
      <c r="CS644" s="127" t="s">
        <v>44</v>
      </c>
      <c r="CT644" s="125" t="s">
        <v>44</v>
      </c>
      <c r="CU644" s="125" t="s">
        <v>44</v>
      </c>
      <c r="CV644" s="125" t="s">
        <v>6856</v>
      </c>
      <c r="CW644" s="125" t="s">
        <v>44</v>
      </c>
      <c r="CX644" s="153">
        <v>25569.604861099539</v>
      </c>
    </row>
    <row r="645" spans="1:102" ht="15" customHeight="1" x14ac:dyDescent="0.25">
      <c r="A645" s="8"/>
      <c r="B645" s="128">
        <v>54564113000149</v>
      </c>
      <c r="C645" s="151" t="s">
        <v>6883</v>
      </c>
      <c r="D645" s="125">
        <v>26</v>
      </c>
      <c r="E645" s="125"/>
      <c r="F645" s="121"/>
      <c r="G645" s="125" t="s">
        <v>706</v>
      </c>
      <c r="H645" s="125" t="s">
        <v>3276</v>
      </c>
      <c r="I645" s="125" t="s">
        <v>3276</v>
      </c>
      <c r="J645" s="125" t="s">
        <v>3319</v>
      </c>
      <c r="K645" s="125" t="s">
        <v>3298</v>
      </c>
      <c r="L645" s="125" t="s">
        <v>5015</v>
      </c>
      <c r="M645" s="125" t="s">
        <v>4629</v>
      </c>
      <c r="N645" s="125" t="s">
        <v>44</v>
      </c>
      <c r="O645" s="125" t="s">
        <v>4730</v>
      </c>
      <c r="P645" s="125" t="s">
        <v>3824</v>
      </c>
      <c r="Q645" s="126">
        <v>1000</v>
      </c>
      <c r="R645" s="125" t="s">
        <v>4612</v>
      </c>
      <c r="S645" s="187" t="s">
        <v>44</v>
      </c>
      <c r="T645" s="170">
        <v>1000</v>
      </c>
      <c r="U645" s="170">
        <v>1000</v>
      </c>
      <c r="V645" s="171" t="s">
        <v>3271</v>
      </c>
      <c r="W645" s="171" t="s">
        <v>132</v>
      </c>
      <c r="X645" s="171" t="s">
        <v>132</v>
      </c>
      <c r="Y645" s="171" t="s">
        <v>132</v>
      </c>
      <c r="Z645" s="171">
        <v>0</v>
      </c>
      <c r="AA645" s="171" t="s">
        <v>44</v>
      </c>
      <c r="AB645" s="168" t="s">
        <v>44</v>
      </c>
      <c r="AC645" s="171" t="s">
        <v>44</v>
      </c>
      <c r="AD645" s="168">
        <v>5.6000000000000008E-3</v>
      </c>
      <c r="AE645" s="168" t="s">
        <v>44</v>
      </c>
      <c r="AF645" s="168" t="s">
        <v>44</v>
      </c>
      <c r="AG645" s="168">
        <v>0.2</v>
      </c>
      <c r="AH645" s="171" t="s">
        <v>4746</v>
      </c>
      <c r="AI645" s="171" t="s">
        <v>44</v>
      </c>
      <c r="AJ645" s="171" t="s">
        <v>44</v>
      </c>
      <c r="AK645" s="172">
        <v>45384</v>
      </c>
      <c r="AL645" s="186" t="s">
        <v>6884</v>
      </c>
      <c r="AM645" s="127" t="s">
        <v>44</v>
      </c>
      <c r="AN645" s="127" t="s">
        <v>44</v>
      </c>
      <c r="AO645" s="127" t="s">
        <v>44</v>
      </c>
      <c r="AP645" s="127" t="s">
        <v>44</v>
      </c>
      <c r="AQ645" s="127" t="s">
        <v>44</v>
      </c>
      <c r="AR645" s="127" t="s">
        <v>44</v>
      </c>
      <c r="AS645" s="127" t="s">
        <v>44</v>
      </c>
      <c r="AT645" s="127" t="s">
        <v>44</v>
      </c>
      <c r="AU645" s="127" t="s">
        <v>44</v>
      </c>
      <c r="AV645" s="127" t="s">
        <v>44</v>
      </c>
      <c r="AW645" s="127" t="s">
        <v>44</v>
      </c>
      <c r="AX645" s="127" t="s">
        <v>44</v>
      </c>
      <c r="AY645" s="127" t="s">
        <v>44</v>
      </c>
      <c r="AZ645" s="127" t="s">
        <v>44</v>
      </c>
      <c r="BA645" s="127" t="s">
        <v>44</v>
      </c>
      <c r="BB645" s="127" t="s">
        <v>44</v>
      </c>
      <c r="BC645" s="127" t="s">
        <v>44</v>
      </c>
      <c r="BD645" s="127" t="s">
        <v>44</v>
      </c>
      <c r="BE645" s="127" t="s">
        <v>44</v>
      </c>
      <c r="BF645" s="127" t="s">
        <v>44</v>
      </c>
      <c r="BG645" s="127" t="s">
        <v>44</v>
      </c>
      <c r="BH645" s="127" t="s">
        <v>44</v>
      </c>
      <c r="BI645" s="127" t="s">
        <v>44</v>
      </c>
      <c r="BJ645" s="127" t="s">
        <v>44</v>
      </c>
      <c r="BK645" s="127" t="s">
        <v>44</v>
      </c>
      <c r="BL645" s="127" t="s">
        <v>44</v>
      </c>
      <c r="BM645" s="127" t="s">
        <v>44</v>
      </c>
      <c r="BN645" s="127" t="s">
        <v>44</v>
      </c>
      <c r="BO645" s="127" t="s">
        <v>44</v>
      </c>
      <c r="BP645" s="127" t="s">
        <v>44</v>
      </c>
      <c r="BQ645" s="127" t="s">
        <v>44</v>
      </c>
      <c r="BR645" s="127" t="s">
        <v>44</v>
      </c>
      <c r="BS645" s="127" t="s">
        <v>44</v>
      </c>
      <c r="BT645" s="127" t="s">
        <v>44</v>
      </c>
      <c r="BU645" s="127" t="s">
        <v>44</v>
      </c>
      <c r="BV645" s="174" t="s">
        <v>44</v>
      </c>
      <c r="BW645" s="174" t="s">
        <v>44</v>
      </c>
      <c r="BX645" s="127" t="s">
        <v>44</v>
      </c>
      <c r="BY645" s="127" t="s">
        <v>44</v>
      </c>
      <c r="BZ645" s="174" t="s">
        <v>44</v>
      </c>
      <c r="CA645" s="179" t="s">
        <v>44</v>
      </c>
      <c r="CB645" s="179" t="s">
        <v>44</v>
      </c>
      <c r="CC645" s="179" t="s">
        <v>44</v>
      </c>
      <c r="CD645" s="179" t="s">
        <v>44</v>
      </c>
      <c r="CE645" s="179" t="s">
        <v>44</v>
      </c>
      <c r="CF645" s="179" t="s">
        <v>44</v>
      </c>
      <c r="CG645" s="176" t="s">
        <v>44</v>
      </c>
      <c r="CH645" s="168" t="s">
        <v>44</v>
      </c>
      <c r="CI645" s="169" t="s">
        <v>44</v>
      </c>
      <c r="CJ645" s="169" t="s">
        <v>44</v>
      </c>
      <c r="CK645" s="169" t="s">
        <v>44</v>
      </c>
      <c r="CL645" s="169" t="s">
        <v>44</v>
      </c>
      <c r="CM645" s="177" t="s">
        <v>44</v>
      </c>
      <c r="CN645" s="177" t="s">
        <v>44</v>
      </c>
      <c r="CO645" s="177" t="s">
        <v>44</v>
      </c>
      <c r="CP645" s="127" t="s">
        <v>44</v>
      </c>
      <c r="CQ645" s="127" t="s">
        <v>44</v>
      </c>
      <c r="CR645" s="127" t="s">
        <v>44</v>
      </c>
      <c r="CS645" s="127" t="s">
        <v>44</v>
      </c>
      <c r="CT645" s="125" t="s">
        <v>44</v>
      </c>
      <c r="CU645" s="125" t="s">
        <v>44</v>
      </c>
      <c r="CV645" s="125" t="s">
        <v>6885</v>
      </c>
      <c r="CW645" s="125" t="s">
        <v>44</v>
      </c>
      <c r="CX645" s="153">
        <v>25569.625694432871</v>
      </c>
    </row>
    <row r="646" spans="1:102" ht="15" customHeight="1" x14ac:dyDescent="0.25">
      <c r="A646" s="8"/>
      <c r="B646" s="128">
        <v>61020441000140</v>
      </c>
      <c r="C646" s="151" t="s">
        <v>6886</v>
      </c>
      <c r="D646" s="125">
        <v>13</v>
      </c>
      <c r="E646" s="125"/>
      <c r="F646" s="121"/>
      <c r="G646" s="125" t="s">
        <v>5100</v>
      </c>
      <c r="H646" s="125" t="s">
        <v>3264</v>
      </c>
      <c r="I646" s="125" t="s">
        <v>3265</v>
      </c>
      <c r="J646" s="125" t="s">
        <v>3319</v>
      </c>
      <c r="K646" s="125" t="s">
        <v>3285</v>
      </c>
      <c r="L646" s="125" t="s">
        <v>4605</v>
      </c>
      <c r="M646" s="125" t="s">
        <v>4903</v>
      </c>
      <c r="N646" s="125" t="s">
        <v>44</v>
      </c>
      <c r="O646" s="125" t="s">
        <v>262</v>
      </c>
      <c r="P646" s="125" t="s">
        <v>3320</v>
      </c>
      <c r="Q646" s="126">
        <v>1003.8</v>
      </c>
      <c r="R646" s="125" t="s">
        <v>4612</v>
      </c>
      <c r="S646" s="187" t="s">
        <v>44</v>
      </c>
      <c r="T646" s="170">
        <v>1000</v>
      </c>
      <c r="U646" s="170">
        <v>1000</v>
      </c>
      <c r="V646" s="171" t="s">
        <v>3271</v>
      </c>
      <c r="W646" s="171" t="s">
        <v>3288</v>
      </c>
      <c r="X646" s="171" t="s">
        <v>4905</v>
      </c>
      <c r="Y646" s="171" t="s">
        <v>3292</v>
      </c>
      <c r="Z646" s="171">
        <v>92</v>
      </c>
      <c r="AA646" s="171" t="s">
        <v>44</v>
      </c>
      <c r="AB646" s="168" t="s">
        <v>44</v>
      </c>
      <c r="AC646" s="171" t="s">
        <v>44</v>
      </c>
      <c r="AD646" s="168">
        <v>6.5000000000000006E-3</v>
      </c>
      <c r="AE646" s="168" t="s">
        <v>44</v>
      </c>
      <c r="AF646" s="168">
        <v>1.2500000000000001E-2</v>
      </c>
      <c r="AG646" s="168">
        <v>0.1</v>
      </c>
      <c r="AH646" s="171" t="s">
        <v>133</v>
      </c>
      <c r="AI646" s="171" t="s">
        <v>4607</v>
      </c>
      <c r="AJ646" s="171" t="s">
        <v>130</v>
      </c>
      <c r="AK646" s="172">
        <v>45814</v>
      </c>
      <c r="AL646" s="186" t="s">
        <v>6887</v>
      </c>
      <c r="AM646" s="127">
        <v>1.16742541611667E-2</v>
      </c>
      <c r="AN646" s="127">
        <v>5.0553131040406499E-2</v>
      </c>
      <c r="AO646" s="127" t="s">
        <v>44</v>
      </c>
      <c r="AP646" s="127" t="s">
        <v>44</v>
      </c>
      <c r="AQ646" s="127" t="s">
        <v>44</v>
      </c>
      <c r="AR646" s="127" t="s">
        <v>44</v>
      </c>
      <c r="AS646" s="127" t="s">
        <v>44</v>
      </c>
      <c r="AT646" s="127" t="s">
        <v>44</v>
      </c>
      <c r="AU646" s="127" t="s">
        <v>44</v>
      </c>
      <c r="AV646" s="127" t="s">
        <v>44</v>
      </c>
      <c r="AW646" s="127">
        <v>0.1729801756445907</v>
      </c>
      <c r="AX646" s="127">
        <v>1.0701114637745657</v>
      </c>
      <c r="AY646" s="127">
        <v>1.1134474024190686</v>
      </c>
      <c r="AZ646" s="127" t="s">
        <v>44</v>
      </c>
      <c r="BA646" s="127" t="s">
        <v>44</v>
      </c>
      <c r="BB646" s="127" t="s">
        <v>44</v>
      </c>
      <c r="BC646" s="127" t="s">
        <v>44</v>
      </c>
      <c r="BD646" s="127" t="s">
        <v>44</v>
      </c>
      <c r="BE646" s="127" t="s">
        <v>44</v>
      </c>
      <c r="BF646" s="127" t="s">
        <v>44</v>
      </c>
      <c r="BG646" s="127" t="s">
        <v>44</v>
      </c>
      <c r="BH646" s="127">
        <v>1.1628209421609457</v>
      </c>
      <c r="BI646" s="127">
        <v>7.6487270291319997E-4</v>
      </c>
      <c r="BJ646" s="127">
        <v>5.1507789126139002E-3</v>
      </c>
      <c r="BK646" s="127" t="s">
        <v>44</v>
      </c>
      <c r="BL646" s="127" t="s">
        <v>44</v>
      </c>
      <c r="BM646" s="127" t="s">
        <v>44</v>
      </c>
      <c r="BN646" s="127" t="s">
        <v>44</v>
      </c>
      <c r="BO646" s="127" t="s">
        <v>44</v>
      </c>
      <c r="BP646" s="127" t="s">
        <v>44</v>
      </c>
      <c r="BQ646" s="127" t="s">
        <v>44</v>
      </c>
      <c r="BR646" s="127" t="s">
        <v>44</v>
      </c>
      <c r="BS646" s="127">
        <v>2.1084572245221311E-2</v>
      </c>
      <c r="BT646" s="127" t="s">
        <v>44</v>
      </c>
      <c r="BU646" s="127">
        <v>2.2854472605265E-3</v>
      </c>
      <c r="BV646" s="174" t="s">
        <v>44</v>
      </c>
      <c r="BW646" s="174">
        <v>9.2005191225915315</v>
      </c>
      <c r="BX646" s="127" t="s">
        <v>44</v>
      </c>
      <c r="BY646" s="127" t="s">
        <v>44</v>
      </c>
      <c r="BZ646" s="174">
        <v>-8.1140322672150001E-4</v>
      </c>
      <c r="CA646" s="179" t="s">
        <v>44</v>
      </c>
      <c r="CB646" s="179" t="s">
        <v>44</v>
      </c>
      <c r="CC646" s="179" t="s">
        <v>44</v>
      </c>
      <c r="CD646" s="179" t="s">
        <v>44</v>
      </c>
      <c r="CE646" s="179" t="s">
        <v>44</v>
      </c>
      <c r="CF646" s="179" t="s">
        <v>44</v>
      </c>
      <c r="CG646" s="176">
        <v>1.1538294899999999</v>
      </c>
      <c r="CH646" s="168">
        <v>0.6</v>
      </c>
      <c r="CI646" s="169">
        <v>0.1</v>
      </c>
      <c r="CJ646" s="169">
        <v>3.9000000000000003E-3</v>
      </c>
      <c r="CK646" s="169" t="s">
        <v>44</v>
      </c>
      <c r="CL646" s="169">
        <v>3.9000000000000003E-3</v>
      </c>
      <c r="CM646" s="177">
        <v>22675257.079999998</v>
      </c>
      <c r="CN646" s="177">
        <v>15392187.057857141</v>
      </c>
      <c r="CO646" s="177">
        <v>14189878.68</v>
      </c>
      <c r="CP646" s="127" t="s">
        <v>44</v>
      </c>
      <c r="CQ646" s="127" t="s">
        <v>44</v>
      </c>
      <c r="CR646" s="127" t="s">
        <v>44</v>
      </c>
      <c r="CS646" s="127" t="s">
        <v>44</v>
      </c>
      <c r="CT646" s="125" t="s">
        <v>44</v>
      </c>
      <c r="CU646" s="125" t="s">
        <v>44</v>
      </c>
      <c r="CV646" s="125" t="s">
        <v>44</v>
      </c>
      <c r="CW646" s="125" t="s">
        <v>44</v>
      </c>
      <c r="CX646" s="153">
        <v>25569.625694432871</v>
      </c>
    </row>
    <row r="647" spans="1:102" ht="15" customHeight="1" x14ac:dyDescent="0.25">
      <c r="A647" s="8"/>
      <c r="B647" s="128">
        <v>58038938000180</v>
      </c>
      <c r="C647" s="151" t="s">
        <v>6888</v>
      </c>
      <c r="D647" s="125">
        <v>13</v>
      </c>
      <c r="E647" s="125"/>
      <c r="F647" s="121"/>
      <c r="G647" s="125" t="s">
        <v>5100</v>
      </c>
      <c r="H647" s="125" t="s">
        <v>3264</v>
      </c>
      <c r="I647" s="125" t="s">
        <v>3265</v>
      </c>
      <c r="J647" s="125" t="s">
        <v>3319</v>
      </c>
      <c r="K647" s="125" t="s">
        <v>3285</v>
      </c>
      <c r="L647" s="125" t="s">
        <v>3273</v>
      </c>
      <c r="M647" s="125" t="s">
        <v>4903</v>
      </c>
      <c r="N647" s="125" t="s">
        <v>44</v>
      </c>
      <c r="O647" s="125" t="s">
        <v>262</v>
      </c>
      <c r="P647" s="125" t="s">
        <v>3821</v>
      </c>
      <c r="Q647" s="126">
        <v>1003.8</v>
      </c>
      <c r="R647" s="125" t="s">
        <v>4612</v>
      </c>
      <c r="S647" s="187" t="s">
        <v>44</v>
      </c>
      <c r="T647" s="170">
        <v>1000</v>
      </c>
      <c r="U647" s="170">
        <v>1000</v>
      </c>
      <c r="V647" s="171" t="s">
        <v>3271</v>
      </c>
      <c r="W647" s="171" t="s">
        <v>3288</v>
      </c>
      <c r="X647" s="171" t="s">
        <v>5269</v>
      </c>
      <c r="Y647" s="171" t="s">
        <v>3292</v>
      </c>
      <c r="Z647" s="171">
        <v>182</v>
      </c>
      <c r="AA647" s="171" t="s">
        <v>44</v>
      </c>
      <c r="AB647" s="168" t="s">
        <v>44</v>
      </c>
      <c r="AC647" s="171" t="s">
        <v>44</v>
      </c>
      <c r="AD647" s="168">
        <v>1.15E-2</v>
      </c>
      <c r="AE647" s="168" t="s">
        <v>44</v>
      </c>
      <c r="AF647" s="168">
        <v>1.15E-2</v>
      </c>
      <c r="AG647" s="168">
        <v>0.2</v>
      </c>
      <c r="AH647" s="171" t="s">
        <v>3253</v>
      </c>
      <c r="AI647" s="171" t="s">
        <v>3254</v>
      </c>
      <c r="AJ647" s="171" t="s">
        <v>130</v>
      </c>
      <c r="AK647" s="172">
        <v>45637</v>
      </c>
      <c r="AL647" s="186" t="s">
        <v>6889</v>
      </c>
      <c r="AM647" s="127" t="s">
        <v>44</v>
      </c>
      <c r="AN647" s="127" t="s">
        <v>44</v>
      </c>
      <c r="AO647" s="127" t="s">
        <v>44</v>
      </c>
      <c r="AP647" s="127" t="s">
        <v>44</v>
      </c>
      <c r="AQ647" s="127" t="s">
        <v>44</v>
      </c>
      <c r="AR647" s="127" t="s">
        <v>44</v>
      </c>
      <c r="AS647" s="127" t="s">
        <v>44</v>
      </c>
      <c r="AT647" s="127" t="s">
        <v>44</v>
      </c>
      <c r="AU647" s="127" t="s">
        <v>44</v>
      </c>
      <c r="AV647" s="127" t="s">
        <v>44</v>
      </c>
      <c r="AW647" s="127" t="s">
        <v>44</v>
      </c>
      <c r="AX647" s="127" t="s">
        <v>44</v>
      </c>
      <c r="AY647" s="127" t="s">
        <v>44</v>
      </c>
      <c r="AZ647" s="127" t="s">
        <v>44</v>
      </c>
      <c r="BA647" s="127" t="s">
        <v>44</v>
      </c>
      <c r="BB647" s="127" t="s">
        <v>44</v>
      </c>
      <c r="BC647" s="127" t="s">
        <v>44</v>
      </c>
      <c r="BD647" s="127" t="s">
        <v>44</v>
      </c>
      <c r="BE647" s="127" t="s">
        <v>44</v>
      </c>
      <c r="BF647" s="127" t="s">
        <v>44</v>
      </c>
      <c r="BG647" s="127" t="s">
        <v>44</v>
      </c>
      <c r="BH647" s="127" t="s">
        <v>44</v>
      </c>
      <c r="BI647" s="127" t="s">
        <v>44</v>
      </c>
      <c r="BJ647" s="127" t="s">
        <v>44</v>
      </c>
      <c r="BK647" s="127" t="s">
        <v>44</v>
      </c>
      <c r="BL647" s="127" t="s">
        <v>44</v>
      </c>
      <c r="BM647" s="127" t="s">
        <v>44</v>
      </c>
      <c r="BN647" s="127" t="s">
        <v>44</v>
      </c>
      <c r="BO647" s="127" t="s">
        <v>44</v>
      </c>
      <c r="BP647" s="127" t="s">
        <v>44</v>
      </c>
      <c r="BQ647" s="127" t="s">
        <v>44</v>
      </c>
      <c r="BR647" s="127" t="s">
        <v>44</v>
      </c>
      <c r="BS647" s="127" t="s">
        <v>44</v>
      </c>
      <c r="BT647" s="127" t="s">
        <v>44</v>
      </c>
      <c r="BU647" s="127" t="s">
        <v>44</v>
      </c>
      <c r="BV647" s="174" t="s">
        <v>44</v>
      </c>
      <c r="BW647" s="174" t="s">
        <v>44</v>
      </c>
      <c r="BX647" s="127" t="s">
        <v>44</v>
      </c>
      <c r="BY647" s="127" t="s">
        <v>44</v>
      </c>
      <c r="BZ647" s="174" t="s">
        <v>44</v>
      </c>
      <c r="CA647" s="179" t="s">
        <v>44</v>
      </c>
      <c r="CB647" s="179" t="s">
        <v>44</v>
      </c>
      <c r="CC647" s="179" t="s">
        <v>44</v>
      </c>
      <c r="CD647" s="179" t="s">
        <v>44</v>
      </c>
      <c r="CE647" s="179" t="s">
        <v>44</v>
      </c>
      <c r="CF647" s="179" t="s">
        <v>44</v>
      </c>
      <c r="CG647" s="176">
        <v>1.2626706700000001</v>
      </c>
      <c r="CH647" s="168">
        <v>0.3</v>
      </c>
      <c r="CI647" s="169">
        <v>0.1</v>
      </c>
      <c r="CJ647" s="169">
        <v>3.4499999999999999E-3</v>
      </c>
      <c r="CK647" s="169" t="s">
        <v>44</v>
      </c>
      <c r="CL647" s="169">
        <v>3.4499999999999999E-3</v>
      </c>
      <c r="CM647" s="177">
        <v>123122777.47</v>
      </c>
      <c r="CN647" s="177" t="s">
        <v>44</v>
      </c>
      <c r="CO647" s="177" t="s">
        <v>44</v>
      </c>
      <c r="CP647" s="127" t="s">
        <v>44</v>
      </c>
      <c r="CQ647" s="127" t="s">
        <v>44</v>
      </c>
      <c r="CR647" s="127" t="s">
        <v>44</v>
      </c>
      <c r="CS647" s="127" t="s">
        <v>44</v>
      </c>
      <c r="CT647" s="125" t="s">
        <v>44</v>
      </c>
      <c r="CU647" s="125" t="s">
        <v>44</v>
      </c>
      <c r="CV647" s="125" t="s">
        <v>6890</v>
      </c>
      <c r="CW647" s="125" t="s">
        <v>44</v>
      </c>
      <c r="CX647" s="153">
        <v>25569.625694432871</v>
      </c>
    </row>
    <row r="648" spans="1:102" ht="15" customHeight="1" x14ac:dyDescent="0.25">
      <c r="A648" s="8"/>
      <c r="B648" s="128">
        <v>10347493000194</v>
      </c>
      <c r="C648" s="151" t="s">
        <v>6891</v>
      </c>
      <c r="D648" s="125">
        <v>10</v>
      </c>
      <c r="E648" s="125"/>
      <c r="F648" s="121"/>
      <c r="G648" s="125" t="s">
        <v>5100</v>
      </c>
      <c r="H648" s="125" t="s">
        <v>3315</v>
      </c>
      <c r="I648" s="125" t="s">
        <v>3316</v>
      </c>
      <c r="J648" s="125" t="s">
        <v>357</v>
      </c>
      <c r="K648" s="125" t="s">
        <v>3285</v>
      </c>
      <c r="L648" s="125" t="s">
        <v>3272</v>
      </c>
      <c r="M648" s="125" t="s">
        <v>160</v>
      </c>
      <c r="N648" s="125" t="s">
        <v>3324</v>
      </c>
      <c r="O648" s="125" t="s">
        <v>3326</v>
      </c>
      <c r="P648" s="125" t="s">
        <v>3320</v>
      </c>
      <c r="Q648" s="126">
        <v>1000</v>
      </c>
      <c r="R648" s="125" t="s">
        <v>4571</v>
      </c>
      <c r="S648" s="187" t="s">
        <v>44</v>
      </c>
      <c r="T648" s="170">
        <v>1000</v>
      </c>
      <c r="U648" s="170">
        <v>1000</v>
      </c>
      <c r="V648" s="171" t="s">
        <v>4723</v>
      </c>
      <c r="W648" s="171" t="s">
        <v>132</v>
      </c>
      <c r="X648" s="171" t="s">
        <v>132</v>
      </c>
      <c r="Y648" s="171" t="s">
        <v>132</v>
      </c>
      <c r="Z648" s="171">
        <v>0</v>
      </c>
      <c r="AA648" s="171" t="s">
        <v>44</v>
      </c>
      <c r="AB648" s="168" t="s">
        <v>44</v>
      </c>
      <c r="AC648" s="171" t="s">
        <v>44</v>
      </c>
      <c r="AD648" s="168">
        <v>2.5000000000000001E-3</v>
      </c>
      <c r="AE648" s="168" t="s">
        <v>44</v>
      </c>
      <c r="AF648" s="168">
        <v>2.5000000000000001E-3</v>
      </c>
      <c r="AG648" s="168" t="s">
        <v>44</v>
      </c>
      <c r="AH648" s="171" t="s">
        <v>44</v>
      </c>
      <c r="AI648" s="171" t="s">
        <v>44</v>
      </c>
      <c r="AJ648" s="171" t="s">
        <v>130</v>
      </c>
      <c r="AK648" s="172">
        <v>39933</v>
      </c>
      <c r="AL648" s="186" t="s">
        <v>6892</v>
      </c>
      <c r="AM648" s="127">
        <v>1.06830871596219E-2</v>
      </c>
      <c r="AN648" s="127">
        <v>4.5355671543517703E-2</v>
      </c>
      <c r="AO648" s="127">
        <v>0.149396227923763</v>
      </c>
      <c r="AP648" s="127">
        <v>0.133468671647092</v>
      </c>
      <c r="AQ648" s="127">
        <v>0.13267929422002869</v>
      </c>
      <c r="AR648" s="127">
        <v>0.1134454099755266</v>
      </c>
      <c r="AS648" s="127">
        <v>0.1374321760125338</v>
      </c>
      <c r="AT648" s="127">
        <v>0.1370357662449424</v>
      </c>
      <c r="AU648" s="127" t="s">
        <v>44</v>
      </c>
      <c r="AV648" s="127" t="s">
        <v>44</v>
      </c>
      <c r="AW648" s="127">
        <v>0.10229545075249399</v>
      </c>
      <c r="AX648" s="127">
        <v>0.97925690842349999</v>
      </c>
      <c r="AY648" s="127">
        <v>0.99897184656549198</v>
      </c>
      <c r="AZ648" s="127">
        <v>1.0075624398153009</v>
      </c>
      <c r="BA648" s="127">
        <v>1.0160584571101494</v>
      </c>
      <c r="BB648" s="127">
        <v>1.032396785142929</v>
      </c>
      <c r="BC648" s="127">
        <v>1.0432747248973206</v>
      </c>
      <c r="BD648" s="127">
        <v>1.0533268041072386</v>
      </c>
      <c r="BE648" s="127">
        <v>1.1075384060401312</v>
      </c>
      <c r="BF648" s="127" t="s">
        <v>44</v>
      </c>
      <c r="BG648" s="127" t="s">
        <v>44</v>
      </c>
      <c r="BH648" s="127">
        <v>1.0879906688563137</v>
      </c>
      <c r="BI648" s="127">
        <v>-2.2629429863149999E-4</v>
      </c>
      <c r="BJ648" s="127">
        <v>-4.6680584274900001E-5</v>
      </c>
      <c r="BK648" s="127">
        <v>1.1213200667876001E-3</v>
      </c>
      <c r="BL648" s="127">
        <v>1.8645066180478231E-3</v>
      </c>
      <c r="BM648" s="127">
        <v>3.6893578573102825E-3</v>
      </c>
      <c r="BN648" s="127">
        <v>4.7056818212842001E-3</v>
      </c>
      <c r="BO648" s="127">
        <v>6.9577824277087001E-3</v>
      </c>
      <c r="BP648" s="127">
        <v>1.33057307919082E-2</v>
      </c>
      <c r="BQ648" s="127" t="s">
        <v>44</v>
      </c>
      <c r="BR648" s="127" t="s">
        <v>44</v>
      </c>
      <c r="BS648" s="127">
        <v>7.5620852704123553E-3</v>
      </c>
      <c r="BT648" s="127">
        <v>3.4615110599510001E-4</v>
      </c>
      <c r="BU648" s="127">
        <v>2.5168957408517999E-3</v>
      </c>
      <c r="BV648" s="174">
        <v>2.8214366894610552</v>
      </c>
      <c r="BW648" s="174">
        <v>1.585877969293038</v>
      </c>
      <c r="BX648" s="127" t="s">
        <v>44</v>
      </c>
      <c r="BY648" s="127">
        <v>-2.2558051430843001E-3</v>
      </c>
      <c r="BZ648" s="174">
        <v>8.1663470386599999E-5</v>
      </c>
      <c r="CA648" s="179">
        <v>3.4706370944710002E-4</v>
      </c>
      <c r="CB648" s="179">
        <v>8.1889961861876595E-2</v>
      </c>
      <c r="CC648" s="179">
        <v>-1.8551559625078699E-2</v>
      </c>
      <c r="CD648" s="179">
        <v>-3.0904876094535499E-2</v>
      </c>
      <c r="CE648" s="179">
        <v>9.0812072103478206E-2</v>
      </c>
      <c r="CF648" s="179">
        <v>-0.1105974130426656</v>
      </c>
      <c r="CG648" s="176">
        <v>5.2065317000000002</v>
      </c>
      <c r="CH648" s="168">
        <v>0.36</v>
      </c>
      <c r="CI648" s="169" t="s">
        <v>44</v>
      </c>
      <c r="CJ648" s="169">
        <v>8.9999999999999998E-4</v>
      </c>
      <c r="CK648" s="169" t="s">
        <v>44</v>
      </c>
      <c r="CL648" s="169">
        <v>8.9999999999999998E-4</v>
      </c>
      <c r="CM648" s="177">
        <v>1609010942.23</v>
      </c>
      <c r="CN648" s="177">
        <v>1378280760.9212694</v>
      </c>
      <c r="CO648" s="177">
        <v>312823793.83000004</v>
      </c>
      <c r="CP648" s="127" t="s">
        <v>44</v>
      </c>
      <c r="CQ648" s="127" t="s">
        <v>44</v>
      </c>
      <c r="CR648" s="127" t="s">
        <v>44</v>
      </c>
      <c r="CS648" s="127" t="s">
        <v>44</v>
      </c>
      <c r="CT648" s="125" t="s">
        <v>44</v>
      </c>
      <c r="CU648" s="125" t="s">
        <v>44</v>
      </c>
      <c r="CV648" s="125" t="s">
        <v>6893</v>
      </c>
      <c r="CW648" s="125" t="s">
        <v>44</v>
      </c>
      <c r="CX648" s="153">
        <v>25569.625694432871</v>
      </c>
    </row>
    <row r="649" spans="1:102" ht="15" customHeight="1" x14ac:dyDescent="0.25">
      <c r="A649" s="8"/>
      <c r="B649" s="128">
        <v>3319016000150</v>
      </c>
      <c r="C649" s="151" t="s">
        <v>6894</v>
      </c>
      <c r="D649" s="125">
        <v>16</v>
      </c>
      <c r="E649" s="125"/>
      <c r="F649" s="121" t="s">
        <v>3266</v>
      </c>
      <c r="G649" s="125" t="s">
        <v>5100</v>
      </c>
      <c r="H649" s="125" t="s">
        <v>3315</v>
      </c>
      <c r="I649" s="125" t="s">
        <v>3316</v>
      </c>
      <c r="J649" s="125" t="s">
        <v>3319</v>
      </c>
      <c r="K649" s="125" t="s">
        <v>3285</v>
      </c>
      <c r="L649" s="125" t="s">
        <v>3272</v>
      </c>
      <c r="M649" s="125" t="s">
        <v>363</v>
      </c>
      <c r="N649" s="125" t="s">
        <v>363</v>
      </c>
      <c r="O649" s="125" t="s">
        <v>363</v>
      </c>
      <c r="P649" s="125" t="s">
        <v>3299</v>
      </c>
      <c r="Q649" s="126">
        <v>100</v>
      </c>
      <c r="R649" s="125" t="s">
        <v>4571</v>
      </c>
      <c r="S649" s="187" t="s">
        <v>44</v>
      </c>
      <c r="T649" s="170">
        <v>100</v>
      </c>
      <c r="U649" s="170">
        <v>100</v>
      </c>
      <c r="V649" s="171" t="s">
        <v>3271</v>
      </c>
      <c r="W649" s="171" t="s">
        <v>132</v>
      </c>
      <c r="X649" s="171" t="s">
        <v>132</v>
      </c>
      <c r="Y649" s="171" t="s">
        <v>3288</v>
      </c>
      <c r="Z649" s="171">
        <v>1</v>
      </c>
      <c r="AA649" s="171" t="s">
        <v>44</v>
      </c>
      <c r="AB649" s="168" t="s">
        <v>44</v>
      </c>
      <c r="AC649" s="171" t="s">
        <v>6895</v>
      </c>
      <c r="AD649" s="168">
        <v>8.5000000000000006E-3</v>
      </c>
      <c r="AE649" s="168">
        <v>0.1585</v>
      </c>
      <c r="AF649" s="168">
        <v>0.01</v>
      </c>
      <c r="AG649" s="168" t="s">
        <v>44</v>
      </c>
      <c r="AH649" s="171" t="s">
        <v>44</v>
      </c>
      <c r="AI649" s="171" t="s">
        <v>44</v>
      </c>
      <c r="AJ649" s="171" t="s">
        <v>44</v>
      </c>
      <c r="AK649" s="172">
        <v>36409</v>
      </c>
      <c r="AL649" s="186" t="s">
        <v>6896</v>
      </c>
      <c r="AM649" s="127">
        <v>-4.1200713368681197E-2</v>
      </c>
      <c r="AN649" s="127">
        <v>-8.3751952904161001E-2</v>
      </c>
      <c r="AO649" s="127">
        <v>-8.4000729771707999E-2</v>
      </c>
      <c r="AP649" s="127">
        <v>3.3207604730557602E-2</v>
      </c>
      <c r="AQ649" s="127">
        <v>4.4757071897380797E-2</v>
      </c>
      <c r="AR649" s="127">
        <v>0.34364995853625668</v>
      </c>
      <c r="AS649" s="127">
        <v>-3.3254908247580102E-2</v>
      </c>
      <c r="AT649" s="127">
        <v>-3.8901415033056198E-2</v>
      </c>
      <c r="AU649" s="127" t="s">
        <v>44</v>
      </c>
      <c r="AV649" s="127" t="s">
        <v>44</v>
      </c>
      <c r="AW649" s="127">
        <v>6.3084217244246496E-2</v>
      </c>
      <c r="AX649" s="127" t="s">
        <v>44</v>
      </c>
      <c r="AY649" s="127" t="s">
        <v>44</v>
      </c>
      <c r="AZ649" s="127" t="s">
        <v>44</v>
      </c>
      <c r="BA649" s="127">
        <v>0.24091972752563029</v>
      </c>
      <c r="BB649" s="127">
        <v>0.3197767671665836</v>
      </c>
      <c r="BC649" s="127">
        <v>3.160298120745757</v>
      </c>
      <c r="BD649" s="127" t="s">
        <v>44</v>
      </c>
      <c r="BE649" s="127" t="s">
        <v>44</v>
      </c>
      <c r="BF649" s="127" t="s">
        <v>44</v>
      </c>
      <c r="BG649" s="127" t="s">
        <v>44</v>
      </c>
      <c r="BH649" s="127">
        <v>0.1985149147664986</v>
      </c>
      <c r="BI649" s="127">
        <v>-5.2110094826934697E-2</v>
      </c>
      <c r="BJ649" s="127">
        <v>-0.12915430503195369</v>
      </c>
      <c r="BK649" s="127">
        <v>-0.23227563762868339</v>
      </c>
      <c r="BL649" s="127">
        <v>-9.1954484945467541E-2</v>
      </c>
      <c r="BM649" s="127">
        <v>-8.3517075441799649E-2</v>
      </c>
      <c r="BN649" s="127">
        <v>0.23491023038201431</v>
      </c>
      <c r="BO649" s="127">
        <v>-0.16372930183240531</v>
      </c>
      <c r="BP649" s="127">
        <v>-0.1626314504860904</v>
      </c>
      <c r="BQ649" s="127" t="s">
        <v>44</v>
      </c>
      <c r="BR649" s="127" t="s">
        <v>44</v>
      </c>
      <c r="BS649" s="127">
        <v>-0.19327686160983448</v>
      </c>
      <c r="BT649" s="127">
        <v>0.1045456520537693</v>
      </c>
      <c r="BU649" s="127">
        <v>0.15438247910040689</v>
      </c>
      <c r="BV649" s="174">
        <v>-2.1099735434591227</v>
      </c>
      <c r="BW649" s="174">
        <v>-0.27560765627605799</v>
      </c>
      <c r="BX649" s="127">
        <v>-9.7751175236141796E-2</v>
      </c>
      <c r="BY649" s="127">
        <v>-0.55066083784020248</v>
      </c>
      <c r="BZ649" s="174">
        <v>-0.21842878867286861</v>
      </c>
      <c r="CA649" s="179">
        <v>-0.64725375005650787</v>
      </c>
      <c r="CB649" s="179">
        <v>0.66559107675951734</v>
      </c>
      <c r="CC649" s="179">
        <v>-0.61111461978426096</v>
      </c>
      <c r="CD649" s="179">
        <v>-0.54049890514807863</v>
      </c>
      <c r="CE649" s="179">
        <v>7.7432438229888795E-2</v>
      </c>
      <c r="CF649" s="179">
        <v>-0.70430392727198032</v>
      </c>
      <c r="CG649" s="176">
        <v>5.0759724000000004</v>
      </c>
      <c r="CH649" s="168">
        <v>0.35</v>
      </c>
      <c r="CI649" s="169" t="s">
        <v>44</v>
      </c>
      <c r="CJ649" s="169">
        <v>2.9750000000000002E-3</v>
      </c>
      <c r="CK649" s="169" t="s">
        <v>44</v>
      </c>
      <c r="CL649" s="169">
        <v>2.9750000000000002E-3</v>
      </c>
      <c r="CM649" s="177">
        <v>106924558.01000001</v>
      </c>
      <c r="CN649" s="177">
        <v>145037246.9170635</v>
      </c>
      <c r="CO649" s="177">
        <v>-60401566.059999973</v>
      </c>
      <c r="CP649" s="127" t="s">
        <v>44</v>
      </c>
      <c r="CQ649" s="127" t="s">
        <v>44</v>
      </c>
      <c r="CR649" s="127" t="s">
        <v>44</v>
      </c>
      <c r="CS649" s="127" t="s">
        <v>44</v>
      </c>
      <c r="CT649" s="125" t="s">
        <v>44</v>
      </c>
      <c r="CU649" s="125" t="s">
        <v>44</v>
      </c>
      <c r="CV649" s="125" t="s">
        <v>6897</v>
      </c>
      <c r="CW649" s="125" t="s">
        <v>44</v>
      </c>
      <c r="CX649" s="153">
        <v>25569.625694432871</v>
      </c>
    </row>
    <row r="650" spans="1:102" ht="15" customHeight="1" x14ac:dyDescent="0.25">
      <c r="A650" s="8"/>
      <c r="B650" s="128">
        <v>4240128000183</v>
      </c>
      <c r="C650" s="151" t="s">
        <v>6898</v>
      </c>
      <c r="D650" s="125">
        <v>11</v>
      </c>
      <c r="E650" s="125"/>
      <c r="F650" s="121" t="s">
        <v>3267</v>
      </c>
      <c r="G650" s="125" t="s">
        <v>5100</v>
      </c>
      <c r="H650" s="125" t="s">
        <v>3315</v>
      </c>
      <c r="I650" s="125" t="s">
        <v>3316</v>
      </c>
      <c r="J650" s="125" t="s">
        <v>3319</v>
      </c>
      <c r="K650" s="125" t="s">
        <v>3285</v>
      </c>
      <c r="L650" s="125" t="s">
        <v>3272</v>
      </c>
      <c r="M650" s="125" t="s">
        <v>160</v>
      </c>
      <c r="N650" s="125" t="s">
        <v>3305</v>
      </c>
      <c r="O650" s="125" t="s">
        <v>161</v>
      </c>
      <c r="P650" s="125" t="s">
        <v>3299</v>
      </c>
      <c r="Q650" s="126">
        <v>3000</v>
      </c>
      <c r="R650" s="125" t="s">
        <v>4612</v>
      </c>
      <c r="S650" s="187" t="s">
        <v>44</v>
      </c>
      <c r="T650" s="170">
        <v>1000</v>
      </c>
      <c r="U650" s="170">
        <v>3000</v>
      </c>
      <c r="V650" s="171" t="s">
        <v>3271</v>
      </c>
      <c r="W650" s="171" t="s">
        <v>132</v>
      </c>
      <c r="X650" s="171" t="s">
        <v>3303</v>
      </c>
      <c r="Y650" s="171" t="s">
        <v>3288</v>
      </c>
      <c r="Z650" s="171">
        <v>16</v>
      </c>
      <c r="AA650" s="171" t="s">
        <v>44</v>
      </c>
      <c r="AB650" s="168" t="s">
        <v>44</v>
      </c>
      <c r="AC650" s="171" t="s">
        <v>44</v>
      </c>
      <c r="AD650" s="168">
        <v>5.0000000000000001E-3</v>
      </c>
      <c r="AE650" s="168" t="s">
        <v>44</v>
      </c>
      <c r="AF650" s="168">
        <v>5.0000000000000001E-3</v>
      </c>
      <c r="AG650" s="168">
        <v>0.2</v>
      </c>
      <c r="AH650" s="171" t="s">
        <v>44</v>
      </c>
      <c r="AI650" s="171" t="s">
        <v>44</v>
      </c>
      <c r="AJ650" s="171" t="s">
        <v>130</v>
      </c>
      <c r="AK650" s="172">
        <v>36983</v>
      </c>
      <c r="AL650" s="186" t="s">
        <v>6899</v>
      </c>
      <c r="AM650" s="127">
        <v>1.0914492579039601E-2</v>
      </c>
      <c r="AN650" s="127">
        <v>4.27111526297205E-2</v>
      </c>
      <c r="AO650" s="127">
        <v>0.14910265452845209</v>
      </c>
      <c r="AP650" s="127">
        <v>0.14015684761860231</v>
      </c>
      <c r="AQ650" s="127">
        <v>0.1486429682979013</v>
      </c>
      <c r="AR650" s="127">
        <v>0.13677359721838631</v>
      </c>
      <c r="AS650" s="127">
        <v>9.6645872283505699E-2</v>
      </c>
      <c r="AT650" s="127">
        <v>0.1421180242898514</v>
      </c>
      <c r="AU650" s="127" t="s">
        <v>44</v>
      </c>
      <c r="AV650" s="127" t="s">
        <v>44</v>
      </c>
      <c r="AW650" s="127">
        <v>0.12366213515853471</v>
      </c>
      <c r="AX650" s="127">
        <v>1.0004685069273376</v>
      </c>
      <c r="AY650" s="127">
        <v>0.94072554896501359</v>
      </c>
      <c r="AZ650" s="127">
        <v>1.0055825134774334</v>
      </c>
      <c r="BA650" s="127">
        <v>1.0703184475982528</v>
      </c>
      <c r="BB650" s="127">
        <v>1.1743501423742806</v>
      </c>
      <c r="BC650" s="127">
        <v>1.2578070548822706</v>
      </c>
      <c r="BD650" s="127">
        <v>0.74072674053605381</v>
      </c>
      <c r="BE650" s="127">
        <v>1.1486137845955522</v>
      </c>
      <c r="BF650" s="127" t="s">
        <v>44</v>
      </c>
      <c r="BG650" s="127" t="s">
        <v>44</v>
      </c>
      <c r="BH650" s="127">
        <v>1.1628613832091317</v>
      </c>
      <c r="BI650" s="127">
        <v>5.1111207860999997E-6</v>
      </c>
      <c r="BJ650" s="127">
        <v>-2.6911994980719999E-3</v>
      </c>
      <c r="BK650" s="127">
        <v>8.2774667147669995E-4</v>
      </c>
      <c r="BL650" s="127">
        <v>8.141935637802078E-3</v>
      </c>
      <c r="BM650" s="127">
        <v>1.9588856870545346E-2</v>
      </c>
      <c r="BN650" s="127">
        <v>2.8033869064143901E-2</v>
      </c>
      <c r="BO650" s="127">
        <v>-3.38285213013194E-2</v>
      </c>
      <c r="BP650" s="127">
        <v>1.83879888368172E-2</v>
      </c>
      <c r="BQ650" s="127" t="s">
        <v>44</v>
      </c>
      <c r="BR650" s="127" t="s">
        <v>44</v>
      </c>
      <c r="BS650" s="127">
        <v>1.5654425352493284E-2</v>
      </c>
      <c r="BT650" s="127">
        <v>2.6761182002503999E-3</v>
      </c>
      <c r="BU650" s="127">
        <v>2.0510920954749001E-2</v>
      </c>
      <c r="BV650" s="174">
        <v>0.27074979001653532</v>
      </c>
      <c r="BW650" s="174">
        <v>0.29515540156379111</v>
      </c>
      <c r="BX650" s="127">
        <v>-1.3747754322268602E-4</v>
      </c>
      <c r="BY650" s="127">
        <v>-2.5539071109767001E-2</v>
      </c>
      <c r="BZ650" s="174">
        <v>-3.9731788259709001E-3</v>
      </c>
      <c r="CA650" s="179">
        <v>7.0953009151171198E-2</v>
      </c>
      <c r="CB650" s="179">
        <v>1.0189780209659299E-2</v>
      </c>
      <c r="CC650" s="179">
        <v>0.1071456394825849</v>
      </c>
      <c r="CD650" s="179">
        <v>4.8753403739681199E-2</v>
      </c>
      <c r="CE650" s="179">
        <v>8.1647899866950202E-2</v>
      </c>
      <c r="CF650" s="179">
        <v>8.6028179841425495E-2</v>
      </c>
      <c r="CG650" s="176">
        <v>19.4415999</v>
      </c>
      <c r="CH650" s="168">
        <v>0.4</v>
      </c>
      <c r="CI650" s="169" t="s">
        <v>44</v>
      </c>
      <c r="CJ650" s="169">
        <v>2E-3</v>
      </c>
      <c r="CK650" s="169" t="s">
        <v>44</v>
      </c>
      <c r="CL650" s="169">
        <v>2E-3</v>
      </c>
      <c r="CM650" s="177">
        <v>182881983.52000001</v>
      </c>
      <c r="CN650" s="177">
        <v>145294172.33484134</v>
      </c>
      <c r="CO650" s="177">
        <v>64764742.86999999</v>
      </c>
      <c r="CP650" s="127" t="s">
        <v>44</v>
      </c>
      <c r="CQ650" s="127" t="s">
        <v>44</v>
      </c>
      <c r="CR650" s="127" t="s">
        <v>44</v>
      </c>
      <c r="CS650" s="127" t="s">
        <v>44</v>
      </c>
      <c r="CT650" s="125" t="s">
        <v>44</v>
      </c>
      <c r="CU650" s="125" t="s">
        <v>44</v>
      </c>
      <c r="CV650" s="125" t="s">
        <v>6900</v>
      </c>
      <c r="CW650" s="125" t="s">
        <v>44</v>
      </c>
      <c r="CX650" s="153">
        <v>25569.625694432871</v>
      </c>
    </row>
    <row r="651" spans="1:102" ht="15" customHeight="1" x14ac:dyDescent="0.25">
      <c r="A651" s="8"/>
      <c r="B651" s="128">
        <v>6866051000187</v>
      </c>
      <c r="C651" s="151" t="s">
        <v>6901</v>
      </c>
      <c r="D651" s="125">
        <v>10</v>
      </c>
      <c r="E651" s="125"/>
      <c r="F651" s="121" t="s">
        <v>3266</v>
      </c>
      <c r="G651" s="125" t="s">
        <v>5100</v>
      </c>
      <c r="H651" s="125" t="s">
        <v>3315</v>
      </c>
      <c r="I651" s="125" t="s">
        <v>3316</v>
      </c>
      <c r="J651" s="125" t="s">
        <v>357</v>
      </c>
      <c r="K651" s="125" t="s">
        <v>3285</v>
      </c>
      <c r="L651" s="125" t="s">
        <v>3272</v>
      </c>
      <c r="M651" s="125" t="s">
        <v>160</v>
      </c>
      <c r="N651" s="125" t="s">
        <v>3324</v>
      </c>
      <c r="O651" s="125" t="s">
        <v>3326</v>
      </c>
      <c r="P651" s="125" t="s">
        <v>3320</v>
      </c>
      <c r="Q651" s="126">
        <v>1000</v>
      </c>
      <c r="R651" s="125" t="s">
        <v>4612</v>
      </c>
      <c r="S651" s="187" t="s">
        <v>44</v>
      </c>
      <c r="T651" s="170">
        <v>1000</v>
      </c>
      <c r="U651" s="170">
        <v>1000</v>
      </c>
      <c r="V651" s="171" t="s">
        <v>4723</v>
      </c>
      <c r="W651" s="171" t="s">
        <v>132</v>
      </c>
      <c r="X651" s="171" t="s">
        <v>132</v>
      </c>
      <c r="Y651" s="171" t="s">
        <v>132</v>
      </c>
      <c r="Z651" s="171">
        <v>0</v>
      </c>
      <c r="AA651" s="171" t="s">
        <v>44</v>
      </c>
      <c r="AB651" s="168" t="s">
        <v>44</v>
      </c>
      <c r="AC651" s="171" t="s">
        <v>44</v>
      </c>
      <c r="AD651" s="168">
        <v>2E-3</v>
      </c>
      <c r="AE651" s="168" t="s">
        <v>44</v>
      </c>
      <c r="AF651" s="168">
        <v>2E-3</v>
      </c>
      <c r="AG651" s="168" t="s">
        <v>44</v>
      </c>
      <c r="AH651" s="171" t="s">
        <v>44</v>
      </c>
      <c r="AI651" s="171" t="s">
        <v>44</v>
      </c>
      <c r="AJ651" s="171" t="s">
        <v>130</v>
      </c>
      <c r="AK651" s="172">
        <v>38485</v>
      </c>
      <c r="AL651" s="186" t="s">
        <v>6902</v>
      </c>
      <c r="AM651" s="127">
        <v>1.05175848636445E-2</v>
      </c>
      <c r="AN651" s="127">
        <v>4.3378562753001199E-2</v>
      </c>
      <c r="AO651" s="127">
        <v>0.1479668368993905</v>
      </c>
      <c r="AP651" s="127">
        <v>0.13436437088942171</v>
      </c>
      <c r="AQ651" s="127">
        <v>0.13990696547423129</v>
      </c>
      <c r="AR651" s="127">
        <v>0.1203403533272506</v>
      </c>
      <c r="AS651" s="127">
        <v>0.1263560215485495</v>
      </c>
      <c r="AT651" s="127">
        <v>0.1374086734305541</v>
      </c>
      <c r="AU651" s="127" t="s">
        <v>44</v>
      </c>
      <c r="AV651" s="127" t="s">
        <v>44</v>
      </c>
      <c r="AW651" s="127">
        <v>0.1099477568877274</v>
      </c>
      <c r="AX651" s="127">
        <v>0.96408626867542879</v>
      </c>
      <c r="AY651" s="127">
        <v>0.95542545088644037</v>
      </c>
      <c r="AZ651" s="127">
        <v>0.99792229877571681</v>
      </c>
      <c r="BA651" s="127">
        <v>1.0233065937587984</v>
      </c>
      <c r="BB651" s="127">
        <v>1.0961751026404225</v>
      </c>
      <c r="BC651" s="127">
        <v>1.1066824919458449</v>
      </c>
      <c r="BD651" s="127">
        <v>0.96843540005726758</v>
      </c>
      <c r="BE651" s="127">
        <v>1.1105522836669046</v>
      </c>
      <c r="BF651" s="127" t="s">
        <v>44</v>
      </c>
      <c r="BG651" s="127" t="s">
        <v>44</v>
      </c>
      <c r="BH651" s="127">
        <v>1.0933342430201634</v>
      </c>
      <c r="BI651" s="127">
        <v>-3.9179659460890001E-4</v>
      </c>
      <c r="BJ651" s="127">
        <v>-2.0237893747914E-3</v>
      </c>
      <c r="BK651" s="127">
        <v>-3.080709575848E-4</v>
      </c>
      <c r="BL651" s="127">
        <v>2.7050655182734307E-3</v>
      </c>
      <c r="BM651" s="127">
        <v>1.0885658089933692E-2</v>
      </c>
      <c r="BN651" s="127">
        <v>1.16006251730083E-2</v>
      </c>
      <c r="BO651" s="127">
        <v>-4.1183720362756001E-3</v>
      </c>
      <c r="BP651" s="127">
        <v>1.3678637977519999E-2</v>
      </c>
      <c r="BQ651" s="127" t="s">
        <v>44</v>
      </c>
      <c r="BR651" s="127" t="s">
        <v>44</v>
      </c>
      <c r="BS651" s="127">
        <v>8.5282507854904654E-3</v>
      </c>
      <c r="BT651" s="127">
        <v>1.0628470782905E-3</v>
      </c>
      <c r="BU651" s="127">
        <v>3.2677293339348E-3</v>
      </c>
      <c r="BV651" s="174">
        <v>-0.25207208799399999</v>
      </c>
      <c r="BW651" s="174">
        <v>1.1548783769504971</v>
      </c>
      <c r="BX651" s="127" t="s">
        <v>44</v>
      </c>
      <c r="BY651" s="127">
        <v>-1.07585834718912E-2</v>
      </c>
      <c r="BZ651" s="174">
        <v>-6.5483991307999998E-5</v>
      </c>
      <c r="CA651" s="179">
        <v>2.39035941233658E-2</v>
      </c>
      <c r="CB651" s="179">
        <v>-7.3964175408987004E-2</v>
      </c>
      <c r="CC651" s="179">
        <v>3.9152639204523998E-2</v>
      </c>
      <c r="CD651" s="179">
        <v>-4.28521076037413E-2</v>
      </c>
      <c r="CE651" s="179">
        <v>6.9610420674112397E-2</v>
      </c>
      <c r="CF651" s="179">
        <v>6.9414795478674796E-2</v>
      </c>
      <c r="CG651" s="176">
        <v>8.8336442999999996</v>
      </c>
      <c r="CH651" s="168">
        <v>0.3</v>
      </c>
      <c r="CI651" s="169" t="s">
        <v>44</v>
      </c>
      <c r="CJ651" s="169">
        <v>5.9999999999999995E-4</v>
      </c>
      <c r="CK651" s="169" t="s">
        <v>44</v>
      </c>
      <c r="CL651" s="169">
        <v>5.9999999999999995E-4</v>
      </c>
      <c r="CM651" s="177">
        <v>2403126260.98</v>
      </c>
      <c r="CN651" s="177">
        <v>2717552621.4374619</v>
      </c>
      <c r="CO651" s="177">
        <v>-492324104.26999998</v>
      </c>
      <c r="CP651" s="127" t="s">
        <v>44</v>
      </c>
      <c r="CQ651" s="127" t="s">
        <v>44</v>
      </c>
      <c r="CR651" s="127" t="s">
        <v>44</v>
      </c>
      <c r="CS651" s="127" t="s">
        <v>44</v>
      </c>
      <c r="CT651" s="125" t="s">
        <v>44</v>
      </c>
      <c r="CU651" s="125" t="s">
        <v>44</v>
      </c>
      <c r="CV651" s="125" t="s">
        <v>6903</v>
      </c>
      <c r="CW651" s="125" t="s">
        <v>44</v>
      </c>
      <c r="CX651" s="153">
        <v>25569.625694432871</v>
      </c>
    </row>
    <row r="652" spans="1:102" ht="15" customHeight="1" x14ac:dyDescent="0.25">
      <c r="A652" s="8"/>
      <c r="B652" s="128">
        <v>836263000135</v>
      </c>
      <c r="C652" s="151" t="s">
        <v>6904</v>
      </c>
      <c r="D652" s="125">
        <v>10</v>
      </c>
      <c r="E652" s="125"/>
      <c r="F652" s="121" t="s">
        <v>3266</v>
      </c>
      <c r="G652" s="125" t="s">
        <v>5100</v>
      </c>
      <c r="H652" s="125" t="s">
        <v>3315</v>
      </c>
      <c r="I652" s="125" t="s">
        <v>3316</v>
      </c>
      <c r="J652" s="125" t="s">
        <v>3319</v>
      </c>
      <c r="K652" s="125" t="s">
        <v>3298</v>
      </c>
      <c r="L652" s="125" t="s">
        <v>3272</v>
      </c>
      <c r="M652" s="125" t="s">
        <v>160</v>
      </c>
      <c r="N652" s="125" t="s">
        <v>3324</v>
      </c>
      <c r="O652" s="125" t="s">
        <v>4761</v>
      </c>
      <c r="P652" s="125" t="s">
        <v>3299</v>
      </c>
      <c r="Q652" s="126">
        <v>1000</v>
      </c>
      <c r="R652" s="125" t="s">
        <v>4612</v>
      </c>
      <c r="S652" s="187" t="s">
        <v>44</v>
      </c>
      <c r="T652" s="170">
        <v>1000</v>
      </c>
      <c r="U652" s="170">
        <v>1000</v>
      </c>
      <c r="V652" s="171" t="s">
        <v>3271</v>
      </c>
      <c r="W652" s="171" t="s">
        <v>132</v>
      </c>
      <c r="X652" s="171" t="s">
        <v>132</v>
      </c>
      <c r="Y652" s="171" t="s">
        <v>3288</v>
      </c>
      <c r="Z652" s="171">
        <v>1</v>
      </c>
      <c r="AA652" s="171" t="s">
        <v>44</v>
      </c>
      <c r="AB652" s="168" t="s">
        <v>44</v>
      </c>
      <c r="AC652" s="171" t="s">
        <v>44</v>
      </c>
      <c r="AD652" s="168">
        <v>5.0000000000000001E-3</v>
      </c>
      <c r="AE652" s="168" t="s">
        <v>44</v>
      </c>
      <c r="AF652" s="168" t="s">
        <v>44</v>
      </c>
      <c r="AG652" s="168">
        <v>0.2</v>
      </c>
      <c r="AH652" s="171" t="s">
        <v>133</v>
      </c>
      <c r="AI652" s="171" t="s">
        <v>4607</v>
      </c>
      <c r="AJ652" s="171" t="s">
        <v>130</v>
      </c>
      <c r="AK652" s="172">
        <v>34988</v>
      </c>
      <c r="AL652" s="186" t="s">
        <v>6905</v>
      </c>
      <c r="AM652" s="127">
        <v>1.25755597210917E-2</v>
      </c>
      <c r="AN652" s="127">
        <v>3.9408811946727899E-2</v>
      </c>
      <c r="AO652" s="127">
        <v>0.1319102156605978</v>
      </c>
      <c r="AP652" s="127">
        <v>0.1131746613747162</v>
      </c>
      <c r="AQ652" s="127">
        <v>0.11419744125756789</v>
      </c>
      <c r="AR652" s="127">
        <v>6.67016733726222E-2</v>
      </c>
      <c r="AS652" s="127">
        <v>0.1200100017235512</v>
      </c>
      <c r="AT652" s="127">
        <v>0.11663601783904461</v>
      </c>
      <c r="AU652" s="127" t="s">
        <v>44</v>
      </c>
      <c r="AV652" s="127" t="s">
        <v>44</v>
      </c>
      <c r="AW652" s="127">
        <v>0.123523563619704</v>
      </c>
      <c r="AX652" s="127">
        <v>1.1527289396941629</v>
      </c>
      <c r="AY652" s="127">
        <v>0.86799053572830664</v>
      </c>
      <c r="AZ652" s="127">
        <v>0.88963276097825783</v>
      </c>
      <c r="BA652" s="127">
        <v>0.8533706167537245</v>
      </c>
      <c r="BB652" s="127">
        <v>0.87297552028599201</v>
      </c>
      <c r="BC652" s="127">
        <v>0.61340665922954052</v>
      </c>
      <c r="BD652" s="127">
        <v>0.9197973520032442</v>
      </c>
      <c r="BE652" s="127">
        <v>0.94266535536003881</v>
      </c>
      <c r="BF652" s="127" t="s">
        <v>44</v>
      </c>
      <c r="BG652" s="127" t="s">
        <v>44</v>
      </c>
      <c r="BH652" s="127">
        <v>1.022023100763835</v>
      </c>
      <c r="BI652" s="127">
        <v>1.6661782628381999E-3</v>
      </c>
      <c r="BJ652" s="127">
        <v>-5.9935401810646003E-3</v>
      </c>
      <c r="BK652" s="127">
        <v>-1.6364692196377501E-2</v>
      </c>
      <c r="BL652" s="127">
        <v>-1.7169118893854418E-2</v>
      </c>
      <c r="BM652" s="127">
        <v>-1.4694355625109456E-2</v>
      </c>
      <c r="BN652" s="127">
        <v>-4.20380547816201E-2</v>
      </c>
      <c r="BO652" s="127">
        <v>-1.0464391861273899E-2</v>
      </c>
      <c r="BP652" s="127">
        <v>-7.0940176139895001E-3</v>
      </c>
      <c r="BQ652" s="127" t="s">
        <v>44</v>
      </c>
      <c r="BR652" s="127" t="s">
        <v>44</v>
      </c>
      <c r="BS652" s="127">
        <v>2.3747368596012119E-3</v>
      </c>
      <c r="BT652" s="127">
        <v>1.8235490671752699E-2</v>
      </c>
      <c r="BU652" s="127">
        <v>8.7805360523558994E-3</v>
      </c>
      <c r="BV652" s="174">
        <v>-0.77848191269021638</v>
      </c>
      <c r="BW652" s="174">
        <v>9.3017791889928994E-2</v>
      </c>
      <c r="BX652" s="127">
        <v>-1.0584780551755E-2</v>
      </c>
      <c r="BY652" s="127">
        <v>-2.0697433741261501E-2</v>
      </c>
      <c r="BZ652" s="174">
        <v>5.9738526979491004E-3</v>
      </c>
      <c r="CA652" s="179">
        <v>0.58543242077757762</v>
      </c>
      <c r="CB652" s="179">
        <v>-0.3869899801400416</v>
      </c>
      <c r="CC652" s="179">
        <v>0.8909220696636293</v>
      </c>
      <c r="CD652" s="179">
        <v>0.9148864908627512</v>
      </c>
      <c r="CE652" s="179">
        <v>8.4997523016146895E-2</v>
      </c>
      <c r="CF652" s="179">
        <v>0.7724042508713922</v>
      </c>
      <c r="CG652" s="176">
        <v>26.564661399999999</v>
      </c>
      <c r="CH652" s="168">
        <v>0.3</v>
      </c>
      <c r="CI652" s="169">
        <v>0.15</v>
      </c>
      <c r="CJ652" s="169">
        <v>1.5E-3</v>
      </c>
      <c r="CK652" s="169" t="s">
        <v>44</v>
      </c>
      <c r="CL652" s="169">
        <v>1.5E-3</v>
      </c>
      <c r="CM652" s="177">
        <v>122625019.09999999</v>
      </c>
      <c r="CN652" s="177">
        <v>105115389.78412694</v>
      </c>
      <c r="CO652" s="177">
        <v>18582003.120000008</v>
      </c>
      <c r="CP652" s="127" t="s">
        <v>44</v>
      </c>
      <c r="CQ652" s="127" t="s">
        <v>44</v>
      </c>
      <c r="CR652" s="127" t="s">
        <v>44</v>
      </c>
      <c r="CS652" s="127" t="s">
        <v>44</v>
      </c>
      <c r="CT652" s="125" t="s">
        <v>44</v>
      </c>
      <c r="CU652" s="125" t="s">
        <v>44</v>
      </c>
      <c r="CV652" s="125" t="s">
        <v>6906</v>
      </c>
      <c r="CW652" s="125" t="s">
        <v>44</v>
      </c>
      <c r="CX652" s="153">
        <v>25569.625694432871</v>
      </c>
    </row>
    <row r="653" spans="1:102" ht="15" customHeight="1" x14ac:dyDescent="0.25">
      <c r="A653" s="8"/>
      <c r="B653" s="128">
        <v>32485590000186</v>
      </c>
      <c r="C653" s="151" t="s">
        <v>6907</v>
      </c>
      <c r="D653" s="125">
        <v>11</v>
      </c>
      <c r="E653" s="125"/>
      <c r="F653" s="121"/>
      <c r="G653" s="125" t="s">
        <v>5100</v>
      </c>
      <c r="H653" s="125" t="s">
        <v>3315</v>
      </c>
      <c r="I653" s="125" t="s">
        <v>3316</v>
      </c>
      <c r="J653" s="125" t="s">
        <v>3319</v>
      </c>
      <c r="K653" s="125" t="s">
        <v>3298</v>
      </c>
      <c r="L653" s="125" t="s">
        <v>3272</v>
      </c>
      <c r="M653" s="125" t="s">
        <v>160</v>
      </c>
      <c r="N653" s="125" t="s">
        <v>3305</v>
      </c>
      <c r="O653" s="125" t="s">
        <v>311</v>
      </c>
      <c r="P653" s="125" t="s">
        <v>4722</v>
      </c>
      <c r="Q653" s="126">
        <v>1000</v>
      </c>
      <c r="R653" s="125" t="s">
        <v>4571</v>
      </c>
      <c r="S653" s="187" t="s">
        <v>44</v>
      </c>
      <c r="T653" s="170">
        <v>1000</v>
      </c>
      <c r="U653" s="170">
        <v>1000</v>
      </c>
      <c r="V653" s="171" t="s">
        <v>3271</v>
      </c>
      <c r="W653" s="171" t="s">
        <v>132</v>
      </c>
      <c r="X653" s="171" t="s">
        <v>3289</v>
      </c>
      <c r="Y653" s="171" t="s">
        <v>3288</v>
      </c>
      <c r="Z653" s="171">
        <v>31</v>
      </c>
      <c r="AA653" s="171" t="s">
        <v>44</v>
      </c>
      <c r="AB653" s="168" t="s">
        <v>44</v>
      </c>
      <c r="AC653" s="171" t="s">
        <v>44</v>
      </c>
      <c r="AD653" s="168">
        <v>7.4999999999999997E-3</v>
      </c>
      <c r="AE653" s="168" t="s">
        <v>44</v>
      </c>
      <c r="AF653" s="168">
        <v>7.4999999999999997E-3</v>
      </c>
      <c r="AG653" s="168" t="s">
        <v>44</v>
      </c>
      <c r="AH653" s="171" t="s">
        <v>44</v>
      </c>
      <c r="AI653" s="171" t="s">
        <v>44</v>
      </c>
      <c r="AJ653" s="171" t="s">
        <v>4619</v>
      </c>
      <c r="AK653" s="172">
        <v>43661</v>
      </c>
      <c r="AL653" s="186" t="s">
        <v>6908</v>
      </c>
      <c r="AM653" s="127">
        <v>2.7698629628424998E-3</v>
      </c>
      <c r="AN653" s="127">
        <v>3.26622899504782E-2</v>
      </c>
      <c r="AO653" s="127">
        <v>0.1108028915662651</v>
      </c>
      <c r="AP653" s="127">
        <v>9.4566932537677006E-2</v>
      </c>
      <c r="AQ653" s="127">
        <v>0.1103243593707588</v>
      </c>
      <c r="AR653" s="127">
        <v>3.4634557322417298E-2</v>
      </c>
      <c r="AS653" s="127">
        <v>0.1567367143661102</v>
      </c>
      <c r="AT653" s="127">
        <v>5.9602353299169401E-2</v>
      </c>
      <c r="AU653" s="127" t="s">
        <v>44</v>
      </c>
      <c r="AV653" s="127" t="s">
        <v>44</v>
      </c>
      <c r="AW653" s="127">
        <v>8.4160182248199794E-2</v>
      </c>
      <c r="AX653" s="127">
        <v>0.2538973427083715</v>
      </c>
      <c r="AY653" s="127">
        <v>0.71939642815298843</v>
      </c>
      <c r="AZ653" s="127">
        <v>0.74728012424829526</v>
      </c>
      <c r="BA653" s="127">
        <v>0.70678387375622387</v>
      </c>
      <c r="BB653" s="127">
        <v>0.84022917019455046</v>
      </c>
      <c r="BC653" s="127">
        <v>0.31850877237149078</v>
      </c>
      <c r="BD653" s="127">
        <v>1.2012833327653001</v>
      </c>
      <c r="BE653" s="127">
        <v>0.48171289275831047</v>
      </c>
      <c r="BF653" s="127" t="s">
        <v>44</v>
      </c>
      <c r="BG653" s="127" t="s">
        <v>44</v>
      </c>
      <c r="BH653" s="127">
        <v>0.85579530243087498</v>
      </c>
      <c r="BI653" s="127">
        <v>-8.1395184954108999E-3</v>
      </c>
      <c r="BJ653" s="127">
        <v>-1.27400621773143E-2</v>
      </c>
      <c r="BK653" s="127">
        <v>-3.7472016290710203E-2</v>
      </c>
      <c r="BL653" s="127">
        <v>-3.4602260847148236E-2</v>
      </c>
      <c r="BM653" s="127">
        <v>-1.8543526372977182E-2</v>
      </c>
      <c r="BN653" s="127">
        <v>-7.4105170831824996E-2</v>
      </c>
      <c r="BO653" s="127">
        <v>2.6262320781285001E-2</v>
      </c>
      <c r="BP653" s="127">
        <v>-6.4127682153864704E-2</v>
      </c>
      <c r="BQ653" s="127" t="s">
        <v>44</v>
      </c>
      <c r="BR653" s="127" t="s">
        <v>44</v>
      </c>
      <c r="BS653" s="127">
        <v>-1.2911562117867481E-2</v>
      </c>
      <c r="BT653" s="127">
        <v>3.3524395040727302E-2</v>
      </c>
      <c r="BU653" s="127">
        <v>3.45624910656201E-2</v>
      </c>
      <c r="BV653" s="174">
        <v>-0.97344459354251045</v>
      </c>
      <c r="BW653" s="174">
        <v>-0.27603800503808312</v>
      </c>
      <c r="BX653" s="127">
        <v>-1.79345737410747E-2</v>
      </c>
      <c r="BY653" s="127">
        <v>-4.0167749733513301E-2</v>
      </c>
      <c r="BZ653" s="174">
        <v>2.8334097033964702E-2</v>
      </c>
      <c r="CA653" s="179">
        <v>0.58042647271144165</v>
      </c>
      <c r="CB653" s="179">
        <v>-0.39486516482581568</v>
      </c>
      <c r="CC653" s="179">
        <v>0.81918135039526974</v>
      </c>
      <c r="CD653" s="179">
        <v>0.88632457820062371</v>
      </c>
      <c r="CE653" s="179">
        <v>5.2309136546636603E-2</v>
      </c>
      <c r="CF653" s="179">
        <v>0.69460924089094012</v>
      </c>
      <c r="CG653" s="176">
        <v>1.7286870000000001</v>
      </c>
      <c r="CH653" s="168">
        <v>0.22500000000000001</v>
      </c>
      <c r="CI653" s="169">
        <v>0.1</v>
      </c>
      <c r="CJ653" s="169">
        <v>1.6874999999999998E-3</v>
      </c>
      <c r="CK653" s="169" t="s">
        <v>44</v>
      </c>
      <c r="CL653" s="169">
        <v>1.6874999999999998E-3</v>
      </c>
      <c r="CM653" s="177">
        <v>45451085.939999998</v>
      </c>
      <c r="CN653" s="177">
        <v>46909334.050079376</v>
      </c>
      <c r="CO653" s="177">
        <v>-18859632.109999999</v>
      </c>
      <c r="CP653" s="127" t="s">
        <v>44</v>
      </c>
      <c r="CQ653" s="127" t="s">
        <v>44</v>
      </c>
      <c r="CR653" s="127" t="s">
        <v>44</v>
      </c>
      <c r="CS653" s="127" t="s">
        <v>44</v>
      </c>
      <c r="CT653" s="125" t="s">
        <v>44</v>
      </c>
      <c r="CU653" s="125" t="s">
        <v>44</v>
      </c>
      <c r="CV653" s="125" t="s">
        <v>6909</v>
      </c>
      <c r="CW653" s="125" t="s">
        <v>44</v>
      </c>
      <c r="CX653" s="153">
        <v>25569.625694432871</v>
      </c>
    </row>
    <row r="654" spans="1:102" ht="15" customHeight="1" x14ac:dyDescent="0.25">
      <c r="A654" s="8"/>
      <c r="B654" s="128">
        <v>53740335000102</v>
      </c>
      <c r="C654" s="151" t="s">
        <v>6910</v>
      </c>
      <c r="D654" s="125">
        <v>50</v>
      </c>
      <c r="E654" s="125"/>
      <c r="F654" s="121"/>
      <c r="G654" s="125" t="s">
        <v>6911</v>
      </c>
      <c r="H654" s="125" t="s">
        <v>3918</v>
      </c>
      <c r="I654" s="125" t="s">
        <v>3276</v>
      </c>
      <c r="J654" s="125" t="s">
        <v>357</v>
      </c>
      <c r="K654" s="125" t="s">
        <v>3298</v>
      </c>
      <c r="L654" s="125" t="s">
        <v>4605</v>
      </c>
      <c r="M654" s="125" t="s">
        <v>4965</v>
      </c>
      <c r="N654" s="125" t="s">
        <v>44</v>
      </c>
      <c r="O654" s="125" t="s">
        <v>4647</v>
      </c>
      <c r="P654" s="125" t="s">
        <v>3828</v>
      </c>
      <c r="Q654" s="126">
        <v>100000</v>
      </c>
      <c r="R654" s="125" t="s">
        <v>4612</v>
      </c>
      <c r="S654" s="187" t="s">
        <v>44</v>
      </c>
      <c r="T654" s="170">
        <v>1000</v>
      </c>
      <c r="U654" s="170">
        <v>1000</v>
      </c>
      <c r="V654" s="171" t="s">
        <v>4723</v>
      </c>
      <c r="W654" s="171" t="s">
        <v>3288</v>
      </c>
      <c r="X654" s="171" t="s">
        <v>132</v>
      </c>
      <c r="Y654" s="171" t="s">
        <v>132</v>
      </c>
      <c r="Z654" s="171">
        <v>0</v>
      </c>
      <c r="AA654" s="171" t="s">
        <v>44</v>
      </c>
      <c r="AB654" s="168" t="s">
        <v>44</v>
      </c>
      <c r="AC654" s="171" t="s">
        <v>44</v>
      </c>
      <c r="AD654" s="168">
        <v>1.9199999999999998E-2</v>
      </c>
      <c r="AE654" s="168" t="s">
        <v>44</v>
      </c>
      <c r="AF654" s="168">
        <v>0.02</v>
      </c>
      <c r="AG654" s="168">
        <v>0.2</v>
      </c>
      <c r="AH654" s="171" t="s">
        <v>5038</v>
      </c>
      <c r="AI654" s="171" t="s">
        <v>5039</v>
      </c>
      <c r="AJ654" s="171" t="s">
        <v>44</v>
      </c>
      <c r="AK654" s="172">
        <v>45769</v>
      </c>
      <c r="AL654" s="186" t="s">
        <v>6912</v>
      </c>
      <c r="AM654" s="127" t="s">
        <v>44</v>
      </c>
      <c r="AN654" s="127" t="s">
        <v>44</v>
      </c>
      <c r="AO654" s="127" t="s">
        <v>44</v>
      </c>
      <c r="AP654" s="127" t="s">
        <v>44</v>
      </c>
      <c r="AQ654" s="127" t="s">
        <v>44</v>
      </c>
      <c r="AR654" s="127" t="s">
        <v>44</v>
      </c>
      <c r="AS654" s="127" t="s">
        <v>44</v>
      </c>
      <c r="AT654" s="127" t="s">
        <v>44</v>
      </c>
      <c r="AU654" s="127" t="s">
        <v>44</v>
      </c>
      <c r="AV654" s="127" t="s">
        <v>44</v>
      </c>
      <c r="AW654" s="127" t="s">
        <v>44</v>
      </c>
      <c r="AX654" s="127" t="s">
        <v>44</v>
      </c>
      <c r="AY654" s="127" t="s">
        <v>44</v>
      </c>
      <c r="AZ654" s="127" t="s">
        <v>44</v>
      </c>
      <c r="BA654" s="127" t="s">
        <v>44</v>
      </c>
      <c r="BB654" s="127" t="s">
        <v>44</v>
      </c>
      <c r="BC654" s="127" t="s">
        <v>44</v>
      </c>
      <c r="BD654" s="127" t="s">
        <v>44</v>
      </c>
      <c r="BE654" s="127" t="s">
        <v>44</v>
      </c>
      <c r="BF654" s="127" t="s">
        <v>44</v>
      </c>
      <c r="BG654" s="127" t="s">
        <v>44</v>
      </c>
      <c r="BH654" s="127" t="s">
        <v>44</v>
      </c>
      <c r="BI654" s="127" t="s">
        <v>44</v>
      </c>
      <c r="BJ654" s="127" t="s">
        <v>44</v>
      </c>
      <c r="BK654" s="127" t="s">
        <v>44</v>
      </c>
      <c r="BL654" s="127" t="s">
        <v>44</v>
      </c>
      <c r="BM654" s="127" t="s">
        <v>44</v>
      </c>
      <c r="BN654" s="127" t="s">
        <v>44</v>
      </c>
      <c r="BO654" s="127" t="s">
        <v>44</v>
      </c>
      <c r="BP654" s="127" t="s">
        <v>44</v>
      </c>
      <c r="BQ654" s="127" t="s">
        <v>44</v>
      </c>
      <c r="BR654" s="127" t="s">
        <v>44</v>
      </c>
      <c r="BS654" s="127" t="s">
        <v>44</v>
      </c>
      <c r="BT654" s="127" t="s">
        <v>44</v>
      </c>
      <c r="BU654" s="127" t="s">
        <v>44</v>
      </c>
      <c r="BV654" s="174" t="s">
        <v>44</v>
      </c>
      <c r="BW654" s="174" t="s">
        <v>44</v>
      </c>
      <c r="BX654" s="127" t="s">
        <v>44</v>
      </c>
      <c r="BY654" s="127" t="s">
        <v>44</v>
      </c>
      <c r="BZ654" s="174" t="s">
        <v>44</v>
      </c>
      <c r="CA654" s="179" t="s">
        <v>44</v>
      </c>
      <c r="CB654" s="179" t="s">
        <v>44</v>
      </c>
      <c r="CC654" s="179" t="s">
        <v>44</v>
      </c>
      <c r="CD654" s="179" t="s">
        <v>44</v>
      </c>
      <c r="CE654" s="179" t="s">
        <v>44</v>
      </c>
      <c r="CF654" s="179" t="s">
        <v>44</v>
      </c>
      <c r="CG654" s="176" t="s">
        <v>44</v>
      </c>
      <c r="CH654" s="168" t="s">
        <v>44</v>
      </c>
      <c r="CI654" s="169" t="s">
        <v>44</v>
      </c>
      <c r="CJ654" s="169" t="s">
        <v>44</v>
      </c>
      <c r="CK654" s="169" t="s">
        <v>44</v>
      </c>
      <c r="CL654" s="169" t="s">
        <v>44</v>
      </c>
      <c r="CM654" s="177" t="s">
        <v>44</v>
      </c>
      <c r="CN654" s="177" t="s">
        <v>44</v>
      </c>
      <c r="CO654" s="177" t="s">
        <v>44</v>
      </c>
      <c r="CP654" s="127" t="s">
        <v>44</v>
      </c>
      <c r="CQ654" s="127" t="s">
        <v>44</v>
      </c>
      <c r="CR654" s="127" t="s">
        <v>44</v>
      </c>
      <c r="CS654" s="127" t="s">
        <v>44</v>
      </c>
      <c r="CT654" s="125" t="s">
        <v>44</v>
      </c>
      <c r="CU654" s="125" t="s">
        <v>44</v>
      </c>
      <c r="CV654" s="125" t="s">
        <v>6913</v>
      </c>
      <c r="CW654" s="125" t="s">
        <v>44</v>
      </c>
      <c r="CX654" s="153">
        <v>25569.625694432871</v>
      </c>
    </row>
    <row r="655" spans="1:102" ht="15" customHeight="1" x14ac:dyDescent="0.25">
      <c r="A655" s="8"/>
      <c r="B655" s="128">
        <v>58172632000112</v>
      </c>
      <c r="C655" s="151" t="s">
        <v>6914</v>
      </c>
      <c r="D655" s="125">
        <v>26</v>
      </c>
      <c r="E655" s="125"/>
      <c r="F655" s="121"/>
      <c r="G655" s="125" t="s">
        <v>3923</v>
      </c>
      <c r="H655" s="125" t="s">
        <v>347</v>
      </c>
      <c r="I655" s="125" t="s">
        <v>3256</v>
      </c>
      <c r="J655" s="125" t="s">
        <v>3317</v>
      </c>
      <c r="K655" s="125" t="s">
        <v>3285</v>
      </c>
      <c r="L655" s="125" t="s">
        <v>3272</v>
      </c>
      <c r="M655" s="125" t="s">
        <v>112</v>
      </c>
      <c r="N655" s="125" t="s">
        <v>6915</v>
      </c>
      <c r="O655" s="125" t="s">
        <v>728</v>
      </c>
      <c r="P655" s="125" t="s">
        <v>112</v>
      </c>
      <c r="Q655" s="126">
        <v>100</v>
      </c>
      <c r="R655" s="125" t="s">
        <v>4571</v>
      </c>
      <c r="S655" s="187" t="s">
        <v>44</v>
      </c>
      <c r="T655" s="170">
        <v>500</v>
      </c>
      <c r="U655" s="170">
        <v>500</v>
      </c>
      <c r="V655" s="171" t="s">
        <v>3271</v>
      </c>
      <c r="W655" s="171" t="s">
        <v>132</v>
      </c>
      <c r="X655" s="171" t="s">
        <v>132</v>
      </c>
      <c r="Y655" s="171" t="s">
        <v>3292</v>
      </c>
      <c r="Z655" s="171">
        <v>2</v>
      </c>
      <c r="AA655" s="171" t="s">
        <v>44</v>
      </c>
      <c r="AB655" s="168" t="s">
        <v>44</v>
      </c>
      <c r="AC655" s="171" t="s">
        <v>6916</v>
      </c>
      <c r="AD655" s="168">
        <v>5.0000000000000001E-3</v>
      </c>
      <c r="AE655" s="168">
        <v>0.20500000000000002</v>
      </c>
      <c r="AF655" s="168">
        <v>6.9999999999999993E-3</v>
      </c>
      <c r="AG655" s="168" t="s">
        <v>44</v>
      </c>
      <c r="AH655" s="171" t="s">
        <v>44</v>
      </c>
      <c r="AI655" s="171" t="s">
        <v>44</v>
      </c>
      <c r="AJ655" s="171" t="s">
        <v>44</v>
      </c>
      <c r="AK655" s="172">
        <v>45652</v>
      </c>
      <c r="AL655" s="186" t="s">
        <v>6917</v>
      </c>
      <c r="AM655" s="127">
        <v>-8.5179721453978001E-3</v>
      </c>
      <c r="AN655" s="127">
        <v>7.01241431710493E-2</v>
      </c>
      <c r="AO655" s="127">
        <v>0.2488406132109626</v>
      </c>
      <c r="AP655" s="127" t="s">
        <v>44</v>
      </c>
      <c r="AQ655" s="127" t="s">
        <v>44</v>
      </c>
      <c r="AR655" s="127" t="s">
        <v>44</v>
      </c>
      <c r="AS655" s="127" t="s">
        <v>44</v>
      </c>
      <c r="AT655" s="127" t="s">
        <v>44</v>
      </c>
      <c r="AU655" s="127" t="s">
        <v>44</v>
      </c>
      <c r="AV655" s="127" t="s">
        <v>44</v>
      </c>
      <c r="AW655" s="127">
        <v>0.28349738833215848</v>
      </c>
      <c r="AX655" s="127" t="s">
        <v>44</v>
      </c>
      <c r="AY655" s="127">
        <v>1.5445046321316789</v>
      </c>
      <c r="AZ655" s="127">
        <v>1.6782381915286164</v>
      </c>
      <c r="BA655" s="127" t="s">
        <v>44</v>
      </c>
      <c r="BB655" s="127" t="s">
        <v>44</v>
      </c>
      <c r="BC655" s="127" t="s">
        <v>44</v>
      </c>
      <c r="BD655" s="127" t="s">
        <v>44</v>
      </c>
      <c r="BE655" s="127" t="s">
        <v>44</v>
      </c>
      <c r="BF655" s="127" t="s">
        <v>44</v>
      </c>
      <c r="BG655" s="127" t="s">
        <v>44</v>
      </c>
      <c r="BH655" s="127">
        <v>2.0047646625022235</v>
      </c>
      <c r="BI655" s="127">
        <v>-1.94273536036513E-2</v>
      </c>
      <c r="BJ655" s="127">
        <v>2.47217910432566E-2</v>
      </c>
      <c r="BK655" s="127">
        <v>0.10056570535398721</v>
      </c>
      <c r="BL655" s="127" t="s">
        <v>44</v>
      </c>
      <c r="BM655" s="127" t="s">
        <v>44</v>
      </c>
      <c r="BN655" s="127" t="s">
        <v>44</v>
      </c>
      <c r="BO655" s="127" t="s">
        <v>44</v>
      </c>
      <c r="BP655" s="127" t="s">
        <v>44</v>
      </c>
      <c r="BQ655" s="127" t="s">
        <v>44</v>
      </c>
      <c r="BR655" s="127" t="s">
        <v>44</v>
      </c>
      <c r="BS655" s="127">
        <v>0.12448231512818109</v>
      </c>
      <c r="BT655" s="127">
        <v>0.1603010481026694</v>
      </c>
      <c r="BU655" s="127">
        <v>0.1668510759312134</v>
      </c>
      <c r="BV655" s="174">
        <v>0.60398611784507994</v>
      </c>
      <c r="BW655" s="174">
        <v>0.77173995693425779</v>
      </c>
      <c r="BX655" s="127">
        <v>-9.7954085892945006E-2</v>
      </c>
      <c r="BY655" s="127">
        <v>-9.7954085892945006E-2</v>
      </c>
      <c r="BZ655" s="174">
        <v>0.96178645438645316</v>
      </c>
      <c r="CA655" s="179">
        <v>0.95495137680878561</v>
      </c>
      <c r="CB655" s="179">
        <v>-0.4244229730431166</v>
      </c>
      <c r="CC655" s="179">
        <v>0.60523157566567809</v>
      </c>
      <c r="CD655" s="179">
        <v>0.48154625121331041</v>
      </c>
      <c r="CE655" s="179">
        <v>0.1559175987360891</v>
      </c>
      <c r="CF655" s="179">
        <v>0.72459395138032467</v>
      </c>
      <c r="CG655" s="176">
        <v>1.3920869899999999</v>
      </c>
      <c r="CH655" s="168">
        <v>0.37080000000000002</v>
      </c>
      <c r="CI655" s="169" t="s">
        <v>44</v>
      </c>
      <c r="CJ655" s="169">
        <v>1.8539999999999997E-3</v>
      </c>
      <c r="CK655" s="169" t="s">
        <v>44</v>
      </c>
      <c r="CL655" s="169">
        <v>1.8539999999999997E-3</v>
      </c>
      <c r="CM655" s="177">
        <v>3794945.44</v>
      </c>
      <c r="CN655" s="177">
        <v>3169073.7415873013</v>
      </c>
      <c r="CO655" s="177">
        <v>904080.08000000019</v>
      </c>
      <c r="CP655" s="127" t="s">
        <v>44</v>
      </c>
      <c r="CQ655" s="127" t="s">
        <v>44</v>
      </c>
      <c r="CR655" s="127" t="s">
        <v>44</v>
      </c>
      <c r="CS655" s="127" t="s">
        <v>44</v>
      </c>
      <c r="CT655" s="125" t="s">
        <v>44</v>
      </c>
      <c r="CU655" s="125" t="s">
        <v>44</v>
      </c>
      <c r="CV655" s="125" t="s">
        <v>6918</v>
      </c>
      <c r="CW655" s="125" t="s">
        <v>44</v>
      </c>
      <c r="CX655" s="153">
        <v>25569.625694432871</v>
      </c>
    </row>
    <row r="656" spans="1:102" ht="15" customHeight="1" x14ac:dyDescent="0.25">
      <c r="A656" s="8"/>
      <c r="B656" s="128">
        <v>43105341000134</v>
      </c>
      <c r="C656" s="151" t="s">
        <v>6919</v>
      </c>
      <c r="D656" s="125">
        <v>69</v>
      </c>
      <c r="E656" s="125"/>
      <c r="F656" s="121"/>
      <c r="G656" s="125" t="s">
        <v>3923</v>
      </c>
      <c r="H656" s="125" t="s">
        <v>347</v>
      </c>
      <c r="I656" s="125" t="s">
        <v>3256</v>
      </c>
      <c r="J656" s="125" t="s">
        <v>3319</v>
      </c>
      <c r="K656" s="125" t="s">
        <v>3285</v>
      </c>
      <c r="L656" s="125" t="s">
        <v>3272</v>
      </c>
      <c r="M656" s="125" t="s">
        <v>110</v>
      </c>
      <c r="N656" s="125" t="s">
        <v>4789</v>
      </c>
      <c r="O656" s="125" t="s">
        <v>5237</v>
      </c>
      <c r="P656" s="125" t="s">
        <v>5763</v>
      </c>
      <c r="Q656" s="126">
        <v>100</v>
      </c>
      <c r="R656" s="125" t="s">
        <v>4571</v>
      </c>
      <c r="S656" s="187" t="s">
        <v>44</v>
      </c>
      <c r="T656" s="170">
        <v>100</v>
      </c>
      <c r="U656" s="170">
        <v>100</v>
      </c>
      <c r="V656" s="171" t="s">
        <v>3271</v>
      </c>
      <c r="W656" s="171" t="s">
        <v>132</v>
      </c>
      <c r="X656" s="171" t="s">
        <v>132</v>
      </c>
      <c r="Y656" s="171" t="s">
        <v>3292</v>
      </c>
      <c r="Z656" s="171">
        <v>2</v>
      </c>
      <c r="AA656" s="171" t="s">
        <v>44</v>
      </c>
      <c r="AB656" s="168" t="s">
        <v>44</v>
      </c>
      <c r="AC656" s="171" t="s">
        <v>6920</v>
      </c>
      <c r="AD656" s="168">
        <v>5.0000000000000001E-3</v>
      </c>
      <c r="AE656" s="168">
        <v>0.30499999999999999</v>
      </c>
      <c r="AF656" s="168">
        <v>6.9999999999999993E-3</v>
      </c>
      <c r="AG656" s="168" t="s">
        <v>44</v>
      </c>
      <c r="AH656" s="171" t="s">
        <v>44</v>
      </c>
      <c r="AI656" s="171" t="s">
        <v>44</v>
      </c>
      <c r="AJ656" s="171" t="s">
        <v>130</v>
      </c>
      <c r="AK656" s="172">
        <v>44470</v>
      </c>
      <c r="AL656" s="186" t="s">
        <v>6921</v>
      </c>
      <c r="AM656" s="127">
        <v>3.5938479627599801E-2</v>
      </c>
      <c r="AN656" s="127">
        <v>-0.25836770940075982</v>
      </c>
      <c r="AO656" s="127">
        <v>-0.31056151342982807</v>
      </c>
      <c r="AP656" s="127">
        <v>-7.5382628329480001E-3</v>
      </c>
      <c r="AQ656" s="127">
        <v>0.25799168136169598</v>
      </c>
      <c r="AR656" s="127">
        <v>1.5490671882406</v>
      </c>
      <c r="AS656" s="127">
        <v>1.1021482184751417</v>
      </c>
      <c r="AT656" s="127">
        <v>-0.68734816031225998</v>
      </c>
      <c r="AU656" s="127" t="s">
        <v>44</v>
      </c>
      <c r="AV656" s="127" t="s">
        <v>44</v>
      </c>
      <c r="AW656" s="127">
        <v>-2.6079486262829701E-2</v>
      </c>
      <c r="AX656" s="127">
        <v>3.294272893942181</v>
      </c>
      <c r="AY656" s="127" t="s">
        <v>44</v>
      </c>
      <c r="AZ656" s="127" t="s">
        <v>44</v>
      </c>
      <c r="BA656" s="127" t="s">
        <v>44</v>
      </c>
      <c r="BB656" s="127">
        <v>2.2571924491310065</v>
      </c>
      <c r="BC656" s="127">
        <v>14.245641538144351</v>
      </c>
      <c r="BD656" s="127">
        <v>8.4472377161010019</v>
      </c>
      <c r="BE656" s="127" t="s">
        <v>44</v>
      </c>
      <c r="BF656" s="127" t="s">
        <v>44</v>
      </c>
      <c r="BG656" s="127" t="s">
        <v>44</v>
      </c>
      <c r="BH656" s="127" t="s">
        <v>44</v>
      </c>
      <c r="BI656" s="127">
        <v>2.50290981693463E-2</v>
      </c>
      <c r="BJ656" s="127">
        <v>-0.3037700615285524</v>
      </c>
      <c r="BK656" s="127">
        <v>-0.45883642128680341</v>
      </c>
      <c r="BL656" s="127">
        <v>-0.12991987533719174</v>
      </c>
      <c r="BM656" s="127">
        <v>0.12895485058702261</v>
      </c>
      <c r="BN656" s="127">
        <v>1.4403274600863576</v>
      </c>
      <c r="BO656" s="127">
        <v>0.9716738248903164</v>
      </c>
      <c r="BP656" s="127">
        <v>-0.81107819576529416</v>
      </c>
      <c r="BQ656" s="127" t="s">
        <v>44</v>
      </c>
      <c r="BR656" s="127" t="s">
        <v>44</v>
      </c>
      <c r="BS656" s="127">
        <v>-0.16353780479078384</v>
      </c>
      <c r="BT656" s="127">
        <v>0.45111126694108578</v>
      </c>
      <c r="BU656" s="127">
        <v>0.52464464026062729</v>
      </c>
      <c r="BV656" s="174">
        <v>-0.90430390124842797</v>
      </c>
      <c r="BW656" s="174">
        <v>-1.2888763756741001E-2</v>
      </c>
      <c r="BX656" s="127">
        <v>-0.53848226559756684</v>
      </c>
      <c r="BY656" s="127">
        <v>-0.78176415335100347</v>
      </c>
      <c r="BZ656" s="174">
        <v>0.22920197467659309</v>
      </c>
      <c r="CA656" s="179">
        <v>0.1216153587075342</v>
      </c>
      <c r="CB656" s="179">
        <v>-0.1082459521738755</v>
      </c>
      <c r="CC656" s="179">
        <v>0.17307436461900419</v>
      </c>
      <c r="CD656" s="179">
        <v>0.1286613532704047</v>
      </c>
      <c r="CE656" s="179">
        <v>0.34304049904761419</v>
      </c>
      <c r="CF656" s="179">
        <v>0.23373874804003139</v>
      </c>
      <c r="CG656" s="176">
        <v>0.88704558</v>
      </c>
      <c r="CH656" s="168">
        <v>0.3</v>
      </c>
      <c r="CI656" s="169" t="s">
        <v>44</v>
      </c>
      <c r="CJ656" s="169">
        <v>1.5E-3</v>
      </c>
      <c r="CK656" s="169" t="s">
        <v>44</v>
      </c>
      <c r="CL656" s="169">
        <v>1.5E-3</v>
      </c>
      <c r="CM656" s="177">
        <v>33166653.359999999</v>
      </c>
      <c r="CN656" s="177">
        <v>38694106.111825407</v>
      </c>
      <c r="CO656" s="177">
        <v>-1348110.399999999</v>
      </c>
      <c r="CP656" s="127" t="s">
        <v>44</v>
      </c>
      <c r="CQ656" s="127" t="s">
        <v>44</v>
      </c>
      <c r="CR656" s="127" t="s">
        <v>44</v>
      </c>
      <c r="CS656" s="127" t="s">
        <v>44</v>
      </c>
      <c r="CT656" s="125" t="s">
        <v>44</v>
      </c>
      <c r="CU656" s="125" t="s">
        <v>44</v>
      </c>
      <c r="CV656" s="125" t="s">
        <v>6922</v>
      </c>
      <c r="CW656" s="125" t="s">
        <v>44</v>
      </c>
      <c r="CX656" s="153">
        <v>25569.625694432871</v>
      </c>
    </row>
    <row r="657" spans="1:102" ht="15" customHeight="1" x14ac:dyDescent="0.25">
      <c r="A657" s="8"/>
      <c r="B657" s="128">
        <v>36327455000163</v>
      </c>
      <c r="C657" s="151" t="s">
        <v>6923</v>
      </c>
      <c r="D657" s="125">
        <v>31</v>
      </c>
      <c r="E657" s="125"/>
      <c r="F657" s="121"/>
      <c r="G657" s="125" t="s">
        <v>3923</v>
      </c>
      <c r="H657" s="125" t="s">
        <v>3264</v>
      </c>
      <c r="I657" s="125" t="s">
        <v>3265</v>
      </c>
      <c r="J657" s="125" t="s">
        <v>3318</v>
      </c>
      <c r="K657" s="125" t="s">
        <v>3285</v>
      </c>
      <c r="L657" s="125" t="s">
        <v>3273</v>
      </c>
      <c r="M657" s="125" t="s">
        <v>112</v>
      </c>
      <c r="N657" s="125" t="s">
        <v>113</v>
      </c>
      <c r="O657" s="125" t="s">
        <v>447</v>
      </c>
      <c r="P657" s="125" t="s">
        <v>4926</v>
      </c>
      <c r="Q657" s="126">
        <v>100</v>
      </c>
      <c r="R657" s="125" t="s">
        <v>4571</v>
      </c>
      <c r="S657" s="187" t="s">
        <v>44</v>
      </c>
      <c r="T657" s="170">
        <v>100</v>
      </c>
      <c r="U657" s="170">
        <v>100</v>
      </c>
      <c r="V657" s="171" t="s">
        <v>3271</v>
      </c>
      <c r="W657" s="171" t="s">
        <v>132</v>
      </c>
      <c r="X657" s="171" t="s">
        <v>132</v>
      </c>
      <c r="Y657" s="171" t="s">
        <v>3292</v>
      </c>
      <c r="Z657" s="171">
        <v>2</v>
      </c>
      <c r="AA657" s="171" t="s">
        <v>44</v>
      </c>
      <c r="AB657" s="168" t="s">
        <v>44</v>
      </c>
      <c r="AC657" s="171" t="s">
        <v>44</v>
      </c>
      <c r="AD657" s="168">
        <v>6.9999999999999993E-3</v>
      </c>
      <c r="AE657" s="168" t="s">
        <v>44</v>
      </c>
      <c r="AF657" s="168">
        <v>6.9999999999999993E-3</v>
      </c>
      <c r="AG657" s="168" t="s">
        <v>44</v>
      </c>
      <c r="AH657" s="171" t="s">
        <v>44</v>
      </c>
      <c r="AI657" s="171" t="s">
        <v>44</v>
      </c>
      <c r="AJ657" s="171" t="s">
        <v>44</v>
      </c>
      <c r="AK657" s="172">
        <v>44006</v>
      </c>
      <c r="AL657" s="186" t="s">
        <v>6924</v>
      </c>
      <c r="AM657" s="127">
        <v>0.2227744263751083</v>
      </c>
      <c r="AN657" s="127">
        <v>9.6233040546133505E-2</v>
      </c>
      <c r="AO657" s="127">
        <v>0.70952368599533688</v>
      </c>
      <c r="AP657" s="127">
        <v>0.38798764142091668</v>
      </c>
      <c r="AQ657" s="127">
        <v>0.44645245686884683</v>
      </c>
      <c r="AR657" s="127">
        <v>0.47443460398511239</v>
      </c>
      <c r="AS657" s="127">
        <v>0.54555719701559391</v>
      </c>
      <c r="AT657" s="127">
        <v>-0.3672456173118282</v>
      </c>
      <c r="AU657" s="127" t="s">
        <v>44</v>
      </c>
      <c r="AV657" s="127" t="s">
        <v>44</v>
      </c>
      <c r="AW657" s="127">
        <v>0.32537083350006751</v>
      </c>
      <c r="AX657" s="127">
        <v>20.420445212919795</v>
      </c>
      <c r="AY657" s="127">
        <v>2.1195606843290697</v>
      </c>
      <c r="AZ657" s="127">
        <v>4.7851905372939898</v>
      </c>
      <c r="BA657" s="127">
        <v>3.3060015586398981</v>
      </c>
      <c r="BB657" s="127">
        <v>4.6161051887764</v>
      </c>
      <c r="BC657" s="127">
        <v>4.3630291526216469</v>
      </c>
      <c r="BD657" s="127">
        <v>4.1813353718399284</v>
      </c>
      <c r="BE657" s="127" t="s">
        <v>44</v>
      </c>
      <c r="BF657" s="127" t="s">
        <v>44</v>
      </c>
      <c r="BG657" s="127" t="s">
        <v>44</v>
      </c>
      <c r="BH657" s="127">
        <v>5.3746403606981197</v>
      </c>
      <c r="BI657" s="127">
        <v>0.21186504491685479</v>
      </c>
      <c r="BJ657" s="127">
        <v>5.0830688418340902E-2</v>
      </c>
      <c r="BK657" s="127">
        <v>0.56124877813836149</v>
      </c>
      <c r="BL657" s="127">
        <v>0.24220431013575316</v>
      </c>
      <c r="BM657" s="127">
        <v>0.31889395811899801</v>
      </c>
      <c r="BN657" s="127">
        <v>0.36569487583087001</v>
      </c>
      <c r="BO657" s="127">
        <v>0.4150828034307687</v>
      </c>
      <c r="BP657" s="127">
        <v>-0.49097565276486238</v>
      </c>
      <c r="BQ657" s="127" t="s">
        <v>44</v>
      </c>
      <c r="BR657" s="127" t="s">
        <v>44</v>
      </c>
      <c r="BS657" s="127">
        <v>0.24971536580001552</v>
      </c>
      <c r="BT657" s="127">
        <v>0.24905458137790731</v>
      </c>
      <c r="BU657" s="127">
        <v>0.33561126936220259</v>
      </c>
      <c r="BV657" s="174">
        <v>1.7235259458519032</v>
      </c>
      <c r="BW657" s="174">
        <v>0.71427432888642073</v>
      </c>
      <c r="BX657" s="127">
        <v>-0.17463656743293421</v>
      </c>
      <c r="BY657" s="127">
        <v>-0.44924608441206099</v>
      </c>
      <c r="BZ657" s="174">
        <v>0.77402392767666106</v>
      </c>
      <c r="CA657" s="179">
        <v>0.43850894325490047</v>
      </c>
      <c r="CB657" s="179">
        <v>-0.34046533084027858</v>
      </c>
      <c r="CC657" s="179">
        <v>0.40130939494877149</v>
      </c>
      <c r="CD657" s="179">
        <v>0.2973350840384687</v>
      </c>
      <c r="CE657" s="179">
        <v>0.70318340768296439</v>
      </c>
      <c r="CF657" s="179">
        <v>0.54731737856584461</v>
      </c>
      <c r="CG657" s="176">
        <v>5.1659407499999999</v>
      </c>
      <c r="CH657" s="168">
        <v>0.3</v>
      </c>
      <c r="CI657" s="169" t="s">
        <v>44</v>
      </c>
      <c r="CJ657" s="169">
        <v>2.0999999999999994E-3</v>
      </c>
      <c r="CK657" s="169" t="s">
        <v>44</v>
      </c>
      <c r="CL657" s="169">
        <v>2.0999999999999994E-3</v>
      </c>
      <c r="CM657" s="177">
        <v>78860528.290000007</v>
      </c>
      <c r="CN657" s="177">
        <v>90637864.566428527</v>
      </c>
      <c r="CO657" s="177">
        <v>-32124327.079999998</v>
      </c>
      <c r="CP657" s="127" t="s">
        <v>44</v>
      </c>
      <c r="CQ657" s="127" t="s">
        <v>44</v>
      </c>
      <c r="CR657" s="127" t="s">
        <v>44</v>
      </c>
      <c r="CS657" s="127" t="s">
        <v>44</v>
      </c>
      <c r="CT657" s="125" t="s">
        <v>44</v>
      </c>
      <c r="CU657" s="125" t="s">
        <v>44</v>
      </c>
      <c r="CV657" s="125" t="s">
        <v>6925</v>
      </c>
      <c r="CW657" s="125" t="s">
        <v>44</v>
      </c>
      <c r="CX657" s="153">
        <v>25569.625694432871</v>
      </c>
    </row>
    <row r="658" spans="1:102" ht="15" customHeight="1" x14ac:dyDescent="0.25">
      <c r="A658" s="8"/>
      <c r="B658" s="128">
        <v>31874833000105</v>
      </c>
      <c r="C658" s="151" t="s">
        <v>6926</v>
      </c>
      <c r="D658" s="125">
        <v>26</v>
      </c>
      <c r="E658" s="125"/>
      <c r="F658" s="121" t="s">
        <v>3266</v>
      </c>
      <c r="G658" s="125" t="s">
        <v>3923</v>
      </c>
      <c r="H658" s="125" t="s">
        <v>3264</v>
      </c>
      <c r="I658" s="125" t="s">
        <v>3265</v>
      </c>
      <c r="J658" s="125" t="s">
        <v>3318</v>
      </c>
      <c r="K658" s="125" t="s">
        <v>3285</v>
      </c>
      <c r="L658" s="125" t="s">
        <v>3272</v>
      </c>
      <c r="M658" s="125" t="s">
        <v>112</v>
      </c>
      <c r="N658" s="125" t="s">
        <v>113</v>
      </c>
      <c r="O658" s="125" t="s">
        <v>353</v>
      </c>
      <c r="P658" s="125" t="s">
        <v>3308</v>
      </c>
      <c r="Q658" s="126">
        <v>100</v>
      </c>
      <c r="R658" s="125" t="s">
        <v>4571</v>
      </c>
      <c r="S658" s="187" t="s">
        <v>44</v>
      </c>
      <c r="T658" s="170">
        <v>100</v>
      </c>
      <c r="U658" s="170">
        <v>100</v>
      </c>
      <c r="V658" s="171" t="s">
        <v>3271</v>
      </c>
      <c r="W658" s="171" t="s">
        <v>132</v>
      </c>
      <c r="X658" s="171" t="s">
        <v>132</v>
      </c>
      <c r="Y658" s="171" t="s">
        <v>3292</v>
      </c>
      <c r="Z658" s="171">
        <v>2</v>
      </c>
      <c r="AA658" s="171" t="s">
        <v>44</v>
      </c>
      <c r="AB658" s="168" t="s">
        <v>44</v>
      </c>
      <c r="AC658" s="171" t="s">
        <v>44</v>
      </c>
      <c r="AD658" s="168">
        <v>5.0000000000000001E-3</v>
      </c>
      <c r="AE658" s="168" t="s">
        <v>44</v>
      </c>
      <c r="AF658" s="168">
        <v>6.9999999999999993E-3</v>
      </c>
      <c r="AG658" s="168" t="s">
        <v>44</v>
      </c>
      <c r="AH658" s="171" t="s">
        <v>44</v>
      </c>
      <c r="AI658" s="171" t="s">
        <v>44</v>
      </c>
      <c r="AJ658" s="171" t="s">
        <v>44</v>
      </c>
      <c r="AK658" s="172">
        <v>43462</v>
      </c>
      <c r="AL658" s="186" t="s">
        <v>6927</v>
      </c>
      <c r="AM658" s="127">
        <v>5.5949344243330902E-2</v>
      </c>
      <c r="AN658" s="127">
        <v>-5.6615156191788397E-2</v>
      </c>
      <c r="AO658" s="127">
        <v>0.13164769927797379</v>
      </c>
      <c r="AP658" s="127">
        <v>0.17159781736716059</v>
      </c>
      <c r="AQ658" s="127">
        <v>0.20877909034598799</v>
      </c>
      <c r="AR658" s="127">
        <v>0.57689348976732435</v>
      </c>
      <c r="AS658" s="127">
        <v>0.15701062875749969</v>
      </c>
      <c r="AT658" s="127">
        <v>-0.25010490813310821</v>
      </c>
      <c r="AU658" s="127" t="s">
        <v>44</v>
      </c>
      <c r="AV658" s="127" t="s">
        <v>44</v>
      </c>
      <c r="AW658" s="127">
        <v>0.1988426748066851</v>
      </c>
      <c r="AX658" s="127">
        <v>5.1285532967593257</v>
      </c>
      <c r="AY658" s="127" t="s">
        <v>44</v>
      </c>
      <c r="AZ658" s="127">
        <v>0.88786229025992702</v>
      </c>
      <c r="BA658" s="127">
        <v>1.3296711408647439</v>
      </c>
      <c r="BB658" s="127">
        <v>1.7454824740657482</v>
      </c>
      <c r="BC658" s="127">
        <v>5.3052688245553368</v>
      </c>
      <c r="BD658" s="127">
        <v>1.2033827055530446</v>
      </c>
      <c r="BE658" s="127" t="s">
        <v>44</v>
      </c>
      <c r="BF658" s="127" t="s">
        <v>44</v>
      </c>
      <c r="BG658" s="127" t="s">
        <v>44</v>
      </c>
      <c r="BH658" s="127">
        <v>3.0245567754470768</v>
      </c>
      <c r="BI658" s="127">
        <v>4.5039962785077402E-2</v>
      </c>
      <c r="BJ658" s="127">
        <v>-0.1020175083195811</v>
      </c>
      <c r="BK658" s="127">
        <v>-1.66272085790015E-2</v>
      </c>
      <c r="BL658" s="127">
        <v>3.7682020873832878E-2</v>
      </c>
      <c r="BM658" s="127">
        <v>7.964192492890465E-2</v>
      </c>
      <c r="BN658" s="127">
        <v>0.46815376161308198</v>
      </c>
      <c r="BO658" s="127">
        <v>2.6536235172674501E-2</v>
      </c>
      <c r="BP658" s="127">
        <v>-0.37383494358614239</v>
      </c>
      <c r="BQ658" s="127" t="s">
        <v>44</v>
      </c>
      <c r="BR658" s="127" t="s">
        <v>44</v>
      </c>
      <c r="BS658" s="127">
        <v>0.12488935694774117</v>
      </c>
      <c r="BT658" s="127">
        <v>0.12596757284588481</v>
      </c>
      <c r="BU658" s="127">
        <v>0.2025635333228791</v>
      </c>
      <c r="BV658" s="174">
        <v>-5.3220676553608598E-2</v>
      </c>
      <c r="BW658" s="174">
        <v>0.5579184343625555</v>
      </c>
      <c r="BX658" s="127">
        <v>-0.13947833178392841</v>
      </c>
      <c r="BY658" s="127">
        <v>-0.3168067006446072</v>
      </c>
      <c r="BZ658" s="174">
        <v>0.17096544520369741</v>
      </c>
      <c r="CA658" s="179">
        <v>-9.5628492349644198E-2</v>
      </c>
      <c r="CB658" s="179">
        <v>0.20393342792748309</v>
      </c>
      <c r="CC658" s="179">
        <v>-9.6973869218185696E-2</v>
      </c>
      <c r="CD658" s="179">
        <v>-0.1482618612181279</v>
      </c>
      <c r="CE658" s="179">
        <v>0.75134868527480192</v>
      </c>
      <c r="CF658" s="179">
        <v>-2.5520798452875099E-2</v>
      </c>
      <c r="CG658" s="176">
        <v>3.7645592099999998</v>
      </c>
      <c r="CH658" s="168">
        <v>0.3</v>
      </c>
      <c r="CI658" s="169" t="s">
        <v>44</v>
      </c>
      <c r="CJ658" s="169">
        <v>1.5E-3</v>
      </c>
      <c r="CK658" s="169" t="s">
        <v>44</v>
      </c>
      <c r="CL658" s="169">
        <v>1.5E-3</v>
      </c>
      <c r="CM658" s="177">
        <v>225950892.49000001</v>
      </c>
      <c r="CN658" s="177">
        <v>238199001.48079363</v>
      </c>
      <c r="CO658" s="177">
        <v>-25095174.850000001</v>
      </c>
      <c r="CP658" s="127" t="s">
        <v>44</v>
      </c>
      <c r="CQ658" s="127" t="s">
        <v>44</v>
      </c>
      <c r="CR658" s="127" t="s">
        <v>44</v>
      </c>
      <c r="CS658" s="127" t="s">
        <v>44</v>
      </c>
      <c r="CT658" s="125" t="s">
        <v>44</v>
      </c>
      <c r="CU658" s="125" t="s">
        <v>44</v>
      </c>
      <c r="CV658" s="125" t="s">
        <v>6928</v>
      </c>
      <c r="CW658" s="125" t="s">
        <v>44</v>
      </c>
      <c r="CX658" s="153">
        <v>25569.625694432871</v>
      </c>
    </row>
    <row r="659" spans="1:102" ht="15" customHeight="1" x14ac:dyDescent="0.25">
      <c r="A659" s="8"/>
      <c r="B659" s="128">
        <v>31145826000172</v>
      </c>
      <c r="C659" s="151" t="s">
        <v>6929</v>
      </c>
      <c r="D659" s="125">
        <v>26</v>
      </c>
      <c r="E659" s="125"/>
      <c r="F659" s="121" t="s">
        <v>3267</v>
      </c>
      <c r="G659" s="125" t="s">
        <v>3923</v>
      </c>
      <c r="H659" s="125" t="s">
        <v>347</v>
      </c>
      <c r="I659" s="125" t="s">
        <v>3256</v>
      </c>
      <c r="J659" s="125" t="s">
        <v>3317</v>
      </c>
      <c r="K659" s="125" t="s">
        <v>3285</v>
      </c>
      <c r="L659" s="125" t="s">
        <v>3272</v>
      </c>
      <c r="M659" s="125" t="s">
        <v>112</v>
      </c>
      <c r="N659" s="125" t="s">
        <v>113</v>
      </c>
      <c r="O659" s="125" t="s">
        <v>447</v>
      </c>
      <c r="P659" s="125" t="s">
        <v>4719</v>
      </c>
      <c r="Q659" s="126">
        <v>100</v>
      </c>
      <c r="R659" s="125" t="s">
        <v>4571</v>
      </c>
      <c r="S659" s="187" t="s">
        <v>44</v>
      </c>
      <c r="T659" s="170">
        <v>100</v>
      </c>
      <c r="U659" s="170">
        <v>100</v>
      </c>
      <c r="V659" s="171" t="s">
        <v>3271</v>
      </c>
      <c r="W659" s="171" t="s">
        <v>132</v>
      </c>
      <c r="X659" s="171" t="s">
        <v>132</v>
      </c>
      <c r="Y659" s="171" t="s">
        <v>3292</v>
      </c>
      <c r="Z659" s="171">
        <v>2</v>
      </c>
      <c r="AA659" s="171" t="s">
        <v>44</v>
      </c>
      <c r="AB659" s="168" t="s">
        <v>44</v>
      </c>
      <c r="AC659" s="171" t="s">
        <v>44</v>
      </c>
      <c r="AD659" s="168">
        <v>5.0000000000000001E-3</v>
      </c>
      <c r="AE659" s="168" t="s">
        <v>44</v>
      </c>
      <c r="AF659" s="168">
        <v>6.9999999999999993E-3</v>
      </c>
      <c r="AG659" s="168" t="s">
        <v>44</v>
      </c>
      <c r="AH659" s="171" t="s">
        <v>44</v>
      </c>
      <c r="AI659" s="171" t="s">
        <v>44</v>
      </c>
      <c r="AJ659" s="171" t="s">
        <v>44</v>
      </c>
      <c r="AK659" s="172">
        <v>43362</v>
      </c>
      <c r="AL659" s="186" t="s">
        <v>6930</v>
      </c>
      <c r="AM659" s="127">
        <v>0.1124316806287937</v>
      </c>
      <c r="AN659" s="127">
        <v>7.3055730876233099E-2</v>
      </c>
      <c r="AO659" s="127">
        <v>0.40345098554969128</v>
      </c>
      <c r="AP659" s="127">
        <v>0.26392016115888878</v>
      </c>
      <c r="AQ659" s="127">
        <v>0.28705178268005471</v>
      </c>
      <c r="AR659" s="127">
        <v>0.28285173162531718</v>
      </c>
      <c r="AS659" s="127">
        <v>0.3297228828755851</v>
      </c>
      <c r="AT659" s="127">
        <v>-0.13770822521151099</v>
      </c>
      <c r="AU659" s="127" t="s">
        <v>44</v>
      </c>
      <c r="AV659" s="127" t="s">
        <v>44</v>
      </c>
      <c r="AW659" s="127">
        <v>0.17389198462706229</v>
      </c>
      <c r="AX659" s="127">
        <v>10.305962905324352</v>
      </c>
      <c r="AY659" s="127">
        <v>1.6090737032875608</v>
      </c>
      <c r="AZ659" s="127">
        <v>2.7209660176545607</v>
      </c>
      <c r="BA659" s="127">
        <v>2.1319978466411582</v>
      </c>
      <c r="BB659" s="127">
        <v>2.5788093443294242</v>
      </c>
      <c r="BC659" s="127">
        <v>2.6011811545464307</v>
      </c>
      <c r="BD659" s="127">
        <v>2.527107992735929</v>
      </c>
      <c r="BE659" s="127" t="s">
        <v>44</v>
      </c>
      <c r="BF659" s="127" t="s">
        <v>44</v>
      </c>
      <c r="BG659" s="127" t="s">
        <v>44</v>
      </c>
      <c r="BH659" s="127">
        <v>2.5052586363958409</v>
      </c>
      <c r="BI659" s="127">
        <v>0.1015222991705402</v>
      </c>
      <c r="BJ659" s="127">
        <v>2.76533787484405E-2</v>
      </c>
      <c r="BK659" s="127">
        <v>0.25517607769271589</v>
      </c>
      <c r="BL659" s="127">
        <v>0.12469418951083844</v>
      </c>
      <c r="BM659" s="127">
        <v>0.15813747307239656</v>
      </c>
      <c r="BN659" s="127">
        <v>0.17411200347107481</v>
      </c>
      <c r="BO659" s="127">
        <v>0.19924848929076</v>
      </c>
      <c r="BP659" s="127">
        <v>-0.26143826066454517</v>
      </c>
      <c r="BQ659" s="127" t="s">
        <v>44</v>
      </c>
      <c r="BR659" s="127" t="s">
        <v>44</v>
      </c>
      <c r="BS659" s="127">
        <v>9.7699774550174867E-2</v>
      </c>
      <c r="BT659" s="127">
        <v>0.12710015071672881</v>
      </c>
      <c r="BU659" s="127">
        <v>0.19704259862295731</v>
      </c>
      <c r="BV659" s="174">
        <v>1.6434993620513367</v>
      </c>
      <c r="BW659" s="174">
        <v>0.46674031572112229</v>
      </c>
      <c r="BX659" s="127">
        <v>-8.0604117765081404E-2</v>
      </c>
      <c r="BY659" s="127">
        <v>-0.36531257409634799</v>
      </c>
      <c r="BZ659" s="174">
        <v>0.49917665121842208</v>
      </c>
      <c r="CA659" s="179">
        <v>0.43407959090728249</v>
      </c>
      <c r="CB659" s="179">
        <v>-0.33714512526880142</v>
      </c>
      <c r="CC659" s="179">
        <v>0.40167012777978262</v>
      </c>
      <c r="CD659" s="179">
        <v>0.29681730007580692</v>
      </c>
      <c r="CE659" s="179">
        <v>0.68771335856104299</v>
      </c>
      <c r="CF659" s="179">
        <v>0.5451872401629877</v>
      </c>
      <c r="CG659" s="176">
        <v>3.37083172</v>
      </c>
      <c r="CH659" s="168">
        <v>0.3</v>
      </c>
      <c r="CI659" s="169" t="s">
        <v>44</v>
      </c>
      <c r="CJ659" s="169">
        <v>1.5E-3</v>
      </c>
      <c r="CK659" s="169" t="s">
        <v>44</v>
      </c>
      <c r="CL659" s="169">
        <v>1.5E-3</v>
      </c>
      <c r="CM659" s="177">
        <v>466761369.56999999</v>
      </c>
      <c r="CN659" s="177">
        <v>458520275.20190477</v>
      </c>
      <c r="CO659" s="177">
        <v>-42616297.490000032</v>
      </c>
      <c r="CP659" s="127" t="s">
        <v>44</v>
      </c>
      <c r="CQ659" s="127" t="s">
        <v>44</v>
      </c>
      <c r="CR659" s="127" t="s">
        <v>44</v>
      </c>
      <c r="CS659" s="127" t="s">
        <v>44</v>
      </c>
      <c r="CT659" s="125" t="s">
        <v>44</v>
      </c>
      <c r="CU659" s="125" t="s">
        <v>44</v>
      </c>
      <c r="CV659" s="125" t="s">
        <v>6931</v>
      </c>
      <c r="CW659" s="125" t="s">
        <v>44</v>
      </c>
      <c r="CX659" s="153">
        <v>25569.625694432871</v>
      </c>
    </row>
    <row r="660" spans="1:102" ht="15" customHeight="1" x14ac:dyDescent="0.25">
      <c r="A660" s="8"/>
      <c r="B660" s="128">
        <v>35717740000128</v>
      </c>
      <c r="C660" s="151" t="s">
        <v>6932</v>
      </c>
      <c r="D660" s="125">
        <v>48</v>
      </c>
      <c r="E660" s="125"/>
      <c r="F660" s="121"/>
      <c r="G660" s="125" t="s">
        <v>3923</v>
      </c>
      <c r="H660" s="125" t="s">
        <v>347</v>
      </c>
      <c r="I660" s="125" t="s">
        <v>3256</v>
      </c>
      <c r="J660" s="125" t="s">
        <v>3318</v>
      </c>
      <c r="K660" s="125" t="s">
        <v>3285</v>
      </c>
      <c r="L660" s="125" t="s">
        <v>3272</v>
      </c>
      <c r="M660" s="125" t="s">
        <v>112</v>
      </c>
      <c r="N660" s="125" t="s">
        <v>4570</v>
      </c>
      <c r="O660" s="125" t="s">
        <v>447</v>
      </c>
      <c r="P660" s="125" t="s">
        <v>5148</v>
      </c>
      <c r="Q660" s="126">
        <v>100</v>
      </c>
      <c r="R660" s="125" t="s">
        <v>4571</v>
      </c>
      <c r="S660" s="187" t="s">
        <v>44</v>
      </c>
      <c r="T660" s="170">
        <v>100</v>
      </c>
      <c r="U660" s="170">
        <v>100</v>
      </c>
      <c r="V660" s="171" t="s">
        <v>3271</v>
      </c>
      <c r="W660" s="171" t="s">
        <v>3288</v>
      </c>
      <c r="X660" s="171" t="s">
        <v>3291</v>
      </c>
      <c r="Y660" s="171" t="s">
        <v>3292</v>
      </c>
      <c r="Z660" s="171">
        <v>6</v>
      </c>
      <c r="AA660" s="171" t="s">
        <v>44</v>
      </c>
      <c r="AB660" s="168" t="s">
        <v>44</v>
      </c>
      <c r="AC660" s="171" t="s">
        <v>44</v>
      </c>
      <c r="AD660" s="168">
        <v>5.0000000000000001E-3</v>
      </c>
      <c r="AE660" s="168" t="s">
        <v>44</v>
      </c>
      <c r="AF660" s="168">
        <v>6.9999999999999993E-3</v>
      </c>
      <c r="AG660" s="168" t="s">
        <v>44</v>
      </c>
      <c r="AH660" s="171" t="s">
        <v>44</v>
      </c>
      <c r="AI660" s="171" t="s">
        <v>44</v>
      </c>
      <c r="AJ660" s="171" t="s">
        <v>44</v>
      </c>
      <c r="AK660" s="172">
        <v>44006</v>
      </c>
      <c r="AL660" s="186" t="s">
        <v>6933</v>
      </c>
      <c r="AM660" s="127">
        <v>3.2376327640093197E-2</v>
      </c>
      <c r="AN660" s="127">
        <v>-2.7078175998430699E-2</v>
      </c>
      <c r="AO660" s="127">
        <v>0.20892691052383161</v>
      </c>
      <c r="AP660" s="127">
        <v>0.22993249596797291</v>
      </c>
      <c r="AQ660" s="127">
        <v>0.13279971919335831</v>
      </c>
      <c r="AR660" s="127">
        <v>0.18980617197949051</v>
      </c>
      <c r="AS660" s="127">
        <v>-0.1016017021272167</v>
      </c>
      <c r="AT660" s="127">
        <v>-0.17244680876258911</v>
      </c>
      <c r="AU660" s="127" t="s">
        <v>44</v>
      </c>
      <c r="AV660" s="127" t="s">
        <v>44</v>
      </c>
      <c r="AW660" s="127">
        <v>1.74850206084382E-2</v>
      </c>
      <c r="AX660" s="127">
        <v>2.9677509915650577</v>
      </c>
      <c r="AY660" s="127" t="s">
        <v>44</v>
      </c>
      <c r="AZ660" s="127">
        <v>1.4090510224788713</v>
      </c>
      <c r="BA660" s="127">
        <v>1.829553682415328</v>
      </c>
      <c r="BB660" s="127">
        <v>1.033452797733047</v>
      </c>
      <c r="BC660" s="127">
        <v>1.7455089800322023</v>
      </c>
      <c r="BD660" s="127" t="s">
        <v>44</v>
      </c>
      <c r="BE660" s="127" t="s">
        <v>44</v>
      </c>
      <c r="BF660" s="127" t="s">
        <v>44</v>
      </c>
      <c r="BG660" s="127" t="s">
        <v>44</v>
      </c>
      <c r="BH660" s="127">
        <v>0.13717684818230599</v>
      </c>
      <c r="BI660" s="127">
        <v>2.14669461818397E-2</v>
      </c>
      <c r="BJ660" s="127">
        <v>-7.2480528126223395E-2</v>
      </c>
      <c r="BK660" s="127">
        <v>6.0652002666856199E-2</v>
      </c>
      <c r="BL660" s="127">
        <v>9.2615988754491951E-2</v>
      </c>
      <c r="BM660" s="127">
        <v>3.8092283452375586E-3</v>
      </c>
      <c r="BN660" s="127">
        <v>8.1066443825248094E-2</v>
      </c>
      <c r="BO660" s="127">
        <v>-0.23207609571204191</v>
      </c>
      <c r="BP660" s="127">
        <v>-0.29617684421562329</v>
      </c>
      <c r="BQ660" s="127" t="s">
        <v>44</v>
      </c>
      <c r="BR660" s="127" t="s">
        <v>44</v>
      </c>
      <c r="BS660" s="127">
        <v>-9.7544926289374057E-2</v>
      </c>
      <c r="BT660" s="127">
        <v>0.19785956108537631</v>
      </c>
      <c r="BU660" s="127">
        <v>0.29893070537584232</v>
      </c>
      <c r="BV660" s="174">
        <v>0.3588013046394789</v>
      </c>
      <c r="BW660" s="174">
        <v>-0.1232745138524948</v>
      </c>
      <c r="BX660" s="127">
        <v>-0.14495253477313391</v>
      </c>
      <c r="BY660" s="127">
        <v>-0.60397780838384829</v>
      </c>
      <c r="BZ660" s="174">
        <v>0.54472435329292879</v>
      </c>
      <c r="CA660" s="179">
        <v>0.31030046782141651</v>
      </c>
      <c r="CB660" s="179">
        <v>-0.39199744860787311</v>
      </c>
      <c r="CC660" s="179">
        <v>0.29045935694398828</v>
      </c>
      <c r="CD660" s="179">
        <v>0.1548536899397466</v>
      </c>
      <c r="CE660" s="179">
        <v>0.24336814963179071</v>
      </c>
      <c r="CF660" s="179">
        <v>0.45156654419579512</v>
      </c>
      <c r="CG660" s="176">
        <v>1.10632723</v>
      </c>
      <c r="CH660" s="168">
        <v>0.3</v>
      </c>
      <c r="CI660" s="169" t="s">
        <v>44</v>
      </c>
      <c r="CJ660" s="169">
        <v>1.5E-3</v>
      </c>
      <c r="CK660" s="169" t="s">
        <v>44</v>
      </c>
      <c r="CL660" s="169">
        <v>1.5E-3</v>
      </c>
      <c r="CM660" s="177">
        <v>46557356.539999999</v>
      </c>
      <c r="CN660" s="177">
        <v>56758470.862777777</v>
      </c>
      <c r="CO660" s="177">
        <v>-15953377.079999996</v>
      </c>
      <c r="CP660" s="127" t="s">
        <v>44</v>
      </c>
      <c r="CQ660" s="127" t="s">
        <v>44</v>
      </c>
      <c r="CR660" s="127" t="s">
        <v>44</v>
      </c>
      <c r="CS660" s="127" t="s">
        <v>44</v>
      </c>
      <c r="CT660" s="125" t="s">
        <v>44</v>
      </c>
      <c r="CU660" s="125" t="s">
        <v>44</v>
      </c>
      <c r="CV660" s="125" t="s">
        <v>6934</v>
      </c>
      <c r="CW660" s="125" t="s">
        <v>44</v>
      </c>
      <c r="CX660" s="153">
        <v>25569.625694432871</v>
      </c>
    </row>
    <row r="661" spans="1:102" ht="15" customHeight="1" x14ac:dyDescent="0.25">
      <c r="A661" s="8"/>
      <c r="B661" s="128">
        <v>40212899000120</v>
      </c>
      <c r="C661" s="151" t="s">
        <v>6935</v>
      </c>
      <c r="D661" s="125">
        <v>26</v>
      </c>
      <c r="E661" s="125"/>
      <c r="F661" s="121"/>
      <c r="G661" s="125" t="s">
        <v>3923</v>
      </c>
      <c r="H661" s="125" t="s">
        <v>347</v>
      </c>
      <c r="I661" s="125" t="s">
        <v>3256</v>
      </c>
      <c r="J661" s="125" t="s">
        <v>3317</v>
      </c>
      <c r="K661" s="125" t="s">
        <v>3285</v>
      </c>
      <c r="L661" s="125" t="s">
        <v>3272</v>
      </c>
      <c r="M661" s="125" t="s">
        <v>110</v>
      </c>
      <c r="N661" s="125" t="s">
        <v>4646</v>
      </c>
      <c r="O661" s="125" t="s">
        <v>447</v>
      </c>
      <c r="P661" s="125" t="s">
        <v>4989</v>
      </c>
      <c r="Q661" s="126">
        <v>100</v>
      </c>
      <c r="R661" s="125" t="s">
        <v>4571</v>
      </c>
      <c r="S661" s="187" t="s">
        <v>44</v>
      </c>
      <c r="T661" s="170">
        <v>100</v>
      </c>
      <c r="U661" s="170">
        <v>100</v>
      </c>
      <c r="V661" s="171" t="s">
        <v>3271</v>
      </c>
      <c r="W661" s="171" t="s">
        <v>3288</v>
      </c>
      <c r="X661" s="171" t="s">
        <v>3291</v>
      </c>
      <c r="Y661" s="171" t="s">
        <v>3292</v>
      </c>
      <c r="Z661" s="171">
        <v>6</v>
      </c>
      <c r="AA661" s="171" t="s">
        <v>44</v>
      </c>
      <c r="AB661" s="168" t="s">
        <v>44</v>
      </c>
      <c r="AC661" s="171" t="s">
        <v>44</v>
      </c>
      <c r="AD661" s="168">
        <v>5.0000000000000001E-3</v>
      </c>
      <c r="AE661" s="168" t="s">
        <v>44</v>
      </c>
      <c r="AF661" s="168">
        <v>6.9999999999999993E-3</v>
      </c>
      <c r="AG661" s="168" t="s">
        <v>44</v>
      </c>
      <c r="AH661" s="171" t="s">
        <v>44</v>
      </c>
      <c r="AI661" s="171" t="s">
        <v>44</v>
      </c>
      <c r="AJ661" s="171" t="s">
        <v>44</v>
      </c>
      <c r="AK661" s="172">
        <v>44362</v>
      </c>
      <c r="AL661" s="186" t="s">
        <v>6936</v>
      </c>
      <c r="AM661" s="127">
        <v>0.13286197808296249</v>
      </c>
      <c r="AN661" s="127">
        <v>0.1874514165848182</v>
      </c>
      <c r="AO661" s="127">
        <v>0.58242291638448784</v>
      </c>
      <c r="AP661" s="127">
        <v>0.31493092724525651</v>
      </c>
      <c r="AQ661" s="127">
        <v>0.2359802991881039</v>
      </c>
      <c r="AR661" s="127">
        <v>6.7834679519826802E-2</v>
      </c>
      <c r="AS661" s="127">
        <v>7.9287690021716706E-2</v>
      </c>
      <c r="AT661" s="127">
        <v>-0.166415042689328</v>
      </c>
      <c r="AU661" s="127" t="s">
        <v>44</v>
      </c>
      <c r="AV661" s="127" t="s">
        <v>44</v>
      </c>
      <c r="AW661" s="127">
        <v>8.0020684787525706E-2</v>
      </c>
      <c r="AX661" s="127">
        <v>12.178690294347152</v>
      </c>
      <c r="AY661" s="127">
        <v>4.1286719255690612</v>
      </c>
      <c r="AZ661" s="127">
        <v>3.9279937839940362</v>
      </c>
      <c r="BA661" s="127">
        <v>2.6013958068394207</v>
      </c>
      <c r="BB661" s="127">
        <v>2.0232687728559218</v>
      </c>
      <c r="BC661" s="127">
        <v>0.62382609071457662</v>
      </c>
      <c r="BD661" s="127">
        <v>0.60768774502998213</v>
      </c>
      <c r="BE661" s="127" t="s">
        <v>44</v>
      </c>
      <c r="BF661" s="127" t="s">
        <v>44</v>
      </c>
      <c r="BG661" s="127" t="s">
        <v>44</v>
      </c>
      <c r="BH661" s="127">
        <v>0.61485107927246185</v>
      </c>
      <c r="BI661" s="127">
        <v>0.121952596624709</v>
      </c>
      <c r="BJ661" s="127">
        <v>0.14204906445702559</v>
      </c>
      <c r="BK661" s="127">
        <v>0.4341480085275124</v>
      </c>
      <c r="BL661" s="127">
        <v>0.17293297779025907</v>
      </c>
      <c r="BM661" s="127">
        <v>0.10688120852027905</v>
      </c>
      <c r="BN661" s="127">
        <v>-4.0905048634415499E-2</v>
      </c>
      <c r="BO661" s="127">
        <v>-5.1186703563108303E-2</v>
      </c>
      <c r="BP661" s="127">
        <v>-0.29014507814236218</v>
      </c>
      <c r="BQ661" s="127" t="s">
        <v>44</v>
      </c>
      <c r="BR661" s="127" t="s">
        <v>44</v>
      </c>
      <c r="BS661" s="127">
        <v>-4.4353335357476542E-2</v>
      </c>
      <c r="BT661" s="127">
        <v>0.1831572836768891</v>
      </c>
      <c r="BU661" s="127">
        <v>0.1904938108806544</v>
      </c>
      <c r="BV661" s="174">
        <v>1.8441683638753896</v>
      </c>
      <c r="BW661" s="174">
        <v>-9.7945147509939198E-2</v>
      </c>
      <c r="BX661" s="127">
        <v>-0.1316878670027713</v>
      </c>
      <c r="BY661" s="127">
        <v>-0.3342680028147641</v>
      </c>
      <c r="BZ661" s="174">
        <v>0.52492134291535752</v>
      </c>
      <c r="CA661" s="179">
        <v>0.55251376716694867</v>
      </c>
      <c r="CB661" s="179">
        <v>-0.47530611194276851</v>
      </c>
      <c r="CC661" s="179">
        <v>0.50943447487554849</v>
      </c>
      <c r="CD661" s="179">
        <v>0.34511999163186718</v>
      </c>
      <c r="CE661" s="179">
        <v>0.3748822092147916</v>
      </c>
      <c r="CF661" s="179">
        <v>0.69433540338179434</v>
      </c>
      <c r="CG661" s="176">
        <v>1.4538413699999999</v>
      </c>
      <c r="CH661" s="168">
        <v>0.3</v>
      </c>
      <c r="CI661" s="169" t="s">
        <v>44</v>
      </c>
      <c r="CJ661" s="169">
        <v>1.5E-3</v>
      </c>
      <c r="CK661" s="169" t="s">
        <v>44</v>
      </c>
      <c r="CL661" s="169">
        <v>1.5E-3</v>
      </c>
      <c r="CM661" s="177">
        <v>55950821.509999998</v>
      </c>
      <c r="CN661" s="177">
        <v>31510795.656666663</v>
      </c>
      <c r="CO661" s="177">
        <v>30407556.729999989</v>
      </c>
      <c r="CP661" s="127" t="s">
        <v>44</v>
      </c>
      <c r="CQ661" s="127" t="s">
        <v>44</v>
      </c>
      <c r="CR661" s="127" t="s">
        <v>44</v>
      </c>
      <c r="CS661" s="127" t="s">
        <v>44</v>
      </c>
      <c r="CT661" s="125" t="s">
        <v>44</v>
      </c>
      <c r="CU661" s="125" t="s">
        <v>44</v>
      </c>
      <c r="CV661" s="125" t="s">
        <v>6937</v>
      </c>
      <c r="CW661" s="125" t="s">
        <v>44</v>
      </c>
      <c r="CX661" s="153">
        <v>25569.625694432871</v>
      </c>
    </row>
    <row r="662" spans="1:102" ht="15" customHeight="1" x14ac:dyDescent="0.25">
      <c r="A662" s="8"/>
      <c r="B662" s="128">
        <v>39227204000103</v>
      </c>
      <c r="C662" s="151" t="s">
        <v>6938</v>
      </c>
      <c r="D662" s="125">
        <v>26</v>
      </c>
      <c r="E662" s="125"/>
      <c r="F662" s="121"/>
      <c r="G662" s="125" t="s">
        <v>3923</v>
      </c>
      <c r="H662" s="125" t="s">
        <v>347</v>
      </c>
      <c r="I662" s="125" t="s">
        <v>3256</v>
      </c>
      <c r="J662" s="125" t="s">
        <v>3318</v>
      </c>
      <c r="K662" s="125" t="s">
        <v>3285</v>
      </c>
      <c r="L662" s="125" t="s">
        <v>3272</v>
      </c>
      <c r="M662" s="125" t="s">
        <v>112</v>
      </c>
      <c r="N662" s="125" t="s">
        <v>4570</v>
      </c>
      <c r="O662" s="125" t="s">
        <v>447</v>
      </c>
      <c r="P662" s="125" t="s">
        <v>112</v>
      </c>
      <c r="Q662" s="126">
        <v>100</v>
      </c>
      <c r="R662" s="125" t="s">
        <v>4571</v>
      </c>
      <c r="S662" s="187" t="s">
        <v>44</v>
      </c>
      <c r="T662" s="170">
        <v>100</v>
      </c>
      <c r="U662" s="170">
        <v>100</v>
      </c>
      <c r="V662" s="171" t="s">
        <v>3271</v>
      </c>
      <c r="W662" s="171" t="s">
        <v>3288</v>
      </c>
      <c r="X662" s="171" t="s">
        <v>3291</v>
      </c>
      <c r="Y662" s="171" t="s">
        <v>3292</v>
      </c>
      <c r="Z662" s="171">
        <v>6</v>
      </c>
      <c r="AA662" s="171" t="s">
        <v>44</v>
      </c>
      <c r="AB662" s="168" t="s">
        <v>44</v>
      </c>
      <c r="AC662" s="171" t="s">
        <v>44</v>
      </c>
      <c r="AD662" s="168">
        <v>5.0000000000000001E-3</v>
      </c>
      <c r="AE662" s="168" t="s">
        <v>44</v>
      </c>
      <c r="AF662" s="168">
        <v>6.9999999999999993E-3</v>
      </c>
      <c r="AG662" s="168" t="s">
        <v>44</v>
      </c>
      <c r="AH662" s="171" t="s">
        <v>44</v>
      </c>
      <c r="AI662" s="171" t="s">
        <v>44</v>
      </c>
      <c r="AJ662" s="171" t="s">
        <v>44</v>
      </c>
      <c r="AK662" s="172">
        <v>44187</v>
      </c>
      <c r="AL662" s="186" t="s">
        <v>6939</v>
      </c>
      <c r="AM662" s="127">
        <v>6.6241211067658595E-2</v>
      </c>
      <c r="AN662" s="127">
        <v>6.6854074547980397E-2</v>
      </c>
      <c r="AO662" s="127">
        <v>0.29090505734464428</v>
      </c>
      <c r="AP662" s="127">
        <v>0.2082680070282634</v>
      </c>
      <c r="AQ662" s="127">
        <v>0.17725476375729499</v>
      </c>
      <c r="AR662" s="127">
        <v>2.0717895093904599E-2</v>
      </c>
      <c r="AS662" s="127">
        <v>0.22454554970750409</v>
      </c>
      <c r="AT662" s="127">
        <v>-9.6164786783631898E-2</v>
      </c>
      <c r="AU662" s="127" t="s">
        <v>44</v>
      </c>
      <c r="AV662" s="127" t="s">
        <v>44</v>
      </c>
      <c r="AW662" s="127">
        <v>0.12880480729436461</v>
      </c>
      <c r="AX662" s="127">
        <v>6.0719492962219164</v>
      </c>
      <c r="AY662" s="127">
        <v>1.4724804203933808</v>
      </c>
      <c r="AZ662" s="127">
        <v>1.9619304543776801</v>
      </c>
      <c r="BA662" s="127">
        <v>1.6410712178002302</v>
      </c>
      <c r="BB662" s="127">
        <v>1.4388227504852338</v>
      </c>
      <c r="BC662" s="127">
        <v>0.19052737619977539</v>
      </c>
      <c r="BD662" s="127">
        <v>1.7209932427202328</v>
      </c>
      <c r="BE662" s="127" t="s">
        <v>44</v>
      </c>
      <c r="BF662" s="127" t="s">
        <v>44</v>
      </c>
      <c r="BG662" s="127" t="s">
        <v>44</v>
      </c>
      <c r="BH662" s="127">
        <v>1.1970740102692303</v>
      </c>
      <c r="BI662" s="127">
        <v>5.5331829609405102E-2</v>
      </c>
      <c r="BJ662" s="127">
        <v>2.14517224201877E-2</v>
      </c>
      <c r="BK662" s="127">
        <v>0.14263014948766889</v>
      </c>
      <c r="BL662" s="127">
        <v>7.219585412017504E-2</v>
      </c>
      <c r="BM662" s="127">
        <v>4.8130997605671411E-2</v>
      </c>
      <c r="BN662" s="127">
        <v>-8.8021833060337701E-2</v>
      </c>
      <c r="BO662" s="127">
        <v>9.4071156122678995E-2</v>
      </c>
      <c r="BP662" s="127">
        <v>-0.21989482223666609</v>
      </c>
      <c r="BQ662" s="127" t="s">
        <v>44</v>
      </c>
      <c r="BR662" s="127" t="s">
        <v>44</v>
      </c>
      <c r="BS662" s="127">
        <v>1.9145098012879558E-2</v>
      </c>
      <c r="BT662" s="127">
        <v>0.14488443813680191</v>
      </c>
      <c r="BU662" s="127">
        <v>0.17966086837503459</v>
      </c>
      <c r="BV662" s="174">
        <v>0.8808578770973795</v>
      </c>
      <c r="BW662" s="174">
        <v>0.17490469872010789</v>
      </c>
      <c r="BX662" s="127">
        <v>-0.1184443036670083</v>
      </c>
      <c r="BY662" s="127">
        <v>-0.29799558019685279</v>
      </c>
      <c r="BZ662" s="174">
        <v>0.42825332981657649</v>
      </c>
      <c r="CA662" s="179">
        <v>0.52519725538884687</v>
      </c>
      <c r="CB662" s="179">
        <v>-0.4038615116683768</v>
      </c>
      <c r="CC662" s="179">
        <v>0.55721586346177487</v>
      </c>
      <c r="CD662" s="179">
        <v>0.38034874019906689</v>
      </c>
      <c r="CE662" s="179">
        <v>0.37866974562692701</v>
      </c>
      <c r="CF662" s="179">
        <v>0.67891120960391338</v>
      </c>
      <c r="CG662" s="176">
        <v>1.90732659</v>
      </c>
      <c r="CH662" s="168">
        <v>0.3</v>
      </c>
      <c r="CI662" s="169" t="s">
        <v>44</v>
      </c>
      <c r="CJ662" s="169">
        <v>1.5E-3</v>
      </c>
      <c r="CK662" s="169" t="s">
        <v>44</v>
      </c>
      <c r="CL662" s="169">
        <v>1.5E-3</v>
      </c>
      <c r="CM662" s="177">
        <v>58202959.460000001</v>
      </c>
      <c r="CN662" s="177">
        <v>44871626.028968282</v>
      </c>
      <c r="CO662" s="177">
        <v>19308203.959999982</v>
      </c>
      <c r="CP662" s="127" t="s">
        <v>44</v>
      </c>
      <c r="CQ662" s="127" t="s">
        <v>44</v>
      </c>
      <c r="CR662" s="127" t="s">
        <v>44</v>
      </c>
      <c r="CS662" s="127" t="s">
        <v>44</v>
      </c>
      <c r="CT662" s="125" t="s">
        <v>44</v>
      </c>
      <c r="CU662" s="125" t="s">
        <v>44</v>
      </c>
      <c r="CV662" s="125" t="s">
        <v>6940</v>
      </c>
      <c r="CW662" s="125" t="s">
        <v>44</v>
      </c>
      <c r="CX662" s="153">
        <v>25569.625694432871</v>
      </c>
    </row>
    <row r="663" spans="1:102" ht="15" customHeight="1" x14ac:dyDescent="0.25">
      <c r="A663" s="8"/>
      <c r="B663" s="128">
        <v>37553464000135</v>
      </c>
      <c r="C663" s="151" t="s">
        <v>6941</v>
      </c>
      <c r="D663" s="125">
        <v>14</v>
      </c>
      <c r="E663" s="125"/>
      <c r="F663" s="121"/>
      <c r="G663" s="125" t="s">
        <v>3923</v>
      </c>
      <c r="H663" s="125" t="s">
        <v>347</v>
      </c>
      <c r="I663" s="125" t="s">
        <v>3256</v>
      </c>
      <c r="J663" s="125" t="s">
        <v>3318</v>
      </c>
      <c r="K663" s="125" t="s">
        <v>3285</v>
      </c>
      <c r="L663" s="125" t="s">
        <v>3272</v>
      </c>
      <c r="M663" s="125" t="s">
        <v>112</v>
      </c>
      <c r="N663" s="125" t="s">
        <v>111</v>
      </c>
      <c r="O663" s="125" t="s">
        <v>447</v>
      </c>
      <c r="P663" s="125" t="s">
        <v>3308</v>
      </c>
      <c r="Q663" s="126">
        <v>100</v>
      </c>
      <c r="R663" s="125" t="s">
        <v>4571</v>
      </c>
      <c r="S663" s="187" t="s">
        <v>44</v>
      </c>
      <c r="T663" s="170">
        <v>100</v>
      </c>
      <c r="U663" s="170">
        <v>100</v>
      </c>
      <c r="V663" s="171" t="s">
        <v>3271</v>
      </c>
      <c r="W663" s="171" t="s">
        <v>3288</v>
      </c>
      <c r="X663" s="171" t="s">
        <v>3291</v>
      </c>
      <c r="Y663" s="171" t="s">
        <v>3292</v>
      </c>
      <c r="Z663" s="171">
        <v>6</v>
      </c>
      <c r="AA663" s="171" t="s">
        <v>44</v>
      </c>
      <c r="AB663" s="168" t="s">
        <v>44</v>
      </c>
      <c r="AC663" s="171" t="s">
        <v>44</v>
      </c>
      <c r="AD663" s="168">
        <v>5.0000000000000001E-3</v>
      </c>
      <c r="AE663" s="168" t="s">
        <v>44</v>
      </c>
      <c r="AF663" s="168">
        <v>6.9999999999999993E-3</v>
      </c>
      <c r="AG663" s="168" t="s">
        <v>44</v>
      </c>
      <c r="AH663" s="171" t="s">
        <v>44</v>
      </c>
      <c r="AI663" s="171" t="s">
        <v>44</v>
      </c>
      <c r="AJ663" s="171" t="s">
        <v>44</v>
      </c>
      <c r="AK663" s="172">
        <v>44063</v>
      </c>
      <c r="AL663" s="186" t="s">
        <v>6942</v>
      </c>
      <c r="AM663" s="127">
        <v>0.102234702586613</v>
      </c>
      <c r="AN663" s="127">
        <v>9.00155710283225E-2</v>
      </c>
      <c r="AO663" s="127">
        <v>0.39849385578161689</v>
      </c>
      <c r="AP663" s="127">
        <v>0.25559011699529272</v>
      </c>
      <c r="AQ663" s="127">
        <v>0.25215717264200821</v>
      </c>
      <c r="AR663" s="127">
        <v>0.19046522456727599</v>
      </c>
      <c r="AS663" s="127">
        <v>0.26252098425898818</v>
      </c>
      <c r="AT663" s="127">
        <v>-0.13197260650865289</v>
      </c>
      <c r="AU663" s="127" t="s">
        <v>44</v>
      </c>
      <c r="AV663" s="127" t="s">
        <v>44</v>
      </c>
      <c r="AW663" s="127">
        <v>0.1685374237303702</v>
      </c>
      <c r="AX663" s="127">
        <v>9.3712648125680342</v>
      </c>
      <c r="AY663" s="127">
        <v>1.9826191113393961</v>
      </c>
      <c r="AZ663" s="127">
        <v>2.687533997094103</v>
      </c>
      <c r="BA663" s="127">
        <v>2.0571091063757705</v>
      </c>
      <c r="BB663" s="127">
        <v>2.1943813377392347</v>
      </c>
      <c r="BC663" s="127">
        <v>1.7515698061807703</v>
      </c>
      <c r="BD663" s="127">
        <v>2.0120498516692917</v>
      </c>
      <c r="BE663" s="127" t="s">
        <v>44</v>
      </c>
      <c r="BF663" s="127" t="s">
        <v>44</v>
      </c>
      <c r="BG663" s="127" t="s">
        <v>44</v>
      </c>
      <c r="BH663" s="127">
        <v>1.8425225687499809</v>
      </c>
      <c r="BI663" s="127">
        <v>9.1325321128359505E-2</v>
      </c>
      <c r="BJ663" s="127">
        <v>4.4613218900529897E-2</v>
      </c>
      <c r="BK663" s="127">
        <v>0.2502189479246415</v>
      </c>
      <c r="BL663" s="127">
        <v>0.11682740126558255</v>
      </c>
      <c r="BM663" s="127">
        <v>0.12310119783635587</v>
      </c>
      <c r="BN663" s="127">
        <v>8.1725496413033602E-2</v>
      </c>
      <c r="BO663" s="127">
        <v>0.13204659067416299</v>
      </c>
      <c r="BP663" s="127">
        <v>-0.25570264196168713</v>
      </c>
      <c r="BQ663" s="127" t="s">
        <v>44</v>
      </c>
      <c r="BR663" s="127" t="s">
        <v>44</v>
      </c>
      <c r="BS663" s="127">
        <v>7.0607830548448103E-2</v>
      </c>
      <c r="BT663" s="127">
        <v>0.1310585353619973</v>
      </c>
      <c r="BU663" s="127">
        <v>0.16262803780798971</v>
      </c>
      <c r="BV663" s="174">
        <v>1.5708627348789004</v>
      </c>
      <c r="BW663" s="174">
        <v>0.42011681574347698</v>
      </c>
      <c r="BX663" s="127">
        <v>-8.9896266336236805E-2</v>
      </c>
      <c r="BY663" s="127">
        <v>-0.22953989817474371</v>
      </c>
      <c r="BZ663" s="174">
        <v>0.41713542349894051</v>
      </c>
      <c r="CA663" s="179">
        <v>0.51225087179894357</v>
      </c>
      <c r="CB663" s="179">
        <v>-0.44120648381931321</v>
      </c>
      <c r="CC663" s="179">
        <v>0.50126982745073889</v>
      </c>
      <c r="CD663" s="179">
        <v>0.35878859946181668</v>
      </c>
      <c r="CE663" s="179">
        <v>0.57310201366368441</v>
      </c>
      <c r="CF663" s="179">
        <v>0.63978511243982672</v>
      </c>
      <c r="CG663" s="176">
        <v>2.4171756599999998</v>
      </c>
      <c r="CH663" s="168">
        <v>0.3</v>
      </c>
      <c r="CI663" s="169" t="s">
        <v>44</v>
      </c>
      <c r="CJ663" s="169">
        <v>1.5E-3</v>
      </c>
      <c r="CK663" s="169" t="s">
        <v>44</v>
      </c>
      <c r="CL663" s="169">
        <v>1.5E-3</v>
      </c>
      <c r="CM663" s="177">
        <v>92917678.010000005</v>
      </c>
      <c r="CN663" s="177">
        <v>69328676.454761907</v>
      </c>
      <c r="CO663" s="177">
        <v>32287570.189999998</v>
      </c>
      <c r="CP663" s="127" t="s">
        <v>44</v>
      </c>
      <c r="CQ663" s="127" t="s">
        <v>44</v>
      </c>
      <c r="CR663" s="127" t="s">
        <v>44</v>
      </c>
      <c r="CS663" s="127" t="s">
        <v>44</v>
      </c>
      <c r="CT663" s="125" t="s">
        <v>44</v>
      </c>
      <c r="CU663" s="125" t="s">
        <v>44</v>
      </c>
      <c r="CV663" s="125" t="s">
        <v>6943</v>
      </c>
      <c r="CW663" s="125" t="s">
        <v>44</v>
      </c>
      <c r="CX663" s="153">
        <v>25569.625694432871</v>
      </c>
    </row>
    <row r="664" spans="1:102" ht="15" customHeight="1" x14ac:dyDescent="0.25">
      <c r="A664" s="8"/>
      <c r="B664" s="128">
        <v>45823918000179</v>
      </c>
      <c r="C664" s="151" t="s">
        <v>6944</v>
      </c>
      <c r="D664" s="125">
        <v>1</v>
      </c>
      <c r="E664" s="125"/>
      <c r="F664" s="121"/>
      <c r="G664" s="125" t="s">
        <v>3923</v>
      </c>
      <c r="H664" s="125" t="s">
        <v>2454</v>
      </c>
      <c r="I664" s="125" t="s">
        <v>2454</v>
      </c>
      <c r="J664" s="125" t="s">
        <v>3317</v>
      </c>
      <c r="K664" s="125" t="s">
        <v>3285</v>
      </c>
      <c r="L664" s="125" t="s">
        <v>3272</v>
      </c>
      <c r="M664" s="125" t="s">
        <v>160</v>
      </c>
      <c r="N664" s="125" t="s">
        <v>6163</v>
      </c>
      <c r="O664" s="125" t="s">
        <v>625</v>
      </c>
      <c r="P664" s="125" t="s">
        <v>3320</v>
      </c>
      <c r="Q664" s="126">
        <v>100</v>
      </c>
      <c r="R664" s="125" t="s">
        <v>4571</v>
      </c>
      <c r="S664" s="187" t="s">
        <v>44</v>
      </c>
      <c r="T664" s="170">
        <v>50</v>
      </c>
      <c r="U664" s="170">
        <v>100</v>
      </c>
      <c r="V664" s="171" t="s">
        <v>4723</v>
      </c>
      <c r="W664" s="171" t="s">
        <v>132</v>
      </c>
      <c r="X664" s="171" t="s">
        <v>132</v>
      </c>
      <c r="Y664" s="171" t="s">
        <v>132</v>
      </c>
      <c r="Z664" s="171">
        <v>0</v>
      </c>
      <c r="AA664" s="171" t="s">
        <v>44</v>
      </c>
      <c r="AB664" s="168" t="s">
        <v>44</v>
      </c>
      <c r="AC664" s="171" t="s">
        <v>6945</v>
      </c>
      <c r="AD664" s="168">
        <v>2E-3</v>
      </c>
      <c r="AE664" s="168">
        <v>5.2000000000000005E-2</v>
      </c>
      <c r="AF664" s="168">
        <v>2.5000000000000001E-3</v>
      </c>
      <c r="AG664" s="168" t="s">
        <v>44</v>
      </c>
      <c r="AH664" s="171" t="s">
        <v>44</v>
      </c>
      <c r="AI664" s="171" t="s">
        <v>44</v>
      </c>
      <c r="AJ664" s="171" t="s">
        <v>130</v>
      </c>
      <c r="AK664" s="172">
        <v>44865</v>
      </c>
      <c r="AL664" s="186" t="s">
        <v>6946</v>
      </c>
      <c r="AM664" s="127">
        <v>1.0650026041969501E-2</v>
      </c>
      <c r="AN664" s="127">
        <v>4.5041938912334399E-2</v>
      </c>
      <c r="AO664" s="127">
        <v>0.14655117917575811</v>
      </c>
      <c r="AP664" s="127">
        <v>0.1298352776848026</v>
      </c>
      <c r="AQ664" s="127">
        <v>0.1272014428423007</v>
      </c>
      <c r="AR664" s="127">
        <v>0.10674927812726891</v>
      </c>
      <c r="AS664" s="127">
        <v>0.1283440703386384</v>
      </c>
      <c r="AT664" s="127" t="s">
        <v>44</v>
      </c>
      <c r="AU664" s="127" t="s">
        <v>44</v>
      </c>
      <c r="AV664" s="127" t="s">
        <v>44</v>
      </c>
      <c r="AW664" s="127">
        <v>0.1278122534512233</v>
      </c>
      <c r="AX664" s="127">
        <v>0.97622638668595163</v>
      </c>
      <c r="AY664" s="127">
        <v>0.99206179418978635</v>
      </c>
      <c r="AZ664" s="127">
        <v>0.98837477826740605</v>
      </c>
      <c r="BA664" s="127">
        <v>0.98671519058605361</v>
      </c>
      <c r="BB664" s="127">
        <v>0.98459825010851121</v>
      </c>
      <c r="BC664" s="127">
        <v>0.98169528229691683</v>
      </c>
      <c r="BD664" s="127">
        <v>0.9836724801882164</v>
      </c>
      <c r="BE664" s="127" t="s">
        <v>44</v>
      </c>
      <c r="BF664" s="127" t="s">
        <v>44</v>
      </c>
      <c r="BG664" s="127" t="s">
        <v>44</v>
      </c>
      <c r="BH664" s="127">
        <v>0.98052920455557679</v>
      </c>
      <c r="BI664" s="127">
        <v>-2.593554162839E-4</v>
      </c>
      <c r="BJ664" s="127">
        <v>-3.6041321545820002E-4</v>
      </c>
      <c r="BK664" s="127">
        <v>-1.7237286812171999E-3</v>
      </c>
      <c r="BL664" s="127">
        <v>-1.5447908251926545E-3</v>
      </c>
      <c r="BM664" s="127">
        <v>-1.762120300010106E-3</v>
      </c>
      <c r="BN664" s="127">
        <v>-1.9904500269734E-3</v>
      </c>
      <c r="BO664" s="127">
        <v>-2.1303232461866001E-3</v>
      </c>
      <c r="BP664" s="127" t="s">
        <v>44</v>
      </c>
      <c r="BQ664" s="127" t="s">
        <v>44</v>
      </c>
      <c r="BR664" s="127" t="s">
        <v>44</v>
      </c>
      <c r="BS664" s="127">
        <v>-2.2453425559980644E-3</v>
      </c>
      <c r="BT664" s="127">
        <v>1.881531267038E-4</v>
      </c>
      <c r="BU664" s="127">
        <v>9.8702169413439995E-4</v>
      </c>
      <c r="BV664" s="174">
        <v>-7.988597583988394</v>
      </c>
      <c r="BW664" s="174">
        <v>-1.9714190062955577</v>
      </c>
      <c r="BX664" s="127" t="s">
        <v>44</v>
      </c>
      <c r="BY664" s="127" t="s">
        <v>44</v>
      </c>
      <c r="BZ664" s="174">
        <v>-5.2532122376000002E-6</v>
      </c>
      <c r="CA664" s="179">
        <v>4.3468535497712003E-3</v>
      </c>
      <c r="CB664" s="179">
        <v>9.8998140941443102E-2</v>
      </c>
      <c r="CC664" s="179">
        <v>-8.5430228350023396E-2</v>
      </c>
      <c r="CD664" s="179">
        <v>-8.16577127639454E-2</v>
      </c>
      <c r="CE664" s="179">
        <v>-9.3652364586622197E-2</v>
      </c>
      <c r="CF664" s="179">
        <v>-0.1239336739873963</v>
      </c>
      <c r="CG664" s="176">
        <v>151.98208080000001</v>
      </c>
      <c r="CH664" s="168">
        <v>0.3</v>
      </c>
      <c r="CI664" s="169" t="s">
        <v>44</v>
      </c>
      <c r="CJ664" s="169">
        <v>5.9999999999999995E-4</v>
      </c>
      <c r="CK664" s="169" t="s">
        <v>44</v>
      </c>
      <c r="CL664" s="169">
        <v>5.9999999999999995E-4</v>
      </c>
      <c r="CM664" s="177">
        <v>4745684324.9499998</v>
      </c>
      <c r="CN664" s="177">
        <v>4049789167.6111112</v>
      </c>
      <c r="CO664" s="177">
        <v>1303410535.8</v>
      </c>
      <c r="CP664" s="127" t="s">
        <v>44</v>
      </c>
      <c r="CQ664" s="127" t="s">
        <v>44</v>
      </c>
      <c r="CR664" s="127" t="s">
        <v>44</v>
      </c>
      <c r="CS664" s="127" t="s">
        <v>44</v>
      </c>
      <c r="CT664" s="125" t="s">
        <v>44</v>
      </c>
      <c r="CU664" s="125" t="s">
        <v>44</v>
      </c>
      <c r="CV664" s="125" t="s">
        <v>6947</v>
      </c>
      <c r="CW664" s="125" t="s">
        <v>44</v>
      </c>
      <c r="CX664" s="153">
        <v>25569.667361099539</v>
      </c>
    </row>
    <row r="665" spans="1:102" ht="15" customHeight="1" x14ac:dyDescent="0.25">
      <c r="A665" s="8"/>
      <c r="B665" s="128">
        <v>40212817000148</v>
      </c>
      <c r="C665" s="151" t="s">
        <v>6948</v>
      </c>
      <c r="D665" s="125">
        <v>19</v>
      </c>
      <c r="E665" s="125"/>
      <c r="F665" s="121"/>
      <c r="G665" s="125" t="s">
        <v>3923</v>
      </c>
      <c r="H665" s="125" t="s">
        <v>3264</v>
      </c>
      <c r="I665" s="125" t="s">
        <v>3265</v>
      </c>
      <c r="J665" s="125" t="s">
        <v>357</v>
      </c>
      <c r="K665" s="125" t="s">
        <v>3285</v>
      </c>
      <c r="L665" s="125" t="s">
        <v>3272</v>
      </c>
      <c r="M665" s="125" t="s">
        <v>110</v>
      </c>
      <c r="N665" s="125" t="s">
        <v>4789</v>
      </c>
      <c r="O665" s="125" t="s">
        <v>5237</v>
      </c>
      <c r="P665" s="125" t="s">
        <v>4661</v>
      </c>
      <c r="Q665" s="126">
        <v>100</v>
      </c>
      <c r="R665" s="125" t="s">
        <v>4571</v>
      </c>
      <c r="S665" s="187" t="s">
        <v>44</v>
      </c>
      <c r="T665" s="170">
        <v>100</v>
      </c>
      <c r="U665" s="170">
        <v>100</v>
      </c>
      <c r="V665" s="171" t="s">
        <v>3271</v>
      </c>
      <c r="W665" s="171" t="s">
        <v>3288</v>
      </c>
      <c r="X665" s="171" t="s">
        <v>3291</v>
      </c>
      <c r="Y665" s="171" t="s">
        <v>3292</v>
      </c>
      <c r="Z665" s="171">
        <v>6</v>
      </c>
      <c r="AA665" s="171" t="s">
        <v>44</v>
      </c>
      <c r="AB665" s="168" t="s">
        <v>44</v>
      </c>
      <c r="AC665" s="171" t="s">
        <v>44</v>
      </c>
      <c r="AD665" s="168">
        <v>5.0000000000000001E-3</v>
      </c>
      <c r="AE665" s="168" t="s">
        <v>44</v>
      </c>
      <c r="AF665" s="168">
        <v>6.9999999999999993E-3</v>
      </c>
      <c r="AG665" s="168" t="s">
        <v>44</v>
      </c>
      <c r="AH665" s="171" t="s">
        <v>44</v>
      </c>
      <c r="AI665" s="171" t="s">
        <v>44</v>
      </c>
      <c r="AJ665" s="171" t="s">
        <v>44</v>
      </c>
      <c r="AK665" s="172">
        <v>44270</v>
      </c>
      <c r="AL665" s="186" t="s">
        <v>6949</v>
      </c>
      <c r="AM665" s="127">
        <v>7.9002411299946507E-2</v>
      </c>
      <c r="AN665" s="127">
        <v>0.43257360497684649</v>
      </c>
      <c r="AO665" s="127">
        <v>0.65066215486489698</v>
      </c>
      <c r="AP665" s="127">
        <v>0.23282441841877399</v>
      </c>
      <c r="AQ665" s="127">
        <v>0.17659760510195799</v>
      </c>
      <c r="AR665" s="127">
        <v>1.72083448813866E-2</v>
      </c>
      <c r="AS665" s="127">
        <v>-4.74183350197213E-2</v>
      </c>
      <c r="AT665" s="127">
        <v>0.26266833432400699</v>
      </c>
      <c r="AU665" s="127" t="s">
        <v>44</v>
      </c>
      <c r="AV665" s="127" t="s">
        <v>44</v>
      </c>
      <c r="AW665" s="127">
        <v>0.1820917024573365</v>
      </c>
      <c r="AX665" s="127">
        <v>7.2416948295613341</v>
      </c>
      <c r="AY665" s="127">
        <v>9.5275593599048456</v>
      </c>
      <c r="AZ665" s="127">
        <v>4.3882148656772033</v>
      </c>
      <c r="BA665" s="127">
        <v>1.8549669949102208</v>
      </c>
      <c r="BB665" s="127">
        <v>1.4326017371059629</v>
      </c>
      <c r="BC665" s="127">
        <v>0.15825260163403579</v>
      </c>
      <c r="BD665" s="127" t="s">
        <v>44</v>
      </c>
      <c r="BE665" s="127">
        <v>2.1229148877413158</v>
      </c>
      <c r="BF665" s="127" t="s">
        <v>44</v>
      </c>
      <c r="BG665" s="127" t="s">
        <v>44</v>
      </c>
      <c r="BH665" s="127">
        <v>1.8000861581974767</v>
      </c>
      <c r="BI665" s="127">
        <v>6.8093029841693006E-2</v>
      </c>
      <c r="BJ665" s="127">
        <v>0.38717125284905379</v>
      </c>
      <c r="BK665" s="127">
        <v>0.50238724700792159</v>
      </c>
      <c r="BL665" s="127">
        <v>9.5343429466366869E-2</v>
      </c>
      <c r="BM665" s="127">
        <v>4.7474808578432226E-2</v>
      </c>
      <c r="BN665" s="127">
        <v>-9.1531383272855704E-2</v>
      </c>
      <c r="BO665" s="127">
        <v>-0.1778927286045465</v>
      </c>
      <c r="BP665" s="127">
        <v>0.13893829887097281</v>
      </c>
      <c r="BQ665" s="127" t="s">
        <v>44</v>
      </c>
      <c r="BR665" s="127" t="s">
        <v>44</v>
      </c>
      <c r="BS665" s="127">
        <v>7.3499484355354472E-2</v>
      </c>
      <c r="BT665" s="127">
        <v>0.18694829407684899</v>
      </c>
      <c r="BU665" s="127">
        <v>0.19678211981768359</v>
      </c>
      <c r="BV665" s="174">
        <v>2.0370351453212443</v>
      </c>
      <c r="BW665" s="174">
        <v>0.39203899645820622</v>
      </c>
      <c r="BX665" s="127">
        <v>-8.2180140101625096E-2</v>
      </c>
      <c r="BY665" s="127">
        <v>-0.2399267928858165</v>
      </c>
      <c r="BZ665" s="174">
        <v>0.2562537544301467</v>
      </c>
      <c r="CA665" s="179">
        <v>-2.35932084885794E-2</v>
      </c>
      <c r="CB665" s="179">
        <v>-5.2158595498867998E-2</v>
      </c>
      <c r="CC665" s="179">
        <v>-0.18707458460273699</v>
      </c>
      <c r="CD665" s="179">
        <v>-4.24056983366176E-2</v>
      </c>
      <c r="CE665" s="179">
        <v>-0.15832138544486149</v>
      </c>
      <c r="CF665" s="179">
        <v>-0.13154416413538869</v>
      </c>
      <c r="CG665" s="176">
        <v>2.3514091100000001</v>
      </c>
      <c r="CH665" s="168">
        <v>0.3</v>
      </c>
      <c r="CI665" s="169" t="s">
        <v>44</v>
      </c>
      <c r="CJ665" s="169">
        <v>1.5E-3</v>
      </c>
      <c r="CK665" s="169" t="s">
        <v>44</v>
      </c>
      <c r="CL665" s="169">
        <v>1.5E-3</v>
      </c>
      <c r="CM665" s="177">
        <v>37004973.920000002</v>
      </c>
      <c r="CN665" s="177">
        <v>19739208.769523803</v>
      </c>
      <c r="CO665" s="177">
        <v>13136672.27</v>
      </c>
      <c r="CP665" s="127" t="s">
        <v>44</v>
      </c>
      <c r="CQ665" s="127" t="s">
        <v>44</v>
      </c>
      <c r="CR665" s="127" t="s">
        <v>44</v>
      </c>
      <c r="CS665" s="127" t="s">
        <v>44</v>
      </c>
      <c r="CT665" s="125" t="s">
        <v>44</v>
      </c>
      <c r="CU665" s="125" t="s">
        <v>44</v>
      </c>
      <c r="CV665" s="125" t="s">
        <v>6950</v>
      </c>
      <c r="CW665" s="125" t="s">
        <v>44</v>
      </c>
      <c r="CX665" s="153">
        <v>25569.625694432871</v>
      </c>
    </row>
    <row r="666" spans="1:102" ht="15" customHeight="1" x14ac:dyDescent="0.25">
      <c r="A666" s="8"/>
      <c r="B666" s="128">
        <v>59791603000100</v>
      </c>
      <c r="C666" s="151" t="s">
        <v>6951</v>
      </c>
      <c r="D666" s="125">
        <v>11</v>
      </c>
      <c r="E666" s="125"/>
      <c r="F666" s="121"/>
      <c r="G666" s="125" t="s">
        <v>3923</v>
      </c>
      <c r="H666" s="125" t="s">
        <v>3264</v>
      </c>
      <c r="I666" s="125" t="s">
        <v>3265</v>
      </c>
      <c r="J666" s="125" t="s">
        <v>357</v>
      </c>
      <c r="K666" s="125" t="s">
        <v>3285</v>
      </c>
      <c r="L666" s="125" t="s">
        <v>3273</v>
      </c>
      <c r="M666" s="125" t="s">
        <v>160</v>
      </c>
      <c r="N666" s="125" t="s">
        <v>5073</v>
      </c>
      <c r="O666" s="125" t="s">
        <v>161</v>
      </c>
      <c r="P666" s="125" t="s">
        <v>3320</v>
      </c>
      <c r="Q666" s="126">
        <v>500</v>
      </c>
      <c r="R666" s="125" t="s">
        <v>4571</v>
      </c>
      <c r="S666" s="187" t="s">
        <v>44</v>
      </c>
      <c r="T666" s="170">
        <v>500</v>
      </c>
      <c r="U666" s="170">
        <v>500</v>
      </c>
      <c r="V666" s="171" t="s">
        <v>3271</v>
      </c>
      <c r="W666" s="171" t="s">
        <v>3288</v>
      </c>
      <c r="X666" s="171" t="s">
        <v>5166</v>
      </c>
      <c r="Y666" s="171" t="s">
        <v>3288</v>
      </c>
      <c r="Z666" s="171">
        <v>6</v>
      </c>
      <c r="AA666" s="171" t="s">
        <v>44</v>
      </c>
      <c r="AB666" s="168" t="s">
        <v>44</v>
      </c>
      <c r="AC666" s="171" t="s">
        <v>44</v>
      </c>
      <c r="AD666" s="168">
        <v>5.0000000000000001E-3</v>
      </c>
      <c r="AE666" s="168" t="s">
        <v>44</v>
      </c>
      <c r="AF666" s="168">
        <v>6.9999999999999993E-3</v>
      </c>
      <c r="AG666" s="168" t="s">
        <v>44</v>
      </c>
      <c r="AH666" s="171" t="s">
        <v>44</v>
      </c>
      <c r="AI666" s="171" t="s">
        <v>44</v>
      </c>
      <c r="AJ666" s="171" t="s">
        <v>44</v>
      </c>
      <c r="AK666" s="172">
        <v>45821</v>
      </c>
      <c r="AL666" s="186" t="s">
        <v>6952</v>
      </c>
      <c r="AM666" s="127">
        <v>-1.0685988786177301E-2</v>
      </c>
      <c r="AN666" s="127">
        <v>1.2747330413957999E-2</v>
      </c>
      <c r="AO666" s="127" t="s">
        <v>44</v>
      </c>
      <c r="AP666" s="127" t="s">
        <v>44</v>
      </c>
      <c r="AQ666" s="127" t="s">
        <v>44</v>
      </c>
      <c r="AR666" s="127" t="s">
        <v>44</v>
      </c>
      <c r="AS666" s="127" t="s">
        <v>44</v>
      </c>
      <c r="AT666" s="127" t="s">
        <v>44</v>
      </c>
      <c r="AU666" s="127" t="s">
        <v>44</v>
      </c>
      <c r="AV666" s="127" t="s">
        <v>44</v>
      </c>
      <c r="AW666" s="127">
        <v>0.1164972723467636</v>
      </c>
      <c r="AX666" s="127" t="s">
        <v>44</v>
      </c>
      <c r="AY666" s="127">
        <v>0.2807636568713115</v>
      </c>
      <c r="AZ666" s="127" t="s">
        <v>44</v>
      </c>
      <c r="BA666" s="127" t="s">
        <v>44</v>
      </c>
      <c r="BB666" s="127" t="s">
        <v>44</v>
      </c>
      <c r="BC666" s="127" t="s">
        <v>44</v>
      </c>
      <c r="BD666" s="127" t="s">
        <v>44</v>
      </c>
      <c r="BE666" s="127" t="s">
        <v>44</v>
      </c>
      <c r="BF666" s="127" t="s">
        <v>44</v>
      </c>
      <c r="BG666" s="127" t="s">
        <v>44</v>
      </c>
      <c r="BH666" s="127">
        <v>0.78518945413122743</v>
      </c>
      <c r="BI666" s="127">
        <v>-2.1595370244430801E-2</v>
      </c>
      <c r="BJ666" s="127">
        <v>-3.2655021713834602E-2</v>
      </c>
      <c r="BK666" s="127" t="s">
        <v>44</v>
      </c>
      <c r="BL666" s="127" t="s">
        <v>44</v>
      </c>
      <c r="BM666" s="127" t="s">
        <v>44</v>
      </c>
      <c r="BN666" s="127" t="s">
        <v>44</v>
      </c>
      <c r="BO666" s="127" t="s">
        <v>44</v>
      </c>
      <c r="BP666" s="127" t="s">
        <v>44</v>
      </c>
      <c r="BQ666" s="127" t="s">
        <v>44</v>
      </c>
      <c r="BR666" s="127" t="s">
        <v>44</v>
      </c>
      <c r="BS666" s="127">
        <v>-2.7753367028900189E-2</v>
      </c>
      <c r="BT666" s="127" t="s">
        <v>44</v>
      </c>
      <c r="BU666" s="127">
        <v>2.2887579549713901E-2</v>
      </c>
      <c r="BV666" s="174" t="s">
        <v>44</v>
      </c>
      <c r="BW666" s="174">
        <v>-1.2292130067957323</v>
      </c>
      <c r="BX666" s="127" t="s">
        <v>44</v>
      </c>
      <c r="BY666" s="127">
        <v>-2.04892502364785E-2</v>
      </c>
      <c r="BZ666" s="174">
        <v>2.55867795077965E-2</v>
      </c>
      <c r="CA666" s="179" t="s">
        <v>44</v>
      </c>
      <c r="CB666" s="179" t="s">
        <v>44</v>
      </c>
      <c r="CC666" s="179" t="s">
        <v>44</v>
      </c>
      <c r="CD666" s="179" t="s">
        <v>44</v>
      </c>
      <c r="CE666" s="179" t="s">
        <v>44</v>
      </c>
      <c r="CF666" s="179" t="s">
        <v>44</v>
      </c>
      <c r="CG666" s="176">
        <v>1.1014642699999999</v>
      </c>
      <c r="CH666" s="168">
        <v>0.35</v>
      </c>
      <c r="CI666" s="169" t="s">
        <v>44</v>
      </c>
      <c r="CJ666" s="169">
        <v>1.7500000000000003E-3</v>
      </c>
      <c r="CK666" s="169" t="s">
        <v>44</v>
      </c>
      <c r="CL666" s="169">
        <v>1.7500000000000003E-3</v>
      </c>
      <c r="CM666" s="177">
        <v>1755452.91</v>
      </c>
      <c r="CN666" s="177">
        <v>1730761.4884126987</v>
      </c>
      <c r="CO666" s="177">
        <v>104076.35</v>
      </c>
      <c r="CP666" s="127" t="s">
        <v>44</v>
      </c>
      <c r="CQ666" s="127" t="s">
        <v>44</v>
      </c>
      <c r="CR666" s="127" t="s">
        <v>44</v>
      </c>
      <c r="CS666" s="127" t="s">
        <v>44</v>
      </c>
      <c r="CT666" s="125" t="s">
        <v>44</v>
      </c>
      <c r="CU666" s="125" t="s">
        <v>44</v>
      </c>
      <c r="CV666" s="125" t="s">
        <v>6953</v>
      </c>
      <c r="CW666" s="125" t="s">
        <v>44</v>
      </c>
      <c r="CX666" s="153">
        <v>25569.625694432871</v>
      </c>
    </row>
    <row r="667" spans="1:102" ht="15" customHeight="1" x14ac:dyDescent="0.25">
      <c r="A667" s="8"/>
      <c r="B667" s="128">
        <v>45278833000157</v>
      </c>
      <c r="C667" s="151" t="s">
        <v>6954</v>
      </c>
      <c r="D667" s="125">
        <v>1</v>
      </c>
      <c r="E667" s="125"/>
      <c r="F667" s="121"/>
      <c r="G667" s="125" t="s">
        <v>3923</v>
      </c>
      <c r="H667" s="125" t="s">
        <v>3924</v>
      </c>
      <c r="I667" s="125" t="s">
        <v>3924</v>
      </c>
      <c r="J667" s="125" t="s">
        <v>3317</v>
      </c>
      <c r="K667" s="125" t="s">
        <v>3285</v>
      </c>
      <c r="L667" s="125" t="s">
        <v>3272</v>
      </c>
      <c r="M667" s="125" t="s">
        <v>160</v>
      </c>
      <c r="N667" s="125" t="s">
        <v>6163</v>
      </c>
      <c r="O667" s="125" t="s">
        <v>625</v>
      </c>
      <c r="P667" s="125" t="s">
        <v>3320</v>
      </c>
      <c r="Q667" s="126">
        <v>100</v>
      </c>
      <c r="R667" s="125" t="s">
        <v>4571</v>
      </c>
      <c r="S667" s="187" t="s">
        <v>44</v>
      </c>
      <c r="T667" s="170">
        <v>100</v>
      </c>
      <c r="U667" s="170">
        <v>100</v>
      </c>
      <c r="V667" s="171" t="s">
        <v>4723</v>
      </c>
      <c r="W667" s="171" t="s">
        <v>132</v>
      </c>
      <c r="X667" s="171" t="s">
        <v>132</v>
      </c>
      <c r="Y667" s="171" t="s">
        <v>132</v>
      </c>
      <c r="Z667" s="171">
        <v>0</v>
      </c>
      <c r="AA667" s="171" t="s">
        <v>44</v>
      </c>
      <c r="AB667" s="168" t="s">
        <v>44</v>
      </c>
      <c r="AC667" s="171" t="s">
        <v>6955</v>
      </c>
      <c r="AD667" s="168" t="s">
        <v>44</v>
      </c>
      <c r="AE667" s="168">
        <v>0.02</v>
      </c>
      <c r="AF667" s="168" t="s">
        <v>44</v>
      </c>
      <c r="AG667" s="168" t="s">
        <v>44</v>
      </c>
      <c r="AH667" s="171" t="s">
        <v>44</v>
      </c>
      <c r="AI667" s="171" t="s">
        <v>44</v>
      </c>
      <c r="AJ667" s="171" t="s">
        <v>130</v>
      </c>
      <c r="AK667" s="172">
        <v>44796</v>
      </c>
      <c r="AL667" s="186" t="s">
        <v>6956</v>
      </c>
      <c r="AM667" s="127">
        <v>1.0806689431771301E-2</v>
      </c>
      <c r="AN667" s="127">
        <v>4.5831846392339497E-2</v>
      </c>
      <c r="AO667" s="127">
        <v>0.14913184226610959</v>
      </c>
      <c r="AP667" s="127">
        <v>0.13270268003050401</v>
      </c>
      <c r="AQ667" s="127">
        <v>0.13028235998965521</v>
      </c>
      <c r="AR667" s="127">
        <v>0.11023984816014649</v>
      </c>
      <c r="AS667" s="127">
        <v>0.1312684751917492</v>
      </c>
      <c r="AT667" s="127" t="s">
        <v>44</v>
      </c>
      <c r="AU667" s="127" t="s">
        <v>44</v>
      </c>
      <c r="AV667" s="127" t="s">
        <v>44</v>
      </c>
      <c r="AW667" s="127">
        <v>0.1313094885277066</v>
      </c>
      <c r="AX667" s="127">
        <v>0.99058681494682965</v>
      </c>
      <c r="AY667" s="127">
        <v>1.0094597359920467</v>
      </c>
      <c r="AZ667" s="127">
        <v>1.0057793622772695</v>
      </c>
      <c r="BA667" s="127">
        <v>1.0098644764009626</v>
      </c>
      <c r="BB667" s="127">
        <v>1.0114246271956144</v>
      </c>
      <c r="BC667" s="127">
        <v>1.0137955099885509</v>
      </c>
      <c r="BD667" s="127">
        <v>1.0060861107310517</v>
      </c>
      <c r="BE667" s="127" t="s">
        <v>44</v>
      </c>
      <c r="BF667" s="127" t="s">
        <v>44</v>
      </c>
      <c r="BG667" s="127" t="s">
        <v>44</v>
      </c>
      <c r="BH667" s="127">
        <v>1.0095500210699899</v>
      </c>
      <c r="BI667" s="127">
        <v>-1.026920264821E-4</v>
      </c>
      <c r="BJ667" s="127">
        <v>4.2949426454679998E-4</v>
      </c>
      <c r="BK667" s="127">
        <v>8.5693440913419999E-4</v>
      </c>
      <c r="BL667" s="127">
        <v>1.1457028570591721E-3</v>
      </c>
      <c r="BM667" s="127">
        <v>1.3036859805124479E-3</v>
      </c>
      <c r="BN667" s="127">
        <v>1.5001200059041001E-3</v>
      </c>
      <c r="BO667" s="127">
        <v>7.9408160692399996E-4</v>
      </c>
      <c r="BP667" s="127" t="s">
        <v>44</v>
      </c>
      <c r="BQ667" s="127" t="s">
        <v>44</v>
      </c>
      <c r="BR667" s="127" t="s">
        <v>44</v>
      </c>
      <c r="BS667" s="127">
        <v>1.0991786206624443E-3</v>
      </c>
      <c r="BT667" s="127">
        <v>2.5399292346620002E-4</v>
      </c>
      <c r="BU667" s="127">
        <v>9.7143076867939999E-4</v>
      </c>
      <c r="BV667" s="174">
        <v>2.938826227635865</v>
      </c>
      <c r="BW667" s="174">
        <v>0.97168060252513822</v>
      </c>
      <c r="BX667" s="127" t="s">
        <v>44</v>
      </c>
      <c r="BY667" s="127" t="s">
        <v>44</v>
      </c>
      <c r="BZ667" s="174">
        <v>-4.9453204443000004E-6</v>
      </c>
      <c r="CA667" s="179">
        <v>-4.15564248362554E-2</v>
      </c>
      <c r="CB667" s="179">
        <v>0.1136614414791665</v>
      </c>
      <c r="CC667" s="179">
        <v>-0.13600402815538271</v>
      </c>
      <c r="CD667" s="179">
        <v>-0.1200643897859147</v>
      </c>
      <c r="CE667" s="179">
        <v>-7.3335354816191994E-2</v>
      </c>
      <c r="CF667" s="179">
        <v>-0.16597330500156829</v>
      </c>
      <c r="CG667" s="176">
        <v>1.5613076800000001</v>
      </c>
      <c r="CH667" s="168" t="s">
        <v>44</v>
      </c>
      <c r="CI667" s="169" t="s">
        <v>44</v>
      </c>
      <c r="CJ667" s="169" t="s">
        <v>44</v>
      </c>
      <c r="CK667" s="169" t="s">
        <v>44</v>
      </c>
      <c r="CL667" s="169" t="s">
        <v>44</v>
      </c>
      <c r="CM667" s="177">
        <v>4258573419.0500002</v>
      </c>
      <c r="CN667" s="177">
        <v>3894684442.6617465</v>
      </c>
      <c r="CO667" s="177">
        <v>355646449.51999998</v>
      </c>
      <c r="CP667" s="127" t="s">
        <v>44</v>
      </c>
      <c r="CQ667" s="127" t="s">
        <v>44</v>
      </c>
      <c r="CR667" s="127" t="s">
        <v>44</v>
      </c>
      <c r="CS667" s="127" t="s">
        <v>44</v>
      </c>
      <c r="CT667" s="125" t="s">
        <v>44</v>
      </c>
      <c r="CU667" s="125" t="s">
        <v>44</v>
      </c>
      <c r="CV667" s="125" t="s">
        <v>6957</v>
      </c>
      <c r="CW667" s="125" t="s">
        <v>44</v>
      </c>
      <c r="CX667" s="153">
        <v>25569.625694432871</v>
      </c>
    </row>
    <row r="668" spans="1:102" ht="15" customHeight="1" x14ac:dyDescent="0.25">
      <c r="A668" s="8"/>
      <c r="B668" s="128">
        <v>55630600000125</v>
      </c>
      <c r="C668" s="151" t="s">
        <v>6958</v>
      </c>
      <c r="D668" s="125">
        <v>26</v>
      </c>
      <c r="E668" s="125"/>
      <c r="F668" s="121"/>
      <c r="G668" s="125" t="s">
        <v>3923</v>
      </c>
      <c r="H668" s="125" t="s">
        <v>347</v>
      </c>
      <c r="I668" s="125" t="s">
        <v>3256</v>
      </c>
      <c r="J668" s="125" t="s">
        <v>3318</v>
      </c>
      <c r="K668" s="125" t="s">
        <v>3285</v>
      </c>
      <c r="L668" s="125" t="s">
        <v>3272</v>
      </c>
      <c r="M668" s="125" t="s">
        <v>112</v>
      </c>
      <c r="N668" s="125" t="s">
        <v>113</v>
      </c>
      <c r="O668" s="125" t="s">
        <v>3294</v>
      </c>
      <c r="P668" s="125" t="s">
        <v>112</v>
      </c>
      <c r="Q668" s="126">
        <v>100</v>
      </c>
      <c r="R668" s="125" t="s">
        <v>4612</v>
      </c>
      <c r="S668" s="187" t="s">
        <v>44</v>
      </c>
      <c r="T668" s="170">
        <v>100</v>
      </c>
      <c r="U668" s="170">
        <v>100</v>
      </c>
      <c r="V668" s="171" t="s">
        <v>3271</v>
      </c>
      <c r="W668" s="171" t="s">
        <v>132</v>
      </c>
      <c r="X668" s="171" t="s">
        <v>132</v>
      </c>
      <c r="Y668" s="171" t="s">
        <v>3292</v>
      </c>
      <c r="Z668" s="171">
        <v>2</v>
      </c>
      <c r="AA668" s="171" t="s">
        <v>44</v>
      </c>
      <c r="AB668" s="168" t="s">
        <v>44</v>
      </c>
      <c r="AC668" s="171" t="s">
        <v>44</v>
      </c>
      <c r="AD668" s="168">
        <v>5.0000000000000001E-3</v>
      </c>
      <c r="AE668" s="168" t="s">
        <v>44</v>
      </c>
      <c r="AF668" s="168">
        <v>6.9999999999999993E-3</v>
      </c>
      <c r="AG668" s="168" t="s">
        <v>44</v>
      </c>
      <c r="AH668" s="171" t="s">
        <v>44</v>
      </c>
      <c r="AI668" s="171" t="s">
        <v>44</v>
      </c>
      <c r="AJ668" s="171" t="s">
        <v>44</v>
      </c>
      <c r="AK668" s="172">
        <v>45504</v>
      </c>
      <c r="AL668" s="186" t="s">
        <v>6959</v>
      </c>
      <c r="AM668" s="127">
        <v>-1.15595512112504E-2</v>
      </c>
      <c r="AN668" s="127">
        <v>0.1427209242030065</v>
      </c>
      <c r="AO668" s="127">
        <v>0.34589433182895579</v>
      </c>
      <c r="AP668" s="127" t="s">
        <v>44</v>
      </c>
      <c r="AQ668" s="127" t="s">
        <v>44</v>
      </c>
      <c r="AR668" s="127" t="s">
        <v>44</v>
      </c>
      <c r="AS668" s="127" t="s">
        <v>44</v>
      </c>
      <c r="AT668" s="127" t="s">
        <v>44</v>
      </c>
      <c r="AU668" s="127" t="s">
        <v>44</v>
      </c>
      <c r="AV668" s="127" t="s">
        <v>44</v>
      </c>
      <c r="AW668" s="127">
        <v>0.24810084295679921</v>
      </c>
      <c r="AX668" s="127" t="s">
        <v>44</v>
      </c>
      <c r="AY668" s="127">
        <v>3.1434698317235679</v>
      </c>
      <c r="AZ668" s="127">
        <v>2.3327907386906102</v>
      </c>
      <c r="BA668" s="127" t="s">
        <v>44</v>
      </c>
      <c r="BB668" s="127" t="s">
        <v>44</v>
      </c>
      <c r="BC668" s="127" t="s">
        <v>44</v>
      </c>
      <c r="BD668" s="127" t="s">
        <v>44</v>
      </c>
      <c r="BE668" s="127" t="s">
        <v>44</v>
      </c>
      <c r="BF668" s="127" t="s">
        <v>44</v>
      </c>
      <c r="BG668" s="127" t="s">
        <v>44</v>
      </c>
      <c r="BH668" s="127">
        <v>1.900681031494772</v>
      </c>
      <c r="BI668" s="127">
        <v>-2.24689326695038E-2</v>
      </c>
      <c r="BJ668" s="127">
        <v>9.7318572075213799E-2</v>
      </c>
      <c r="BK668" s="127">
        <v>0.1976194239719804</v>
      </c>
      <c r="BL668" s="127" t="s">
        <v>44</v>
      </c>
      <c r="BM668" s="127" t="s">
        <v>44</v>
      </c>
      <c r="BN668" s="127" t="s">
        <v>44</v>
      </c>
      <c r="BO668" s="127" t="s">
        <v>44</v>
      </c>
      <c r="BP668" s="127" t="s">
        <v>44</v>
      </c>
      <c r="BQ668" s="127" t="s">
        <v>44</v>
      </c>
      <c r="BR668" s="127" t="s">
        <v>44</v>
      </c>
      <c r="BS668" s="127">
        <v>0.10399367465163767</v>
      </c>
      <c r="BT668" s="127">
        <v>0.14914261683438751</v>
      </c>
      <c r="BU668" s="127">
        <v>0.1485975872752443</v>
      </c>
      <c r="BV668" s="174">
        <v>1.1399512509711409</v>
      </c>
      <c r="BW668" s="174">
        <v>0.71043927744687474</v>
      </c>
      <c r="BX668" s="127">
        <v>-7.3574731901151103E-2</v>
      </c>
      <c r="BY668" s="127">
        <v>-0.1052836548250438</v>
      </c>
      <c r="BZ668" s="174">
        <v>0.8901674304760443</v>
      </c>
      <c r="CA668" s="179">
        <v>0.97486793708726305</v>
      </c>
      <c r="CB668" s="179">
        <v>-0.44602389040731161</v>
      </c>
      <c r="CC668" s="179">
        <v>0.60592029468160014</v>
      </c>
      <c r="CD668" s="179">
        <v>0.51336451577611819</v>
      </c>
      <c r="CE668" s="179">
        <v>5.2668890034733497E-2</v>
      </c>
      <c r="CF668" s="179">
        <v>0.70598594459408315</v>
      </c>
      <c r="CG668" s="176">
        <v>1.47120451</v>
      </c>
      <c r="CH668" s="168">
        <v>0.3</v>
      </c>
      <c r="CI668" s="169" t="s">
        <v>44</v>
      </c>
      <c r="CJ668" s="169">
        <v>1.5E-3</v>
      </c>
      <c r="CK668" s="169" t="s">
        <v>44</v>
      </c>
      <c r="CL668" s="169">
        <v>1.5E-3</v>
      </c>
      <c r="CM668" s="177">
        <v>13647145.189999999</v>
      </c>
      <c r="CN668" s="177">
        <v>17769871.037619058</v>
      </c>
      <c r="CO668" s="177">
        <v>-29882067.339999977</v>
      </c>
      <c r="CP668" s="127" t="s">
        <v>44</v>
      </c>
      <c r="CQ668" s="127" t="s">
        <v>44</v>
      </c>
      <c r="CR668" s="127" t="s">
        <v>44</v>
      </c>
      <c r="CS668" s="127" t="s">
        <v>44</v>
      </c>
      <c r="CT668" s="125" t="s">
        <v>44</v>
      </c>
      <c r="CU668" s="125" t="s">
        <v>44</v>
      </c>
      <c r="CV668" s="125" t="s">
        <v>6960</v>
      </c>
      <c r="CW668" s="125" t="s">
        <v>44</v>
      </c>
      <c r="CX668" s="153">
        <v>25569.625694432871</v>
      </c>
    </row>
    <row r="669" spans="1:102" ht="15" customHeight="1" x14ac:dyDescent="0.25">
      <c r="A669" s="8"/>
      <c r="B669" s="128">
        <v>31132386000119</v>
      </c>
      <c r="C669" s="151" t="s">
        <v>6961</v>
      </c>
      <c r="D669" s="125">
        <v>16</v>
      </c>
      <c r="E669" s="125"/>
      <c r="F669" s="121"/>
      <c r="G669" s="125" t="s">
        <v>3923</v>
      </c>
      <c r="H669" s="125" t="s">
        <v>3264</v>
      </c>
      <c r="I669" s="125" t="s">
        <v>3265</v>
      </c>
      <c r="J669" s="125" t="s">
        <v>3318</v>
      </c>
      <c r="K669" s="125" t="s">
        <v>3285</v>
      </c>
      <c r="L669" s="125" t="s">
        <v>3272</v>
      </c>
      <c r="M669" s="125" t="s">
        <v>363</v>
      </c>
      <c r="N669" s="125" t="s">
        <v>363</v>
      </c>
      <c r="O669" s="125" t="s">
        <v>363</v>
      </c>
      <c r="P669" s="125" t="s">
        <v>3299</v>
      </c>
      <c r="Q669" s="126">
        <v>100</v>
      </c>
      <c r="R669" s="125" t="s">
        <v>4571</v>
      </c>
      <c r="S669" s="187" t="s">
        <v>44</v>
      </c>
      <c r="T669" s="170">
        <v>100</v>
      </c>
      <c r="U669" s="170">
        <v>100</v>
      </c>
      <c r="V669" s="171" t="s">
        <v>3271</v>
      </c>
      <c r="W669" s="171" t="s">
        <v>132</v>
      </c>
      <c r="X669" s="171" t="s">
        <v>132</v>
      </c>
      <c r="Y669" s="171" t="s">
        <v>3288</v>
      </c>
      <c r="Z669" s="171">
        <v>1</v>
      </c>
      <c r="AA669" s="171" t="s">
        <v>44</v>
      </c>
      <c r="AB669" s="168" t="s">
        <v>44</v>
      </c>
      <c r="AC669" s="171" t="s">
        <v>44</v>
      </c>
      <c r="AD669" s="168">
        <v>5.0000000000000001E-3</v>
      </c>
      <c r="AE669" s="168" t="s">
        <v>44</v>
      </c>
      <c r="AF669" s="168">
        <v>1.2E-2</v>
      </c>
      <c r="AG669" s="168" t="s">
        <v>44</v>
      </c>
      <c r="AH669" s="171" t="s">
        <v>44</v>
      </c>
      <c r="AI669" s="171" t="s">
        <v>44</v>
      </c>
      <c r="AJ669" s="171" t="s">
        <v>44</v>
      </c>
      <c r="AK669" s="172">
        <v>43362</v>
      </c>
      <c r="AL669" s="186" t="s">
        <v>6962</v>
      </c>
      <c r="AM669" s="127">
        <v>-4.1319290307889701E-2</v>
      </c>
      <c r="AN669" s="127">
        <v>-8.2156959971063995E-2</v>
      </c>
      <c r="AO669" s="127">
        <v>-7.9030713707446298E-2</v>
      </c>
      <c r="AP669" s="127">
        <v>3.9712920413966499E-2</v>
      </c>
      <c r="AQ669" s="127">
        <v>5.1265468523518903E-2</v>
      </c>
      <c r="AR669" s="127">
        <v>0.35451328086160072</v>
      </c>
      <c r="AS669" s="127">
        <v>-2.78177949043064E-2</v>
      </c>
      <c r="AT669" s="127">
        <v>-3.0320110795780099E-2</v>
      </c>
      <c r="AU669" s="127" t="s">
        <v>44</v>
      </c>
      <c r="AV669" s="127" t="s">
        <v>44</v>
      </c>
      <c r="AW669" s="127">
        <v>5.8217931376001099E-2</v>
      </c>
      <c r="AX669" s="127" t="s">
        <v>44</v>
      </c>
      <c r="AY669" s="127" t="s">
        <v>44</v>
      </c>
      <c r="AZ669" s="127" t="s">
        <v>44</v>
      </c>
      <c r="BA669" s="127">
        <v>0.28903734497853029</v>
      </c>
      <c r="BB669" s="127">
        <v>0.3686307251428248</v>
      </c>
      <c r="BC669" s="127">
        <v>3.2602001759535364</v>
      </c>
      <c r="BD669" s="127" t="s">
        <v>44</v>
      </c>
      <c r="BE669" s="127" t="s">
        <v>44</v>
      </c>
      <c r="BF669" s="127" t="s">
        <v>44</v>
      </c>
      <c r="BG669" s="127" t="s">
        <v>44</v>
      </c>
      <c r="BH669" s="127">
        <v>0.56591516934136465</v>
      </c>
      <c r="BI669" s="127">
        <v>-5.2228671766143202E-2</v>
      </c>
      <c r="BJ669" s="127">
        <v>-0.12755931209885671</v>
      </c>
      <c r="BK669" s="127">
        <v>-0.22730562156442169</v>
      </c>
      <c r="BL669" s="127">
        <v>-8.5884047279659925E-2</v>
      </c>
      <c r="BM669" s="127">
        <v>-7.70843893684523E-2</v>
      </c>
      <c r="BN669" s="127">
        <v>0.24577355270735829</v>
      </c>
      <c r="BO669" s="127">
        <v>-0.1582921884891316</v>
      </c>
      <c r="BP669" s="127">
        <v>-0.1540501462488143</v>
      </c>
      <c r="BQ669" s="127" t="s">
        <v>44</v>
      </c>
      <c r="BR669" s="127" t="s">
        <v>44</v>
      </c>
      <c r="BS669" s="127">
        <v>-4.0490595441262323E-2</v>
      </c>
      <c r="BT669" s="127">
        <v>0.1054003858308135</v>
      </c>
      <c r="BU669" s="127">
        <v>0.14711971251051889</v>
      </c>
      <c r="BV669" s="174">
        <v>-2.0406986767480242</v>
      </c>
      <c r="BW669" s="174">
        <v>-0.13924698380842221</v>
      </c>
      <c r="BX669" s="127">
        <v>-9.5814284632931498E-2</v>
      </c>
      <c r="BY669" s="127">
        <v>-0.2197167611473935</v>
      </c>
      <c r="BZ669" s="174">
        <v>-0.32799097909451669</v>
      </c>
      <c r="CA669" s="179">
        <v>-0.64757085205473108</v>
      </c>
      <c r="CB669" s="179">
        <v>0.66516987178493681</v>
      </c>
      <c r="CC669" s="179">
        <v>-0.61063469591997066</v>
      </c>
      <c r="CD669" s="179">
        <v>-0.54013473091412101</v>
      </c>
      <c r="CE669" s="179">
        <v>7.6739617265187104E-2</v>
      </c>
      <c r="CF669" s="179">
        <v>-0.70438235565181373</v>
      </c>
      <c r="CG669" s="176">
        <v>1.5355493499999999</v>
      </c>
      <c r="CH669" s="168">
        <v>0.3</v>
      </c>
      <c r="CI669" s="169" t="s">
        <v>44</v>
      </c>
      <c r="CJ669" s="169">
        <v>1.5E-3</v>
      </c>
      <c r="CK669" s="169" t="s">
        <v>44</v>
      </c>
      <c r="CL669" s="169">
        <v>1.5E-3</v>
      </c>
      <c r="CM669" s="177">
        <v>305814558.47000003</v>
      </c>
      <c r="CN669" s="177">
        <v>290171843.30888885</v>
      </c>
      <c r="CO669" s="177">
        <v>38170108.049999967</v>
      </c>
      <c r="CP669" s="127" t="s">
        <v>44</v>
      </c>
      <c r="CQ669" s="127" t="s">
        <v>44</v>
      </c>
      <c r="CR669" s="127" t="s">
        <v>44</v>
      </c>
      <c r="CS669" s="127" t="s">
        <v>44</v>
      </c>
      <c r="CT669" s="125" t="s">
        <v>44</v>
      </c>
      <c r="CU669" s="125" t="s">
        <v>44</v>
      </c>
      <c r="CV669" s="125" t="s">
        <v>6963</v>
      </c>
      <c r="CW669" s="125" t="s">
        <v>44</v>
      </c>
      <c r="CX669" s="153">
        <v>25569.625694432871</v>
      </c>
    </row>
    <row r="670" spans="1:102" ht="15" customHeight="1" x14ac:dyDescent="0.25">
      <c r="A670" s="8"/>
      <c r="B670" s="128">
        <v>37108062000121</v>
      </c>
      <c r="C670" s="151" t="s">
        <v>6964</v>
      </c>
      <c r="D670" s="125">
        <v>26</v>
      </c>
      <c r="E670" s="125"/>
      <c r="F670" s="121"/>
      <c r="G670" s="125" t="s">
        <v>3923</v>
      </c>
      <c r="H670" s="125" t="s">
        <v>347</v>
      </c>
      <c r="I670" s="125" t="s">
        <v>3256</v>
      </c>
      <c r="J670" s="125" t="s">
        <v>3317</v>
      </c>
      <c r="K670" s="125" t="s">
        <v>3285</v>
      </c>
      <c r="L670" s="125" t="s">
        <v>3272</v>
      </c>
      <c r="M670" s="125" t="s">
        <v>110</v>
      </c>
      <c r="N670" s="125" t="s">
        <v>4646</v>
      </c>
      <c r="O670" s="125" t="s">
        <v>447</v>
      </c>
      <c r="P670" s="125" t="s">
        <v>112</v>
      </c>
      <c r="Q670" s="126">
        <v>100</v>
      </c>
      <c r="R670" s="125" t="s">
        <v>4571</v>
      </c>
      <c r="S670" s="187" t="s">
        <v>44</v>
      </c>
      <c r="T670" s="170">
        <v>100</v>
      </c>
      <c r="U670" s="170">
        <v>100</v>
      </c>
      <c r="V670" s="171" t="s">
        <v>3271</v>
      </c>
      <c r="W670" s="171" t="s">
        <v>3288</v>
      </c>
      <c r="X670" s="171" t="s">
        <v>3291</v>
      </c>
      <c r="Y670" s="171" t="s">
        <v>3292</v>
      </c>
      <c r="Z670" s="171">
        <v>6</v>
      </c>
      <c r="AA670" s="171" t="s">
        <v>44</v>
      </c>
      <c r="AB670" s="168" t="s">
        <v>44</v>
      </c>
      <c r="AC670" s="171" t="s">
        <v>44</v>
      </c>
      <c r="AD670" s="168">
        <v>5.0000000000000001E-3</v>
      </c>
      <c r="AE670" s="168" t="s">
        <v>44</v>
      </c>
      <c r="AF670" s="168">
        <v>6.9999999999999993E-3</v>
      </c>
      <c r="AG670" s="168" t="s">
        <v>44</v>
      </c>
      <c r="AH670" s="171" t="s">
        <v>44</v>
      </c>
      <c r="AI670" s="171" t="s">
        <v>44</v>
      </c>
      <c r="AJ670" s="171" t="s">
        <v>44</v>
      </c>
      <c r="AK670" s="172">
        <v>43999</v>
      </c>
      <c r="AL670" s="186" t="s">
        <v>6965</v>
      </c>
      <c r="AM670" s="127">
        <v>0.10396628760962009</v>
      </c>
      <c r="AN670" s="127">
        <v>7.8564249990542998E-2</v>
      </c>
      <c r="AO670" s="127">
        <v>0.37956430570727878</v>
      </c>
      <c r="AP670" s="127">
        <v>0.22643553878889811</v>
      </c>
      <c r="AQ670" s="127">
        <v>0.2237304553178758</v>
      </c>
      <c r="AR670" s="127">
        <v>0.16792680541993699</v>
      </c>
      <c r="AS670" s="127">
        <v>0.24743341371465741</v>
      </c>
      <c r="AT670" s="127">
        <v>-0.13207173596134841</v>
      </c>
      <c r="AU670" s="127" t="s">
        <v>44</v>
      </c>
      <c r="AV670" s="127" t="s">
        <v>44</v>
      </c>
      <c r="AW670" s="127">
        <v>0.16123513220206989</v>
      </c>
      <c r="AX670" s="127">
        <v>9.5299892122632208</v>
      </c>
      <c r="AY670" s="127">
        <v>1.7304004376119229</v>
      </c>
      <c r="AZ670" s="127">
        <v>2.5598687680413401</v>
      </c>
      <c r="BA670" s="127">
        <v>1.7989032335912161</v>
      </c>
      <c r="BB670" s="127">
        <v>1.8966393364446139</v>
      </c>
      <c r="BC670" s="127">
        <v>1.5443003975671197</v>
      </c>
      <c r="BD670" s="127">
        <v>1.8964135943946263</v>
      </c>
      <c r="BE670" s="127" t="s">
        <v>44</v>
      </c>
      <c r="BF670" s="127" t="s">
        <v>44</v>
      </c>
      <c r="BG670" s="127" t="s">
        <v>44</v>
      </c>
      <c r="BH670" s="127">
        <v>1.8009141299780955</v>
      </c>
      <c r="BI670" s="127">
        <v>9.3056906151366595E-2</v>
      </c>
      <c r="BJ670" s="127">
        <v>3.3161897862750297E-2</v>
      </c>
      <c r="BK670" s="127">
        <v>0.23128939785030339</v>
      </c>
      <c r="BL670" s="127">
        <v>8.9318432355803834E-2</v>
      </c>
      <c r="BM670" s="127">
        <v>9.4608745973467467E-2</v>
      </c>
      <c r="BN670" s="127">
        <v>5.9187077265694603E-2</v>
      </c>
      <c r="BO670" s="127">
        <v>0.1169590201298322</v>
      </c>
      <c r="BP670" s="127">
        <v>-0.25580177141438259</v>
      </c>
      <c r="BQ670" s="127" t="s">
        <v>44</v>
      </c>
      <c r="BR670" s="127" t="s">
        <v>44</v>
      </c>
      <c r="BS670" s="127">
        <v>6.581328858031954E-2</v>
      </c>
      <c r="BT670" s="127">
        <v>0.1295982347935925</v>
      </c>
      <c r="BU670" s="127">
        <v>0.16170876201626019</v>
      </c>
      <c r="BV670" s="174">
        <v>1.4817082204069529</v>
      </c>
      <c r="BW670" s="174">
        <v>0.39809020969819309</v>
      </c>
      <c r="BX670" s="127">
        <v>-9.0345588050372697E-2</v>
      </c>
      <c r="BY670" s="127">
        <v>-0.24096831022031259</v>
      </c>
      <c r="BZ670" s="174">
        <v>0.4135249503653613</v>
      </c>
      <c r="CA670" s="179">
        <v>0.4921813125998481</v>
      </c>
      <c r="CB670" s="179">
        <v>-0.37622136028524278</v>
      </c>
      <c r="CC670" s="179">
        <v>0.46940640034153991</v>
      </c>
      <c r="CD670" s="179">
        <v>0.34422574796904998</v>
      </c>
      <c r="CE670" s="179">
        <v>0.67423289196876235</v>
      </c>
      <c r="CF670" s="179">
        <v>0.61959205135794915</v>
      </c>
      <c r="CG670" s="176">
        <v>2.3973500400000001</v>
      </c>
      <c r="CH670" s="168">
        <v>0.3</v>
      </c>
      <c r="CI670" s="169" t="s">
        <v>44</v>
      </c>
      <c r="CJ670" s="169">
        <v>1.5E-3</v>
      </c>
      <c r="CK670" s="169" t="s">
        <v>44</v>
      </c>
      <c r="CL670" s="169">
        <v>1.5E-3</v>
      </c>
      <c r="CM670" s="177">
        <v>115701850.56</v>
      </c>
      <c r="CN670" s="177">
        <v>114646084.03015874</v>
      </c>
      <c r="CO670" s="177">
        <v>-13537459.15</v>
      </c>
      <c r="CP670" s="127" t="s">
        <v>44</v>
      </c>
      <c r="CQ670" s="127" t="s">
        <v>44</v>
      </c>
      <c r="CR670" s="127" t="s">
        <v>44</v>
      </c>
      <c r="CS670" s="127" t="s">
        <v>44</v>
      </c>
      <c r="CT670" s="125" t="s">
        <v>44</v>
      </c>
      <c r="CU670" s="125" t="s">
        <v>44</v>
      </c>
      <c r="CV670" s="125" t="s">
        <v>6966</v>
      </c>
      <c r="CW670" s="125" t="s">
        <v>44</v>
      </c>
      <c r="CX670" s="153">
        <v>25569.625694432871</v>
      </c>
    </row>
    <row r="671" spans="1:102" ht="15" customHeight="1" x14ac:dyDescent="0.25">
      <c r="A671" s="8"/>
      <c r="B671" s="128">
        <v>63950605000163</v>
      </c>
      <c r="C671" s="151" t="s">
        <v>6967</v>
      </c>
      <c r="D671" s="125">
        <v>25</v>
      </c>
      <c r="E671" s="125"/>
      <c r="F671" s="121"/>
      <c r="G671" s="125" t="s">
        <v>706</v>
      </c>
      <c r="H671" s="125" t="s">
        <v>2454</v>
      </c>
      <c r="I671" s="125" t="s">
        <v>2454</v>
      </c>
      <c r="J671" s="125" t="s">
        <v>3317</v>
      </c>
      <c r="K671" s="125" t="s">
        <v>3285</v>
      </c>
      <c r="L671" s="125" t="s">
        <v>3272</v>
      </c>
      <c r="M671" s="125" t="s">
        <v>110</v>
      </c>
      <c r="N671" s="125" t="s">
        <v>111</v>
      </c>
      <c r="O671" s="125" t="s">
        <v>5237</v>
      </c>
      <c r="P671" s="125" t="s">
        <v>5763</v>
      </c>
      <c r="Q671" s="126">
        <v>100</v>
      </c>
      <c r="R671" s="125" t="s">
        <v>4571</v>
      </c>
      <c r="S671" s="187" t="s">
        <v>44</v>
      </c>
      <c r="T671" s="170">
        <v>100</v>
      </c>
      <c r="U671" s="170">
        <v>100</v>
      </c>
      <c r="V671" s="171" t="s">
        <v>3271</v>
      </c>
      <c r="W671" s="171" t="s">
        <v>132</v>
      </c>
      <c r="X671" s="171" t="s">
        <v>132</v>
      </c>
      <c r="Y671" s="171" t="s">
        <v>3292</v>
      </c>
      <c r="Z671" s="171">
        <v>2</v>
      </c>
      <c r="AA671" s="171" t="s">
        <v>44</v>
      </c>
      <c r="AB671" s="168" t="s">
        <v>44</v>
      </c>
      <c r="AC671" s="171" t="s">
        <v>6968</v>
      </c>
      <c r="AD671" s="168">
        <v>4.0000000000000001E-3</v>
      </c>
      <c r="AE671" s="168">
        <v>4.0000000000000001E-3</v>
      </c>
      <c r="AF671" s="168">
        <v>9.0000000000000011E-3</v>
      </c>
      <c r="AG671" s="168" t="s">
        <v>44</v>
      </c>
      <c r="AH671" s="171" t="s">
        <v>44</v>
      </c>
      <c r="AI671" s="171" t="s">
        <v>44</v>
      </c>
      <c r="AJ671" s="171" t="s">
        <v>44</v>
      </c>
      <c r="AK671" s="172">
        <v>46020</v>
      </c>
      <c r="AL671" s="186" t="s">
        <v>6969</v>
      </c>
      <c r="AM671" s="127" t="s">
        <v>44</v>
      </c>
      <c r="AN671" s="127" t="s">
        <v>44</v>
      </c>
      <c r="AO671" s="127" t="s">
        <v>44</v>
      </c>
      <c r="AP671" s="127" t="s">
        <v>44</v>
      </c>
      <c r="AQ671" s="127" t="s">
        <v>44</v>
      </c>
      <c r="AR671" s="127" t="s">
        <v>44</v>
      </c>
      <c r="AS671" s="127" t="s">
        <v>44</v>
      </c>
      <c r="AT671" s="127" t="s">
        <v>44</v>
      </c>
      <c r="AU671" s="127" t="s">
        <v>44</v>
      </c>
      <c r="AV671" s="127" t="s">
        <v>44</v>
      </c>
      <c r="AW671" s="127" t="s">
        <v>44</v>
      </c>
      <c r="AX671" s="127" t="s">
        <v>44</v>
      </c>
      <c r="AY671" s="127" t="s">
        <v>44</v>
      </c>
      <c r="AZ671" s="127" t="s">
        <v>44</v>
      </c>
      <c r="BA671" s="127" t="s">
        <v>44</v>
      </c>
      <c r="BB671" s="127" t="s">
        <v>44</v>
      </c>
      <c r="BC671" s="127" t="s">
        <v>44</v>
      </c>
      <c r="BD671" s="127" t="s">
        <v>44</v>
      </c>
      <c r="BE671" s="127" t="s">
        <v>44</v>
      </c>
      <c r="BF671" s="127" t="s">
        <v>44</v>
      </c>
      <c r="BG671" s="127" t="s">
        <v>44</v>
      </c>
      <c r="BH671" s="127" t="s">
        <v>44</v>
      </c>
      <c r="BI671" s="127" t="s">
        <v>44</v>
      </c>
      <c r="BJ671" s="127" t="s">
        <v>44</v>
      </c>
      <c r="BK671" s="127" t="s">
        <v>44</v>
      </c>
      <c r="BL671" s="127" t="s">
        <v>44</v>
      </c>
      <c r="BM671" s="127" t="s">
        <v>44</v>
      </c>
      <c r="BN671" s="127" t="s">
        <v>44</v>
      </c>
      <c r="BO671" s="127" t="s">
        <v>44</v>
      </c>
      <c r="BP671" s="127" t="s">
        <v>44</v>
      </c>
      <c r="BQ671" s="127" t="s">
        <v>44</v>
      </c>
      <c r="BR671" s="127" t="s">
        <v>44</v>
      </c>
      <c r="BS671" s="127" t="s">
        <v>44</v>
      </c>
      <c r="BT671" s="127" t="s">
        <v>44</v>
      </c>
      <c r="BU671" s="127">
        <v>0.6922866629507296</v>
      </c>
      <c r="BV671" s="174" t="s">
        <v>44</v>
      </c>
      <c r="BW671" s="174">
        <v>-1.5448948719961448</v>
      </c>
      <c r="BX671" s="127" t="s">
        <v>44</v>
      </c>
      <c r="BY671" s="127">
        <v>-0.4801772198118906</v>
      </c>
      <c r="BZ671" s="174">
        <v>0.45987254913792319</v>
      </c>
      <c r="CA671" s="179" t="s">
        <v>44</v>
      </c>
      <c r="CB671" s="179" t="s">
        <v>44</v>
      </c>
      <c r="CC671" s="179" t="s">
        <v>44</v>
      </c>
      <c r="CD671" s="179" t="s">
        <v>44</v>
      </c>
      <c r="CE671" s="179" t="s">
        <v>44</v>
      </c>
      <c r="CF671" s="179" t="s">
        <v>44</v>
      </c>
      <c r="CG671" s="176">
        <v>67.905555699999994</v>
      </c>
      <c r="CH671" s="168">
        <v>0.38</v>
      </c>
      <c r="CI671" s="169" t="s">
        <v>44</v>
      </c>
      <c r="CJ671" s="169">
        <v>1.5199999999999999E-3</v>
      </c>
      <c r="CK671" s="169" t="s">
        <v>44</v>
      </c>
      <c r="CL671" s="169">
        <v>1.5199999999999999E-3</v>
      </c>
      <c r="CM671" s="177">
        <v>777816.72</v>
      </c>
      <c r="CN671" s="177" t="s">
        <v>44</v>
      </c>
      <c r="CO671" s="177">
        <v>1134424.29</v>
      </c>
      <c r="CP671" s="127" t="s">
        <v>44</v>
      </c>
      <c r="CQ671" s="127" t="s">
        <v>44</v>
      </c>
      <c r="CR671" s="127" t="s">
        <v>44</v>
      </c>
      <c r="CS671" s="127" t="s">
        <v>44</v>
      </c>
      <c r="CT671" s="125" t="s">
        <v>44</v>
      </c>
      <c r="CU671" s="125" t="s">
        <v>44</v>
      </c>
      <c r="CV671" s="125" t="s">
        <v>6970</v>
      </c>
      <c r="CW671" s="125" t="s">
        <v>44</v>
      </c>
      <c r="CX671" s="153">
        <v>25569.625694432871</v>
      </c>
    </row>
    <row r="672" spans="1:102" ht="15" customHeight="1" x14ac:dyDescent="0.25">
      <c r="A672" s="8"/>
      <c r="B672" s="128">
        <v>38597202000135</v>
      </c>
      <c r="C672" s="151" t="s">
        <v>6971</v>
      </c>
      <c r="D672" s="125">
        <v>24</v>
      </c>
      <c r="E672" s="125"/>
      <c r="F672" s="121"/>
      <c r="G672" s="125" t="s">
        <v>3923</v>
      </c>
      <c r="H672" s="125" t="s">
        <v>3264</v>
      </c>
      <c r="I672" s="125" t="s">
        <v>3265</v>
      </c>
      <c r="J672" s="125" t="s">
        <v>3318</v>
      </c>
      <c r="K672" s="125" t="s">
        <v>3285</v>
      </c>
      <c r="L672" s="125" t="s">
        <v>3272</v>
      </c>
      <c r="M672" s="125" t="s">
        <v>110</v>
      </c>
      <c r="N672" s="125" t="s">
        <v>111</v>
      </c>
      <c r="O672" s="125" t="s">
        <v>363</v>
      </c>
      <c r="P672" s="125" t="s">
        <v>3297</v>
      </c>
      <c r="Q672" s="126">
        <v>100</v>
      </c>
      <c r="R672" s="125" t="s">
        <v>4571</v>
      </c>
      <c r="S672" s="187" t="s">
        <v>44</v>
      </c>
      <c r="T672" s="170">
        <v>100</v>
      </c>
      <c r="U672" s="170">
        <v>100</v>
      </c>
      <c r="V672" s="171" t="s">
        <v>3271</v>
      </c>
      <c r="W672" s="171" t="s">
        <v>132</v>
      </c>
      <c r="X672" s="171" t="s">
        <v>132</v>
      </c>
      <c r="Y672" s="171" t="s">
        <v>3288</v>
      </c>
      <c r="Z672" s="171">
        <v>1</v>
      </c>
      <c r="AA672" s="171" t="s">
        <v>44</v>
      </c>
      <c r="AB672" s="168" t="s">
        <v>44</v>
      </c>
      <c r="AC672" s="171" t="s">
        <v>44</v>
      </c>
      <c r="AD672" s="168">
        <v>3.0000000000000001E-3</v>
      </c>
      <c r="AE672" s="168" t="s">
        <v>44</v>
      </c>
      <c r="AF672" s="168">
        <v>5.0000000000000001E-3</v>
      </c>
      <c r="AG672" s="168" t="s">
        <v>44</v>
      </c>
      <c r="AH672" s="171" t="s">
        <v>44</v>
      </c>
      <c r="AI672" s="171" t="s">
        <v>44</v>
      </c>
      <c r="AJ672" s="171" t="s">
        <v>44</v>
      </c>
      <c r="AK672" s="172">
        <v>44186</v>
      </c>
      <c r="AL672" s="186" t="s">
        <v>6972</v>
      </c>
      <c r="AM672" s="127">
        <v>-2.5996159998985899E-2</v>
      </c>
      <c r="AN672" s="127">
        <v>-8.8887805519579796E-2</v>
      </c>
      <c r="AO672" s="127">
        <v>-7.6228476640606196E-2</v>
      </c>
      <c r="AP672" s="127">
        <v>5.5810541225298001E-2</v>
      </c>
      <c r="AQ672" s="127">
        <v>4.4059519004193401E-2</v>
      </c>
      <c r="AR672" s="127">
        <v>0.23821423852531429</v>
      </c>
      <c r="AS672" s="127">
        <v>-2.2006199916791699E-2</v>
      </c>
      <c r="AT672" s="127">
        <v>-0.11125508311838</v>
      </c>
      <c r="AU672" s="127" t="s">
        <v>44</v>
      </c>
      <c r="AV672" s="127" t="s">
        <v>44</v>
      </c>
      <c r="AW672" s="127">
        <v>3.5780999570949999E-4</v>
      </c>
      <c r="AX672" s="127" t="s">
        <v>44</v>
      </c>
      <c r="AY672" s="127" t="s">
        <v>44</v>
      </c>
      <c r="AZ672" s="127" t="s">
        <v>44</v>
      </c>
      <c r="BA672" s="127">
        <v>0.40940430928597271</v>
      </c>
      <c r="BB672" s="127">
        <v>0.3145766847465063</v>
      </c>
      <c r="BC672" s="127">
        <v>2.1906826747572721</v>
      </c>
      <c r="BD672" s="127" t="s">
        <v>44</v>
      </c>
      <c r="BE672" s="127" t="s">
        <v>44</v>
      </c>
      <c r="BF672" s="127" t="s">
        <v>44</v>
      </c>
      <c r="BG672" s="127" t="s">
        <v>44</v>
      </c>
      <c r="BH672" s="127">
        <v>2.5192427832760999E-3</v>
      </c>
      <c r="BI672" s="127">
        <v>-3.6905541457239399E-2</v>
      </c>
      <c r="BJ672" s="127">
        <v>-0.13429015764737251</v>
      </c>
      <c r="BK672" s="127">
        <v>-0.22450338449758159</v>
      </c>
      <c r="BL672" s="127">
        <v>-7.08521344661589E-2</v>
      </c>
      <c r="BM672" s="127">
        <v>-8.4206282769268781E-2</v>
      </c>
      <c r="BN672" s="127">
        <v>0.12947451037107191</v>
      </c>
      <c r="BO672" s="127">
        <v>-0.15248059350161691</v>
      </c>
      <c r="BP672" s="127">
        <v>-0.23498511857141419</v>
      </c>
      <c r="BQ672" s="127" t="s">
        <v>44</v>
      </c>
      <c r="BR672" s="127" t="s">
        <v>44</v>
      </c>
      <c r="BS672" s="127">
        <v>-0.12405354120262779</v>
      </c>
      <c r="BT672" s="127">
        <v>9.8924919119332697E-2</v>
      </c>
      <c r="BU672" s="127">
        <v>0.13777197848941761</v>
      </c>
      <c r="BV672" s="174">
        <v>-2.1502552058035977</v>
      </c>
      <c r="BW672" s="174">
        <v>-0.696711863347659</v>
      </c>
      <c r="BX672" s="127">
        <v>-0.10692946132409251</v>
      </c>
      <c r="BY672" s="127">
        <v>-0.29152988455630668</v>
      </c>
      <c r="BZ672" s="174">
        <v>-0.38309351943646131</v>
      </c>
      <c r="CA672" s="179">
        <v>-0.50191869817800361</v>
      </c>
      <c r="CB672" s="179">
        <v>0.4379296356604131</v>
      </c>
      <c r="CC672" s="179">
        <v>-0.39902212893970967</v>
      </c>
      <c r="CD672" s="179">
        <v>-0.39430621441848063</v>
      </c>
      <c r="CE672" s="179">
        <v>-8.8963368623977399E-2</v>
      </c>
      <c r="CF672" s="179">
        <v>-0.40880437945906339</v>
      </c>
      <c r="CG672" s="176">
        <v>1.0019098</v>
      </c>
      <c r="CH672" s="168">
        <v>0.3</v>
      </c>
      <c r="CI672" s="169" t="s">
        <v>44</v>
      </c>
      <c r="CJ672" s="169">
        <v>8.9999999999999998E-4</v>
      </c>
      <c r="CK672" s="169" t="s">
        <v>44</v>
      </c>
      <c r="CL672" s="169">
        <v>8.9999999999999998E-4</v>
      </c>
      <c r="CM672" s="177">
        <v>15832771.52</v>
      </c>
      <c r="CN672" s="177">
        <v>15950393.332380949</v>
      </c>
      <c r="CO672" s="177">
        <v>-2647105.83</v>
      </c>
      <c r="CP672" s="127" t="s">
        <v>44</v>
      </c>
      <c r="CQ672" s="127" t="s">
        <v>44</v>
      </c>
      <c r="CR672" s="127" t="s">
        <v>44</v>
      </c>
      <c r="CS672" s="127" t="s">
        <v>44</v>
      </c>
      <c r="CT672" s="125" t="s">
        <v>44</v>
      </c>
      <c r="CU672" s="125" t="s">
        <v>44</v>
      </c>
      <c r="CV672" s="125" t="s">
        <v>6973</v>
      </c>
      <c r="CW672" s="125" t="s">
        <v>44</v>
      </c>
      <c r="CX672" s="153">
        <v>25569.625694432871</v>
      </c>
    </row>
    <row r="673" spans="1:102" ht="15" customHeight="1" x14ac:dyDescent="0.25">
      <c r="A673" s="8"/>
      <c r="B673" s="128">
        <v>54890958000124</v>
      </c>
      <c r="C673" s="151" t="s">
        <v>6974</v>
      </c>
      <c r="D673" s="125">
        <v>26</v>
      </c>
      <c r="E673" s="125"/>
      <c r="F673" s="121"/>
      <c r="G673" s="125" t="s">
        <v>706</v>
      </c>
      <c r="H673" s="125" t="s">
        <v>3264</v>
      </c>
      <c r="I673" s="125" t="s">
        <v>3265</v>
      </c>
      <c r="J673" s="125" t="s">
        <v>357</v>
      </c>
      <c r="K673" s="125" t="s">
        <v>3285</v>
      </c>
      <c r="L673" s="125" t="s">
        <v>3272</v>
      </c>
      <c r="M673" s="125" t="s">
        <v>110</v>
      </c>
      <c r="N673" s="125" t="s">
        <v>4646</v>
      </c>
      <c r="O673" s="125" t="s">
        <v>543</v>
      </c>
      <c r="P673" s="125" t="s">
        <v>3320</v>
      </c>
      <c r="Q673" s="126">
        <v>100</v>
      </c>
      <c r="R673" s="125" t="s">
        <v>4571</v>
      </c>
      <c r="S673" s="187" t="s">
        <v>44</v>
      </c>
      <c r="T673" s="170">
        <v>100</v>
      </c>
      <c r="U673" s="170">
        <v>100</v>
      </c>
      <c r="V673" s="171" t="s">
        <v>3271</v>
      </c>
      <c r="W673" s="171" t="s">
        <v>3288</v>
      </c>
      <c r="X673" s="171" t="s">
        <v>3291</v>
      </c>
      <c r="Y673" s="171" t="s">
        <v>3292</v>
      </c>
      <c r="Z673" s="171">
        <v>6</v>
      </c>
      <c r="AA673" s="171" t="s">
        <v>44</v>
      </c>
      <c r="AB673" s="168" t="s">
        <v>44</v>
      </c>
      <c r="AC673" s="171" t="s">
        <v>44</v>
      </c>
      <c r="AD673" s="168">
        <v>5.0000000000000001E-3</v>
      </c>
      <c r="AE673" s="168" t="s">
        <v>44</v>
      </c>
      <c r="AF673" s="168">
        <v>6.9999999999999993E-3</v>
      </c>
      <c r="AG673" s="168" t="s">
        <v>44</v>
      </c>
      <c r="AH673" s="171" t="s">
        <v>44</v>
      </c>
      <c r="AI673" s="171" t="s">
        <v>44</v>
      </c>
      <c r="AJ673" s="171" t="s">
        <v>44</v>
      </c>
      <c r="AK673" s="172">
        <v>46001</v>
      </c>
      <c r="AL673" s="186" t="s">
        <v>6975</v>
      </c>
      <c r="AM673" s="127" t="s">
        <v>44</v>
      </c>
      <c r="AN673" s="127" t="s">
        <v>44</v>
      </c>
      <c r="AO673" s="127" t="s">
        <v>44</v>
      </c>
      <c r="AP673" s="127" t="s">
        <v>44</v>
      </c>
      <c r="AQ673" s="127" t="s">
        <v>44</v>
      </c>
      <c r="AR673" s="127" t="s">
        <v>44</v>
      </c>
      <c r="AS673" s="127" t="s">
        <v>44</v>
      </c>
      <c r="AT673" s="127" t="s">
        <v>44</v>
      </c>
      <c r="AU673" s="127" t="s">
        <v>44</v>
      </c>
      <c r="AV673" s="127" t="s">
        <v>44</v>
      </c>
      <c r="AW673" s="127" t="s">
        <v>44</v>
      </c>
      <c r="AX673" s="127" t="s">
        <v>44</v>
      </c>
      <c r="AY673" s="127" t="s">
        <v>44</v>
      </c>
      <c r="AZ673" s="127" t="s">
        <v>44</v>
      </c>
      <c r="BA673" s="127" t="s">
        <v>44</v>
      </c>
      <c r="BB673" s="127" t="s">
        <v>44</v>
      </c>
      <c r="BC673" s="127" t="s">
        <v>44</v>
      </c>
      <c r="BD673" s="127" t="s">
        <v>44</v>
      </c>
      <c r="BE673" s="127" t="s">
        <v>44</v>
      </c>
      <c r="BF673" s="127" t="s">
        <v>44</v>
      </c>
      <c r="BG673" s="127" t="s">
        <v>44</v>
      </c>
      <c r="BH673" s="127" t="s">
        <v>44</v>
      </c>
      <c r="BI673" s="127" t="s">
        <v>44</v>
      </c>
      <c r="BJ673" s="127" t="s">
        <v>44</v>
      </c>
      <c r="BK673" s="127" t="s">
        <v>44</v>
      </c>
      <c r="BL673" s="127" t="s">
        <v>44</v>
      </c>
      <c r="BM673" s="127" t="s">
        <v>44</v>
      </c>
      <c r="BN673" s="127" t="s">
        <v>44</v>
      </c>
      <c r="BO673" s="127" t="s">
        <v>44</v>
      </c>
      <c r="BP673" s="127" t="s">
        <v>44</v>
      </c>
      <c r="BQ673" s="127" t="s">
        <v>44</v>
      </c>
      <c r="BR673" s="127" t="s">
        <v>44</v>
      </c>
      <c r="BS673" s="127" t="s">
        <v>44</v>
      </c>
      <c r="BT673" s="127" t="s">
        <v>44</v>
      </c>
      <c r="BU673" s="127">
        <v>6.9698937373740305E-2</v>
      </c>
      <c r="BV673" s="174" t="s">
        <v>44</v>
      </c>
      <c r="BW673" s="174">
        <v>-0.38897953960272652</v>
      </c>
      <c r="BX673" s="127" t="s">
        <v>44</v>
      </c>
      <c r="BY673" s="127">
        <v>-1.8509987474385901E-2</v>
      </c>
      <c r="BZ673" s="174">
        <v>0.1070557914448826</v>
      </c>
      <c r="CA673" s="179" t="s">
        <v>44</v>
      </c>
      <c r="CB673" s="179" t="s">
        <v>44</v>
      </c>
      <c r="CC673" s="179" t="s">
        <v>44</v>
      </c>
      <c r="CD673" s="179" t="s">
        <v>44</v>
      </c>
      <c r="CE673" s="179" t="s">
        <v>44</v>
      </c>
      <c r="CF673" s="179" t="s">
        <v>44</v>
      </c>
      <c r="CG673" s="176">
        <v>1.04185029</v>
      </c>
      <c r="CH673" s="168" t="s">
        <v>44</v>
      </c>
      <c r="CI673" s="169" t="s">
        <v>44</v>
      </c>
      <c r="CJ673" s="169" t="s">
        <v>44</v>
      </c>
      <c r="CK673" s="169" t="s">
        <v>44</v>
      </c>
      <c r="CL673" s="169" t="s">
        <v>44</v>
      </c>
      <c r="CM673" s="177">
        <v>10978735.25</v>
      </c>
      <c r="CN673" s="177" t="s">
        <v>44</v>
      </c>
      <c r="CO673" s="177">
        <v>10440533.239999996</v>
      </c>
      <c r="CP673" s="127" t="s">
        <v>44</v>
      </c>
      <c r="CQ673" s="127" t="s">
        <v>44</v>
      </c>
      <c r="CR673" s="127" t="s">
        <v>44</v>
      </c>
      <c r="CS673" s="127" t="s">
        <v>44</v>
      </c>
      <c r="CT673" s="125" t="s">
        <v>44</v>
      </c>
      <c r="CU673" s="125" t="s">
        <v>44</v>
      </c>
      <c r="CV673" s="125" t="s">
        <v>6976</v>
      </c>
      <c r="CW673" s="125" t="s">
        <v>44</v>
      </c>
      <c r="CX673" s="153">
        <v>25569.625694432871</v>
      </c>
    </row>
    <row r="674" spans="1:102" ht="15" customHeight="1" x14ac:dyDescent="0.25">
      <c r="A674" s="8"/>
      <c r="B674" s="128">
        <v>31936857000141</v>
      </c>
      <c r="C674" s="151" t="s">
        <v>6979</v>
      </c>
      <c r="D674" s="125">
        <v>43</v>
      </c>
      <c r="E674" s="125"/>
      <c r="F674" s="121" t="s">
        <v>3268</v>
      </c>
      <c r="G674" s="125" t="s">
        <v>3923</v>
      </c>
      <c r="H674" s="125" t="s">
        <v>3264</v>
      </c>
      <c r="I674" s="125" t="s">
        <v>3265</v>
      </c>
      <c r="J674" s="125" t="s">
        <v>3318</v>
      </c>
      <c r="K674" s="125" t="s">
        <v>3285</v>
      </c>
      <c r="L674" s="125" t="s">
        <v>3273</v>
      </c>
      <c r="M674" s="125" t="s">
        <v>112</v>
      </c>
      <c r="N674" s="125" t="s">
        <v>5291</v>
      </c>
      <c r="O674" s="125" t="s">
        <v>728</v>
      </c>
      <c r="P674" s="125" t="s">
        <v>3308</v>
      </c>
      <c r="Q674" s="126">
        <v>100</v>
      </c>
      <c r="R674" s="125" t="s">
        <v>4571</v>
      </c>
      <c r="S674" s="187" t="s">
        <v>44</v>
      </c>
      <c r="T674" s="170">
        <v>100</v>
      </c>
      <c r="U674" s="170">
        <v>100</v>
      </c>
      <c r="V674" s="171" t="s">
        <v>3271</v>
      </c>
      <c r="W674" s="171" t="s">
        <v>132</v>
      </c>
      <c r="X674" s="171" t="s">
        <v>132</v>
      </c>
      <c r="Y674" s="171" t="s">
        <v>3292</v>
      </c>
      <c r="Z674" s="171">
        <v>2</v>
      </c>
      <c r="AA674" s="171" t="s">
        <v>44</v>
      </c>
      <c r="AB674" s="168" t="s">
        <v>44</v>
      </c>
      <c r="AC674" s="171" t="s">
        <v>44</v>
      </c>
      <c r="AD674" s="168">
        <v>5.0000000000000001E-3</v>
      </c>
      <c r="AE674" s="168" t="s">
        <v>44</v>
      </c>
      <c r="AF674" s="168">
        <v>6.9999999999999993E-3</v>
      </c>
      <c r="AG674" s="168" t="s">
        <v>44</v>
      </c>
      <c r="AH674" s="171" t="s">
        <v>44</v>
      </c>
      <c r="AI674" s="171" t="s">
        <v>44</v>
      </c>
      <c r="AJ674" s="171" t="s">
        <v>3246</v>
      </c>
      <c r="AK674" s="172">
        <v>43462</v>
      </c>
      <c r="AL674" s="186" t="s">
        <v>6980</v>
      </c>
      <c r="AM674" s="127">
        <v>-1.33527365683266E-2</v>
      </c>
      <c r="AN674" s="127">
        <v>0.2787411924062268</v>
      </c>
      <c r="AO674" s="127">
        <v>0.6591110180593267</v>
      </c>
      <c r="AP674" s="127">
        <v>0.28712145127134869</v>
      </c>
      <c r="AQ674" s="127">
        <v>0.31191157224514859</v>
      </c>
      <c r="AR674" s="127">
        <v>-0.28113137429609569</v>
      </c>
      <c r="AS674" s="127">
        <v>0.30768549829579772</v>
      </c>
      <c r="AT674" s="127">
        <v>-5.8399408868070601E-2</v>
      </c>
      <c r="AU674" s="127" t="s">
        <v>44</v>
      </c>
      <c r="AV674" s="127" t="s">
        <v>44</v>
      </c>
      <c r="AW674" s="127">
        <v>6.2459426693966202E-2</v>
      </c>
      <c r="AX674" s="127" t="s">
        <v>44</v>
      </c>
      <c r="AY674" s="127">
        <v>6.1393557677730524</v>
      </c>
      <c r="AZ674" s="127">
        <v>4.4451959376369947</v>
      </c>
      <c r="BA674" s="127">
        <v>2.3431924246402538</v>
      </c>
      <c r="BB674" s="127">
        <v>2.8657178709239921</v>
      </c>
      <c r="BC674" s="127" t="s">
        <v>44</v>
      </c>
      <c r="BD674" s="127">
        <v>2.3582060038145531</v>
      </c>
      <c r="BE674" s="127" t="s">
        <v>44</v>
      </c>
      <c r="BF674" s="127" t="s">
        <v>44</v>
      </c>
      <c r="BG674" s="127" t="s">
        <v>44</v>
      </c>
      <c r="BH674" s="127">
        <v>0.60954938867716779</v>
      </c>
      <c r="BI674" s="127">
        <v>-2.4262118026580098E-2</v>
      </c>
      <c r="BJ674" s="127">
        <v>0.23333884027843421</v>
      </c>
      <c r="BK674" s="127">
        <v>0.51083611020235131</v>
      </c>
      <c r="BL674" s="127">
        <v>0.14662104086940242</v>
      </c>
      <c r="BM674" s="127">
        <v>0.18313620417155674</v>
      </c>
      <c r="BN674" s="127">
        <v>-0.38987110245033801</v>
      </c>
      <c r="BO674" s="127">
        <v>0.17721110471097251</v>
      </c>
      <c r="BP674" s="127">
        <v>-0.1821294443211047</v>
      </c>
      <c r="BQ674" s="127" t="s">
        <v>44</v>
      </c>
      <c r="BR674" s="127" t="s">
        <v>44</v>
      </c>
      <c r="BS674" s="127">
        <v>-3.6290180690656926E-2</v>
      </c>
      <c r="BT674" s="127">
        <v>0.33549342957007788</v>
      </c>
      <c r="BU674" s="127">
        <v>0.47798355674475651</v>
      </c>
      <c r="BV674" s="174">
        <v>1.265953442723587</v>
      </c>
      <c r="BW674" s="174">
        <v>0.18723801901120801</v>
      </c>
      <c r="BX674" s="127">
        <v>-0.16773591420682549</v>
      </c>
      <c r="BY674" s="127">
        <v>-0.7623545841550281</v>
      </c>
      <c r="BZ674" s="174">
        <v>2.0454503106547013</v>
      </c>
      <c r="CA674" s="179">
        <v>0.99712169170771237</v>
      </c>
      <c r="CB674" s="179">
        <v>-0.46975437493923089</v>
      </c>
      <c r="CC674" s="179">
        <v>0.63932307026071511</v>
      </c>
      <c r="CD674" s="179">
        <v>0.53137448489307959</v>
      </c>
      <c r="CE674" s="179">
        <v>7.3858783377524703E-2</v>
      </c>
      <c r="CF674" s="179">
        <v>0.73948190844528849</v>
      </c>
      <c r="CG674" s="176">
        <v>1.55715118</v>
      </c>
      <c r="CH674" s="168">
        <v>0.3</v>
      </c>
      <c r="CI674" s="169" t="s">
        <v>44</v>
      </c>
      <c r="CJ674" s="169">
        <v>1.5E-3</v>
      </c>
      <c r="CK674" s="169" t="s">
        <v>44</v>
      </c>
      <c r="CL674" s="169">
        <v>1.5E-3</v>
      </c>
      <c r="CM674" s="177">
        <v>48614633.630000003</v>
      </c>
      <c r="CN674" s="177">
        <v>45167877.974206381</v>
      </c>
      <c r="CO674" s="177">
        <v>-5419189.0100000007</v>
      </c>
      <c r="CP674" s="127" t="s">
        <v>44</v>
      </c>
      <c r="CQ674" s="127" t="s">
        <v>44</v>
      </c>
      <c r="CR674" s="127" t="s">
        <v>44</v>
      </c>
      <c r="CS674" s="127" t="s">
        <v>44</v>
      </c>
      <c r="CT674" s="125" t="s">
        <v>44</v>
      </c>
      <c r="CU674" s="125" t="s">
        <v>44</v>
      </c>
      <c r="CV674" s="125" t="s">
        <v>6981</v>
      </c>
      <c r="CW674" s="125" t="s">
        <v>44</v>
      </c>
      <c r="CX674" s="153">
        <v>25569.625694432871</v>
      </c>
    </row>
    <row r="675" spans="1:102" ht="15" customHeight="1" x14ac:dyDescent="0.25">
      <c r="A675" s="8"/>
      <c r="B675" s="128">
        <v>31204199000101</v>
      </c>
      <c r="C675" s="151" t="s">
        <v>6982</v>
      </c>
      <c r="D675" s="125">
        <v>26</v>
      </c>
      <c r="E675" s="125"/>
      <c r="F675" s="121" t="s">
        <v>3267</v>
      </c>
      <c r="G675" s="125" t="s">
        <v>3923</v>
      </c>
      <c r="H675" s="125" t="s">
        <v>347</v>
      </c>
      <c r="I675" s="125" t="s">
        <v>3256</v>
      </c>
      <c r="J675" s="125" t="s">
        <v>3318</v>
      </c>
      <c r="K675" s="125" t="s">
        <v>3285</v>
      </c>
      <c r="L675" s="125" t="s">
        <v>3272</v>
      </c>
      <c r="M675" s="125" t="s">
        <v>112</v>
      </c>
      <c r="N675" s="125" t="s">
        <v>113</v>
      </c>
      <c r="O675" s="125" t="s">
        <v>728</v>
      </c>
      <c r="P675" s="125" t="s">
        <v>3308</v>
      </c>
      <c r="Q675" s="126">
        <v>100</v>
      </c>
      <c r="R675" s="125" t="s">
        <v>4571</v>
      </c>
      <c r="S675" s="187" t="s">
        <v>44</v>
      </c>
      <c r="T675" s="170">
        <v>100</v>
      </c>
      <c r="U675" s="170">
        <v>100</v>
      </c>
      <c r="V675" s="171" t="s">
        <v>3271</v>
      </c>
      <c r="W675" s="171" t="s">
        <v>132</v>
      </c>
      <c r="X675" s="171" t="s">
        <v>132</v>
      </c>
      <c r="Y675" s="171" t="s">
        <v>3292</v>
      </c>
      <c r="Z675" s="171">
        <v>2</v>
      </c>
      <c r="AA675" s="171" t="s">
        <v>44</v>
      </c>
      <c r="AB675" s="168" t="s">
        <v>44</v>
      </c>
      <c r="AC675" s="171" t="s">
        <v>44</v>
      </c>
      <c r="AD675" s="168">
        <v>3.0000000000000001E-3</v>
      </c>
      <c r="AE675" s="168" t="s">
        <v>44</v>
      </c>
      <c r="AF675" s="168">
        <v>5.0000000000000001E-3</v>
      </c>
      <c r="AG675" s="168" t="s">
        <v>44</v>
      </c>
      <c r="AH675" s="171" t="s">
        <v>44</v>
      </c>
      <c r="AI675" s="171" t="s">
        <v>44</v>
      </c>
      <c r="AJ675" s="171" t="s">
        <v>44</v>
      </c>
      <c r="AK675" s="172">
        <v>43362</v>
      </c>
      <c r="AL675" s="186" t="s">
        <v>6983</v>
      </c>
      <c r="AM675" s="127">
        <v>-8.322946255223E-4</v>
      </c>
      <c r="AN675" s="127">
        <v>0.16311234839079211</v>
      </c>
      <c r="AO675" s="127">
        <v>0.390093168054231</v>
      </c>
      <c r="AP675" s="127">
        <v>0.2162866575439292</v>
      </c>
      <c r="AQ675" s="127">
        <v>0.22649433983995171</v>
      </c>
      <c r="AR675" s="127">
        <v>-0.10196467614082021</v>
      </c>
      <c r="AS675" s="127">
        <v>0.22708078058837011</v>
      </c>
      <c r="AT675" s="127">
        <v>4.9107477116241603E-2</v>
      </c>
      <c r="AU675" s="127" t="s">
        <v>44</v>
      </c>
      <c r="AV675" s="127" t="s">
        <v>44</v>
      </c>
      <c r="AW675" s="127">
        <v>0.1208524872931851</v>
      </c>
      <c r="AX675" s="127" t="s">
        <v>44</v>
      </c>
      <c r="AY675" s="127">
        <v>3.5925968754148392</v>
      </c>
      <c r="AZ675" s="127">
        <v>2.6308778315378301</v>
      </c>
      <c r="BA675" s="127">
        <v>1.7104435592153726</v>
      </c>
      <c r="BB675" s="127">
        <v>1.9249900757734597</v>
      </c>
      <c r="BC675" s="127" t="s">
        <v>44</v>
      </c>
      <c r="BD675" s="127">
        <v>1.7404241119598565</v>
      </c>
      <c r="BE675" s="127">
        <v>0.39689212838609428</v>
      </c>
      <c r="BF675" s="127" t="s">
        <v>44</v>
      </c>
      <c r="BG675" s="127" t="s">
        <v>44</v>
      </c>
      <c r="BH675" s="127">
        <v>1.4522826041725181</v>
      </c>
      <c r="BI675" s="127">
        <v>-1.17416760837758E-2</v>
      </c>
      <c r="BJ675" s="127">
        <v>0.11770999626299949</v>
      </c>
      <c r="BK675" s="127">
        <v>0.24181826019725561</v>
      </c>
      <c r="BL675" s="127">
        <v>7.9751415875314313E-2</v>
      </c>
      <c r="BM675" s="127">
        <v>9.7376962180357962E-2</v>
      </c>
      <c r="BN675" s="127">
        <v>-0.2107044042950626</v>
      </c>
      <c r="BO675" s="127">
        <v>9.6606387003544902E-2</v>
      </c>
      <c r="BP675" s="127">
        <v>-7.4622558336792502E-2</v>
      </c>
      <c r="BQ675" s="127" t="s">
        <v>44</v>
      </c>
      <c r="BR675" s="127" t="s">
        <v>44</v>
      </c>
      <c r="BS675" s="127">
        <v>3.4745571419909638E-2</v>
      </c>
      <c r="BT675" s="127">
        <v>0.16140830485215149</v>
      </c>
      <c r="BU675" s="127">
        <v>0.2349020507304708</v>
      </c>
      <c r="BV675" s="174">
        <v>1.2655617179044834</v>
      </c>
      <c r="BW675" s="174">
        <v>0.23048082050088961</v>
      </c>
      <c r="BX675" s="127">
        <v>-7.8241648786621695E-2</v>
      </c>
      <c r="BY675" s="127">
        <v>-0.47208564166972322</v>
      </c>
      <c r="BZ675" s="174">
        <v>1.0034961635463391</v>
      </c>
      <c r="CA675" s="179">
        <v>0.99992490861860717</v>
      </c>
      <c r="CB675" s="179">
        <v>-0.47829192328475789</v>
      </c>
      <c r="CC675" s="179">
        <v>0.64062164644936592</v>
      </c>
      <c r="CD675" s="179">
        <v>0.54019990952249974</v>
      </c>
      <c r="CE675" s="179">
        <v>6.5766241417793997E-2</v>
      </c>
      <c r="CF675" s="179">
        <v>0.74433851356550684</v>
      </c>
      <c r="CG675" s="176">
        <v>2.37435617</v>
      </c>
      <c r="CH675" s="168">
        <v>0.3</v>
      </c>
      <c r="CI675" s="169" t="s">
        <v>44</v>
      </c>
      <c r="CJ675" s="169">
        <v>8.9999999999999998E-4</v>
      </c>
      <c r="CK675" s="169" t="s">
        <v>44</v>
      </c>
      <c r="CL675" s="169">
        <v>8.9999999999999998E-4</v>
      </c>
      <c r="CM675" s="177">
        <v>88273508.310000002</v>
      </c>
      <c r="CN675" s="177">
        <v>78477697.532936499</v>
      </c>
      <c r="CO675" s="177">
        <v>4572533.58</v>
      </c>
      <c r="CP675" s="127" t="s">
        <v>44</v>
      </c>
      <c r="CQ675" s="127" t="s">
        <v>44</v>
      </c>
      <c r="CR675" s="127" t="s">
        <v>44</v>
      </c>
      <c r="CS675" s="127" t="s">
        <v>44</v>
      </c>
      <c r="CT675" s="125" t="s">
        <v>44</v>
      </c>
      <c r="CU675" s="125" t="s">
        <v>44</v>
      </c>
      <c r="CV675" s="125" t="s">
        <v>6984</v>
      </c>
      <c r="CW675" s="125" t="s">
        <v>44</v>
      </c>
      <c r="CX675" s="153">
        <v>25569.625694432871</v>
      </c>
    </row>
    <row r="676" spans="1:102" ht="15" customHeight="1" x14ac:dyDescent="0.25">
      <c r="A676" s="8"/>
      <c r="B676" s="128">
        <v>63131420000127</v>
      </c>
      <c r="C676" s="151" t="s">
        <v>6977</v>
      </c>
      <c r="D676" s="125">
        <v>24</v>
      </c>
      <c r="E676" s="125"/>
      <c r="F676" s="121"/>
      <c r="G676" s="125" t="s">
        <v>706</v>
      </c>
      <c r="H676" s="125" t="s">
        <v>2454</v>
      </c>
      <c r="I676" s="125" t="s">
        <v>5182</v>
      </c>
      <c r="J676" s="125" t="s">
        <v>5182</v>
      </c>
      <c r="K676" s="125" t="s">
        <v>3285</v>
      </c>
      <c r="L676" s="125" t="s">
        <v>4605</v>
      </c>
      <c r="M676" s="125" t="s">
        <v>44</v>
      </c>
      <c r="N676" s="125" t="s">
        <v>111</v>
      </c>
      <c r="O676" s="125" t="s">
        <v>5237</v>
      </c>
      <c r="P676" s="125" t="s">
        <v>5763</v>
      </c>
      <c r="Q676" s="126">
        <v>100</v>
      </c>
      <c r="R676" s="125" t="s">
        <v>4571</v>
      </c>
      <c r="S676" s="187" t="s">
        <v>44</v>
      </c>
      <c r="T676" s="170">
        <v>100</v>
      </c>
      <c r="U676" s="170">
        <v>100</v>
      </c>
      <c r="V676" s="171" t="s">
        <v>3271</v>
      </c>
      <c r="W676" s="171" t="s">
        <v>132</v>
      </c>
      <c r="X676" s="171" t="s">
        <v>132</v>
      </c>
      <c r="Y676" s="171" t="s">
        <v>3292</v>
      </c>
      <c r="Z676" s="171">
        <v>2</v>
      </c>
      <c r="AA676" s="171" t="s">
        <v>44</v>
      </c>
      <c r="AB676" s="168" t="s">
        <v>44</v>
      </c>
      <c r="AC676" s="171" t="s">
        <v>44</v>
      </c>
      <c r="AD676" s="168">
        <v>3.0000000000000001E-3</v>
      </c>
      <c r="AE676" s="168" t="s">
        <v>44</v>
      </c>
      <c r="AF676" s="168">
        <v>6.0000000000000001E-3</v>
      </c>
      <c r="AG676" s="168" t="s">
        <v>44</v>
      </c>
      <c r="AH676" s="171" t="s">
        <v>44</v>
      </c>
      <c r="AI676" s="171" t="s">
        <v>44</v>
      </c>
      <c r="AJ676" s="171" t="s">
        <v>44</v>
      </c>
      <c r="AK676" s="172">
        <v>46020</v>
      </c>
      <c r="AL676" s="186" t="s">
        <v>6978</v>
      </c>
      <c r="AM676" s="127" t="s">
        <v>44</v>
      </c>
      <c r="AN676" s="127" t="s">
        <v>44</v>
      </c>
      <c r="AO676" s="127" t="s">
        <v>44</v>
      </c>
      <c r="AP676" s="127" t="s">
        <v>44</v>
      </c>
      <c r="AQ676" s="127" t="s">
        <v>44</v>
      </c>
      <c r="AR676" s="127" t="s">
        <v>44</v>
      </c>
      <c r="AS676" s="127" t="s">
        <v>44</v>
      </c>
      <c r="AT676" s="127" t="s">
        <v>44</v>
      </c>
      <c r="AU676" s="127" t="s">
        <v>44</v>
      </c>
      <c r="AV676" s="127" t="s">
        <v>44</v>
      </c>
      <c r="AW676" s="127" t="s">
        <v>44</v>
      </c>
      <c r="AX676" s="127" t="s">
        <v>44</v>
      </c>
      <c r="AY676" s="127" t="s">
        <v>44</v>
      </c>
      <c r="AZ676" s="127" t="s">
        <v>44</v>
      </c>
      <c r="BA676" s="127" t="s">
        <v>44</v>
      </c>
      <c r="BB676" s="127" t="s">
        <v>44</v>
      </c>
      <c r="BC676" s="127" t="s">
        <v>44</v>
      </c>
      <c r="BD676" s="127" t="s">
        <v>44</v>
      </c>
      <c r="BE676" s="127" t="s">
        <v>44</v>
      </c>
      <c r="BF676" s="127" t="s">
        <v>44</v>
      </c>
      <c r="BG676" s="127" t="s">
        <v>44</v>
      </c>
      <c r="BH676" s="127" t="s">
        <v>44</v>
      </c>
      <c r="BI676" s="127" t="s">
        <v>44</v>
      </c>
      <c r="BJ676" s="127" t="s">
        <v>44</v>
      </c>
      <c r="BK676" s="127" t="s">
        <v>44</v>
      </c>
      <c r="BL676" s="127" t="s">
        <v>44</v>
      </c>
      <c r="BM676" s="127" t="s">
        <v>44</v>
      </c>
      <c r="BN676" s="127" t="s">
        <v>44</v>
      </c>
      <c r="BO676" s="127" t="s">
        <v>44</v>
      </c>
      <c r="BP676" s="127" t="s">
        <v>44</v>
      </c>
      <c r="BQ676" s="127" t="s">
        <v>44</v>
      </c>
      <c r="BR676" s="127" t="s">
        <v>44</v>
      </c>
      <c r="BS676" s="127" t="s">
        <v>44</v>
      </c>
      <c r="BT676" s="127" t="s">
        <v>44</v>
      </c>
      <c r="BU676" s="127">
        <v>5.27091752674759E-2</v>
      </c>
      <c r="BV676" s="174" t="s">
        <v>44</v>
      </c>
      <c r="BW676" s="174">
        <v>-0.70386834018362121</v>
      </c>
      <c r="BX676" s="127" t="s">
        <v>44</v>
      </c>
      <c r="BY676" s="127">
        <v>-1.5523642256739001E-2</v>
      </c>
      <c r="BZ676" s="174">
        <v>3.3478864730077301E-2</v>
      </c>
      <c r="CA676" s="179" t="s">
        <v>44</v>
      </c>
      <c r="CB676" s="179" t="s">
        <v>44</v>
      </c>
      <c r="CC676" s="179" t="s">
        <v>44</v>
      </c>
      <c r="CD676" s="179" t="s">
        <v>44</v>
      </c>
      <c r="CE676" s="179" t="s">
        <v>44</v>
      </c>
      <c r="CF676" s="179" t="s">
        <v>44</v>
      </c>
      <c r="CG676" s="176">
        <v>103.3383219</v>
      </c>
      <c r="CH676" s="168">
        <v>0.38</v>
      </c>
      <c r="CI676" s="169" t="s">
        <v>44</v>
      </c>
      <c r="CJ676" s="169">
        <v>1.14E-3</v>
      </c>
      <c r="CK676" s="169" t="s">
        <v>44</v>
      </c>
      <c r="CL676" s="169">
        <v>1.14E-3</v>
      </c>
      <c r="CM676" s="177">
        <v>2890049.53</v>
      </c>
      <c r="CN676" s="177" t="s">
        <v>44</v>
      </c>
      <c r="CO676" s="177">
        <v>2826796.379999999</v>
      </c>
      <c r="CP676" s="127" t="s">
        <v>44</v>
      </c>
      <c r="CQ676" s="127" t="s">
        <v>44</v>
      </c>
      <c r="CR676" s="127" t="s">
        <v>44</v>
      </c>
      <c r="CS676" s="127" t="s">
        <v>44</v>
      </c>
      <c r="CT676" s="125" t="s">
        <v>44</v>
      </c>
      <c r="CU676" s="125" t="s">
        <v>44</v>
      </c>
      <c r="CV676" s="125" t="s">
        <v>44</v>
      </c>
      <c r="CW676" s="125" t="s">
        <v>44</v>
      </c>
      <c r="CX676" s="153">
        <v>25569.625694432871</v>
      </c>
    </row>
    <row r="677" spans="1:102" ht="15" customHeight="1" x14ac:dyDescent="0.25">
      <c r="A677" s="8"/>
      <c r="B677" s="128">
        <v>31145833000174</v>
      </c>
      <c r="C677" s="151" t="s">
        <v>6985</v>
      </c>
      <c r="D677" s="125">
        <v>10</v>
      </c>
      <c r="E677" s="125"/>
      <c r="F677" s="121" t="s">
        <v>3274</v>
      </c>
      <c r="G677" s="125" t="s">
        <v>3923</v>
      </c>
      <c r="H677" s="125" t="s">
        <v>3924</v>
      </c>
      <c r="I677" s="125" t="s">
        <v>3924</v>
      </c>
      <c r="J677" s="125" t="s">
        <v>3317</v>
      </c>
      <c r="K677" s="125" t="s">
        <v>3285</v>
      </c>
      <c r="L677" s="125" t="s">
        <v>3272</v>
      </c>
      <c r="M677" s="125" t="s">
        <v>160</v>
      </c>
      <c r="N677" s="125" t="s">
        <v>5812</v>
      </c>
      <c r="O677" s="125" t="s">
        <v>5025</v>
      </c>
      <c r="P677" s="125" t="s">
        <v>3299</v>
      </c>
      <c r="Q677" s="126">
        <v>100</v>
      </c>
      <c r="R677" s="125" t="s">
        <v>4571</v>
      </c>
      <c r="S677" s="187" t="s">
        <v>44</v>
      </c>
      <c r="T677" s="170">
        <v>100</v>
      </c>
      <c r="U677" s="170">
        <v>100</v>
      </c>
      <c r="V677" s="171" t="s">
        <v>3271</v>
      </c>
      <c r="W677" s="171" t="s">
        <v>132</v>
      </c>
      <c r="X677" s="171" t="s">
        <v>132</v>
      </c>
      <c r="Y677" s="171" t="s">
        <v>3288</v>
      </c>
      <c r="Z677" s="171">
        <v>1</v>
      </c>
      <c r="AA677" s="171" t="s">
        <v>44</v>
      </c>
      <c r="AB677" s="168" t="s">
        <v>44</v>
      </c>
      <c r="AC677" s="171" t="s">
        <v>44</v>
      </c>
      <c r="AD677" s="168">
        <v>3.0000000000000001E-3</v>
      </c>
      <c r="AE677" s="168" t="s">
        <v>44</v>
      </c>
      <c r="AF677" s="168">
        <v>4.0000000000000001E-3</v>
      </c>
      <c r="AG677" s="168" t="s">
        <v>44</v>
      </c>
      <c r="AH677" s="171" t="s">
        <v>44</v>
      </c>
      <c r="AI677" s="171" t="s">
        <v>44</v>
      </c>
      <c r="AJ677" s="171" t="s">
        <v>44</v>
      </c>
      <c r="AK677" s="172">
        <v>43361</v>
      </c>
      <c r="AL677" s="186" t="s">
        <v>6986</v>
      </c>
      <c r="AM677" s="127">
        <v>1.28944836934601E-2</v>
      </c>
      <c r="AN677" s="127">
        <v>5.1168933762783197E-2</v>
      </c>
      <c r="AO677" s="127">
        <v>0.11656409204005209</v>
      </c>
      <c r="AP677" s="127">
        <v>0.1022284306657317</v>
      </c>
      <c r="AQ677" s="127">
        <v>9.5496247678673596E-2</v>
      </c>
      <c r="AR677" s="127">
        <v>5.8474444601554099E-2</v>
      </c>
      <c r="AS677" s="127">
        <v>0.1175051666393669</v>
      </c>
      <c r="AT677" s="127">
        <v>9.4487272323364499E-2</v>
      </c>
      <c r="AU677" s="127" t="s">
        <v>44</v>
      </c>
      <c r="AV677" s="127" t="s">
        <v>44</v>
      </c>
      <c r="AW677" s="127">
        <v>9.4658719518791498E-2</v>
      </c>
      <c r="AX677" s="127">
        <v>1.1819628585546269</v>
      </c>
      <c r="AY677" s="127">
        <v>1.1270106363379484</v>
      </c>
      <c r="AZ677" s="127">
        <v>0.78613498214066524</v>
      </c>
      <c r="BA677" s="127">
        <v>0.76683987196994885</v>
      </c>
      <c r="BB677" s="127">
        <v>0.71695694949323896</v>
      </c>
      <c r="BC677" s="127">
        <v>0.53774683452041383</v>
      </c>
      <c r="BD677" s="127">
        <v>0.90059944645746492</v>
      </c>
      <c r="BE677" s="127">
        <v>0.76365671421172654</v>
      </c>
      <c r="BF677" s="127" t="s">
        <v>44</v>
      </c>
      <c r="BG677" s="127" t="s">
        <v>44</v>
      </c>
      <c r="BH677" s="127">
        <v>1.0408224247888336</v>
      </c>
      <c r="BI677" s="127">
        <v>1.9851022352066002E-3</v>
      </c>
      <c r="BJ677" s="127">
        <v>5.7665816349905001E-3</v>
      </c>
      <c r="BK677" s="127">
        <v>-3.1710815816923199E-2</v>
      </c>
      <c r="BL677" s="127">
        <v>-2.7426606067722625E-2</v>
      </c>
      <c r="BM677" s="127">
        <v>-3.3269053957826422E-2</v>
      </c>
      <c r="BN677" s="127">
        <v>-5.0265283552688202E-2</v>
      </c>
      <c r="BO677" s="127">
        <v>-1.29692269454582E-2</v>
      </c>
      <c r="BP677" s="127">
        <v>-2.9242763129669599E-2</v>
      </c>
      <c r="BQ677" s="127" t="s">
        <v>44</v>
      </c>
      <c r="BR677" s="127" t="s">
        <v>44</v>
      </c>
      <c r="BS677" s="127">
        <v>3.4031374959726524E-3</v>
      </c>
      <c r="BT677" s="127">
        <v>1.7766210966251798E-2</v>
      </c>
      <c r="BU677" s="127">
        <v>2.7537228222471202E-2</v>
      </c>
      <c r="BV677" s="174">
        <v>-1.568212332314739</v>
      </c>
      <c r="BW677" s="174">
        <v>0.10785526552810951</v>
      </c>
      <c r="BX677" s="127">
        <v>-6.1295150020952002E-3</v>
      </c>
      <c r="BY677" s="127">
        <v>-5.4072701835321403E-2</v>
      </c>
      <c r="BZ677" s="174">
        <v>6.2496307203144301E-2</v>
      </c>
      <c r="CA677" s="179">
        <v>0.52210942346884204</v>
      </c>
      <c r="CB677" s="179">
        <v>-0.32685055973777638</v>
      </c>
      <c r="CC677" s="179">
        <v>0.77164351557806876</v>
      </c>
      <c r="CD677" s="179">
        <v>0.85224111398741387</v>
      </c>
      <c r="CE677" s="179">
        <v>3.8842060337243099E-2</v>
      </c>
      <c r="CF677" s="179">
        <v>0.62429129079701107</v>
      </c>
      <c r="CG677" s="176">
        <v>1.9854720800000001</v>
      </c>
      <c r="CH677" s="168">
        <v>0.3</v>
      </c>
      <c r="CI677" s="169" t="s">
        <v>44</v>
      </c>
      <c r="CJ677" s="169">
        <v>8.9999999999999998E-4</v>
      </c>
      <c r="CK677" s="169" t="s">
        <v>44</v>
      </c>
      <c r="CL677" s="169">
        <v>8.9999999999999998E-4</v>
      </c>
      <c r="CM677" s="177">
        <v>271424509.61000001</v>
      </c>
      <c r="CN677" s="177">
        <v>229211836.89571431</v>
      </c>
      <c r="CO677" s="177">
        <v>33908231.480000004</v>
      </c>
      <c r="CP677" s="127" t="s">
        <v>44</v>
      </c>
      <c r="CQ677" s="127" t="s">
        <v>44</v>
      </c>
      <c r="CR677" s="127" t="s">
        <v>44</v>
      </c>
      <c r="CS677" s="127" t="s">
        <v>44</v>
      </c>
      <c r="CT677" s="125" t="s">
        <v>44</v>
      </c>
      <c r="CU677" s="125" t="s">
        <v>44</v>
      </c>
      <c r="CV677" s="125" t="s">
        <v>6987</v>
      </c>
      <c r="CW677" s="125" t="s">
        <v>44</v>
      </c>
      <c r="CX677" s="153">
        <v>25569.625694432871</v>
      </c>
    </row>
    <row r="678" spans="1:102" ht="15" customHeight="1" x14ac:dyDescent="0.25">
      <c r="A678" s="8"/>
      <c r="B678" s="128">
        <v>34475424000124</v>
      </c>
      <c r="C678" s="151" t="s">
        <v>6988</v>
      </c>
      <c r="D678" s="125">
        <v>10</v>
      </c>
      <c r="E678" s="125"/>
      <c r="F678" s="121" t="s">
        <v>3266</v>
      </c>
      <c r="G678" s="125" t="s">
        <v>3923</v>
      </c>
      <c r="H678" s="125" t="s">
        <v>3924</v>
      </c>
      <c r="I678" s="125" t="s">
        <v>3924</v>
      </c>
      <c r="J678" s="125" t="s">
        <v>3317</v>
      </c>
      <c r="K678" s="125" t="s">
        <v>3285</v>
      </c>
      <c r="L678" s="125" t="s">
        <v>3272</v>
      </c>
      <c r="M678" s="125" t="s">
        <v>160</v>
      </c>
      <c r="N678" s="125" t="s">
        <v>5584</v>
      </c>
      <c r="O678" s="125" t="s">
        <v>5025</v>
      </c>
      <c r="P678" s="125" t="s">
        <v>3299</v>
      </c>
      <c r="Q678" s="126">
        <v>100</v>
      </c>
      <c r="R678" s="125" t="s">
        <v>4571</v>
      </c>
      <c r="S678" s="187" t="s">
        <v>44</v>
      </c>
      <c r="T678" s="170">
        <v>100</v>
      </c>
      <c r="U678" s="170">
        <v>100</v>
      </c>
      <c r="V678" s="171" t="s">
        <v>3271</v>
      </c>
      <c r="W678" s="171" t="s">
        <v>132</v>
      </c>
      <c r="X678" s="171" t="s">
        <v>132</v>
      </c>
      <c r="Y678" s="171" t="s">
        <v>3288</v>
      </c>
      <c r="Z678" s="171">
        <v>1</v>
      </c>
      <c r="AA678" s="171" t="s">
        <v>44</v>
      </c>
      <c r="AB678" s="168" t="s">
        <v>44</v>
      </c>
      <c r="AC678" s="171" t="s">
        <v>44</v>
      </c>
      <c r="AD678" s="168">
        <v>3.0000000000000001E-3</v>
      </c>
      <c r="AE678" s="168" t="s">
        <v>44</v>
      </c>
      <c r="AF678" s="168">
        <v>5.0000000000000001E-3</v>
      </c>
      <c r="AG678" s="168" t="s">
        <v>44</v>
      </c>
      <c r="AH678" s="171" t="s">
        <v>44</v>
      </c>
      <c r="AI678" s="171" t="s">
        <v>44</v>
      </c>
      <c r="AJ678" s="171" t="s">
        <v>5697</v>
      </c>
      <c r="AK678" s="172">
        <v>43769</v>
      </c>
      <c r="AL678" s="186" t="s">
        <v>6989</v>
      </c>
      <c r="AM678" s="127">
        <v>1.7867614445904598E-2</v>
      </c>
      <c r="AN678" s="127">
        <v>4.7336452547517498E-2</v>
      </c>
      <c r="AO678" s="127">
        <v>0.1197209997742934</v>
      </c>
      <c r="AP678" s="127">
        <v>7.64218485934018E-2</v>
      </c>
      <c r="AQ678" s="127">
        <v>7.7376413382871295E-2</v>
      </c>
      <c r="AR678" s="127">
        <v>-2.8418271599678201E-2</v>
      </c>
      <c r="AS678" s="127">
        <v>0.1545537499661811</v>
      </c>
      <c r="AT678" s="127">
        <v>5.96375452725737E-2</v>
      </c>
      <c r="AU678" s="127" t="s">
        <v>44</v>
      </c>
      <c r="AV678" s="127" t="s">
        <v>44</v>
      </c>
      <c r="AW678" s="127">
        <v>5.9638165605745599E-2</v>
      </c>
      <c r="AX678" s="127">
        <v>1.6378210363509604</v>
      </c>
      <c r="AY678" s="127">
        <v>1.042599123813696</v>
      </c>
      <c r="AZ678" s="127">
        <v>0.80742589224722483</v>
      </c>
      <c r="BA678" s="127">
        <v>0.56622131710743628</v>
      </c>
      <c r="BB678" s="127">
        <v>0.57078457895644041</v>
      </c>
      <c r="BC678" s="127" t="s">
        <v>44</v>
      </c>
      <c r="BD678" s="127">
        <v>1.1845523532991264</v>
      </c>
      <c r="BE678" s="127">
        <v>0.48199731822764319</v>
      </c>
      <c r="BF678" s="127" t="s">
        <v>44</v>
      </c>
      <c r="BG678" s="127" t="s">
        <v>44</v>
      </c>
      <c r="BH678" s="127">
        <v>0.55425112586197489</v>
      </c>
      <c r="BI678" s="127">
        <v>6.9582329876510998E-3</v>
      </c>
      <c r="BJ678" s="127">
        <v>1.9341004197248001E-3</v>
      </c>
      <c r="BK678" s="127">
        <v>-2.8553908082681899E-2</v>
      </c>
      <c r="BL678" s="127">
        <v>-5.1584099226992697E-2</v>
      </c>
      <c r="BM678" s="127">
        <v>-5.1239044375542386E-2</v>
      </c>
      <c r="BN678" s="127">
        <v>-0.1371579997539206</v>
      </c>
      <c r="BO678" s="127">
        <v>2.4079356381355901E-2</v>
      </c>
      <c r="BP678" s="127">
        <v>-6.4092490180460399E-2</v>
      </c>
      <c r="BQ678" s="127" t="s">
        <v>44</v>
      </c>
      <c r="BR678" s="127" t="s">
        <v>44</v>
      </c>
      <c r="BS678" s="127">
        <v>-4.3303646999380718E-2</v>
      </c>
      <c r="BT678" s="127">
        <v>4.2644551062143397E-2</v>
      </c>
      <c r="BU678" s="127">
        <v>6.6967100263116294E-2</v>
      </c>
      <c r="BV678" s="174">
        <v>-0.56954840869153189</v>
      </c>
      <c r="BW678" s="174">
        <v>-0.48432238734775501</v>
      </c>
      <c r="BX678" s="127">
        <v>-2.2715660917571899E-2</v>
      </c>
      <c r="BY678" s="127">
        <v>-0.12651185135588849</v>
      </c>
      <c r="BZ678" s="174">
        <v>0.1725331479379397</v>
      </c>
      <c r="CA678" s="179">
        <v>0.54205514671558097</v>
      </c>
      <c r="CB678" s="179">
        <v>-0.37944008400154111</v>
      </c>
      <c r="CC678" s="179">
        <v>0.79977942626459297</v>
      </c>
      <c r="CD678" s="179">
        <v>0.99998007825201518</v>
      </c>
      <c r="CE678" s="179">
        <v>1.24189225949572E-2</v>
      </c>
      <c r="CF678" s="179">
        <v>0.6573042946899641</v>
      </c>
      <c r="CG678" s="176">
        <v>1.45420577</v>
      </c>
      <c r="CH678" s="168">
        <v>0.3</v>
      </c>
      <c r="CI678" s="169" t="s">
        <v>44</v>
      </c>
      <c r="CJ678" s="169">
        <v>8.9999999999999998E-4</v>
      </c>
      <c r="CK678" s="169" t="s">
        <v>44</v>
      </c>
      <c r="CL678" s="169">
        <v>8.9999999999999998E-4</v>
      </c>
      <c r="CM678" s="177">
        <v>302541086.51999998</v>
      </c>
      <c r="CN678" s="177">
        <v>260123639.5388889</v>
      </c>
      <c r="CO678" s="177">
        <v>39320220.420000009</v>
      </c>
      <c r="CP678" s="127" t="s">
        <v>44</v>
      </c>
      <c r="CQ678" s="127" t="s">
        <v>44</v>
      </c>
      <c r="CR678" s="127" t="s">
        <v>44</v>
      </c>
      <c r="CS678" s="127" t="s">
        <v>44</v>
      </c>
      <c r="CT678" s="125" t="s">
        <v>44</v>
      </c>
      <c r="CU678" s="125" t="s">
        <v>44</v>
      </c>
      <c r="CV678" s="125" t="s">
        <v>6990</v>
      </c>
      <c r="CW678" s="125" t="s">
        <v>44</v>
      </c>
      <c r="CX678" s="153">
        <v>25569.625694432871</v>
      </c>
    </row>
    <row r="679" spans="1:102" ht="15" customHeight="1" x14ac:dyDescent="0.25">
      <c r="A679" s="8"/>
      <c r="B679" s="128">
        <v>38026814000178</v>
      </c>
      <c r="C679" s="151" t="s">
        <v>6991</v>
      </c>
      <c r="D679" s="125">
        <v>11</v>
      </c>
      <c r="E679" s="125"/>
      <c r="F679" s="121"/>
      <c r="G679" s="125" t="s">
        <v>706</v>
      </c>
      <c r="H679" s="125" t="s">
        <v>3924</v>
      </c>
      <c r="I679" s="125" t="s">
        <v>3924</v>
      </c>
      <c r="J679" s="125" t="s">
        <v>357</v>
      </c>
      <c r="K679" s="125" t="s">
        <v>3285</v>
      </c>
      <c r="L679" s="125" t="s">
        <v>3272</v>
      </c>
      <c r="M679" s="125" t="s">
        <v>160</v>
      </c>
      <c r="N679" s="125" t="s">
        <v>3305</v>
      </c>
      <c r="O679" s="125" t="s">
        <v>5025</v>
      </c>
      <c r="P679" s="125" t="s">
        <v>3297</v>
      </c>
      <c r="Q679" s="126">
        <v>100</v>
      </c>
      <c r="R679" s="125" t="s">
        <v>4571</v>
      </c>
      <c r="S679" s="187" t="s">
        <v>44</v>
      </c>
      <c r="T679" s="170">
        <v>100</v>
      </c>
      <c r="U679" s="170">
        <v>100</v>
      </c>
      <c r="V679" s="171" t="s">
        <v>3271</v>
      </c>
      <c r="W679" s="171" t="s">
        <v>132</v>
      </c>
      <c r="X679" s="171" t="s">
        <v>132</v>
      </c>
      <c r="Y679" s="171" t="s">
        <v>3288</v>
      </c>
      <c r="Z679" s="171">
        <v>1</v>
      </c>
      <c r="AA679" s="171" t="s">
        <v>44</v>
      </c>
      <c r="AB679" s="168" t="s">
        <v>44</v>
      </c>
      <c r="AC679" s="171" t="s">
        <v>44</v>
      </c>
      <c r="AD679" s="168">
        <v>3.0000000000000001E-3</v>
      </c>
      <c r="AE679" s="168" t="s">
        <v>44</v>
      </c>
      <c r="AF679" s="168">
        <v>5.0000000000000001E-3</v>
      </c>
      <c r="AG679" s="168" t="s">
        <v>44</v>
      </c>
      <c r="AH679" s="171" t="s">
        <v>44</v>
      </c>
      <c r="AI679" s="171" t="s">
        <v>44</v>
      </c>
      <c r="AJ679" s="171" t="s">
        <v>4710</v>
      </c>
      <c r="AK679" s="172">
        <v>44126</v>
      </c>
      <c r="AL679" s="186" t="s">
        <v>6992</v>
      </c>
      <c r="AM679" s="127">
        <v>2.15412043455749E-2</v>
      </c>
      <c r="AN679" s="127">
        <v>4.3921304679640699E-2</v>
      </c>
      <c r="AO679" s="127">
        <v>0.1201146915771143</v>
      </c>
      <c r="AP679" s="127">
        <v>5.8061900557522902E-2</v>
      </c>
      <c r="AQ679" s="127">
        <v>6.2746739530125301E-2</v>
      </c>
      <c r="AR679" s="127">
        <v>-9.0392335674474605E-2</v>
      </c>
      <c r="AS679" s="127">
        <v>0.1837393099821846</v>
      </c>
      <c r="AT679" s="127">
        <v>2.77575006504788E-2</v>
      </c>
      <c r="AU679" s="127" t="s">
        <v>44</v>
      </c>
      <c r="AV679" s="127" t="s">
        <v>44</v>
      </c>
      <c r="AW679" s="127">
        <v>5.55924380908192E-2</v>
      </c>
      <c r="AX679" s="127">
        <v>1.9745578086169084</v>
      </c>
      <c r="AY679" s="127">
        <v>0.9673794995470002</v>
      </c>
      <c r="AZ679" s="127">
        <v>0.8100810400973294</v>
      </c>
      <c r="BA679" s="127">
        <v>0.42638583397074742</v>
      </c>
      <c r="BB679" s="127">
        <v>0.45629884045210611</v>
      </c>
      <c r="BC679" s="127" t="s">
        <v>44</v>
      </c>
      <c r="BD679" s="127">
        <v>1.4082403829126091</v>
      </c>
      <c r="BE679" s="127">
        <v>0.22433922813361801</v>
      </c>
      <c r="BF679" s="127" t="s">
        <v>44</v>
      </c>
      <c r="BG679" s="127" t="s">
        <v>44</v>
      </c>
      <c r="BH679" s="127">
        <v>0.457461991407143</v>
      </c>
      <c r="BI679" s="127">
        <v>1.0631822887321399E-2</v>
      </c>
      <c r="BJ679" s="127">
        <v>-1.4810474481519E-3</v>
      </c>
      <c r="BK679" s="127">
        <v>-2.8160216279861001E-2</v>
      </c>
      <c r="BL679" s="127">
        <v>-6.8748651903197899E-2</v>
      </c>
      <c r="BM679" s="127">
        <v>-6.572732021250749E-2</v>
      </c>
      <c r="BN679" s="127">
        <v>-0.19913206382871701</v>
      </c>
      <c r="BO679" s="127">
        <v>5.3264916397359502E-2</v>
      </c>
      <c r="BP679" s="127">
        <v>-9.5972534802555298E-2</v>
      </c>
      <c r="BQ679" s="127" t="s">
        <v>44</v>
      </c>
      <c r="BR679" s="127" t="s">
        <v>44</v>
      </c>
      <c r="BS679" s="127">
        <v>-5.8787155749007169E-2</v>
      </c>
      <c r="BT679" s="127">
        <v>6.4075908393193007E-2</v>
      </c>
      <c r="BU679" s="127">
        <v>7.6127238284607102E-2</v>
      </c>
      <c r="BV679" s="174">
        <v>-0.35578632633199142</v>
      </c>
      <c r="BW679" s="174">
        <v>-0.59710167577209494</v>
      </c>
      <c r="BX679" s="127">
        <v>-3.7339313246389498E-2</v>
      </c>
      <c r="BY679" s="127">
        <v>-0.1244301303179417</v>
      </c>
      <c r="BZ679" s="174">
        <v>0.18757604138238329</v>
      </c>
      <c r="CA679" s="179">
        <v>0.5265680649031923</v>
      </c>
      <c r="CB679" s="179">
        <v>-0.37647941454977552</v>
      </c>
      <c r="CC679" s="179">
        <v>0.77721607966334927</v>
      </c>
      <c r="CD679" s="179">
        <v>0.99424882934847558</v>
      </c>
      <c r="CE679" s="179">
        <v>7.7186737281592999E-3</v>
      </c>
      <c r="CF679" s="179">
        <v>0.6422985452988379</v>
      </c>
      <c r="CG679" s="176">
        <v>1.35004535</v>
      </c>
      <c r="CH679" s="168">
        <v>0.3</v>
      </c>
      <c r="CI679" s="169" t="s">
        <v>44</v>
      </c>
      <c r="CJ679" s="169">
        <v>8.9999999999999998E-4</v>
      </c>
      <c r="CK679" s="169" t="s">
        <v>44</v>
      </c>
      <c r="CL679" s="169">
        <v>8.9999999999999998E-4</v>
      </c>
      <c r="CM679" s="177">
        <v>150456946.90000001</v>
      </c>
      <c r="CN679" s="177">
        <v>125330494.65023804</v>
      </c>
      <c r="CO679" s="177">
        <v>43812506.889999993</v>
      </c>
      <c r="CP679" s="127" t="s">
        <v>44</v>
      </c>
      <c r="CQ679" s="127" t="s">
        <v>44</v>
      </c>
      <c r="CR679" s="127" t="s">
        <v>44</v>
      </c>
      <c r="CS679" s="127" t="s">
        <v>44</v>
      </c>
      <c r="CT679" s="125" t="s">
        <v>44</v>
      </c>
      <c r="CU679" s="125" t="s">
        <v>44</v>
      </c>
      <c r="CV679" s="125" t="s">
        <v>6993</v>
      </c>
      <c r="CW679" s="125" t="s">
        <v>44</v>
      </c>
      <c r="CX679" s="153">
        <v>25569.625694432871</v>
      </c>
    </row>
    <row r="680" spans="1:102" ht="15" customHeight="1" x14ac:dyDescent="0.25">
      <c r="A680" s="8"/>
      <c r="B680" s="128">
        <v>44431925000162</v>
      </c>
      <c r="C680" s="151" t="s">
        <v>6994</v>
      </c>
      <c r="D680" s="125">
        <v>28</v>
      </c>
      <c r="E680" s="125"/>
      <c r="F680" s="121"/>
      <c r="G680" s="125" t="s">
        <v>3923</v>
      </c>
      <c r="H680" s="125" t="s">
        <v>2454</v>
      </c>
      <c r="I680" s="125" t="s">
        <v>2454</v>
      </c>
      <c r="J680" s="125" t="s">
        <v>3317</v>
      </c>
      <c r="K680" s="125" t="s">
        <v>3285</v>
      </c>
      <c r="L680" s="125" t="s">
        <v>3272</v>
      </c>
      <c r="M680" s="125" t="s">
        <v>112</v>
      </c>
      <c r="N680" s="125" t="s">
        <v>113</v>
      </c>
      <c r="O680" s="125" t="s">
        <v>447</v>
      </c>
      <c r="P680" s="125" t="s">
        <v>3295</v>
      </c>
      <c r="Q680" s="126">
        <v>100</v>
      </c>
      <c r="R680" s="125" t="s">
        <v>4571</v>
      </c>
      <c r="S680" s="187" t="s">
        <v>44</v>
      </c>
      <c r="T680" s="170">
        <v>100</v>
      </c>
      <c r="U680" s="170">
        <v>100</v>
      </c>
      <c r="V680" s="171" t="s">
        <v>3271</v>
      </c>
      <c r="W680" s="171" t="s">
        <v>3288</v>
      </c>
      <c r="X680" s="171" t="s">
        <v>3288</v>
      </c>
      <c r="Y680" s="171" t="s">
        <v>3292</v>
      </c>
      <c r="Z680" s="171">
        <v>3</v>
      </c>
      <c r="AA680" s="171" t="s">
        <v>44</v>
      </c>
      <c r="AB680" s="168" t="s">
        <v>44</v>
      </c>
      <c r="AC680" s="171" t="s">
        <v>44</v>
      </c>
      <c r="AD680" s="168">
        <v>7.4999999999999997E-3</v>
      </c>
      <c r="AE680" s="168" t="s">
        <v>44</v>
      </c>
      <c r="AF680" s="168">
        <v>9.4999999999999998E-3</v>
      </c>
      <c r="AG680" s="168" t="s">
        <v>44</v>
      </c>
      <c r="AH680" s="171" t="s">
        <v>44</v>
      </c>
      <c r="AI680" s="171" t="s">
        <v>44</v>
      </c>
      <c r="AJ680" s="171" t="s">
        <v>44</v>
      </c>
      <c r="AK680" s="172">
        <v>44592</v>
      </c>
      <c r="AL680" s="186" t="s">
        <v>6995</v>
      </c>
      <c r="AM680" s="127">
        <v>0.2278127001442691</v>
      </c>
      <c r="AN680" s="127">
        <v>0.1095734318434971</v>
      </c>
      <c r="AO680" s="127">
        <v>0.50811337271741053</v>
      </c>
      <c r="AP680" s="127">
        <v>0.35911940169835938</v>
      </c>
      <c r="AQ680" s="127">
        <v>0.3996506038893432</v>
      </c>
      <c r="AR680" s="127">
        <v>0.35947808821078242</v>
      </c>
      <c r="AS680" s="127">
        <v>0.6576362491331349</v>
      </c>
      <c r="AT680" s="127" t="s">
        <v>44</v>
      </c>
      <c r="AU680" s="127" t="s">
        <v>44</v>
      </c>
      <c r="AV680" s="127" t="s">
        <v>44</v>
      </c>
      <c r="AW680" s="127">
        <v>0.2151958816985442</v>
      </c>
      <c r="AX680" s="127">
        <v>20.882274674877884</v>
      </c>
      <c r="AY680" s="127">
        <v>2.4133866795069125</v>
      </c>
      <c r="AZ680" s="127">
        <v>3.4268331713113049</v>
      </c>
      <c r="BA680" s="127">
        <v>3.02302596980154</v>
      </c>
      <c r="BB680" s="127">
        <v>3.9683127312952999</v>
      </c>
      <c r="BC680" s="127">
        <v>3.3058578894079917</v>
      </c>
      <c r="BD680" s="127">
        <v>5.0403472364528499</v>
      </c>
      <c r="BE680" s="127" t="s">
        <v>44</v>
      </c>
      <c r="BF680" s="127" t="s">
        <v>44</v>
      </c>
      <c r="BG680" s="127" t="s">
        <v>44</v>
      </c>
      <c r="BH680" s="127">
        <v>1.9061467444178248</v>
      </c>
      <c r="BI680" s="127">
        <v>0.21690331868601559</v>
      </c>
      <c r="BJ680" s="127">
        <v>6.4171079715704404E-2</v>
      </c>
      <c r="BK680" s="127">
        <v>0.35983846486043508</v>
      </c>
      <c r="BL680" s="127">
        <v>0.21480681522958434</v>
      </c>
      <c r="BM680" s="127">
        <v>0.2715883547004283</v>
      </c>
      <c r="BN680" s="127">
        <v>0.25073836005653999</v>
      </c>
      <c r="BO680" s="127">
        <v>0.52716185554830974</v>
      </c>
      <c r="BP680" s="127" t="s">
        <v>44</v>
      </c>
      <c r="BQ680" s="127" t="s">
        <v>44</v>
      </c>
      <c r="BR680" s="127" t="s">
        <v>44</v>
      </c>
      <c r="BS680" s="127">
        <v>9.1922467032236055E-2</v>
      </c>
      <c r="BT680" s="127">
        <v>0.21125188719717389</v>
      </c>
      <c r="BU680" s="127">
        <v>0.2413676743791931</v>
      </c>
      <c r="BV680" s="174">
        <v>1.3970603947503073</v>
      </c>
      <c r="BW680" s="174">
        <v>0.42487472442470597</v>
      </c>
      <c r="BX680" s="127">
        <v>-0.17732403256570281</v>
      </c>
      <c r="BY680" s="127">
        <v>-0.38413561184034589</v>
      </c>
      <c r="BZ680" s="174">
        <v>0.490800240515329</v>
      </c>
      <c r="CA680" s="179">
        <v>0.32956210229860322</v>
      </c>
      <c r="CB680" s="179">
        <v>-0.29435239978788869</v>
      </c>
      <c r="CC680" s="179">
        <v>0.302083571619848</v>
      </c>
      <c r="CD680" s="179">
        <v>0.23237343204162869</v>
      </c>
      <c r="CE680" s="179">
        <v>0.58705785176252401</v>
      </c>
      <c r="CF680" s="179">
        <v>0.47234308923450619</v>
      </c>
      <c r="CG680" s="176">
        <v>227.8931863</v>
      </c>
      <c r="CH680" s="168">
        <v>0.3</v>
      </c>
      <c r="CI680" s="169" t="s">
        <v>44</v>
      </c>
      <c r="CJ680" s="169">
        <v>2.2499999999999998E-3</v>
      </c>
      <c r="CK680" s="169" t="s">
        <v>44</v>
      </c>
      <c r="CL680" s="169">
        <v>2.2499999999999998E-3</v>
      </c>
      <c r="CM680" s="177">
        <v>48255261.810000002</v>
      </c>
      <c r="CN680" s="177">
        <v>49587014.977301612</v>
      </c>
      <c r="CO680" s="177">
        <v>-8750634.7199999914</v>
      </c>
      <c r="CP680" s="127" t="s">
        <v>44</v>
      </c>
      <c r="CQ680" s="127" t="s">
        <v>44</v>
      </c>
      <c r="CR680" s="127" t="s">
        <v>44</v>
      </c>
      <c r="CS680" s="127" t="s">
        <v>44</v>
      </c>
      <c r="CT680" s="125" t="s">
        <v>44</v>
      </c>
      <c r="CU680" s="125" t="s">
        <v>44</v>
      </c>
      <c r="CV680" s="125" t="s">
        <v>6996</v>
      </c>
      <c r="CW680" s="125" t="s">
        <v>44</v>
      </c>
      <c r="CX680" s="153">
        <v>25569.625694432871</v>
      </c>
    </row>
    <row r="681" spans="1:102" ht="15" customHeight="1" x14ac:dyDescent="0.25">
      <c r="A681" s="8"/>
      <c r="B681" s="128">
        <v>47033461000124</v>
      </c>
      <c r="C681" s="151" t="s">
        <v>6997</v>
      </c>
      <c r="D681" s="125">
        <v>26</v>
      </c>
      <c r="E681" s="125"/>
      <c r="F681" s="121"/>
      <c r="G681" s="125" t="s">
        <v>3923</v>
      </c>
      <c r="H681" s="125" t="s">
        <v>347</v>
      </c>
      <c r="I681" s="125" t="s">
        <v>3256</v>
      </c>
      <c r="J681" s="125" t="s">
        <v>3317</v>
      </c>
      <c r="K681" s="125" t="s">
        <v>3285</v>
      </c>
      <c r="L681" s="125" t="s">
        <v>3272</v>
      </c>
      <c r="M681" s="125" t="s">
        <v>112</v>
      </c>
      <c r="N681" s="125" t="s">
        <v>113</v>
      </c>
      <c r="O681" s="125" t="s">
        <v>728</v>
      </c>
      <c r="P681" s="125" t="s">
        <v>3295</v>
      </c>
      <c r="Q681" s="126">
        <v>100</v>
      </c>
      <c r="R681" s="125" t="s">
        <v>4571</v>
      </c>
      <c r="S681" s="187" t="s">
        <v>44</v>
      </c>
      <c r="T681" s="170">
        <v>100</v>
      </c>
      <c r="U681" s="170">
        <v>100</v>
      </c>
      <c r="V681" s="171" t="s">
        <v>3271</v>
      </c>
      <c r="W681" s="171" t="s">
        <v>132</v>
      </c>
      <c r="X681" s="171" t="s">
        <v>132</v>
      </c>
      <c r="Y681" s="171" t="s">
        <v>3292</v>
      </c>
      <c r="Z681" s="171">
        <v>2</v>
      </c>
      <c r="AA681" s="171" t="s">
        <v>44</v>
      </c>
      <c r="AB681" s="168" t="s">
        <v>44</v>
      </c>
      <c r="AC681" s="171" t="s">
        <v>44</v>
      </c>
      <c r="AD681" s="168">
        <v>7.4999999999999997E-3</v>
      </c>
      <c r="AE681" s="168" t="s">
        <v>44</v>
      </c>
      <c r="AF681" s="168">
        <v>9.4999999999999998E-3</v>
      </c>
      <c r="AG681" s="168" t="s">
        <v>44</v>
      </c>
      <c r="AH681" s="171" t="s">
        <v>44</v>
      </c>
      <c r="AI681" s="171" t="s">
        <v>44</v>
      </c>
      <c r="AJ681" s="171" t="s">
        <v>44</v>
      </c>
      <c r="AK681" s="172">
        <v>44796</v>
      </c>
      <c r="AL681" s="186" t="s">
        <v>6998</v>
      </c>
      <c r="AM681" s="127">
        <v>-7.3672436903213E-3</v>
      </c>
      <c r="AN681" s="127">
        <v>6.1401751582111197E-2</v>
      </c>
      <c r="AO681" s="127">
        <v>0.2115904088319937</v>
      </c>
      <c r="AP681" s="127">
        <v>0.1625403954533626</v>
      </c>
      <c r="AQ681" s="127">
        <v>0.1887402904299213</v>
      </c>
      <c r="AR681" s="127">
        <v>-4.4227712285331101E-2</v>
      </c>
      <c r="AS681" s="127">
        <v>0.2247395149398905</v>
      </c>
      <c r="AT681" s="127" t="s">
        <v>44</v>
      </c>
      <c r="AU681" s="127" t="s">
        <v>44</v>
      </c>
      <c r="AV681" s="127" t="s">
        <v>44</v>
      </c>
      <c r="AW681" s="127">
        <v>0.12794334767155699</v>
      </c>
      <c r="AX681" s="127" t="s">
        <v>44</v>
      </c>
      <c r="AY681" s="127">
        <v>1.3523914225695968</v>
      </c>
      <c r="AZ681" s="127">
        <v>1.4270142662040426</v>
      </c>
      <c r="BA681" s="127">
        <v>1.2542341677573898</v>
      </c>
      <c r="BB681" s="127">
        <v>1.5486763877632801</v>
      </c>
      <c r="BC681" s="127" t="s">
        <v>44</v>
      </c>
      <c r="BD681" s="127">
        <v>1.7224798580403511</v>
      </c>
      <c r="BE681" s="127" t="s">
        <v>44</v>
      </c>
      <c r="BF681" s="127" t="s">
        <v>44</v>
      </c>
      <c r="BG681" s="127" t="s">
        <v>44</v>
      </c>
      <c r="BH681" s="127">
        <v>0.97898165050487496</v>
      </c>
      <c r="BI681" s="127">
        <v>-1.82766251485748E-2</v>
      </c>
      <c r="BJ681" s="127">
        <v>1.5999399454318601E-2</v>
      </c>
      <c r="BK681" s="127">
        <v>6.3315500975018299E-2</v>
      </c>
      <c r="BL681" s="127">
        <v>2.9167182442486839E-2</v>
      </c>
      <c r="BM681" s="127">
        <v>5.9604205530117582E-2</v>
      </c>
      <c r="BN681" s="127">
        <v>-0.1529674404395735</v>
      </c>
      <c r="BO681" s="127">
        <v>9.4265121355065304E-2</v>
      </c>
      <c r="BP681" s="127" t="s">
        <v>44</v>
      </c>
      <c r="BQ681" s="127" t="s">
        <v>44</v>
      </c>
      <c r="BR681" s="127" t="s">
        <v>44</v>
      </c>
      <c r="BS681" s="127">
        <v>-2.4293949466920317E-3</v>
      </c>
      <c r="BT681" s="127">
        <v>0.19938002491698339</v>
      </c>
      <c r="BU681" s="127">
        <v>0.18677677907137649</v>
      </c>
      <c r="BV681" s="174">
        <v>0.36890063730494782</v>
      </c>
      <c r="BW681" s="174">
        <v>8.2198388776165698E-2</v>
      </c>
      <c r="BX681" s="127">
        <v>-0.14782271510032641</v>
      </c>
      <c r="BY681" s="127">
        <v>-0.18873305946760599</v>
      </c>
      <c r="BZ681" s="174">
        <v>0.97135939931083715</v>
      </c>
      <c r="CA681" s="179">
        <v>0.91285719031172285</v>
      </c>
      <c r="CB681" s="179">
        <v>-0.42977528913779461</v>
      </c>
      <c r="CC681" s="179">
        <v>0.65581990067292828</v>
      </c>
      <c r="CD681" s="179">
        <v>0.51741707844100471</v>
      </c>
      <c r="CE681" s="179">
        <v>0.12451557748082639</v>
      </c>
      <c r="CF681" s="179">
        <v>0.76955558544510816</v>
      </c>
      <c r="CG681" s="176">
        <v>1.55051195</v>
      </c>
      <c r="CH681" s="168">
        <v>0.3</v>
      </c>
      <c r="CI681" s="169" t="s">
        <v>44</v>
      </c>
      <c r="CJ681" s="169">
        <v>2.2499999999999998E-3</v>
      </c>
      <c r="CK681" s="169" t="s">
        <v>44</v>
      </c>
      <c r="CL681" s="169">
        <v>2.2499999999999998E-3</v>
      </c>
      <c r="CM681" s="177">
        <v>7055635.5199999996</v>
      </c>
      <c r="CN681" s="177">
        <v>5804842.1844444433</v>
      </c>
      <c r="CO681" s="177">
        <v>-342979.4599999981</v>
      </c>
      <c r="CP681" s="127" t="s">
        <v>44</v>
      </c>
      <c r="CQ681" s="127" t="s">
        <v>44</v>
      </c>
      <c r="CR681" s="127" t="s">
        <v>44</v>
      </c>
      <c r="CS681" s="127" t="s">
        <v>44</v>
      </c>
      <c r="CT681" s="125" t="s">
        <v>44</v>
      </c>
      <c r="CU681" s="125" t="s">
        <v>44</v>
      </c>
      <c r="CV681" s="125" t="s">
        <v>6999</v>
      </c>
      <c r="CW681" s="125" t="s">
        <v>44</v>
      </c>
      <c r="CX681" s="153">
        <v>25569.625694432871</v>
      </c>
    </row>
    <row r="682" spans="1:102" ht="15" customHeight="1" x14ac:dyDescent="0.25">
      <c r="A682" s="8"/>
      <c r="B682" s="128">
        <v>40212883000118</v>
      </c>
      <c r="C682" s="151" t="s">
        <v>7000</v>
      </c>
      <c r="D682" s="125">
        <v>26</v>
      </c>
      <c r="E682" s="125"/>
      <c r="F682" s="121"/>
      <c r="G682" s="125" t="s">
        <v>3923</v>
      </c>
      <c r="H682" s="125" t="s">
        <v>347</v>
      </c>
      <c r="I682" s="125" t="s">
        <v>3256</v>
      </c>
      <c r="J682" s="125" t="s">
        <v>3317</v>
      </c>
      <c r="K682" s="125" t="s">
        <v>3285</v>
      </c>
      <c r="L682" s="125" t="s">
        <v>3272</v>
      </c>
      <c r="M682" s="125" t="s">
        <v>110</v>
      </c>
      <c r="N682" s="125" t="s">
        <v>4646</v>
      </c>
      <c r="O682" s="125" t="s">
        <v>447</v>
      </c>
      <c r="P682" s="125" t="s">
        <v>4860</v>
      </c>
      <c r="Q682" s="126">
        <v>100</v>
      </c>
      <c r="R682" s="125" t="s">
        <v>4571</v>
      </c>
      <c r="S682" s="187" t="s">
        <v>44</v>
      </c>
      <c r="T682" s="170">
        <v>100</v>
      </c>
      <c r="U682" s="170">
        <v>100</v>
      </c>
      <c r="V682" s="171" t="s">
        <v>3271</v>
      </c>
      <c r="W682" s="171" t="s">
        <v>3288</v>
      </c>
      <c r="X682" s="171" t="s">
        <v>3291</v>
      </c>
      <c r="Y682" s="171" t="s">
        <v>3292</v>
      </c>
      <c r="Z682" s="171">
        <v>6</v>
      </c>
      <c r="AA682" s="171" t="s">
        <v>44</v>
      </c>
      <c r="AB682" s="168" t="s">
        <v>44</v>
      </c>
      <c r="AC682" s="171" t="s">
        <v>44</v>
      </c>
      <c r="AD682" s="168">
        <v>5.0000000000000001E-3</v>
      </c>
      <c r="AE682" s="168" t="s">
        <v>44</v>
      </c>
      <c r="AF682" s="168">
        <v>6.9999999999999993E-3</v>
      </c>
      <c r="AG682" s="168" t="s">
        <v>44</v>
      </c>
      <c r="AH682" s="171" t="s">
        <v>44</v>
      </c>
      <c r="AI682" s="171" t="s">
        <v>44</v>
      </c>
      <c r="AJ682" s="171" t="s">
        <v>44</v>
      </c>
      <c r="AK682" s="172">
        <v>44340</v>
      </c>
      <c r="AL682" s="186" t="s">
        <v>7001</v>
      </c>
      <c r="AM682" s="127">
        <v>0.1622057587118361</v>
      </c>
      <c r="AN682" s="127">
        <v>0.1024082294180985</v>
      </c>
      <c r="AO682" s="127">
        <v>0.49715199537249499</v>
      </c>
      <c r="AP682" s="127">
        <v>0.3026151033971427</v>
      </c>
      <c r="AQ682" s="127">
        <v>0.35183254251622159</v>
      </c>
      <c r="AR682" s="127">
        <v>0.28892302860066121</v>
      </c>
      <c r="AS682" s="127">
        <v>0.63195808204184778</v>
      </c>
      <c r="AT682" s="127">
        <v>-0.26833031457338619</v>
      </c>
      <c r="AU682" s="127" t="s">
        <v>44</v>
      </c>
      <c r="AV682" s="127" t="s">
        <v>44</v>
      </c>
      <c r="AW682" s="127">
        <v>0.21755285686171369</v>
      </c>
      <c r="AX682" s="127">
        <v>14.868465213407632</v>
      </c>
      <c r="AY682" s="127">
        <v>2.2555710138067999</v>
      </c>
      <c r="AZ682" s="127">
        <v>3.352907127428757</v>
      </c>
      <c r="BA682" s="127">
        <v>2.486365869507813</v>
      </c>
      <c r="BB682" s="127">
        <v>3.3497242194340688</v>
      </c>
      <c r="BC682" s="127">
        <v>2.65701444637453</v>
      </c>
      <c r="BD682" s="127">
        <v>4.8435410556707712</v>
      </c>
      <c r="BE682" s="127" t="s">
        <v>44</v>
      </c>
      <c r="BF682" s="127" t="s">
        <v>44</v>
      </c>
      <c r="BG682" s="127" t="s">
        <v>44</v>
      </c>
      <c r="BH682" s="127">
        <v>2.2036752857139827</v>
      </c>
      <c r="BI682" s="127">
        <v>0.15129637725358269</v>
      </c>
      <c r="BJ682" s="127">
        <v>5.7005877290305901E-2</v>
      </c>
      <c r="BK682" s="127">
        <v>0.3488770875155196</v>
      </c>
      <c r="BL682" s="127">
        <v>0.16127638218291263</v>
      </c>
      <c r="BM682" s="127">
        <v>0.22334101555148189</v>
      </c>
      <c r="BN682" s="127">
        <v>0.18018330044641881</v>
      </c>
      <c r="BO682" s="127">
        <v>0.50148368845702262</v>
      </c>
      <c r="BP682" s="127">
        <v>-0.39206035002642031</v>
      </c>
      <c r="BQ682" s="127" t="s">
        <v>44</v>
      </c>
      <c r="BR682" s="127" t="s">
        <v>44</v>
      </c>
      <c r="BS682" s="127">
        <v>0.10815296276143038</v>
      </c>
      <c r="BT682" s="127">
        <v>0.16079873148193399</v>
      </c>
      <c r="BU682" s="127">
        <v>0.22473320587515891</v>
      </c>
      <c r="BV682" s="174">
        <v>1.7316655614626879</v>
      </c>
      <c r="BW682" s="174">
        <v>0.48656816773945361</v>
      </c>
      <c r="BX682" s="127">
        <v>-0.1034311798647027</v>
      </c>
      <c r="BY682" s="127">
        <v>-0.2995455205915955</v>
      </c>
      <c r="BZ682" s="174">
        <v>0.41077899456744371</v>
      </c>
      <c r="CA682" s="179">
        <v>0.38144956846737488</v>
      </c>
      <c r="CB682" s="179">
        <v>-0.37537341352295278</v>
      </c>
      <c r="CC682" s="179">
        <v>0.35139458637222137</v>
      </c>
      <c r="CD682" s="179">
        <v>0.25265517146515071</v>
      </c>
      <c r="CE682" s="179">
        <v>0.62925206893592434</v>
      </c>
      <c r="CF682" s="179">
        <v>0.51275830374790599</v>
      </c>
      <c r="CG682" s="176">
        <v>2.6342341299999998</v>
      </c>
      <c r="CH682" s="168">
        <v>0.3</v>
      </c>
      <c r="CI682" s="169" t="s">
        <v>44</v>
      </c>
      <c r="CJ682" s="169">
        <v>1.5E-3</v>
      </c>
      <c r="CK682" s="169" t="s">
        <v>44</v>
      </c>
      <c r="CL682" s="169">
        <v>1.5E-3</v>
      </c>
      <c r="CM682" s="177">
        <v>91484616.359999999</v>
      </c>
      <c r="CN682" s="177">
        <v>85884652.19936505</v>
      </c>
      <c r="CO682" s="177">
        <v>-13346324.150000006</v>
      </c>
      <c r="CP682" s="127" t="s">
        <v>44</v>
      </c>
      <c r="CQ682" s="127" t="s">
        <v>44</v>
      </c>
      <c r="CR682" s="127" t="s">
        <v>44</v>
      </c>
      <c r="CS682" s="127" t="s">
        <v>44</v>
      </c>
      <c r="CT682" s="125" t="s">
        <v>44</v>
      </c>
      <c r="CU682" s="125" t="s">
        <v>44</v>
      </c>
      <c r="CV682" s="125" t="s">
        <v>7002</v>
      </c>
      <c r="CW682" s="125" t="s">
        <v>44</v>
      </c>
      <c r="CX682" s="153">
        <v>25569.625694432871</v>
      </c>
    </row>
    <row r="683" spans="1:102" ht="15" customHeight="1" x14ac:dyDescent="0.25">
      <c r="A683" s="8"/>
      <c r="B683" s="128">
        <v>35609786000123</v>
      </c>
      <c r="C683" s="151" t="s">
        <v>7003</v>
      </c>
      <c r="D683" s="125">
        <v>19</v>
      </c>
      <c r="E683" s="125"/>
      <c r="F683" s="121"/>
      <c r="G683" s="125" t="s">
        <v>3923</v>
      </c>
      <c r="H683" s="125" t="s">
        <v>3264</v>
      </c>
      <c r="I683" s="125" t="s">
        <v>3265</v>
      </c>
      <c r="J683" s="125" t="s">
        <v>3318</v>
      </c>
      <c r="K683" s="125" t="s">
        <v>3285</v>
      </c>
      <c r="L683" s="125" t="s">
        <v>3272</v>
      </c>
      <c r="M683" s="125" t="s">
        <v>110</v>
      </c>
      <c r="N683" s="125" t="s">
        <v>4789</v>
      </c>
      <c r="O683" s="125" t="s">
        <v>5237</v>
      </c>
      <c r="P683" s="125" t="s">
        <v>5763</v>
      </c>
      <c r="Q683" s="126">
        <v>100</v>
      </c>
      <c r="R683" s="125" t="s">
        <v>4571</v>
      </c>
      <c r="S683" s="187" t="s">
        <v>44</v>
      </c>
      <c r="T683" s="170">
        <v>100</v>
      </c>
      <c r="U683" s="170">
        <v>100</v>
      </c>
      <c r="V683" s="171" t="s">
        <v>3271</v>
      </c>
      <c r="W683" s="171" t="s">
        <v>132</v>
      </c>
      <c r="X683" s="171" t="s">
        <v>3291</v>
      </c>
      <c r="Y683" s="171" t="s">
        <v>3292</v>
      </c>
      <c r="Z683" s="171">
        <v>6</v>
      </c>
      <c r="AA683" s="171" t="s">
        <v>44</v>
      </c>
      <c r="AB683" s="168" t="s">
        <v>44</v>
      </c>
      <c r="AC683" s="171" t="s">
        <v>44</v>
      </c>
      <c r="AD683" s="168">
        <v>5.0000000000000001E-3</v>
      </c>
      <c r="AE683" s="168" t="s">
        <v>44</v>
      </c>
      <c r="AF683" s="168">
        <v>6.9999999999999993E-3</v>
      </c>
      <c r="AG683" s="168" t="s">
        <v>44</v>
      </c>
      <c r="AH683" s="171" t="s">
        <v>44</v>
      </c>
      <c r="AI683" s="171" t="s">
        <v>44</v>
      </c>
      <c r="AJ683" s="171" t="s">
        <v>44</v>
      </c>
      <c r="AK683" s="172">
        <v>43829</v>
      </c>
      <c r="AL683" s="186" t="s">
        <v>7004</v>
      </c>
      <c r="AM683" s="127">
        <v>-5.84989940854692E-2</v>
      </c>
      <c r="AN683" s="127">
        <v>-4.00789120917883E-2</v>
      </c>
      <c r="AO683" s="127">
        <v>0.20864891002799579</v>
      </c>
      <c r="AP683" s="127">
        <v>0.36667627033467309</v>
      </c>
      <c r="AQ683" s="127">
        <v>0.30082403520781881</v>
      </c>
      <c r="AR683" s="127">
        <v>0.59654955730931269</v>
      </c>
      <c r="AS683" s="127">
        <v>3.2907312222546503E-2</v>
      </c>
      <c r="AT683" s="127">
        <v>-6.3158074886417198E-2</v>
      </c>
      <c r="AU683" s="127" t="s">
        <v>44</v>
      </c>
      <c r="AV683" s="127" t="s">
        <v>44</v>
      </c>
      <c r="AW683" s="127">
        <v>0.21222454906930149</v>
      </c>
      <c r="AX683" s="127" t="s">
        <v>44</v>
      </c>
      <c r="AY683" s="127" t="s">
        <v>44</v>
      </c>
      <c r="AZ683" s="127">
        <v>1.4071761233482378</v>
      </c>
      <c r="BA683" s="127">
        <v>3.096526125206521</v>
      </c>
      <c r="BB683" s="127">
        <v>2.7363992487598408</v>
      </c>
      <c r="BC683" s="127">
        <v>5.4860313469161364</v>
      </c>
      <c r="BD683" s="127">
        <v>0.25221280067611512</v>
      </c>
      <c r="BE683" s="127" t="s">
        <v>44</v>
      </c>
      <c r="BF683" s="127" t="s">
        <v>44</v>
      </c>
      <c r="BG683" s="127" t="s">
        <v>44</v>
      </c>
      <c r="BH683" s="127">
        <v>2.9343574169551228</v>
      </c>
      <c r="BI683" s="127">
        <v>-6.94083755437227E-2</v>
      </c>
      <c r="BJ683" s="127">
        <v>-8.5481264219580994E-2</v>
      </c>
      <c r="BK683" s="127">
        <v>6.0374002171020402E-2</v>
      </c>
      <c r="BL683" s="127">
        <v>0.22197558572946141</v>
      </c>
      <c r="BM683" s="127">
        <v>0.17198295281780873</v>
      </c>
      <c r="BN683" s="127">
        <v>0.48780982915507032</v>
      </c>
      <c r="BO683" s="127">
        <v>-9.7567081362278596E-2</v>
      </c>
      <c r="BP683" s="127">
        <v>-0.18688811033945141</v>
      </c>
      <c r="BQ683" s="127" t="s">
        <v>44</v>
      </c>
      <c r="BR683" s="127" t="s">
        <v>44</v>
      </c>
      <c r="BS683" s="127">
        <v>0.13046478209840884</v>
      </c>
      <c r="BT683" s="127">
        <v>0.25407198001962328</v>
      </c>
      <c r="BU683" s="127">
        <v>0.2100811005948644</v>
      </c>
      <c r="BV683" s="174">
        <v>0.3295051561712955</v>
      </c>
      <c r="BW683" s="174">
        <v>0.57529391757836557</v>
      </c>
      <c r="BX683" s="127">
        <v>-0.19060354957066269</v>
      </c>
      <c r="BY683" s="127">
        <v>-0.27276666622146761</v>
      </c>
      <c r="BZ683" s="174">
        <v>-0.22666544442780781</v>
      </c>
      <c r="CA683" s="179">
        <v>1.4370547126798401E-2</v>
      </c>
      <c r="CB683" s="179">
        <v>2.4742256845396E-2</v>
      </c>
      <c r="CC683" s="179">
        <v>-1.82797287898037E-2</v>
      </c>
      <c r="CD683" s="179">
        <v>-8.5536566304837705E-2</v>
      </c>
      <c r="CE683" s="179">
        <v>-6.9327321136383402E-2</v>
      </c>
      <c r="CF683" s="179">
        <v>0.12896220894493121</v>
      </c>
      <c r="CG683" s="176">
        <v>3.36540799</v>
      </c>
      <c r="CH683" s="168">
        <v>0.3</v>
      </c>
      <c r="CI683" s="169" t="s">
        <v>44</v>
      </c>
      <c r="CJ683" s="169">
        <v>1.5E-3</v>
      </c>
      <c r="CK683" s="169" t="s">
        <v>44</v>
      </c>
      <c r="CL683" s="169">
        <v>1.5E-3</v>
      </c>
      <c r="CM683" s="177">
        <v>378275734.68000001</v>
      </c>
      <c r="CN683" s="177">
        <v>437883800.99246031</v>
      </c>
      <c r="CO683" s="177">
        <v>-45643537.780000001</v>
      </c>
      <c r="CP683" s="127" t="s">
        <v>44</v>
      </c>
      <c r="CQ683" s="127" t="s">
        <v>44</v>
      </c>
      <c r="CR683" s="127" t="s">
        <v>44</v>
      </c>
      <c r="CS683" s="127" t="s">
        <v>44</v>
      </c>
      <c r="CT683" s="125" t="s">
        <v>44</v>
      </c>
      <c r="CU683" s="125" t="s">
        <v>44</v>
      </c>
      <c r="CV683" s="125" t="s">
        <v>7005</v>
      </c>
      <c r="CW683" s="125" t="s">
        <v>44</v>
      </c>
      <c r="CX683" s="153">
        <v>25569.625694432871</v>
      </c>
    </row>
    <row r="684" spans="1:102" ht="15" customHeight="1" x14ac:dyDescent="0.25">
      <c r="A684" s="8"/>
      <c r="B684" s="128">
        <v>22963439000152</v>
      </c>
      <c r="C684" s="151" t="s">
        <v>7006</v>
      </c>
      <c r="D684" s="125">
        <v>14</v>
      </c>
      <c r="E684" s="125"/>
      <c r="F684" s="121" t="s">
        <v>3267</v>
      </c>
      <c r="G684" s="125" t="s">
        <v>3923</v>
      </c>
      <c r="H684" s="125" t="s">
        <v>3264</v>
      </c>
      <c r="I684" s="125" t="s">
        <v>3265</v>
      </c>
      <c r="J684" s="125" t="s">
        <v>357</v>
      </c>
      <c r="K684" s="125" t="s">
        <v>3285</v>
      </c>
      <c r="L684" s="125" t="s">
        <v>3272</v>
      </c>
      <c r="M684" s="125" t="s">
        <v>110</v>
      </c>
      <c r="N684" s="125" t="s">
        <v>111</v>
      </c>
      <c r="O684" s="125" t="s">
        <v>5237</v>
      </c>
      <c r="P684" s="125" t="s">
        <v>7007</v>
      </c>
      <c r="Q684" s="126">
        <v>100</v>
      </c>
      <c r="R684" s="125" t="s">
        <v>4571</v>
      </c>
      <c r="S684" s="187" t="s">
        <v>44</v>
      </c>
      <c r="T684" s="170">
        <v>100</v>
      </c>
      <c r="U684" s="170">
        <v>100</v>
      </c>
      <c r="V684" s="171" t="s">
        <v>3271</v>
      </c>
      <c r="W684" s="171" t="s">
        <v>132</v>
      </c>
      <c r="X684" s="171" t="s">
        <v>3291</v>
      </c>
      <c r="Y684" s="171" t="s">
        <v>3292</v>
      </c>
      <c r="Z684" s="171">
        <v>6</v>
      </c>
      <c r="AA684" s="171" t="s">
        <v>44</v>
      </c>
      <c r="AB684" s="168" t="s">
        <v>44</v>
      </c>
      <c r="AC684" s="171" t="s">
        <v>44</v>
      </c>
      <c r="AD684" s="168">
        <v>5.0000000000000001E-3</v>
      </c>
      <c r="AE684" s="168" t="s">
        <v>44</v>
      </c>
      <c r="AF684" s="168">
        <v>1.2E-2</v>
      </c>
      <c r="AG684" s="168" t="s">
        <v>44</v>
      </c>
      <c r="AH684" s="171" t="s">
        <v>44</v>
      </c>
      <c r="AI684" s="171" t="s">
        <v>44</v>
      </c>
      <c r="AJ684" s="171" t="s">
        <v>130</v>
      </c>
      <c r="AK684" s="172">
        <v>42277</v>
      </c>
      <c r="AL684" s="186" t="s">
        <v>7008</v>
      </c>
      <c r="AM684" s="127">
        <v>-8.7614134958014997E-3</v>
      </c>
      <c r="AN684" s="127">
        <v>8.4581346415245104E-2</v>
      </c>
      <c r="AO684" s="127">
        <v>0.49054053660333752</v>
      </c>
      <c r="AP684" s="127">
        <v>0.47224766550399661</v>
      </c>
      <c r="AQ684" s="127">
        <v>0.3846231906771555</v>
      </c>
      <c r="AR684" s="127">
        <v>0.2966177537268051</v>
      </c>
      <c r="AS684" s="127">
        <v>0.19434174562980799</v>
      </c>
      <c r="AT684" s="127">
        <v>7.2365743125611198E-2</v>
      </c>
      <c r="AU684" s="127" t="s">
        <v>44</v>
      </c>
      <c r="AV684" s="127" t="s">
        <v>44</v>
      </c>
      <c r="AW684" s="127">
        <v>0.1871920468111021</v>
      </c>
      <c r="AX684" s="127" t="s">
        <v>44</v>
      </c>
      <c r="AY684" s="127">
        <v>1.862928734995416</v>
      </c>
      <c r="AZ684" s="127">
        <v>3.3083179325021628</v>
      </c>
      <c r="BA684" s="127">
        <v>4.1659579510512925</v>
      </c>
      <c r="BB684" s="127">
        <v>3.7692707091325999</v>
      </c>
      <c r="BC684" s="127">
        <v>2.7277772232984274</v>
      </c>
      <c r="BD684" s="127">
        <v>1.4895010453025086</v>
      </c>
      <c r="BE684" s="127">
        <v>0.58486803839218238</v>
      </c>
      <c r="BF684" s="127" t="s">
        <v>44</v>
      </c>
      <c r="BG684" s="127" t="s">
        <v>44</v>
      </c>
      <c r="BH684" s="127">
        <v>3.1084463936728222</v>
      </c>
      <c r="BI684" s="127">
        <v>-1.9670794954054899E-2</v>
      </c>
      <c r="BJ684" s="127">
        <v>3.9178994287452501E-2</v>
      </c>
      <c r="BK684" s="127">
        <v>0.34226562874636213</v>
      </c>
      <c r="BL684" s="127">
        <v>0.3223479886556182</v>
      </c>
      <c r="BM684" s="127">
        <v>0.25641621131540027</v>
      </c>
      <c r="BN684" s="127">
        <v>0.1878780255725627</v>
      </c>
      <c r="BO684" s="127">
        <v>6.3867352044982797E-2</v>
      </c>
      <c r="BP684" s="127">
        <v>-5.13642923274229E-2</v>
      </c>
      <c r="BQ684" s="127" t="s">
        <v>44</v>
      </c>
      <c r="BR684" s="127" t="s">
        <v>44</v>
      </c>
      <c r="BS684" s="127">
        <v>0.11975961658134682</v>
      </c>
      <c r="BT684" s="127">
        <v>0.26156287244012377</v>
      </c>
      <c r="BU684" s="127">
        <v>0.1625145908316227</v>
      </c>
      <c r="BV684" s="174">
        <v>1.1302885369802804</v>
      </c>
      <c r="BW684" s="174">
        <v>0.5706854389108984</v>
      </c>
      <c r="BX684" s="127">
        <v>-0.18028704033622689</v>
      </c>
      <c r="BY684" s="127">
        <v>-0.19631591679456761</v>
      </c>
      <c r="BZ684" s="174">
        <v>7.0341454517326193E-2</v>
      </c>
      <c r="CA684" s="179">
        <v>0.27026891688392102</v>
      </c>
      <c r="CB684" s="179">
        <v>-0.23847001745947979</v>
      </c>
      <c r="CC684" s="179">
        <v>0.22593062403524511</v>
      </c>
      <c r="CD684" s="179">
        <v>0.1333589862864763</v>
      </c>
      <c r="CE684" s="179">
        <v>-9.7106117544661502E-2</v>
      </c>
      <c r="CF684" s="179">
        <v>0.40847627283446641</v>
      </c>
      <c r="CG684" s="176">
        <v>6.0930679300000001</v>
      </c>
      <c r="CH684" s="168">
        <v>0.3</v>
      </c>
      <c r="CI684" s="169" t="s">
        <v>44</v>
      </c>
      <c r="CJ684" s="169">
        <v>1.5E-3</v>
      </c>
      <c r="CK684" s="169" t="s">
        <v>44</v>
      </c>
      <c r="CL684" s="169">
        <v>1.5E-3</v>
      </c>
      <c r="CM684" s="177">
        <v>1263477652.1800001</v>
      </c>
      <c r="CN684" s="177">
        <v>1222469143.5732541</v>
      </c>
      <c r="CO684" s="177">
        <v>161158473.43000019</v>
      </c>
      <c r="CP684" s="127" t="s">
        <v>44</v>
      </c>
      <c r="CQ684" s="127" t="s">
        <v>44</v>
      </c>
      <c r="CR684" s="127" t="s">
        <v>44</v>
      </c>
      <c r="CS684" s="127" t="s">
        <v>44</v>
      </c>
      <c r="CT684" s="125" t="s">
        <v>44</v>
      </c>
      <c r="CU684" s="125" t="s">
        <v>44</v>
      </c>
      <c r="CV684" s="125" t="s">
        <v>7009</v>
      </c>
      <c r="CW684" s="125" t="s">
        <v>44</v>
      </c>
      <c r="CX684" s="153">
        <v>25569.625694432871</v>
      </c>
    </row>
    <row r="685" spans="1:102" ht="15" customHeight="1" x14ac:dyDescent="0.25">
      <c r="A685" s="8"/>
      <c r="B685" s="128">
        <v>26559284000144</v>
      </c>
      <c r="C685" s="151" t="s">
        <v>7016</v>
      </c>
      <c r="D685" s="125">
        <v>1</v>
      </c>
      <c r="E685" s="125"/>
      <c r="F685" s="121" t="s">
        <v>3266</v>
      </c>
      <c r="G685" s="125" t="s">
        <v>3923</v>
      </c>
      <c r="H685" s="125" t="s">
        <v>3924</v>
      </c>
      <c r="I685" s="125" t="s">
        <v>3924</v>
      </c>
      <c r="J685" s="125" t="s">
        <v>3317</v>
      </c>
      <c r="K685" s="125" t="s">
        <v>3285</v>
      </c>
      <c r="L685" s="125" t="s">
        <v>3272</v>
      </c>
      <c r="M685" s="125" t="s">
        <v>160</v>
      </c>
      <c r="N685" s="125" t="s">
        <v>6163</v>
      </c>
      <c r="O685" s="125" t="s">
        <v>625</v>
      </c>
      <c r="P685" s="125" t="s">
        <v>3299</v>
      </c>
      <c r="Q685" s="126">
        <v>100</v>
      </c>
      <c r="R685" s="125" t="s">
        <v>4571</v>
      </c>
      <c r="S685" s="187" t="s">
        <v>44</v>
      </c>
      <c r="T685" s="170">
        <v>100</v>
      </c>
      <c r="U685" s="170">
        <v>100</v>
      </c>
      <c r="V685" s="171" t="s">
        <v>4723</v>
      </c>
      <c r="W685" s="171" t="s">
        <v>132</v>
      </c>
      <c r="X685" s="171" t="s">
        <v>132</v>
      </c>
      <c r="Y685" s="171" t="s">
        <v>132</v>
      </c>
      <c r="Z685" s="171">
        <v>0</v>
      </c>
      <c r="AA685" s="171" t="s">
        <v>44</v>
      </c>
      <c r="AB685" s="168" t="s">
        <v>44</v>
      </c>
      <c r="AC685" s="171" t="s">
        <v>7017</v>
      </c>
      <c r="AD685" s="168">
        <v>1.5E-3</v>
      </c>
      <c r="AE685" s="168">
        <v>2.1500000000000002E-2</v>
      </c>
      <c r="AF685" s="168">
        <v>2E-3</v>
      </c>
      <c r="AG685" s="168" t="s">
        <v>44</v>
      </c>
      <c r="AH685" s="171" t="s">
        <v>44</v>
      </c>
      <c r="AI685" s="171" t="s">
        <v>44</v>
      </c>
      <c r="AJ685" s="171" t="s">
        <v>130</v>
      </c>
      <c r="AK685" s="172">
        <v>42733</v>
      </c>
      <c r="AL685" s="186" t="s">
        <v>7018</v>
      </c>
      <c r="AM685" s="127">
        <v>1.0679859570125599E-2</v>
      </c>
      <c r="AN685" s="127">
        <v>4.5325812284935103E-2</v>
      </c>
      <c r="AO685" s="127">
        <v>0.147424566434146</v>
      </c>
      <c r="AP685" s="127">
        <v>0.13097131867292749</v>
      </c>
      <c r="AQ685" s="127">
        <v>0.12854634627212611</v>
      </c>
      <c r="AR685" s="127">
        <v>0.108483697346114</v>
      </c>
      <c r="AS685" s="127">
        <v>0.129561382006607</v>
      </c>
      <c r="AT685" s="127">
        <v>0.1236526486452471</v>
      </c>
      <c r="AU685" s="127" t="s">
        <v>44</v>
      </c>
      <c r="AV685" s="127" t="s">
        <v>44</v>
      </c>
      <c r="AW685" s="127">
        <v>8.9427417803298104E-2</v>
      </c>
      <c r="AX685" s="127">
        <v>0.97896105393269439</v>
      </c>
      <c r="AY685" s="127">
        <v>0.99831418771780678</v>
      </c>
      <c r="AZ685" s="127">
        <v>0.99426510233511922</v>
      </c>
      <c r="BA685" s="127">
        <v>0.99587972696429439</v>
      </c>
      <c r="BB685" s="127">
        <v>0.99629067754668676</v>
      </c>
      <c r="BC685" s="127">
        <v>0.99764547132428782</v>
      </c>
      <c r="BD685" s="127">
        <v>0.99300236963642596</v>
      </c>
      <c r="BE685" s="127">
        <v>0.99937455115482943</v>
      </c>
      <c r="BF685" s="127" t="s">
        <v>44</v>
      </c>
      <c r="BG685" s="127" t="s">
        <v>44</v>
      </c>
      <c r="BH685" s="127">
        <v>0.98037742072675482</v>
      </c>
      <c r="BI685" s="127">
        <v>-2.2952188812780001E-4</v>
      </c>
      <c r="BJ685" s="127">
        <v>-7.6539842857399997E-5</v>
      </c>
      <c r="BK685" s="127">
        <v>-8.5034142282930001E-4</v>
      </c>
      <c r="BL685" s="127">
        <v>-4.7888990729350045E-4</v>
      </c>
      <c r="BM685" s="127">
        <v>-4.2390127495961494E-4</v>
      </c>
      <c r="BN685" s="127">
        <v>-2.5603080812829998E-4</v>
      </c>
      <c r="BO685" s="127">
        <v>-9.1301157821809995E-4</v>
      </c>
      <c r="BP685" s="127">
        <v>-7.7386807787000004E-5</v>
      </c>
      <c r="BQ685" s="127" t="s">
        <v>44</v>
      </c>
      <c r="BR685" s="127" t="s">
        <v>44</v>
      </c>
      <c r="BS685" s="127">
        <v>-1.6402959977802611E-3</v>
      </c>
      <c r="BT685" s="127">
        <v>2.5593291584069999E-4</v>
      </c>
      <c r="BU685" s="127">
        <v>2.5550011731453001E-3</v>
      </c>
      <c r="BV685" s="174">
        <v>-2.8960263150403174</v>
      </c>
      <c r="BW685" s="174">
        <v>-0.46023318845747468</v>
      </c>
      <c r="BX685" s="127" t="s">
        <v>44</v>
      </c>
      <c r="BY685" s="127">
        <v>-2.0243151493628E-3</v>
      </c>
      <c r="BZ685" s="174">
        <v>2.5117961952200001E-5</v>
      </c>
      <c r="CA685" s="179">
        <v>-3.9277773874954798E-2</v>
      </c>
      <c r="CB685" s="179">
        <v>0.1108709090430519</v>
      </c>
      <c r="CC685" s="179">
        <v>-0.13582996077989259</v>
      </c>
      <c r="CD685" s="179">
        <v>-0.1211414451916709</v>
      </c>
      <c r="CE685" s="179">
        <v>-6.9986063689299896E-2</v>
      </c>
      <c r="CF685" s="179">
        <v>-0.1615212866031657</v>
      </c>
      <c r="CG685" s="176">
        <v>2.2159523000000001</v>
      </c>
      <c r="CH685" s="168">
        <v>0.3</v>
      </c>
      <c r="CI685" s="169" t="s">
        <v>44</v>
      </c>
      <c r="CJ685" s="169">
        <v>4.4999999999999999E-4</v>
      </c>
      <c r="CK685" s="169" t="s">
        <v>44</v>
      </c>
      <c r="CL685" s="169">
        <v>4.4999999999999999E-4</v>
      </c>
      <c r="CM685" s="177">
        <v>14755240849.83</v>
      </c>
      <c r="CN685" s="177">
        <v>13337195875.851513</v>
      </c>
      <c r="CO685" s="177">
        <v>1528860245.4099994</v>
      </c>
      <c r="CP685" s="127" t="s">
        <v>44</v>
      </c>
      <c r="CQ685" s="127" t="s">
        <v>44</v>
      </c>
      <c r="CR685" s="127" t="s">
        <v>44</v>
      </c>
      <c r="CS685" s="127" t="s">
        <v>44</v>
      </c>
      <c r="CT685" s="125" t="s">
        <v>44</v>
      </c>
      <c r="CU685" s="125" t="s">
        <v>44</v>
      </c>
      <c r="CV685" s="125" t="s">
        <v>7019</v>
      </c>
      <c r="CW685" s="125" t="s">
        <v>44</v>
      </c>
      <c r="CX685" s="153">
        <v>25569.646527766203</v>
      </c>
    </row>
    <row r="686" spans="1:102" ht="15" customHeight="1" x14ac:dyDescent="0.25">
      <c r="A686" s="8"/>
      <c r="B686" s="128">
        <v>38027135000113</v>
      </c>
      <c r="C686" s="151" t="s">
        <v>7010</v>
      </c>
      <c r="D686" s="125">
        <v>26</v>
      </c>
      <c r="E686" s="125"/>
      <c r="F686" s="121"/>
      <c r="G686" s="125" t="s">
        <v>3923</v>
      </c>
      <c r="H686" s="125" t="s">
        <v>347</v>
      </c>
      <c r="I686" s="125" t="s">
        <v>3256</v>
      </c>
      <c r="J686" s="125" t="s">
        <v>3317</v>
      </c>
      <c r="K686" s="125" t="s">
        <v>3285</v>
      </c>
      <c r="L686" s="125" t="s">
        <v>3272</v>
      </c>
      <c r="M686" s="125" t="s">
        <v>110</v>
      </c>
      <c r="N686" s="125" t="s">
        <v>4646</v>
      </c>
      <c r="O686" s="125" t="s">
        <v>5237</v>
      </c>
      <c r="P686" s="125" t="s">
        <v>3297</v>
      </c>
      <c r="Q686" s="126">
        <v>100</v>
      </c>
      <c r="R686" s="125" t="s">
        <v>4571</v>
      </c>
      <c r="S686" s="187" t="s">
        <v>44</v>
      </c>
      <c r="T686" s="170">
        <v>100</v>
      </c>
      <c r="U686" s="170">
        <v>100</v>
      </c>
      <c r="V686" s="171" t="s">
        <v>3271</v>
      </c>
      <c r="W686" s="171" t="s">
        <v>3288</v>
      </c>
      <c r="X686" s="171" t="s">
        <v>3291</v>
      </c>
      <c r="Y686" s="171" t="s">
        <v>3292</v>
      </c>
      <c r="Z686" s="171">
        <v>6</v>
      </c>
      <c r="AA686" s="171" t="s">
        <v>44</v>
      </c>
      <c r="AB686" s="168" t="s">
        <v>44</v>
      </c>
      <c r="AC686" s="171" t="s">
        <v>44</v>
      </c>
      <c r="AD686" s="168">
        <v>5.0000000000000001E-3</v>
      </c>
      <c r="AE686" s="168" t="s">
        <v>44</v>
      </c>
      <c r="AF686" s="168">
        <v>6.9999999999999993E-3</v>
      </c>
      <c r="AG686" s="168" t="s">
        <v>44</v>
      </c>
      <c r="AH686" s="171" t="s">
        <v>44</v>
      </c>
      <c r="AI686" s="171" t="s">
        <v>44</v>
      </c>
      <c r="AJ686" s="171" t="s">
        <v>130</v>
      </c>
      <c r="AK686" s="172">
        <v>44120</v>
      </c>
      <c r="AL686" s="186" t="s">
        <v>7011</v>
      </c>
      <c r="AM686" s="127">
        <v>-1.2841093148357E-2</v>
      </c>
      <c r="AN686" s="127">
        <v>4.6127424067054598E-2</v>
      </c>
      <c r="AO686" s="127">
        <v>1.2699089773220051</v>
      </c>
      <c r="AP686" s="127">
        <v>0.65641536659307476</v>
      </c>
      <c r="AQ686" s="127">
        <v>0.45822740053939093</v>
      </c>
      <c r="AR686" s="127">
        <v>0.23171149334776969</v>
      </c>
      <c r="AS686" s="127">
        <v>4.4583762108548898E-2</v>
      </c>
      <c r="AT686" s="127">
        <v>7.6654560260279003E-2</v>
      </c>
      <c r="AU686" s="127" t="s">
        <v>44</v>
      </c>
      <c r="AV686" s="127" t="s">
        <v>44</v>
      </c>
      <c r="AW686" s="127">
        <v>0.24844403083505681</v>
      </c>
      <c r="AX686" s="127" t="s">
        <v>44</v>
      </c>
      <c r="AY686" s="127">
        <v>1.0159699201755259</v>
      </c>
      <c r="AZ686" s="127">
        <v>8.5645575214044154</v>
      </c>
      <c r="BA686" s="127">
        <v>6.2219685279826349</v>
      </c>
      <c r="BB686" s="127">
        <v>4.7858475399178673</v>
      </c>
      <c r="BC686" s="127">
        <v>2.1308816683732874</v>
      </c>
      <c r="BD686" s="127">
        <v>0.34170507241762949</v>
      </c>
      <c r="BE686" s="127">
        <v>0.61953073867319652</v>
      </c>
      <c r="BF686" s="127" t="s">
        <v>44</v>
      </c>
      <c r="BG686" s="127" t="s">
        <v>44</v>
      </c>
      <c r="BH686" s="127">
        <v>3.138254549204091</v>
      </c>
      <c r="BI686" s="127">
        <v>-2.3750474606610499E-2</v>
      </c>
      <c r="BJ686" s="127">
        <v>7.2507193926190001E-4</v>
      </c>
      <c r="BK686" s="127">
        <v>1.1216340694650295</v>
      </c>
      <c r="BL686" s="127">
        <v>0.49834095307421955</v>
      </c>
      <c r="BM686" s="127">
        <v>0.33080745350747187</v>
      </c>
      <c r="BN686" s="127">
        <v>0.1229717651935273</v>
      </c>
      <c r="BO686" s="127">
        <v>-8.5890631476276097E-2</v>
      </c>
      <c r="BP686" s="127">
        <v>-4.7075475192755102E-2</v>
      </c>
      <c r="BQ686" s="127" t="s">
        <v>44</v>
      </c>
      <c r="BR686" s="127" t="s">
        <v>44</v>
      </c>
      <c r="BS686" s="127">
        <v>0.15685971650583719</v>
      </c>
      <c r="BT686" s="127">
        <v>0.48894306144242572</v>
      </c>
      <c r="BU686" s="127">
        <v>0.34387637090491729</v>
      </c>
      <c r="BV686" s="174">
        <v>1.6539103535956949</v>
      </c>
      <c r="BW686" s="174">
        <v>0.52171517216307173</v>
      </c>
      <c r="BX686" s="127">
        <v>-0.3526799096028535</v>
      </c>
      <c r="BY686" s="127">
        <v>-0.36925022979783978</v>
      </c>
      <c r="BZ686" s="174">
        <v>0.41621136524801089</v>
      </c>
      <c r="CA686" s="179">
        <v>0.2783886696160297</v>
      </c>
      <c r="CB686" s="179">
        <v>-0.24822441679332369</v>
      </c>
      <c r="CC686" s="179">
        <v>0.1888881798148071</v>
      </c>
      <c r="CD686" s="179">
        <v>0.11170553038605351</v>
      </c>
      <c r="CE686" s="179">
        <v>3.1141011152806E-2</v>
      </c>
      <c r="CF686" s="179">
        <v>0.38583045637784941</v>
      </c>
      <c r="CG686" s="176">
        <v>3.3976385499999999</v>
      </c>
      <c r="CH686" s="168">
        <v>0.3</v>
      </c>
      <c r="CI686" s="169" t="s">
        <v>44</v>
      </c>
      <c r="CJ686" s="169">
        <v>1.5E-3</v>
      </c>
      <c r="CK686" s="169" t="s">
        <v>44</v>
      </c>
      <c r="CL686" s="169">
        <v>1.5E-3</v>
      </c>
      <c r="CM686" s="177">
        <v>182374898.91999999</v>
      </c>
      <c r="CN686" s="177">
        <v>163477845.79341266</v>
      </c>
      <c r="CO686" s="177">
        <v>80247070</v>
      </c>
      <c r="CP686" s="127" t="s">
        <v>44</v>
      </c>
      <c r="CQ686" s="127" t="s">
        <v>44</v>
      </c>
      <c r="CR686" s="127" t="s">
        <v>44</v>
      </c>
      <c r="CS686" s="127" t="s">
        <v>44</v>
      </c>
      <c r="CT686" s="125" t="s">
        <v>44</v>
      </c>
      <c r="CU686" s="125" t="s">
        <v>44</v>
      </c>
      <c r="CV686" s="125" t="s">
        <v>7012</v>
      </c>
      <c r="CW686" s="125" t="s">
        <v>44</v>
      </c>
      <c r="CX686" s="153">
        <v>25569.625694432871</v>
      </c>
    </row>
    <row r="687" spans="1:102" ht="15" customHeight="1" x14ac:dyDescent="0.25">
      <c r="A687" s="8"/>
      <c r="B687" s="128">
        <v>31145851000156</v>
      </c>
      <c r="C687" s="151" t="s">
        <v>7013</v>
      </c>
      <c r="D687" s="125">
        <v>11</v>
      </c>
      <c r="E687" s="125"/>
      <c r="F687" s="121" t="s">
        <v>3310</v>
      </c>
      <c r="G687" s="125" t="s">
        <v>3923</v>
      </c>
      <c r="H687" s="125" t="s">
        <v>347</v>
      </c>
      <c r="I687" s="125" t="s">
        <v>3256</v>
      </c>
      <c r="J687" s="125" t="s">
        <v>3318</v>
      </c>
      <c r="K687" s="125" t="s">
        <v>3285</v>
      </c>
      <c r="L687" s="125" t="s">
        <v>3272</v>
      </c>
      <c r="M687" s="125" t="s">
        <v>160</v>
      </c>
      <c r="N687" s="125" t="s">
        <v>5073</v>
      </c>
      <c r="O687" s="125" t="s">
        <v>5614</v>
      </c>
      <c r="P687" s="125" t="s">
        <v>3299</v>
      </c>
      <c r="Q687" s="126">
        <v>100</v>
      </c>
      <c r="R687" s="125" t="s">
        <v>4571</v>
      </c>
      <c r="S687" s="187" t="s">
        <v>44</v>
      </c>
      <c r="T687" s="170">
        <v>100</v>
      </c>
      <c r="U687" s="170">
        <v>100</v>
      </c>
      <c r="V687" s="171" t="s">
        <v>3271</v>
      </c>
      <c r="W687" s="171" t="s">
        <v>132</v>
      </c>
      <c r="X687" s="171" t="s">
        <v>132</v>
      </c>
      <c r="Y687" s="171" t="s">
        <v>3288</v>
      </c>
      <c r="Z687" s="171">
        <v>1</v>
      </c>
      <c r="AA687" s="171" t="s">
        <v>44</v>
      </c>
      <c r="AB687" s="168" t="s">
        <v>44</v>
      </c>
      <c r="AC687" s="171" t="s">
        <v>44</v>
      </c>
      <c r="AD687" s="168">
        <v>3.0000000000000001E-3</v>
      </c>
      <c r="AE687" s="168" t="s">
        <v>44</v>
      </c>
      <c r="AF687" s="168">
        <v>5.0000000000000001E-3</v>
      </c>
      <c r="AG687" s="168" t="s">
        <v>44</v>
      </c>
      <c r="AH687" s="171" t="s">
        <v>44</v>
      </c>
      <c r="AI687" s="171" t="s">
        <v>44</v>
      </c>
      <c r="AJ687" s="171" t="s">
        <v>44</v>
      </c>
      <c r="AK687" s="172">
        <v>43361</v>
      </c>
      <c r="AL687" s="186" t="s">
        <v>7014</v>
      </c>
      <c r="AM687" s="127">
        <v>1.20013112767554E-2</v>
      </c>
      <c r="AN687" s="127">
        <v>3.4365869096930103E-2</v>
      </c>
      <c r="AO687" s="127">
        <v>0.1315736473877922</v>
      </c>
      <c r="AP687" s="127">
        <v>0.1039067109057845</v>
      </c>
      <c r="AQ687" s="127">
        <v>0.1088156740430648</v>
      </c>
      <c r="AR687" s="127">
        <v>1.4097270045474401E-2</v>
      </c>
      <c r="AS687" s="127">
        <v>0.15929112064437101</v>
      </c>
      <c r="AT687" s="127">
        <v>8.4482039966079003E-2</v>
      </c>
      <c r="AU687" s="127" t="s">
        <v>44</v>
      </c>
      <c r="AV687" s="127" t="s">
        <v>44</v>
      </c>
      <c r="AW687" s="127">
        <v>8.6642501825778998E-2</v>
      </c>
      <c r="AX687" s="127">
        <v>1.1000909009076609</v>
      </c>
      <c r="AY687" s="127">
        <v>0.75691825393102086</v>
      </c>
      <c r="AZ687" s="127">
        <v>0.88736286732146841</v>
      </c>
      <c r="BA687" s="127">
        <v>0.78005129748916113</v>
      </c>
      <c r="BB687" s="127">
        <v>0.8275351086350925</v>
      </c>
      <c r="BC687" s="127">
        <v>0.12964231458697509</v>
      </c>
      <c r="BD687" s="127">
        <v>1.2208611687534785</v>
      </c>
      <c r="BE687" s="127">
        <v>0.6827933060614616</v>
      </c>
      <c r="BF687" s="127" t="s">
        <v>44</v>
      </c>
      <c r="BG687" s="127" t="s">
        <v>44</v>
      </c>
      <c r="BH687" s="127">
        <v>0.92713954381315056</v>
      </c>
      <c r="BI687" s="127">
        <v>1.0919298185019001E-3</v>
      </c>
      <c r="BJ687" s="127">
        <v>-1.1036483030862399E-2</v>
      </c>
      <c r="BK687" s="127">
        <v>-1.6701260469183101E-2</v>
      </c>
      <c r="BL687" s="127">
        <v>-2.5854334740847862E-2</v>
      </c>
      <c r="BM687" s="127">
        <v>-2.0042577792223515E-2</v>
      </c>
      <c r="BN687" s="127">
        <v>-9.4642458108767896E-2</v>
      </c>
      <c r="BO687" s="127">
        <v>2.8816727059545799E-2</v>
      </c>
      <c r="BP687" s="127">
        <v>-3.9247995486955102E-2</v>
      </c>
      <c r="BQ687" s="127" t="s">
        <v>44</v>
      </c>
      <c r="BR687" s="127" t="s">
        <v>44</v>
      </c>
      <c r="BS687" s="127">
        <v>-6.2269915267807452E-3</v>
      </c>
      <c r="BT687" s="127">
        <v>3.2548526353454697E-2</v>
      </c>
      <c r="BU687" s="127">
        <v>3.6840160394766099E-2</v>
      </c>
      <c r="BV687" s="174">
        <v>-0.43416074251133291</v>
      </c>
      <c r="BW687" s="174">
        <v>-0.11083389732355151</v>
      </c>
      <c r="BX687" s="127">
        <v>-1.8607536800044899E-2</v>
      </c>
      <c r="BY687" s="127">
        <v>-6.2384881994261801E-2</v>
      </c>
      <c r="BZ687" s="174">
        <v>8.9473981687665793E-2</v>
      </c>
      <c r="CA687" s="179">
        <v>0.64073304451022506</v>
      </c>
      <c r="CB687" s="179">
        <v>-0.40516718890933401</v>
      </c>
      <c r="CC687" s="179">
        <v>0.99989803321958082</v>
      </c>
      <c r="CD687" s="179">
        <v>0.79972196646944294</v>
      </c>
      <c r="CE687" s="179">
        <v>9.1500595726299302E-2</v>
      </c>
      <c r="CF687" s="179">
        <v>0.79641380283049645</v>
      </c>
      <c r="CG687" s="176">
        <v>1.8778347900000001</v>
      </c>
      <c r="CH687" s="168">
        <v>0.3</v>
      </c>
      <c r="CI687" s="169" t="s">
        <v>44</v>
      </c>
      <c r="CJ687" s="169">
        <v>8.9999999999999998E-4</v>
      </c>
      <c r="CK687" s="169" t="s">
        <v>44</v>
      </c>
      <c r="CL687" s="169">
        <v>8.9999999999999998E-4</v>
      </c>
      <c r="CM687" s="177">
        <v>288906003.97000003</v>
      </c>
      <c r="CN687" s="177">
        <v>205261683.03595239</v>
      </c>
      <c r="CO687" s="177">
        <v>127610529.47</v>
      </c>
      <c r="CP687" s="127" t="s">
        <v>44</v>
      </c>
      <c r="CQ687" s="127" t="s">
        <v>44</v>
      </c>
      <c r="CR687" s="127" t="s">
        <v>44</v>
      </c>
      <c r="CS687" s="127" t="s">
        <v>44</v>
      </c>
      <c r="CT687" s="125" t="s">
        <v>44</v>
      </c>
      <c r="CU687" s="125" t="s">
        <v>44</v>
      </c>
      <c r="CV687" s="125" t="s">
        <v>7015</v>
      </c>
      <c r="CW687" s="125" t="s">
        <v>44</v>
      </c>
      <c r="CX687" s="153">
        <v>25569.625694432871</v>
      </c>
    </row>
    <row r="688" spans="1:102" ht="15" customHeight="1" x14ac:dyDescent="0.25">
      <c r="A688" s="8"/>
      <c r="B688" s="128">
        <v>47033348000149</v>
      </c>
      <c r="C688" s="151" t="s">
        <v>7020</v>
      </c>
      <c r="D688" s="125">
        <v>26</v>
      </c>
      <c r="E688" s="125"/>
      <c r="F688" s="121"/>
      <c r="G688" s="125" t="s">
        <v>3923</v>
      </c>
      <c r="H688" s="125" t="s">
        <v>347</v>
      </c>
      <c r="I688" s="125" t="s">
        <v>3256</v>
      </c>
      <c r="J688" s="125" t="s">
        <v>3317</v>
      </c>
      <c r="K688" s="125" t="s">
        <v>3285</v>
      </c>
      <c r="L688" s="125" t="s">
        <v>3272</v>
      </c>
      <c r="M688" s="125" t="s">
        <v>112</v>
      </c>
      <c r="N688" s="125" t="s">
        <v>113</v>
      </c>
      <c r="O688" s="125" t="s">
        <v>728</v>
      </c>
      <c r="P688" s="125" t="s">
        <v>3295</v>
      </c>
      <c r="Q688" s="126">
        <v>100</v>
      </c>
      <c r="R688" s="125" t="s">
        <v>4571</v>
      </c>
      <c r="S688" s="187" t="s">
        <v>44</v>
      </c>
      <c r="T688" s="170">
        <v>100</v>
      </c>
      <c r="U688" s="170">
        <v>100</v>
      </c>
      <c r="V688" s="171" t="s">
        <v>3271</v>
      </c>
      <c r="W688" s="171" t="s">
        <v>132</v>
      </c>
      <c r="X688" s="171" t="s">
        <v>132</v>
      </c>
      <c r="Y688" s="171" t="s">
        <v>3292</v>
      </c>
      <c r="Z688" s="171">
        <v>2</v>
      </c>
      <c r="AA688" s="171" t="s">
        <v>44</v>
      </c>
      <c r="AB688" s="168" t="s">
        <v>44</v>
      </c>
      <c r="AC688" s="171" t="s">
        <v>44</v>
      </c>
      <c r="AD688" s="168">
        <v>7.4999999999999997E-3</v>
      </c>
      <c r="AE688" s="168" t="s">
        <v>44</v>
      </c>
      <c r="AF688" s="168">
        <v>9.4999999999999998E-3</v>
      </c>
      <c r="AG688" s="168" t="s">
        <v>44</v>
      </c>
      <c r="AH688" s="171" t="s">
        <v>44</v>
      </c>
      <c r="AI688" s="171" t="s">
        <v>44</v>
      </c>
      <c r="AJ688" s="171" t="s">
        <v>44</v>
      </c>
      <c r="AK688" s="172">
        <v>44796</v>
      </c>
      <c r="AL688" s="186" t="s">
        <v>7021</v>
      </c>
      <c r="AM688" s="127">
        <v>-2.7453037506573401E-2</v>
      </c>
      <c r="AN688" s="127">
        <v>6.2638230586080201E-2</v>
      </c>
      <c r="AO688" s="127">
        <v>0.2646507242702989</v>
      </c>
      <c r="AP688" s="127">
        <v>0.1317988754491721</v>
      </c>
      <c r="AQ688" s="127">
        <v>0.1612235507946409</v>
      </c>
      <c r="AR688" s="127">
        <v>-0.1404019573179861</v>
      </c>
      <c r="AS688" s="127">
        <v>0.2292251880182942</v>
      </c>
      <c r="AT688" s="127" t="s">
        <v>44</v>
      </c>
      <c r="AU688" s="127" t="s">
        <v>44</v>
      </c>
      <c r="AV688" s="127" t="s">
        <v>44</v>
      </c>
      <c r="AW688" s="127">
        <v>0.12836814986165929</v>
      </c>
      <c r="AX688" s="127" t="s">
        <v>44</v>
      </c>
      <c r="AY688" s="127">
        <v>1.379625231965389</v>
      </c>
      <c r="AZ688" s="127">
        <v>1.7848652081145011</v>
      </c>
      <c r="BA688" s="127">
        <v>1.0025614940908496</v>
      </c>
      <c r="BB688" s="127">
        <v>1.2890363685142507</v>
      </c>
      <c r="BC688" s="127" t="s">
        <v>44</v>
      </c>
      <c r="BD688" s="127">
        <v>1.7568595777321501</v>
      </c>
      <c r="BE688" s="127" t="s">
        <v>44</v>
      </c>
      <c r="BF688" s="127" t="s">
        <v>44</v>
      </c>
      <c r="BG688" s="127" t="s">
        <v>44</v>
      </c>
      <c r="BH688" s="127">
        <v>0.98276643055691482</v>
      </c>
      <c r="BI688" s="127">
        <v>-3.8362418964826901E-2</v>
      </c>
      <c r="BJ688" s="127">
        <v>1.7235878458287501E-2</v>
      </c>
      <c r="BK688" s="127">
        <v>0.11637581641332349</v>
      </c>
      <c r="BL688" s="127">
        <v>2.9761445278686516E-4</v>
      </c>
      <c r="BM688" s="127">
        <v>3.2131805492399135E-2</v>
      </c>
      <c r="BN688" s="127">
        <v>-0.2491416854722284</v>
      </c>
      <c r="BO688" s="127">
        <v>9.8750794433469097E-2</v>
      </c>
      <c r="BP688" s="127" t="s">
        <v>44</v>
      </c>
      <c r="BQ688" s="127" t="s">
        <v>44</v>
      </c>
      <c r="BR688" s="127" t="s">
        <v>44</v>
      </c>
      <c r="BS688" s="127">
        <v>-1.9909752283002735E-3</v>
      </c>
      <c r="BT688" s="127">
        <v>0.15852132817198711</v>
      </c>
      <c r="BU688" s="127">
        <v>0.17028390131968629</v>
      </c>
      <c r="BV688" s="174">
        <v>0.68842216064607109</v>
      </c>
      <c r="BW688" s="174">
        <v>7.5026879536115101E-2</v>
      </c>
      <c r="BX688" s="127">
        <v>-0.1008157287554244</v>
      </c>
      <c r="BY688" s="127">
        <v>-0.16773739238612509</v>
      </c>
      <c r="BZ688" s="174">
        <v>0.91401229501183479</v>
      </c>
      <c r="CA688" s="179">
        <v>0.92145103447946475</v>
      </c>
      <c r="CB688" s="179">
        <v>-0.42266525000067728</v>
      </c>
      <c r="CC688" s="179">
        <v>0.6386668095733623</v>
      </c>
      <c r="CD688" s="179">
        <v>0.5161299127868485</v>
      </c>
      <c r="CE688" s="179">
        <v>0.1094142635857567</v>
      </c>
      <c r="CF688" s="179">
        <v>0.73513192993793908</v>
      </c>
      <c r="CG688" s="176">
        <v>1.5526402500000001</v>
      </c>
      <c r="CH688" s="168">
        <v>0.3</v>
      </c>
      <c r="CI688" s="169" t="s">
        <v>44</v>
      </c>
      <c r="CJ688" s="169">
        <v>2.2499999999999998E-3</v>
      </c>
      <c r="CK688" s="169" t="s">
        <v>44</v>
      </c>
      <c r="CL688" s="169">
        <v>2.2499999999999998E-3</v>
      </c>
      <c r="CM688" s="177">
        <v>19578803.66</v>
      </c>
      <c r="CN688" s="177">
        <v>18611114.519206349</v>
      </c>
      <c r="CO688" s="177">
        <v>2194555.790000001</v>
      </c>
      <c r="CP688" s="127" t="s">
        <v>44</v>
      </c>
      <c r="CQ688" s="127" t="s">
        <v>44</v>
      </c>
      <c r="CR688" s="127" t="s">
        <v>44</v>
      </c>
      <c r="CS688" s="127" t="s">
        <v>44</v>
      </c>
      <c r="CT688" s="125" t="s">
        <v>44</v>
      </c>
      <c r="CU688" s="125" t="s">
        <v>44</v>
      </c>
      <c r="CV688" s="125" t="s">
        <v>7022</v>
      </c>
      <c r="CW688" s="125" t="s">
        <v>44</v>
      </c>
      <c r="CX688" s="153">
        <v>25569.625694432871</v>
      </c>
    </row>
    <row r="689" spans="1:102" ht="15" customHeight="1" x14ac:dyDescent="0.25">
      <c r="A689" s="8"/>
      <c r="B689" s="128">
        <v>32246789000151</v>
      </c>
      <c r="C689" s="151" t="s">
        <v>7023</v>
      </c>
      <c r="D689" s="125">
        <v>16</v>
      </c>
      <c r="E689" s="125"/>
      <c r="F689" s="121"/>
      <c r="G689" s="125" t="s">
        <v>3923</v>
      </c>
      <c r="H689" s="125" t="s">
        <v>3264</v>
      </c>
      <c r="I689" s="125" t="s">
        <v>3265</v>
      </c>
      <c r="J689" s="125" t="s">
        <v>3318</v>
      </c>
      <c r="K689" s="125" t="s">
        <v>3285</v>
      </c>
      <c r="L689" s="125" t="s">
        <v>3272</v>
      </c>
      <c r="M689" s="125" t="s">
        <v>363</v>
      </c>
      <c r="N689" s="125" t="s">
        <v>363</v>
      </c>
      <c r="O689" s="125" t="s">
        <v>363</v>
      </c>
      <c r="P689" s="125" t="s">
        <v>3299</v>
      </c>
      <c r="Q689" s="126">
        <v>100</v>
      </c>
      <c r="R689" s="125" t="s">
        <v>4571</v>
      </c>
      <c r="S689" s="187" t="s">
        <v>44</v>
      </c>
      <c r="T689" s="170">
        <v>100</v>
      </c>
      <c r="U689" s="170">
        <v>100</v>
      </c>
      <c r="V689" s="171" t="s">
        <v>3271</v>
      </c>
      <c r="W689" s="171" t="s">
        <v>132</v>
      </c>
      <c r="X689" s="171" t="s">
        <v>132</v>
      </c>
      <c r="Y689" s="171" t="s">
        <v>3288</v>
      </c>
      <c r="Z689" s="171">
        <v>1</v>
      </c>
      <c r="AA689" s="171" t="s">
        <v>44</v>
      </c>
      <c r="AB689" s="168" t="s">
        <v>44</v>
      </c>
      <c r="AC689" s="171" t="s">
        <v>44</v>
      </c>
      <c r="AD689" s="168">
        <v>5.0000000000000001E-3</v>
      </c>
      <c r="AE689" s="168" t="s">
        <v>44</v>
      </c>
      <c r="AF689" s="168">
        <v>1.3000000000000001E-2</v>
      </c>
      <c r="AG689" s="168" t="s">
        <v>44</v>
      </c>
      <c r="AH689" s="171" t="s">
        <v>44</v>
      </c>
      <c r="AI689" s="171" t="s">
        <v>44</v>
      </c>
      <c r="AJ689" s="171" t="s">
        <v>44</v>
      </c>
      <c r="AK689" s="172">
        <v>43462</v>
      </c>
      <c r="AL689" s="186" t="s">
        <v>7024</v>
      </c>
      <c r="AM689" s="127">
        <v>6.3892986416858394E-2</v>
      </c>
      <c r="AN689" s="127">
        <v>0.1820535162070902</v>
      </c>
      <c r="AO689" s="127">
        <v>0.39890609385241937</v>
      </c>
      <c r="AP689" s="127">
        <v>0.19942735535104009</v>
      </c>
      <c r="AQ689" s="127">
        <v>0.18272311665873259</v>
      </c>
      <c r="AR689" s="127">
        <v>-0.115503171607931</v>
      </c>
      <c r="AS689" s="127">
        <v>0.28117772814755732</v>
      </c>
      <c r="AT689" s="127">
        <v>0.25042507092153649</v>
      </c>
      <c r="AU689" s="127" t="s">
        <v>44</v>
      </c>
      <c r="AV689" s="127" t="s">
        <v>44</v>
      </c>
      <c r="AW689" s="127">
        <v>7.4633897695699905E-2</v>
      </c>
      <c r="AX689" s="127">
        <v>5.8567011027486142</v>
      </c>
      <c r="AY689" s="127">
        <v>4.0097816010648444</v>
      </c>
      <c r="AZ689" s="127">
        <v>2.690314225230884</v>
      </c>
      <c r="BA689" s="127">
        <v>1.5651192722905951</v>
      </c>
      <c r="BB689" s="127">
        <v>1.4908589567205082</v>
      </c>
      <c r="BC689" s="127" t="s">
        <v>44</v>
      </c>
      <c r="BD689" s="127">
        <v>2.1550414638620694</v>
      </c>
      <c r="BE689" s="127">
        <v>2.023963462102083</v>
      </c>
      <c r="BF689" s="127" t="s">
        <v>44</v>
      </c>
      <c r="BG689" s="127" t="s">
        <v>44</v>
      </c>
      <c r="BH689" s="127">
        <v>0.75750346731409668</v>
      </c>
      <c r="BI689" s="127">
        <v>5.29836049586049E-2</v>
      </c>
      <c r="BJ689" s="127">
        <v>0.1366511640792975</v>
      </c>
      <c r="BK689" s="127">
        <v>0.25063118599544398</v>
      </c>
      <c r="BL689" s="127">
        <v>6.3869234264126495E-2</v>
      </c>
      <c r="BM689" s="127">
        <v>5.3592399105186095E-2</v>
      </c>
      <c r="BN689" s="127">
        <v>-0.22424289976217329</v>
      </c>
      <c r="BO689" s="127">
        <v>0.15070333456273219</v>
      </c>
      <c r="BP689" s="127">
        <v>0.1266950354685023</v>
      </c>
      <c r="BQ689" s="127" t="s">
        <v>44</v>
      </c>
      <c r="BR689" s="127" t="s">
        <v>44</v>
      </c>
      <c r="BS689" s="127">
        <v>-2.1749367560040533E-2</v>
      </c>
      <c r="BT689" s="127">
        <v>0.10495822058269789</v>
      </c>
      <c r="BU689" s="127">
        <v>0.14637033433512439</v>
      </c>
      <c r="BV689" s="174">
        <v>1.9351122632355688</v>
      </c>
      <c r="BW689" s="174">
        <v>-4.1864147434688997E-2</v>
      </c>
      <c r="BX689" s="127">
        <v>-3.9577808249185699E-2</v>
      </c>
      <c r="BY689" s="127">
        <v>-0.35499505593511682</v>
      </c>
      <c r="BZ689" s="174">
        <v>0.32414027390491662</v>
      </c>
      <c r="CA689" s="179">
        <v>0.64756054580036115</v>
      </c>
      <c r="CB689" s="179">
        <v>-0.66511605904263671</v>
      </c>
      <c r="CC689" s="179">
        <v>0.61077812451728153</v>
      </c>
      <c r="CD689" s="179">
        <v>0.54000946770556446</v>
      </c>
      <c r="CE689" s="179">
        <v>-7.7315571755956394E-2</v>
      </c>
      <c r="CF689" s="179">
        <v>0.70392304960190144</v>
      </c>
      <c r="CG689" s="176">
        <v>1.6923868</v>
      </c>
      <c r="CH689" s="168">
        <v>0.3</v>
      </c>
      <c r="CI689" s="169" t="s">
        <v>44</v>
      </c>
      <c r="CJ689" s="169">
        <v>1.5E-3</v>
      </c>
      <c r="CK689" s="169" t="s">
        <v>44</v>
      </c>
      <c r="CL689" s="169">
        <v>1.5E-3</v>
      </c>
      <c r="CM689" s="177">
        <v>21040203.469999999</v>
      </c>
      <c r="CN689" s="177">
        <v>12908790.085158728</v>
      </c>
      <c r="CO689" s="177">
        <v>9707895.9999999981</v>
      </c>
      <c r="CP689" s="127" t="s">
        <v>44</v>
      </c>
      <c r="CQ689" s="127" t="s">
        <v>44</v>
      </c>
      <c r="CR689" s="127" t="s">
        <v>44</v>
      </c>
      <c r="CS689" s="127" t="s">
        <v>44</v>
      </c>
      <c r="CT689" s="125" t="s">
        <v>44</v>
      </c>
      <c r="CU689" s="125" t="s">
        <v>44</v>
      </c>
      <c r="CV689" s="125" t="s">
        <v>7025</v>
      </c>
      <c r="CW689" s="125" t="s">
        <v>44</v>
      </c>
      <c r="CX689" s="153">
        <v>25569.625694432871</v>
      </c>
    </row>
    <row r="690" spans="1:102" ht="15" customHeight="1" x14ac:dyDescent="0.25">
      <c r="A690" s="8"/>
      <c r="B690" s="128">
        <v>35956046000163</v>
      </c>
      <c r="C690" s="151" t="s">
        <v>7026</v>
      </c>
      <c r="D690" s="125">
        <v>39</v>
      </c>
      <c r="E690" s="125"/>
      <c r="F690" s="121" t="s">
        <v>3310</v>
      </c>
      <c r="G690" s="125" t="s">
        <v>3923</v>
      </c>
      <c r="H690" s="125" t="s">
        <v>347</v>
      </c>
      <c r="I690" s="125" t="s">
        <v>3256</v>
      </c>
      <c r="J690" s="125" t="s">
        <v>3318</v>
      </c>
      <c r="K690" s="125" t="s">
        <v>3285</v>
      </c>
      <c r="L690" s="125" t="s">
        <v>3272</v>
      </c>
      <c r="M690" s="125" t="s">
        <v>112</v>
      </c>
      <c r="N690" s="125" t="s">
        <v>263</v>
      </c>
      <c r="O690" s="125" t="s">
        <v>728</v>
      </c>
      <c r="P690" s="125" t="s">
        <v>3308</v>
      </c>
      <c r="Q690" s="126">
        <v>100</v>
      </c>
      <c r="R690" s="125" t="s">
        <v>4612</v>
      </c>
      <c r="S690" s="187" t="s">
        <v>44</v>
      </c>
      <c r="T690" s="170">
        <v>100</v>
      </c>
      <c r="U690" s="170">
        <v>100</v>
      </c>
      <c r="V690" s="171" t="s">
        <v>3271</v>
      </c>
      <c r="W690" s="171" t="s">
        <v>132</v>
      </c>
      <c r="X690" s="171" t="s">
        <v>132</v>
      </c>
      <c r="Y690" s="171" t="s">
        <v>3292</v>
      </c>
      <c r="Z690" s="171">
        <v>2</v>
      </c>
      <c r="AA690" s="171" t="s">
        <v>44</v>
      </c>
      <c r="AB690" s="168" t="s">
        <v>44</v>
      </c>
      <c r="AC690" s="171" t="s">
        <v>44</v>
      </c>
      <c r="AD690" s="168">
        <v>5.0000000000000001E-3</v>
      </c>
      <c r="AE690" s="168" t="s">
        <v>44</v>
      </c>
      <c r="AF690" s="168">
        <v>6.9999999999999993E-3</v>
      </c>
      <c r="AG690" s="168" t="s">
        <v>44</v>
      </c>
      <c r="AH690" s="171" t="s">
        <v>44</v>
      </c>
      <c r="AI690" s="171" t="s">
        <v>44</v>
      </c>
      <c r="AJ690" s="171" t="s">
        <v>44</v>
      </c>
      <c r="AK690" s="172">
        <v>43945</v>
      </c>
      <c r="AL690" s="186" t="s">
        <v>7027</v>
      </c>
      <c r="AM690" s="127">
        <v>-3.01585969185037E-2</v>
      </c>
      <c r="AN690" s="127">
        <v>3.0858880102361898E-2</v>
      </c>
      <c r="AO690" s="127">
        <v>0.1374366128386246</v>
      </c>
      <c r="AP690" s="127">
        <v>5.6896271215430297E-2</v>
      </c>
      <c r="AQ690" s="127">
        <v>0.1013506847035812</v>
      </c>
      <c r="AR690" s="127">
        <v>-0.2481424726504787</v>
      </c>
      <c r="AS690" s="127">
        <v>0.17582841670550881</v>
      </c>
      <c r="AT690" s="127">
        <v>-0.149981063397082</v>
      </c>
      <c r="AU690" s="127" t="s">
        <v>44</v>
      </c>
      <c r="AV690" s="127" t="s">
        <v>44</v>
      </c>
      <c r="AW690" s="127">
        <v>3.6592434356033501E-2</v>
      </c>
      <c r="AX690" s="127" t="s">
        <v>44</v>
      </c>
      <c r="AY690" s="127">
        <v>0.67967580215897982</v>
      </c>
      <c r="AZ690" s="127">
        <v>0.92690405156882461</v>
      </c>
      <c r="BA690" s="127">
        <v>0.41758922391065251</v>
      </c>
      <c r="BB690" s="127">
        <v>0.76523149714336125</v>
      </c>
      <c r="BC690" s="127" t="s">
        <v>44</v>
      </c>
      <c r="BD690" s="127">
        <v>1.3476086140319767</v>
      </c>
      <c r="BE690" s="127" t="s">
        <v>44</v>
      </c>
      <c r="BF690" s="127" t="s">
        <v>44</v>
      </c>
      <c r="BG690" s="127" t="s">
        <v>44</v>
      </c>
      <c r="BH690" s="127">
        <v>0.30690936602171232</v>
      </c>
      <c r="BI690" s="127">
        <v>-4.10679783767572E-2</v>
      </c>
      <c r="BJ690" s="127">
        <v>-1.4543472025430699E-2</v>
      </c>
      <c r="BK690" s="127">
        <v>-1.0838295018350701E-2</v>
      </c>
      <c r="BL690" s="127">
        <v>-6.9837754400402408E-2</v>
      </c>
      <c r="BM690" s="127">
        <v>-2.745723257388355E-2</v>
      </c>
      <c r="BN690" s="127">
        <v>-0.35688220080472111</v>
      </c>
      <c r="BO690" s="127">
        <v>4.5354023120683699E-2</v>
      </c>
      <c r="BP690" s="127">
        <v>-0.27371109885011619</v>
      </c>
      <c r="BQ690" s="127" t="s">
        <v>44</v>
      </c>
      <c r="BR690" s="127" t="s">
        <v>44</v>
      </c>
      <c r="BS690" s="127">
        <v>-7.3833305964457474E-2</v>
      </c>
      <c r="BT690" s="127">
        <v>0.21017513318410991</v>
      </c>
      <c r="BU690" s="127">
        <v>0.2452438729209637</v>
      </c>
      <c r="BV690" s="174">
        <v>5.97271457146707E-2</v>
      </c>
      <c r="BW690" s="174">
        <v>-0.124244793045551</v>
      </c>
      <c r="BX690" s="127">
        <v>-0.1393593550936168</v>
      </c>
      <c r="BY690" s="127">
        <v>-0.45982712082606569</v>
      </c>
      <c r="BZ690" s="174">
        <v>1.1183951885270025</v>
      </c>
      <c r="CA690" s="179">
        <v>0.91841666424700996</v>
      </c>
      <c r="CB690" s="179">
        <v>-0.43863698681157448</v>
      </c>
      <c r="CC690" s="179">
        <v>0.68080941252248461</v>
      </c>
      <c r="CD690" s="179">
        <v>0.53391258358954841</v>
      </c>
      <c r="CE690" s="179">
        <v>0.12935678743573389</v>
      </c>
      <c r="CF690" s="179">
        <v>0.76399364570358641</v>
      </c>
      <c r="CG690" s="176">
        <v>1.24064694</v>
      </c>
      <c r="CH690" s="168">
        <v>0.3</v>
      </c>
      <c r="CI690" s="169" t="s">
        <v>44</v>
      </c>
      <c r="CJ690" s="169">
        <v>1.5E-3</v>
      </c>
      <c r="CK690" s="169" t="s">
        <v>44</v>
      </c>
      <c r="CL690" s="169">
        <v>1.5E-3</v>
      </c>
      <c r="CM690" s="177">
        <v>9879788.2699999996</v>
      </c>
      <c r="CN690" s="177">
        <v>9716715.3981746007</v>
      </c>
      <c r="CO690" s="177">
        <v>-586287.71000000031</v>
      </c>
      <c r="CP690" s="127" t="s">
        <v>44</v>
      </c>
      <c r="CQ690" s="127" t="s">
        <v>44</v>
      </c>
      <c r="CR690" s="127" t="s">
        <v>44</v>
      </c>
      <c r="CS690" s="127" t="s">
        <v>44</v>
      </c>
      <c r="CT690" s="125" t="s">
        <v>44</v>
      </c>
      <c r="CU690" s="125" t="s">
        <v>44</v>
      </c>
      <c r="CV690" s="125" t="s">
        <v>7028</v>
      </c>
      <c r="CW690" s="125" t="s">
        <v>44</v>
      </c>
      <c r="CX690" s="153">
        <v>25569.625694432871</v>
      </c>
    </row>
    <row r="691" spans="1:102" ht="15" customHeight="1" x14ac:dyDescent="0.25">
      <c r="A691" s="8"/>
      <c r="B691" s="128">
        <v>32319351000156</v>
      </c>
      <c r="C691" s="151" t="s">
        <v>7029</v>
      </c>
      <c r="D691" s="125">
        <v>26</v>
      </c>
      <c r="E691" s="125"/>
      <c r="F691" s="121" t="s">
        <v>3274</v>
      </c>
      <c r="G691" s="125" t="s">
        <v>3923</v>
      </c>
      <c r="H691" s="125" t="s">
        <v>347</v>
      </c>
      <c r="I691" s="125" t="s">
        <v>3256</v>
      </c>
      <c r="J691" s="125" t="s">
        <v>3317</v>
      </c>
      <c r="K691" s="125" t="s">
        <v>3285</v>
      </c>
      <c r="L691" s="125" t="s">
        <v>3272</v>
      </c>
      <c r="M691" s="125" t="s">
        <v>110</v>
      </c>
      <c r="N691" s="125" t="s">
        <v>4646</v>
      </c>
      <c r="O691" s="125" t="s">
        <v>447</v>
      </c>
      <c r="P691" s="125" t="s">
        <v>4796</v>
      </c>
      <c r="Q691" s="126">
        <v>100</v>
      </c>
      <c r="R691" s="125" t="s">
        <v>4571</v>
      </c>
      <c r="S691" s="187" t="s">
        <v>44</v>
      </c>
      <c r="T691" s="170">
        <v>100</v>
      </c>
      <c r="U691" s="170">
        <v>100</v>
      </c>
      <c r="V691" s="171" t="s">
        <v>3271</v>
      </c>
      <c r="W691" s="171" t="s">
        <v>3288</v>
      </c>
      <c r="X691" s="171" t="s">
        <v>3291</v>
      </c>
      <c r="Y691" s="171" t="s">
        <v>3292</v>
      </c>
      <c r="Z691" s="171">
        <v>6</v>
      </c>
      <c r="AA691" s="171" t="s">
        <v>44</v>
      </c>
      <c r="AB691" s="168" t="s">
        <v>44</v>
      </c>
      <c r="AC691" s="171" t="s">
        <v>44</v>
      </c>
      <c r="AD691" s="168">
        <v>5.0000000000000001E-3</v>
      </c>
      <c r="AE691" s="168" t="s">
        <v>44</v>
      </c>
      <c r="AF691" s="168">
        <v>6.9999999999999993E-3</v>
      </c>
      <c r="AG691" s="168" t="s">
        <v>44</v>
      </c>
      <c r="AH691" s="171" t="s">
        <v>44</v>
      </c>
      <c r="AI691" s="171" t="s">
        <v>44</v>
      </c>
      <c r="AJ691" s="171" t="s">
        <v>130</v>
      </c>
      <c r="AK691" s="172">
        <v>43661</v>
      </c>
      <c r="AL691" s="186" t="s">
        <v>7030</v>
      </c>
      <c r="AM691" s="127">
        <v>0.17784279627539359</v>
      </c>
      <c r="AN691" s="127">
        <v>0.1021437852397506</v>
      </c>
      <c r="AO691" s="127">
        <v>0.58300337811177183</v>
      </c>
      <c r="AP691" s="127">
        <v>0.32584428574240643</v>
      </c>
      <c r="AQ691" s="127">
        <v>0.35366900385973982</v>
      </c>
      <c r="AR691" s="127">
        <v>0.31354133222938252</v>
      </c>
      <c r="AS691" s="127">
        <v>0.59995287297632327</v>
      </c>
      <c r="AT691" s="127">
        <v>-0.25559806935333829</v>
      </c>
      <c r="AU691" s="127" t="s">
        <v>44</v>
      </c>
      <c r="AV691" s="127" t="s">
        <v>44</v>
      </c>
      <c r="AW691" s="127">
        <v>0.24490979614437641</v>
      </c>
      <c r="AX691" s="127">
        <v>16.301822147840181</v>
      </c>
      <c r="AY691" s="127">
        <v>2.2497465539285182</v>
      </c>
      <c r="AZ691" s="127">
        <v>3.9319085510687448</v>
      </c>
      <c r="BA691" s="127">
        <v>2.704231278327943</v>
      </c>
      <c r="BB691" s="127">
        <v>3.3726915161365483</v>
      </c>
      <c r="BC691" s="127">
        <v>2.8834110361636949</v>
      </c>
      <c r="BD691" s="127">
        <v>4.5982422795188285</v>
      </c>
      <c r="BE691" s="127" t="s">
        <v>44</v>
      </c>
      <c r="BF691" s="127" t="s">
        <v>44</v>
      </c>
      <c r="BG691" s="127" t="s">
        <v>44</v>
      </c>
      <c r="BH691" s="127">
        <v>4.0049096188599584</v>
      </c>
      <c r="BI691" s="127">
        <v>0.16693341481714019</v>
      </c>
      <c r="BJ691" s="127">
        <v>5.6741433111957999E-2</v>
      </c>
      <c r="BK691" s="127">
        <v>0.43472847025479638</v>
      </c>
      <c r="BL691" s="127">
        <v>0.18326738455349778</v>
      </c>
      <c r="BM691" s="127">
        <v>0.22519223260214893</v>
      </c>
      <c r="BN691" s="127">
        <v>0.20480160407514009</v>
      </c>
      <c r="BO691" s="127">
        <v>0.46947847939149812</v>
      </c>
      <c r="BP691" s="127">
        <v>-0.37932810480637241</v>
      </c>
      <c r="BQ691" s="127" t="s">
        <v>44</v>
      </c>
      <c r="BR691" s="127" t="s">
        <v>44</v>
      </c>
      <c r="BS691" s="127">
        <v>0.17316778204480898</v>
      </c>
      <c r="BT691" s="127">
        <v>0.19843524950534441</v>
      </c>
      <c r="BU691" s="127">
        <v>0.27366505800080632</v>
      </c>
      <c r="BV691" s="174">
        <v>1.7186041007051502</v>
      </c>
      <c r="BW691" s="174">
        <v>0.60566762610237934</v>
      </c>
      <c r="BX691" s="127">
        <v>-0.1366272160460591</v>
      </c>
      <c r="BY691" s="127">
        <v>-0.33584447101679188</v>
      </c>
      <c r="BZ691" s="174">
        <v>0.59082514372652828</v>
      </c>
      <c r="CA691" s="179">
        <v>0.3615115468157532</v>
      </c>
      <c r="CB691" s="179">
        <v>-0.3186964320854675</v>
      </c>
      <c r="CC691" s="179">
        <v>0.30658915197746689</v>
      </c>
      <c r="CD691" s="179">
        <v>0.23244962753998641</v>
      </c>
      <c r="CE691" s="179">
        <v>0.63930239027256552</v>
      </c>
      <c r="CF691" s="179">
        <v>0.47890763555167321</v>
      </c>
      <c r="CG691" s="176">
        <v>4.4100743099999997</v>
      </c>
      <c r="CH691" s="168">
        <v>0.3</v>
      </c>
      <c r="CI691" s="169" t="s">
        <v>44</v>
      </c>
      <c r="CJ691" s="169">
        <v>1.5E-3</v>
      </c>
      <c r="CK691" s="169" t="s">
        <v>44</v>
      </c>
      <c r="CL691" s="169">
        <v>1.5E-3</v>
      </c>
      <c r="CM691" s="177">
        <v>324234054.87</v>
      </c>
      <c r="CN691" s="177">
        <v>316290301.94365126</v>
      </c>
      <c r="CO691" s="177">
        <v>-49590984.170000017</v>
      </c>
      <c r="CP691" s="127" t="s">
        <v>44</v>
      </c>
      <c r="CQ691" s="127" t="s">
        <v>44</v>
      </c>
      <c r="CR691" s="127" t="s">
        <v>44</v>
      </c>
      <c r="CS691" s="127" t="s">
        <v>44</v>
      </c>
      <c r="CT691" s="125" t="s">
        <v>44</v>
      </c>
      <c r="CU691" s="125" t="s">
        <v>44</v>
      </c>
      <c r="CV691" s="125" t="s">
        <v>7031</v>
      </c>
      <c r="CW691" s="125" t="s">
        <v>44</v>
      </c>
      <c r="CX691" s="153">
        <v>25569.625694432871</v>
      </c>
    </row>
    <row r="692" spans="1:102" ht="15" customHeight="1" x14ac:dyDescent="0.25">
      <c r="A692" s="8"/>
      <c r="B692" s="128">
        <v>47033388000190</v>
      </c>
      <c r="C692" s="151" t="s">
        <v>7032</v>
      </c>
      <c r="D692" s="125">
        <v>26</v>
      </c>
      <c r="E692" s="125"/>
      <c r="F692" s="121"/>
      <c r="G692" s="125" t="s">
        <v>3923</v>
      </c>
      <c r="H692" s="125" t="s">
        <v>347</v>
      </c>
      <c r="I692" s="125" t="s">
        <v>3256</v>
      </c>
      <c r="J692" s="125" t="s">
        <v>3317</v>
      </c>
      <c r="K692" s="125" t="s">
        <v>3285</v>
      </c>
      <c r="L692" s="125" t="s">
        <v>3272</v>
      </c>
      <c r="M692" s="125" t="s">
        <v>112</v>
      </c>
      <c r="N692" s="125" t="s">
        <v>113</v>
      </c>
      <c r="O692" s="125" t="s">
        <v>728</v>
      </c>
      <c r="P692" s="125" t="s">
        <v>3295</v>
      </c>
      <c r="Q692" s="126">
        <v>100</v>
      </c>
      <c r="R692" s="125" t="s">
        <v>4612</v>
      </c>
      <c r="S692" s="187" t="s">
        <v>44</v>
      </c>
      <c r="T692" s="170">
        <v>100</v>
      </c>
      <c r="U692" s="170">
        <v>100</v>
      </c>
      <c r="V692" s="171" t="s">
        <v>3271</v>
      </c>
      <c r="W692" s="171" t="s">
        <v>132</v>
      </c>
      <c r="X692" s="171" t="s">
        <v>132</v>
      </c>
      <c r="Y692" s="171" t="s">
        <v>3292</v>
      </c>
      <c r="Z692" s="171">
        <v>2</v>
      </c>
      <c r="AA692" s="171" t="s">
        <v>44</v>
      </c>
      <c r="AB692" s="168" t="s">
        <v>44</v>
      </c>
      <c r="AC692" s="171" t="s">
        <v>44</v>
      </c>
      <c r="AD692" s="168">
        <v>7.4999999999999997E-3</v>
      </c>
      <c r="AE692" s="168" t="s">
        <v>44</v>
      </c>
      <c r="AF692" s="168">
        <v>9.4999999999999998E-3</v>
      </c>
      <c r="AG692" s="168" t="s">
        <v>44</v>
      </c>
      <c r="AH692" s="171" t="s">
        <v>44</v>
      </c>
      <c r="AI692" s="171" t="s">
        <v>44</v>
      </c>
      <c r="AJ692" s="171" t="s">
        <v>44</v>
      </c>
      <c r="AK692" s="172">
        <v>44796</v>
      </c>
      <c r="AL692" s="186" t="s">
        <v>7033</v>
      </c>
      <c r="AM692" s="127">
        <v>-1.67201496617485E-2</v>
      </c>
      <c r="AN692" s="127">
        <v>4.6670609731824297E-2</v>
      </c>
      <c r="AO692" s="127">
        <v>0.30940578428035431</v>
      </c>
      <c r="AP692" s="127">
        <v>0.17136418294632899</v>
      </c>
      <c r="AQ692" s="127">
        <v>0.23613959455153449</v>
      </c>
      <c r="AR692" s="127">
        <v>-0.1907774184403552</v>
      </c>
      <c r="AS692" s="127">
        <v>0.427996483084923</v>
      </c>
      <c r="AT692" s="127" t="s">
        <v>44</v>
      </c>
      <c r="AU692" s="127" t="s">
        <v>44</v>
      </c>
      <c r="AV692" s="127" t="s">
        <v>44</v>
      </c>
      <c r="AW692" s="127">
        <v>0.16661641466907651</v>
      </c>
      <c r="AX692" s="127" t="s">
        <v>44</v>
      </c>
      <c r="AY692" s="127">
        <v>1.0279337422973589</v>
      </c>
      <c r="AZ692" s="127">
        <v>2.0867036017908327</v>
      </c>
      <c r="BA692" s="127">
        <v>1.3277179028924773</v>
      </c>
      <c r="BB692" s="127">
        <v>2.0249320883946131</v>
      </c>
      <c r="BC692" s="127" t="s">
        <v>44</v>
      </c>
      <c r="BD692" s="127">
        <v>3.2803101921042481</v>
      </c>
      <c r="BE692" s="127" t="s">
        <v>44</v>
      </c>
      <c r="BF692" s="127" t="s">
        <v>44</v>
      </c>
      <c r="BG692" s="127" t="s">
        <v>44</v>
      </c>
      <c r="BH692" s="127">
        <v>1.3392660545718853</v>
      </c>
      <c r="BI692" s="127">
        <v>-2.76295311200019E-2</v>
      </c>
      <c r="BJ692" s="127">
        <v>1.2682576040316999E-3</v>
      </c>
      <c r="BK692" s="127">
        <v>0.16113087642337889</v>
      </c>
      <c r="BL692" s="127">
        <v>3.7462331914019487E-2</v>
      </c>
      <c r="BM692" s="127">
        <v>0.10704085572422173</v>
      </c>
      <c r="BN692" s="127">
        <v>-0.29951714659459761</v>
      </c>
      <c r="BO692" s="127">
        <v>0.29752208950009779</v>
      </c>
      <c r="BP692" s="127" t="s">
        <v>44</v>
      </c>
      <c r="BQ692" s="127" t="s">
        <v>44</v>
      </c>
      <c r="BR692" s="127" t="s">
        <v>44</v>
      </c>
      <c r="BS692" s="127">
        <v>3.7537653028249407E-2</v>
      </c>
      <c r="BT692" s="127">
        <v>0.20940038868537009</v>
      </c>
      <c r="BU692" s="127">
        <v>0.2095998212829768</v>
      </c>
      <c r="BV692" s="174">
        <v>0.73190571204182564</v>
      </c>
      <c r="BW692" s="174">
        <v>0.25566543155363058</v>
      </c>
      <c r="BX692" s="127">
        <v>-0.1432403095495571</v>
      </c>
      <c r="BY692" s="127">
        <v>-0.21269707055594009</v>
      </c>
      <c r="BZ692" s="174">
        <v>1.1222838240962596</v>
      </c>
      <c r="CA692" s="179">
        <v>0.92137296068456842</v>
      </c>
      <c r="CB692" s="179">
        <v>-0.43300506323672661</v>
      </c>
      <c r="CC692" s="179">
        <v>0.67443448985886734</v>
      </c>
      <c r="CD692" s="179">
        <v>0.53237027320760155</v>
      </c>
      <c r="CE692" s="179">
        <v>0.1391005710301334</v>
      </c>
      <c r="CF692" s="179">
        <v>0.75846565267413724</v>
      </c>
      <c r="CG692" s="176">
        <v>1.75311112</v>
      </c>
      <c r="CH692" s="168">
        <v>0.3</v>
      </c>
      <c r="CI692" s="169" t="s">
        <v>44</v>
      </c>
      <c r="CJ692" s="169">
        <v>2.2499999999999998E-3</v>
      </c>
      <c r="CK692" s="169" t="s">
        <v>44</v>
      </c>
      <c r="CL692" s="169">
        <v>2.2499999999999998E-3</v>
      </c>
      <c r="CM692" s="177">
        <v>51845105.619999997</v>
      </c>
      <c r="CN692" s="177">
        <v>49156575.969603181</v>
      </c>
      <c r="CO692" s="177">
        <v>9768986.2399999984</v>
      </c>
      <c r="CP692" s="127" t="s">
        <v>44</v>
      </c>
      <c r="CQ692" s="127" t="s">
        <v>44</v>
      </c>
      <c r="CR692" s="127" t="s">
        <v>44</v>
      </c>
      <c r="CS692" s="127" t="s">
        <v>44</v>
      </c>
      <c r="CT692" s="125" t="s">
        <v>44</v>
      </c>
      <c r="CU692" s="125" t="s">
        <v>44</v>
      </c>
      <c r="CV692" s="125" t="s">
        <v>7034</v>
      </c>
      <c r="CW692" s="125" t="s">
        <v>44</v>
      </c>
      <c r="CX692" s="153">
        <v>25569.625694432871</v>
      </c>
    </row>
    <row r="693" spans="1:102" ht="15" customHeight="1" x14ac:dyDescent="0.25">
      <c r="A693" s="8"/>
      <c r="B693" s="128">
        <v>35625840000124</v>
      </c>
      <c r="C693" s="151" t="s">
        <v>7035</v>
      </c>
      <c r="D693" s="125">
        <v>65</v>
      </c>
      <c r="E693" s="125"/>
      <c r="F693" s="121"/>
      <c r="G693" s="125" t="s">
        <v>3923</v>
      </c>
      <c r="H693" s="125" t="s">
        <v>347</v>
      </c>
      <c r="I693" s="125" t="s">
        <v>3316</v>
      </c>
      <c r="J693" s="125" t="s">
        <v>3318</v>
      </c>
      <c r="K693" s="125" t="s">
        <v>3285</v>
      </c>
      <c r="L693" s="125" t="s">
        <v>3272</v>
      </c>
      <c r="M693" s="125" t="s">
        <v>112</v>
      </c>
      <c r="N693" s="125" t="s">
        <v>4570</v>
      </c>
      <c r="O693" s="125" t="s">
        <v>728</v>
      </c>
      <c r="P693" s="125" t="s">
        <v>3308</v>
      </c>
      <c r="Q693" s="126">
        <v>100</v>
      </c>
      <c r="R693" s="125" t="s">
        <v>4571</v>
      </c>
      <c r="S693" s="187" t="s">
        <v>44</v>
      </c>
      <c r="T693" s="170">
        <v>100</v>
      </c>
      <c r="U693" s="170">
        <v>100</v>
      </c>
      <c r="V693" s="171" t="s">
        <v>3271</v>
      </c>
      <c r="W693" s="171" t="s">
        <v>132</v>
      </c>
      <c r="X693" s="171" t="s">
        <v>5166</v>
      </c>
      <c r="Y693" s="171" t="s">
        <v>4577</v>
      </c>
      <c r="Z693" s="171">
        <v>8</v>
      </c>
      <c r="AA693" s="171" t="s">
        <v>44</v>
      </c>
      <c r="AB693" s="168" t="s">
        <v>44</v>
      </c>
      <c r="AC693" s="171" t="s">
        <v>7036</v>
      </c>
      <c r="AD693" s="168">
        <v>2E-3</v>
      </c>
      <c r="AE693" s="168">
        <v>5.2000000000000005E-2</v>
      </c>
      <c r="AF693" s="168">
        <v>2E-3</v>
      </c>
      <c r="AG693" s="168" t="s">
        <v>44</v>
      </c>
      <c r="AH693" s="171" t="s">
        <v>44</v>
      </c>
      <c r="AI693" s="171" t="s">
        <v>44</v>
      </c>
      <c r="AJ693" s="171" t="s">
        <v>44</v>
      </c>
      <c r="AK693" s="172">
        <v>43812</v>
      </c>
      <c r="AL693" s="186" t="s">
        <v>7037</v>
      </c>
      <c r="AM693" s="127">
        <v>5.3554152978586497E-2</v>
      </c>
      <c r="AN693" s="127">
        <v>0.18902146284389881</v>
      </c>
      <c r="AO693" s="127">
        <v>0.27388298553730439</v>
      </c>
      <c r="AP693" s="127">
        <v>1.23787771305776E-2</v>
      </c>
      <c r="AQ693" s="127">
        <v>0.20370845991138961</v>
      </c>
      <c r="AR693" s="127">
        <v>-0.51301333515478875</v>
      </c>
      <c r="AS693" s="127">
        <v>0.83642356501065218</v>
      </c>
      <c r="AT693" s="127">
        <v>-0.44625175603657818</v>
      </c>
      <c r="AU693" s="127" t="s">
        <v>44</v>
      </c>
      <c r="AV693" s="127" t="s">
        <v>44</v>
      </c>
      <c r="AW693" s="127">
        <v>-6.8096350574300898E-2</v>
      </c>
      <c r="AX693" s="127">
        <v>4.9089999450033162</v>
      </c>
      <c r="AY693" s="127">
        <v>4.1632526506967258</v>
      </c>
      <c r="AZ693" s="127">
        <v>1.847129696425031</v>
      </c>
      <c r="BA693" s="127">
        <v>8.88874729226906E-2</v>
      </c>
      <c r="BB693" s="127">
        <v>1.695059877078245</v>
      </c>
      <c r="BC693" s="127" t="s">
        <v>44</v>
      </c>
      <c r="BD693" s="127">
        <v>6.4106338571856947</v>
      </c>
      <c r="BE693" s="127" t="s">
        <v>44</v>
      </c>
      <c r="BF693" s="127" t="s">
        <v>44</v>
      </c>
      <c r="BG693" s="127" t="s">
        <v>44</v>
      </c>
      <c r="BH693" s="127" t="s">
        <v>44</v>
      </c>
      <c r="BI693" s="127">
        <v>4.2644771520332997E-2</v>
      </c>
      <c r="BJ693" s="127">
        <v>0.1436191107161062</v>
      </c>
      <c r="BK693" s="127">
        <v>0.125608077680329</v>
      </c>
      <c r="BL693" s="127">
        <v>-0.11137431185251401</v>
      </c>
      <c r="BM693" s="127">
        <v>7.4569169048968709E-2</v>
      </c>
      <c r="BN693" s="127">
        <v>-0.62175306330903113</v>
      </c>
      <c r="BO693" s="127">
        <v>0.70594917142582703</v>
      </c>
      <c r="BP693" s="127">
        <v>-0.56998179148961237</v>
      </c>
      <c r="BQ693" s="127" t="s">
        <v>44</v>
      </c>
      <c r="BR693" s="127" t="s">
        <v>44</v>
      </c>
      <c r="BS693" s="127">
        <v>-0.19157147902622562</v>
      </c>
      <c r="BT693" s="127">
        <v>0.42419782553304469</v>
      </c>
      <c r="BU693" s="127">
        <v>0.5521423417642547</v>
      </c>
      <c r="BV693" s="174">
        <v>0.45621037911783652</v>
      </c>
      <c r="BW693" s="174">
        <v>-1.9317252279343999E-2</v>
      </c>
      <c r="BX693" s="127">
        <v>-0.22422147876875481</v>
      </c>
      <c r="BY693" s="127">
        <v>-0.7751815611439018</v>
      </c>
      <c r="BZ693" s="174">
        <v>1.4829435009196803</v>
      </c>
      <c r="CA693" s="179">
        <v>0.73345239106537063</v>
      </c>
      <c r="CB693" s="179">
        <v>-0.47880303896551829</v>
      </c>
      <c r="CC693" s="179">
        <v>0.54685765787866492</v>
      </c>
      <c r="CD693" s="179">
        <v>0.45862961452100098</v>
      </c>
      <c r="CE693" s="179">
        <v>9.3850916332911594E-2</v>
      </c>
      <c r="CF693" s="179">
        <v>0.68162903285889631</v>
      </c>
      <c r="CG693" s="176">
        <v>0.63922210000000002</v>
      </c>
      <c r="CH693" s="168" t="s">
        <v>44</v>
      </c>
      <c r="CI693" s="169" t="s">
        <v>44</v>
      </c>
      <c r="CJ693" s="169" t="s">
        <v>44</v>
      </c>
      <c r="CK693" s="169" t="s">
        <v>44</v>
      </c>
      <c r="CL693" s="169" t="s">
        <v>44</v>
      </c>
      <c r="CM693" s="177">
        <v>32147405.329999998</v>
      </c>
      <c r="CN693" s="177">
        <v>34720649.847063497</v>
      </c>
      <c r="CO693" s="177">
        <v>-8809750.7599999942</v>
      </c>
      <c r="CP693" s="127" t="s">
        <v>44</v>
      </c>
      <c r="CQ693" s="127" t="s">
        <v>44</v>
      </c>
      <c r="CR693" s="127" t="s">
        <v>44</v>
      </c>
      <c r="CS693" s="127" t="s">
        <v>44</v>
      </c>
      <c r="CT693" s="125" t="s">
        <v>44</v>
      </c>
      <c r="CU693" s="125" t="s">
        <v>44</v>
      </c>
      <c r="CV693" s="125" t="s">
        <v>7038</v>
      </c>
      <c r="CW693" s="125" t="s">
        <v>44</v>
      </c>
      <c r="CX693" s="153">
        <v>25569.625694432871</v>
      </c>
    </row>
    <row r="694" spans="1:102" ht="15" customHeight="1" x14ac:dyDescent="0.25">
      <c r="A694" s="8"/>
      <c r="B694" s="128">
        <v>54026669000181</v>
      </c>
      <c r="C694" s="151" t="s">
        <v>7059</v>
      </c>
      <c r="D694" s="125">
        <v>13</v>
      </c>
      <c r="E694" s="125"/>
      <c r="F694" s="121"/>
      <c r="G694" s="125" t="s">
        <v>5956</v>
      </c>
      <c r="H694" s="125" t="s">
        <v>3263</v>
      </c>
      <c r="I694" s="125" t="s">
        <v>3257</v>
      </c>
      <c r="J694" s="125" t="s">
        <v>3319</v>
      </c>
      <c r="K694" s="125" t="s">
        <v>3285</v>
      </c>
      <c r="L694" s="125" t="s">
        <v>3272</v>
      </c>
      <c r="M694" s="125" t="s">
        <v>110</v>
      </c>
      <c r="N694" s="125" t="s">
        <v>111</v>
      </c>
      <c r="O694" s="125" t="s">
        <v>161</v>
      </c>
      <c r="P694" s="125" t="s">
        <v>3320</v>
      </c>
      <c r="Q694" s="126">
        <v>500</v>
      </c>
      <c r="R694" s="125" t="s">
        <v>4571</v>
      </c>
      <c r="S694" s="187" t="s">
        <v>44</v>
      </c>
      <c r="T694" s="170">
        <v>500</v>
      </c>
      <c r="U694" s="170">
        <v>500</v>
      </c>
      <c r="V694" s="171" t="s">
        <v>3271</v>
      </c>
      <c r="W694" s="171" t="s">
        <v>3288</v>
      </c>
      <c r="X694" s="171" t="s">
        <v>4652</v>
      </c>
      <c r="Y694" s="171" t="s">
        <v>3288</v>
      </c>
      <c r="Z694" s="171">
        <v>30</v>
      </c>
      <c r="AA694" s="171" t="s">
        <v>44</v>
      </c>
      <c r="AB694" s="168" t="s">
        <v>44</v>
      </c>
      <c r="AC694" s="171" t="s">
        <v>7060</v>
      </c>
      <c r="AD694" s="168">
        <v>6.6E-3</v>
      </c>
      <c r="AE694" s="168">
        <v>0.16159999999999999</v>
      </c>
      <c r="AF694" s="168">
        <v>2.6600000000000002E-2</v>
      </c>
      <c r="AG694" s="168">
        <v>0.2</v>
      </c>
      <c r="AH694" s="171" t="s">
        <v>44</v>
      </c>
      <c r="AI694" s="171" t="s">
        <v>44</v>
      </c>
      <c r="AJ694" s="171" t="s">
        <v>130</v>
      </c>
      <c r="AK694" s="172">
        <v>45415</v>
      </c>
      <c r="AL694" s="186" t="s">
        <v>7061</v>
      </c>
      <c r="AM694" s="127">
        <v>1.1354080866563501E-2</v>
      </c>
      <c r="AN694" s="127">
        <v>4.1263328460828801E-2</v>
      </c>
      <c r="AO694" s="127">
        <v>0.14493181372915909</v>
      </c>
      <c r="AP694" s="127" t="s">
        <v>44</v>
      </c>
      <c r="AQ694" s="127" t="s">
        <v>44</v>
      </c>
      <c r="AR694" s="127" t="s">
        <v>44</v>
      </c>
      <c r="AS694" s="127" t="s">
        <v>44</v>
      </c>
      <c r="AT694" s="127" t="s">
        <v>44</v>
      </c>
      <c r="AU694" s="127" t="s">
        <v>44</v>
      </c>
      <c r="AV694" s="127" t="s">
        <v>44</v>
      </c>
      <c r="AW694" s="127">
        <v>0.13556323815680479</v>
      </c>
      <c r="AX694" s="127">
        <v>1.040763026759286</v>
      </c>
      <c r="AY694" s="127">
        <v>0.90883680089274121</v>
      </c>
      <c r="AZ694" s="127">
        <v>0.97745340613503517</v>
      </c>
      <c r="BA694" s="127" t="s">
        <v>44</v>
      </c>
      <c r="BB694" s="127" t="s">
        <v>44</v>
      </c>
      <c r="BC694" s="127" t="s">
        <v>44</v>
      </c>
      <c r="BD694" s="127" t="s">
        <v>44</v>
      </c>
      <c r="BE694" s="127" t="s">
        <v>44</v>
      </c>
      <c r="BF694" s="127" t="s">
        <v>44</v>
      </c>
      <c r="BG694" s="127" t="s">
        <v>44</v>
      </c>
      <c r="BH694" s="127">
        <v>1.031733503701151</v>
      </c>
      <c r="BI694" s="127">
        <v>4.4469940831000002E-4</v>
      </c>
      <c r="BJ694" s="127">
        <v>-4.1390236669637996E-3</v>
      </c>
      <c r="BK694" s="127">
        <v>-3.3430941278163001E-3</v>
      </c>
      <c r="BL694" s="127" t="s">
        <v>44</v>
      </c>
      <c r="BM694" s="127" t="s">
        <v>44</v>
      </c>
      <c r="BN694" s="127" t="s">
        <v>44</v>
      </c>
      <c r="BO694" s="127" t="s">
        <v>44</v>
      </c>
      <c r="BP694" s="127" t="s">
        <v>44</v>
      </c>
      <c r="BQ694" s="127" t="s">
        <v>44</v>
      </c>
      <c r="BR694" s="127" t="s">
        <v>44</v>
      </c>
      <c r="BS694" s="127">
        <v>3.6853495478295084E-3</v>
      </c>
      <c r="BT694" s="127">
        <v>2.9890042768636002E-3</v>
      </c>
      <c r="BU694" s="127">
        <v>2.8793936942693001E-3</v>
      </c>
      <c r="BV694" s="174">
        <v>-0.97450169505248962</v>
      </c>
      <c r="BW694" s="174">
        <v>1.2059365935848607</v>
      </c>
      <c r="BX694" s="127">
        <v>-1.1184834790013E-3</v>
      </c>
      <c r="BY694" s="127">
        <v>-1.1184834790013E-3</v>
      </c>
      <c r="BZ694" s="174">
        <v>3.5698362764927999E-3</v>
      </c>
      <c r="CA694" s="179">
        <v>0.15097583881385121</v>
      </c>
      <c r="CB694" s="179">
        <v>-4.5649184307848298E-2</v>
      </c>
      <c r="CC694" s="179">
        <v>0.24814904582393721</v>
      </c>
      <c r="CD694" s="179">
        <v>0.1866000410691083</v>
      </c>
      <c r="CE694" s="179">
        <v>0.14529948425576539</v>
      </c>
      <c r="CF694" s="179">
        <v>0.23110579610272119</v>
      </c>
      <c r="CG694" s="176">
        <v>1.287553760047</v>
      </c>
      <c r="CH694" s="168">
        <v>0.27</v>
      </c>
      <c r="CI694" s="169">
        <v>0.15</v>
      </c>
      <c r="CJ694" s="169">
        <v>1.7819999999999999E-3</v>
      </c>
      <c r="CK694" s="169" t="s">
        <v>44</v>
      </c>
      <c r="CL694" s="169">
        <v>1.7819999999999999E-3</v>
      </c>
      <c r="CM694" s="177">
        <v>153108317.11000001</v>
      </c>
      <c r="CN694" s="177">
        <v>168438979.26444447</v>
      </c>
      <c r="CO694" s="177">
        <v>-33179075.52</v>
      </c>
      <c r="CP694" s="127" t="s">
        <v>44</v>
      </c>
      <c r="CQ694" s="127" t="s">
        <v>44</v>
      </c>
      <c r="CR694" s="127" t="s">
        <v>44</v>
      </c>
      <c r="CS694" s="127" t="s">
        <v>44</v>
      </c>
      <c r="CT694" s="125" t="s">
        <v>44</v>
      </c>
      <c r="CU694" s="125" t="s">
        <v>44</v>
      </c>
      <c r="CV694" s="125" t="s">
        <v>7062</v>
      </c>
      <c r="CW694" s="125" t="s">
        <v>44</v>
      </c>
      <c r="CX694" s="153">
        <v>25569.625694432871</v>
      </c>
    </row>
    <row r="695" spans="1:102" ht="15" customHeight="1" x14ac:dyDescent="0.25">
      <c r="A695" s="8"/>
      <c r="B695" s="128">
        <v>35471498000155</v>
      </c>
      <c r="C695" s="151" t="s">
        <v>7063</v>
      </c>
      <c r="D695" s="125">
        <v>26</v>
      </c>
      <c r="E695" s="125"/>
      <c r="F695" s="121" t="s">
        <v>3274</v>
      </c>
      <c r="G695" s="125" t="s">
        <v>7064</v>
      </c>
      <c r="H695" s="125" t="s">
        <v>3263</v>
      </c>
      <c r="I695" s="125" t="s">
        <v>3257</v>
      </c>
      <c r="J695" s="125" t="s">
        <v>3317</v>
      </c>
      <c r="K695" s="125" t="s">
        <v>3285</v>
      </c>
      <c r="L695" s="125" t="s">
        <v>3272</v>
      </c>
      <c r="M695" s="125" t="s">
        <v>112</v>
      </c>
      <c r="N695" s="125" t="s">
        <v>263</v>
      </c>
      <c r="O695" s="125" t="s">
        <v>4749</v>
      </c>
      <c r="P695" s="125" t="s">
        <v>4989</v>
      </c>
      <c r="Q695" s="126">
        <v>500</v>
      </c>
      <c r="R695" s="125" t="s">
        <v>4571</v>
      </c>
      <c r="S695" s="187" t="s">
        <v>44</v>
      </c>
      <c r="T695" s="170">
        <v>250</v>
      </c>
      <c r="U695" s="170">
        <v>500</v>
      </c>
      <c r="V695" s="171" t="s">
        <v>3271</v>
      </c>
      <c r="W695" s="171" t="s">
        <v>3288</v>
      </c>
      <c r="X695" s="171" t="s">
        <v>3290</v>
      </c>
      <c r="Y695" s="171" t="s">
        <v>3292</v>
      </c>
      <c r="Z695" s="171">
        <v>62</v>
      </c>
      <c r="AA695" s="171" t="s">
        <v>44</v>
      </c>
      <c r="AB695" s="168" t="s">
        <v>44</v>
      </c>
      <c r="AC695" s="171" t="s">
        <v>7065</v>
      </c>
      <c r="AD695" s="168">
        <v>0.02</v>
      </c>
      <c r="AE695" s="168">
        <v>0.12000000000000001</v>
      </c>
      <c r="AF695" s="168">
        <v>2.75E-2</v>
      </c>
      <c r="AG695" s="168">
        <v>0.2</v>
      </c>
      <c r="AH695" s="171" t="s">
        <v>44</v>
      </c>
      <c r="AI695" s="171" t="s">
        <v>44</v>
      </c>
      <c r="AJ695" s="171" t="s">
        <v>4751</v>
      </c>
      <c r="AK695" s="172">
        <v>43896</v>
      </c>
      <c r="AL695" s="186" t="s">
        <v>7066</v>
      </c>
      <c r="AM695" s="127">
        <v>-6.8970341494312996E-3</v>
      </c>
      <c r="AN695" s="127">
        <v>-2.7224554150699999E-2</v>
      </c>
      <c r="AO695" s="127">
        <v>-2.68765385686086E-2</v>
      </c>
      <c r="AP695" s="127">
        <v>-7.2228591952656601E-2</v>
      </c>
      <c r="AQ695" s="127">
        <v>-1.19084761900599E-2</v>
      </c>
      <c r="AR695" s="127">
        <v>-0.18305292654296579</v>
      </c>
      <c r="AS695" s="127">
        <v>0.1008482772976588</v>
      </c>
      <c r="AT695" s="127">
        <v>6.3339785914581601E-2</v>
      </c>
      <c r="AU695" s="127" t="s">
        <v>44</v>
      </c>
      <c r="AV695" s="127" t="s">
        <v>44</v>
      </c>
      <c r="AW695" s="127">
        <v>6.1121787544359901E-2</v>
      </c>
      <c r="AX695" s="127" t="s">
        <v>44</v>
      </c>
      <c r="AY695" s="127" t="s">
        <v>44</v>
      </c>
      <c r="AZ695" s="127" t="s">
        <v>44</v>
      </c>
      <c r="BA695" s="127" t="s">
        <v>44</v>
      </c>
      <c r="BB695" s="127" t="s">
        <v>44</v>
      </c>
      <c r="BC695" s="127" t="s">
        <v>44</v>
      </c>
      <c r="BD695" s="127">
        <v>0.77293539771920472</v>
      </c>
      <c r="BE695" s="127">
        <v>0.51191924161877711</v>
      </c>
      <c r="BF695" s="127" t="s">
        <v>44</v>
      </c>
      <c r="BG695" s="127" t="s">
        <v>44</v>
      </c>
      <c r="BH695" s="127">
        <v>0.55283560165280521</v>
      </c>
      <c r="BI695" s="127">
        <v>-1.7806415607684801E-2</v>
      </c>
      <c r="BJ695" s="127">
        <v>-7.2626906278492595E-2</v>
      </c>
      <c r="BK695" s="127">
        <v>-0.175151446425584</v>
      </c>
      <c r="BL695" s="127">
        <v>-0.18998497393215563</v>
      </c>
      <c r="BM695" s="127">
        <v>-0.13935133575602798</v>
      </c>
      <c r="BN695" s="127">
        <v>-0.29179265469720811</v>
      </c>
      <c r="BO695" s="127">
        <v>-2.9626116287166201E-2</v>
      </c>
      <c r="BP695" s="127">
        <v>-6.0390249538452498E-2</v>
      </c>
      <c r="BQ695" s="127" t="s">
        <v>44</v>
      </c>
      <c r="BR695" s="127" t="s">
        <v>44</v>
      </c>
      <c r="BS695" s="127">
        <v>-4.451691246670797E-2</v>
      </c>
      <c r="BT695" s="127">
        <v>0.1735817582132812</v>
      </c>
      <c r="BU695" s="127">
        <v>0.24702725724827251</v>
      </c>
      <c r="BV695" s="174">
        <v>-0.86718481256882696</v>
      </c>
      <c r="BW695" s="174">
        <v>-2.0137512583849802E-2</v>
      </c>
      <c r="BX695" s="127">
        <v>-0.18783778697970099</v>
      </c>
      <c r="BY695" s="127">
        <v>-0.41221648501173319</v>
      </c>
      <c r="BZ695" s="174">
        <v>0.78116110394863136</v>
      </c>
      <c r="CA695" s="179">
        <v>0.73246784736734638</v>
      </c>
      <c r="CB695" s="179">
        <v>-0.31413932200537831</v>
      </c>
      <c r="CC695" s="179">
        <v>0.48722787293888292</v>
      </c>
      <c r="CD695" s="179">
        <v>0.40979838156449588</v>
      </c>
      <c r="CE695" s="179">
        <v>0.10143798326314719</v>
      </c>
      <c r="CF695" s="179">
        <v>0.56675809213073269</v>
      </c>
      <c r="CG695" s="176">
        <v>2.7769308000000001</v>
      </c>
      <c r="CH695" s="168">
        <v>0.25</v>
      </c>
      <c r="CI695" s="169">
        <v>0.15</v>
      </c>
      <c r="CJ695" s="169">
        <v>5.0000000000000001E-3</v>
      </c>
      <c r="CK695" s="169" t="s">
        <v>44</v>
      </c>
      <c r="CL695" s="169">
        <v>5.0000000000000001E-3</v>
      </c>
      <c r="CM695" s="177">
        <v>159018994.75</v>
      </c>
      <c r="CN695" s="177">
        <v>170937911.98714286</v>
      </c>
      <c r="CO695" s="177">
        <v>-23224055.009999994</v>
      </c>
      <c r="CP695" s="127" t="s">
        <v>44</v>
      </c>
      <c r="CQ695" s="127" t="s">
        <v>44</v>
      </c>
      <c r="CR695" s="127" t="s">
        <v>44</v>
      </c>
      <c r="CS695" s="127" t="s">
        <v>44</v>
      </c>
      <c r="CT695" s="125" t="s">
        <v>44</v>
      </c>
      <c r="CU695" s="125" t="s">
        <v>44</v>
      </c>
      <c r="CV695" s="125" t="s">
        <v>7067</v>
      </c>
      <c r="CW695" s="125" t="s">
        <v>44</v>
      </c>
      <c r="CX695" s="153">
        <v>25569.625694432871</v>
      </c>
    </row>
    <row r="696" spans="1:102" ht="15" customHeight="1" x14ac:dyDescent="0.25">
      <c r="A696" s="8"/>
      <c r="B696" s="128">
        <v>26269603000187</v>
      </c>
      <c r="C696" s="151" t="s">
        <v>3357</v>
      </c>
      <c r="D696" s="125">
        <v>30</v>
      </c>
      <c r="E696" s="125"/>
      <c r="F696" s="121" t="s">
        <v>3267</v>
      </c>
      <c r="G696" s="125" t="s">
        <v>664</v>
      </c>
      <c r="H696" s="125" t="s">
        <v>153</v>
      </c>
      <c r="I696" s="125" t="s">
        <v>2325</v>
      </c>
      <c r="J696" s="125" t="s">
        <v>3318</v>
      </c>
      <c r="K696" s="125" t="s">
        <v>3285</v>
      </c>
      <c r="L696" s="125" t="s">
        <v>3273</v>
      </c>
      <c r="M696" s="125" t="s">
        <v>112</v>
      </c>
      <c r="N696" s="125" t="s">
        <v>113</v>
      </c>
      <c r="O696" s="125" t="s">
        <v>3309</v>
      </c>
      <c r="P696" s="125" t="s">
        <v>4926</v>
      </c>
      <c r="Q696" s="126">
        <v>5000</v>
      </c>
      <c r="R696" s="125" t="s">
        <v>4571</v>
      </c>
      <c r="S696" s="187" t="s">
        <v>44</v>
      </c>
      <c r="T696" s="170">
        <v>1000</v>
      </c>
      <c r="U696" s="170">
        <v>5000</v>
      </c>
      <c r="V696" s="171" t="s">
        <v>3271</v>
      </c>
      <c r="W696" s="171" t="s">
        <v>3288</v>
      </c>
      <c r="X696" s="171" t="s">
        <v>3289</v>
      </c>
      <c r="Y696" s="171" t="s">
        <v>3292</v>
      </c>
      <c r="Z696" s="171">
        <v>32</v>
      </c>
      <c r="AA696" s="171" t="s">
        <v>44</v>
      </c>
      <c r="AB696" s="168" t="s">
        <v>44</v>
      </c>
      <c r="AC696" s="171" t="s">
        <v>7039</v>
      </c>
      <c r="AD696" s="168">
        <v>1.9E-2</v>
      </c>
      <c r="AE696" s="168">
        <v>0.11900000000000001</v>
      </c>
      <c r="AF696" s="168">
        <v>0.02</v>
      </c>
      <c r="AG696" s="168">
        <v>0.2</v>
      </c>
      <c r="AH696" s="171" t="s">
        <v>3253</v>
      </c>
      <c r="AI696" s="171" t="s">
        <v>3254</v>
      </c>
      <c r="AJ696" s="171" t="s">
        <v>44</v>
      </c>
      <c r="AK696" s="172">
        <v>42888</v>
      </c>
      <c r="AL696" s="186" t="s">
        <v>7040</v>
      </c>
      <c r="AM696" s="127">
        <v>-3.6412624699366002E-3</v>
      </c>
      <c r="AN696" s="127">
        <v>7.0940438858649604E-2</v>
      </c>
      <c r="AO696" s="127">
        <v>0.22249998429283699</v>
      </c>
      <c r="AP696" s="127">
        <v>0.1090085036686414</v>
      </c>
      <c r="AQ696" s="127">
        <v>0.14083853948770181</v>
      </c>
      <c r="AR696" s="127">
        <v>-0.17648813517837719</v>
      </c>
      <c r="AS696" s="127">
        <v>0.18131133964430241</v>
      </c>
      <c r="AT696" s="127">
        <v>-4.9679782626413801E-2</v>
      </c>
      <c r="AU696" s="127" t="s">
        <v>44</v>
      </c>
      <c r="AV696" s="127" t="s">
        <v>44</v>
      </c>
      <c r="AW696" s="127">
        <v>0.126659812812393</v>
      </c>
      <c r="AX696" s="127" t="s">
        <v>44</v>
      </c>
      <c r="AY696" s="127">
        <v>1.5624837818749062</v>
      </c>
      <c r="AZ696" s="127">
        <v>1.5005909462945577</v>
      </c>
      <c r="BA696" s="127">
        <v>0.82033604769294333</v>
      </c>
      <c r="BB696" s="127">
        <v>1.1044545909002057</v>
      </c>
      <c r="BC696" s="127" t="s">
        <v>44</v>
      </c>
      <c r="BD696" s="127">
        <v>1.3896315948495039</v>
      </c>
      <c r="BE696" s="127" t="s">
        <v>44</v>
      </c>
      <c r="BF696" s="127" t="s">
        <v>44</v>
      </c>
      <c r="BG696" s="127" t="s">
        <v>44</v>
      </c>
      <c r="BH696" s="127">
        <v>1.6565661533945126</v>
      </c>
      <c r="BI696" s="127">
        <v>-1.45506439281901E-2</v>
      </c>
      <c r="BJ696" s="127">
        <v>2.5538086730857001E-2</v>
      </c>
      <c r="BK696" s="127">
        <v>7.4225076435861598E-2</v>
      </c>
      <c r="BL696" s="127">
        <v>-2.1073883282031969E-2</v>
      </c>
      <c r="BM696" s="127">
        <v>1.1813469187441861E-2</v>
      </c>
      <c r="BN696" s="127">
        <v>-0.28522786333261962</v>
      </c>
      <c r="BO696" s="127">
        <v>5.0836946059477299E-2</v>
      </c>
      <c r="BP696" s="127">
        <v>-0.173409818079448</v>
      </c>
      <c r="BQ696" s="127" t="s">
        <v>44</v>
      </c>
      <c r="BR696" s="127" t="s">
        <v>44</v>
      </c>
      <c r="BS696" s="127">
        <v>4.6634889612331198E-2</v>
      </c>
      <c r="BT696" s="127">
        <v>0.198171955874311</v>
      </c>
      <c r="BU696" s="127">
        <v>0.23331198428923949</v>
      </c>
      <c r="BV696" s="174">
        <v>0.41527816949393659</v>
      </c>
      <c r="BW696" s="174">
        <v>0.26237052574068398</v>
      </c>
      <c r="BX696" s="127">
        <v>-9.5711749621629802E-2</v>
      </c>
      <c r="BY696" s="127">
        <v>-0.40465698275393058</v>
      </c>
      <c r="BZ696" s="174">
        <v>0.89564070483245661</v>
      </c>
      <c r="CA696" s="179">
        <v>0.91373899392730085</v>
      </c>
      <c r="CB696" s="179">
        <v>-0.43051225306999752</v>
      </c>
      <c r="CC696" s="179">
        <v>0.62427872435811316</v>
      </c>
      <c r="CD696" s="179">
        <v>0.53523895062660376</v>
      </c>
      <c r="CE696" s="179">
        <v>0.11617947744201861</v>
      </c>
      <c r="CF696" s="179">
        <v>0.73706417865498464</v>
      </c>
      <c r="CG696" s="176">
        <v>2.8797370999999998</v>
      </c>
      <c r="CH696" s="168">
        <v>0.25</v>
      </c>
      <c r="CI696" s="169">
        <v>0.15</v>
      </c>
      <c r="CJ696" s="169">
        <v>4.7499999999999999E-3</v>
      </c>
      <c r="CK696" s="169" t="s">
        <v>44</v>
      </c>
      <c r="CL696" s="169">
        <v>4.7499999999999999E-3</v>
      </c>
      <c r="CM696" s="177">
        <v>60871452.670000002</v>
      </c>
      <c r="CN696" s="177">
        <v>128231623.87166674</v>
      </c>
      <c r="CO696" s="177">
        <v>-202863369.16000009</v>
      </c>
      <c r="CP696" s="127" t="s">
        <v>44</v>
      </c>
      <c r="CQ696" s="127" t="s">
        <v>44</v>
      </c>
      <c r="CR696" s="127" t="s">
        <v>44</v>
      </c>
      <c r="CS696" s="127" t="s">
        <v>44</v>
      </c>
      <c r="CT696" s="125" t="s">
        <v>44</v>
      </c>
      <c r="CU696" s="125" t="s">
        <v>44</v>
      </c>
      <c r="CV696" s="125" t="s">
        <v>7041</v>
      </c>
      <c r="CW696" s="125" t="s">
        <v>44</v>
      </c>
      <c r="CX696" s="153">
        <v>25569.646527766203</v>
      </c>
    </row>
    <row r="697" spans="1:102" ht="15" customHeight="1" x14ac:dyDescent="0.25">
      <c r="A697" s="8"/>
      <c r="B697" s="128">
        <v>26277595000110</v>
      </c>
      <c r="C697" s="151" t="s">
        <v>665</v>
      </c>
      <c r="D697" s="125">
        <v>28</v>
      </c>
      <c r="E697" s="125"/>
      <c r="F697" s="121" t="s">
        <v>3267</v>
      </c>
      <c r="G697" s="125" t="s">
        <v>664</v>
      </c>
      <c r="H697" s="125" t="s">
        <v>153</v>
      </c>
      <c r="I697" s="125" t="s">
        <v>2325</v>
      </c>
      <c r="J697" s="125" t="s">
        <v>3318</v>
      </c>
      <c r="K697" s="125" t="s">
        <v>3285</v>
      </c>
      <c r="L697" s="125" t="s">
        <v>3272</v>
      </c>
      <c r="M697" s="125" t="s">
        <v>112</v>
      </c>
      <c r="N697" s="125" t="s">
        <v>113</v>
      </c>
      <c r="O697" s="125" t="s">
        <v>3309</v>
      </c>
      <c r="P697" s="125" t="s">
        <v>3308</v>
      </c>
      <c r="Q697" s="126">
        <v>10000</v>
      </c>
      <c r="R697" s="125" t="s">
        <v>4571</v>
      </c>
      <c r="S697" s="187" t="s">
        <v>44</v>
      </c>
      <c r="T697" s="170">
        <v>5000</v>
      </c>
      <c r="U697" s="170">
        <v>10000</v>
      </c>
      <c r="V697" s="171" t="s">
        <v>3271</v>
      </c>
      <c r="W697" s="171" t="s">
        <v>3288</v>
      </c>
      <c r="X697" s="171" t="s">
        <v>3289</v>
      </c>
      <c r="Y697" s="171" t="s">
        <v>3292</v>
      </c>
      <c r="Z697" s="171">
        <v>32</v>
      </c>
      <c r="AA697" s="171" t="s">
        <v>44</v>
      </c>
      <c r="AB697" s="168" t="s">
        <v>44</v>
      </c>
      <c r="AC697" s="171" t="s">
        <v>7042</v>
      </c>
      <c r="AD697" s="168">
        <v>2.8999999999999998E-2</v>
      </c>
      <c r="AE697" s="168">
        <v>0.129</v>
      </c>
      <c r="AF697" s="168">
        <v>3.5000000000000003E-2</v>
      </c>
      <c r="AG697" s="168" t="s">
        <v>44</v>
      </c>
      <c r="AH697" s="171" t="s">
        <v>44</v>
      </c>
      <c r="AI697" s="171" t="s">
        <v>44</v>
      </c>
      <c r="AJ697" s="171" t="s">
        <v>44</v>
      </c>
      <c r="AK697" s="172">
        <v>42957</v>
      </c>
      <c r="AL697" s="186" t="s">
        <v>7043</v>
      </c>
      <c r="AM697" s="127">
        <v>-4.4698588839229003E-3</v>
      </c>
      <c r="AN697" s="127">
        <v>6.7466264218695102E-2</v>
      </c>
      <c r="AO697" s="127">
        <v>0.2165443034935938</v>
      </c>
      <c r="AP697" s="127">
        <v>8.9156261483544996E-2</v>
      </c>
      <c r="AQ697" s="127">
        <v>0.1093056953993254</v>
      </c>
      <c r="AR697" s="127">
        <v>-0.221830460896037</v>
      </c>
      <c r="AS697" s="127">
        <v>0.1175125386165121</v>
      </c>
      <c r="AT697" s="127">
        <v>2.95041966212354E-2</v>
      </c>
      <c r="AU697" s="127" t="s">
        <v>44</v>
      </c>
      <c r="AV697" s="127" t="s">
        <v>44</v>
      </c>
      <c r="AW697" s="127">
        <v>0.1102287235606349</v>
      </c>
      <c r="AX697" s="127" t="s">
        <v>44</v>
      </c>
      <c r="AY697" s="127">
        <v>1.4859640757994188</v>
      </c>
      <c r="AZ697" s="127">
        <v>1.4604244684641483</v>
      </c>
      <c r="BA697" s="127">
        <v>0.66462375696452358</v>
      </c>
      <c r="BB697" s="127">
        <v>0.8316543579372998</v>
      </c>
      <c r="BC697" s="127" t="s">
        <v>44</v>
      </c>
      <c r="BD697" s="127">
        <v>0.90065594779035196</v>
      </c>
      <c r="BE697" s="127">
        <v>0.23845622053858359</v>
      </c>
      <c r="BF697" s="127" t="s">
        <v>44</v>
      </c>
      <c r="BG697" s="127" t="s">
        <v>44</v>
      </c>
      <c r="BH697" s="127">
        <v>1.3479177889154108</v>
      </c>
      <c r="BI697" s="127">
        <v>-1.5379240342176401E-2</v>
      </c>
      <c r="BJ697" s="127">
        <v>2.2063912090902499E-2</v>
      </c>
      <c r="BK697" s="127">
        <v>6.8269395636618393E-2</v>
      </c>
      <c r="BL697" s="127">
        <v>-3.9667928689595344E-2</v>
      </c>
      <c r="BM697" s="127">
        <v>-1.9555705269165502E-2</v>
      </c>
      <c r="BN697" s="127">
        <v>-0.33057018905027941</v>
      </c>
      <c r="BO697" s="127">
        <v>-1.2961854968312999E-2</v>
      </c>
      <c r="BP697" s="127">
        <v>-9.4225838831798595E-2</v>
      </c>
      <c r="BQ697" s="127" t="s">
        <v>44</v>
      </c>
      <c r="BR697" s="127" t="s">
        <v>44</v>
      </c>
      <c r="BS697" s="127">
        <v>2.6300878168313835E-2</v>
      </c>
      <c r="BT697" s="127">
        <v>0.1985900032919482</v>
      </c>
      <c r="BU697" s="127">
        <v>0.24797750880811861</v>
      </c>
      <c r="BV697" s="174">
        <v>0.39018812627470928</v>
      </c>
      <c r="BW697" s="174">
        <v>0.20271526980521429</v>
      </c>
      <c r="BX697" s="127">
        <v>-9.7353220557693507E-2</v>
      </c>
      <c r="BY697" s="127">
        <v>-0.45471170121967258</v>
      </c>
      <c r="BZ697" s="174">
        <v>0.96959376612291082</v>
      </c>
      <c r="CA697" s="179">
        <v>0.91318479071703784</v>
      </c>
      <c r="CB697" s="179">
        <v>-0.43366714141753238</v>
      </c>
      <c r="CC697" s="179">
        <v>0.62165016965825015</v>
      </c>
      <c r="CD697" s="179">
        <v>0.52980674170677955</v>
      </c>
      <c r="CE697" s="179">
        <v>0.11196845680539889</v>
      </c>
      <c r="CF697" s="179">
        <v>0.73682063972289891</v>
      </c>
      <c r="CG697" s="176">
        <v>2.4780796999999999</v>
      </c>
      <c r="CH697" s="168">
        <v>0.2</v>
      </c>
      <c r="CI697" s="169" t="s">
        <v>44</v>
      </c>
      <c r="CJ697" s="169">
        <v>5.7999999999999996E-3</v>
      </c>
      <c r="CK697" s="169" t="s">
        <v>44</v>
      </c>
      <c r="CL697" s="169">
        <v>5.7999999999999996E-3</v>
      </c>
      <c r="CM697" s="177">
        <v>16881451.84</v>
      </c>
      <c r="CN697" s="177">
        <v>56512010.43626985</v>
      </c>
      <c r="CO697" s="177">
        <v>-112388383.95999999</v>
      </c>
      <c r="CP697" s="127" t="s">
        <v>44</v>
      </c>
      <c r="CQ697" s="127" t="s">
        <v>44</v>
      </c>
      <c r="CR697" s="127" t="s">
        <v>44</v>
      </c>
      <c r="CS697" s="127" t="s">
        <v>44</v>
      </c>
      <c r="CT697" s="125" t="s">
        <v>44</v>
      </c>
      <c r="CU697" s="125" t="s">
        <v>44</v>
      </c>
      <c r="CV697" s="125" t="s">
        <v>7044</v>
      </c>
      <c r="CW697" s="125" t="s">
        <v>44</v>
      </c>
      <c r="CX697" s="153">
        <v>25569.646527766203</v>
      </c>
    </row>
    <row r="698" spans="1:102" ht="15" customHeight="1" x14ac:dyDescent="0.25">
      <c r="A698" s="8"/>
      <c r="B698" s="128">
        <v>30830162000118</v>
      </c>
      <c r="C698" s="151" t="s">
        <v>666</v>
      </c>
      <c r="D698" s="125">
        <v>26</v>
      </c>
      <c r="E698" s="125"/>
      <c r="F698" s="121" t="s">
        <v>3266</v>
      </c>
      <c r="G698" s="125" t="s">
        <v>664</v>
      </c>
      <c r="H698" s="125" t="s">
        <v>153</v>
      </c>
      <c r="I698" s="125" t="s">
        <v>2325</v>
      </c>
      <c r="J698" s="125" t="s">
        <v>3319</v>
      </c>
      <c r="K698" s="125" t="s">
        <v>3285</v>
      </c>
      <c r="L698" s="125" t="s">
        <v>3273</v>
      </c>
      <c r="M698" s="125" t="s">
        <v>110</v>
      </c>
      <c r="N698" s="125" t="s">
        <v>111</v>
      </c>
      <c r="O698" s="125" t="s">
        <v>4606</v>
      </c>
      <c r="P698" s="125" t="s">
        <v>3308</v>
      </c>
      <c r="Q698" s="126">
        <v>500</v>
      </c>
      <c r="R698" s="125" t="s">
        <v>4571</v>
      </c>
      <c r="S698" s="187" t="s">
        <v>44</v>
      </c>
      <c r="T698" s="170">
        <v>100</v>
      </c>
      <c r="U698" s="170">
        <v>500</v>
      </c>
      <c r="V698" s="171" t="s">
        <v>3271</v>
      </c>
      <c r="W698" s="171" t="s">
        <v>3288</v>
      </c>
      <c r="X698" s="171" t="s">
        <v>3289</v>
      </c>
      <c r="Y698" s="171" t="s">
        <v>3292</v>
      </c>
      <c r="Z698" s="171">
        <v>32</v>
      </c>
      <c r="AA698" s="171" t="s">
        <v>44</v>
      </c>
      <c r="AB698" s="168" t="s">
        <v>44</v>
      </c>
      <c r="AC698" s="171" t="s">
        <v>7049</v>
      </c>
      <c r="AD698" s="168">
        <v>1.9E-2</v>
      </c>
      <c r="AE698" s="168">
        <v>0.11900000000000001</v>
      </c>
      <c r="AF698" s="168">
        <v>0.02</v>
      </c>
      <c r="AG698" s="168">
        <v>0.2</v>
      </c>
      <c r="AH698" s="171" t="s">
        <v>3253</v>
      </c>
      <c r="AI698" s="171" t="s">
        <v>3254</v>
      </c>
      <c r="AJ698" s="171" t="s">
        <v>44</v>
      </c>
      <c r="AK698" s="172">
        <v>43621</v>
      </c>
      <c r="AL698" s="186" t="s">
        <v>7050</v>
      </c>
      <c r="AM698" s="127">
        <v>9.7364768561873399E-2</v>
      </c>
      <c r="AN698" s="127">
        <v>0.16504046676914449</v>
      </c>
      <c r="AO698" s="127">
        <v>0.50190738826117798</v>
      </c>
      <c r="AP698" s="127">
        <v>0.31272963901463319</v>
      </c>
      <c r="AQ698" s="127">
        <v>0.26641037573414938</v>
      </c>
      <c r="AR698" s="127">
        <v>-3.8780840062163299E-2</v>
      </c>
      <c r="AS698" s="127">
        <v>9.1503421589037306E-2</v>
      </c>
      <c r="AT698" s="127">
        <v>5.7731138639678797E-2</v>
      </c>
      <c r="AU698" s="127" t="s">
        <v>44</v>
      </c>
      <c r="AV698" s="127" t="s">
        <v>44</v>
      </c>
      <c r="AW698" s="127">
        <v>0.13796975044103951</v>
      </c>
      <c r="AX698" s="127">
        <v>8.9248660828714748</v>
      </c>
      <c r="AY698" s="127">
        <v>3.635064243028864</v>
      </c>
      <c r="AZ698" s="127">
        <v>3.3849785881864327</v>
      </c>
      <c r="BA698" s="127">
        <v>2.5807563025639308</v>
      </c>
      <c r="BB698" s="127">
        <v>2.3488558263667247</v>
      </c>
      <c r="BC698" s="127" t="s">
        <v>44</v>
      </c>
      <c r="BD698" s="127">
        <v>0.70131325446282566</v>
      </c>
      <c r="BE698" s="127">
        <v>0.46658952636922651</v>
      </c>
      <c r="BF698" s="127" t="s">
        <v>44</v>
      </c>
      <c r="BG698" s="127" t="s">
        <v>44</v>
      </c>
      <c r="BH698" s="127">
        <v>1.6594975519172366</v>
      </c>
      <c r="BI698" s="127">
        <v>8.6455387103619996E-2</v>
      </c>
      <c r="BJ698" s="127">
        <v>0.11963811464135179</v>
      </c>
      <c r="BK698" s="127">
        <v>0.35363248040420259</v>
      </c>
      <c r="BL698" s="127">
        <v>0.17084905814376561</v>
      </c>
      <c r="BM698" s="127">
        <v>0.13740443983288819</v>
      </c>
      <c r="BN698" s="127">
        <v>-0.14752056821640569</v>
      </c>
      <c r="BO698" s="127">
        <v>-3.89709719957878E-2</v>
      </c>
      <c r="BP698" s="127">
        <v>-6.5998896813355301E-2</v>
      </c>
      <c r="BQ698" s="127" t="s">
        <v>44</v>
      </c>
      <c r="BR698" s="127" t="s">
        <v>44</v>
      </c>
      <c r="BS698" s="127">
        <v>5.0621623289123452E-2</v>
      </c>
      <c r="BT698" s="127">
        <v>0.21808814895207501</v>
      </c>
      <c r="BU698" s="127">
        <v>0.1962497957520819</v>
      </c>
      <c r="BV698" s="174">
        <v>1.3412338866968974</v>
      </c>
      <c r="BW698" s="174">
        <v>0.29586682206666648</v>
      </c>
      <c r="BX698" s="127">
        <v>-0.15400265717897241</v>
      </c>
      <c r="BY698" s="127">
        <v>-0.35177458189061012</v>
      </c>
      <c r="BZ698" s="174">
        <v>0.55731817740919887</v>
      </c>
      <c r="CA698" s="179">
        <v>0.72349724539081162</v>
      </c>
      <c r="CB698" s="179">
        <v>-0.50673910998020266</v>
      </c>
      <c r="CC698" s="179">
        <v>0.56422891734524883</v>
      </c>
      <c r="CD698" s="179">
        <v>0.47715734389034881</v>
      </c>
      <c r="CE698" s="179">
        <v>1.0090685507992799E-2</v>
      </c>
      <c r="CF698" s="179">
        <v>0.75624196884124162</v>
      </c>
      <c r="CG698" s="176">
        <v>2.4335081000000001</v>
      </c>
      <c r="CH698" s="168">
        <v>0.2</v>
      </c>
      <c r="CI698" s="169">
        <v>0.15</v>
      </c>
      <c r="CJ698" s="169">
        <v>3.8E-3</v>
      </c>
      <c r="CK698" s="169" t="s">
        <v>44</v>
      </c>
      <c r="CL698" s="169">
        <v>3.8E-3</v>
      </c>
      <c r="CM698" s="177">
        <v>94344386.870000005</v>
      </c>
      <c r="CN698" s="177">
        <v>85713366.016111135</v>
      </c>
      <c r="CO698" s="177">
        <v>1409858.8800000008</v>
      </c>
      <c r="CP698" s="127" t="s">
        <v>44</v>
      </c>
      <c r="CQ698" s="127" t="s">
        <v>44</v>
      </c>
      <c r="CR698" s="127" t="s">
        <v>44</v>
      </c>
      <c r="CS698" s="127" t="s">
        <v>44</v>
      </c>
      <c r="CT698" s="125" t="s">
        <v>44</v>
      </c>
      <c r="CU698" s="125" t="s">
        <v>44</v>
      </c>
      <c r="CV698" s="125" t="s">
        <v>7051</v>
      </c>
      <c r="CW698" s="125" t="s">
        <v>44</v>
      </c>
      <c r="CX698" s="153">
        <v>25569.646527766203</v>
      </c>
    </row>
    <row r="699" spans="1:102" ht="15" customHeight="1" x14ac:dyDescent="0.25">
      <c r="A699" s="8"/>
      <c r="B699" s="128">
        <v>26262363000199</v>
      </c>
      <c r="C699" s="151" t="s">
        <v>7045</v>
      </c>
      <c r="D699" s="125">
        <v>13</v>
      </c>
      <c r="E699" s="125"/>
      <c r="F699" s="121" t="s">
        <v>3266</v>
      </c>
      <c r="G699" s="125" t="s">
        <v>664</v>
      </c>
      <c r="H699" s="125" t="s">
        <v>153</v>
      </c>
      <c r="I699" s="125" t="s">
        <v>2325</v>
      </c>
      <c r="J699" s="125" t="s">
        <v>3318</v>
      </c>
      <c r="K699" s="125" t="s">
        <v>3285</v>
      </c>
      <c r="L699" s="125" t="s">
        <v>3272</v>
      </c>
      <c r="M699" s="125" t="s">
        <v>110</v>
      </c>
      <c r="N699" s="125" t="s">
        <v>4692</v>
      </c>
      <c r="O699" s="125" t="s">
        <v>327</v>
      </c>
      <c r="P699" s="125" t="s">
        <v>3299</v>
      </c>
      <c r="Q699" s="126">
        <v>500</v>
      </c>
      <c r="R699" s="125" t="s">
        <v>4571</v>
      </c>
      <c r="S699" s="187" t="s">
        <v>44</v>
      </c>
      <c r="T699" s="170">
        <v>100</v>
      </c>
      <c r="U699" s="170">
        <v>100</v>
      </c>
      <c r="V699" s="171" t="s">
        <v>3271</v>
      </c>
      <c r="W699" s="171" t="s">
        <v>3288</v>
      </c>
      <c r="X699" s="171" t="s">
        <v>3289</v>
      </c>
      <c r="Y699" s="171" t="s">
        <v>3292</v>
      </c>
      <c r="Z699" s="171">
        <v>32</v>
      </c>
      <c r="AA699" s="171" t="s">
        <v>44</v>
      </c>
      <c r="AB699" s="168" t="s">
        <v>44</v>
      </c>
      <c r="AC699" s="171" t="s">
        <v>7046</v>
      </c>
      <c r="AD699" s="168">
        <v>1.9E-2</v>
      </c>
      <c r="AE699" s="168">
        <v>0.11900000000000001</v>
      </c>
      <c r="AF699" s="168">
        <v>2.5000000000000001E-2</v>
      </c>
      <c r="AG699" s="168">
        <v>0.2</v>
      </c>
      <c r="AH699" s="171" t="s">
        <v>3253</v>
      </c>
      <c r="AI699" s="171" t="s">
        <v>3254</v>
      </c>
      <c r="AJ699" s="171" t="s">
        <v>130</v>
      </c>
      <c r="AK699" s="172">
        <v>42891</v>
      </c>
      <c r="AL699" s="186" t="s">
        <v>7047</v>
      </c>
      <c r="AM699" s="127">
        <v>3.0730774781163799E-2</v>
      </c>
      <c r="AN699" s="127">
        <v>7.6577539957547194E-2</v>
      </c>
      <c r="AO699" s="127">
        <v>0.25706080697546652</v>
      </c>
      <c r="AP699" s="127">
        <v>0.20457332346823831</v>
      </c>
      <c r="AQ699" s="127">
        <v>0.18865307416587029</v>
      </c>
      <c r="AR699" s="127">
        <v>0.1298835039471157</v>
      </c>
      <c r="AS699" s="127">
        <v>0.13447589628639389</v>
      </c>
      <c r="AT699" s="127">
        <v>3.3471230822660097E-2</v>
      </c>
      <c r="AU699" s="127" t="s">
        <v>44</v>
      </c>
      <c r="AV699" s="127" t="s">
        <v>44</v>
      </c>
      <c r="AW699" s="127">
        <v>9.9154989238407307E-2</v>
      </c>
      <c r="AX699" s="127">
        <v>2.8169126635419341</v>
      </c>
      <c r="AY699" s="127">
        <v>1.6866425717770464</v>
      </c>
      <c r="AZ699" s="127">
        <v>1.733677064385196</v>
      </c>
      <c r="BA699" s="127">
        <v>1.6092615525736098</v>
      </c>
      <c r="BB699" s="127">
        <v>1.5478341552122441</v>
      </c>
      <c r="BC699" s="127">
        <v>1.1944438904875865</v>
      </c>
      <c r="BD699" s="127">
        <v>1.0306688737278342</v>
      </c>
      <c r="BE699" s="127">
        <v>0.2705182351246091</v>
      </c>
      <c r="BF699" s="127" t="s">
        <v>44</v>
      </c>
      <c r="BG699" s="127" t="s">
        <v>44</v>
      </c>
      <c r="BH699" s="127">
        <v>1.157081079342644</v>
      </c>
      <c r="BI699" s="127">
        <v>1.9821393322910299E-2</v>
      </c>
      <c r="BJ699" s="127">
        <v>3.1175187829754501E-2</v>
      </c>
      <c r="BK699" s="127">
        <v>0.1087858991184911</v>
      </c>
      <c r="BL699" s="127">
        <v>6.8715549754666094E-2</v>
      </c>
      <c r="BM699" s="127">
        <v>5.9517050148917727E-2</v>
      </c>
      <c r="BN699" s="127">
        <v>2.1143775792873399E-2</v>
      </c>
      <c r="BO699" s="127">
        <v>4.0015027015687004E-3</v>
      </c>
      <c r="BP699" s="127">
        <v>-9.0258804630374001E-2</v>
      </c>
      <c r="BQ699" s="127" t="s">
        <v>44</v>
      </c>
      <c r="BR699" s="127" t="s">
        <v>44</v>
      </c>
      <c r="BS699" s="127">
        <v>1.2398444147022625E-2</v>
      </c>
      <c r="BT699" s="127">
        <v>6.6831986829892207E-2</v>
      </c>
      <c r="BU699" s="127">
        <v>6.0094307918627098E-2</v>
      </c>
      <c r="BV699" s="174">
        <v>1.3886235940997389</v>
      </c>
      <c r="BW699" s="174">
        <v>0.1805343477953428</v>
      </c>
      <c r="BX699" s="127">
        <v>-2.5479880382035299E-2</v>
      </c>
      <c r="BY699" s="127">
        <v>-0.1310288575849167</v>
      </c>
      <c r="BZ699" s="174">
        <v>8.9426131281721902E-2</v>
      </c>
      <c r="CA699" s="179">
        <v>0.27221723073755288</v>
      </c>
      <c r="CB699" s="179">
        <v>-0.30321897911176138</v>
      </c>
      <c r="CC699" s="179">
        <v>0.1779289925331296</v>
      </c>
      <c r="CD699" s="179">
        <v>0.1320354354792313</v>
      </c>
      <c r="CE699" s="179">
        <v>-0.1487158980854546</v>
      </c>
      <c r="CF699" s="179">
        <v>0.34408751206970339</v>
      </c>
      <c r="CG699" s="176">
        <v>2.3120153999999999</v>
      </c>
      <c r="CH699" s="168">
        <v>0.2</v>
      </c>
      <c r="CI699" s="169">
        <v>0.15</v>
      </c>
      <c r="CJ699" s="169">
        <v>3.8E-3</v>
      </c>
      <c r="CK699" s="169">
        <v>2.8421564829327786E-3</v>
      </c>
      <c r="CL699" s="169">
        <v>6.6421564829327786E-3</v>
      </c>
      <c r="CM699" s="177">
        <v>138310468.55000001</v>
      </c>
      <c r="CN699" s="177">
        <v>109537105.02309528</v>
      </c>
      <c r="CO699" s="177">
        <v>43083890.68999999</v>
      </c>
      <c r="CP699" s="127" t="s">
        <v>44</v>
      </c>
      <c r="CQ699" s="127" t="s">
        <v>44</v>
      </c>
      <c r="CR699" s="127" t="s">
        <v>44</v>
      </c>
      <c r="CS699" s="127" t="s">
        <v>44</v>
      </c>
      <c r="CT699" s="125" t="s">
        <v>44</v>
      </c>
      <c r="CU699" s="125" t="s">
        <v>44</v>
      </c>
      <c r="CV699" s="125" t="s">
        <v>7048</v>
      </c>
      <c r="CW699" s="125" t="s">
        <v>44</v>
      </c>
      <c r="CX699" s="153">
        <v>25569.646527766203</v>
      </c>
    </row>
    <row r="700" spans="1:102" ht="15" customHeight="1" x14ac:dyDescent="0.25">
      <c r="A700" s="8"/>
      <c r="B700" s="128">
        <v>26261488000102</v>
      </c>
      <c r="C700" s="151" t="s">
        <v>668</v>
      </c>
      <c r="D700" s="125">
        <v>13</v>
      </c>
      <c r="E700" s="125"/>
      <c r="F700" s="121" t="s">
        <v>3267</v>
      </c>
      <c r="G700" s="125" t="s">
        <v>664</v>
      </c>
      <c r="H700" s="125" t="s">
        <v>153</v>
      </c>
      <c r="I700" s="125" t="s">
        <v>2325</v>
      </c>
      <c r="J700" s="125" t="s">
        <v>3318</v>
      </c>
      <c r="K700" s="125" t="s">
        <v>3298</v>
      </c>
      <c r="L700" s="125" t="s">
        <v>3272</v>
      </c>
      <c r="M700" s="125" t="s">
        <v>110</v>
      </c>
      <c r="N700" s="125" t="s">
        <v>260</v>
      </c>
      <c r="O700" s="125" t="s">
        <v>163</v>
      </c>
      <c r="P700" s="125" t="s">
        <v>3299</v>
      </c>
      <c r="Q700" s="126">
        <v>500</v>
      </c>
      <c r="R700" s="125" t="s">
        <v>4612</v>
      </c>
      <c r="S700" s="187" t="s">
        <v>44</v>
      </c>
      <c r="T700" s="170">
        <v>100</v>
      </c>
      <c r="U700" s="170">
        <v>500</v>
      </c>
      <c r="V700" s="171" t="s">
        <v>3271</v>
      </c>
      <c r="W700" s="171" t="s">
        <v>3288</v>
      </c>
      <c r="X700" s="171" t="s">
        <v>3289</v>
      </c>
      <c r="Y700" s="171" t="s">
        <v>3288</v>
      </c>
      <c r="Z700" s="171">
        <v>31</v>
      </c>
      <c r="AA700" s="171" t="s">
        <v>44</v>
      </c>
      <c r="AB700" s="168" t="s">
        <v>44</v>
      </c>
      <c r="AC700" s="171" t="s">
        <v>7052</v>
      </c>
      <c r="AD700" s="168">
        <v>1.9E-2</v>
      </c>
      <c r="AE700" s="168">
        <v>0.11900000000000001</v>
      </c>
      <c r="AF700" s="168">
        <v>2.5000000000000001E-2</v>
      </c>
      <c r="AG700" s="168">
        <v>0.2</v>
      </c>
      <c r="AH700" s="171" t="s">
        <v>3253</v>
      </c>
      <c r="AI700" s="171" t="s">
        <v>3254</v>
      </c>
      <c r="AJ700" s="171" t="s">
        <v>130</v>
      </c>
      <c r="AK700" s="172">
        <v>42891</v>
      </c>
      <c r="AL700" s="186" t="s">
        <v>7053</v>
      </c>
      <c r="AM700" s="127">
        <v>1.8100898915900599E-2</v>
      </c>
      <c r="AN700" s="127">
        <v>4.7271983904587402E-2</v>
      </c>
      <c r="AO700" s="127">
        <v>0.1238901212418122</v>
      </c>
      <c r="AP700" s="127">
        <v>0.1141740448952344</v>
      </c>
      <c r="AQ700" s="127">
        <v>5.3787493609838803E-2</v>
      </c>
      <c r="AR700" s="127">
        <v>6.9432036359430294E-2</v>
      </c>
      <c r="AS700" s="127">
        <v>2.3793435466940599E-2</v>
      </c>
      <c r="AT700" s="127">
        <v>0.1784257340909296</v>
      </c>
      <c r="AU700" s="127" t="s">
        <v>44</v>
      </c>
      <c r="AV700" s="127" t="s">
        <v>44</v>
      </c>
      <c r="AW700" s="127">
        <v>7.5160638215596695E-2</v>
      </c>
      <c r="AX700" s="127">
        <v>1.6592048765703746</v>
      </c>
      <c r="AY700" s="127">
        <v>1.0411791832179174</v>
      </c>
      <c r="AZ700" s="127">
        <v>0.83554340402163974</v>
      </c>
      <c r="BA700" s="127">
        <v>0.86131341414986662</v>
      </c>
      <c r="BB700" s="127">
        <v>0.38772521737233617</v>
      </c>
      <c r="BC700" s="127">
        <v>0.63851581696934256</v>
      </c>
      <c r="BD700" s="127">
        <v>0.1823609584471598</v>
      </c>
      <c r="BE700" s="127">
        <v>1.4420567604109111</v>
      </c>
      <c r="BF700" s="127" t="s">
        <v>44</v>
      </c>
      <c r="BG700" s="127" t="s">
        <v>44</v>
      </c>
      <c r="BH700" s="127">
        <v>0.79472431469434512</v>
      </c>
      <c r="BI700" s="127">
        <v>7.1915174576470996E-3</v>
      </c>
      <c r="BJ700" s="127">
        <v>1.8696317767947E-3</v>
      </c>
      <c r="BK700" s="127">
        <v>-2.43847866151631E-2</v>
      </c>
      <c r="BL700" s="127">
        <v>-1.6232303483142863E-2</v>
      </c>
      <c r="BM700" s="127">
        <v>-7.4590663278504055E-2</v>
      </c>
      <c r="BN700" s="127">
        <v>-3.9307691794812E-2</v>
      </c>
      <c r="BO700" s="127">
        <v>-0.1066809581178844</v>
      </c>
      <c r="BP700" s="127">
        <v>5.4695698637895397E-2</v>
      </c>
      <c r="BQ700" s="127" t="s">
        <v>44</v>
      </c>
      <c r="BR700" s="127" t="s">
        <v>44</v>
      </c>
      <c r="BS700" s="127">
        <v>-1.7736427634602703E-2</v>
      </c>
      <c r="BT700" s="127">
        <v>5.8938612140402698E-2</v>
      </c>
      <c r="BU700" s="127">
        <v>5.0491794528856097E-2</v>
      </c>
      <c r="BV700" s="174">
        <v>-0.33500736433143807</v>
      </c>
      <c r="BW700" s="174">
        <v>-0.2329435871195884</v>
      </c>
      <c r="BX700" s="127">
        <v>-3.8901227637963803E-2</v>
      </c>
      <c r="BY700" s="127">
        <v>-8.38602082059378E-2</v>
      </c>
      <c r="BZ700" s="174">
        <v>1.7000923809395399E-2</v>
      </c>
      <c r="CA700" s="179">
        <v>0.48510605541728419</v>
      </c>
      <c r="CB700" s="179">
        <v>-0.4154638308006911</v>
      </c>
      <c r="CC700" s="179">
        <v>0.51567608021720579</v>
      </c>
      <c r="CD700" s="179">
        <v>0.41243017207422761</v>
      </c>
      <c r="CE700" s="179">
        <v>-0.11271168744985149</v>
      </c>
      <c r="CF700" s="179">
        <v>0.56405532576100015</v>
      </c>
      <c r="CG700" s="176">
        <v>1.9011387</v>
      </c>
      <c r="CH700" s="168">
        <v>0.2</v>
      </c>
      <c r="CI700" s="169">
        <v>0.15</v>
      </c>
      <c r="CJ700" s="169">
        <v>3.8E-3</v>
      </c>
      <c r="CK700" s="169" t="s">
        <v>44</v>
      </c>
      <c r="CL700" s="169">
        <v>3.8E-3</v>
      </c>
      <c r="CM700" s="177">
        <v>21211448.300000001</v>
      </c>
      <c r="CN700" s="177">
        <v>24186674.506587289</v>
      </c>
      <c r="CO700" s="177">
        <v>-7259475.8099999996</v>
      </c>
      <c r="CP700" s="127" t="s">
        <v>44</v>
      </c>
      <c r="CQ700" s="127" t="s">
        <v>44</v>
      </c>
      <c r="CR700" s="127" t="s">
        <v>44</v>
      </c>
      <c r="CS700" s="127" t="s">
        <v>44</v>
      </c>
      <c r="CT700" s="125" t="s">
        <v>44</v>
      </c>
      <c r="CU700" s="125" t="s">
        <v>44</v>
      </c>
      <c r="CV700" s="125" t="s">
        <v>7054</v>
      </c>
      <c r="CW700" s="125" t="s">
        <v>44</v>
      </c>
      <c r="CX700" s="153">
        <v>25569.646527766203</v>
      </c>
    </row>
    <row r="701" spans="1:102" ht="15" customHeight="1" x14ac:dyDescent="0.25">
      <c r="A701" s="8"/>
      <c r="B701" s="128">
        <v>58495741000170</v>
      </c>
      <c r="C701" s="151" t="s">
        <v>7055</v>
      </c>
      <c r="D701" s="125">
        <v>26</v>
      </c>
      <c r="E701" s="125"/>
      <c r="F701" s="121"/>
      <c r="G701" s="125" t="s">
        <v>664</v>
      </c>
      <c r="H701" s="125" t="s">
        <v>153</v>
      </c>
      <c r="I701" s="125" t="s">
        <v>2325</v>
      </c>
      <c r="J701" s="125" t="s">
        <v>3317</v>
      </c>
      <c r="K701" s="125" t="s">
        <v>3285</v>
      </c>
      <c r="L701" s="125" t="s">
        <v>3272</v>
      </c>
      <c r="M701" s="125" t="s">
        <v>112</v>
      </c>
      <c r="N701" s="125" t="s">
        <v>113</v>
      </c>
      <c r="O701" s="125" t="s">
        <v>3309</v>
      </c>
      <c r="P701" s="125" t="s">
        <v>112</v>
      </c>
      <c r="Q701" s="126">
        <v>500</v>
      </c>
      <c r="R701" s="125" t="s">
        <v>4571</v>
      </c>
      <c r="S701" s="187" t="s">
        <v>44</v>
      </c>
      <c r="T701" s="170">
        <v>100</v>
      </c>
      <c r="U701" s="170">
        <v>100</v>
      </c>
      <c r="V701" s="171" t="s">
        <v>3271</v>
      </c>
      <c r="W701" s="171" t="s">
        <v>3306</v>
      </c>
      <c r="X701" s="171" t="s">
        <v>5467</v>
      </c>
      <c r="Y701" s="171" t="s">
        <v>3292</v>
      </c>
      <c r="Z701" s="171">
        <v>12</v>
      </c>
      <c r="AA701" s="171" t="s">
        <v>44</v>
      </c>
      <c r="AB701" s="168" t="s">
        <v>44</v>
      </c>
      <c r="AC701" s="171" t="s">
        <v>7056</v>
      </c>
      <c r="AD701" s="168">
        <v>1.9E-2</v>
      </c>
      <c r="AE701" s="168">
        <v>0.11900000000000001</v>
      </c>
      <c r="AF701" s="168">
        <v>2.1499999999999998E-2</v>
      </c>
      <c r="AG701" s="168">
        <v>0.2</v>
      </c>
      <c r="AH701" s="171" t="s">
        <v>3253</v>
      </c>
      <c r="AI701" s="171" t="s">
        <v>3254</v>
      </c>
      <c r="AJ701" s="171" t="s">
        <v>3246</v>
      </c>
      <c r="AK701" s="172">
        <v>45649</v>
      </c>
      <c r="AL701" s="186" t="s">
        <v>7057</v>
      </c>
      <c r="AM701" s="127">
        <v>2.9285449264978499E-2</v>
      </c>
      <c r="AN701" s="127">
        <v>0.16491728723204011</v>
      </c>
      <c r="AO701" s="127">
        <v>0.36120248776101849</v>
      </c>
      <c r="AP701" s="127" t="s">
        <v>44</v>
      </c>
      <c r="AQ701" s="127" t="s">
        <v>44</v>
      </c>
      <c r="AR701" s="127" t="s">
        <v>44</v>
      </c>
      <c r="AS701" s="127" t="s">
        <v>44</v>
      </c>
      <c r="AT701" s="127" t="s">
        <v>44</v>
      </c>
      <c r="AU701" s="127" t="s">
        <v>44</v>
      </c>
      <c r="AV701" s="127" t="s">
        <v>44</v>
      </c>
      <c r="AW701" s="127">
        <v>0.42560852501537272</v>
      </c>
      <c r="AX701" s="127">
        <v>2.6844280197776627</v>
      </c>
      <c r="AY701" s="127">
        <v>3.632351177926914</v>
      </c>
      <c r="AZ701" s="127">
        <v>2.4360324547254555</v>
      </c>
      <c r="BA701" s="127" t="s">
        <v>44</v>
      </c>
      <c r="BB701" s="127" t="s">
        <v>44</v>
      </c>
      <c r="BC701" s="127" t="s">
        <v>44</v>
      </c>
      <c r="BD701" s="127" t="s">
        <v>44</v>
      </c>
      <c r="BE701" s="127" t="s">
        <v>44</v>
      </c>
      <c r="BF701" s="127" t="s">
        <v>44</v>
      </c>
      <c r="BG701" s="127" t="s">
        <v>44</v>
      </c>
      <c r="BH701" s="127">
        <v>3.0795562964943066</v>
      </c>
      <c r="BI701" s="127">
        <v>1.8376067806724999E-2</v>
      </c>
      <c r="BJ701" s="127">
        <v>0.11951493510424741</v>
      </c>
      <c r="BK701" s="127">
        <v>0.2129275799040431</v>
      </c>
      <c r="BL701" s="127" t="s">
        <v>44</v>
      </c>
      <c r="BM701" s="127" t="s">
        <v>44</v>
      </c>
      <c r="BN701" s="127" t="s">
        <v>44</v>
      </c>
      <c r="BO701" s="127" t="s">
        <v>44</v>
      </c>
      <c r="BP701" s="127" t="s">
        <v>44</v>
      </c>
      <c r="BQ701" s="127" t="s">
        <v>44</v>
      </c>
      <c r="BR701" s="127" t="s">
        <v>44</v>
      </c>
      <c r="BS701" s="127">
        <v>0.25250649630112654</v>
      </c>
      <c r="BT701" s="127">
        <v>0.1818211454924076</v>
      </c>
      <c r="BU701" s="127">
        <v>0.18327094651015291</v>
      </c>
      <c r="BV701" s="174">
        <v>1.0271871574866311</v>
      </c>
      <c r="BW701" s="174">
        <v>1.2933325631281709</v>
      </c>
      <c r="BX701" s="127">
        <v>-8.0106412969381702E-2</v>
      </c>
      <c r="BY701" s="127">
        <v>-8.0106412969381702E-2</v>
      </c>
      <c r="BZ701" s="174">
        <v>1.0230592559500822</v>
      </c>
      <c r="CA701" s="179">
        <v>0.92312318212457478</v>
      </c>
      <c r="CB701" s="179">
        <v>-0.46323158673369391</v>
      </c>
      <c r="CC701" s="179">
        <v>0.62688093659812016</v>
      </c>
      <c r="CD701" s="179">
        <v>0.55291757299255517</v>
      </c>
      <c r="CE701" s="179">
        <v>2.2606570409856599E-2</v>
      </c>
      <c r="CF701" s="179">
        <v>0.72891070195918595</v>
      </c>
      <c r="CG701" s="176">
        <v>1.6089996</v>
      </c>
      <c r="CH701" s="168">
        <v>0.1482</v>
      </c>
      <c r="CI701" s="169">
        <v>0.125</v>
      </c>
      <c r="CJ701" s="169">
        <v>2.8157999999999998E-3</v>
      </c>
      <c r="CK701" s="169" t="s">
        <v>44</v>
      </c>
      <c r="CL701" s="169">
        <v>2.8157999999999998E-3</v>
      </c>
      <c r="CM701" s="177">
        <v>209683594.53</v>
      </c>
      <c r="CN701" s="177">
        <v>196912041.20507944</v>
      </c>
      <c r="CO701" s="177">
        <v>-20251253.550000008</v>
      </c>
      <c r="CP701" s="127" t="s">
        <v>44</v>
      </c>
      <c r="CQ701" s="127" t="s">
        <v>44</v>
      </c>
      <c r="CR701" s="127" t="s">
        <v>44</v>
      </c>
      <c r="CS701" s="127" t="s">
        <v>44</v>
      </c>
      <c r="CT701" s="125" t="s">
        <v>44</v>
      </c>
      <c r="CU701" s="125" t="s">
        <v>44</v>
      </c>
      <c r="CV701" s="125" t="s">
        <v>7058</v>
      </c>
      <c r="CW701" s="125" t="s">
        <v>44</v>
      </c>
      <c r="CX701" s="153">
        <v>25569.625694432871</v>
      </c>
    </row>
    <row r="702" spans="1:102" ht="15" customHeight="1" x14ac:dyDescent="0.25">
      <c r="A702" s="8"/>
      <c r="B702" s="128">
        <v>30509221000150</v>
      </c>
      <c r="C702" s="151" t="s">
        <v>7074</v>
      </c>
      <c r="D702" s="125">
        <v>6</v>
      </c>
      <c r="E702" s="125"/>
      <c r="F702" s="121" t="s">
        <v>3267</v>
      </c>
      <c r="G702" s="125" t="s">
        <v>7075</v>
      </c>
      <c r="H702" s="125" t="s">
        <v>3256</v>
      </c>
      <c r="I702" s="125" t="s">
        <v>3256</v>
      </c>
      <c r="J702" s="125" t="s">
        <v>3319</v>
      </c>
      <c r="K702" s="125" t="s">
        <v>3285</v>
      </c>
      <c r="L702" s="125" t="s">
        <v>3272</v>
      </c>
      <c r="M702" s="125" t="s">
        <v>160</v>
      </c>
      <c r="N702" s="125" t="s">
        <v>4760</v>
      </c>
      <c r="O702" s="125" t="s">
        <v>3326</v>
      </c>
      <c r="P702" s="125" t="s">
        <v>3320</v>
      </c>
      <c r="Q702" s="126">
        <v>100</v>
      </c>
      <c r="R702" s="125" t="s">
        <v>4571</v>
      </c>
      <c r="S702" s="187" t="s">
        <v>44</v>
      </c>
      <c r="T702" s="170">
        <v>100</v>
      </c>
      <c r="U702" s="170">
        <v>100</v>
      </c>
      <c r="V702" s="171" t="s">
        <v>4723</v>
      </c>
      <c r="W702" s="171" t="s">
        <v>132</v>
      </c>
      <c r="X702" s="171" t="s">
        <v>132</v>
      </c>
      <c r="Y702" s="171" t="s">
        <v>132</v>
      </c>
      <c r="Z702" s="171">
        <v>0</v>
      </c>
      <c r="AA702" s="171" t="s">
        <v>44</v>
      </c>
      <c r="AB702" s="168" t="s">
        <v>44</v>
      </c>
      <c r="AC702" s="171" t="s">
        <v>44</v>
      </c>
      <c r="AD702" s="168">
        <v>4.0000000000000001E-3</v>
      </c>
      <c r="AE702" s="168" t="s">
        <v>44</v>
      </c>
      <c r="AF702" s="168">
        <v>6.0000000000000001E-3</v>
      </c>
      <c r="AG702" s="168" t="s">
        <v>44</v>
      </c>
      <c r="AH702" s="171" t="s">
        <v>44</v>
      </c>
      <c r="AI702" s="171" t="s">
        <v>44</v>
      </c>
      <c r="AJ702" s="171" t="s">
        <v>130</v>
      </c>
      <c r="AK702" s="172">
        <v>43616</v>
      </c>
      <c r="AL702" s="186" t="s">
        <v>7076</v>
      </c>
      <c r="AM702" s="127">
        <v>1.04614447363104E-2</v>
      </c>
      <c r="AN702" s="127">
        <v>4.4703826716916598E-2</v>
      </c>
      <c r="AO702" s="127">
        <v>0.14450920117320759</v>
      </c>
      <c r="AP702" s="127">
        <v>0.12988746994506181</v>
      </c>
      <c r="AQ702" s="127">
        <v>0.1287500544467545</v>
      </c>
      <c r="AR702" s="127">
        <v>0.1114753427239709</v>
      </c>
      <c r="AS702" s="127">
        <v>0.12966589697077069</v>
      </c>
      <c r="AT702" s="127">
        <v>0.12563513427025039</v>
      </c>
      <c r="AU702" s="127" t="s">
        <v>44</v>
      </c>
      <c r="AV702" s="127" t="s">
        <v>44</v>
      </c>
      <c r="AW702" s="127">
        <v>9.6520977327728602E-2</v>
      </c>
      <c r="AX702" s="127">
        <v>0.95894022739445961</v>
      </c>
      <c r="AY702" s="127">
        <v>0.98461477482686599</v>
      </c>
      <c r="AZ702" s="127">
        <v>0.97460321009000317</v>
      </c>
      <c r="BA702" s="127">
        <v>0.98713602800600841</v>
      </c>
      <c r="BB702" s="127">
        <v>0.99806412402656997</v>
      </c>
      <c r="BC702" s="127">
        <v>1.0251574527191041</v>
      </c>
      <c r="BD702" s="127">
        <v>0.99380340776576337</v>
      </c>
      <c r="BE702" s="127">
        <v>1.0153972219456719</v>
      </c>
      <c r="BF702" s="127" t="s">
        <v>44</v>
      </c>
      <c r="BG702" s="127" t="s">
        <v>44</v>
      </c>
      <c r="BH702" s="127">
        <v>1.0254966424771723</v>
      </c>
      <c r="BI702" s="127">
        <v>-4.4793672194290001E-4</v>
      </c>
      <c r="BJ702" s="127">
        <v>-6.9852541087599997E-4</v>
      </c>
      <c r="BK702" s="127">
        <v>-3.7657066837677002E-3</v>
      </c>
      <c r="BL702" s="127">
        <v>-1.4958224055344749E-3</v>
      </c>
      <c r="BM702" s="127">
        <v>-2.2119364642603223E-4</v>
      </c>
      <c r="BN702" s="127">
        <v>2.7356145697285E-3</v>
      </c>
      <c r="BO702" s="127">
        <v>-8.0849661405440001E-4</v>
      </c>
      <c r="BP702" s="127">
        <v>1.9050988172161999E-3</v>
      </c>
      <c r="BQ702" s="127" t="s">
        <v>44</v>
      </c>
      <c r="BR702" s="127" t="s">
        <v>44</v>
      </c>
      <c r="BS702" s="127">
        <v>2.1933352979790488E-3</v>
      </c>
      <c r="BT702" s="127">
        <v>1.3217468515624999E-3</v>
      </c>
      <c r="BU702" s="127">
        <v>3.5022856347229001E-3</v>
      </c>
      <c r="BV702" s="174">
        <v>-2.4859155712571317</v>
      </c>
      <c r="BW702" s="174">
        <v>0.48795363099236572</v>
      </c>
      <c r="BX702" s="127" t="s">
        <v>44</v>
      </c>
      <c r="BY702" s="127">
        <v>-3.1753996372968999E-3</v>
      </c>
      <c r="BZ702" s="174">
        <v>-5.7793596771700003E-5</v>
      </c>
      <c r="CA702" s="179">
        <v>0.107647830297388</v>
      </c>
      <c r="CB702" s="179">
        <v>-3.8907476090228E-3</v>
      </c>
      <c r="CC702" s="179">
        <v>9.6312810978540997E-2</v>
      </c>
      <c r="CD702" s="179">
        <v>9.8879135396321594E-2</v>
      </c>
      <c r="CE702" s="179">
        <v>6.5432434422050101E-2</v>
      </c>
      <c r="CF702" s="179">
        <v>0.1083155684095148</v>
      </c>
      <c r="CG702" s="176">
        <v>1.8872571600000001</v>
      </c>
      <c r="CH702" s="168">
        <v>0.3</v>
      </c>
      <c r="CI702" s="169" t="s">
        <v>44</v>
      </c>
      <c r="CJ702" s="169">
        <v>1.1999999999999999E-3</v>
      </c>
      <c r="CK702" s="169" t="s">
        <v>44</v>
      </c>
      <c r="CL702" s="169">
        <v>1.1999999999999999E-3</v>
      </c>
      <c r="CM702" s="177">
        <v>1064734616.98</v>
      </c>
      <c r="CN702" s="177">
        <v>1082535693.4023018</v>
      </c>
      <c r="CO702" s="177">
        <v>-128124488.41000004</v>
      </c>
      <c r="CP702" s="127" t="s">
        <v>44</v>
      </c>
      <c r="CQ702" s="127" t="s">
        <v>44</v>
      </c>
      <c r="CR702" s="127" t="s">
        <v>44</v>
      </c>
      <c r="CS702" s="127" t="s">
        <v>44</v>
      </c>
      <c r="CT702" s="125" t="s">
        <v>44</v>
      </c>
      <c r="CU702" s="125" t="s">
        <v>44</v>
      </c>
      <c r="CV702" s="125" t="s">
        <v>7077</v>
      </c>
      <c r="CW702" s="125" t="s">
        <v>44</v>
      </c>
      <c r="CX702" s="153">
        <v>25569.625694432871</v>
      </c>
    </row>
    <row r="703" spans="1:102" ht="15" customHeight="1" x14ac:dyDescent="0.25">
      <c r="A703" s="8"/>
      <c r="B703" s="128">
        <v>42774627000140</v>
      </c>
      <c r="C703" s="151" t="s">
        <v>7078</v>
      </c>
      <c r="D703" s="125">
        <v>6</v>
      </c>
      <c r="E703" s="125"/>
      <c r="F703" s="121"/>
      <c r="G703" s="125" t="s">
        <v>7075</v>
      </c>
      <c r="H703" s="125" t="s">
        <v>3256</v>
      </c>
      <c r="I703" s="125" t="s">
        <v>3256</v>
      </c>
      <c r="J703" s="125" t="s">
        <v>3319</v>
      </c>
      <c r="K703" s="125" t="s">
        <v>3285</v>
      </c>
      <c r="L703" s="125" t="s">
        <v>3272</v>
      </c>
      <c r="M703" s="125" t="s">
        <v>160</v>
      </c>
      <c r="N703" s="125" t="s">
        <v>4760</v>
      </c>
      <c r="O703" s="125" t="s">
        <v>3326</v>
      </c>
      <c r="P703" s="125" t="s">
        <v>3320</v>
      </c>
      <c r="Q703" s="126">
        <v>500</v>
      </c>
      <c r="R703" s="125" t="s">
        <v>4571</v>
      </c>
      <c r="S703" s="187" t="s">
        <v>44</v>
      </c>
      <c r="T703" s="170">
        <v>100</v>
      </c>
      <c r="U703" s="170">
        <v>500</v>
      </c>
      <c r="V703" s="171" t="s">
        <v>4723</v>
      </c>
      <c r="W703" s="171" t="s">
        <v>132</v>
      </c>
      <c r="X703" s="171" t="s">
        <v>5467</v>
      </c>
      <c r="Y703" s="171" t="s">
        <v>3292</v>
      </c>
      <c r="Z703" s="171">
        <v>12</v>
      </c>
      <c r="AA703" s="171" t="s">
        <v>44</v>
      </c>
      <c r="AB703" s="168" t="s">
        <v>44</v>
      </c>
      <c r="AC703" s="171" t="s">
        <v>44</v>
      </c>
      <c r="AD703" s="168">
        <v>5.0000000000000001E-3</v>
      </c>
      <c r="AE703" s="168" t="s">
        <v>44</v>
      </c>
      <c r="AF703" s="168">
        <v>6.9999999999999993E-3</v>
      </c>
      <c r="AG703" s="168" t="s">
        <v>44</v>
      </c>
      <c r="AH703" s="171" t="s">
        <v>44</v>
      </c>
      <c r="AI703" s="171" t="s">
        <v>44</v>
      </c>
      <c r="AJ703" s="171" t="s">
        <v>130</v>
      </c>
      <c r="AK703" s="172">
        <v>44648</v>
      </c>
      <c r="AL703" s="186" t="s">
        <v>7079</v>
      </c>
      <c r="AM703" s="127">
        <v>9.4175948156014003E-3</v>
      </c>
      <c r="AN703" s="127">
        <v>4.5817588681141601E-2</v>
      </c>
      <c r="AO703" s="127">
        <v>0.1499645499420347</v>
      </c>
      <c r="AP703" s="127">
        <v>0.13643119819313981</v>
      </c>
      <c r="AQ703" s="127">
        <v>0.1385702147793588</v>
      </c>
      <c r="AR703" s="127">
        <v>0.1200192950484564</v>
      </c>
      <c r="AS703" s="127">
        <v>0.14969882687326061</v>
      </c>
      <c r="AT703" s="127" t="s">
        <v>44</v>
      </c>
      <c r="AU703" s="127" t="s">
        <v>44</v>
      </c>
      <c r="AV703" s="127" t="s">
        <v>44</v>
      </c>
      <c r="AW703" s="127">
        <v>0.14093172793705941</v>
      </c>
      <c r="AX703" s="127">
        <v>0.86325653307104522</v>
      </c>
      <c r="AY703" s="127">
        <v>1.0091457057594773</v>
      </c>
      <c r="AZ703" s="127">
        <v>1.0113953339069963</v>
      </c>
      <c r="BA703" s="127">
        <v>1.0400535280063168</v>
      </c>
      <c r="BB703" s="127">
        <v>1.0843181718449706</v>
      </c>
      <c r="BC703" s="127">
        <v>1.1037299530325706</v>
      </c>
      <c r="BD703" s="127">
        <v>1.147342576272923</v>
      </c>
      <c r="BE703" s="127" t="s">
        <v>44</v>
      </c>
      <c r="BF703" s="127" t="s">
        <v>44</v>
      </c>
      <c r="BG703" s="127" t="s">
        <v>44</v>
      </c>
      <c r="BH703" s="127">
        <v>1.102115230652341</v>
      </c>
      <c r="BI703" s="127">
        <v>-1.4917866426519999E-3</v>
      </c>
      <c r="BJ703" s="127">
        <v>4.1523655334889999E-4</v>
      </c>
      <c r="BK703" s="127">
        <v>1.6896420850593E-3</v>
      </c>
      <c r="BL703" s="127">
        <v>4.6448123771374306E-3</v>
      </c>
      <c r="BM703" s="127">
        <v>9.5544183019131701E-3</v>
      </c>
      <c r="BN703" s="127">
        <v>1.1279566894213999E-2</v>
      </c>
      <c r="BO703" s="127">
        <v>1.92244332884354E-2</v>
      </c>
      <c r="BP703" s="127" t="s">
        <v>44</v>
      </c>
      <c r="BQ703" s="127" t="s">
        <v>44</v>
      </c>
      <c r="BR703" s="127" t="s">
        <v>44</v>
      </c>
      <c r="BS703" s="127">
        <v>1.1577419344525053E-2</v>
      </c>
      <c r="BT703" s="127">
        <v>2.2570606977810001E-3</v>
      </c>
      <c r="BU703" s="127">
        <v>3.3272242929741E-3</v>
      </c>
      <c r="BV703" s="174">
        <v>0.65293900518803494</v>
      </c>
      <c r="BW703" s="174">
        <v>2.899561297182399</v>
      </c>
      <c r="BX703" s="127" t="s">
        <v>44</v>
      </c>
      <c r="BY703" s="127">
        <v>-3.3532961433524466E-4</v>
      </c>
      <c r="BZ703" s="174">
        <v>1.87721141917E-4</v>
      </c>
      <c r="CA703" s="179">
        <v>0.11396874510764581</v>
      </c>
      <c r="CB703" s="179">
        <v>-4.2386110955507497E-2</v>
      </c>
      <c r="CC703" s="179">
        <v>4.4789675019055501E-2</v>
      </c>
      <c r="CD703" s="179">
        <v>4.8935537206226697E-2</v>
      </c>
      <c r="CE703" s="179">
        <v>3.4697475092022402E-2</v>
      </c>
      <c r="CF703" s="179">
        <v>9.4100093788509698E-2</v>
      </c>
      <c r="CG703" s="176">
        <v>1.7114169400000001</v>
      </c>
      <c r="CH703" s="168">
        <v>0.3</v>
      </c>
      <c r="CI703" s="169" t="s">
        <v>44</v>
      </c>
      <c r="CJ703" s="169">
        <v>1.5E-3</v>
      </c>
      <c r="CK703" s="169" t="s">
        <v>44</v>
      </c>
      <c r="CL703" s="169">
        <v>1.5E-3</v>
      </c>
      <c r="CM703" s="177">
        <v>1218623910.45</v>
      </c>
      <c r="CN703" s="177">
        <v>1113786246.7186513</v>
      </c>
      <c r="CO703" s="177">
        <v>-41902237.370000042</v>
      </c>
      <c r="CP703" s="127" t="s">
        <v>44</v>
      </c>
      <c r="CQ703" s="127" t="s">
        <v>44</v>
      </c>
      <c r="CR703" s="127" t="s">
        <v>44</v>
      </c>
      <c r="CS703" s="127" t="s">
        <v>44</v>
      </c>
      <c r="CT703" s="125" t="s">
        <v>44</v>
      </c>
      <c r="CU703" s="125" t="s">
        <v>44</v>
      </c>
      <c r="CV703" s="125" t="s">
        <v>7080</v>
      </c>
      <c r="CW703" s="125" t="s">
        <v>44</v>
      </c>
      <c r="CX703" s="153">
        <v>25569.625694432871</v>
      </c>
    </row>
    <row r="704" spans="1:102" ht="15" customHeight="1" x14ac:dyDescent="0.25">
      <c r="A704" s="8"/>
      <c r="B704" s="128">
        <v>39354762000121</v>
      </c>
      <c r="C704" s="151" t="s">
        <v>7081</v>
      </c>
      <c r="D704" s="125">
        <v>13</v>
      </c>
      <c r="E704" s="125"/>
      <c r="F704" s="121"/>
      <c r="G704" s="125" t="s">
        <v>7075</v>
      </c>
      <c r="H704" s="125" t="s">
        <v>3264</v>
      </c>
      <c r="I704" s="125" t="s">
        <v>3265</v>
      </c>
      <c r="J704" s="125" t="s">
        <v>357</v>
      </c>
      <c r="K704" s="125" t="s">
        <v>3285</v>
      </c>
      <c r="L704" s="125" t="s">
        <v>3272</v>
      </c>
      <c r="M704" s="125" t="s">
        <v>110</v>
      </c>
      <c r="N704" s="125" t="s">
        <v>111</v>
      </c>
      <c r="O704" s="125" t="s">
        <v>327</v>
      </c>
      <c r="P704" s="125" t="s">
        <v>3320</v>
      </c>
      <c r="Q704" s="126">
        <v>500</v>
      </c>
      <c r="R704" s="125" t="s">
        <v>4571</v>
      </c>
      <c r="S704" s="187" t="s">
        <v>44</v>
      </c>
      <c r="T704" s="170">
        <v>500</v>
      </c>
      <c r="U704" s="170">
        <v>500</v>
      </c>
      <c r="V704" s="171" t="s">
        <v>3271</v>
      </c>
      <c r="W704" s="171" t="s">
        <v>3288</v>
      </c>
      <c r="X704" s="171" t="s">
        <v>3303</v>
      </c>
      <c r="Y704" s="171" t="s">
        <v>3292</v>
      </c>
      <c r="Z704" s="171">
        <v>17</v>
      </c>
      <c r="AA704" s="171" t="s">
        <v>44</v>
      </c>
      <c r="AB704" s="168" t="s">
        <v>44</v>
      </c>
      <c r="AC704" s="171" t="s">
        <v>7082</v>
      </c>
      <c r="AD704" s="168">
        <v>1.95E-2</v>
      </c>
      <c r="AE704" s="168">
        <v>4.9500000000000002E-2</v>
      </c>
      <c r="AF704" s="168">
        <v>2.6000000000000002E-2</v>
      </c>
      <c r="AG704" s="168">
        <v>0.2</v>
      </c>
      <c r="AH704" s="171" t="s">
        <v>133</v>
      </c>
      <c r="AI704" s="171" t="s">
        <v>4607</v>
      </c>
      <c r="AJ704" s="171" t="s">
        <v>130</v>
      </c>
      <c r="AK704" s="172">
        <v>44882</v>
      </c>
      <c r="AL704" s="186" t="s">
        <v>7083</v>
      </c>
      <c r="AM704" s="127">
        <v>1.2682078521915901E-2</v>
      </c>
      <c r="AN704" s="127">
        <v>1.64761562317483E-2</v>
      </c>
      <c r="AO704" s="127">
        <v>0.12154463732497681</v>
      </c>
      <c r="AP704" s="127">
        <v>0.13792737218987919</v>
      </c>
      <c r="AQ704" s="127">
        <v>0.14254317473034819</v>
      </c>
      <c r="AR704" s="127">
        <v>0.15147740531294859</v>
      </c>
      <c r="AS704" s="127">
        <v>0.17663342324767251</v>
      </c>
      <c r="AT704" s="127" t="s">
        <v>44</v>
      </c>
      <c r="AU704" s="127" t="s">
        <v>44</v>
      </c>
      <c r="AV704" s="127" t="s">
        <v>44</v>
      </c>
      <c r="AW704" s="127">
        <v>0.16052409124462591</v>
      </c>
      <c r="AX704" s="127">
        <v>1.1624929030528419</v>
      </c>
      <c r="AY704" s="127">
        <v>0.36289212914285618</v>
      </c>
      <c r="AZ704" s="127">
        <v>0.81972492231941041</v>
      </c>
      <c r="BA704" s="127">
        <v>1.0521956369463343</v>
      </c>
      <c r="BB704" s="127">
        <v>1.11963980891262</v>
      </c>
      <c r="BC704" s="127">
        <v>1.393027257692651</v>
      </c>
      <c r="BD704" s="127">
        <v>1.3537784571716598</v>
      </c>
      <c r="BE704" s="127" t="s">
        <v>44</v>
      </c>
      <c r="BF704" s="127" t="s">
        <v>44</v>
      </c>
      <c r="BG704" s="127" t="s">
        <v>44</v>
      </c>
      <c r="BH704" s="127">
        <v>1.2805393129810738</v>
      </c>
      <c r="BI704" s="127">
        <v>1.7726970636623999E-3</v>
      </c>
      <c r="BJ704" s="127">
        <v>-2.8926195896044199E-2</v>
      </c>
      <c r="BK704" s="127">
        <v>-2.6730270531998501E-2</v>
      </c>
      <c r="BL704" s="127">
        <v>6.0491285258068572E-3</v>
      </c>
      <c r="BM704" s="127">
        <v>1.3511383379068986E-2</v>
      </c>
      <c r="BN704" s="127">
        <v>4.2737677158706203E-2</v>
      </c>
      <c r="BO704" s="127">
        <v>4.6159029662847302E-2</v>
      </c>
      <c r="BP704" s="127" t="s">
        <v>44</v>
      </c>
      <c r="BQ704" s="127" t="s">
        <v>44</v>
      </c>
      <c r="BR704" s="127" t="s">
        <v>44</v>
      </c>
      <c r="BS704" s="127">
        <v>3.1250060297572713E-2</v>
      </c>
      <c r="BT704" s="127">
        <v>2.6429666878788699E-2</v>
      </c>
      <c r="BU704" s="127">
        <v>3.0551149899240199E-2</v>
      </c>
      <c r="BV704" s="174">
        <v>-0.87848294692672946</v>
      </c>
      <c r="BW704" s="174">
        <v>0.89029193404814899</v>
      </c>
      <c r="BX704" s="127">
        <v>-1.9681234015035399E-2</v>
      </c>
      <c r="BY704" s="127">
        <v>-2.16980977176469E-2</v>
      </c>
      <c r="BZ704" s="174">
        <v>-2.3446052370796201E-2</v>
      </c>
      <c r="CA704" s="179">
        <v>-6.8628900417777403E-2</v>
      </c>
      <c r="CB704" s="179">
        <v>-5.2869740838568102E-2</v>
      </c>
      <c r="CC704" s="179">
        <v>-2.3246805357172499E-2</v>
      </c>
      <c r="CD704" s="179">
        <v>-5.5271613436101603E-2</v>
      </c>
      <c r="CE704" s="179">
        <v>-0.1142113885978103</v>
      </c>
      <c r="CF704" s="179">
        <v>1.3100463238241999E-3</v>
      </c>
      <c r="CG704" s="176">
        <v>1.6679557899999999</v>
      </c>
      <c r="CH704" s="168">
        <v>0.3</v>
      </c>
      <c r="CI704" s="169">
        <v>0.1</v>
      </c>
      <c r="CJ704" s="169">
        <v>5.8499999999999993E-3</v>
      </c>
      <c r="CK704" s="169" t="s">
        <v>44</v>
      </c>
      <c r="CL704" s="169">
        <v>5.8499999999999993E-3</v>
      </c>
      <c r="CM704" s="177">
        <v>378441073.69999999</v>
      </c>
      <c r="CN704" s="177">
        <v>366011121.95650792</v>
      </c>
      <c r="CO704" s="177">
        <v>29970346.659999996</v>
      </c>
      <c r="CP704" s="127" t="s">
        <v>44</v>
      </c>
      <c r="CQ704" s="127" t="s">
        <v>44</v>
      </c>
      <c r="CR704" s="127" t="s">
        <v>44</v>
      </c>
      <c r="CS704" s="127" t="s">
        <v>44</v>
      </c>
      <c r="CT704" s="125" t="s">
        <v>44</v>
      </c>
      <c r="CU704" s="125" t="s">
        <v>44</v>
      </c>
      <c r="CV704" s="125" t="s">
        <v>7084</v>
      </c>
      <c r="CW704" s="125" t="s">
        <v>44</v>
      </c>
      <c r="CX704" s="153">
        <v>25569.625694432871</v>
      </c>
    </row>
    <row r="705" spans="1:102" ht="15" customHeight="1" x14ac:dyDescent="0.25">
      <c r="A705" s="8"/>
      <c r="B705" s="128">
        <v>36017289000107</v>
      </c>
      <c r="C705" s="151" t="s">
        <v>7085</v>
      </c>
      <c r="D705" s="125">
        <v>10</v>
      </c>
      <c r="E705" s="125"/>
      <c r="F705" s="121"/>
      <c r="G705" s="125" t="s">
        <v>7075</v>
      </c>
      <c r="H705" s="125" t="s">
        <v>3256</v>
      </c>
      <c r="I705" s="125" t="s">
        <v>3256</v>
      </c>
      <c r="J705" s="125" t="s">
        <v>3317</v>
      </c>
      <c r="K705" s="125" t="s">
        <v>3285</v>
      </c>
      <c r="L705" s="125" t="s">
        <v>3272</v>
      </c>
      <c r="M705" s="125" t="s">
        <v>160</v>
      </c>
      <c r="N705" s="125" t="s">
        <v>3324</v>
      </c>
      <c r="O705" s="125" t="s">
        <v>3326</v>
      </c>
      <c r="P705" s="125" t="s">
        <v>3297</v>
      </c>
      <c r="Q705" s="126">
        <v>100</v>
      </c>
      <c r="R705" s="125" t="s">
        <v>4571</v>
      </c>
      <c r="S705" s="187" t="s">
        <v>44</v>
      </c>
      <c r="T705" s="170">
        <v>100</v>
      </c>
      <c r="U705" s="170">
        <v>100</v>
      </c>
      <c r="V705" s="171" t="s">
        <v>4723</v>
      </c>
      <c r="W705" s="171" t="s">
        <v>132</v>
      </c>
      <c r="X705" s="171" t="s">
        <v>4762</v>
      </c>
      <c r="Y705" s="171" t="s">
        <v>3288</v>
      </c>
      <c r="Z705" s="171">
        <v>7</v>
      </c>
      <c r="AA705" s="171" t="s">
        <v>44</v>
      </c>
      <c r="AB705" s="168" t="s">
        <v>44</v>
      </c>
      <c r="AC705" s="171" t="s">
        <v>44</v>
      </c>
      <c r="AD705" s="168">
        <v>4.0000000000000001E-3</v>
      </c>
      <c r="AE705" s="168" t="s">
        <v>44</v>
      </c>
      <c r="AF705" s="168">
        <v>5.0000000000000001E-3</v>
      </c>
      <c r="AG705" s="168" t="s">
        <v>44</v>
      </c>
      <c r="AH705" s="171" t="s">
        <v>44</v>
      </c>
      <c r="AI705" s="171" t="s">
        <v>44</v>
      </c>
      <c r="AJ705" s="171" t="s">
        <v>130</v>
      </c>
      <c r="AK705" s="172">
        <v>44042</v>
      </c>
      <c r="AL705" s="186" t="s">
        <v>7086</v>
      </c>
      <c r="AM705" s="127">
        <v>1.0563783787693201E-2</v>
      </c>
      <c r="AN705" s="127">
        <v>4.5991222457700799E-2</v>
      </c>
      <c r="AO705" s="127">
        <v>0.1460790507078579</v>
      </c>
      <c r="AP705" s="127">
        <v>0.13271567295180059</v>
      </c>
      <c r="AQ705" s="127">
        <v>0.12939337206245799</v>
      </c>
      <c r="AR705" s="127">
        <v>0.1152276449470826</v>
      </c>
      <c r="AS705" s="127">
        <v>0.12904230890085649</v>
      </c>
      <c r="AT705" s="127">
        <v>0.133442376190545</v>
      </c>
      <c r="AU705" s="127" t="s">
        <v>44</v>
      </c>
      <c r="AV705" s="127" t="s">
        <v>44</v>
      </c>
      <c r="AW705" s="127">
        <v>0.1095614218119733</v>
      </c>
      <c r="AX705" s="127">
        <v>0.96832105725859163</v>
      </c>
      <c r="AY705" s="127">
        <v>1.0129700401479356</v>
      </c>
      <c r="AZ705" s="127">
        <v>0.9851906355508544</v>
      </c>
      <c r="BA705" s="127">
        <v>1.0099695051781656</v>
      </c>
      <c r="BB705" s="127">
        <v>1.0036689347517345</v>
      </c>
      <c r="BC705" s="127">
        <v>1.05966464054092</v>
      </c>
      <c r="BD705" s="127">
        <v>0.98902401732154777</v>
      </c>
      <c r="BE705" s="127">
        <v>1.0784962252855528</v>
      </c>
      <c r="BF705" s="127" t="s">
        <v>44</v>
      </c>
      <c r="BG705" s="127" t="s">
        <v>44</v>
      </c>
      <c r="BH705" s="127">
        <v>1.0549734210107631</v>
      </c>
      <c r="BI705" s="127">
        <v>-3.4559767056010002E-4</v>
      </c>
      <c r="BJ705" s="127">
        <v>5.8887032990809999E-4</v>
      </c>
      <c r="BK705" s="127">
        <v>-2.1958571491174001E-3</v>
      </c>
      <c r="BL705" s="127">
        <v>1.1578951176054453E-3</v>
      </c>
      <c r="BM705" s="127">
        <v>4.1898476063395584E-4</v>
      </c>
      <c r="BN705" s="127">
        <v>6.4879167928402004E-3</v>
      </c>
      <c r="BO705" s="127">
        <v>-1.4320846839686E-3</v>
      </c>
      <c r="BP705" s="127">
        <v>9.7123407375108006E-3</v>
      </c>
      <c r="BQ705" s="127" t="s">
        <v>44</v>
      </c>
      <c r="BR705" s="127" t="s">
        <v>44</v>
      </c>
      <c r="BS705" s="127">
        <v>5.1719930965812289E-3</v>
      </c>
      <c r="BT705" s="127">
        <v>1.4907163504334999E-3</v>
      </c>
      <c r="BU705" s="127">
        <v>3.1904114255691001E-3</v>
      </c>
      <c r="BV705" s="174">
        <v>-1.2840006402494737</v>
      </c>
      <c r="BW705" s="174">
        <v>1.2959089454955821</v>
      </c>
      <c r="BX705" s="127" t="s">
        <v>44</v>
      </c>
      <c r="BY705" s="127">
        <v>-3.2366659587679258E-4</v>
      </c>
      <c r="BZ705" s="174">
        <v>2.3431378003420001E-4</v>
      </c>
      <c r="CA705" s="179">
        <v>3.8946758436252497E-2</v>
      </c>
      <c r="CB705" s="179">
        <v>3.2602905278582998E-2</v>
      </c>
      <c r="CC705" s="179">
        <v>0.1028489470425349</v>
      </c>
      <c r="CD705" s="179">
        <v>8.13248940459525E-2</v>
      </c>
      <c r="CE705" s="179">
        <v>6.3623338160075704E-2</v>
      </c>
      <c r="CF705" s="179">
        <v>4.3030365367248503E-2</v>
      </c>
      <c r="CG705" s="176">
        <v>1.81361551</v>
      </c>
      <c r="CH705" s="168">
        <v>0.3</v>
      </c>
      <c r="CI705" s="169" t="s">
        <v>44</v>
      </c>
      <c r="CJ705" s="169">
        <v>1.1999999999999999E-3</v>
      </c>
      <c r="CK705" s="169" t="s">
        <v>44</v>
      </c>
      <c r="CL705" s="169">
        <v>1.1999999999999999E-3</v>
      </c>
      <c r="CM705" s="177">
        <v>268867354.45999998</v>
      </c>
      <c r="CN705" s="177">
        <v>282062987.98317444</v>
      </c>
      <c r="CO705" s="177">
        <v>-106558223.74999996</v>
      </c>
      <c r="CP705" s="127" t="s">
        <v>44</v>
      </c>
      <c r="CQ705" s="127" t="s">
        <v>44</v>
      </c>
      <c r="CR705" s="127" t="s">
        <v>44</v>
      </c>
      <c r="CS705" s="127" t="s">
        <v>44</v>
      </c>
      <c r="CT705" s="125" t="s">
        <v>44</v>
      </c>
      <c r="CU705" s="125" t="s">
        <v>44</v>
      </c>
      <c r="CV705" s="125" t="s">
        <v>7087</v>
      </c>
      <c r="CW705" s="125" t="s">
        <v>44</v>
      </c>
      <c r="CX705" s="153">
        <v>25569.625694432871</v>
      </c>
    </row>
    <row r="706" spans="1:102" ht="15" customHeight="1" x14ac:dyDescent="0.25">
      <c r="A706" s="8"/>
      <c r="B706" s="128">
        <v>39977091000155</v>
      </c>
      <c r="C706" s="151" t="s">
        <v>4017</v>
      </c>
      <c r="D706" s="125">
        <v>50</v>
      </c>
      <c r="E706" s="125"/>
      <c r="F706" s="121"/>
      <c r="G706" s="125" t="s">
        <v>3948</v>
      </c>
      <c r="H706" s="125" t="s">
        <v>3277</v>
      </c>
      <c r="I706" s="125" t="s">
        <v>3277</v>
      </c>
      <c r="J706" s="125" t="s">
        <v>3851</v>
      </c>
      <c r="K706" s="125" t="s">
        <v>3298</v>
      </c>
      <c r="L706" s="125" t="s">
        <v>5015</v>
      </c>
      <c r="M706" s="125" t="s">
        <v>4965</v>
      </c>
      <c r="N706" s="125" t="s">
        <v>4785</v>
      </c>
      <c r="O706" s="125" t="s">
        <v>4647</v>
      </c>
      <c r="P706" s="125" t="s">
        <v>3828</v>
      </c>
      <c r="Q706" s="126">
        <v>100000</v>
      </c>
      <c r="R706" s="125" t="s">
        <v>4612</v>
      </c>
      <c r="S706" s="187" t="s">
        <v>44</v>
      </c>
      <c r="T706" s="170">
        <v>0.01</v>
      </c>
      <c r="U706" s="170">
        <v>0.01</v>
      </c>
      <c r="V706" s="171" t="s">
        <v>3271</v>
      </c>
      <c r="W706" s="171" t="s">
        <v>132</v>
      </c>
      <c r="X706" s="171" t="s">
        <v>132</v>
      </c>
      <c r="Y706" s="171" t="s">
        <v>132</v>
      </c>
      <c r="Z706" s="171">
        <v>0</v>
      </c>
      <c r="AA706" s="171" t="s">
        <v>44</v>
      </c>
      <c r="AB706" s="168" t="s">
        <v>44</v>
      </c>
      <c r="AC706" s="171" t="s">
        <v>44</v>
      </c>
      <c r="AD706" s="168">
        <v>1.4000000000000002E-3</v>
      </c>
      <c r="AE706" s="168" t="s">
        <v>44</v>
      </c>
      <c r="AF706" s="168">
        <v>1.8700000000000001E-2</v>
      </c>
      <c r="AG706" s="168" t="s">
        <v>44</v>
      </c>
      <c r="AH706" s="171" t="s">
        <v>44</v>
      </c>
      <c r="AI706" s="171" t="s">
        <v>44</v>
      </c>
      <c r="AJ706" s="171" t="s">
        <v>44</v>
      </c>
      <c r="AK706" s="172">
        <v>44565</v>
      </c>
      <c r="AL706" s="186" t="s">
        <v>7112</v>
      </c>
      <c r="AM706" s="127" t="s">
        <v>44</v>
      </c>
      <c r="AN706" s="127" t="s">
        <v>44</v>
      </c>
      <c r="AO706" s="127" t="s">
        <v>44</v>
      </c>
      <c r="AP706" s="127" t="s">
        <v>44</v>
      </c>
      <c r="AQ706" s="127" t="s">
        <v>44</v>
      </c>
      <c r="AR706" s="127" t="s">
        <v>44</v>
      </c>
      <c r="AS706" s="127" t="s">
        <v>44</v>
      </c>
      <c r="AT706" s="127" t="s">
        <v>44</v>
      </c>
      <c r="AU706" s="127" t="s">
        <v>44</v>
      </c>
      <c r="AV706" s="127" t="s">
        <v>44</v>
      </c>
      <c r="AW706" s="127" t="s">
        <v>44</v>
      </c>
      <c r="AX706" s="127" t="s">
        <v>44</v>
      </c>
      <c r="AY706" s="127" t="s">
        <v>44</v>
      </c>
      <c r="AZ706" s="127" t="s">
        <v>44</v>
      </c>
      <c r="BA706" s="127" t="s">
        <v>44</v>
      </c>
      <c r="BB706" s="127" t="s">
        <v>44</v>
      </c>
      <c r="BC706" s="127" t="s">
        <v>44</v>
      </c>
      <c r="BD706" s="127" t="s">
        <v>44</v>
      </c>
      <c r="BE706" s="127" t="s">
        <v>44</v>
      </c>
      <c r="BF706" s="127" t="s">
        <v>44</v>
      </c>
      <c r="BG706" s="127" t="s">
        <v>44</v>
      </c>
      <c r="BH706" s="127" t="s">
        <v>44</v>
      </c>
      <c r="BI706" s="127" t="s">
        <v>44</v>
      </c>
      <c r="BJ706" s="127" t="s">
        <v>44</v>
      </c>
      <c r="BK706" s="127" t="s">
        <v>44</v>
      </c>
      <c r="BL706" s="127" t="s">
        <v>44</v>
      </c>
      <c r="BM706" s="127" t="s">
        <v>44</v>
      </c>
      <c r="BN706" s="127" t="s">
        <v>44</v>
      </c>
      <c r="BO706" s="127" t="s">
        <v>44</v>
      </c>
      <c r="BP706" s="127" t="s">
        <v>44</v>
      </c>
      <c r="BQ706" s="127" t="s">
        <v>44</v>
      </c>
      <c r="BR706" s="127" t="s">
        <v>44</v>
      </c>
      <c r="BS706" s="127" t="s">
        <v>44</v>
      </c>
      <c r="BT706" s="127">
        <v>0.12937170149524729</v>
      </c>
      <c r="BU706" s="127">
        <v>0.16554182959809369</v>
      </c>
      <c r="BV706" s="174">
        <v>-2.7312774525207049</v>
      </c>
      <c r="BW706" s="174">
        <v>-0.66651849679588981</v>
      </c>
      <c r="BX706" s="127">
        <v>-0.20704164321242491</v>
      </c>
      <c r="BY706" s="127">
        <v>-0.2315749958226318</v>
      </c>
      <c r="BZ706" s="174">
        <v>-0.18965984854593909</v>
      </c>
      <c r="CA706" s="179">
        <v>-4.7142824837070003E-2</v>
      </c>
      <c r="CB706" s="179">
        <v>-1.33714054923733E-2</v>
      </c>
      <c r="CC706" s="179">
        <v>-0.1284013420293304</v>
      </c>
      <c r="CD706" s="179">
        <v>-6.8921550874400203E-2</v>
      </c>
      <c r="CE706" s="179">
        <v>-3.9110570379718303E-2</v>
      </c>
      <c r="CF706" s="179">
        <v>-5.1443184962916298E-2</v>
      </c>
      <c r="CG706" s="176">
        <v>894.24026132999995</v>
      </c>
      <c r="CH706" s="168" t="s">
        <v>44</v>
      </c>
      <c r="CI706" s="169" t="s">
        <v>44</v>
      </c>
      <c r="CJ706" s="169" t="s">
        <v>44</v>
      </c>
      <c r="CK706" s="169" t="s">
        <v>44</v>
      </c>
      <c r="CL706" s="169" t="s">
        <v>44</v>
      </c>
      <c r="CM706" s="177">
        <v>32816940.050000001</v>
      </c>
      <c r="CN706" s="177">
        <v>35085315.983174607</v>
      </c>
      <c r="CO706" s="177">
        <v>268399.28999999998</v>
      </c>
      <c r="CP706" s="127" t="s">
        <v>44</v>
      </c>
      <c r="CQ706" s="127" t="s">
        <v>44</v>
      </c>
      <c r="CR706" s="127" t="s">
        <v>44</v>
      </c>
      <c r="CS706" s="127" t="s">
        <v>44</v>
      </c>
      <c r="CT706" s="125" t="s">
        <v>44</v>
      </c>
      <c r="CU706" s="125" t="s">
        <v>44</v>
      </c>
      <c r="CV706" s="125" t="s">
        <v>7113</v>
      </c>
      <c r="CW706" s="125" t="s">
        <v>44</v>
      </c>
      <c r="CX706" s="153">
        <v>25569.604861099539</v>
      </c>
    </row>
    <row r="707" spans="1:102" ht="15" customHeight="1" x14ac:dyDescent="0.25">
      <c r="A707" s="8"/>
      <c r="B707" s="128">
        <v>10326625000100</v>
      </c>
      <c r="C707" s="151" t="s">
        <v>7114</v>
      </c>
      <c r="D707" s="125">
        <v>11</v>
      </c>
      <c r="E707" s="125"/>
      <c r="F707" s="121" t="s">
        <v>3266</v>
      </c>
      <c r="G707" s="125" t="s">
        <v>7115</v>
      </c>
      <c r="H707" s="125" t="s">
        <v>3264</v>
      </c>
      <c r="I707" s="125" t="s">
        <v>3265</v>
      </c>
      <c r="J707" s="125" t="s">
        <v>3318</v>
      </c>
      <c r="K707" s="125" t="s">
        <v>3285</v>
      </c>
      <c r="L707" s="125" t="s">
        <v>3272</v>
      </c>
      <c r="M707" s="125" t="s">
        <v>160</v>
      </c>
      <c r="N707" s="125" t="s">
        <v>3305</v>
      </c>
      <c r="O707" s="125" t="s">
        <v>161</v>
      </c>
      <c r="P707" s="125" t="s">
        <v>3299</v>
      </c>
      <c r="Q707" s="126">
        <v>1000</v>
      </c>
      <c r="R707" s="125" t="s">
        <v>4571</v>
      </c>
      <c r="S707" s="187" t="s">
        <v>44</v>
      </c>
      <c r="T707" s="170">
        <v>100</v>
      </c>
      <c r="U707" s="170">
        <v>1000</v>
      </c>
      <c r="V707" s="171" t="s">
        <v>3271</v>
      </c>
      <c r="W707" s="171" t="s">
        <v>132</v>
      </c>
      <c r="X707" s="171" t="s">
        <v>5315</v>
      </c>
      <c r="Y707" s="171" t="s">
        <v>3288</v>
      </c>
      <c r="Z707" s="171">
        <v>15</v>
      </c>
      <c r="AA707" s="171" t="s">
        <v>44</v>
      </c>
      <c r="AB707" s="168" t="s">
        <v>44</v>
      </c>
      <c r="AC707" s="171" t="s">
        <v>44</v>
      </c>
      <c r="AD707" s="168">
        <v>5.0000000000000001E-3</v>
      </c>
      <c r="AE707" s="168" t="s">
        <v>44</v>
      </c>
      <c r="AF707" s="168">
        <v>8.0000000000000002E-3</v>
      </c>
      <c r="AG707" s="168">
        <v>0.2</v>
      </c>
      <c r="AH707" s="171" t="s">
        <v>44</v>
      </c>
      <c r="AI707" s="171" t="s">
        <v>44</v>
      </c>
      <c r="AJ707" s="171" t="s">
        <v>130</v>
      </c>
      <c r="AK707" s="172">
        <v>39829</v>
      </c>
      <c r="AL707" s="186" t="s">
        <v>7116</v>
      </c>
      <c r="AM707" s="127">
        <v>7.5861435908322001E-3</v>
      </c>
      <c r="AN707" s="127">
        <v>3.5098824509232199E-2</v>
      </c>
      <c r="AO707" s="127">
        <v>0.1324397162577497</v>
      </c>
      <c r="AP707" s="127">
        <v>0.12943364420717809</v>
      </c>
      <c r="AQ707" s="127">
        <v>0.13690694563872219</v>
      </c>
      <c r="AR707" s="127">
        <v>0.12391396414861661</v>
      </c>
      <c r="AS707" s="127">
        <v>0.117999411922488</v>
      </c>
      <c r="AT707" s="127">
        <v>0.1392055391026574</v>
      </c>
      <c r="AU707" s="127" t="s">
        <v>44</v>
      </c>
      <c r="AV707" s="127" t="s">
        <v>44</v>
      </c>
      <c r="AW707" s="127">
        <v>0.1041275322503894</v>
      </c>
      <c r="AX707" s="127">
        <v>0.69537797535651424</v>
      </c>
      <c r="AY707" s="127">
        <v>0.77306180989127349</v>
      </c>
      <c r="AZ707" s="127">
        <v>0.89320383449841612</v>
      </c>
      <c r="BA707" s="127">
        <v>0.98347738386024519</v>
      </c>
      <c r="BB707" s="127">
        <v>1.0696038578705254</v>
      </c>
      <c r="BC707" s="127">
        <v>1.1395463852259251</v>
      </c>
      <c r="BD707" s="127">
        <v>0.90438750991989303</v>
      </c>
      <c r="BE707" s="127">
        <v>1.1250747532154186</v>
      </c>
      <c r="BF707" s="127" t="s">
        <v>44</v>
      </c>
      <c r="BG707" s="127" t="s">
        <v>44</v>
      </c>
      <c r="BH707" s="127">
        <v>1.1201377237313417</v>
      </c>
      <c r="BI707" s="127">
        <v>-3.3232378674212001E-3</v>
      </c>
      <c r="BJ707" s="127">
        <v>-1.03035276185603E-2</v>
      </c>
      <c r="BK707" s="127">
        <v>-1.5835191599225602E-2</v>
      </c>
      <c r="BL707" s="127">
        <v>-1.9216113102217269E-3</v>
      </c>
      <c r="BM707" s="127">
        <v>7.8981900186956278E-3</v>
      </c>
      <c r="BN707" s="127">
        <v>1.51742359943742E-2</v>
      </c>
      <c r="BO707" s="127">
        <v>-1.2474981662337001E-2</v>
      </c>
      <c r="BP707" s="127">
        <v>1.5475503649623201E-2</v>
      </c>
      <c r="BQ707" s="127" t="s">
        <v>44</v>
      </c>
      <c r="BR707" s="127" t="s">
        <v>44</v>
      </c>
      <c r="BS707" s="127">
        <v>1.0218083573965586E-2</v>
      </c>
      <c r="BT707" s="127">
        <v>1.1808431103632199E-2</v>
      </c>
      <c r="BU707" s="127">
        <v>5.6643770197552998E-3</v>
      </c>
      <c r="BV707" s="174">
        <v>-1.1707050081652657</v>
      </c>
      <c r="BW707" s="174">
        <v>0.94469782238974276</v>
      </c>
      <c r="BX707" s="127">
        <v>-5.4411072013414996E-3</v>
      </c>
      <c r="BY707" s="127">
        <v>-5.1075075813839403E-2</v>
      </c>
      <c r="BZ707" s="174">
        <v>5.9222578833480004E-4</v>
      </c>
      <c r="CA707" s="179">
        <v>-1.2739502849504199E-2</v>
      </c>
      <c r="CB707" s="179">
        <v>4.7814078652708E-3</v>
      </c>
      <c r="CC707" s="179">
        <v>5.5675103166706597E-2</v>
      </c>
      <c r="CD707" s="179">
        <v>4.0093303915515001E-2</v>
      </c>
      <c r="CE707" s="179">
        <v>1.5865727847279101E-2</v>
      </c>
      <c r="CF707" s="179">
        <v>1.7623270120715E-3</v>
      </c>
      <c r="CG707" s="176">
        <v>5.5044786400000003</v>
      </c>
      <c r="CH707" s="168">
        <v>0.27</v>
      </c>
      <c r="CI707" s="169" t="s">
        <v>44</v>
      </c>
      <c r="CJ707" s="169">
        <v>1.3500000000000001E-3</v>
      </c>
      <c r="CK707" s="169" t="s">
        <v>44</v>
      </c>
      <c r="CL707" s="169">
        <v>1.3500000000000001E-3</v>
      </c>
      <c r="CM707" s="177">
        <v>781130919.65999997</v>
      </c>
      <c r="CN707" s="177">
        <v>880869395.20246017</v>
      </c>
      <c r="CO707" s="177">
        <v>-203786003.43000004</v>
      </c>
      <c r="CP707" s="127" t="s">
        <v>44</v>
      </c>
      <c r="CQ707" s="127" t="s">
        <v>44</v>
      </c>
      <c r="CR707" s="127" t="s">
        <v>44</v>
      </c>
      <c r="CS707" s="127" t="s">
        <v>44</v>
      </c>
      <c r="CT707" s="125" t="s">
        <v>44</v>
      </c>
      <c r="CU707" s="125" t="s">
        <v>44</v>
      </c>
      <c r="CV707" s="125" t="s">
        <v>7117</v>
      </c>
      <c r="CW707" s="125" t="s">
        <v>44</v>
      </c>
      <c r="CX707" s="153">
        <v>25569.625694432871</v>
      </c>
    </row>
    <row r="708" spans="1:102" ht="15" customHeight="1" x14ac:dyDescent="0.25">
      <c r="A708" s="8"/>
      <c r="B708" s="128">
        <v>60535430000130</v>
      </c>
      <c r="C708" s="151" t="s">
        <v>3907</v>
      </c>
      <c r="D708" s="125">
        <v>36</v>
      </c>
      <c r="E708" s="125"/>
      <c r="F708" s="121"/>
      <c r="G708" s="125" t="s">
        <v>673</v>
      </c>
      <c r="H708" s="125" t="s">
        <v>347</v>
      </c>
      <c r="I708" s="125" t="s">
        <v>3278</v>
      </c>
      <c r="J708" s="125" t="s">
        <v>3317</v>
      </c>
      <c r="K708" s="125" t="s">
        <v>3298</v>
      </c>
      <c r="L708" s="125" t="s">
        <v>3272</v>
      </c>
      <c r="M708" s="125" t="s">
        <v>4629</v>
      </c>
      <c r="N708" s="125" t="s">
        <v>44</v>
      </c>
      <c r="O708" s="125" t="s">
        <v>4630</v>
      </c>
      <c r="P708" s="125" t="s">
        <v>3824</v>
      </c>
      <c r="Q708" s="126">
        <v>100</v>
      </c>
      <c r="R708" s="125" t="s">
        <v>4612</v>
      </c>
      <c r="S708" s="187" t="s">
        <v>44</v>
      </c>
      <c r="T708" s="170">
        <v>0.01</v>
      </c>
      <c r="U708" s="170">
        <v>0.01</v>
      </c>
      <c r="V708" s="171" t="s">
        <v>3271</v>
      </c>
      <c r="W708" s="171" t="s">
        <v>132</v>
      </c>
      <c r="X708" s="171" t="s">
        <v>132</v>
      </c>
      <c r="Y708" s="171" t="s">
        <v>132</v>
      </c>
      <c r="Z708" s="171">
        <v>0</v>
      </c>
      <c r="AA708" s="171" t="s">
        <v>44</v>
      </c>
      <c r="AB708" s="168" t="s">
        <v>44</v>
      </c>
      <c r="AC708" s="171" t="s">
        <v>44</v>
      </c>
      <c r="AD708" s="168">
        <v>1.2E-2</v>
      </c>
      <c r="AE708" s="168" t="s">
        <v>44</v>
      </c>
      <c r="AF708" s="168">
        <v>1.2E-2</v>
      </c>
      <c r="AG708" s="168">
        <v>0.2</v>
      </c>
      <c r="AH708" s="171" t="s">
        <v>3322</v>
      </c>
      <c r="AI708" s="171" t="s">
        <v>4573</v>
      </c>
      <c r="AJ708" s="171" t="s">
        <v>130</v>
      </c>
      <c r="AK708" s="172">
        <v>45841</v>
      </c>
      <c r="AL708" s="186" t="s">
        <v>7118</v>
      </c>
      <c r="AM708" s="127" t="s">
        <v>44</v>
      </c>
      <c r="AN708" s="127" t="s">
        <v>44</v>
      </c>
      <c r="AO708" s="127" t="s">
        <v>44</v>
      </c>
      <c r="AP708" s="127" t="s">
        <v>44</v>
      </c>
      <c r="AQ708" s="127" t="s">
        <v>44</v>
      </c>
      <c r="AR708" s="127" t="s">
        <v>44</v>
      </c>
      <c r="AS708" s="127" t="s">
        <v>44</v>
      </c>
      <c r="AT708" s="127" t="s">
        <v>44</v>
      </c>
      <c r="AU708" s="127" t="s">
        <v>44</v>
      </c>
      <c r="AV708" s="127" t="s">
        <v>44</v>
      </c>
      <c r="AW708" s="127" t="s">
        <v>44</v>
      </c>
      <c r="AX708" s="127" t="s">
        <v>44</v>
      </c>
      <c r="AY708" s="127" t="s">
        <v>44</v>
      </c>
      <c r="AZ708" s="127" t="s">
        <v>44</v>
      </c>
      <c r="BA708" s="127" t="s">
        <v>44</v>
      </c>
      <c r="BB708" s="127" t="s">
        <v>44</v>
      </c>
      <c r="BC708" s="127" t="s">
        <v>44</v>
      </c>
      <c r="BD708" s="127" t="s">
        <v>44</v>
      </c>
      <c r="BE708" s="127" t="s">
        <v>44</v>
      </c>
      <c r="BF708" s="127" t="s">
        <v>44</v>
      </c>
      <c r="BG708" s="127" t="s">
        <v>44</v>
      </c>
      <c r="BH708" s="127" t="s">
        <v>44</v>
      </c>
      <c r="BI708" s="127" t="s">
        <v>44</v>
      </c>
      <c r="BJ708" s="127" t="s">
        <v>44</v>
      </c>
      <c r="BK708" s="127" t="s">
        <v>44</v>
      </c>
      <c r="BL708" s="127" t="s">
        <v>44</v>
      </c>
      <c r="BM708" s="127" t="s">
        <v>44</v>
      </c>
      <c r="BN708" s="127" t="s">
        <v>44</v>
      </c>
      <c r="BO708" s="127" t="s">
        <v>44</v>
      </c>
      <c r="BP708" s="127" t="s">
        <v>44</v>
      </c>
      <c r="BQ708" s="127" t="s">
        <v>44</v>
      </c>
      <c r="BR708" s="127" t="s">
        <v>44</v>
      </c>
      <c r="BS708" s="127" t="s">
        <v>44</v>
      </c>
      <c r="BT708" s="127" t="s">
        <v>44</v>
      </c>
      <c r="BU708" s="127" t="s">
        <v>44</v>
      </c>
      <c r="BV708" s="174" t="s">
        <v>44</v>
      </c>
      <c r="BW708" s="174" t="s">
        <v>44</v>
      </c>
      <c r="BX708" s="127" t="s">
        <v>44</v>
      </c>
      <c r="BY708" s="127" t="s">
        <v>44</v>
      </c>
      <c r="BZ708" s="174" t="s">
        <v>44</v>
      </c>
      <c r="CA708" s="179" t="s">
        <v>44</v>
      </c>
      <c r="CB708" s="179" t="s">
        <v>44</v>
      </c>
      <c r="CC708" s="179" t="s">
        <v>44</v>
      </c>
      <c r="CD708" s="179" t="s">
        <v>44</v>
      </c>
      <c r="CE708" s="179" t="s">
        <v>44</v>
      </c>
      <c r="CF708" s="179" t="s">
        <v>44</v>
      </c>
      <c r="CG708" s="176" t="s">
        <v>44</v>
      </c>
      <c r="CH708" s="168">
        <v>0.15</v>
      </c>
      <c r="CI708" s="169">
        <v>0.1</v>
      </c>
      <c r="CJ708" s="169">
        <v>1.8E-3</v>
      </c>
      <c r="CK708" s="169" t="s">
        <v>44</v>
      </c>
      <c r="CL708" s="169">
        <v>1.8E-3</v>
      </c>
      <c r="CM708" s="177" t="s">
        <v>44</v>
      </c>
      <c r="CN708" s="177" t="s">
        <v>44</v>
      </c>
      <c r="CO708" s="177" t="s">
        <v>44</v>
      </c>
      <c r="CP708" s="127" t="s">
        <v>44</v>
      </c>
      <c r="CQ708" s="127" t="s">
        <v>44</v>
      </c>
      <c r="CR708" s="127" t="s">
        <v>44</v>
      </c>
      <c r="CS708" s="127" t="s">
        <v>44</v>
      </c>
      <c r="CT708" s="125" t="s">
        <v>44</v>
      </c>
      <c r="CU708" s="125" t="s">
        <v>44</v>
      </c>
      <c r="CV708" s="125" t="s">
        <v>7119</v>
      </c>
      <c r="CW708" s="125" t="s">
        <v>44</v>
      </c>
      <c r="CX708" s="153">
        <v>25569.625694432871</v>
      </c>
    </row>
    <row r="709" spans="1:102" ht="15" customHeight="1" x14ac:dyDescent="0.25">
      <c r="A709" s="8"/>
      <c r="B709" s="128">
        <v>25213355000190</v>
      </c>
      <c r="C709" s="151" t="s">
        <v>7120</v>
      </c>
      <c r="D709" s="125">
        <v>13</v>
      </c>
      <c r="E709" s="125" t="s">
        <v>131</v>
      </c>
      <c r="F709" s="121" t="s">
        <v>3267</v>
      </c>
      <c r="G709" s="125" t="s">
        <v>7115</v>
      </c>
      <c r="H709" s="125" t="s">
        <v>3264</v>
      </c>
      <c r="I709" s="125" t="s">
        <v>3265</v>
      </c>
      <c r="J709" s="125" t="s">
        <v>3318</v>
      </c>
      <c r="K709" s="125" t="s">
        <v>3285</v>
      </c>
      <c r="L709" s="125" t="s">
        <v>3273</v>
      </c>
      <c r="M709" s="125" t="s">
        <v>4903</v>
      </c>
      <c r="N709" s="125" t="s">
        <v>4699</v>
      </c>
      <c r="O709" s="125" t="s">
        <v>262</v>
      </c>
      <c r="P709" s="125" t="s">
        <v>3821</v>
      </c>
      <c r="Q709" s="126">
        <v>501.9</v>
      </c>
      <c r="R709" s="125" t="s">
        <v>4571</v>
      </c>
      <c r="S709" s="187" t="s">
        <v>44</v>
      </c>
      <c r="T709" s="170">
        <v>100</v>
      </c>
      <c r="U709" s="170">
        <v>100</v>
      </c>
      <c r="V709" s="171" t="s">
        <v>3271</v>
      </c>
      <c r="W709" s="171" t="s">
        <v>132</v>
      </c>
      <c r="X709" s="171" t="s">
        <v>7121</v>
      </c>
      <c r="Y709" s="171" t="s">
        <v>3292</v>
      </c>
      <c r="Z709" s="171">
        <v>76</v>
      </c>
      <c r="AA709" s="171" t="s">
        <v>44</v>
      </c>
      <c r="AB709" s="168" t="s">
        <v>44</v>
      </c>
      <c r="AC709" s="171" t="s">
        <v>44</v>
      </c>
      <c r="AD709" s="168">
        <v>0.01</v>
      </c>
      <c r="AE709" s="168" t="s">
        <v>44</v>
      </c>
      <c r="AF709" s="168">
        <v>1.09E-2</v>
      </c>
      <c r="AG709" s="168">
        <v>0.2</v>
      </c>
      <c r="AH709" s="171" t="s">
        <v>44</v>
      </c>
      <c r="AI709" s="171" t="s">
        <v>44</v>
      </c>
      <c r="AJ709" s="171" t="s">
        <v>130</v>
      </c>
      <c r="AK709" s="172">
        <v>42646</v>
      </c>
      <c r="AL709" s="186" t="s">
        <v>7122</v>
      </c>
      <c r="AM709" s="127">
        <v>9.9648101755304992E-3</v>
      </c>
      <c r="AN709" s="127">
        <v>4.7306626248434701E-2</v>
      </c>
      <c r="AO709" s="127">
        <v>0.16097177865847051</v>
      </c>
      <c r="AP709" s="127">
        <v>0.1455274651547597</v>
      </c>
      <c r="AQ709" s="127">
        <v>0.14413752293118651</v>
      </c>
      <c r="AR709" s="127">
        <v>0.12633458996843339</v>
      </c>
      <c r="AS709" s="127">
        <v>0.14342411687450071</v>
      </c>
      <c r="AT709" s="127">
        <v>0.14996984320726001</v>
      </c>
      <c r="AU709" s="127" t="s">
        <v>44</v>
      </c>
      <c r="AV709" s="127" t="s">
        <v>44</v>
      </c>
      <c r="AW709" s="127">
        <v>0.10776237926639951</v>
      </c>
      <c r="AX709" s="127">
        <v>0.91341660511757561</v>
      </c>
      <c r="AY709" s="127">
        <v>1.041942190908572</v>
      </c>
      <c r="AZ709" s="127">
        <v>1.0856306099595925</v>
      </c>
      <c r="BA709" s="127">
        <v>1.1141204091981929</v>
      </c>
      <c r="BB709" s="127">
        <v>1.1338836378083914</v>
      </c>
      <c r="BC709" s="127">
        <v>1.1618071160637211</v>
      </c>
      <c r="BD709" s="127">
        <v>1.0992510709103744</v>
      </c>
      <c r="BE709" s="127">
        <v>1.2120730642171846</v>
      </c>
      <c r="BF709" s="127" t="s">
        <v>44</v>
      </c>
      <c r="BG709" s="127" t="s">
        <v>44</v>
      </c>
      <c r="BH709" s="127">
        <v>1.2601003466048355</v>
      </c>
      <c r="BI709" s="127">
        <v>-9.4457128272289995E-4</v>
      </c>
      <c r="BJ709" s="127">
        <v>1.9042741206419999E-3</v>
      </c>
      <c r="BK709" s="127">
        <v>1.26968708014951E-2</v>
      </c>
      <c r="BL709" s="127">
        <v>1.3184362242160574E-2</v>
      </c>
      <c r="BM709" s="127">
        <v>1.5099637241961172E-2</v>
      </c>
      <c r="BN709" s="127">
        <v>1.7594861814190999E-2</v>
      </c>
      <c r="BO709" s="127">
        <v>1.29497232896755E-2</v>
      </c>
      <c r="BP709" s="127">
        <v>2.62398077542258E-2</v>
      </c>
      <c r="BQ709" s="127" t="s">
        <v>44</v>
      </c>
      <c r="BR709" s="127" t="s">
        <v>44</v>
      </c>
      <c r="BS709" s="127">
        <v>2.049111483778443E-2</v>
      </c>
      <c r="BT709" s="127">
        <v>4.1150539574921E-3</v>
      </c>
      <c r="BU709" s="127">
        <v>4.0258952375323998E-3</v>
      </c>
      <c r="BV709" s="174">
        <v>2.6758739659738642</v>
      </c>
      <c r="BW709" s="174">
        <v>3.5901991559908049</v>
      </c>
      <c r="BX709" s="127">
        <v>-2.3984438901593999E-3</v>
      </c>
      <c r="BY709" s="127">
        <v>-6.5968698212275998E-3</v>
      </c>
      <c r="BZ709" s="174">
        <v>2.4560600027519999E-4</v>
      </c>
      <c r="CA709" s="179">
        <v>3.8518531201172199E-2</v>
      </c>
      <c r="CB709" s="179">
        <v>-5.8461188755279198E-2</v>
      </c>
      <c r="CC709" s="179">
        <v>3.44170140251897E-2</v>
      </c>
      <c r="CD709" s="179">
        <v>5.1482613934061901E-2</v>
      </c>
      <c r="CE709" s="179">
        <v>-8.0742625352083194E-2</v>
      </c>
      <c r="CF709" s="179">
        <v>9.4410986146790995E-3</v>
      </c>
      <c r="CG709" s="176">
        <v>2.6514133700000002</v>
      </c>
      <c r="CH709" s="168">
        <v>0.27</v>
      </c>
      <c r="CI709" s="169">
        <v>0.1</v>
      </c>
      <c r="CJ709" s="169">
        <v>2.7000000000000001E-3</v>
      </c>
      <c r="CK709" s="169">
        <v>2.21146882416714E-4</v>
      </c>
      <c r="CL709" s="169">
        <v>2.9211468824167143E-3</v>
      </c>
      <c r="CM709" s="177">
        <v>1173482113.8900001</v>
      </c>
      <c r="CN709" s="177">
        <v>1109292857.0096824</v>
      </c>
      <c r="CO709" s="177">
        <v>45688288.630000003</v>
      </c>
      <c r="CP709" s="127" t="s">
        <v>44</v>
      </c>
      <c r="CQ709" s="127" t="s">
        <v>44</v>
      </c>
      <c r="CR709" s="127" t="s">
        <v>44</v>
      </c>
      <c r="CS709" s="127" t="s">
        <v>44</v>
      </c>
      <c r="CT709" s="125" t="s">
        <v>44</v>
      </c>
      <c r="CU709" s="125" t="s">
        <v>44</v>
      </c>
      <c r="CV709" s="125" t="s">
        <v>7123</v>
      </c>
      <c r="CW709" s="125" t="s">
        <v>44</v>
      </c>
      <c r="CX709" s="153">
        <v>25569.625694432871</v>
      </c>
    </row>
    <row r="710" spans="1:102" ht="15" customHeight="1" x14ac:dyDescent="0.25">
      <c r="A710" s="8"/>
      <c r="B710" s="128">
        <v>17313316000136</v>
      </c>
      <c r="C710" s="151" t="s">
        <v>7124</v>
      </c>
      <c r="D710" s="125">
        <v>13</v>
      </c>
      <c r="E710" s="125"/>
      <c r="F710" s="121" t="s">
        <v>3274</v>
      </c>
      <c r="G710" s="125" t="s">
        <v>7115</v>
      </c>
      <c r="H710" s="125" t="s">
        <v>3263</v>
      </c>
      <c r="I710" s="125" t="s">
        <v>3257</v>
      </c>
      <c r="J710" s="125" t="s">
        <v>357</v>
      </c>
      <c r="K710" s="125" t="s">
        <v>3285</v>
      </c>
      <c r="L710" s="125" t="s">
        <v>3273</v>
      </c>
      <c r="M710" s="125" t="s">
        <v>4903</v>
      </c>
      <c r="N710" s="125" t="s">
        <v>111</v>
      </c>
      <c r="O710" s="125" t="s">
        <v>262</v>
      </c>
      <c r="P710" s="125" t="s">
        <v>3821</v>
      </c>
      <c r="Q710" s="126">
        <v>501.9</v>
      </c>
      <c r="R710" s="125" t="s">
        <v>4571</v>
      </c>
      <c r="S710" s="187" t="s">
        <v>44</v>
      </c>
      <c r="T710" s="170">
        <v>100</v>
      </c>
      <c r="U710" s="170">
        <v>500</v>
      </c>
      <c r="V710" s="171" t="s">
        <v>3271</v>
      </c>
      <c r="W710" s="171" t="s">
        <v>132</v>
      </c>
      <c r="X710" s="171" t="s">
        <v>7125</v>
      </c>
      <c r="Y710" s="171" t="s">
        <v>3292</v>
      </c>
      <c r="Z710" s="171">
        <v>180</v>
      </c>
      <c r="AA710" s="171" t="s">
        <v>44</v>
      </c>
      <c r="AB710" s="168" t="s">
        <v>44</v>
      </c>
      <c r="AC710" s="171" t="s">
        <v>44</v>
      </c>
      <c r="AD710" s="168">
        <v>1.15E-2</v>
      </c>
      <c r="AE710" s="168" t="s">
        <v>44</v>
      </c>
      <c r="AF710" s="168" t="s">
        <v>44</v>
      </c>
      <c r="AG710" s="168">
        <v>0.2</v>
      </c>
      <c r="AH710" s="171" t="s">
        <v>44</v>
      </c>
      <c r="AI710" s="171" t="s">
        <v>44</v>
      </c>
      <c r="AJ710" s="171" t="s">
        <v>130</v>
      </c>
      <c r="AK710" s="172">
        <v>41359</v>
      </c>
      <c r="AL710" s="186" t="s">
        <v>7126</v>
      </c>
      <c r="AM710" s="127">
        <v>1.1167945771048699E-2</v>
      </c>
      <c r="AN710" s="127">
        <v>4.7808886712495703E-2</v>
      </c>
      <c r="AO710" s="127">
        <v>0.15334642840806101</v>
      </c>
      <c r="AP710" s="127">
        <v>0.14170298912615159</v>
      </c>
      <c r="AQ710" s="127">
        <v>0.14166549318781979</v>
      </c>
      <c r="AR710" s="127">
        <v>0.12485274708053019</v>
      </c>
      <c r="AS710" s="127">
        <v>0.14149581242603429</v>
      </c>
      <c r="AT710" s="127">
        <v>0.1570510440596031</v>
      </c>
      <c r="AU710" s="127" t="s">
        <v>44</v>
      </c>
      <c r="AV710" s="127" t="s">
        <v>44</v>
      </c>
      <c r="AW710" s="127">
        <v>0.12389550189571059</v>
      </c>
      <c r="AX710" s="127">
        <v>1.0237010974256138</v>
      </c>
      <c r="AY710" s="127">
        <v>1.0530046235915151</v>
      </c>
      <c r="AZ710" s="127">
        <v>1.0342034982478463</v>
      </c>
      <c r="BA710" s="127">
        <v>1.0829074492526194</v>
      </c>
      <c r="BB710" s="127">
        <v>1.1118155901048477</v>
      </c>
      <c r="BC710" s="127">
        <v>1.1481796874039665</v>
      </c>
      <c r="BD710" s="127">
        <v>1.084471891674621</v>
      </c>
      <c r="BE710" s="127">
        <v>1.2693041223544872</v>
      </c>
      <c r="BF710" s="127" t="s">
        <v>44</v>
      </c>
      <c r="BG710" s="127" t="s">
        <v>44</v>
      </c>
      <c r="BH710" s="127">
        <v>1.4922397470835058</v>
      </c>
      <c r="BI710" s="127">
        <v>2.5856431279519998E-4</v>
      </c>
      <c r="BJ710" s="127">
        <v>2.4065345847030001E-3</v>
      </c>
      <c r="BK710" s="127">
        <v>5.0715205510856003E-3</v>
      </c>
      <c r="BL710" s="127">
        <v>9.5934454025021765E-3</v>
      </c>
      <c r="BM710" s="127">
        <v>1.2637135836689684E-2</v>
      </c>
      <c r="BN710" s="127">
        <v>1.61130189262879E-2</v>
      </c>
      <c r="BO710" s="127">
        <v>1.1021418841209199E-2</v>
      </c>
      <c r="BP710" s="127">
        <v>3.3321008606568898E-2</v>
      </c>
      <c r="BQ710" s="127" t="s">
        <v>44</v>
      </c>
      <c r="BR710" s="127" t="s">
        <v>44</v>
      </c>
      <c r="BS710" s="127">
        <v>3.7735882907355078E-2</v>
      </c>
      <c r="BT710" s="127">
        <v>7.5374901745911002E-3</v>
      </c>
      <c r="BU710" s="127">
        <v>2.3278802177901001E-2</v>
      </c>
      <c r="BV710" s="174">
        <v>0.58874500008864916</v>
      </c>
      <c r="BW710" s="174">
        <v>0.99409438231914715</v>
      </c>
      <c r="BX710" s="127">
        <v>-3.3458432557536E-3</v>
      </c>
      <c r="BY710" s="127">
        <v>-2.3733624410509399E-2</v>
      </c>
      <c r="BZ710" s="174">
        <v>6.7030094146530001E-4</v>
      </c>
      <c r="CA710" s="179">
        <v>-5.7416822785438498E-2</v>
      </c>
      <c r="CB710" s="179">
        <v>3.04055792139271E-2</v>
      </c>
      <c r="CC710" s="179">
        <v>-2.8109996609843601E-2</v>
      </c>
      <c r="CD710" s="179">
        <v>2.5066622323589301E-2</v>
      </c>
      <c r="CE710" s="179">
        <v>-0.13453027340367571</v>
      </c>
      <c r="CF710" s="179">
        <v>-7.3268195386999801E-2</v>
      </c>
      <c r="CG710" s="176">
        <v>4592550.5429595402</v>
      </c>
      <c r="CH710" s="168">
        <v>0.24</v>
      </c>
      <c r="CI710" s="169">
        <v>0.15</v>
      </c>
      <c r="CJ710" s="169">
        <v>2.7600000000000003E-3</v>
      </c>
      <c r="CK710" s="169">
        <v>1.324992956752169E-4</v>
      </c>
      <c r="CL710" s="169">
        <v>2.8924992956752171E-3</v>
      </c>
      <c r="CM710" s="177">
        <v>591148600.39999998</v>
      </c>
      <c r="CN710" s="177">
        <v>603060195.90523815</v>
      </c>
      <c r="CO710" s="177">
        <v>-61839349.370000012</v>
      </c>
      <c r="CP710" s="127" t="s">
        <v>44</v>
      </c>
      <c r="CQ710" s="127" t="s">
        <v>44</v>
      </c>
      <c r="CR710" s="127" t="s">
        <v>44</v>
      </c>
      <c r="CS710" s="127" t="s">
        <v>44</v>
      </c>
      <c r="CT710" s="125" t="s">
        <v>44</v>
      </c>
      <c r="CU710" s="125" t="s">
        <v>44</v>
      </c>
      <c r="CV710" s="125" t="s">
        <v>7127</v>
      </c>
      <c r="CW710" s="125" t="s">
        <v>44</v>
      </c>
      <c r="CX710" s="153">
        <v>25569.625694432871</v>
      </c>
    </row>
    <row r="711" spans="1:102" ht="15" customHeight="1" x14ac:dyDescent="0.25">
      <c r="A711" s="8"/>
      <c r="B711" s="128">
        <v>59657690000107</v>
      </c>
      <c r="C711" s="151" t="s">
        <v>7128</v>
      </c>
      <c r="D711" s="125">
        <v>13</v>
      </c>
      <c r="E711" s="125"/>
      <c r="F711" s="121"/>
      <c r="G711" s="125" t="s">
        <v>7115</v>
      </c>
      <c r="H711" s="125" t="s">
        <v>3263</v>
      </c>
      <c r="I711" s="125" t="s">
        <v>3257</v>
      </c>
      <c r="J711" s="125" t="s">
        <v>3319</v>
      </c>
      <c r="K711" s="125" t="s">
        <v>3285</v>
      </c>
      <c r="L711" s="125" t="s">
        <v>4605</v>
      </c>
      <c r="M711" s="125" t="s">
        <v>4903</v>
      </c>
      <c r="N711" s="125" t="s">
        <v>44</v>
      </c>
      <c r="O711" s="125" t="s">
        <v>262</v>
      </c>
      <c r="P711" s="125" t="s">
        <v>3821</v>
      </c>
      <c r="Q711" s="126">
        <v>501.9</v>
      </c>
      <c r="R711" s="125" t="s">
        <v>4571</v>
      </c>
      <c r="S711" s="187" t="s">
        <v>44</v>
      </c>
      <c r="T711" s="170">
        <v>500</v>
      </c>
      <c r="U711" s="170">
        <v>500</v>
      </c>
      <c r="V711" s="171" t="s">
        <v>3271</v>
      </c>
      <c r="W711" s="171" t="s">
        <v>132</v>
      </c>
      <c r="X711" s="171" t="s">
        <v>7129</v>
      </c>
      <c r="Y711" s="171" t="s">
        <v>3292</v>
      </c>
      <c r="Z711" s="171">
        <v>45</v>
      </c>
      <c r="AA711" s="171" t="s">
        <v>44</v>
      </c>
      <c r="AB711" s="168" t="s">
        <v>44</v>
      </c>
      <c r="AC711" s="171" t="s">
        <v>44</v>
      </c>
      <c r="AD711" s="168">
        <v>0.01</v>
      </c>
      <c r="AE711" s="168" t="s">
        <v>44</v>
      </c>
      <c r="AF711" s="168">
        <v>1.3999999999999999E-2</v>
      </c>
      <c r="AG711" s="168">
        <v>0.2</v>
      </c>
      <c r="AH711" s="171" t="s">
        <v>3253</v>
      </c>
      <c r="AI711" s="171" t="s">
        <v>3254</v>
      </c>
      <c r="AJ711" s="171" t="s">
        <v>130</v>
      </c>
      <c r="AK711" s="172">
        <v>45726</v>
      </c>
      <c r="AL711" s="186" t="s">
        <v>7130</v>
      </c>
      <c r="AM711" s="127">
        <v>1.17285301492169E-2</v>
      </c>
      <c r="AN711" s="127">
        <v>4.9203166535106702E-2</v>
      </c>
      <c r="AO711" s="127">
        <v>0.16290681473906241</v>
      </c>
      <c r="AP711" s="127" t="s">
        <v>44</v>
      </c>
      <c r="AQ711" s="127" t="s">
        <v>44</v>
      </c>
      <c r="AR711" s="127" t="s">
        <v>44</v>
      </c>
      <c r="AS711" s="127" t="s">
        <v>44</v>
      </c>
      <c r="AT711" s="127" t="s">
        <v>44</v>
      </c>
      <c r="AU711" s="127" t="s">
        <v>44</v>
      </c>
      <c r="AV711" s="127" t="s">
        <v>44</v>
      </c>
      <c r="AW711" s="127">
        <v>0.16231501278925251</v>
      </c>
      <c r="AX711" s="127">
        <v>1.07508663017221</v>
      </c>
      <c r="AY711" s="127">
        <v>1.0837140418764213</v>
      </c>
      <c r="AZ711" s="127">
        <v>1.0986809372776738</v>
      </c>
      <c r="BA711" s="127" t="s">
        <v>44</v>
      </c>
      <c r="BB711" s="127" t="s">
        <v>44</v>
      </c>
      <c r="BC711" s="127" t="s">
        <v>44</v>
      </c>
      <c r="BD711" s="127" t="s">
        <v>44</v>
      </c>
      <c r="BE711" s="127" t="s">
        <v>44</v>
      </c>
      <c r="BF711" s="127" t="s">
        <v>44</v>
      </c>
      <c r="BG711" s="127" t="s">
        <v>44</v>
      </c>
      <c r="BH711" s="127">
        <v>1.1040015028490198</v>
      </c>
      <c r="BI711" s="127">
        <v>8.1914869096340001E-4</v>
      </c>
      <c r="BJ711" s="127">
        <v>3.8008144073139998E-3</v>
      </c>
      <c r="BK711" s="127">
        <v>1.4631906882087001E-2</v>
      </c>
      <c r="BL711" s="127" t="s">
        <v>44</v>
      </c>
      <c r="BM711" s="127" t="s">
        <v>44</v>
      </c>
      <c r="BN711" s="127" t="s">
        <v>44</v>
      </c>
      <c r="BO711" s="127" t="s">
        <v>44</v>
      </c>
      <c r="BP711" s="127" t="s">
        <v>44</v>
      </c>
      <c r="BQ711" s="127" t="s">
        <v>44</v>
      </c>
      <c r="BR711" s="127" t="s">
        <v>44</v>
      </c>
      <c r="BS711" s="127">
        <v>1.3330794518249922E-2</v>
      </c>
      <c r="BT711" s="127">
        <v>2.770513136269E-4</v>
      </c>
      <c r="BU711" s="127">
        <v>4.3099434990629998E-4</v>
      </c>
      <c r="BV711" s="174">
        <v>45.729116549629957</v>
      </c>
      <c r="BW711" s="174">
        <v>30.458558033227657</v>
      </c>
      <c r="BX711" s="127" t="s">
        <v>44</v>
      </c>
      <c r="BY711" s="127" t="s">
        <v>44</v>
      </c>
      <c r="BZ711" s="174">
        <v>1.6278279515499998E-5</v>
      </c>
      <c r="CA711" s="179">
        <v>-4.9003697809705898E-2</v>
      </c>
      <c r="CB711" s="179">
        <v>8.1890367706337605E-2</v>
      </c>
      <c r="CC711" s="179">
        <v>-9.4316876075884501E-2</v>
      </c>
      <c r="CD711" s="179">
        <v>-9.7894752595957896E-2</v>
      </c>
      <c r="CE711" s="179">
        <v>5.1341955297243197E-2</v>
      </c>
      <c r="CF711" s="179">
        <v>-9.1365205035940006E-2</v>
      </c>
      <c r="CG711" s="176">
        <v>1186.85210532</v>
      </c>
      <c r="CH711" s="168">
        <v>0.3</v>
      </c>
      <c r="CI711" s="169">
        <v>0.1</v>
      </c>
      <c r="CJ711" s="169">
        <v>3.0000000000000001E-3</v>
      </c>
      <c r="CK711" s="169">
        <v>2.5485024155748277E-4</v>
      </c>
      <c r="CL711" s="169">
        <v>3.2548502415574829E-3</v>
      </c>
      <c r="CM711" s="177">
        <v>471131064.33999997</v>
      </c>
      <c r="CN711" s="177">
        <v>287494441.01666671</v>
      </c>
      <c r="CO711" s="177">
        <v>258949487.12</v>
      </c>
      <c r="CP711" s="127" t="s">
        <v>44</v>
      </c>
      <c r="CQ711" s="127" t="s">
        <v>44</v>
      </c>
      <c r="CR711" s="127" t="s">
        <v>44</v>
      </c>
      <c r="CS711" s="127" t="s">
        <v>44</v>
      </c>
      <c r="CT711" s="125" t="s">
        <v>44</v>
      </c>
      <c r="CU711" s="125" t="s">
        <v>44</v>
      </c>
      <c r="CV711" s="125" t="s">
        <v>7131</v>
      </c>
      <c r="CW711" s="125" t="s">
        <v>44</v>
      </c>
      <c r="CX711" s="153">
        <v>25569.625694432871</v>
      </c>
    </row>
    <row r="712" spans="1:102" ht="15" customHeight="1" x14ac:dyDescent="0.25">
      <c r="A712" s="8"/>
      <c r="B712" s="128">
        <v>36326980000164</v>
      </c>
      <c r="C712" s="151" t="s">
        <v>7132</v>
      </c>
      <c r="D712" s="125">
        <v>42</v>
      </c>
      <c r="E712" s="125"/>
      <c r="F712" s="121"/>
      <c r="G712" s="125" t="s">
        <v>5304</v>
      </c>
      <c r="H712" s="125" t="s">
        <v>347</v>
      </c>
      <c r="I712" s="125" t="s">
        <v>3256</v>
      </c>
      <c r="J712" s="125" t="s">
        <v>3317</v>
      </c>
      <c r="K712" s="125" t="s">
        <v>3298</v>
      </c>
      <c r="L712" s="125" t="s">
        <v>3273</v>
      </c>
      <c r="M712" s="125" t="s">
        <v>112</v>
      </c>
      <c r="N712" s="125" t="s">
        <v>113</v>
      </c>
      <c r="O712" s="125" t="s">
        <v>3309</v>
      </c>
      <c r="P712" s="125" t="s">
        <v>3308</v>
      </c>
      <c r="Q712" s="126">
        <v>10000</v>
      </c>
      <c r="R712" s="125" t="s">
        <v>4612</v>
      </c>
      <c r="S712" s="187" t="s">
        <v>44</v>
      </c>
      <c r="T712" s="170">
        <v>1000</v>
      </c>
      <c r="U712" s="170">
        <v>10000</v>
      </c>
      <c r="V712" s="171" t="s">
        <v>3271</v>
      </c>
      <c r="W712" s="171" t="s">
        <v>3288</v>
      </c>
      <c r="X712" s="171" t="s">
        <v>7133</v>
      </c>
      <c r="Y712" s="171" t="s">
        <v>3292</v>
      </c>
      <c r="Z712" s="171">
        <v>90</v>
      </c>
      <c r="AA712" s="171" t="s">
        <v>44</v>
      </c>
      <c r="AB712" s="168" t="s">
        <v>44</v>
      </c>
      <c r="AC712" s="171" t="s">
        <v>7134</v>
      </c>
      <c r="AD712" s="168" t="s">
        <v>44</v>
      </c>
      <c r="AE712" s="168">
        <v>1.3</v>
      </c>
      <c r="AF712" s="168" t="s">
        <v>44</v>
      </c>
      <c r="AG712" s="168" t="s">
        <v>44</v>
      </c>
      <c r="AH712" s="171" t="s">
        <v>44</v>
      </c>
      <c r="AI712" s="171" t="s">
        <v>44</v>
      </c>
      <c r="AJ712" s="171" t="s">
        <v>44</v>
      </c>
      <c r="AK712" s="172">
        <v>43938</v>
      </c>
      <c r="AL712" s="186" t="s">
        <v>7135</v>
      </c>
      <c r="AM712" s="127">
        <v>-1.059444989691E-3</v>
      </c>
      <c r="AN712" s="127">
        <v>5.09520502884315E-2</v>
      </c>
      <c r="AO712" s="127">
        <v>0.1914684286421664</v>
      </c>
      <c r="AP712" s="127">
        <v>0.10277643826644441</v>
      </c>
      <c r="AQ712" s="127">
        <v>0.12905397493684151</v>
      </c>
      <c r="AR712" s="127">
        <v>-0.19677213171658209</v>
      </c>
      <c r="AS712" s="127">
        <v>0.17199975226835201</v>
      </c>
      <c r="AT712" s="127">
        <v>-0.18912234486831489</v>
      </c>
      <c r="AU712" s="127" t="s">
        <v>44</v>
      </c>
      <c r="AV712" s="127" t="s">
        <v>44</v>
      </c>
      <c r="AW712" s="127">
        <v>1.9982911541092701E-2</v>
      </c>
      <c r="AX712" s="127" t="s">
        <v>44</v>
      </c>
      <c r="AY712" s="127">
        <v>1.1222337147868091</v>
      </c>
      <c r="AZ712" s="127">
        <v>1.2913070148514614</v>
      </c>
      <c r="BA712" s="127">
        <v>0.77115157877988671</v>
      </c>
      <c r="BB712" s="127">
        <v>1.0007111909484612</v>
      </c>
      <c r="BC712" s="127" t="s">
        <v>44</v>
      </c>
      <c r="BD712" s="127">
        <v>1.3182644313769512</v>
      </c>
      <c r="BE712" s="127" t="s">
        <v>44</v>
      </c>
      <c r="BF712" s="127" t="s">
        <v>44</v>
      </c>
      <c r="BG712" s="127" t="s">
        <v>44</v>
      </c>
      <c r="BH712" s="127">
        <v>0.1608783931783819</v>
      </c>
      <c r="BI712" s="127">
        <v>-1.1968826447944499E-2</v>
      </c>
      <c r="BJ712" s="127">
        <v>5.5496981606387996E-3</v>
      </c>
      <c r="BK712" s="127">
        <v>4.3193520785191002E-2</v>
      </c>
      <c r="BL712" s="127">
        <v>-2.6913229896662338E-2</v>
      </c>
      <c r="BM712" s="127">
        <v>8.123990861941266E-5</v>
      </c>
      <c r="BN712" s="127">
        <v>-0.30551185987082452</v>
      </c>
      <c r="BO712" s="127">
        <v>4.15253586835269E-2</v>
      </c>
      <c r="BP712" s="127">
        <v>-0.3128523803213491</v>
      </c>
      <c r="BQ712" s="127" t="s">
        <v>44</v>
      </c>
      <c r="BR712" s="127" t="s">
        <v>44</v>
      </c>
      <c r="BS712" s="127">
        <v>-9.2712439885049625E-2</v>
      </c>
      <c r="BT712" s="127">
        <v>0.13033342421799959</v>
      </c>
      <c r="BU712" s="127">
        <v>0.1927354096591849</v>
      </c>
      <c r="BV712" s="174">
        <v>0.34843291409113791</v>
      </c>
      <c r="BW712" s="174">
        <v>-0.30130128460221528</v>
      </c>
      <c r="BX712" s="127">
        <v>-6.3599041753259297E-2</v>
      </c>
      <c r="BY712" s="127">
        <v>-0.49811729180032338</v>
      </c>
      <c r="BZ712" s="174">
        <v>0.82643795046307833</v>
      </c>
      <c r="CA712" s="179">
        <v>0.87694530436876772</v>
      </c>
      <c r="CB712" s="179">
        <v>-0.43407685073016472</v>
      </c>
      <c r="CC712" s="179">
        <v>0.59930078994097657</v>
      </c>
      <c r="CD712" s="179">
        <v>0.54345582961758188</v>
      </c>
      <c r="CE712" s="179">
        <v>0.12518868059165139</v>
      </c>
      <c r="CF712" s="179">
        <v>0.71596616055681339</v>
      </c>
      <c r="CG712" s="176">
        <v>1.12622606</v>
      </c>
      <c r="CH712" s="168" t="s">
        <v>44</v>
      </c>
      <c r="CI712" s="169" t="s">
        <v>44</v>
      </c>
      <c r="CJ712" s="169" t="s">
        <v>44</v>
      </c>
      <c r="CK712" s="169" t="s">
        <v>44</v>
      </c>
      <c r="CL712" s="169" t="s">
        <v>44</v>
      </c>
      <c r="CM712" s="177">
        <v>14002199.59</v>
      </c>
      <c r="CN712" s="177">
        <v>13114680.624047616</v>
      </c>
      <c r="CO712" s="177">
        <v>-641307.37999999942</v>
      </c>
      <c r="CP712" s="127" t="s">
        <v>44</v>
      </c>
      <c r="CQ712" s="127" t="s">
        <v>44</v>
      </c>
      <c r="CR712" s="127" t="s">
        <v>44</v>
      </c>
      <c r="CS712" s="127" t="s">
        <v>44</v>
      </c>
      <c r="CT712" s="125" t="s">
        <v>44</v>
      </c>
      <c r="CU712" s="125" t="s">
        <v>44</v>
      </c>
      <c r="CV712" s="125" t="s">
        <v>7136</v>
      </c>
      <c r="CW712" s="125" t="s">
        <v>44</v>
      </c>
      <c r="CX712" s="153">
        <v>25569.604861099539</v>
      </c>
    </row>
    <row r="713" spans="1:102" ht="15" customHeight="1" x14ac:dyDescent="0.25">
      <c r="A713" s="8"/>
      <c r="B713" s="128">
        <v>7088369000147</v>
      </c>
      <c r="C713" s="151" t="s">
        <v>7137</v>
      </c>
      <c r="D713" s="125">
        <v>14</v>
      </c>
      <c r="E713" s="125"/>
      <c r="F713" s="121" t="s">
        <v>3267</v>
      </c>
      <c r="G713" s="125" t="s">
        <v>7138</v>
      </c>
      <c r="H713" s="125" t="s">
        <v>153</v>
      </c>
      <c r="I713" s="125" t="s">
        <v>2325</v>
      </c>
      <c r="J713" s="125" t="s">
        <v>3317</v>
      </c>
      <c r="K713" s="125" t="s">
        <v>3298</v>
      </c>
      <c r="L713" s="125" t="s">
        <v>3273</v>
      </c>
      <c r="M713" s="125" t="s">
        <v>110</v>
      </c>
      <c r="N713" s="125" t="s">
        <v>260</v>
      </c>
      <c r="O713" s="125" t="s">
        <v>154</v>
      </c>
      <c r="P713" s="125" t="s">
        <v>3297</v>
      </c>
      <c r="Q713" s="126">
        <v>10000</v>
      </c>
      <c r="R713" s="125" t="s">
        <v>4571</v>
      </c>
      <c r="S713" s="187" t="s">
        <v>44</v>
      </c>
      <c r="T713" s="170">
        <v>10000</v>
      </c>
      <c r="U713" s="170">
        <v>10000</v>
      </c>
      <c r="V713" s="171" t="s">
        <v>3271</v>
      </c>
      <c r="W713" s="171" t="s">
        <v>132</v>
      </c>
      <c r="X713" s="171" t="s">
        <v>3289</v>
      </c>
      <c r="Y713" s="171" t="s">
        <v>3288</v>
      </c>
      <c r="Z713" s="171">
        <v>31</v>
      </c>
      <c r="AA713" s="171" t="s">
        <v>131</v>
      </c>
      <c r="AB713" s="168">
        <v>0.1</v>
      </c>
      <c r="AC713" s="171" t="s">
        <v>7139</v>
      </c>
      <c r="AD713" s="168">
        <v>1.95E-2</v>
      </c>
      <c r="AE713" s="168">
        <v>6.9500000000000006E-2</v>
      </c>
      <c r="AF713" s="168">
        <v>2.1000000000000001E-2</v>
      </c>
      <c r="AG713" s="168">
        <v>0.2</v>
      </c>
      <c r="AH713" s="171" t="s">
        <v>5597</v>
      </c>
      <c r="AI713" s="171" t="s">
        <v>5125</v>
      </c>
      <c r="AJ713" s="171" t="s">
        <v>130</v>
      </c>
      <c r="AK713" s="172">
        <v>38317</v>
      </c>
      <c r="AL713" s="186" t="s">
        <v>3379</v>
      </c>
      <c r="AM713" s="127">
        <v>1.27984766764528E-2</v>
      </c>
      <c r="AN713" s="127">
        <v>9.5027412183820992E-3</v>
      </c>
      <c r="AO713" s="127">
        <v>9.4956655148040706E-2</v>
      </c>
      <c r="AP713" s="127">
        <v>6.0826735785651301E-2</v>
      </c>
      <c r="AQ713" s="127">
        <v>2.29168898853793E-2</v>
      </c>
      <c r="AR713" s="127">
        <v>-6.5904486850701896E-2</v>
      </c>
      <c r="AS713" s="127">
        <v>4.0020433208895097E-2</v>
      </c>
      <c r="AT713" s="127">
        <v>0.21161904237941459</v>
      </c>
      <c r="AU713" s="127" t="s">
        <v>44</v>
      </c>
      <c r="AV713" s="127" t="s">
        <v>44</v>
      </c>
      <c r="AW713" s="127">
        <v>0.12838434916486929</v>
      </c>
      <c r="AX713" s="127">
        <v>1.1731624497161717</v>
      </c>
      <c r="AY713" s="127">
        <v>0.2093006369281275</v>
      </c>
      <c r="AZ713" s="127">
        <v>0.64040946995317005</v>
      </c>
      <c r="BA713" s="127">
        <v>0.44728988578283507</v>
      </c>
      <c r="BB713" s="127">
        <v>0.16023699335348221</v>
      </c>
      <c r="BC713" s="127" t="s">
        <v>44</v>
      </c>
      <c r="BD713" s="127">
        <v>0.3067301721764793</v>
      </c>
      <c r="BE713" s="127">
        <v>1.7103287944966414</v>
      </c>
      <c r="BF713" s="127" t="s">
        <v>44</v>
      </c>
      <c r="BG713" s="127" t="s">
        <v>44</v>
      </c>
      <c r="BH713" s="127">
        <v>1.5555764159265688</v>
      </c>
      <c r="BI713" s="127">
        <v>1.8890952181992999E-3</v>
      </c>
      <c r="BJ713" s="127">
        <v>-3.5899610909410497E-2</v>
      </c>
      <c r="BK713" s="127">
        <v>-5.3318252708934602E-2</v>
      </c>
      <c r="BL713" s="127">
        <v>-6.6165031129597152E-2</v>
      </c>
      <c r="BM713" s="127">
        <v>-0.10507424692729617</v>
      </c>
      <c r="BN713" s="127">
        <v>-0.17464421500494429</v>
      </c>
      <c r="BO713" s="127">
        <v>-9.0453960375929995E-2</v>
      </c>
      <c r="BP713" s="127">
        <v>8.7889006926380395E-2</v>
      </c>
      <c r="BQ713" s="127" t="s">
        <v>44</v>
      </c>
      <c r="BR713" s="127" t="s">
        <v>44</v>
      </c>
      <c r="BS713" s="127">
        <v>4.2356875557139517E-2</v>
      </c>
      <c r="BT713" s="127">
        <v>5.3107162662002397E-2</v>
      </c>
      <c r="BU713" s="127">
        <v>7.2831933354844502E-2</v>
      </c>
      <c r="BV713" s="174">
        <v>-0.86924822523090695</v>
      </c>
      <c r="BW713" s="174">
        <v>0.29450934512351729</v>
      </c>
      <c r="BX713" s="127">
        <v>-3.8757470975005003E-2</v>
      </c>
      <c r="BY713" s="127">
        <v>-0.18477955238309909</v>
      </c>
      <c r="BZ713" s="174">
        <v>9.8837073054245203E-2</v>
      </c>
      <c r="CA713" s="179">
        <v>0.40316631115320789</v>
      </c>
      <c r="CB713" s="179">
        <v>-0.31345923068819842</v>
      </c>
      <c r="CC713" s="179">
        <v>0.77876604340215427</v>
      </c>
      <c r="CD713" s="179">
        <v>0.72202703168080862</v>
      </c>
      <c r="CE713" s="179">
        <v>9.3754658440043201E-2</v>
      </c>
      <c r="CF713" s="179">
        <v>0.68343742716768807</v>
      </c>
      <c r="CG713" s="176">
        <v>13.173716199999999</v>
      </c>
      <c r="CH713" s="168">
        <v>0.25</v>
      </c>
      <c r="CI713" s="169">
        <v>0.15</v>
      </c>
      <c r="CJ713" s="169">
        <v>4.875E-3</v>
      </c>
      <c r="CK713" s="169" t="s">
        <v>44</v>
      </c>
      <c r="CL713" s="169">
        <v>4.875E-3</v>
      </c>
      <c r="CM713" s="177">
        <v>46763243.439999998</v>
      </c>
      <c r="CN713" s="177">
        <v>54389636.637460321</v>
      </c>
      <c r="CO713" s="177">
        <v>-11061973.699999999</v>
      </c>
      <c r="CP713" s="127" t="s">
        <v>44</v>
      </c>
      <c r="CQ713" s="127" t="s">
        <v>44</v>
      </c>
      <c r="CR713" s="127" t="s">
        <v>44</v>
      </c>
      <c r="CS713" s="127" t="s">
        <v>44</v>
      </c>
      <c r="CT713" s="125" t="s">
        <v>44</v>
      </c>
      <c r="CU713" s="125" t="s">
        <v>44</v>
      </c>
      <c r="CV713" s="125" t="s">
        <v>7140</v>
      </c>
      <c r="CW713" s="125" t="s">
        <v>44</v>
      </c>
      <c r="CX713" s="153">
        <v>25569.646527766203</v>
      </c>
    </row>
    <row r="714" spans="1:102" ht="15" customHeight="1" x14ac:dyDescent="0.25">
      <c r="A714" s="8"/>
      <c r="B714" s="128">
        <v>60079651000140</v>
      </c>
      <c r="C714" s="151" t="s">
        <v>3910</v>
      </c>
      <c r="D714" s="125">
        <v>13</v>
      </c>
      <c r="E714" s="125"/>
      <c r="F714" s="121"/>
      <c r="G714" s="125" t="s">
        <v>3911</v>
      </c>
      <c r="H714" s="125" t="s">
        <v>347</v>
      </c>
      <c r="I714" s="125" t="s">
        <v>3278</v>
      </c>
      <c r="J714" s="125" t="s">
        <v>3317</v>
      </c>
      <c r="K714" s="125" t="s">
        <v>3298</v>
      </c>
      <c r="L714" s="125" t="s">
        <v>3272</v>
      </c>
      <c r="M714" s="125" t="s">
        <v>4629</v>
      </c>
      <c r="N714" s="125" t="s">
        <v>44</v>
      </c>
      <c r="O714" s="125" t="s">
        <v>4630</v>
      </c>
      <c r="P714" s="125" t="s">
        <v>3824</v>
      </c>
      <c r="Q714" s="126">
        <v>100</v>
      </c>
      <c r="R714" s="125" t="s">
        <v>4612</v>
      </c>
      <c r="S714" s="187" t="s">
        <v>44</v>
      </c>
      <c r="T714" s="170">
        <v>1000</v>
      </c>
      <c r="U714" s="170">
        <v>1000</v>
      </c>
      <c r="V714" s="171" t="s">
        <v>3271</v>
      </c>
      <c r="W714" s="171" t="s">
        <v>132</v>
      </c>
      <c r="X714" s="171" t="s">
        <v>132</v>
      </c>
      <c r="Y714" s="171" t="s">
        <v>132</v>
      </c>
      <c r="Z714" s="171">
        <v>0</v>
      </c>
      <c r="AA714" s="171" t="s">
        <v>44</v>
      </c>
      <c r="AB714" s="168" t="s">
        <v>44</v>
      </c>
      <c r="AC714" s="171" t="s">
        <v>44</v>
      </c>
      <c r="AD714" s="168">
        <v>7.4999999999999997E-3</v>
      </c>
      <c r="AE714" s="168" t="s">
        <v>44</v>
      </c>
      <c r="AF714" s="168">
        <v>1.2500000000000001E-2</v>
      </c>
      <c r="AG714" s="168">
        <v>0.2</v>
      </c>
      <c r="AH714" s="171" t="s">
        <v>5526</v>
      </c>
      <c r="AI714" s="171" t="s">
        <v>4887</v>
      </c>
      <c r="AJ714" s="171" t="s">
        <v>130</v>
      </c>
      <c r="AK714" s="172">
        <v>45783</v>
      </c>
      <c r="AL714" s="186" t="s">
        <v>7141</v>
      </c>
      <c r="AM714" s="127" t="s">
        <v>44</v>
      </c>
      <c r="AN714" s="127" t="s">
        <v>44</v>
      </c>
      <c r="AO714" s="127" t="s">
        <v>44</v>
      </c>
      <c r="AP714" s="127" t="s">
        <v>44</v>
      </c>
      <c r="AQ714" s="127" t="s">
        <v>44</v>
      </c>
      <c r="AR714" s="127" t="s">
        <v>44</v>
      </c>
      <c r="AS714" s="127" t="s">
        <v>44</v>
      </c>
      <c r="AT714" s="127" t="s">
        <v>44</v>
      </c>
      <c r="AU714" s="127" t="s">
        <v>44</v>
      </c>
      <c r="AV714" s="127" t="s">
        <v>44</v>
      </c>
      <c r="AW714" s="127" t="s">
        <v>44</v>
      </c>
      <c r="AX714" s="127" t="s">
        <v>44</v>
      </c>
      <c r="AY714" s="127" t="s">
        <v>44</v>
      </c>
      <c r="AZ714" s="127" t="s">
        <v>44</v>
      </c>
      <c r="BA714" s="127" t="s">
        <v>44</v>
      </c>
      <c r="BB714" s="127" t="s">
        <v>44</v>
      </c>
      <c r="BC714" s="127" t="s">
        <v>44</v>
      </c>
      <c r="BD714" s="127" t="s">
        <v>44</v>
      </c>
      <c r="BE714" s="127" t="s">
        <v>44</v>
      </c>
      <c r="BF714" s="127" t="s">
        <v>44</v>
      </c>
      <c r="BG714" s="127" t="s">
        <v>44</v>
      </c>
      <c r="BH714" s="127" t="s">
        <v>44</v>
      </c>
      <c r="BI714" s="127" t="s">
        <v>44</v>
      </c>
      <c r="BJ714" s="127" t="s">
        <v>44</v>
      </c>
      <c r="BK714" s="127" t="s">
        <v>44</v>
      </c>
      <c r="BL714" s="127" t="s">
        <v>44</v>
      </c>
      <c r="BM714" s="127" t="s">
        <v>44</v>
      </c>
      <c r="BN714" s="127" t="s">
        <v>44</v>
      </c>
      <c r="BO714" s="127" t="s">
        <v>44</v>
      </c>
      <c r="BP714" s="127" t="s">
        <v>44</v>
      </c>
      <c r="BQ714" s="127" t="s">
        <v>44</v>
      </c>
      <c r="BR714" s="127" t="s">
        <v>44</v>
      </c>
      <c r="BS714" s="127" t="s">
        <v>44</v>
      </c>
      <c r="BT714" s="127" t="s">
        <v>44</v>
      </c>
      <c r="BU714" s="127" t="s">
        <v>44</v>
      </c>
      <c r="BV714" s="174" t="s">
        <v>44</v>
      </c>
      <c r="BW714" s="174" t="s">
        <v>44</v>
      </c>
      <c r="BX714" s="127" t="s">
        <v>44</v>
      </c>
      <c r="BY714" s="127" t="s">
        <v>44</v>
      </c>
      <c r="BZ714" s="174" t="s">
        <v>44</v>
      </c>
      <c r="CA714" s="179" t="s">
        <v>44</v>
      </c>
      <c r="CB714" s="179" t="s">
        <v>44</v>
      </c>
      <c r="CC714" s="179" t="s">
        <v>44</v>
      </c>
      <c r="CD714" s="179" t="s">
        <v>44</v>
      </c>
      <c r="CE714" s="179" t="s">
        <v>44</v>
      </c>
      <c r="CF714" s="179" t="s">
        <v>44</v>
      </c>
      <c r="CG714" s="176" t="s">
        <v>44</v>
      </c>
      <c r="CH714" s="168">
        <v>0.15</v>
      </c>
      <c r="CI714" s="169">
        <v>0.1</v>
      </c>
      <c r="CJ714" s="169">
        <v>1.1249999999999999E-3</v>
      </c>
      <c r="CK714" s="169" t="s">
        <v>44</v>
      </c>
      <c r="CL714" s="169">
        <v>1.1249999999999999E-3</v>
      </c>
      <c r="CM714" s="177" t="s">
        <v>44</v>
      </c>
      <c r="CN714" s="177" t="s">
        <v>44</v>
      </c>
      <c r="CO714" s="177" t="s">
        <v>44</v>
      </c>
      <c r="CP714" s="127" t="s">
        <v>44</v>
      </c>
      <c r="CQ714" s="127" t="s">
        <v>44</v>
      </c>
      <c r="CR714" s="127" t="s">
        <v>44</v>
      </c>
      <c r="CS714" s="127" t="s">
        <v>44</v>
      </c>
      <c r="CT714" s="125" t="s">
        <v>44</v>
      </c>
      <c r="CU714" s="125" t="s">
        <v>44</v>
      </c>
      <c r="CV714" s="125" t="s">
        <v>7142</v>
      </c>
      <c r="CW714" s="125" t="s">
        <v>44</v>
      </c>
      <c r="CX714" s="153">
        <v>25569.625694432871</v>
      </c>
    </row>
    <row r="715" spans="1:102" ht="15" customHeight="1" x14ac:dyDescent="0.25">
      <c r="A715" s="8"/>
      <c r="B715" s="128">
        <v>23243536000133</v>
      </c>
      <c r="C715" s="151" t="s">
        <v>7143</v>
      </c>
      <c r="D715" s="125">
        <v>38</v>
      </c>
      <c r="E715" s="125"/>
      <c r="F715" s="121" t="s">
        <v>3310</v>
      </c>
      <c r="G715" s="125" t="s">
        <v>676</v>
      </c>
      <c r="H715" s="125" t="s">
        <v>3264</v>
      </c>
      <c r="I715" s="125" t="s">
        <v>3265</v>
      </c>
      <c r="J715" s="125" t="s">
        <v>357</v>
      </c>
      <c r="K715" s="125" t="s">
        <v>3285</v>
      </c>
      <c r="L715" s="125" t="s">
        <v>3272</v>
      </c>
      <c r="M715" s="125" t="s">
        <v>112</v>
      </c>
      <c r="N715" s="125" t="s">
        <v>113</v>
      </c>
      <c r="O715" s="125" t="s">
        <v>4606</v>
      </c>
      <c r="P715" s="125" t="s">
        <v>3308</v>
      </c>
      <c r="Q715" s="126">
        <v>10000</v>
      </c>
      <c r="R715" s="125" t="s">
        <v>4571</v>
      </c>
      <c r="S715" s="187" t="s">
        <v>44</v>
      </c>
      <c r="T715" s="170">
        <v>5000</v>
      </c>
      <c r="U715" s="170">
        <v>10000</v>
      </c>
      <c r="V715" s="171" t="s">
        <v>3271</v>
      </c>
      <c r="W715" s="171" t="s">
        <v>3288</v>
      </c>
      <c r="X715" s="171" t="s">
        <v>4652</v>
      </c>
      <c r="Y715" s="171" t="s">
        <v>3292</v>
      </c>
      <c r="Z715" s="171">
        <v>31</v>
      </c>
      <c r="AA715" s="171" t="s">
        <v>44</v>
      </c>
      <c r="AB715" s="168" t="s">
        <v>44</v>
      </c>
      <c r="AC715" s="171" t="s">
        <v>7144</v>
      </c>
      <c r="AD715" s="168">
        <v>0.02</v>
      </c>
      <c r="AE715" s="168">
        <v>0.02</v>
      </c>
      <c r="AF715" s="168">
        <v>2.5000000000000001E-2</v>
      </c>
      <c r="AG715" s="168">
        <v>0.2</v>
      </c>
      <c r="AH715" s="171" t="s">
        <v>133</v>
      </c>
      <c r="AI715" s="171" t="s">
        <v>4607</v>
      </c>
      <c r="AJ715" s="171" t="s">
        <v>3246</v>
      </c>
      <c r="AK715" s="172">
        <v>42787</v>
      </c>
      <c r="AL715" s="186" t="s">
        <v>7145</v>
      </c>
      <c r="AM715" s="127">
        <v>-4.1049932892652996E-3</v>
      </c>
      <c r="AN715" s="127">
        <v>9.38972949171126E-2</v>
      </c>
      <c r="AO715" s="127">
        <v>0.30518813916250442</v>
      </c>
      <c r="AP715" s="127">
        <v>0.18127378782522419</v>
      </c>
      <c r="AQ715" s="127">
        <v>0.14650624189748379</v>
      </c>
      <c r="AR715" s="127">
        <v>-0.16685911166806389</v>
      </c>
      <c r="AS715" s="127">
        <v>9.3314830575188495E-2</v>
      </c>
      <c r="AT715" s="127">
        <v>-0.1620733385474448</v>
      </c>
      <c r="AU715" s="127" t="s">
        <v>44</v>
      </c>
      <c r="AV715" s="127" t="s">
        <v>44</v>
      </c>
      <c r="AW715" s="127">
        <v>6.1985482771907699E-2</v>
      </c>
      <c r="AX715" s="127" t="s">
        <v>44</v>
      </c>
      <c r="AY715" s="127">
        <v>2.068115208058444</v>
      </c>
      <c r="AZ715" s="127">
        <v>2.0582588353849194</v>
      </c>
      <c r="BA715" s="127">
        <v>1.4109066392569982</v>
      </c>
      <c r="BB715" s="127">
        <v>1.1551190771417139</v>
      </c>
      <c r="BC715" s="127" t="s">
        <v>44</v>
      </c>
      <c r="BD715" s="127">
        <v>0.71519650723283013</v>
      </c>
      <c r="BE715" s="127" t="s">
        <v>44</v>
      </c>
      <c r="BF715" s="127" t="s">
        <v>44</v>
      </c>
      <c r="BG715" s="127" t="s">
        <v>44</v>
      </c>
      <c r="BH715" s="127">
        <v>0.61091862229552074</v>
      </c>
      <c r="BI715" s="127">
        <v>-1.5014374747518801E-2</v>
      </c>
      <c r="BJ715" s="127">
        <v>4.84949427893199E-2</v>
      </c>
      <c r="BK715" s="127">
        <v>0.15691323130552901</v>
      </c>
      <c r="BL715" s="127">
        <v>4.6782765114850022E-2</v>
      </c>
      <c r="BM715" s="127">
        <v>1.7459642729916736E-2</v>
      </c>
      <c r="BN715" s="127">
        <v>-0.27559883982230621</v>
      </c>
      <c r="BO715" s="127">
        <v>-3.7159563009636597E-2</v>
      </c>
      <c r="BP715" s="127">
        <v>-0.285803374000479</v>
      </c>
      <c r="BQ715" s="127" t="s">
        <v>44</v>
      </c>
      <c r="BR715" s="127" t="s">
        <v>44</v>
      </c>
      <c r="BS715" s="127">
        <v>-3.5840763717965962E-2</v>
      </c>
      <c r="BT715" s="127">
        <v>0.16980208508635061</v>
      </c>
      <c r="BU715" s="127">
        <v>0.2311257703632954</v>
      </c>
      <c r="BV715" s="174">
        <v>0.83973055320002477</v>
      </c>
      <c r="BW715" s="174">
        <v>4.0014239904939001E-3</v>
      </c>
      <c r="BX715" s="127">
        <v>-7.6926134091556006E-2</v>
      </c>
      <c r="BY715" s="127">
        <v>-0.47117656997009189</v>
      </c>
      <c r="BZ715" s="174">
        <v>0.90533705178769164</v>
      </c>
      <c r="CA715" s="179">
        <v>0.94916132051225999</v>
      </c>
      <c r="CB715" s="179">
        <v>-0.47004138023078351</v>
      </c>
      <c r="CC715" s="179">
        <v>0.64455237759464057</v>
      </c>
      <c r="CD715" s="179">
        <v>0.54930331678487676</v>
      </c>
      <c r="CE715" s="179">
        <v>6.0332267690577403E-2</v>
      </c>
      <c r="CF715" s="179">
        <v>0.77023157088566496</v>
      </c>
      <c r="CG715" s="176">
        <v>1.732586</v>
      </c>
      <c r="CH715" s="168">
        <v>0.25</v>
      </c>
      <c r="CI715" s="169">
        <v>0.15</v>
      </c>
      <c r="CJ715" s="169">
        <v>5.0000000000000001E-3</v>
      </c>
      <c r="CK715" s="169" t="s">
        <v>44</v>
      </c>
      <c r="CL715" s="169">
        <v>5.0000000000000001E-3</v>
      </c>
      <c r="CM715" s="177">
        <v>44106669.859999999</v>
      </c>
      <c r="CN715" s="177">
        <v>45433724.39825397</v>
      </c>
      <c r="CO715" s="177">
        <v>-7619440.6400000015</v>
      </c>
      <c r="CP715" s="127" t="s">
        <v>44</v>
      </c>
      <c r="CQ715" s="127" t="s">
        <v>44</v>
      </c>
      <c r="CR715" s="127" t="s">
        <v>44</v>
      </c>
      <c r="CS715" s="127" t="s">
        <v>44</v>
      </c>
      <c r="CT715" s="125" t="s">
        <v>44</v>
      </c>
      <c r="CU715" s="125" t="s">
        <v>44</v>
      </c>
      <c r="CV715" s="125" t="s">
        <v>7146</v>
      </c>
      <c r="CW715" s="125" t="s">
        <v>44</v>
      </c>
      <c r="CX715" s="153">
        <v>25569.604861099539</v>
      </c>
    </row>
    <row r="716" spans="1:102" ht="15" customHeight="1" x14ac:dyDescent="0.25">
      <c r="A716" s="8"/>
      <c r="B716" s="128">
        <v>54851094000131</v>
      </c>
      <c r="C716" s="151" t="s">
        <v>7147</v>
      </c>
      <c r="D716" s="125">
        <v>13</v>
      </c>
      <c r="E716" s="125"/>
      <c r="F716" s="121"/>
      <c r="G716" s="125" t="s">
        <v>676</v>
      </c>
      <c r="H716" s="125" t="s">
        <v>3263</v>
      </c>
      <c r="I716" s="125" t="s">
        <v>3257</v>
      </c>
      <c r="J716" s="125" t="s">
        <v>5182</v>
      </c>
      <c r="K716" s="125" t="s">
        <v>3285</v>
      </c>
      <c r="L716" s="125" t="s">
        <v>4605</v>
      </c>
      <c r="M716" s="125" t="s">
        <v>4903</v>
      </c>
      <c r="N716" s="125" t="s">
        <v>6716</v>
      </c>
      <c r="O716" s="125" t="s">
        <v>262</v>
      </c>
      <c r="P716" s="125" t="s">
        <v>3821</v>
      </c>
      <c r="Q716" s="126">
        <v>1003.8</v>
      </c>
      <c r="R716" s="125" t="s">
        <v>4571</v>
      </c>
      <c r="S716" s="187" t="s">
        <v>44</v>
      </c>
      <c r="T716" s="170">
        <v>1000</v>
      </c>
      <c r="U716" s="170">
        <v>1000</v>
      </c>
      <c r="V716" s="171" t="s">
        <v>3271</v>
      </c>
      <c r="W716" s="171" t="s">
        <v>132</v>
      </c>
      <c r="X716" s="171" t="s">
        <v>7148</v>
      </c>
      <c r="Y716" s="171" t="s">
        <v>3292</v>
      </c>
      <c r="Z716" s="171">
        <v>360</v>
      </c>
      <c r="AA716" s="171" t="s">
        <v>44</v>
      </c>
      <c r="AB716" s="168" t="s">
        <v>44</v>
      </c>
      <c r="AC716" s="171" t="s">
        <v>44</v>
      </c>
      <c r="AD716" s="168">
        <v>1.4999999999999999E-2</v>
      </c>
      <c r="AE716" s="168" t="s">
        <v>44</v>
      </c>
      <c r="AF716" s="168">
        <v>1.4999999999999999E-2</v>
      </c>
      <c r="AG716" s="168">
        <v>0.2</v>
      </c>
      <c r="AH716" s="171" t="s">
        <v>4669</v>
      </c>
      <c r="AI716" s="171" t="s">
        <v>4607</v>
      </c>
      <c r="AJ716" s="171" t="s">
        <v>130</v>
      </c>
      <c r="AK716" s="172">
        <v>45408</v>
      </c>
      <c r="AL716" s="186" t="s">
        <v>7149</v>
      </c>
      <c r="AM716" s="127">
        <v>1.10664702506806E-2</v>
      </c>
      <c r="AN716" s="127">
        <v>1.81969163396613E-2</v>
      </c>
      <c r="AO716" s="127">
        <v>0.13662363058404511</v>
      </c>
      <c r="AP716" s="127">
        <v>0.13989302084027461</v>
      </c>
      <c r="AQ716" s="127" t="s">
        <v>44</v>
      </c>
      <c r="AR716" s="127" t="s">
        <v>44</v>
      </c>
      <c r="AS716" s="127" t="s">
        <v>44</v>
      </c>
      <c r="AT716" s="127" t="s">
        <v>44</v>
      </c>
      <c r="AU716" s="127" t="s">
        <v>44</v>
      </c>
      <c r="AV716" s="127" t="s">
        <v>44</v>
      </c>
      <c r="AW716" s="127">
        <v>0.1402411215059475</v>
      </c>
      <c r="AX716" s="127">
        <v>1.0143994224629762</v>
      </c>
      <c r="AY716" s="127">
        <v>0.4007923705900312</v>
      </c>
      <c r="AZ716" s="127">
        <v>0.92142111270661542</v>
      </c>
      <c r="BA716" s="127">
        <v>1.0681720196877094</v>
      </c>
      <c r="BB716" s="127" t="s">
        <v>44</v>
      </c>
      <c r="BC716" s="127" t="s">
        <v>44</v>
      </c>
      <c r="BD716" s="127" t="s">
        <v>44</v>
      </c>
      <c r="BE716" s="127" t="s">
        <v>44</v>
      </c>
      <c r="BF716" s="127" t="s">
        <v>44</v>
      </c>
      <c r="BG716" s="127" t="s">
        <v>44</v>
      </c>
      <c r="BH716" s="127">
        <v>1.071454830428175</v>
      </c>
      <c r="BI716" s="127">
        <v>1.5708879242710001E-4</v>
      </c>
      <c r="BJ716" s="127">
        <v>-2.7205435788131199E-2</v>
      </c>
      <c r="BK716" s="127">
        <v>-1.1651277272930201E-2</v>
      </c>
      <c r="BL716" s="127">
        <v>7.8942684797238538E-3</v>
      </c>
      <c r="BM716" s="127" t="s">
        <v>44</v>
      </c>
      <c r="BN716" s="127" t="s">
        <v>44</v>
      </c>
      <c r="BO716" s="127" t="s">
        <v>44</v>
      </c>
      <c r="BP716" s="127" t="s">
        <v>44</v>
      </c>
      <c r="BQ716" s="127" t="s">
        <v>44</v>
      </c>
      <c r="BR716" s="127" t="s">
        <v>44</v>
      </c>
      <c r="BS716" s="127">
        <v>8.2701485799876462E-3</v>
      </c>
      <c r="BT716" s="127">
        <v>2.0529103033962801E-2</v>
      </c>
      <c r="BU716" s="127">
        <v>1.5499152925818599E-2</v>
      </c>
      <c r="BV716" s="174">
        <v>-0.48674400077165791</v>
      </c>
      <c r="BW716" s="174">
        <v>0.50841585591482197</v>
      </c>
      <c r="BX716" s="127">
        <v>-1.4740125246866799E-2</v>
      </c>
      <c r="BY716" s="127">
        <v>-1.4740125246866799E-2</v>
      </c>
      <c r="BZ716" s="174">
        <v>-1.8600289753231999E-3</v>
      </c>
      <c r="CA716" s="179">
        <v>-3.0568965005119998E-4</v>
      </c>
      <c r="CB716" s="179">
        <v>-6.9705889243646305E-2</v>
      </c>
      <c r="CC716" s="179">
        <v>-3.5313234662797399E-2</v>
      </c>
      <c r="CD716" s="179">
        <v>-1.38714009488815E-2</v>
      </c>
      <c r="CE716" s="179">
        <v>-1.80331244472886E-2</v>
      </c>
      <c r="CF716" s="179">
        <v>1.4561189170498199E-2</v>
      </c>
      <c r="CG716" s="176">
        <v>1.3008271</v>
      </c>
      <c r="CH716" s="168">
        <v>0.24</v>
      </c>
      <c r="CI716" s="169">
        <v>0.1</v>
      </c>
      <c r="CJ716" s="169">
        <v>3.5999999999999999E-3</v>
      </c>
      <c r="CK716" s="169" t="s">
        <v>44</v>
      </c>
      <c r="CL716" s="169">
        <v>3.5999999999999999E-3</v>
      </c>
      <c r="CM716" s="177">
        <v>336294679.35000002</v>
      </c>
      <c r="CN716" s="177">
        <v>333048550.60396832</v>
      </c>
      <c r="CO716" s="177">
        <v>-4743637.2499999991</v>
      </c>
      <c r="CP716" s="127" t="s">
        <v>44</v>
      </c>
      <c r="CQ716" s="127" t="s">
        <v>44</v>
      </c>
      <c r="CR716" s="127" t="s">
        <v>44</v>
      </c>
      <c r="CS716" s="127" t="s">
        <v>44</v>
      </c>
      <c r="CT716" s="125" t="s">
        <v>44</v>
      </c>
      <c r="CU716" s="125" t="s">
        <v>44</v>
      </c>
      <c r="CV716" s="125" t="s">
        <v>7150</v>
      </c>
      <c r="CW716" s="125" t="s">
        <v>44</v>
      </c>
      <c r="CX716" s="153">
        <v>25569.625694432871</v>
      </c>
    </row>
    <row r="717" spans="1:102" ht="15" customHeight="1" x14ac:dyDescent="0.25">
      <c r="A717" s="8"/>
      <c r="B717" s="128">
        <v>37013129000144</v>
      </c>
      <c r="C717" s="151" t="s">
        <v>7151</v>
      </c>
      <c r="D717" s="125">
        <v>26</v>
      </c>
      <c r="E717" s="125"/>
      <c r="F717" s="121"/>
      <c r="G717" s="125" t="s">
        <v>676</v>
      </c>
      <c r="H717" s="125" t="s">
        <v>153</v>
      </c>
      <c r="I717" s="125" t="s">
        <v>2325</v>
      </c>
      <c r="J717" s="125" t="s">
        <v>3317</v>
      </c>
      <c r="K717" s="125" t="s">
        <v>3285</v>
      </c>
      <c r="L717" s="125" t="s">
        <v>3273</v>
      </c>
      <c r="M717" s="125" t="s">
        <v>112</v>
      </c>
      <c r="N717" s="125" t="s">
        <v>4570</v>
      </c>
      <c r="O717" s="125" t="s">
        <v>447</v>
      </c>
      <c r="P717" s="125" t="s">
        <v>4989</v>
      </c>
      <c r="Q717" s="126">
        <v>1000</v>
      </c>
      <c r="R717" s="125" t="s">
        <v>4571</v>
      </c>
      <c r="S717" s="187" t="s">
        <v>44</v>
      </c>
      <c r="T717" s="170">
        <v>500</v>
      </c>
      <c r="U717" s="170">
        <v>500</v>
      </c>
      <c r="V717" s="171" t="s">
        <v>3271</v>
      </c>
      <c r="W717" s="171" t="s">
        <v>3288</v>
      </c>
      <c r="X717" s="171" t="s">
        <v>5166</v>
      </c>
      <c r="Y717" s="171" t="s">
        <v>4678</v>
      </c>
      <c r="Z717" s="171">
        <v>10</v>
      </c>
      <c r="AA717" s="171" t="s">
        <v>44</v>
      </c>
      <c r="AB717" s="168" t="s">
        <v>44</v>
      </c>
      <c r="AC717" s="171" t="s">
        <v>7152</v>
      </c>
      <c r="AD717" s="168">
        <v>1.4999999999999999E-2</v>
      </c>
      <c r="AE717" s="168">
        <v>1.4999999999999999E-2</v>
      </c>
      <c r="AF717" s="168">
        <v>1.4999999999999999E-2</v>
      </c>
      <c r="AG717" s="168">
        <v>0.1</v>
      </c>
      <c r="AH717" s="171" t="s">
        <v>3253</v>
      </c>
      <c r="AI717" s="171" t="s">
        <v>3254</v>
      </c>
      <c r="AJ717" s="171" t="s">
        <v>130</v>
      </c>
      <c r="AK717" s="172">
        <v>44011</v>
      </c>
      <c r="AL717" s="186" t="s">
        <v>7153</v>
      </c>
      <c r="AM717" s="127">
        <v>0.1038442842193632</v>
      </c>
      <c r="AN717" s="127">
        <v>4.7778920566153397E-2</v>
      </c>
      <c r="AO717" s="127">
        <v>0.29006415917587208</v>
      </c>
      <c r="AP717" s="127">
        <v>0.2075811318966756</v>
      </c>
      <c r="AQ717" s="127">
        <v>0.226726391746221</v>
      </c>
      <c r="AR717" s="127">
        <v>0.29163527734801881</v>
      </c>
      <c r="AS717" s="127">
        <v>0.25560896453457288</v>
      </c>
      <c r="AT717" s="127">
        <v>-0.1221321853475569</v>
      </c>
      <c r="AU717" s="127" t="s">
        <v>44</v>
      </c>
      <c r="AV717" s="127" t="s">
        <v>44</v>
      </c>
      <c r="AW717" s="127">
        <v>0.17363454468994849</v>
      </c>
      <c r="AX717" s="127">
        <v>9.5188058660099255</v>
      </c>
      <c r="AY717" s="127">
        <v>1.0523446105098586</v>
      </c>
      <c r="AZ717" s="127">
        <v>1.9562592441848985</v>
      </c>
      <c r="BA717" s="127">
        <v>1.6351501410498119</v>
      </c>
      <c r="BB717" s="127">
        <v>1.9273761878790481</v>
      </c>
      <c r="BC717" s="127">
        <v>2.6819570206608154</v>
      </c>
      <c r="BD717" s="127">
        <v>1.959073788439524</v>
      </c>
      <c r="BE717" s="127" t="s">
        <v>44</v>
      </c>
      <c r="BF717" s="127" t="s">
        <v>44</v>
      </c>
      <c r="BG717" s="127" t="s">
        <v>44</v>
      </c>
      <c r="BH717" s="127">
        <v>1.9854836270239968</v>
      </c>
      <c r="BI717" s="127">
        <v>9.2934902761109703E-2</v>
      </c>
      <c r="BJ717" s="127">
        <v>2.3765684383607001E-3</v>
      </c>
      <c r="BK717" s="127">
        <v>0.14178925131889669</v>
      </c>
      <c r="BL717" s="127">
        <v>7.1548785837142637E-2</v>
      </c>
      <c r="BM717" s="127">
        <v>9.760939839074867E-2</v>
      </c>
      <c r="BN717" s="127">
        <v>0.1828955491937764</v>
      </c>
      <c r="BO717" s="127">
        <v>0.1251345709497477</v>
      </c>
      <c r="BP717" s="127">
        <v>-0.24586222080059111</v>
      </c>
      <c r="BQ717" s="127" t="s">
        <v>44</v>
      </c>
      <c r="BR717" s="127" t="s">
        <v>44</v>
      </c>
      <c r="BS717" s="127">
        <v>7.9251799702040993E-2</v>
      </c>
      <c r="BT717" s="127">
        <v>0.15631660686690249</v>
      </c>
      <c r="BU717" s="127">
        <v>0.15985413538682661</v>
      </c>
      <c r="BV717" s="174">
        <v>0.82317385463857351</v>
      </c>
      <c r="BW717" s="174">
        <v>0.46480482664084433</v>
      </c>
      <c r="BX717" s="127">
        <v>-0.13519042034240689</v>
      </c>
      <c r="BY717" s="127">
        <v>-0.19061522708248829</v>
      </c>
      <c r="BZ717" s="174">
        <v>0.38149879786355151</v>
      </c>
      <c r="CA717" s="179">
        <v>0.46390810051031978</v>
      </c>
      <c r="CB717" s="179">
        <v>-0.3248457619065096</v>
      </c>
      <c r="CC717" s="179">
        <v>0.44915226177627221</v>
      </c>
      <c r="CD717" s="179">
        <v>0.33352766231484637</v>
      </c>
      <c r="CE717" s="179">
        <v>0.63645998351903099</v>
      </c>
      <c r="CF717" s="179">
        <v>0.59766848576779663</v>
      </c>
      <c r="CG717" s="176">
        <v>2.5380769999999999</v>
      </c>
      <c r="CH717" s="168">
        <v>0.25</v>
      </c>
      <c r="CI717" s="169">
        <v>0.15</v>
      </c>
      <c r="CJ717" s="169">
        <v>3.7499999999999999E-3</v>
      </c>
      <c r="CK717" s="169">
        <v>1.852203470815862E-3</v>
      </c>
      <c r="CL717" s="169">
        <v>5.602203470815862E-3</v>
      </c>
      <c r="CM717" s="177">
        <v>83887014.400000006</v>
      </c>
      <c r="CN717" s="177">
        <v>81817380.015555561</v>
      </c>
      <c r="CO717" s="177">
        <v>-2527134.1100000008</v>
      </c>
      <c r="CP717" s="127" t="s">
        <v>44</v>
      </c>
      <c r="CQ717" s="127" t="s">
        <v>44</v>
      </c>
      <c r="CR717" s="127" t="s">
        <v>44</v>
      </c>
      <c r="CS717" s="127" t="s">
        <v>44</v>
      </c>
      <c r="CT717" s="125" t="s">
        <v>44</v>
      </c>
      <c r="CU717" s="125" t="s">
        <v>44</v>
      </c>
      <c r="CV717" s="125" t="s">
        <v>7154</v>
      </c>
      <c r="CW717" s="125" t="s">
        <v>44</v>
      </c>
      <c r="CX717" s="153">
        <v>25569.625694432871</v>
      </c>
    </row>
    <row r="718" spans="1:102" ht="15" customHeight="1" x14ac:dyDescent="0.25">
      <c r="A718" s="8"/>
      <c r="B718" s="128">
        <v>34831155000191</v>
      </c>
      <c r="C718" s="151" t="s">
        <v>7155</v>
      </c>
      <c r="D718" s="125">
        <v>26</v>
      </c>
      <c r="E718" s="125"/>
      <c r="F718" s="121" t="s">
        <v>3310</v>
      </c>
      <c r="G718" s="125" t="s">
        <v>676</v>
      </c>
      <c r="H718" s="125" t="s">
        <v>153</v>
      </c>
      <c r="I718" s="125" t="s">
        <v>2325</v>
      </c>
      <c r="J718" s="125" t="s">
        <v>3319</v>
      </c>
      <c r="K718" s="125" t="s">
        <v>3285</v>
      </c>
      <c r="L718" s="125" t="s">
        <v>3273</v>
      </c>
      <c r="M718" s="125" t="s">
        <v>112</v>
      </c>
      <c r="N718" s="125" t="s">
        <v>4570</v>
      </c>
      <c r="O718" s="125" t="s">
        <v>353</v>
      </c>
      <c r="P718" s="125" t="s">
        <v>4926</v>
      </c>
      <c r="Q718" s="126">
        <v>1000</v>
      </c>
      <c r="R718" s="125" t="s">
        <v>4571</v>
      </c>
      <c r="S718" s="187" t="s">
        <v>44</v>
      </c>
      <c r="T718" s="170">
        <v>500</v>
      </c>
      <c r="U718" s="170">
        <v>500</v>
      </c>
      <c r="V718" s="171" t="s">
        <v>3271</v>
      </c>
      <c r="W718" s="171" t="s">
        <v>3288</v>
      </c>
      <c r="X718" s="171" t="s">
        <v>5166</v>
      </c>
      <c r="Y718" s="171" t="s">
        <v>4678</v>
      </c>
      <c r="Z718" s="171">
        <v>10</v>
      </c>
      <c r="AA718" s="171" t="s">
        <v>44</v>
      </c>
      <c r="AB718" s="168" t="s">
        <v>44</v>
      </c>
      <c r="AC718" s="171" t="s">
        <v>7156</v>
      </c>
      <c r="AD718" s="168">
        <v>1.4999999999999999E-2</v>
      </c>
      <c r="AE718" s="168">
        <v>1.4999999999999999E-2</v>
      </c>
      <c r="AF718" s="168">
        <v>0.02</v>
      </c>
      <c r="AG718" s="168">
        <v>0.1</v>
      </c>
      <c r="AH718" s="171" t="s">
        <v>3253</v>
      </c>
      <c r="AI718" s="171" t="s">
        <v>3254</v>
      </c>
      <c r="AJ718" s="171" t="s">
        <v>130</v>
      </c>
      <c r="AK718" s="172">
        <v>43846</v>
      </c>
      <c r="AL718" s="186" t="s">
        <v>7157</v>
      </c>
      <c r="AM718" s="127">
        <v>4.9182242039709403E-2</v>
      </c>
      <c r="AN718" s="127">
        <v>-7.60344234384773E-2</v>
      </c>
      <c r="AO718" s="127">
        <v>4.3005597339917698E-2</v>
      </c>
      <c r="AP718" s="127">
        <v>0.12288204896043251</v>
      </c>
      <c r="AQ718" s="127">
        <v>0.15766834762084511</v>
      </c>
      <c r="AR718" s="127">
        <v>0.60506182068313574</v>
      </c>
      <c r="AS718" s="127">
        <v>8.9445851563035403E-2</v>
      </c>
      <c r="AT718" s="127">
        <v>-0.2312922551331632</v>
      </c>
      <c r="AU718" s="127" t="s">
        <v>44</v>
      </c>
      <c r="AV718" s="127" t="s">
        <v>44</v>
      </c>
      <c r="AW718" s="127">
        <v>0.1234738963412223</v>
      </c>
      <c r="AX718" s="127">
        <v>4.5082521156596496</v>
      </c>
      <c r="AY718" s="127" t="s">
        <v>44</v>
      </c>
      <c r="AZ718" s="127">
        <v>0.29003961601783967</v>
      </c>
      <c r="BA718" s="127">
        <v>0.93082362151723896</v>
      </c>
      <c r="BB718" s="127">
        <v>1.2563732067447373</v>
      </c>
      <c r="BC718" s="127">
        <v>5.5643124270541033</v>
      </c>
      <c r="BD718" s="127">
        <v>0.68554334000321759</v>
      </c>
      <c r="BE718" s="127" t="s">
        <v>44</v>
      </c>
      <c r="BF718" s="127" t="s">
        <v>44</v>
      </c>
      <c r="BG718" s="127" t="s">
        <v>44</v>
      </c>
      <c r="BH718" s="127">
        <v>1.3361581133847535</v>
      </c>
      <c r="BI718" s="127">
        <v>3.8272860581455903E-2</v>
      </c>
      <c r="BJ718" s="127">
        <v>-0.1214367755662699</v>
      </c>
      <c r="BK718" s="127">
        <v>-0.1052693105170576</v>
      </c>
      <c r="BL718" s="127">
        <v>-8.0672766274195729E-3</v>
      </c>
      <c r="BM718" s="127">
        <v>2.8586104670619505E-2</v>
      </c>
      <c r="BN718" s="127">
        <v>0.49632209252889331</v>
      </c>
      <c r="BO718" s="127">
        <v>-4.1028542021789703E-2</v>
      </c>
      <c r="BP718" s="127">
        <v>-0.35502229058619739</v>
      </c>
      <c r="BQ718" s="127" t="s">
        <v>44</v>
      </c>
      <c r="BR718" s="127" t="s">
        <v>44</v>
      </c>
      <c r="BS718" s="127">
        <v>2.8436449577535772E-2</v>
      </c>
      <c r="BT718" s="127">
        <v>0.1462345440189553</v>
      </c>
      <c r="BU718" s="127">
        <v>0.2006678333634154</v>
      </c>
      <c r="BV718" s="174">
        <v>-0.58504657171578067</v>
      </c>
      <c r="BW718" s="174">
        <v>0.2112992917526566</v>
      </c>
      <c r="BX718" s="127">
        <v>-0.1604598466045811</v>
      </c>
      <c r="BY718" s="127">
        <v>-0.30594127052679582</v>
      </c>
      <c r="BZ718" s="174">
        <v>0.1203044163772241</v>
      </c>
      <c r="CA718" s="179">
        <v>3.8866408379609002E-2</v>
      </c>
      <c r="CB718" s="179">
        <v>0.1169947052039184</v>
      </c>
      <c r="CC718" s="179">
        <v>4.7082434620808702E-2</v>
      </c>
      <c r="CD718" s="179">
        <v>-2.2929440956350501E-2</v>
      </c>
      <c r="CE718" s="179">
        <v>0.74069371080437763</v>
      </c>
      <c r="CF718" s="179">
        <v>0.14730258033316321</v>
      </c>
      <c r="CG718" s="176">
        <v>7.7850039999999998</v>
      </c>
      <c r="CH718" s="168">
        <v>0.25</v>
      </c>
      <c r="CI718" s="169">
        <v>0.15</v>
      </c>
      <c r="CJ718" s="169">
        <v>3.7499999999999999E-3</v>
      </c>
      <c r="CK718" s="169" t="s">
        <v>44</v>
      </c>
      <c r="CL718" s="169">
        <v>3.7499999999999999E-3</v>
      </c>
      <c r="CM718" s="177">
        <v>71807157.079999998</v>
      </c>
      <c r="CN718" s="177">
        <v>89606299.8190476</v>
      </c>
      <c r="CO718" s="177">
        <v>-26114680.82</v>
      </c>
      <c r="CP718" s="127" t="s">
        <v>44</v>
      </c>
      <c r="CQ718" s="127" t="s">
        <v>44</v>
      </c>
      <c r="CR718" s="127" t="s">
        <v>44</v>
      </c>
      <c r="CS718" s="127" t="s">
        <v>44</v>
      </c>
      <c r="CT718" s="125" t="s">
        <v>44</v>
      </c>
      <c r="CU718" s="125" t="s">
        <v>44</v>
      </c>
      <c r="CV718" s="125" t="s">
        <v>7158</v>
      </c>
      <c r="CW718" s="125" t="s">
        <v>44</v>
      </c>
      <c r="CX718" s="153">
        <v>25569.625694432871</v>
      </c>
    </row>
    <row r="719" spans="1:102" ht="15" customHeight="1" x14ac:dyDescent="0.25">
      <c r="A719" s="8"/>
      <c r="B719" s="128">
        <v>24048538000134</v>
      </c>
      <c r="C719" s="151" t="s">
        <v>7159</v>
      </c>
      <c r="D719" s="125">
        <v>13</v>
      </c>
      <c r="E719" s="125"/>
      <c r="F719" s="121"/>
      <c r="G719" s="125" t="s">
        <v>676</v>
      </c>
      <c r="H719" s="125" t="s">
        <v>3264</v>
      </c>
      <c r="I719" s="125" t="s">
        <v>3265</v>
      </c>
      <c r="J719" s="125" t="s">
        <v>357</v>
      </c>
      <c r="K719" s="125" t="s">
        <v>3285</v>
      </c>
      <c r="L719" s="125" t="s">
        <v>3272</v>
      </c>
      <c r="M719" s="125" t="s">
        <v>110</v>
      </c>
      <c r="N719" s="125" t="s">
        <v>260</v>
      </c>
      <c r="O719" s="125" t="s">
        <v>154</v>
      </c>
      <c r="P719" s="125" t="s">
        <v>3299</v>
      </c>
      <c r="Q719" s="126">
        <v>500</v>
      </c>
      <c r="R719" s="125" t="s">
        <v>4571</v>
      </c>
      <c r="S719" s="187" t="s">
        <v>44</v>
      </c>
      <c r="T719" s="170">
        <v>100</v>
      </c>
      <c r="U719" s="170">
        <v>100</v>
      </c>
      <c r="V719" s="171" t="s">
        <v>3271</v>
      </c>
      <c r="W719" s="171" t="s">
        <v>3288</v>
      </c>
      <c r="X719" s="171" t="s">
        <v>3289</v>
      </c>
      <c r="Y719" s="171" t="s">
        <v>3288</v>
      </c>
      <c r="Z719" s="171">
        <v>31</v>
      </c>
      <c r="AA719" s="171" t="s">
        <v>44</v>
      </c>
      <c r="AB719" s="168" t="s">
        <v>44</v>
      </c>
      <c r="AC719" s="171" t="s">
        <v>7160</v>
      </c>
      <c r="AD719" s="168">
        <v>1.4999999999999999E-2</v>
      </c>
      <c r="AE719" s="168">
        <v>1.4999999999999999E-2</v>
      </c>
      <c r="AF719" s="168">
        <v>0.02</v>
      </c>
      <c r="AG719" s="168">
        <v>0.2</v>
      </c>
      <c r="AH719" s="171" t="s">
        <v>133</v>
      </c>
      <c r="AI719" s="171" t="s">
        <v>4607</v>
      </c>
      <c r="AJ719" s="171" t="s">
        <v>130</v>
      </c>
      <c r="AK719" s="172">
        <v>42842</v>
      </c>
      <c r="AL719" s="186" t="s">
        <v>7161</v>
      </c>
      <c r="AM719" s="127">
        <v>1.6343423470203702E-2</v>
      </c>
      <c r="AN719" s="127">
        <v>2.2417045167995399E-2</v>
      </c>
      <c r="AO719" s="127">
        <v>0.1219091898803179</v>
      </c>
      <c r="AP719" s="127">
        <v>0.1023421957866792</v>
      </c>
      <c r="AQ719" s="127">
        <v>0.1032980294360204</v>
      </c>
      <c r="AR719" s="127">
        <v>4.4949374391677697E-2</v>
      </c>
      <c r="AS719" s="127">
        <v>0.13625900213741349</v>
      </c>
      <c r="AT719" s="127">
        <v>4.0223290983663E-2</v>
      </c>
      <c r="AU719" s="127" t="s">
        <v>44</v>
      </c>
      <c r="AV719" s="127" t="s">
        <v>44</v>
      </c>
      <c r="AW719" s="127">
        <v>8.52261060992036E-2</v>
      </c>
      <c r="AX719" s="127">
        <v>1.4981072513363425</v>
      </c>
      <c r="AY719" s="127">
        <v>0.4937419344464552</v>
      </c>
      <c r="AZ719" s="127">
        <v>0.82218354839856278</v>
      </c>
      <c r="BA719" s="127">
        <v>0.76773479613742268</v>
      </c>
      <c r="BB719" s="127">
        <v>0.78140314224732554</v>
      </c>
      <c r="BC719" s="127">
        <v>0.41336662464264329</v>
      </c>
      <c r="BD719" s="127">
        <v>1.0443352016717946</v>
      </c>
      <c r="BE719" s="127">
        <v>0.32508914134216937</v>
      </c>
      <c r="BF719" s="127" t="s">
        <v>44</v>
      </c>
      <c r="BG719" s="127" t="s">
        <v>44</v>
      </c>
      <c r="BH719" s="127">
        <v>0.93437433141902604</v>
      </c>
      <c r="BI719" s="127">
        <v>5.4340420119503002E-3</v>
      </c>
      <c r="BJ719" s="127">
        <v>-2.29853069597971E-2</v>
      </c>
      <c r="BK719" s="127">
        <v>-2.6365717976657401E-2</v>
      </c>
      <c r="BL719" s="127">
        <v>-2.7320031662451338E-2</v>
      </c>
      <c r="BM719" s="127">
        <v>-2.5523448334303089E-2</v>
      </c>
      <c r="BN719" s="127">
        <v>-6.3790353762564506E-2</v>
      </c>
      <c r="BO719" s="127">
        <v>5.7846085525882999E-3</v>
      </c>
      <c r="BP719" s="127">
        <v>-8.3506744469371105E-2</v>
      </c>
      <c r="BQ719" s="127" t="s">
        <v>44</v>
      </c>
      <c r="BR719" s="127" t="s">
        <v>44</v>
      </c>
      <c r="BS719" s="127">
        <v>-5.4855019549883144E-3</v>
      </c>
      <c r="BT719" s="127">
        <v>3.3613546257910798E-2</v>
      </c>
      <c r="BU719" s="127">
        <v>6.2374708351225702E-2</v>
      </c>
      <c r="BV719" s="174">
        <v>-0.67466593454692569</v>
      </c>
      <c r="BW719" s="174">
        <v>-3.2736872371274997E-2</v>
      </c>
      <c r="BX719" s="127">
        <v>-1.78362181708096E-2</v>
      </c>
      <c r="BY719" s="127">
        <v>-0.17366323705823339</v>
      </c>
      <c r="BZ719" s="174">
        <v>0.21925882513941419</v>
      </c>
      <c r="CA719" s="179">
        <v>0.65936524255768991</v>
      </c>
      <c r="CB719" s="179">
        <v>-0.46859845175615961</v>
      </c>
      <c r="CC719" s="179">
        <v>0.75081027656634569</v>
      </c>
      <c r="CD719" s="179">
        <v>0.61296224472633831</v>
      </c>
      <c r="CE719" s="179">
        <v>0.2855285638977384</v>
      </c>
      <c r="CF719" s="179">
        <v>0.8314977573243324</v>
      </c>
      <c r="CG719" s="176">
        <v>2.0870898200000001</v>
      </c>
      <c r="CH719" s="168">
        <v>0.15</v>
      </c>
      <c r="CI719" s="169">
        <v>0.1</v>
      </c>
      <c r="CJ719" s="169">
        <v>2.2499999999999998E-3</v>
      </c>
      <c r="CK719" s="169" t="s">
        <v>44</v>
      </c>
      <c r="CL719" s="169">
        <v>2.2499999999999998E-3</v>
      </c>
      <c r="CM719" s="177">
        <v>291033082.67000002</v>
      </c>
      <c r="CN719" s="177">
        <v>306585792.48182541</v>
      </c>
      <c r="CO719" s="177">
        <v>-40989949.74000001</v>
      </c>
      <c r="CP719" s="127" t="s">
        <v>44</v>
      </c>
      <c r="CQ719" s="127" t="s">
        <v>44</v>
      </c>
      <c r="CR719" s="127" t="s">
        <v>44</v>
      </c>
      <c r="CS719" s="127" t="s">
        <v>44</v>
      </c>
      <c r="CT719" s="125" t="s">
        <v>44</v>
      </c>
      <c r="CU719" s="125" t="s">
        <v>44</v>
      </c>
      <c r="CV719" s="125" t="s">
        <v>7162</v>
      </c>
      <c r="CW719" s="125" t="s">
        <v>44</v>
      </c>
      <c r="CX719" s="153">
        <v>25569.604861099539</v>
      </c>
    </row>
    <row r="720" spans="1:102" ht="15" customHeight="1" x14ac:dyDescent="0.25">
      <c r="A720" s="8"/>
      <c r="B720" s="128">
        <v>31403590000127</v>
      </c>
      <c r="C720" s="151" t="s">
        <v>7163</v>
      </c>
      <c r="D720" s="125">
        <v>13</v>
      </c>
      <c r="E720" s="125"/>
      <c r="F720" s="121"/>
      <c r="G720" s="125" t="s">
        <v>676</v>
      </c>
      <c r="H720" s="125" t="s">
        <v>3264</v>
      </c>
      <c r="I720" s="125" t="s">
        <v>3265</v>
      </c>
      <c r="J720" s="125" t="s">
        <v>3318</v>
      </c>
      <c r="K720" s="125" t="s">
        <v>3285</v>
      </c>
      <c r="L720" s="125" t="s">
        <v>3272</v>
      </c>
      <c r="M720" s="125" t="s">
        <v>110</v>
      </c>
      <c r="N720" s="125" t="s">
        <v>260</v>
      </c>
      <c r="O720" s="125" t="s">
        <v>154</v>
      </c>
      <c r="P720" s="125" t="s">
        <v>3299</v>
      </c>
      <c r="Q720" s="126">
        <v>50000</v>
      </c>
      <c r="R720" s="125" t="s">
        <v>4571</v>
      </c>
      <c r="S720" s="187" t="s">
        <v>44</v>
      </c>
      <c r="T720" s="170">
        <v>10000</v>
      </c>
      <c r="U720" s="170">
        <v>10000</v>
      </c>
      <c r="V720" s="171" t="s">
        <v>3271</v>
      </c>
      <c r="W720" s="171" t="s">
        <v>132</v>
      </c>
      <c r="X720" s="171" t="s">
        <v>3321</v>
      </c>
      <c r="Y720" s="171" t="s">
        <v>3288</v>
      </c>
      <c r="Z720" s="171">
        <v>60</v>
      </c>
      <c r="AA720" s="171" t="s">
        <v>44</v>
      </c>
      <c r="AB720" s="168" t="s">
        <v>44</v>
      </c>
      <c r="AC720" s="171" t="s">
        <v>7164</v>
      </c>
      <c r="AD720" s="168">
        <v>0.02</v>
      </c>
      <c r="AE720" s="168">
        <v>0.02</v>
      </c>
      <c r="AF720" s="168">
        <v>2.5000000000000001E-2</v>
      </c>
      <c r="AG720" s="168">
        <v>0.2</v>
      </c>
      <c r="AH720" s="171" t="s">
        <v>44</v>
      </c>
      <c r="AI720" s="171" t="s">
        <v>44</v>
      </c>
      <c r="AJ720" s="171" t="s">
        <v>130</v>
      </c>
      <c r="AK720" s="172">
        <v>43368</v>
      </c>
      <c r="AL720" s="186" t="s">
        <v>7165</v>
      </c>
      <c r="AM720" s="127">
        <v>2.9708873352543901E-2</v>
      </c>
      <c r="AN720" s="127">
        <v>7.6017205495469906E-2</v>
      </c>
      <c r="AO720" s="127">
        <v>0.18680576765748499</v>
      </c>
      <c r="AP720" s="127">
        <v>0.1811391986734531</v>
      </c>
      <c r="AQ720" s="127">
        <v>0.15737413378840001</v>
      </c>
      <c r="AR720" s="127">
        <v>0.11506682769700299</v>
      </c>
      <c r="AS720" s="127">
        <v>0.1390468688124733</v>
      </c>
      <c r="AT720" s="127">
        <v>0.15341648597366331</v>
      </c>
      <c r="AU720" s="127" t="s">
        <v>44</v>
      </c>
      <c r="AV720" s="127" t="s">
        <v>44</v>
      </c>
      <c r="AW720" s="127">
        <v>0.1063330553149246</v>
      </c>
      <c r="AX720" s="127">
        <v>2.7232408607426297</v>
      </c>
      <c r="AY720" s="127">
        <v>1.6743010424109002</v>
      </c>
      <c r="AZ720" s="127">
        <v>1.2598609593315422</v>
      </c>
      <c r="BA720" s="127">
        <v>1.4097721014720934</v>
      </c>
      <c r="BB720" s="127">
        <v>1.2536791082503531</v>
      </c>
      <c r="BC720" s="127">
        <v>1.058185721540392</v>
      </c>
      <c r="BD720" s="127">
        <v>1.0657023573140805</v>
      </c>
      <c r="BE720" s="127">
        <v>1.2399292169595926</v>
      </c>
      <c r="BF720" s="127" t="s">
        <v>44</v>
      </c>
      <c r="BG720" s="127" t="s">
        <v>44</v>
      </c>
      <c r="BH720" s="127">
        <v>1.2150057228855653</v>
      </c>
      <c r="BI720" s="127">
        <v>1.87994918942904E-2</v>
      </c>
      <c r="BJ720" s="127">
        <v>3.0614853367677299E-2</v>
      </c>
      <c r="BK720" s="127">
        <v>3.8530859800509597E-2</v>
      </c>
      <c r="BL720" s="127">
        <v>4.6656146129957943E-2</v>
      </c>
      <c r="BM720" s="127">
        <v>2.8292716909413818E-2</v>
      </c>
      <c r="BN720" s="127">
        <v>6.3270995427605996E-3</v>
      </c>
      <c r="BO720" s="127">
        <v>8.5724752276480996E-3</v>
      </c>
      <c r="BP720" s="127">
        <v>2.9686450520629099E-2</v>
      </c>
      <c r="BQ720" s="127" t="s">
        <v>44</v>
      </c>
      <c r="BR720" s="127" t="s">
        <v>44</v>
      </c>
      <c r="BS720" s="127">
        <v>1.7302311717326546E-2</v>
      </c>
      <c r="BT720" s="127">
        <v>4.7552271807942602E-2</v>
      </c>
      <c r="BU720" s="127">
        <v>7.9087495906559502E-2</v>
      </c>
      <c r="BV720" s="174">
        <v>0.71816101986579217</v>
      </c>
      <c r="BW720" s="174">
        <v>0.20578810143581461</v>
      </c>
      <c r="BX720" s="127">
        <v>-1.84894931539442E-2</v>
      </c>
      <c r="BY720" s="127">
        <v>-0.20875731880444809</v>
      </c>
      <c r="BZ720" s="174">
        <v>0.2634370425213739</v>
      </c>
      <c r="CA720" s="179">
        <v>0.70334113931937581</v>
      </c>
      <c r="CB720" s="179">
        <v>-0.55313722578469215</v>
      </c>
      <c r="CC720" s="179">
        <v>0.69950038268512171</v>
      </c>
      <c r="CD720" s="179">
        <v>0.61376846617985747</v>
      </c>
      <c r="CE720" s="179">
        <v>0.13172955310557199</v>
      </c>
      <c r="CF720" s="179">
        <v>0.82090951687398261</v>
      </c>
      <c r="CG720" s="176">
        <v>2.14748713</v>
      </c>
      <c r="CH720" s="168" t="s">
        <v>44</v>
      </c>
      <c r="CI720" s="169" t="s">
        <v>44</v>
      </c>
      <c r="CJ720" s="169" t="s">
        <v>44</v>
      </c>
      <c r="CK720" s="169" t="s">
        <v>44</v>
      </c>
      <c r="CL720" s="169" t="s">
        <v>44</v>
      </c>
      <c r="CM720" s="177">
        <v>598654287.32000005</v>
      </c>
      <c r="CN720" s="177">
        <v>579145705.33031762</v>
      </c>
      <c r="CO720" s="177">
        <v>-26845398.100000009</v>
      </c>
      <c r="CP720" s="127" t="s">
        <v>44</v>
      </c>
      <c r="CQ720" s="127" t="s">
        <v>44</v>
      </c>
      <c r="CR720" s="127" t="s">
        <v>44</v>
      </c>
      <c r="CS720" s="127" t="s">
        <v>44</v>
      </c>
      <c r="CT720" s="125" t="s">
        <v>44</v>
      </c>
      <c r="CU720" s="125" t="s">
        <v>44</v>
      </c>
      <c r="CV720" s="125" t="s">
        <v>7166</v>
      </c>
      <c r="CW720" s="125" t="s">
        <v>44</v>
      </c>
      <c r="CX720" s="153">
        <v>25569.604861099539</v>
      </c>
    </row>
    <row r="721" spans="1:102" ht="15" customHeight="1" x14ac:dyDescent="0.25">
      <c r="A721" s="8"/>
      <c r="B721" s="128">
        <v>46405812000118</v>
      </c>
      <c r="C721" s="151" t="s">
        <v>4132</v>
      </c>
      <c r="D721" s="125">
        <v>40</v>
      </c>
      <c r="E721" s="125"/>
      <c r="F721" s="121"/>
      <c r="G721" s="125" t="s">
        <v>673</v>
      </c>
      <c r="H721" s="125" t="s">
        <v>3276</v>
      </c>
      <c r="I721" s="125" t="s">
        <v>3276</v>
      </c>
      <c r="J721" s="125" t="s">
        <v>3317</v>
      </c>
      <c r="K721" s="125" t="s">
        <v>3298</v>
      </c>
      <c r="L721" s="125" t="s">
        <v>3273</v>
      </c>
      <c r="M721" s="125" t="s">
        <v>4744</v>
      </c>
      <c r="N721" s="125" t="s">
        <v>4785</v>
      </c>
      <c r="O721" s="125" t="s">
        <v>4630</v>
      </c>
      <c r="P721" s="125" t="s">
        <v>3828</v>
      </c>
      <c r="Q721" s="126">
        <v>10</v>
      </c>
      <c r="R721" s="125" t="s">
        <v>4612</v>
      </c>
      <c r="S721" s="187" t="s">
        <v>44</v>
      </c>
      <c r="T721" s="170">
        <v>0.01</v>
      </c>
      <c r="U721" s="170">
        <v>0.01</v>
      </c>
      <c r="V721" s="171" t="s">
        <v>3271</v>
      </c>
      <c r="W721" s="171" t="s">
        <v>132</v>
      </c>
      <c r="X721" s="171" t="s">
        <v>132</v>
      </c>
      <c r="Y721" s="171" t="s">
        <v>132</v>
      </c>
      <c r="Z721" s="171">
        <v>0</v>
      </c>
      <c r="AA721" s="171" t="s">
        <v>44</v>
      </c>
      <c r="AB721" s="168" t="s">
        <v>44</v>
      </c>
      <c r="AC721" s="171" t="s">
        <v>44</v>
      </c>
      <c r="AD721" s="168">
        <v>1.4999999999999999E-2</v>
      </c>
      <c r="AE721" s="168" t="s">
        <v>44</v>
      </c>
      <c r="AF721" s="168">
        <v>1.4999999999999999E-2</v>
      </c>
      <c r="AG721" s="168">
        <v>0.2</v>
      </c>
      <c r="AH721" s="171" t="s">
        <v>7088</v>
      </c>
      <c r="AI721" s="171" t="s">
        <v>7089</v>
      </c>
      <c r="AJ721" s="171" t="s">
        <v>44</v>
      </c>
      <c r="AK721" s="172">
        <v>44831</v>
      </c>
      <c r="AL721" s="186" t="s">
        <v>7090</v>
      </c>
      <c r="AM721" s="127">
        <v>-6.6578547721459999E-4</v>
      </c>
      <c r="AN721" s="127">
        <v>-6.0095515311298E-3</v>
      </c>
      <c r="AO721" s="127">
        <v>-6.4340734456526001E-3</v>
      </c>
      <c r="AP721" s="127">
        <v>-1.6863660739101099E-2</v>
      </c>
      <c r="AQ721" s="127">
        <v>-2.2622093645945099E-2</v>
      </c>
      <c r="AR721" s="127">
        <v>-7.1774890607819594E-2</v>
      </c>
      <c r="AS721" s="127">
        <v>5.8396441510699802E-2</v>
      </c>
      <c r="AT721" s="127" t="s">
        <v>44</v>
      </c>
      <c r="AU721" s="127" t="s">
        <v>44</v>
      </c>
      <c r="AV721" s="127" t="s">
        <v>44</v>
      </c>
      <c r="AW721" s="127">
        <v>-1.18531196038081E-2</v>
      </c>
      <c r="AX721" s="127" t="s">
        <v>44</v>
      </c>
      <c r="AY721" s="127" t="s">
        <v>44</v>
      </c>
      <c r="AZ721" s="127" t="s">
        <v>44</v>
      </c>
      <c r="BA721" s="127" t="s">
        <v>44</v>
      </c>
      <c r="BB721" s="127" t="s">
        <v>44</v>
      </c>
      <c r="BC721" s="127" t="s">
        <v>44</v>
      </c>
      <c r="BD721" s="127">
        <v>0.44757013162689802</v>
      </c>
      <c r="BE721" s="127" t="s">
        <v>44</v>
      </c>
      <c r="BF721" s="127" t="s">
        <v>44</v>
      </c>
      <c r="BG721" s="127" t="s">
        <v>44</v>
      </c>
      <c r="BH721" s="127" t="s">
        <v>44</v>
      </c>
      <c r="BI721" s="127">
        <v>-1.15751669354681E-2</v>
      </c>
      <c r="BJ721" s="127">
        <v>-5.1411903658922398E-2</v>
      </c>
      <c r="BK721" s="127">
        <v>-0.154708981302628</v>
      </c>
      <c r="BL721" s="127">
        <v>-0.13859483512050619</v>
      </c>
      <c r="BM721" s="127">
        <v>-0.1498710053613439</v>
      </c>
      <c r="BN721" s="127">
        <v>-0.1805146187620619</v>
      </c>
      <c r="BO721" s="127">
        <v>-7.2077952074125207E-2</v>
      </c>
      <c r="BP721" s="127" t="s">
        <v>44</v>
      </c>
      <c r="BQ721" s="127" t="s">
        <v>44</v>
      </c>
      <c r="BR721" s="127" t="s">
        <v>44</v>
      </c>
      <c r="BS721" s="127">
        <v>-0.14507813971422923</v>
      </c>
      <c r="BT721" s="127">
        <v>1.69548836407157E-2</v>
      </c>
      <c r="BU721" s="127">
        <v>5.33101201284851E-2</v>
      </c>
      <c r="BV721" s="174">
        <v>-8.5291202883624564</v>
      </c>
      <c r="BW721" s="174">
        <v>-2.493104527924797</v>
      </c>
      <c r="BX721" s="127">
        <v>-1.3766352318060501E-2</v>
      </c>
      <c r="BY721" s="127">
        <v>-9.6251777984084505E-2</v>
      </c>
      <c r="BZ721" s="174">
        <v>2.9496808493041399E-2</v>
      </c>
      <c r="CA721" s="179">
        <v>-3.6992989558423402E-2</v>
      </c>
      <c r="CB721" s="179">
        <v>2.9925089087603999E-3</v>
      </c>
      <c r="CC721" s="179">
        <v>-5.5068832854342803E-2</v>
      </c>
      <c r="CD721" s="179">
        <v>-8.2360117237116295E-2</v>
      </c>
      <c r="CE721" s="179">
        <v>-6.0340637956882097E-2</v>
      </c>
      <c r="CF721" s="179">
        <v>-4.5392766468080999E-2</v>
      </c>
      <c r="CG721" s="176">
        <v>9.5830856799999999</v>
      </c>
      <c r="CH721" s="168">
        <v>0.1</v>
      </c>
      <c r="CI721" s="169">
        <v>0.05</v>
      </c>
      <c r="CJ721" s="169">
        <v>1.5E-3</v>
      </c>
      <c r="CK721" s="169" t="s">
        <v>44</v>
      </c>
      <c r="CL721" s="169">
        <v>1.5E-3</v>
      </c>
      <c r="CM721" s="177">
        <v>512079322.91000003</v>
      </c>
      <c r="CN721" s="177">
        <v>515344030.93492121</v>
      </c>
      <c r="CO721" s="177">
        <v>-38473736.399999999</v>
      </c>
      <c r="CP721" s="127" t="s">
        <v>44</v>
      </c>
      <c r="CQ721" s="127" t="s">
        <v>44</v>
      </c>
      <c r="CR721" s="127" t="s">
        <v>44</v>
      </c>
      <c r="CS721" s="127" t="s">
        <v>44</v>
      </c>
      <c r="CT721" s="125" t="s">
        <v>44</v>
      </c>
      <c r="CU721" s="125" t="s">
        <v>44</v>
      </c>
      <c r="CV721" s="125" t="s">
        <v>7091</v>
      </c>
      <c r="CW721" s="125" t="s">
        <v>44</v>
      </c>
      <c r="CX721" s="153">
        <v>25569.604861099539</v>
      </c>
    </row>
    <row r="722" spans="1:102" ht="15" customHeight="1" x14ac:dyDescent="0.25">
      <c r="A722" s="8"/>
      <c r="B722" s="128">
        <v>50180894000117</v>
      </c>
      <c r="C722" s="151" t="s">
        <v>4134</v>
      </c>
      <c r="D722" s="125">
        <v>16</v>
      </c>
      <c r="E722" s="125"/>
      <c r="F722" s="121"/>
      <c r="G722" s="125" t="s">
        <v>673</v>
      </c>
      <c r="H722" s="125" t="s">
        <v>3276</v>
      </c>
      <c r="I722" s="125" t="s">
        <v>3276</v>
      </c>
      <c r="J722" s="125" t="s">
        <v>3317</v>
      </c>
      <c r="K722" s="125" t="s">
        <v>3298</v>
      </c>
      <c r="L722" s="125" t="s">
        <v>3272</v>
      </c>
      <c r="M722" s="125" t="s">
        <v>4629</v>
      </c>
      <c r="N722" s="125" t="s">
        <v>4674</v>
      </c>
      <c r="O722" s="125" t="s">
        <v>4630</v>
      </c>
      <c r="P722" s="125" t="s">
        <v>3824</v>
      </c>
      <c r="Q722" s="126">
        <v>10</v>
      </c>
      <c r="R722" s="125" t="s">
        <v>4612</v>
      </c>
      <c r="S722" s="187" t="s">
        <v>44</v>
      </c>
      <c r="T722" s="170">
        <v>1000</v>
      </c>
      <c r="U722" s="170">
        <v>500</v>
      </c>
      <c r="V722" s="171" t="s">
        <v>3271</v>
      </c>
      <c r="W722" s="171" t="s">
        <v>132</v>
      </c>
      <c r="X722" s="171" t="s">
        <v>132</v>
      </c>
      <c r="Y722" s="171" t="s">
        <v>132</v>
      </c>
      <c r="Z722" s="171">
        <v>0</v>
      </c>
      <c r="AA722" s="171" t="s">
        <v>44</v>
      </c>
      <c r="AB722" s="168" t="s">
        <v>44</v>
      </c>
      <c r="AC722" s="171" t="s">
        <v>44</v>
      </c>
      <c r="AD722" s="168">
        <v>1.3000000000000001E-2</v>
      </c>
      <c r="AE722" s="168" t="s">
        <v>44</v>
      </c>
      <c r="AF722" s="168" t="s">
        <v>44</v>
      </c>
      <c r="AG722" s="168">
        <v>0.2</v>
      </c>
      <c r="AH722" s="171" t="s">
        <v>3253</v>
      </c>
      <c r="AI722" s="171" t="s">
        <v>3254</v>
      </c>
      <c r="AJ722" s="171" t="s">
        <v>44</v>
      </c>
      <c r="AK722" s="172">
        <v>45019</v>
      </c>
      <c r="AL722" s="186" t="s">
        <v>7092</v>
      </c>
      <c r="AM722" s="127" t="s">
        <v>44</v>
      </c>
      <c r="AN722" s="127" t="s">
        <v>44</v>
      </c>
      <c r="AO722" s="127" t="s">
        <v>44</v>
      </c>
      <c r="AP722" s="127" t="s">
        <v>44</v>
      </c>
      <c r="AQ722" s="127" t="s">
        <v>44</v>
      </c>
      <c r="AR722" s="127" t="s">
        <v>44</v>
      </c>
      <c r="AS722" s="127" t="s">
        <v>44</v>
      </c>
      <c r="AT722" s="127" t="s">
        <v>44</v>
      </c>
      <c r="AU722" s="127" t="s">
        <v>44</v>
      </c>
      <c r="AV722" s="127" t="s">
        <v>44</v>
      </c>
      <c r="AW722" s="127" t="s">
        <v>44</v>
      </c>
      <c r="AX722" s="127" t="s">
        <v>44</v>
      </c>
      <c r="AY722" s="127" t="s">
        <v>44</v>
      </c>
      <c r="AZ722" s="127" t="s">
        <v>44</v>
      </c>
      <c r="BA722" s="127" t="s">
        <v>44</v>
      </c>
      <c r="BB722" s="127" t="s">
        <v>44</v>
      </c>
      <c r="BC722" s="127" t="s">
        <v>44</v>
      </c>
      <c r="BD722" s="127" t="s">
        <v>44</v>
      </c>
      <c r="BE722" s="127" t="s">
        <v>44</v>
      </c>
      <c r="BF722" s="127" t="s">
        <v>44</v>
      </c>
      <c r="BG722" s="127" t="s">
        <v>44</v>
      </c>
      <c r="BH722" s="127" t="s">
        <v>44</v>
      </c>
      <c r="BI722" s="127" t="s">
        <v>44</v>
      </c>
      <c r="BJ722" s="127" t="s">
        <v>44</v>
      </c>
      <c r="BK722" s="127" t="s">
        <v>44</v>
      </c>
      <c r="BL722" s="127" t="s">
        <v>44</v>
      </c>
      <c r="BM722" s="127" t="s">
        <v>44</v>
      </c>
      <c r="BN722" s="127" t="s">
        <v>44</v>
      </c>
      <c r="BO722" s="127" t="s">
        <v>44</v>
      </c>
      <c r="BP722" s="127" t="s">
        <v>44</v>
      </c>
      <c r="BQ722" s="127" t="s">
        <v>44</v>
      </c>
      <c r="BR722" s="127" t="s">
        <v>44</v>
      </c>
      <c r="BS722" s="127" t="s">
        <v>44</v>
      </c>
      <c r="BT722" s="127" t="s">
        <v>44</v>
      </c>
      <c r="BU722" s="127" t="s">
        <v>44</v>
      </c>
      <c r="BV722" s="174" t="s">
        <v>44</v>
      </c>
      <c r="BW722" s="174" t="s">
        <v>44</v>
      </c>
      <c r="BX722" s="127" t="s">
        <v>44</v>
      </c>
      <c r="BY722" s="127" t="s">
        <v>44</v>
      </c>
      <c r="BZ722" s="174" t="s">
        <v>44</v>
      </c>
      <c r="CA722" s="179" t="s">
        <v>44</v>
      </c>
      <c r="CB722" s="179" t="s">
        <v>44</v>
      </c>
      <c r="CC722" s="179" t="s">
        <v>44</v>
      </c>
      <c r="CD722" s="179" t="s">
        <v>44</v>
      </c>
      <c r="CE722" s="179" t="s">
        <v>44</v>
      </c>
      <c r="CF722" s="179" t="s">
        <v>44</v>
      </c>
      <c r="CG722" s="176" t="s">
        <v>44</v>
      </c>
      <c r="CH722" s="168">
        <v>0.1</v>
      </c>
      <c r="CI722" s="169">
        <v>0.05</v>
      </c>
      <c r="CJ722" s="169">
        <v>1.2999999999999999E-3</v>
      </c>
      <c r="CK722" s="169" t="s">
        <v>44</v>
      </c>
      <c r="CL722" s="169">
        <v>1.2999999999999999E-3</v>
      </c>
      <c r="CM722" s="177" t="s">
        <v>44</v>
      </c>
      <c r="CN722" s="177" t="s">
        <v>44</v>
      </c>
      <c r="CO722" s="177" t="s">
        <v>44</v>
      </c>
      <c r="CP722" s="127" t="s">
        <v>44</v>
      </c>
      <c r="CQ722" s="127" t="s">
        <v>44</v>
      </c>
      <c r="CR722" s="127" t="s">
        <v>44</v>
      </c>
      <c r="CS722" s="127" t="s">
        <v>44</v>
      </c>
      <c r="CT722" s="125" t="s">
        <v>44</v>
      </c>
      <c r="CU722" s="125" t="s">
        <v>44</v>
      </c>
      <c r="CV722" s="125" t="s">
        <v>7093</v>
      </c>
      <c r="CW722" s="125" t="s">
        <v>44</v>
      </c>
      <c r="CX722" s="153">
        <v>25569.604861099539</v>
      </c>
    </row>
    <row r="723" spans="1:102" ht="15" customHeight="1" x14ac:dyDescent="0.25">
      <c r="A723" s="8"/>
      <c r="B723" s="128">
        <v>44614833000118</v>
      </c>
      <c r="C723" s="151" t="s">
        <v>4136</v>
      </c>
      <c r="D723" s="125">
        <v>16</v>
      </c>
      <c r="E723" s="125"/>
      <c r="F723" s="121"/>
      <c r="G723" s="125" t="s">
        <v>3826</v>
      </c>
      <c r="H723" s="125" t="s">
        <v>4673</v>
      </c>
      <c r="I723" s="125" t="s">
        <v>4673</v>
      </c>
      <c r="J723" s="125" t="s">
        <v>3317</v>
      </c>
      <c r="K723" s="125" t="s">
        <v>3298</v>
      </c>
      <c r="L723" s="125" t="s">
        <v>3272</v>
      </c>
      <c r="M723" s="125" t="s">
        <v>4629</v>
      </c>
      <c r="N723" s="125" t="s">
        <v>4674</v>
      </c>
      <c r="O723" s="125" t="s">
        <v>4630</v>
      </c>
      <c r="P723" s="125" t="s">
        <v>5808</v>
      </c>
      <c r="Q723" s="126">
        <v>10</v>
      </c>
      <c r="R723" s="125" t="s">
        <v>4612</v>
      </c>
      <c r="S723" s="187" t="s">
        <v>44</v>
      </c>
      <c r="T723" s="170">
        <v>0.01</v>
      </c>
      <c r="U723" s="170">
        <v>0.01</v>
      </c>
      <c r="V723" s="171" t="s">
        <v>3271</v>
      </c>
      <c r="W723" s="171" t="s">
        <v>132</v>
      </c>
      <c r="X723" s="171" t="s">
        <v>132</v>
      </c>
      <c r="Y723" s="171" t="s">
        <v>132</v>
      </c>
      <c r="Z723" s="171">
        <v>0</v>
      </c>
      <c r="AA723" s="171" t="s">
        <v>44</v>
      </c>
      <c r="AB723" s="168" t="s">
        <v>44</v>
      </c>
      <c r="AC723" s="171" t="s">
        <v>44</v>
      </c>
      <c r="AD723" s="168">
        <v>1.1000000000000001E-2</v>
      </c>
      <c r="AE723" s="168" t="s">
        <v>44</v>
      </c>
      <c r="AF723" s="168">
        <v>1.1000000000000001E-2</v>
      </c>
      <c r="AG723" s="168">
        <v>0.1</v>
      </c>
      <c r="AH723" s="171" t="s">
        <v>4836</v>
      </c>
      <c r="AI723" s="171" t="s">
        <v>3300</v>
      </c>
      <c r="AJ723" s="171" t="s">
        <v>130</v>
      </c>
      <c r="AK723" s="172">
        <v>44796</v>
      </c>
      <c r="AL723" s="186" t="s">
        <v>7094</v>
      </c>
      <c r="AM723" s="127" t="s">
        <v>44</v>
      </c>
      <c r="AN723" s="127" t="s">
        <v>44</v>
      </c>
      <c r="AO723" s="127" t="s">
        <v>44</v>
      </c>
      <c r="AP723" s="127" t="s">
        <v>44</v>
      </c>
      <c r="AQ723" s="127" t="s">
        <v>44</v>
      </c>
      <c r="AR723" s="127" t="s">
        <v>44</v>
      </c>
      <c r="AS723" s="127" t="s">
        <v>44</v>
      </c>
      <c r="AT723" s="127" t="s">
        <v>44</v>
      </c>
      <c r="AU723" s="127" t="s">
        <v>44</v>
      </c>
      <c r="AV723" s="127" t="s">
        <v>44</v>
      </c>
      <c r="AW723" s="127" t="s">
        <v>44</v>
      </c>
      <c r="AX723" s="127" t="s">
        <v>44</v>
      </c>
      <c r="AY723" s="127" t="s">
        <v>44</v>
      </c>
      <c r="AZ723" s="127" t="s">
        <v>44</v>
      </c>
      <c r="BA723" s="127" t="s">
        <v>44</v>
      </c>
      <c r="BB723" s="127" t="s">
        <v>44</v>
      </c>
      <c r="BC723" s="127" t="s">
        <v>44</v>
      </c>
      <c r="BD723" s="127" t="s">
        <v>44</v>
      </c>
      <c r="BE723" s="127" t="s">
        <v>44</v>
      </c>
      <c r="BF723" s="127" t="s">
        <v>44</v>
      </c>
      <c r="BG723" s="127" t="s">
        <v>44</v>
      </c>
      <c r="BH723" s="127" t="s">
        <v>44</v>
      </c>
      <c r="BI723" s="127" t="s">
        <v>44</v>
      </c>
      <c r="BJ723" s="127" t="s">
        <v>44</v>
      </c>
      <c r="BK723" s="127" t="s">
        <v>44</v>
      </c>
      <c r="BL723" s="127" t="s">
        <v>44</v>
      </c>
      <c r="BM723" s="127" t="s">
        <v>44</v>
      </c>
      <c r="BN723" s="127" t="s">
        <v>44</v>
      </c>
      <c r="BO723" s="127" t="s">
        <v>44</v>
      </c>
      <c r="BP723" s="127" t="s">
        <v>44</v>
      </c>
      <c r="BQ723" s="127" t="s">
        <v>44</v>
      </c>
      <c r="BR723" s="127" t="s">
        <v>44</v>
      </c>
      <c r="BS723" s="127" t="s">
        <v>44</v>
      </c>
      <c r="BT723" s="127" t="s">
        <v>44</v>
      </c>
      <c r="BU723" s="127" t="s">
        <v>44</v>
      </c>
      <c r="BV723" s="174" t="s">
        <v>44</v>
      </c>
      <c r="BW723" s="174" t="s">
        <v>44</v>
      </c>
      <c r="BX723" s="127" t="s">
        <v>44</v>
      </c>
      <c r="BY723" s="127" t="s">
        <v>44</v>
      </c>
      <c r="BZ723" s="174" t="s">
        <v>44</v>
      </c>
      <c r="CA723" s="179" t="s">
        <v>44</v>
      </c>
      <c r="CB723" s="179" t="s">
        <v>44</v>
      </c>
      <c r="CC723" s="179" t="s">
        <v>44</v>
      </c>
      <c r="CD723" s="179" t="s">
        <v>44</v>
      </c>
      <c r="CE723" s="179" t="s">
        <v>44</v>
      </c>
      <c r="CF723" s="179" t="s">
        <v>44</v>
      </c>
      <c r="CG723" s="176" t="s">
        <v>44</v>
      </c>
      <c r="CH723" s="168">
        <v>0.1</v>
      </c>
      <c r="CI723" s="169">
        <v>0.05</v>
      </c>
      <c r="CJ723" s="169">
        <v>1.1000000000000001E-3</v>
      </c>
      <c r="CK723" s="169" t="s">
        <v>44</v>
      </c>
      <c r="CL723" s="169">
        <v>1.1000000000000001E-3</v>
      </c>
      <c r="CM723" s="177" t="s">
        <v>44</v>
      </c>
      <c r="CN723" s="177" t="s">
        <v>44</v>
      </c>
      <c r="CO723" s="177" t="s">
        <v>44</v>
      </c>
      <c r="CP723" s="127" t="s">
        <v>44</v>
      </c>
      <c r="CQ723" s="127" t="s">
        <v>44</v>
      </c>
      <c r="CR723" s="127" t="s">
        <v>44</v>
      </c>
      <c r="CS723" s="127" t="s">
        <v>44</v>
      </c>
      <c r="CT723" s="125" t="s">
        <v>44</v>
      </c>
      <c r="CU723" s="125" t="s">
        <v>44</v>
      </c>
      <c r="CV723" s="125" t="s">
        <v>7095</v>
      </c>
      <c r="CW723" s="125" t="s">
        <v>44</v>
      </c>
      <c r="CX723" s="153">
        <v>25569.604861099539</v>
      </c>
    </row>
    <row r="724" spans="1:102" ht="15" customHeight="1" x14ac:dyDescent="0.25">
      <c r="A724" s="8"/>
      <c r="B724" s="128">
        <v>24572582000149</v>
      </c>
      <c r="C724" s="151" t="s">
        <v>679</v>
      </c>
      <c r="D724" s="125">
        <v>14</v>
      </c>
      <c r="E724" s="125"/>
      <c r="F724" s="121" t="s">
        <v>3310</v>
      </c>
      <c r="G724" s="125" t="s">
        <v>3826</v>
      </c>
      <c r="H724" s="125" t="s">
        <v>3315</v>
      </c>
      <c r="I724" s="125" t="s">
        <v>3316</v>
      </c>
      <c r="J724" s="125" t="s">
        <v>3317</v>
      </c>
      <c r="K724" s="125" t="s">
        <v>3285</v>
      </c>
      <c r="L724" s="125" t="s">
        <v>3272</v>
      </c>
      <c r="M724" s="125" t="s">
        <v>110</v>
      </c>
      <c r="N724" s="125" t="s">
        <v>111</v>
      </c>
      <c r="O724" s="125" t="s">
        <v>154</v>
      </c>
      <c r="P724" s="125" t="s">
        <v>3299</v>
      </c>
      <c r="Q724" s="126">
        <v>1000</v>
      </c>
      <c r="R724" s="125" t="s">
        <v>4571</v>
      </c>
      <c r="S724" s="187" t="s">
        <v>44</v>
      </c>
      <c r="T724" s="170">
        <v>500</v>
      </c>
      <c r="U724" s="170">
        <v>1000</v>
      </c>
      <c r="V724" s="171" t="s">
        <v>3271</v>
      </c>
      <c r="W724" s="171" t="s">
        <v>132</v>
      </c>
      <c r="X724" s="171" t="s">
        <v>3289</v>
      </c>
      <c r="Y724" s="171" t="s">
        <v>3288</v>
      </c>
      <c r="Z724" s="171">
        <v>31</v>
      </c>
      <c r="AA724" s="171" t="s">
        <v>44</v>
      </c>
      <c r="AB724" s="168" t="s">
        <v>44</v>
      </c>
      <c r="AC724" s="171" t="s">
        <v>7167</v>
      </c>
      <c r="AD724" s="168">
        <v>1.9199999999999998E-2</v>
      </c>
      <c r="AE724" s="168">
        <v>0.41920000000000002</v>
      </c>
      <c r="AF724" s="168">
        <v>0.02</v>
      </c>
      <c r="AG724" s="168">
        <v>0.2</v>
      </c>
      <c r="AH724" s="171" t="s">
        <v>133</v>
      </c>
      <c r="AI724" s="171" t="s">
        <v>4607</v>
      </c>
      <c r="AJ724" s="171" t="s">
        <v>130</v>
      </c>
      <c r="AK724" s="172">
        <v>42590</v>
      </c>
      <c r="AL724" s="186" t="s">
        <v>7168</v>
      </c>
      <c r="AM724" s="127">
        <v>8.8884660907180002E-3</v>
      </c>
      <c r="AN724" s="127">
        <v>3.3089262815818997E-2</v>
      </c>
      <c r="AO724" s="127">
        <v>0.1129270489442042</v>
      </c>
      <c r="AP724" s="127">
        <v>0.11051870980714421</v>
      </c>
      <c r="AQ724" s="127">
        <v>9.9940663091820398E-2</v>
      </c>
      <c r="AR724" s="127">
        <v>8.8062088539433397E-2</v>
      </c>
      <c r="AS724" s="127">
        <v>9.0437161197951504E-2</v>
      </c>
      <c r="AT724" s="127">
        <v>8.04625263053384E-2</v>
      </c>
      <c r="AU724" s="127" t="s">
        <v>44</v>
      </c>
      <c r="AV724" s="127" t="s">
        <v>44</v>
      </c>
      <c r="AW724" s="127">
        <v>7.6934482402510398E-2</v>
      </c>
      <c r="AX724" s="127">
        <v>0.81475435841446942</v>
      </c>
      <c r="AY724" s="127">
        <v>0.72880062959477676</v>
      </c>
      <c r="AZ724" s="127">
        <v>0.76160592898923019</v>
      </c>
      <c r="BA724" s="127">
        <v>0.8322965602778406</v>
      </c>
      <c r="BB724" s="127">
        <v>0.75355766802351465</v>
      </c>
      <c r="BC724" s="127">
        <v>0.80984282409204977</v>
      </c>
      <c r="BD724" s="127">
        <v>0.69314107322641616</v>
      </c>
      <c r="BE724" s="127">
        <v>0.65030714660936684</v>
      </c>
      <c r="BF724" s="127" t="s">
        <v>44</v>
      </c>
      <c r="BG724" s="127" t="s">
        <v>44</v>
      </c>
      <c r="BH724" s="127">
        <v>0.77275392290373079</v>
      </c>
      <c r="BI724" s="127">
        <v>-2.0209153675354E-3</v>
      </c>
      <c r="BJ724" s="127">
        <v>-1.2313089311973601E-2</v>
      </c>
      <c r="BK724" s="127">
        <v>-3.5347858912771098E-2</v>
      </c>
      <c r="BL724" s="127">
        <v>-1.9658535851506231E-2</v>
      </c>
      <c r="BM724" s="127">
        <v>-2.8857244558918915E-2</v>
      </c>
      <c r="BN724" s="127">
        <v>-2.0677639614808899E-2</v>
      </c>
      <c r="BO724" s="127">
        <v>-4.0037232386873602E-2</v>
      </c>
      <c r="BP724" s="127">
        <v>-4.3267509147695699E-2</v>
      </c>
      <c r="BQ724" s="127" t="s">
        <v>44</v>
      </c>
      <c r="BR724" s="127" t="s">
        <v>44</v>
      </c>
      <c r="BS724" s="127">
        <v>-2.0575847816943327E-2</v>
      </c>
      <c r="BT724" s="127">
        <v>1.65915961940266E-2</v>
      </c>
      <c r="BU724" s="127">
        <v>4.0931643098446699E-2</v>
      </c>
      <c r="BV724" s="174">
        <v>-1.8771729983786809</v>
      </c>
      <c r="BW724" s="174">
        <v>-0.33362155562346207</v>
      </c>
      <c r="BX724" s="127">
        <v>-8.3446244620324992E-3</v>
      </c>
      <c r="BY724" s="127">
        <v>-8.3359160827840895E-2</v>
      </c>
      <c r="BZ724" s="174">
        <v>8.0908357650286394E-2</v>
      </c>
      <c r="CA724" s="179">
        <v>0.68539166451668043</v>
      </c>
      <c r="CB724" s="179">
        <v>-0.43081532891554841</v>
      </c>
      <c r="CC724" s="179">
        <v>0.66307272933719819</v>
      </c>
      <c r="CD724" s="179">
        <v>0.5292720868338765</v>
      </c>
      <c r="CE724" s="179">
        <v>2.30321705140717E-2</v>
      </c>
      <c r="CF724" s="179">
        <v>0.74858773809863965</v>
      </c>
      <c r="CG724" s="176">
        <v>204.96231080000001</v>
      </c>
      <c r="CH724" s="168">
        <v>0.27</v>
      </c>
      <c r="CI724" s="169">
        <v>0.15</v>
      </c>
      <c r="CJ724" s="169">
        <v>5.1839999999999994E-3</v>
      </c>
      <c r="CK724" s="169" t="s">
        <v>44</v>
      </c>
      <c r="CL724" s="169">
        <v>5.1839999999999994E-3</v>
      </c>
      <c r="CM724" s="177">
        <v>77728263.319999993</v>
      </c>
      <c r="CN724" s="177">
        <v>76883299.241349146</v>
      </c>
      <c r="CO724" s="177">
        <v>-1602443.14</v>
      </c>
      <c r="CP724" s="127" t="s">
        <v>44</v>
      </c>
      <c r="CQ724" s="127" t="s">
        <v>44</v>
      </c>
      <c r="CR724" s="127" t="s">
        <v>44</v>
      </c>
      <c r="CS724" s="127" t="s">
        <v>44</v>
      </c>
      <c r="CT724" s="125" t="s">
        <v>44</v>
      </c>
      <c r="CU724" s="125" t="s">
        <v>44</v>
      </c>
      <c r="CV724" s="125" t="s">
        <v>7169</v>
      </c>
      <c r="CW724" s="125" t="s">
        <v>44</v>
      </c>
      <c r="CX724" s="153">
        <v>25569.625</v>
      </c>
    </row>
    <row r="725" spans="1:102" ht="15" customHeight="1" x14ac:dyDescent="0.25">
      <c r="A725" s="8"/>
      <c r="B725" s="128">
        <v>50764538000140</v>
      </c>
      <c r="C725" s="151" t="s">
        <v>4019</v>
      </c>
      <c r="D725" s="125">
        <v>50</v>
      </c>
      <c r="E725" s="125"/>
      <c r="F725" s="121"/>
      <c r="G725" s="125" t="s">
        <v>3826</v>
      </c>
      <c r="H725" s="125" t="s">
        <v>347</v>
      </c>
      <c r="I725" s="125" t="s">
        <v>3278</v>
      </c>
      <c r="J725" s="125" t="s">
        <v>357</v>
      </c>
      <c r="K725" s="125" t="s">
        <v>3285</v>
      </c>
      <c r="L725" s="125" t="s">
        <v>3273</v>
      </c>
      <c r="M725" s="125" t="s">
        <v>4965</v>
      </c>
      <c r="N725" s="125" t="s">
        <v>4785</v>
      </c>
      <c r="O725" s="125" t="s">
        <v>4647</v>
      </c>
      <c r="P725" s="125" t="s">
        <v>3828</v>
      </c>
      <c r="Q725" s="126">
        <v>10000</v>
      </c>
      <c r="R725" s="125" t="s">
        <v>4612</v>
      </c>
      <c r="S725" s="187" t="s">
        <v>44</v>
      </c>
      <c r="T725" s="170">
        <v>0.01</v>
      </c>
      <c r="U725" s="170">
        <v>0.01</v>
      </c>
      <c r="V725" s="171" t="s">
        <v>3271</v>
      </c>
      <c r="W725" s="171" t="s">
        <v>132</v>
      </c>
      <c r="X725" s="171" t="s">
        <v>44</v>
      </c>
      <c r="Y725" s="171" t="s">
        <v>44</v>
      </c>
      <c r="Z725" s="171" t="s">
        <v>44</v>
      </c>
      <c r="AA725" s="171" t="s">
        <v>44</v>
      </c>
      <c r="AB725" s="168" t="s">
        <v>44</v>
      </c>
      <c r="AC725" s="171" t="s">
        <v>7170</v>
      </c>
      <c r="AD725" s="168">
        <v>0.02</v>
      </c>
      <c r="AE725" s="168">
        <v>2.02</v>
      </c>
      <c r="AF725" s="168">
        <v>2.1000000000000001E-2</v>
      </c>
      <c r="AG725" s="168">
        <v>0.2</v>
      </c>
      <c r="AH725" s="171" t="s">
        <v>3322</v>
      </c>
      <c r="AI725" s="171" t="s">
        <v>4573</v>
      </c>
      <c r="AJ725" s="171" t="s">
        <v>44</v>
      </c>
      <c r="AK725" s="172">
        <v>45068</v>
      </c>
      <c r="AL725" s="186" t="s">
        <v>7171</v>
      </c>
      <c r="AM725" s="127" t="s">
        <v>44</v>
      </c>
      <c r="AN725" s="127" t="s">
        <v>44</v>
      </c>
      <c r="AO725" s="127" t="s">
        <v>44</v>
      </c>
      <c r="AP725" s="127" t="s">
        <v>44</v>
      </c>
      <c r="AQ725" s="127" t="s">
        <v>44</v>
      </c>
      <c r="AR725" s="127" t="s">
        <v>44</v>
      </c>
      <c r="AS725" s="127" t="s">
        <v>44</v>
      </c>
      <c r="AT725" s="127" t="s">
        <v>44</v>
      </c>
      <c r="AU725" s="127" t="s">
        <v>44</v>
      </c>
      <c r="AV725" s="127" t="s">
        <v>44</v>
      </c>
      <c r="AW725" s="127" t="s">
        <v>44</v>
      </c>
      <c r="AX725" s="127" t="s">
        <v>44</v>
      </c>
      <c r="AY725" s="127" t="s">
        <v>44</v>
      </c>
      <c r="AZ725" s="127" t="s">
        <v>44</v>
      </c>
      <c r="BA725" s="127" t="s">
        <v>44</v>
      </c>
      <c r="BB725" s="127" t="s">
        <v>44</v>
      </c>
      <c r="BC725" s="127" t="s">
        <v>44</v>
      </c>
      <c r="BD725" s="127" t="s">
        <v>44</v>
      </c>
      <c r="BE725" s="127" t="s">
        <v>44</v>
      </c>
      <c r="BF725" s="127" t="s">
        <v>44</v>
      </c>
      <c r="BG725" s="127" t="s">
        <v>44</v>
      </c>
      <c r="BH725" s="127" t="s">
        <v>44</v>
      </c>
      <c r="BI725" s="127" t="s">
        <v>44</v>
      </c>
      <c r="BJ725" s="127" t="s">
        <v>44</v>
      </c>
      <c r="BK725" s="127" t="s">
        <v>44</v>
      </c>
      <c r="BL725" s="127" t="s">
        <v>44</v>
      </c>
      <c r="BM725" s="127" t="s">
        <v>44</v>
      </c>
      <c r="BN725" s="127" t="s">
        <v>44</v>
      </c>
      <c r="BO725" s="127" t="s">
        <v>44</v>
      </c>
      <c r="BP725" s="127" t="s">
        <v>44</v>
      </c>
      <c r="BQ725" s="127" t="s">
        <v>44</v>
      </c>
      <c r="BR725" s="127" t="s">
        <v>44</v>
      </c>
      <c r="BS725" s="127" t="s">
        <v>44</v>
      </c>
      <c r="BT725" s="127">
        <v>0.35441737319954181</v>
      </c>
      <c r="BU725" s="127">
        <v>0.57887300892899762</v>
      </c>
      <c r="BV725" s="174">
        <v>0.1155824762881251</v>
      </c>
      <c r="BW725" s="174">
        <v>7.0310219189351403E-2</v>
      </c>
      <c r="BX725" s="127">
        <v>-0.14061921158231089</v>
      </c>
      <c r="BY725" s="127">
        <v>-0.4877991834599999</v>
      </c>
      <c r="BZ725" s="174">
        <v>-0.15312538716793089</v>
      </c>
      <c r="CA725" s="179">
        <v>-5.7564404694599697E-2</v>
      </c>
      <c r="CB725" s="179">
        <v>-2.8128169371412898E-2</v>
      </c>
      <c r="CC725" s="179">
        <v>-7.6234648677435596E-2</v>
      </c>
      <c r="CD725" s="179">
        <v>-6.2992184598855402E-2</v>
      </c>
      <c r="CE725" s="179">
        <v>-8.4116181960781203E-2</v>
      </c>
      <c r="CF725" s="179">
        <v>-9.8131462398689501E-2</v>
      </c>
      <c r="CG725" s="176">
        <v>1057.32297836</v>
      </c>
      <c r="CH725" s="168">
        <v>0.1</v>
      </c>
      <c r="CI725" s="169">
        <v>0.05</v>
      </c>
      <c r="CJ725" s="169">
        <v>2E-3</v>
      </c>
      <c r="CK725" s="169" t="s">
        <v>44</v>
      </c>
      <c r="CL725" s="169">
        <v>2E-3</v>
      </c>
      <c r="CM725" s="177">
        <v>171846670.22</v>
      </c>
      <c r="CN725" s="177">
        <v>144096687.56976193</v>
      </c>
      <c r="CO725" s="177">
        <v>67942627.340000004</v>
      </c>
      <c r="CP725" s="127" t="s">
        <v>44</v>
      </c>
      <c r="CQ725" s="127" t="s">
        <v>44</v>
      </c>
      <c r="CR725" s="127" t="s">
        <v>44</v>
      </c>
      <c r="CS725" s="127" t="s">
        <v>44</v>
      </c>
      <c r="CT725" s="125" t="s">
        <v>44</v>
      </c>
      <c r="CU725" s="125" t="s">
        <v>44</v>
      </c>
      <c r="CV725" s="125" t="s">
        <v>7172</v>
      </c>
      <c r="CW725" s="125" t="s">
        <v>44</v>
      </c>
      <c r="CX725" s="153">
        <v>25569.604861099539</v>
      </c>
    </row>
    <row r="726" spans="1:102" ht="15" customHeight="1" x14ac:dyDescent="0.25">
      <c r="A726" s="8"/>
      <c r="B726" s="128">
        <v>50764538000140</v>
      </c>
      <c r="C726" s="151" t="s">
        <v>4020</v>
      </c>
      <c r="D726" s="125">
        <v>50</v>
      </c>
      <c r="E726" s="125"/>
      <c r="F726" s="121"/>
      <c r="G726" s="125" t="s">
        <v>3826</v>
      </c>
      <c r="H726" s="125" t="s">
        <v>347</v>
      </c>
      <c r="I726" s="125" t="s">
        <v>3278</v>
      </c>
      <c r="J726" s="125" t="s">
        <v>357</v>
      </c>
      <c r="K726" s="125" t="s">
        <v>3298</v>
      </c>
      <c r="L726" s="125" t="s">
        <v>3273</v>
      </c>
      <c r="M726" s="125" t="s">
        <v>4965</v>
      </c>
      <c r="N726" s="125" t="s">
        <v>4785</v>
      </c>
      <c r="O726" s="125" t="s">
        <v>4647</v>
      </c>
      <c r="P726" s="125" t="s">
        <v>3828</v>
      </c>
      <c r="Q726" s="126">
        <v>1000000</v>
      </c>
      <c r="R726" s="125" t="s">
        <v>4612</v>
      </c>
      <c r="S726" s="187" t="s">
        <v>44</v>
      </c>
      <c r="T726" s="170">
        <v>0.01</v>
      </c>
      <c r="U726" s="170">
        <v>0.01</v>
      </c>
      <c r="V726" s="171" t="s">
        <v>3271</v>
      </c>
      <c r="W726" s="171" t="s">
        <v>132</v>
      </c>
      <c r="X726" s="171" t="s">
        <v>44</v>
      </c>
      <c r="Y726" s="171" t="s">
        <v>44</v>
      </c>
      <c r="Z726" s="171" t="s">
        <v>44</v>
      </c>
      <c r="AA726" s="171" t="s">
        <v>44</v>
      </c>
      <c r="AB726" s="168" t="s">
        <v>44</v>
      </c>
      <c r="AC726" s="171" t="s">
        <v>7170</v>
      </c>
      <c r="AD726" s="168">
        <v>0.02</v>
      </c>
      <c r="AE726" s="168">
        <v>2.02</v>
      </c>
      <c r="AF726" s="168">
        <v>2.1000000000000001E-2</v>
      </c>
      <c r="AG726" s="168">
        <v>0.2</v>
      </c>
      <c r="AH726" s="171" t="s">
        <v>3322</v>
      </c>
      <c r="AI726" s="171" t="s">
        <v>4573</v>
      </c>
      <c r="AJ726" s="171" t="s">
        <v>44</v>
      </c>
      <c r="AK726" s="172">
        <v>45141</v>
      </c>
      <c r="AL726" s="186" t="s">
        <v>7173</v>
      </c>
      <c r="AM726" s="127" t="s">
        <v>44</v>
      </c>
      <c r="AN726" s="127" t="s">
        <v>44</v>
      </c>
      <c r="AO726" s="127" t="s">
        <v>44</v>
      </c>
      <c r="AP726" s="127" t="s">
        <v>44</v>
      </c>
      <c r="AQ726" s="127" t="s">
        <v>44</v>
      </c>
      <c r="AR726" s="127" t="s">
        <v>44</v>
      </c>
      <c r="AS726" s="127" t="s">
        <v>44</v>
      </c>
      <c r="AT726" s="127" t="s">
        <v>44</v>
      </c>
      <c r="AU726" s="127" t="s">
        <v>44</v>
      </c>
      <c r="AV726" s="127" t="s">
        <v>44</v>
      </c>
      <c r="AW726" s="127" t="s">
        <v>44</v>
      </c>
      <c r="AX726" s="127" t="s">
        <v>44</v>
      </c>
      <c r="AY726" s="127" t="s">
        <v>44</v>
      </c>
      <c r="AZ726" s="127" t="s">
        <v>44</v>
      </c>
      <c r="BA726" s="127" t="s">
        <v>44</v>
      </c>
      <c r="BB726" s="127" t="s">
        <v>44</v>
      </c>
      <c r="BC726" s="127" t="s">
        <v>44</v>
      </c>
      <c r="BD726" s="127" t="s">
        <v>44</v>
      </c>
      <c r="BE726" s="127" t="s">
        <v>44</v>
      </c>
      <c r="BF726" s="127" t="s">
        <v>44</v>
      </c>
      <c r="BG726" s="127" t="s">
        <v>44</v>
      </c>
      <c r="BH726" s="127" t="s">
        <v>44</v>
      </c>
      <c r="BI726" s="127" t="s">
        <v>44</v>
      </c>
      <c r="BJ726" s="127" t="s">
        <v>44</v>
      </c>
      <c r="BK726" s="127" t="s">
        <v>44</v>
      </c>
      <c r="BL726" s="127" t="s">
        <v>44</v>
      </c>
      <c r="BM726" s="127" t="s">
        <v>44</v>
      </c>
      <c r="BN726" s="127" t="s">
        <v>44</v>
      </c>
      <c r="BO726" s="127" t="s">
        <v>44</v>
      </c>
      <c r="BP726" s="127" t="s">
        <v>44</v>
      </c>
      <c r="BQ726" s="127" t="s">
        <v>44</v>
      </c>
      <c r="BR726" s="127" t="s">
        <v>44</v>
      </c>
      <c r="BS726" s="127" t="s">
        <v>44</v>
      </c>
      <c r="BT726" s="127">
        <v>0.35441737319954181</v>
      </c>
      <c r="BU726" s="127">
        <v>0.57887300892899762</v>
      </c>
      <c r="BV726" s="174">
        <v>0.1155824762881251</v>
      </c>
      <c r="BW726" s="174">
        <v>7.0310219189351403E-2</v>
      </c>
      <c r="BX726" s="127">
        <v>-0.14061921158231089</v>
      </c>
      <c r="BY726" s="127">
        <v>-0.4877991834599999</v>
      </c>
      <c r="BZ726" s="174">
        <v>-0.15312538716793089</v>
      </c>
      <c r="CA726" s="179">
        <v>-5.7564404694599697E-2</v>
      </c>
      <c r="CB726" s="179">
        <v>-2.8128169371412898E-2</v>
      </c>
      <c r="CC726" s="179">
        <v>-7.6234648677435596E-2</v>
      </c>
      <c r="CD726" s="179">
        <v>-6.2992184598855402E-2</v>
      </c>
      <c r="CE726" s="179">
        <v>-8.4116181960781203E-2</v>
      </c>
      <c r="CF726" s="179">
        <v>-9.8131462398689501E-2</v>
      </c>
      <c r="CG726" s="176">
        <v>1057.32297836</v>
      </c>
      <c r="CH726" s="168">
        <v>0.1</v>
      </c>
      <c r="CI726" s="169">
        <v>0.05</v>
      </c>
      <c r="CJ726" s="169">
        <v>2E-3</v>
      </c>
      <c r="CK726" s="169" t="s">
        <v>44</v>
      </c>
      <c r="CL726" s="169">
        <v>2E-3</v>
      </c>
      <c r="CM726" s="177">
        <v>171846670.22</v>
      </c>
      <c r="CN726" s="177">
        <v>144096687.56976193</v>
      </c>
      <c r="CO726" s="177">
        <v>67942627.340000004</v>
      </c>
      <c r="CP726" s="127" t="s">
        <v>44</v>
      </c>
      <c r="CQ726" s="127" t="s">
        <v>44</v>
      </c>
      <c r="CR726" s="127" t="s">
        <v>44</v>
      </c>
      <c r="CS726" s="127" t="s">
        <v>44</v>
      </c>
      <c r="CT726" s="125" t="s">
        <v>44</v>
      </c>
      <c r="CU726" s="125" t="s">
        <v>44</v>
      </c>
      <c r="CV726" s="125" t="s">
        <v>7172</v>
      </c>
      <c r="CW726" s="125" t="s">
        <v>44</v>
      </c>
      <c r="CX726" s="153">
        <v>25569.604861099539</v>
      </c>
    </row>
    <row r="727" spans="1:102" ht="15" customHeight="1" x14ac:dyDescent="0.25">
      <c r="A727" s="8"/>
      <c r="B727" s="128">
        <v>22150467000150</v>
      </c>
      <c r="C727" s="151" t="s">
        <v>7174</v>
      </c>
      <c r="D727" s="125">
        <v>13</v>
      </c>
      <c r="E727" s="125"/>
      <c r="F727" s="121" t="s">
        <v>3267</v>
      </c>
      <c r="G727" s="125" t="s">
        <v>3826</v>
      </c>
      <c r="H727" s="125" t="s">
        <v>3315</v>
      </c>
      <c r="I727" s="125" t="s">
        <v>3316</v>
      </c>
      <c r="J727" s="125" t="s">
        <v>3317</v>
      </c>
      <c r="K727" s="125" t="s">
        <v>3285</v>
      </c>
      <c r="L727" s="125" t="s">
        <v>3273</v>
      </c>
      <c r="M727" s="125" t="s">
        <v>4903</v>
      </c>
      <c r="N727" s="125" t="s">
        <v>4699</v>
      </c>
      <c r="O727" s="125" t="s">
        <v>262</v>
      </c>
      <c r="P727" s="125" t="s">
        <v>3821</v>
      </c>
      <c r="Q727" s="126">
        <v>501.9</v>
      </c>
      <c r="R727" s="125" t="s">
        <v>4571</v>
      </c>
      <c r="S727" s="187" t="s">
        <v>44</v>
      </c>
      <c r="T727" s="170">
        <v>100</v>
      </c>
      <c r="U727" s="170">
        <v>5000</v>
      </c>
      <c r="V727" s="171" t="s">
        <v>3271</v>
      </c>
      <c r="W727" s="171" t="s">
        <v>132</v>
      </c>
      <c r="X727" s="171" t="s">
        <v>3321</v>
      </c>
      <c r="Y727" s="171" t="s">
        <v>3288</v>
      </c>
      <c r="Z727" s="171">
        <v>60</v>
      </c>
      <c r="AA727" s="171" t="s">
        <v>44</v>
      </c>
      <c r="AB727" s="168" t="s">
        <v>44</v>
      </c>
      <c r="AC727" s="171" t="s">
        <v>7175</v>
      </c>
      <c r="AD727" s="168">
        <v>1.1599999999999999E-2</v>
      </c>
      <c r="AE727" s="168">
        <v>1.1599999999999999E-2</v>
      </c>
      <c r="AF727" s="168">
        <v>1.6500000000000001E-2</v>
      </c>
      <c r="AG727" s="168">
        <v>0.2</v>
      </c>
      <c r="AH727" s="171" t="s">
        <v>44</v>
      </c>
      <c r="AI727" s="171" t="s">
        <v>44</v>
      </c>
      <c r="AJ727" s="171" t="s">
        <v>130</v>
      </c>
      <c r="AK727" s="172">
        <v>42172</v>
      </c>
      <c r="AL727" s="186" t="s">
        <v>7176</v>
      </c>
      <c r="AM727" s="127">
        <v>1.15919629303324E-2</v>
      </c>
      <c r="AN727" s="127">
        <v>4.8875485261001599E-2</v>
      </c>
      <c r="AO727" s="127">
        <v>0.1635030934167602</v>
      </c>
      <c r="AP727" s="127">
        <v>0.14799756978164511</v>
      </c>
      <c r="AQ727" s="127">
        <v>0.14665220097502751</v>
      </c>
      <c r="AR727" s="127">
        <v>0.1269865568925912</v>
      </c>
      <c r="AS727" s="127">
        <v>0.149182305311027</v>
      </c>
      <c r="AT727" s="127">
        <v>0.1426787971584417</v>
      </c>
      <c r="AU727" s="127" t="s">
        <v>44</v>
      </c>
      <c r="AV727" s="127" t="s">
        <v>44</v>
      </c>
      <c r="AW727" s="127">
        <v>0.10953291337239079</v>
      </c>
      <c r="AX727" s="127">
        <v>1.0625683018502019</v>
      </c>
      <c r="AY727" s="127">
        <v>1.0764967665867451</v>
      </c>
      <c r="AZ727" s="127">
        <v>1.1027023774951448</v>
      </c>
      <c r="BA727" s="127">
        <v>1.1343353242713143</v>
      </c>
      <c r="BB727" s="127">
        <v>1.1564304665938328</v>
      </c>
      <c r="BC727" s="127">
        <v>1.1678027805299138</v>
      </c>
      <c r="BD727" s="127">
        <v>1.1433837798528594</v>
      </c>
      <c r="BE727" s="127">
        <v>1.153146013706593</v>
      </c>
      <c r="BF727" s="127" t="s">
        <v>44</v>
      </c>
      <c r="BG727" s="127" t="s">
        <v>44</v>
      </c>
      <c r="BH727" s="127">
        <v>1.1948714162914629</v>
      </c>
      <c r="BI727" s="127">
        <v>6.8258147207900005E-4</v>
      </c>
      <c r="BJ727" s="127">
        <v>3.4731331332088998E-3</v>
      </c>
      <c r="BK727" s="127">
        <v>1.52281855597848E-2</v>
      </c>
      <c r="BL727" s="127">
        <v>1.5504009621984061E-2</v>
      </c>
      <c r="BM727" s="127">
        <v>1.7605078170778388E-2</v>
      </c>
      <c r="BN727" s="127">
        <v>1.8246828738348798E-2</v>
      </c>
      <c r="BO727" s="127">
        <v>1.8707911726201801E-2</v>
      </c>
      <c r="BP727" s="127">
        <v>1.8948761705407598E-2</v>
      </c>
      <c r="BQ727" s="127" t="s">
        <v>44</v>
      </c>
      <c r="BR727" s="127" t="s">
        <v>44</v>
      </c>
      <c r="BS727" s="127">
        <v>1.6363663837966946E-2</v>
      </c>
      <c r="BT727" s="127">
        <v>4.4632202261530001E-4</v>
      </c>
      <c r="BU727" s="127">
        <v>3.6487755418266E-3</v>
      </c>
      <c r="BV727" s="174">
        <v>29.535395426037208</v>
      </c>
      <c r="BW727" s="174">
        <v>2.9567483825562988</v>
      </c>
      <c r="BX727" s="127" t="s">
        <v>44</v>
      </c>
      <c r="BY727" s="127">
        <v>-1.29983349046719E-2</v>
      </c>
      <c r="BZ727" s="174">
        <v>1.27509834172E-5</v>
      </c>
      <c r="CA727" s="179">
        <v>-3.42677070244609E-2</v>
      </c>
      <c r="CB727" s="179">
        <v>-5.2494752868279997E-3</v>
      </c>
      <c r="CC727" s="179">
        <v>7.8522508578781999E-2</v>
      </c>
      <c r="CD727" s="179">
        <v>-2.7139895151718999E-3</v>
      </c>
      <c r="CE727" s="179">
        <v>2.1508428351144498E-2</v>
      </c>
      <c r="CF727" s="179">
        <v>6.6795134740976994E-2</v>
      </c>
      <c r="CG727" s="176">
        <v>308.07784429999998</v>
      </c>
      <c r="CH727" s="168">
        <v>0.24</v>
      </c>
      <c r="CI727" s="169">
        <v>0.05</v>
      </c>
      <c r="CJ727" s="169">
        <v>2.784E-3</v>
      </c>
      <c r="CK727" s="169">
        <v>1.3261794240723601E-4</v>
      </c>
      <c r="CL727" s="169">
        <v>2.9166179424072358E-3</v>
      </c>
      <c r="CM727" s="177">
        <v>450046600.60000002</v>
      </c>
      <c r="CN727" s="177">
        <v>383792717.96023798</v>
      </c>
      <c r="CO727" s="177">
        <v>100266582</v>
      </c>
      <c r="CP727" s="127" t="s">
        <v>44</v>
      </c>
      <c r="CQ727" s="127" t="s">
        <v>44</v>
      </c>
      <c r="CR727" s="127" t="s">
        <v>44</v>
      </c>
      <c r="CS727" s="127" t="s">
        <v>44</v>
      </c>
      <c r="CT727" s="125" t="s">
        <v>44</v>
      </c>
      <c r="CU727" s="125" t="s">
        <v>44</v>
      </c>
      <c r="CV727" s="125" t="s">
        <v>7177</v>
      </c>
      <c r="CW727" s="125" t="s">
        <v>44</v>
      </c>
      <c r="CX727" s="153">
        <v>25569.625694432871</v>
      </c>
    </row>
    <row r="728" spans="1:102" ht="15" customHeight="1" x14ac:dyDescent="0.25">
      <c r="A728" s="8"/>
      <c r="B728" s="128">
        <v>56992610000173</v>
      </c>
      <c r="C728" s="151" t="s">
        <v>3912</v>
      </c>
      <c r="D728" s="125">
        <v>13</v>
      </c>
      <c r="E728" s="125"/>
      <c r="F728" s="121"/>
      <c r="G728" s="125" t="s">
        <v>3826</v>
      </c>
      <c r="H728" s="125" t="s">
        <v>347</v>
      </c>
      <c r="I728" s="125" t="s">
        <v>3278</v>
      </c>
      <c r="J728" s="125" t="s">
        <v>5182</v>
      </c>
      <c r="K728" s="125" t="s">
        <v>3285</v>
      </c>
      <c r="L728" s="125" t="s">
        <v>4605</v>
      </c>
      <c r="M728" s="125" t="s">
        <v>4903</v>
      </c>
      <c r="N728" s="125" t="s">
        <v>44</v>
      </c>
      <c r="O728" s="125" t="s">
        <v>4630</v>
      </c>
      <c r="P728" s="125" t="s">
        <v>3821</v>
      </c>
      <c r="Q728" s="126">
        <v>100</v>
      </c>
      <c r="R728" s="125" t="s">
        <v>4612</v>
      </c>
      <c r="S728" s="187" t="s">
        <v>44</v>
      </c>
      <c r="T728" s="170">
        <v>100</v>
      </c>
      <c r="U728" s="170">
        <v>5000</v>
      </c>
      <c r="V728" s="171" t="s">
        <v>3271</v>
      </c>
      <c r="W728" s="171" t="s">
        <v>132</v>
      </c>
      <c r="X728" s="171" t="s">
        <v>132</v>
      </c>
      <c r="Y728" s="171" t="s">
        <v>132</v>
      </c>
      <c r="Z728" s="171">
        <v>0</v>
      </c>
      <c r="AA728" s="171" t="s">
        <v>44</v>
      </c>
      <c r="AB728" s="168" t="s">
        <v>44</v>
      </c>
      <c r="AC728" s="171" t="s">
        <v>44</v>
      </c>
      <c r="AD728" s="168">
        <v>1.2800000000000001E-2</v>
      </c>
      <c r="AE728" s="168" t="s">
        <v>44</v>
      </c>
      <c r="AF728" s="168">
        <v>2.2499999999999999E-2</v>
      </c>
      <c r="AG728" s="168">
        <v>0.2</v>
      </c>
      <c r="AH728" s="171" t="s">
        <v>5038</v>
      </c>
      <c r="AI728" s="171" t="s">
        <v>5039</v>
      </c>
      <c r="AJ728" s="171" t="s">
        <v>130</v>
      </c>
      <c r="AK728" s="172">
        <v>45527</v>
      </c>
      <c r="AL728" s="186" t="s">
        <v>7178</v>
      </c>
      <c r="AM728" s="127" t="s">
        <v>44</v>
      </c>
      <c r="AN728" s="127" t="s">
        <v>44</v>
      </c>
      <c r="AO728" s="127" t="s">
        <v>44</v>
      </c>
      <c r="AP728" s="127" t="s">
        <v>44</v>
      </c>
      <c r="AQ728" s="127" t="s">
        <v>44</v>
      </c>
      <c r="AR728" s="127" t="s">
        <v>44</v>
      </c>
      <c r="AS728" s="127" t="s">
        <v>44</v>
      </c>
      <c r="AT728" s="127" t="s">
        <v>44</v>
      </c>
      <c r="AU728" s="127" t="s">
        <v>44</v>
      </c>
      <c r="AV728" s="127" t="s">
        <v>44</v>
      </c>
      <c r="AW728" s="127" t="s">
        <v>44</v>
      </c>
      <c r="AX728" s="127" t="s">
        <v>44</v>
      </c>
      <c r="AY728" s="127" t="s">
        <v>44</v>
      </c>
      <c r="AZ728" s="127" t="s">
        <v>44</v>
      </c>
      <c r="BA728" s="127" t="s">
        <v>44</v>
      </c>
      <c r="BB728" s="127" t="s">
        <v>44</v>
      </c>
      <c r="BC728" s="127" t="s">
        <v>44</v>
      </c>
      <c r="BD728" s="127" t="s">
        <v>44</v>
      </c>
      <c r="BE728" s="127" t="s">
        <v>44</v>
      </c>
      <c r="BF728" s="127" t="s">
        <v>44</v>
      </c>
      <c r="BG728" s="127" t="s">
        <v>44</v>
      </c>
      <c r="BH728" s="127" t="s">
        <v>44</v>
      </c>
      <c r="BI728" s="127" t="s">
        <v>44</v>
      </c>
      <c r="BJ728" s="127" t="s">
        <v>44</v>
      </c>
      <c r="BK728" s="127" t="s">
        <v>44</v>
      </c>
      <c r="BL728" s="127" t="s">
        <v>44</v>
      </c>
      <c r="BM728" s="127" t="s">
        <v>44</v>
      </c>
      <c r="BN728" s="127" t="s">
        <v>44</v>
      </c>
      <c r="BO728" s="127" t="s">
        <v>44</v>
      </c>
      <c r="BP728" s="127" t="s">
        <v>44</v>
      </c>
      <c r="BQ728" s="127" t="s">
        <v>44</v>
      </c>
      <c r="BR728" s="127" t="s">
        <v>44</v>
      </c>
      <c r="BS728" s="127" t="s">
        <v>44</v>
      </c>
      <c r="BT728" s="127" t="s">
        <v>44</v>
      </c>
      <c r="BU728" s="127" t="s">
        <v>44</v>
      </c>
      <c r="BV728" s="174" t="s">
        <v>44</v>
      </c>
      <c r="BW728" s="174" t="s">
        <v>44</v>
      </c>
      <c r="BX728" s="127" t="s">
        <v>44</v>
      </c>
      <c r="BY728" s="127" t="s">
        <v>44</v>
      </c>
      <c r="BZ728" s="174" t="s">
        <v>44</v>
      </c>
      <c r="CA728" s="179" t="s">
        <v>44</v>
      </c>
      <c r="CB728" s="179" t="s">
        <v>44</v>
      </c>
      <c r="CC728" s="179" t="s">
        <v>44</v>
      </c>
      <c r="CD728" s="179" t="s">
        <v>44</v>
      </c>
      <c r="CE728" s="179" t="s">
        <v>44</v>
      </c>
      <c r="CF728" s="179" t="s">
        <v>44</v>
      </c>
      <c r="CG728" s="176" t="s">
        <v>44</v>
      </c>
      <c r="CH728" s="168">
        <v>0.1132</v>
      </c>
      <c r="CI728" s="169">
        <v>0.05</v>
      </c>
      <c r="CJ728" s="169">
        <v>1.44896E-3</v>
      </c>
      <c r="CK728" s="169" t="s">
        <v>44</v>
      </c>
      <c r="CL728" s="169">
        <v>1.44896E-3</v>
      </c>
      <c r="CM728" s="177" t="s">
        <v>44</v>
      </c>
      <c r="CN728" s="177" t="s">
        <v>44</v>
      </c>
      <c r="CO728" s="177" t="s">
        <v>44</v>
      </c>
      <c r="CP728" s="127" t="s">
        <v>44</v>
      </c>
      <c r="CQ728" s="127" t="s">
        <v>44</v>
      </c>
      <c r="CR728" s="127" t="s">
        <v>44</v>
      </c>
      <c r="CS728" s="127" t="s">
        <v>44</v>
      </c>
      <c r="CT728" s="125" t="s">
        <v>44</v>
      </c>
      <c r="CU728" s="125" t="s">
        <v>44</v>
      </c>
      <c r="CV728" s="125" t="s">
        <v>7179</v>
      </c>
      <c r="CW728" s="125" t="s">
        <v>44</v>
      </c>
      <c r="CX728" s="153">
        <v>25569.625694432871</v>
      </c>
    </row>
    <row r="729" spans="1:102" ht="15" customHeight="1" x14ac:dyDescent="0.25">
      <c r="A729" s="8"/>
      <c r="B729" s="128">
        <v>38057650000146</v>
      </c>
      <c r="C729" s="151" t="s">
        <v>4023</v>
      </c>
      <c r="D729" s="125">
        <v>50</v>
      </c>
      <c r="E729" s="125"/>
      <c r="F729" s="121"/>
      <c r="G729" s="125" t="s">
        <v>4970</v>
      </c>
      <c r="H729" s="125" t="s">
        <v>347</v>
      </c>
      <c r="I729" s="125" t="s">
        <v>3256</v>
      </c>
      <c r="J729" s="125" t="s">
        <v>357</v>
      </c>
      <c r="K729" s="125" t="s">
        <v>3285</v>
      </c>
      <c r="L729" s="125" t="s">
        <v>3273</v>
      </c>
      <c r="M729" s="125" t="s">
        <v>4965</v>
      </c>
      <c r="N729" s="125" t="s">
        <v>4785</v>
      </c>
      <c r="O729" s="125" t="s">
        <v>4647</v>
      </c>
      <c r="P729" s="125" t="s">
        <v>3828</v>
      </c>
      <c r="Q729" s="126">
        <v>50000</v>
      </c>
      <c r="R729" s="125" t="s">
        <v>4612</v>
      </c>
      <c r="S729" s="187" t="s">
        <v>44</v>
      </c>
      <c r="T729" s="170">
        <v>0.01</v>
      </c>
      <c r="U729" s="170">
        <v>0.01</v>
      </c>
      <c r="V729" s="171" t="s">
        <v>3271</v>
      </c>
      <c r="W729" s="171" t="s">
        <v>132</v>
      </c>
      <c r="X729" s="171" t="s">
        <v>44</v>
      </c>
      <c r="Y729" s="171" t="s">
        <v>44</v>
      </c>
      <c r="Z729" s="171" t="s">
        <v>44</v>
      </c>
      <c r="AA729" s="171" t="s">
        <v>44</v>
      </c>
      <c r="AB729" s="168" t="s">
        <v>44</v>
      </c>
      <c r="AC729" s="171" t="s">
        <v>7180</v>
      </c>
      <c r="AD729" s="168">
        <v>1.7000000000000001E-3</v>
      </c>
      <c r="AE729" s="168">
        <v>2.2017000000000002</v>
      </c>
      <c r="AF729" s="168">
        <v>2.3599999999999999E-2</v>
      </c>
      <c r="AG729" s="168" t="s">
        <v>44</v>
      </c>
      <c r="AH729" s="171" t="s">
        <v>44</v>
      </c>
      <c r="AI729" s="171" t="s">
        <v>44</v>
      </c>
      <c r="AJ729" s="171" t="s">
        <v>4670</v>
      </c>
      <c r="AK729" s="172">
        <v>44187</v>
      </c>
      <c r="AL729" s="186" t="s">
        <v>7181</v>
      </c>
      <c r="AM729" s="127" t="s">
        <v>44</v>
      </c>
      <c r="AN729" s="127" t="s">
        <v>44</v>
      </c>
      <c r="AO729" s="127" t="s">
        <v>44</v>
      </c>
      <c r="AP729" s="127" t="s">
        <v>44</v>
      </c>
      <c r="AQ729" s="127" t="s">
        <v>44</v>
      </c>
      <c r="AR729" s="127" t="s">
        <v>44</v>
      </c>
      <c r="AS729" s="127" t="s">
        <v>44</v>
      </c>
      <c r="AT729" s="127" t="s">
        <v>44</v>
      </c>
      <c r="AU729" s="127" t="s">
        <v>44</v>
      </c>
      <c r="AV729" s="127" t="s">
        <v>44</v>
      </c>
      <c r="AW729" s="127" t="s">
        <v>44</v>
      </c>
      <c r="AX729" s="127" t="s">
        <v>44</v>
      </c>
      <c r="AY729" s="127" t="s">
        <v>44</v>
      </c>
      <c r="AZ729" s="127" t="s">
        <v>44</v>
      </c>
      <c r="BA729" s="127" t="s">
        <v>44</v>
      </c>
      <c r="BB729" s="127" t="s">
        <v>44</v>
      </c>
      <c r="BC729" s="127" t="s">
        <v>44</v>
      </c>
      <c r="BD729" s="127" t="s">
        <v>44</v>
      </c>
      <c r="BE729" s="127" t="s">
        <v>44</v>
      </c>
      <c r="BF729" s="127" t="s">
        <v>44</v>
      </c>
      <c r="BG729" s="127" t="s">
        <v>44</v>
      </c>
      <c r="BH729" s="127" t="s">
        <v>44</v>
      </c>
      <c r="BI729" s="127" t="s">
        <v>44</v>
      </c>
      <c r="BJ729" s="127" t="s">
        <v>44</v>
      </c>
      <c r="BK729" s="127" t="s">
        <v>44</v>
      </c>
      <c r="BL729" s="127" t="s">
        <v>44</v>
      </c>
      <c r="BM729" s="127" t="s">
        <v>44</v>
      </c>
      <c r="BN729" s="127" t="s">
        <v>44</v>
      </c>
      <c r="BO729" s="127" t="s">
        <v>44</v>
      </c>
      <c r="BP729" s="127" t="s">
        <v>44</v>
      </c>
      <c r="BQ729" s="127" t="s">
        <v>44</v>
      </c>
      <c r="BR729" s="127" t="s">
        <v>44</v>
      </c>
      <c r="BS729" s="127" t="s">
        <v>44</v>
      </c>
      <c r="BT729" s="127">
        <v>9.6128300126707103E-2</v>
      </c>
      <c r="BU729" s="127">
        <v>36172158572.512169</v>
      </c>
      <c r="BV729" s="174">
        <v>-0.77516756276058285</v>
      </c>
      <c r="BW729" s="174">
        <v>0.4331738828703699</v>
      </c>
      <c r="BX729" s="127">
        <v>-2.8763020439521898E-2</v>
      </c>
      <c r="BY729" s="127">
        <v>-0.99999999999000078</v>
      </c>
      <c r="BZ729" s="174">
        <v>-8257334231.1690664</v>
      </c>
      <c r="CA729" s="179">
        <v>-6.3186508426248095E-2</v>
      </c>
      <c r="CB729" s="179">
        <v>8.2642529429860404E-2</v>
      </c>
      <c r="CC729" s="179">
        <v>-3.4174642666028E-3</v>
      </c>
      <c r="CD729" s="179">
        <v>-1.41897309189739E-2</v>
      </c>
      <c r="CE729" s="179">
        <v>3.75586283835804E-2</v>
      </c>
      <c r="CF729" s="179">
        <v>-9.01649494910155E-2</v>
      </c>
      <c r="CG729" s="176">
        <v>973.48793035000006</v>
      </c>
      <c r="CH729" s="168">
        <v>1.81</v>
      </c>
      <c r="CI729" s="169">
        <v>7.4999999999999997E-2</v>
      </c>
      <c r="CJ729" s="169">
        <v>3.0770000000000003E-3</v>
      </c>
      <c r="CK729" s="169" t="s">
        <v>44</v>
      </c>
      <c r="CL729" s="169">
        <v>3.0770000000000003E-3</v>
      </c>
      <c r="CM729" s="177">
        <v>255520684.44999999</v>
      </c>
      <c r="CN729" s="177">
        <v>242459783.03484127</v>
      </c>
      <c r="CO729" s="177" t="s">
        <v>44</v>
      </c>
      <c r="CP729" s="127" t="s">
        <v>44</v>
      </c>
      <c r="CQ729" s="127" t="s">
        <v>44</v>
      </c>
      <c r="CR729" s="127" t="s">
        <v>44</v>
      </c>
      <c r="CS729" s="127" t="s">
        <v>44</v>
      </c>
      <c r="CT729" s="125" t="s">
        <v>44</v>
      </c>
      <c r="CU729" s="125" t="s">
        <v>44</v>
      </c>
      <c r="CV729" s="125" t="s">
        <v>7182</v>
      </c>
      <c r="CW729" s="125" t="s">
        <v>44</v>
      </c>
      <c r="CX729" s="153">
        <v>25569.604861099539</v>
      </c>
    </row>
    <row r="730" spans="1:102" ht="15" customHeight="1" x14ac:dyDescent="0.25">
      <c r="A730" s="8"/>
      <c r="B730" s="128">
        <v>40226014000142</v>
      </c>
      <c r="C730" s="151" t="s">
        <v>7183</v>
      </c>
      <c r="D730" s="125">
        <v>27</v>
      </c>
      <c r="E730" s="125"/>
      <c r="F730" s="121"/>
      <c r="G730" s="125" t="s">
        <v>3826</v>
      </c>
      <c r="H730" s="125" t="s">
        <v>3315</v>
      </c>
      <c r="I730" s="125" t="s">
        <v>3316</v>
      </c>
      <c r="J730" s="125" t="s">
        <v>3318</v>
      </c>
      <c r="K730" s="125" t="s">
        <v>3285</v>
      </c>
      <c r="L730" s="125" t="s">
        <v>3272</v>
      </c>
      <c r="M730" s="125" t="s">
        <v>112</v>
      </c>
      <c r="N730" s="125" t="s">
        <v>113</v>
      </c>
      <c r="O730" s="125" t="s">
        <v>3309</v>
      </c>
      <c r="P730" s="125" t="s">
        <v>4860</v>
      </c>
      <c r="Q730" s="126">
        <v>500</v>
      </c>
      <c r="R730" s="125" t="s">
        <v>4571</v>
      </c>
      <c r="S730" s="187" t="s">
        <v>44</v>
      </c>
      <c r="T730" s="170">
        <v>500</v>
      </c>
      <c r="U730" s="170">
        <v>500</v>
      </c>
      <c r="V730" s="171" t="s">
        <v>3271</v>
      </c>
      <c r="W730" s="171" t="s">
        <v>3288</v>
      </c>
      <c r="X730" s="171" t="s">
        <v>3289</v>
      </c>
      <c r="Y730" s="171" t="s">
        <v>3292</v>
      </c>
      <c r="Z730" s="171">
        <v>32</v>
      </c>
      <c r="AA730" s="171" t="s">
        <v>44</v>
      </c>
      <c r="AB730" s="168" t="s">
        <v>44</v>
      </c>
      <c r="AC730" s="171" t="s">
        <v>44</v>
      </c>
      <c r="AD730" s="168">
        <v>1.9699999999999999E-2</v>
      </c>
      <c r="AE730" s="168" t="s">
        <v>44</v>
      </c>
      <c r="AF730" s="168">
        <v>1.9699999999999999E-2</v>
      </c>
      <c r="AG730" s="168">
        <v>0.2</v>
      </c>
      <c r="AH730" s="171" t="s">
        <v>3253</v>
      </c>
      <c r="AI730" s="171" t="s">
        <v>3254</v>
      </c>
      <c r="AJ730" s="171" t="s">
        <v>3246</v>
      </c>
      <c r="AK730" s="172">
        <v>44308</v>
      </c>
      <c r="AL730" s="186" t="s">
        <v>7184</v>
      </c>
      <c r="AM730" s="127">
        <v>4.7049375238297003E-3</v>
      </c>
      <c r="AN730" s="127">
        <v>0.13105842331453479</v>
      </c>
      <c r="AO730" s="127">
        <v>0.32276175620606051</v>
      </c>
      <c r="AP730" s="127">
        <v>0.16162973812257619</v>
      </c>
      <c r="AQ730" s="127">
        <v>0.20256101819322819</v>
      </c>
      <c r="AR730" s="127">
        <v>-0.13366479732314271</v>
      </c>
      <c r="AS730" s="127">
        <v>0.2423689901334076</v>
      </c>
      <c r="AT730" s="127">
        <v>-4.8981092747594303E-2</v>
      </c>
      <c r="AU730" s="127" t="s">
        <v>44</v>
      </c>
      <c r="AV730" s="127" t="s">
        <v>44</v>
      </c>
      <c r="AW730" s="127">
        <v>0.1443417744056032</v>
      </c>
      <c r="AX730" s="127">
        <v>0.4312744532615278</v>
      </c>
      <c r="AY730" s="127">
        <v>2.8865998604135892</v>
      </c>
      <c r="AZ730" s="127">
        <v>2.1767793409616787</v>
      </c>
      <c r="BA730" s="127">
        <v>1.2466819241374738</v>
      </c>
      <c r="BB730" s="127">
        <v>1.6837084191621443</v>
      </c>
      <c r="BC730" s="127" t="s">
        <v>44</v>
      </c>
      <c r="BD730" s="127">
        <v>1.8575981345783117</v>
      </c>
      <c r="BE730" s="127" t="s">
        <v>44</v>
      </c>
      <c r="BF730" s="127" t="s">
        <v>44</v>
      </c>
      <c r="BG730" s="127" t="s">
        <v>44</v>
      </c>
      <c r="BH730" s="127">
        <v>2.1697134926863342</v>
      </c>
      <c r="BI730" s="127">
        <v>-6.2044439344237003E-3</v>
      </c>
      <c r="BJ730" s="127">
        <v>8.5656071186742205E-2</v>
      </c>
      <c r="BK730" s="127">
        <v>0.17448684834908509</v>
      </c>
      <c r="BL730" s="127">
        <v>2.8311300592319233E-2</v>
      </c>
      <c r="BM730" s="127">
        <v>7.3421469271611084E-2</v>
      </c>
      <c r="BN730" s="127">
        <v>-0.24240452547738511</v>
      </c>
      <c r="BO730" s="127">
        <v>0.1118945965485824</v>
      </c>
      <c r="BP730" s="127">
        <v>-0.17271112820062851</v>
      </c>
      <c r="BQ730" s="127" t="s">
        <v>44</v>
      </c>
      <c r="BR730" s="127" t="s">
        <v>44</v>
      </c>
      <c r="BS730" s="127">
        <v>7.2962181794689496E-2</v>
      </c>
      <c r="BT730" s="127">
        <v>0.17460932257919989</v>
      </c>
      <c r="BU730" s="127">
        <v>0.189396129528107</v>
      </c>
      <c r="BV730" s="174">
        <v>0.89808650017094926</v>
      </c>
      <c r="BW730" s="174">
        <v>0.31154181967892441</v>
      </c>
      <c r="BX730" s="127">
        <v>-8.3493104000916696E-2</v>
      </c>
      <c r="BY730" s="127">
        <v>-0.45321649290197591</v>
      </c>
      <c r="BZ730" s="174">
        <v>0.7028448995334925</v>
      </c>
      <c r="CA730" s="179">
        <v>0.95620579371908121</v>
      </c>
      <c r="CB730" s="179">
        <v>-0.46251884310812452</v>
      </c>
      <c r="CC730" s="179">
        <v>0.64107451291619288</v>
      </c>
      <c r="CD730" s="179">
        <v>0.54406188052027216</v>
      </c>
      <c r="CE730" s="179">
        <v>6.93805264798249E-2</v>
      </c>
      <c r="CF730" s="179">
        <v>0.75838093817291563</v>
      </c>
      <c r="CG730" s="176">
        <v>10.2431509</v>
      </c>
      <c r="CH730" s="168">
        <v>0.25</v>
      </c>
      <c r="CI730" s="169">
        <v>0.1</v>
      </c>
      <c r="CJ730" s="169">
        <v>4.9249999999999997E-3</v>
      </c>
      <c r="CK730" s="169" t="s">
        <v>44</v>
      </c>
      <c r="CL730" s="169">
        <v>4.9249999999999997E-3</v>
      </c>
      <c r="CM730" s="177">
        <v>2478475.5499999998</v>
      </c>
      <c r="CN730" s="177">
        <v>2481805.0650793659</v>
      </c>
      <c r="CO730" s="177">
        <v>-527963.18000000005</v>
      </c>
      <c r="CP730" s="127" t="s">
        <v>44</v>
      </c>
      <c r="CQ730" s="127" t="s">
        <v>44</v>
      </c>
      <c r="CR730" s="127" t="s">
        <v>44</v>
      </c>
      <c r="CS730" s="127" t="s">
        <v>44</v>
      </c>
      <c r="CT730" s="125" t="s">
        <v>44</v>
      </c>
      <c r="CU730" s="125" t="s">
        <v>44</v>
      </c>
      <c r="CV730" s="125" t="s">
        <v>7185</v>
      </c>
      <c r="CW730" s="125" t="s">
        <v>44</v>
      </c>
      <c r="CX730" s="153">
        <v>25569.625694432871</v>
      </c>
    </row>
    <row r="731" spans="1:102" ht="15" customHeight="1" x14ac:dyDescent="0.25">
      <c r="A731" s="8"/>
      <c r="B731" s="128">
        <v>12440825000106</v>
      </c>
      <c r="C731" s="151" t="s">
        <v>7186</v>
      </c>
      <c r="D731" s="125">
        <v>13</v>
      </c>
      <c r="E731" s="125"/>
      <c r="F731" s="121" t="s">
        <v>3266</v>
      </c>
      <c r="G731" s="125" t="s">
        <v>3826</v>
      </c>
      <c r="H731" s="125" t="s">
        <v>3315</v>
      </c>
      <c r="I731" s="125" t="s">
        <v>3316</v>
      </c>
      <c r="J731" s="125" t="s">
        <v>3317</v>
      </c>
      <c r="K731" s="125" t="s">
        <v>3285</v>
      </c>
      <c r="L731" s="125" t="s">
        <v>3272</v>
      </c>
      <c r="M731" s="125" t="s">
        <v>110</v>
      </c>
      <c r="N731" s="125" t="s">
        <v>5559</v>
      </c>
      <c r="O731" s="125" t="s">
        <v>4761</v>
      </c>
      <c r="P731" s="125" t="s">
        <v>3299</v>
      </c>
      <c r="Q731" s="126">
        <v>500</v>
      </c>
      <c r="R731" s="125" t="s">
        <v>4571</v>
      </c>
      <c r="S731" s="187" t="s">
        <v>44</v>
      </c>
      <c r="T731" s="170">
        <v>100</v>
      </c>
      <c r="U731" s="170">
        <v>500</v>
      </c>
      <c r="V731" s="171" t="s">
        <v>3271</v>
      </c>
      <c r="W731" s="171" t="s">
        <v>132</v>
      </c>
      <c r="X731" s="171" t="s">
        <v>132</v>
      </c>
      <c r="Y731" s="171" t="s">
        <v>3288</v>
      </c>
      <c r="Z731" s="171">
        <v>1</v>
      </c>
      <c r="AA731" s="171" t="s">
        <v>44</v>
      </c>
      <c r="AB731" s="168" t="s">
        <v>44</v>
      </c>
      <c r="AC731" s="171" t="s">
        <v>44</v>
      </c>
      <c r="AD731" s="168">
        <v>9.5999999999999992E-3</v>
      </c>
      <c r="AE731" s="168" t="s">
        <v>44</v>
      </c>
      <c r="AF731" s="168">
        <v>0.02</v>
      </c>
      <c r="AG731" s="168">
        <v>0.2</v>
      </c>
      <c r="AH731" s="171" t="s">
        <v>5172</v>
      </c>
      <c r="AI731" s="171" t="s">
        <v>44</v>
      </c>
      <c r="AJ731" s="171" t="s">
        <v>130</v>
      </c>
      <c r="AK731" s="172">
        <v>40633</v>
      </c>
      <c r="AL731" s="186" t="s">
        <v>7187</v>
      </c>
      <c r="AM731" s="127">
        <v>9.9602007407444005E-3</v>
      </c>
      <c r="AN731" s="127">
        <v>3.9878645297576697E-2</v>
      </c>
      <c r="AO731" s="127">
        <v>0.13039307585904231</v>
      </c>
      <c r="AP731" s="127">
        <v>0.1157268867995726</v>
      </c>
      <c r="AQ731" s="127">
        <v>0.1118373244544401</v>
      </c>
      <c r="AR731" s="127">
        <v>8.5786115824205894E-2</v>
      </c>
      <c r="AS731" s="127">
        <v>0.126190577749377</v>
      </c>
      <c r="AT731" s="127">
        <v>0.1183016358981492</v>
      </c>
      <c r="AU731" s="127" t="s">
        <v>44</v>
      </c>
      <c r="AV731" s="127" t="s">
        <v>44</v>
      </c>
      <c r="AW731" s="127">
        <v>9.5834289139231796E-2</v>
      </c>
      <c r="AX731" s="127">
        <v>0.91299408484878442</v>
      </c>
      <c r="AY731" s="127">
        <v>0.87833875181910304</v>
      </c>
      <c r="AZ731" s="127">
        <v>0.87940082205155257</v>
      </c>
      <c r="BA731" s="127">
        <v>0.87366907270262839</v>
      </c>
      <c r="BB731" s="127">
        <v>0.85299393250705513</v>
      </c>
      <c r="BC731" s="127">
        <v>0.78891236239364337</v>
      </c>
      <c r="BD731" s="127">
        <v>0.96716738267372682</v>
      </c>
      <c r="BE731" s="127">
        <v>0.95612706700512118</v>
      </c>
      <c r="BF731" s="127" t="s">
        <v>44</v>
      </c>
      <c r="BG731" s="127" t="s">
        <v>44</v>
      </c>
      <c r="BH731" s="127">
        <v>0.96009973863672837</v>
      </c>
      <c r="BI731" s="127">
        <v>-9.4918071750900001E-4</v>
      </c>
      <c r="BJ731" s="127">
        <v>-5.5237068302158004E-3</v>
      </c>
      <c r="BK731" s="127">
        <v>-1.7881831997933001E-2</v>
      </c>
      <c r="BL731" s="127">
        <v>-1.4776576336519298E-2</v>
      </c>
      <c r="BM731" s="127">
        <v>-1.7040042130015531E-2</v>
      </c>
      <c r="BN731" s="127">
        <v>-2.2953612330036399E-2</v>
      </c>
      <c r="BO731" s="127">
        <v>-4.2838158354481003E-3</v>
      </c>
      <c r="BP731" s="127">
        <v>-5.4283995548848997E-3</v>
      </c>
      <c r="BQ731" s="127" t="s">
        <v>44</v>
      </c>
      <c r="BR731" s="127" t="s">
        <v>44</v>
      </c>
      <c r="BS731" s="127">
        <v>-3.6212614459186776E-3</v>
      </c>
      <c r="BT731" s="127">
        <v>2.2190603801762999E-3</v>
      </c>
      <c r="BU731" s="127">
        <v>7.2659028627934004E-3</v>
      </c>
      <c r="BV731" s="174">
        <v>-7.0755106883462169</v>
      </c>
      <c r="BW731" s="174">
        <v>-0.27686444794650261</v>
      </c>
      <c r="BX731" s="127">
        <v>-1.972973157100544E-4</v>
      </c>
      <c r="BY731" s="127">
        <v>-7.4279966279734997E-3</v>
      </c>
      <c r="BZ731" s="174">
        <v>7.1596100565011998E-3</v>
      </c>
      <c r="CA731" s="179">
        <v>0.35056533333771001</v>
      </c>
      <c r="CB731" s="179">
        <v>-0.13667256522783541</v>
      </c>
      <c r="CC731" s="179">
        <v>0.59709579776696975</v>
      </c>
      <c r="CD731" s="179">
        <v>0.44910154538171693</v>
      </c>
      <c r="CE731" s="179">
        <v>6.1742441649727899E-2</v>
      </c>
      <c r="CF731" s="179">
        <v>0.46049304228617449</v>
      </c>
      <c r="CG731" s="176">
        <v>395.61915249999998</v>
      </c>
      <c r="CH731" s="168">
        <v>0.3</v>
      </c>
      <c r="CI731" s="169">
        <v>0.08</v>
      </c>
      <c r="CJ731" s="169">
        <v>2.8799999999999997E-3</v>
      </c>
      <c r="CK731" s="169" t="s">
        <v>44</v>
      </c>
      <c r="CL731" s="169">
        <v>2.8799999999999997E-3</v>
      </c>
      <c r="CM731" s="177">
        <v>38708094.960000001</v>
      </c>
      <c r="CN731" s="177">
        <v>42581029.649444453</v>
      </c>
      <c r="CO731" s="177">
        <v>-28764143.65000001</v>
      </c>
      <c r="CP731" s="127" t="s">
        <v>44</v>
      </c>
      <c r="CQ731" s="127" t="s">
        <v>44</v>
      </c>
      <c r="CR731" s="127" t="s">
        <v>44</v>
      </c>
      <c r="CS731" s="127" t="s">
        <v>44</v>
      </c>
      <c r="CT731" s="125" t="s">
        <v>44</v>
      </c>
      <c r="CU731" s="125" t="s">
        <v>44</v>
      </c>
      <c r="CV731" s="125" t="s">
        <v>7188</v>
      </c>
      <c r="CW731" s="125" t="s">
        <v>44</v>
      </c>
      <c r="CX731" s="153">
        <v>25569.625694432871</v>
      </c>
    </row>
    <row r="732" spans="1:102" ht="15" customHeight="1" x14ac:dyDescent="0.25">
      <c r="A732" s="8"/>
      <c r="B732" s="128">
        <v>60573726000145</v>
      </c>
      <c r="C732" s="151" t="s">
        <v>7189</v>
      </c>
      <c r="D732" s="125">
        <v>12</v>
      </c>
      <c r="E732" s="125"/>
      <c r="F732" s="121"/>
      <c r="G732" s="125" t="s">
        <v>3826</v>
      </c>
      <c r="H732" s="125" t="s">
        <v>3315</v>
      </c>
      <c r="I732" s="125" t="s">
        <v>3316</v>
      </c>
      <c r="J732" s="125" t="s">
        <v>3317</v>
      </c>
      <c r="K732" s="125" t="s">
        <v>3285</v>
      </c>
      <c r="L732" s="125" t="s">
        <v>3272</v>
      </c>
      <c r="M732" s="125" t="s">
        <v>160</v>
      </c>
      <c r="N732" s="125" t="s">
        <v>3305</v>
      </c>
      <c r="O732" s="125" t="s">
        <v>3326</v>
      </c>
      <c r="P732" s="125" t="s">
        <v>3320</v>
      </c>
      <c r="Q732" s="126">
        <v>500</v>
      </c>
      <c r="R732" s="125" t="s">
        <v>4571</v>
      </c>
      <c r="S732" s="187" t="s">
        <v>44</v>
      </c>
      <c r="T732" s="170">
        <v>1000</v>
      </c>
      <c r="U732" s="170">
        <v>1000</v>
      </c>
      <c r="V732" s="171" t="s">
        <v>3271</v>
      </c>
      <c r="W732" s="171" t="s">
        <v>132</v>
      </c>
      <c r="X732" s="171" t="s">
        <v>3292</v>
      </c>
      <c r="Y732" s="171" t="s">
        <v>3288</v>
      </c>
      <c r="Z732" s="171">
        <v>3</v>
      </c>
      <c r="AA732" s="171" t="s">
        <v>44</v>
      </c>
      <c r="AB732" s="168" t="s">
        <v>44</v>
      </c>
      <c r="AC732" s="171" t="s">
        <v>44</v>
      </c>
      <c r="AD732" s="168">
        <v>6.0000000000000001E-3</v>
      </c>
      <c r="AE732" s="168" t="s">
        <v>44</v>
      </c>
      <c r="AF732" s="168">
        <v>8.5000000000000006E-3</v>
      </c>
      <c r="AG732" s="168" t="s">
        <v>44</v>
      </c>
      <c r="AH732" s="171" t="s">
        <v>44</v>
      </c>
      <c r="AI732" s="171" t="s">
        <v>44</v>
      </c>
      <c r="AJ732" s="171" t="s">
        <v>130</v>
      </c>
      <c r="AK732" s="172">
        <v>45847</v>
      </c>
      <c r="AL732" s="186" t="s">
        <v>7190</v>
      </c>
      <c r="AM732" s="127">
        <v>1.0864310630550799E-2</v>
      </c>
      <c r="AN732" s="127">
        <v>4.6369104427375497E-2</v>
      </c>
      <c r="AO732" s="127" t="s">
        <v>44</v>
      </c>
      <c r="AP732" s="127" t="s">
        <v>44</v>
      </c>
      <c r="AQ732" s="127" t="s">
        <v>44</v>
      </c>
      <c r="AR732" s="127" t="s">
        <v>44</v>
      </c>
      <c r="AS732" s="127" t="s">
        <v>44</v>
      </c>
      <c r="AT732" s="127" t="s">
        <v>44</v>
      </c>
      <c r="AU732" s="127" t="s">
        <v>44</v>
      </c>
      <c r="AV732" s="127" t="s">
        <v>44</v>
      </c>
      <c r="AW732" s="127">
        <v>0.15500306939268979</v>
      </c>
      <c r="AX732" s="127">
        <v>0.99586861749448075</v>
      </c>
      <c r="AY732" s="127">
        <v>1.0212930003463649</v>
      </c>
      <c r="AZ732" s="127" t="s">
        <v>44</v>
      </c>
      <c r="BA732" s="127" t="s">
        <v>44</v>
      </c>
      <c r="BB732" s="127" t="s">
        <v>44</v>
      </c>
      <c r="BC732" s="127" t="s">
        <v>44</v>
      </c>
      <c r="BD732" s="127" t="s">
        <v>44</v>
      </c>
      <c r="BE732" s="127" t="s">
        <v>44</v>
      </c>
      <c r="BF732" s="127" t="s">
        <v>44</v>
      </c>
      <c r="BG732" s="127" t="s">
        <v>44</v>
      </c>
      <c r="BH732" s="127">
        <v>1.0421228219611736</v>
      </c>
      <c r="BI732" s="127">
        <v>-4.5070827702600002E-5</v>
      </c>
      <c r="BJ732" s="127">
        <v>9.6675229958279995E-4</v>
      </c>
      <c r="BK732" s="127" t="s">
        <v>44</v>
      </c>
      <c r="BL732" s="127" t="s">
        <v>44</v>
      </c>
      <c r="BM732" s="127" t="s">
        <v>44</v>
      </c>
      <c r="BN732" s="127" t="s">
        <v>44</v>
      </c>
      <c r="BO732" s="127" t="s">
        <v>44</v>
      </c>
      <c r="BP732" s="127" t="s">
        <v>44</v>
      </c>
      <c r="BQ732" s="127" t="s">
        <v>44</v>
      </c>
      <c r="BR732" s="127" t="s">
        <v>44</v>
      </c>
      <c r="BS732" s="127">
        <v>5.4540351542140542E-3</v>
      </c>
      <c r="BT732" s="127" t="s">
        <v>44</v>
      </c>
      <c r="BU732" s="127">
        <v>7.700856599038E-4</v>
      </c>
      <c r="BV732" s="174" t="s">
        <v>44</v>
      </c>
      <c r="BW732" s="174">
        <v>7.1556310835171919</v>
      </c>
      <c r="BX732" s="127" t="s">
        <v>44</v>
      </c>
      <c r="BY732" s="127" t="s">
        <v>44</v>
      </c>
      <c r="BZ732" s="174">
        <v>5.2901072968300002E-5</v>
      </c>
      <c r="CA732" s="179" t="s">
        <v>44</v>
      </c>
      <c r="CB732" s="179" t="s">
        <v>44</v>
      </c>
      <c r="CC732" s="179" t="s">
        <v>44</v>
      </c>
      <c r="CD732" s="179" t="s">
        <v>44</v>
      </c>
      <c r="CE732" s="179" t="s">
        <v>44</v>
      </c>
      <c r="CF732" s="179" t="s">
        <v>44</v>
      </c>
      <c r="CG732" s="176">
        <v>112.5017381</v>
      </c>
      <c r="CH732" s="168">
        <v>0.24</v>
      </c>
      <c r="CI732" s="169" t="s">
        <v>44</v>
      </c>
      <c r="CJ732" s="169">
        <v>1.4400000000000001E-3</v>
      </c>
      <c r="CK732" s="169" t="s">
        <v>44</v>
      </c>
      <c r="CL732" s="169">
        <v>1.4400000000000001E-3</v>
      </c>
      <c r="CM732" s="177">
        <v>79863024.329999998</v>
      </c>
      <c r="CN732" s="177">
        <v>28508743.108174607</v>
      </c>
      <c r="CO732" s="177">
        <v>58094669.710000001</v>
      </c>
      <c r="CP732" s="127" t="s">
        <v>44</v>
      </c>
      <c r="CQ732" s="127" t="s">
        <v>44</v>
      </c>
      <c r="CR732" s="127" t="s">
        <v>44</v>
      </c>
      <c r="CS732" s="127" t="s">
        <v>44</v>
      </c>
      <c r="CT732" s="125" t="s">
        <v>44</v>
      </c>
      <c r="CU732" s="125" t="s">
        <v>44</v>
      </c>
      <c r="CV732" s="125" t="s">
        <v>44</v>
      </c>
      <c r="CW732" s="125" t="s">
        <v>44</v>
      </c>
      <c r="CX732" s="153">
        <v>25569.625694432871</v>
      </c>
    </row>
    <row r="733" spans="1:102" ht="15" customHeight="1" x14ac:dyDescent="0.25">
      <c r="A733" s="8"/>
      <c r="B733" s="128">
        <v>40127685000156</v>
      </c>
      <c r="C733" s="151" t="s">
        <v>3358</v>
      </c>
      <c r="D733" s="125">
        <v>27</v>
      </c>
      <c r="E733" s="125"/>
      <c r="F733" s="121"/>
      <c r="G733" s="125" t="s">
        <v>3826</v>
      </c>
      <c r="H733" s="125" t="s">
        <v>3315</v>
      </c>
      <c r="I733" s="125" t="s">
        <v>3316</v>
      </c>
      <c r="J733" s="125" t="s">
        <v>357</v>
      </c>
      <c r="K733" s="125" t="s">
        <v>3285</v>
      </c>
      <c r="L733" s="125" t="s">
        <v>3273</v>
      </c>
      <c r="M733" s="125" t="s">
        <v>110</v>
      </c>
      <c r="N733" s="125" t="s">
        <v>4646</v>
      </c>
      <c r="O733" s="125" t="s">
        <v>154</v>
      </c>
      <c r="P733" s="125" t="s">
        <v>3320</v>
      </c>
      <c r="Q733" s="126">
        <v>500</v>
      </c>
      <c r="R733" s="125" t="s">
        <v>4571</v>
      </c>
      <c r="S733" s="187" t="s">
        <v>44</v>
      </c>
      <c r="T733" s="170">
        <v>100</v>
      </c>
      <c r="U733" s="170">
        <v>500</v>
      </c>
      <c r="V733" s="171" t="s">
        <v>3271</v>
      </c>
      <c r="W733" s="171" t="s">
        <v>132</v>
      </c>
      <c r="X733" s="171" t="s">
        <v>3289</v>
      </c>
      <c r="Y733" s="171" t="s">
        <v>3292</v>
      </c>
      <c r="Z733" s="171">
        <v>32</v>
      </c>
      <c r="AA733" s="171" t="s">
        <v>44</v>
      </c>
      <c r="AB733" s="168" t="s">
        <v>44</v>
      </c>
      <c r="AC733" s="171" t="s">
        <v>44</v>
      </c>
      <c r="AD733" s="168">
        <v>1.9599999999999999E-2</v>
      </c>
      <c r="AE733" s="168" t="s">
        <v>44</v>
      </c>
      <c r="AF733" s="168">
        <v>0.04</v>
      </c>
      <c r="AG733" s="168">
        <v>0.2</v>
      </c>
      <c r="AH733" s="171" t="s">
        <v>4836</v>
      </c>
      <c r="AI733" s="171" t="s">
        <v>3300</v>
      </c>
      <c r="AJ733" s="171" t="s">
        <v>613</v>
      </c>
      <c r="AK733" s="172">
        <v>44195</v>
      </c>
      <c r="AL733" s="186" t="s">
        <v>3372</v>
      </c>
      <c r="AM733" s="127">
        <v>1.02737099977692E-2</v>
      </c>
      <c r="AN733" s="127">
        <v>6.7539742029452093E-2</v>
      </c>
      <c r="AO733" s="127">
        <v>0.14721888234278779</v>
      </c>
      <c r="AP733" s="127">
        <v>0.11742602671648571</v>
      </c>
      <c r="AQ733" s="127">
        <v>9.1473479563042498E-2</v>
      </c>
      <c r="AR733" s="127">
        <v>6.9715825274980103E-2</v>
      </c>
      <c r="AS733" s="127">
        <v>0.1212158420407822</v>
      </c>
      <c r="AT733" s="127">
        <v>0.1394160033388285</v>
      </c>
      <c r="AU733" s="127" t="s">
        <v>44</v>
      </c>
      <c r="AV733" s="127" t="s">
        <v>44</v>
      </c>
      <c r="AW733" s="127">
        <v>0.1078558921553449</v>
      </c>
      <c r="AX733" s="127">
        <v>0.9417316680219896</v>
      </c>
      <c r="AY733" s="127">
        <v>1.4875824459347398</v>
      </c>
      <c r="AZ733" s="127">
        <v>0.99287792162915245</v>
      </c>
      <c r="BA733" s="127">
        <v>0.88720851237885523</v>
      </c>
      <c r="BB733" s="127">
        <v>0.68408363595372412</v>
      </c>
      <c r="BC733" s="127">
        <v>0.64112561672116164</v>
      </c>
      <c r="BD733" s="127">
        <v>0.92903932112914078</v>
      </c>
      <c r="BE733" s="127">
        <v>1.1267757487368415</v>
      </c>
      <c r="BF733" s="127" t="s">
        <v>44</v>
      </c>
      <c r="BG733" s="127" t="s">
        <v>44</v>
      </c>
      <c r="BH733" s="127">
        <v>0.95418565953371237</v>
      </c>
      <c r="BI733" s="127">
        <v>-6.3567146048420001E-4</v>
      </c>
      <c r="BJ733" s="127">
        <v>2.21373899016594E-2</v>
      </c>
      <c r="BK733" s="127">
        <v>-1.0560255141875E-3</v>
      </c>
      <c r="BL733" s="127">
        <v>-1.3183556530635854E-2</v>
      </c>
      <c r="BM733" s="127">
        <v>-3.726091669078746E-2</v>
      </c>
      <c r="BN733" s="127">
        <v>-3.9023902879262197E-2</v>
      </c>
      <c r="BO733" s="127">
        <v>-9.2585515440428007E-3</v>
      </c>
      <c r="BP733" s="127">
        <v>1.5685967885794301E-2</v>
      </c>
      <c r="BQ733" s="127" t="s">
        <v>44</v>
      </c>
      <c r="BR733" s="127" t="s">
        <v>44</v>
      </c>
      <c r="BS733" s="127">
        <v>-4.6526866643226139E-3</v>
      </c>
      <c r="BT733" s="127">
        <v>4.8041414330377799E-2</v>
      </c>
      <c r="BU733" s="127">
        <v>4.3071178056964199E-2</v>
      </c>
      <c r="BV733" s="174">
        <v>4.7168786725796004E-3</v>
      </c>
      <c r="BW733" s="174">
        <v>-6.57774088684175E-2</v>
      </c>
      <c r="BX733" s="127">
        <v>-1.9014373944079101E-2</v>
      </c>
      <c r="BY733" s="127">
        <v>-3.4704606029690901E-2</v>
      </c>
      <c r="BZ733" s="174">
        <v>9.8915160370758991E-3</v>
      </c>
      <c r="CA733" s="179">
        <v>-0.47493473286690391</v>
      </c>
      <c r="CB733" s="179">
        <v>0.31883240408522412</v>
      </c>
      <c r="CC733" s="179">
        <v>-0.46312027456022059</v>
      </c>
      <c r="CD733" s="179">
        <v>-0.1887055051628013</v>
      </c>
      <c r="CE733" s="179">
        <v>-0.1097834324653971</v>
      </c>
      <c r="CF733" s="179">
        <v>-0.45954213280066553</v>
      </c>
      <c r="CG733" s="176">
        <v>172.26021739999999</v>
      </c>
      <c r="CH733" s="168">
        <v>0.24</v>
      </c>
      <c r="CI733" s="169">
        <v>0.1</v>
      </c>
      <c r="CJ733" s="169">
        <v>4.7039999999999998E-3</v>
      </c>
      <c r="CK733" s="169">
        <v>4.22626806914348E-4</v>
      </c>
      <c r="CL733" s="169">
        <v>5.1266268069143483E-3</v>
      </c>
      <c r="CM733" s="177">
        <v>91473974.739999995</v>
      </c>
      <c r="CN733" s="177">
        <v>88176099.515000001</v>
      </c>
      <c r="CO733" s="177">
        <v>-2469663.87</v>
      </c>
      <c r="CP733" s="127" t="s">
        <v>44</v>
      </c>
      <c r="CQ733" s="127" t="s">
        <v>44</v>
      </c>
      <c r="CR733" s="127" t="s">
        <v>44</v>
      </c>
      <c r="CS733" s="127" t="s">
        <v>44</v>
      </c>
      <c r="CT733" s="125" t="s">
        <v>44</v>
      </c>
      <c r="CU733" s="125" t="s">
        <v>44</v>
      </c>
      <c r="CV733" s="125" t="s">
        <v>7191</v>
      </c>
      <c r="CW733" s="125" t="s">
        <v>44</v>
      </c>
      <c r="CX733" s="153">
        <v>25569.625694432871</v>
      </c>
    </row>
    <row r="734" spans="1:102" ht="15" customHeight="1" x14ac:dyDescent="0.25">
      <c r="A734" s="8"/>
      <c r="B734" s="128">
        <v>12287682000144</v>
      </c>
      <c r="C734" s="151" t="s">
        <v>683</v>
      </c>
      <c r="D734" s="125">
        <v>27</v>
      </c>
      <c r="E734" s="125"/>
      <c r="F734" s="121" t="s">
        <v>3267</v>
      </c>
      <c r="G734" s="125" t="s">
        <v>3826</v>
      </c>
      <c r="H734" s="125" t="s">
        <v>3315</v>
      </c>
      <c r="I734" s="125" t="s">
        <v>3316</v>
      </c>
      <c r="J734" s="125" t="s">
        <v>3319</v>
      </c>
      <c r="K734" s="125" t="s">
        <v>3285</v>
      </c>
      <c r="L734" s="125" t="s">
        <v>3272</v>
      </c>
      <c r="M734" s="125" t="s">
        <v>112</v>
      </c>
      <c r="N734" s="125" t="s">
        <v>113</v>
      </c>
      <c r="O734" s="125" t="s">
        <v>3294</v>
      </c>
      <c r="P734" s="125" t="s">
        <v>3308</v>
      </c>
      <c r="Q734" s="126">
        <v>500</v>
      </c>
      <c r="R734" s="125" t="s">
        <v>4571</v>
      </c>
      <c r="S734" s="187" t="s">
        <v>44</v>
      </c>
      <c r="T734" s="170">
        <v>500</v>
      </c>
      <c r="U734" s="170">
        <v>500</v>
      </c>
      <c r="V734" s="171" t="s">
        <v>3271</v>
      </c>
      <c r="W734" s="171" t="s">
        <v>3288</v>
      </c>
      <c r="X734" s="171" t="s">
        <v>5536</v>
      </c>
      <c r="Y734" s="171" t="s">
        <v>3292</v>
      </c>
      <c r="Z734" s="171">
        <v>14</v>
      </c>
      <c r="AA734" s="171" t="s">
        <v>44</v>
      </c>
      <c r="AB734" s="168" t="s">
        <v>44</v>
      </c>
      <c r="AC734" s="171" t="s">
        <v>44</v>
      </c>
      <c r="AD734" s="168">
        <v>2.9700000000000001E-2</v>
      </c>
      <c r="AE734" s="168" t="s">
        <v>44</v>
      </c>
      <c r="AF734" s="168">
        <v>2.9700000000000001E-2</v>
      </c>
      <c r="AG734" s="168" t="s">
        <v>44</v>
      </c>
      <c r="AH734" s="171" t="s">
        <v>44</v>
      </c>
      <c r="AI734" s="171" t="s">
        <v>44</v>
      </c>
      <c r="AJ734" s="171" t="s">
        <v>3246</v>
      </c>
      <c r="AK734" s="172">
        <v>40633</v>
      </c>
      <c r="AL734" s="186" t="s">
        <v>3371</v>
      </c>
      <c r="AM734" s="127">
        <v>4.7831507410180003E-3</v>
      </c>
      <c r="AN734" s="127">
        <v>0.14529989746860369</v>
      </c>
      <c r="AO734" s="127">
        <v>0.34630174782395778</v>
      </c>
      <c r="AP734" s="127">
        <v>0.1739398998666348</v>
      </c>
      <c r="AQ734" s="127">
        <v>0.1887654993048615</v>
      </c>
      <c r="AR734" s="127">
        <v>-0.13708887999079331</v>
      </c>
      <c r="AS734" s="127">
        <v>0.20429045870759369</v>
      </c>
      <c r="AT734" s="127">
        <v>7.4364109981273893E-2</v>
      </c>
      <c r="AU734" s="127" t="s">
        <v>44</v>
      </c>
      <c r="AV734" s="127" t="s">
        <v>44</v>
      </c>
      <c r="AW734" s="127">
        <v>0.1198603236571622</v>
      </c>
      <c r="AX734" s="127">
        <v>0.43844380722423121</v>
      </c>
      <c r="AY734" s="127">
        <v>3.2002724673742109</v>
      </c>
      <c r="AZ734" s="127">
        <v>2.335538445641776</v>
      </c>
      <c r="BA734" s="127">
        <v>1.3492730195409044</v>
      </c>
      <c r="BB734" s="127">
        <v>1.5489198485831706</v>
      </c>
      <c r="BC734" s="127" t="s">
        <v>44</v>
      </c>
      <c r="BD734" s="127">
        <v>1.5657513562213159</v>
      </c>
      <c r="BE734" s="127">
        <v>0.60101906306736097</v>
      </c>
      <c r="BF734" s="127" t="s">
        <v>44</v>
      </c>
      <c r="BG734" s="127" t="s">
        <v>44</v>
      </c>
      <c r="BH734" s="127">
        <v>1.4551721143909344</v>
      </c>
      <c r="BI734" s="127">
        <v>-6.1262307172352997E-3</v>
      </c>
      <c r="BJ734" s="127">
        <v>9.9897545340810995E-2</v>
      </c>
      <c r="BK734" s="127">
        <v>0.19802683996698239</v>
      </c>
      <c r="BL734" s="127">
        <v>3.9884452968460993E-2</v>
      </c>
      <c r="BM734" s="127">
        <v>5.9629396899781861E-2</v>
      </c>
      <c r="BN734" s="127">
        <v>-0.24582860814503571</v>
      </c>
      <c r="BO734" s="127">
        <v>7.3816065122768601E-2</v>
      </c>
      <c r="BP734" s="127">
        <v>-4.9365925471760198E-2</v>
      </c>
      <c r="BQ734" s="127" t="s">
        <v>44</v>
      </c>
      <c r="BR734" s="127" t="s">
        <v>44</v>
      </c>
      <c r="BS734" s="127">
        <v>3.4638700532557687E-2</v>
      </c>
      <c r="BT734" s="127">
        <v>0.1678641424160183</v>
      </c>
      <c r="BU734" s="127">
        <v>0.19565109496418831</v>
      </c>
      <c r="BV734" s="174">
        <v>1.0324986506941785</v>
      </c>
      <c r="BW734" s="174">
        <v>0.1990837870195431</v>
      </c>
      <c r="BX734" s="127">
        <v>-7.7154712325288505E-2</v>
      </c>
      <c r="BY734" s="127">
        <v>-0.44987767131033918</v>
      </c>
      <c r="BZ734" s="174">
        <v>0.77443610076294112</v>
      </c>
      <c r="CA734" s="179">
        <v>0.98096132574177475</v>
      </c>
      <c r="CB734" s="179">
        <v>-0.48055263636862189</v>
      </c>
      <c r="CC734" s="179">
        <v>0.64513636365140969</v>
      </c>
      <c r="CD734" s="179">
        <v>0.55174683604121733</v>
      </c>
      <c r="CE734" s="179">
        <v>4.0354714408072097E-2</v>
      </c>
      <c r="CF734" s="179">
        <v>0.75710770742894928</v>
      </c>
      <c r="CG734" s="176">
        <v>548.05422799999997</v>
      </c>
      <c r="CH734" s="168">
        <v>0.25</v>
      </c>
      <c r="CI734" s="169" t="s">
        <v>44</v>
      </c>
      <c r="CJ734" s="169">
        <v>7.4250000000000002E-3</v>
      </c>
      <c r="CK734" s="169" t="s">
        <v>44</v>
      </c>
      <c r="CL734" s="169">
        <v>7.4250000000000002E-3</v>
      </c>
      <c r="CM734" s="177">
        <v>25587608.609999999</v>
      </c>
      <c r="CN734" s="177">
        <v>23308517.211031742</v>
      </c>
      <c r="CO734" s="177">
        <v>1077853.55</v>
      </c>
      <c r="CP734" s="127" t="s">
        <v>44</v>
      </c>
      <c r="CQ734" s="127" t="s">
        <v>44</v>
      </c>
      <c r="CR734" s="127" t="s">
        <v>44</v>
      </c>
      <c r="CS734" s="127" t="s">
        <v>44</v>
      </c>
      <c r="CT734" s="125" t="s">
        <v>44</v>
      </c>
      <c r="CU734" s="125" t="s">
        <v>44</v>
      </c>
      <c r="CV734" s="125" t="s">
        <v>7192</v>
      </c>
      <c r="CW734" s="125" t="s">
        <v>44</v>
      </c>
      <c r="CX734" s="153">
        <v>25569.625</v>
      </c>
    </row>
    <row r="735" spans="1:102" ht="15" customHeight="1" x14ac:dyDescent="0.25">
      <c r="A735" s="8"/>
      <c r="B735" s="128">
        <v>35636909000115</v>
      </c>
      <c r="C735" s="151" t="s">
        <v>3359</v>
      </c>
      <c r="D735" s="125">
        <v>21</v>
      </c>
      <c r="E735" s="125"/>
      <c r="F735" s="121"/>
      <c r="G735" s="125" t="s">
        <v>3826</v>
      </c>
      <c r="H735" s="125" t="s">
        <v>3315</v>
      </c>
      <c r="I735" s="125" t="s">
        <v>3316</v>
      </c>
      <c r="J735" s="125" t="s">
        <v>3319</v>
      </c>
      <c r="K735" s="125" t="s">
        <v>3285</v>
      </c>
      <c r="L735" s="125" t="s">
        <v>3272</v>
      </c>
      <c r="M735" s="125" t="s">
        <v>110</v>
      </c>
      <c r="N735" s="125" t="s">
        <v>111</v>
      </c>
      <c r="O735" s="125" t="s">
        <v>4606</v>
      </c>
      <c r="P735" s="125" t="s">
        <v>3295</v>
      </c>
      <c r="Q735" s="126">
        <v>500</v>
      </c>
      <c r="R735" s="125" t="s">
        <v>4571</v>
      </c>
      <c r="S735" s="187" t="s">
        <v>44</v>
      </c>
      <c r="T735" s="170">
        <v>500</v>
      </c>
      <c r="U735" s="170">
        <v>500</v>
      </c>
      <c r="V735" s="171" t="s">
        <v>3271</v>
      </c>
      <c r="W735" s="171" t="s">
        <v>3288</v>
      </c>
      <c r="X735" s="171" t="s">
        <v>3289</v>
      </c>
      <c r="Y735" s="171" t="s">
        <v>3292</v>
      </c>
      <c r="Z735" s="171">
        <v>32</v>
      </c>
      <c r="AA735" s="171" t="s">
        <v>44</v>
      </c>
      <c r="AB735" s="168" t="s">
        <v>44</v>
      </c>
      <c r="AC735" s="171" t="s">
        <v>7193</v>
      </c>
      <c r="AD735" s="168">
        <v>1.9199999999999998E-2</v>
      </c>
      <c r="AE735" s="168">
        <v>5.9200000000000003E-2</v>
      </c>
      <c r="AF735" s="168">
        <v>1.9599999999999999E-2</v>
      </c>
      <c r="AG735" s="168">
        <v>0.2</v>
      </c>
      <c r="AH735" s="171" t="s">
        <v>44</v>
      </c>
      <c r="AI735" s="171" t="s">
        <v>44</v>
      </c>
      <c r="AJ735" s="171" t="s">
        <v>44</v>
      </c>
      <c r="AK735" s="172">
        <v>43826</v>
      </c>
      <c r="AL735" s="186" t="s">
        <v>7194</v>
      </c>
      <c r="AM735" s="127">
        <v>-8.1942933978249998E-4</v>
      </c>
      <c r="AN735" s="127">
        <v>8.4676468435936195E-2</v>
      </c>
      <c r="AO735" s="127">
        <v>0.31052995490790608</v>
      </c>
      <c r="AP735" s="127">
        <v>0.16567238105777291</v>
      </c>
      <c r="AQ735" s="127">
        <v>0.17834288707949469</v>
      </c>
      <c r="AR735" s="127">
        <v>-0.12277536573683789</v>
      </c>
      <c r="AS735" s="127">
        <v>0.26485175127874111</v>
      </c>
      <c r="AT735" s="127">
        <v>3.2890430107453503E-2</v>
      </c>
      <c r="AU735" s="127" t="s">
        <v>44</v>
      </c>
      <c r="AV735" s="127" t="s">
        <v>44</v>
      </c>
      <c r="AW735" s="127">
        <v>0.15385625003778511</v>
      </c>
      <c r="AX735" s="127" t="s">
        <v>44</v>
      </c>
      <c r="AY735" s="127">
        <v>1.8650238251445632</v>
      </c>
      <c r="AZ735" s="127">
        <v>2.0942852664419829</v>
      </c>
      <c r="BA735" s="127">
        <v>1.2802534619946619</v>
      </c>
      <c r="BB735" s="127">
        <v>1.4491387859102594</v>
      </c>
      <c r="BC735" s="127" t="s">
        <v>44</v>
      </c>
      <c r="BD735" s="127">
        <v>2.0299136405378531</v>
      </c>
      <c r="BE735" s="127">
        <v>0.26582413871479221</v>
      </c>
      <c r="BF735" s="127" t="s">
        <v>44</v>
      </c>
      <c r="BG735" s="127" t="s">
        <v>44</v>
      </c>
      <c r="BH735" s="127">
        <v>1.8190083914031856</v>
      </c>
      <c r="BI735" s="127">
        <v>-1.1728810798035999E-2</v>
      </c>
      <c r="BJ735" s="127">
        <v>3.9274116308143502E-2</v>
      </c>
      <c r="BK735" s="127">
        <v>0.16225504705093069</v>
      </c>
      <c r="BL735" s="127">
        <v>3.2111092398986907E-2</v>
      </c>
      <c r="BM735" s="127">
        <v>4.9217578979839693E-2</v>
      </c>
      <c r="BN735" s="127">
        <v>-0.23151509389108019</v>
      </c>
      <c r="BO735" s="127">
        <v>0.13437735769391601</v>
      </c>
      <c r="BP735" s="127">
        <v>-9.0839605345580596E-2</v>
      </c>
      <c r="BQ735" s="127" t="s">
        <v>44</v>
      </c>
      <c r="BR735" s="127" t="s">
        <v>44</v>
      </c>
      <c r="BS735" s="127">
        <v>6.3871366136267538E-2</v>
      </c>
      <c r="BT735" s="127">
        <v>0.1779413642057173</v>
      </c>
      <c r="BU735" s="127">
        <v>0.1819024948913425</v>
      </c>
      <c r="BV735" s="174">
        <v>0.83205712547169985</v>
      </c>
      <c r="BW735" s="174">
        <v>0.36269506268640911</v>
      </c>
      <c r="BX735" s="127">
        <v>-0.1003869221020437</v>
      </c>
      <c r="BY735" s="127">
        <v>-0.30820264328121671</v>
      </c>
      <c r="BZ735" s="174">
        <v>0.66919001167022196</v>
      </c>
      <c r="CA735" s="179">
        <v>0.86729509185232401</v>
      </c>
      <c r="CB735" s="179">
        <v>-0.4534610525244912</v>
      </c>
      <c r="CC735" s="179">
        <v>0.61022248578356564</v>
      </c>
      <c r="CD735" s="179">
        <v>0.53042598316952261</v>
      </c>
      <c r="CE735" s="179">
        <v>6.6548774183226106E-2</v>
      </c>
      <c r="CF735" s="179">
        <v>0.70370407673727409</v>
      </c>
      <c r="CG735" s="176">
        <v>246.6878012</v>
      </c>
      <c r="CH735" s="168">
        <v>0.25</v>
      </c>
      <c r="CI735" s="169">
        <v>0.1</v>
      </c>
      <c r="CJ735" s="169">
        <v>4.7999999999999996E-3</v>
      </c>
      <c r="CK735" s="169" t="s">
        <v>44</v>
      </c>
      <c r="CL735" s="169">
        <v>4.7999999999999996E-3</v>
      </c>
      <c r="CM735" s="177">
        <v>79734753.269999996</v>
      </c>
      <c r="CN735" s="177">
        <v>86434201.442063466</v>
      </c>
      <c r="CO735" s="177">
        <v>-21649739.780000001</v>
      </c>
      <c r="CP735" s="127" t="s">
        <v>44</v>
      </c>
      <c r="CQ735" s="127" t="s">
        <v>44</v>
      </c>
      <c r="CR735" s="127" t="s">
        <v>44</v>
      </c>
      <c r="CS735" s="127" t="s">
        <v>44</v>
      </c>
      <c r="CT735" s="125" t="s">
        <v>44</v>
      </c>
      <c r="CU735" s="125" t="s">
        <v>44</v>
      </c>
      <c r="CV735" s="125" t="s">
        <v>7195</v>
      </c>
      <c r="CW735" s="125" t="s">
        <v>44</v>
      </c>
      <c r="CX735" s="153">
        <v>25569.625</v>
      </c>
    </row>
    <row r="736" spans="1:102" ht="15" customHeight="1" x14ac:dyDescent="0.25">
      <c r="A736" s="8"/>
      <c r="B736" s="128">
        <v>13396703000122</v>
      </c>
      <c r="C736" s="151" t="s">
        <v>2102</v>
      </c>
      <c r="D736" s="125">
        <v>13</v>
      </c>
      <c r="E736" s="125"/>
      <c r="F736" s="121" t="s">
        <v>3274</v>
      </c>
      <c r="G736" s="125" t="s">
        <v>3826</v>
      </c>
      <c r="H736" s="125" t="s">
        <v>3315</v>
      </c>
      <c r="I736" s="125" t="s">
        <v>3316</v>
      </c>
      <c r="J736" s="125" t="s">
        <v>357</v>
      </c>
      <c r="K736" s="125" t="s">
        <v>3285</v>
      </c>
      <c r="L736" s="125" t="s">
        <v>3272</v>
      </c>
      <c r="M736" s="125" t="s">
        <v>110</v>
      </c>
      <c r="N736" s="125" t="s">
        <v>5559</v>
      </c>
      <c r="O736" s="125" t="s">
        <v>5025</v>
      </c>
      <c r="P736" s="125" t="s">
        <v>3299</v>
      </c>
      <c r="Q736" s="126">
        <v>500</v>
      </c>
      <c r="R736" s="125" t="s">
        <v>4571</v>
      </c>
      <c r="S736" s="187" t="s">
        <v>44</v>
      </c>
      <c r="T736" s="170">
        <v>500</v>
      </c>
      <c r="U736" s="170">
        <v>500</v>
      </c>
      <c r="V736" s="171" t="s">
        <v>3271</v>
      </c>
      <c r="W736" s="171" t="s">
        <v>132</v>
      </c>
      <c r="X736" s="171" t="s">
        <v>3288</v>
      </c>
      <c r="Y736" s="171" t="s">
        <v>3288</v>
      </c>
      <c r="Z736" s="171">
        <v>2</v>
      </c>
      <c r="AA736" s="171" t="s">
        <v>44</v>
      </c>
      <c r="AB736" s="168" t="s">
        <v>44</v>
      </c>
      <c r="AC736" s="171" t="s">
        <v>44</v>
      </c>
      <c r="AD736" s="168">
        <v>9.5999999999999992E-3</v>
      </c>
      <c r="AE736" s="168" t="s">
        <v>44</v>
      </c>
      <c r="AF736" s="168">
        <v>0.04</v>
      </c>
      <c r="AG736" s="168">
        <v>0.2</v>
      </c>
      <c r="AH736" s="171" t="s">
        <v>133</v>
      </c>
      <c r="AI736" s="171" t="s">
        <v>4607</v>
      </c>
      <c r="AJ736" s="171" t="s">
        <v>4619</v>
      </c>
      <c r="AK736" s="172">
        <v>41142</v>
      </c>
      <c r="AL736" s="186" t="s">
        <v>7196</v>
      </c>
      <c r="AM736" s="127">
        <v>1.36779871480023E-2</v>
      </c>
      <c r="AN736" s="127">
        <v>5.1837414550611298E-2</v>
      </c>
      <c r="AO736" s="127">
        <v>0.1417838463138105</v>
      </c>
      <c r="AP736" s="127">
        <v>0.1171039884641982</v>
      </c>
      <c r="AQ736" s="127">
        <v>0.10228924207313619</v>
      </c>
      <c r="AR736" s="127">
        <v>7.5820068598522597E-2</v>
      </c>
      <c r="AS736" s="127">
        <v>0.1180165421772592</v>
      </c>
      <c r="AT736" s="127">
        <v>9.8112325733608494E-2</v>
      </c>
      <c r="AU736" s="127" t="s">
        <v>44</v>
      </c>
      <c r="AV736" s="127" t="s">
        <v>44</v>
      </c>
      <c r="AW736" s="127">
        <v>0.10013484213835119</v>
      </c>
      <c r="AX736" s="127">
        <v>1.2537820957442385</v>
      </c>
      <c r="AY736" s="127">
        <v>1.1417341199571791</v>
      </c>
      <c r="AZ736" s="127">
        <v>0.95622279159042856</v>
      </c>
      <c r="BA736" s="127">
        <v>0.88464079783722993</v>
      </c>
      <c r="BB736" s="127">
        <v>0.77301857587286904</v>
      </c>
      <c r="BC736" s="127">
        <v>0.69726189209315759</v>
      </c>
      <c r="BD736" s="127">
        <v>0.904518802001814</v>
      </c>
      <c r="BE736" s="127">
        <v>0.79295480175345368</v>
      </c>
      <c r="BF736" s="127" t="s">
        <v>44</v>
      </c>
      <c r="BG736" s="127" t="s">
        <v>44</v>
      </c>
      <c r="BH736" s="127">
        <v>1.0499015291274001</v>
      </c>
      <c r="BI736" s="127">
        <v>2.7686056897488999E-3</v>
      </c>
      <c r="BJ736" s="127">
        <v>6.4350624228185997E-3</v>
      </c>
      <c r="BK736" s="127">
        <v>-6.4910615431647998E-3</v>
      </c>
      <c r="BL736" s="127">
        <v>-1.3485493375198998E-2</v>
      </c>
      <c r="BM736" s="127">
        <v>-2.6525249018257258E-2</v>
      </c>
      <c r="BN736" s="127">
        <v>-3.2919659555719703E-2</v>
      </c>
      <c r="BO736" s="127">
        <v>-1.24578514075659E-2</v>
      </c>
      <c r="BP736" s="127">
        <v>-2.5617709719425601E-2</v>
      </c>
      <c r="BQ736" s="127" t="s">
        <v>44</v>
      </c>
      <c r="BR736" s="127" t="s">
        <v>44</v>
      </c>
      <c r="BS736" s="127">
        <v>4.3449771385359881E-3</v>
      </c>
      <c r="BT736" s="127">
        <v>1.6868599626026999E-2</v>
      </c>
      <c r="BU736" s="127">
        <v>2.5837908139361099E-2</v>
      </c>
      <c r="BV736" s="174">
        <v>-0.32785247759037478</v>
      </c>
      <c r="BW736" s="174">
        <v>0.1128125721013972</v>
      </c>
      <c r="BX736" s="127">
        <v>-7.2327540701716004E-3</v>
      </c>
      <c r="BY736" s="127">
        <v>-3.71394860479781E-2</v>
      </c>
      <c r="BZ736" s="174">
        <v>3.48177544244117E-2</v>
      </c>
      <c r="CA736" s="179">
        <v>-9.0052542555482201E-2</v>
      </c>
      <c r="CB736" s="179">
        <v>7.2345659505322804E-2</v>
      </c>
      <c r="CC736" s="179">
        <v>1.2638435605435001E-2</v>
      </c>
      <c r="CD736" s="179">
        <v>0.29930496985198057</v>
      </c>
      <c r="CE736" s="179">
        <v>1.3244255325756901E-2</v>
      </c>
      <c r="CF736" s="179">
        <v>-1.1232573957173799E-2</v>
      </c>
      <c r="CG736" s="176">
        <v>367.37687949999997</v>
      </c>
      <c r="CH736" s="168">
        <v>0.3</v>
      </c>
      <c r="CI736" s="169">
        <v>0.1</v>
      </c>
      <c r="CJ736" s="169">
        <v>2.8799999999999997E-3</v>
      </c>
      <c r="CK736" s="169">
        <v>3.9278420376978937E-4</v>
      </c>
      <c r="CL736" s="169">
        <v>3.2727842037697892E-3</v>
      </c>
      <c r="CM736" s="177">
        <v>644817748.94000006</v>
      </c>
      <c r="CN736" s="177">
        <v>662817501.39611113</v>
      </c>
      <c r="CO736" s="177">
        <v>-106665601.68999995</v>
      </c>
      <c r="CP736" s="127" t="s">
        <v>44</v>
      </c>
      <c r="CQ736" s="127" t="s">
        <v>44</v>
      </c>
      <c r="CR736" s="127" t="s">
        <v>44</v>
      </c>
      <c r="CS736" s="127" t="s">
        <v>44</v>
      </c>
      <c r="CT736" s="125" t="s">
        <v>44</v>
      </c>
      <c r="CU736" s="125" t="s">
        <v>44</v>
      </c>
      <c r="CV736" s="125" t="s">
        <v>7197</v>
      </c>
      <c r="CW736" s="125" t="s">
        <v>44</v>
      </c>
      <c r="CX736" s="153">
        <v>25569.625694432871</v>
      </c>
    </row>
    <row r="737" spans="1:102" ht="15" customHeight="1" x14ac:dyDescent="0.25">
      <c r="A737" s="8"/>
      <c r="B737" s="128">
        <v>61543507000186</v>
      </c>
      <c r="C737" s="151" t="s">
        <v>7198</v>
      </c>
      <c r="D737" s="125">
        <v>11</v>
      </c>
      <c r="E737" s="125"/>
      <c r="F737" s="121"/>
      <c r="G737" s="125" t="s">
        <v>7199</v>
      </c>
      <c r="H737" s="125" t="s">
        <v>153</v>
      </c>
      <c r="I737" s="125" t="s">
        <v>2325</v>
      </c>
      <c r="J737" s="125" t="s">
        <v>3317</v>
      </c>
      <c r="K737" s="125" t="s">
        <v>3285</v>
      </c>
      <c r="L737" s="125" t="s">
        <v>3272</v>
      </c>
      <c r="M737" s="125" t="s">
        <v>160</v>
      </c>
      <c r="N737" s="125" t="s">
        <v>3305</v>
      </c>
      <c r="O737" s="125" t="s">
        <v>5936</v>
      </c>
      <c r="P737" s="125" t="s">
        <v>4722</v>
      </c>
      <c r="Q737" s="126">
        <v>1000</v>
      </c>
      <c r="R737" s="125" t="s">
        <v>4571</v>
      </c>
      <c r="S737" s="187" t="s">
        <v>44</v>
      </c>
      <c r="T737" s="170">
        <v>1000</v>
      </c>
      <c r="U737" s="170">
        <v>1000</v>
      </c>
      <c r="V737" s="171" t="s">
        <v>3271</v>
      </c>
      <c r="W737" s="171" t="s">
        <v>3288</v>
      </c>
      <c r="X737" s="171" t="s">
        <v>3289</v>
      </c>
      <c r="Y737" s="171" t="s">
        <v>3288</v>
      </c>
      <c r="Z737" s="171">
        <v>31</v>
      </c>
      <c r="AA737" s="171" t="s">
        <v>44</v>
      </c>
      <c r="AB737" s="168" t="s">
        <v>44</v>
      </c>
      <c r="AC737" s="171" t="s">
        <v>44</v>
      </c>
      <c r="AD737" s="168">
        <v>0.01</v>
      </c>
      <c r="AE737" s="168" t="s">
        <v>44</v>
      </c>
      <c r="AF737" s="168">
        <v>1.1000000000000001E-2</v>
      </c>
      <c r="AG737" s="168">
        <v>0.25</v>
      </c>
      <c r="AH737" s="171" t="s">
        <v>3253</v>
      </c>
      <c r="AI737" s="171" t="s">
        <v>3254</v>
      </c>
      <c r="AJ737" s="171" t="s">
        <v>130</v>
      </c>
      <c r="AK737" s="172">
        <v>45891</v>
      </c>
      <c r="AL737" s="186" t="s">
        <v>7200</v>
      </c>
      <c r="AM737" s="127">
        <v>-1.2867078795926801E-2</v>
      </c>
      <c r="AN737" s="127">
        <v>-7.1718990900846999E-3</v>
      </c>
      <c r="AO737" s="127" t="s">
        <v>44</v>
      </c>
      <c r="AP737" s="127" t="s">
        <v>44</v>
      </c>
      <c r="AQ737" s="127" t="s">
        <v>44</v>
      </c>
      <c r="AR737" s="127" t="s">
        <v>44</v>
      </c>
      <c r="AS737" s="127" t="s">
        <v>44</v>
      </c>
      <c r="AT737" s="127" t="s">
        <v>44</v>
      </c>
      <c r="AU737" s="127" t="s">
        <v>44</v>
      </c>
      <c r="AV737" s="127" t="s">
        <v>44</v>
      </c>
      <c r="AW737" s="127">
        <v>5.4902946323158702E-2</v>
      </c>
      <c r="AX737" s="127" t="s">
        <v>44</v>
      </c>
      <c r="AY737" s="127" t="s">
        <v>44</v>
      </c>
      <c r="AZ737" s="127" t="s">
        <v>44</v>
      </c>
      <c r="BA737" s="127" t="s">
        <v>44</v>
      </c>
      <c r="BB737" s="127" t="s">
        <v>44</v>
      </c>
      <c r="BC737" s="127" t="s">
        <v>44</v>
      </c>
      <c r="BD737" s="127" t="s">
        <v>44</v>
      </c>
      <c r="BE737" s="127" t="s">
        <v>44</v>
      </c>
      <c r="BF737" s="127" t="s">
        <v>44</v>
      </c>
      <c r="BG737" s="127" t="s">
        <v>44</v>
      </c>
      <c r="BH737" s="127">
        <v>0.37464661183143971</v>
      </c>
      <c r="BI737" s="127">
        <v>-2.3776460254180301E-2</v>
      </c>
      <c r="BJ737" s="127">
        <v>-5.2574251217877399E-2</v>
      </c>
      <c r="BK737" s="127" t="s">
        <v>44</v>
      </c>
      <c r="BL737" s="127" t="s">
        <v>44</v>
      </c>
      <c r="BM737" s="127" t="s">
        <v>44</v>
      </c>
      <c r="BN737" s="127" t="s">
        <v>44</v>
      </c>
      <c r="BO737" s="127" t="s">
        <v>44</v>
      </c>
      <c r="BP737" s="127" t="s">
        <v>44</v>
      </c>
      <c r="BQ737" s="127" t="s">
        <v>44</v>
      </c>
      <c r="BR737" s="127" t="s">
        <v>44</v>
      </c>
      <c r="BS737" s="127">
        <v>-7.9929644558653923E-2</v>
      </c>
      <c r="BT737" s="127" t="s">
        <v>44</v>
      </c>
      <c r="BU737" s="127">
        <v>1.7543232879309398E-2</v>
      </c>
      <c r="BV737" s="174" t="s">
        <v>44</v>
      </c>
      <c r="BW737" s="174">
        <v>-4.8433453216601965</v>
      </c>
      <c r="BX737" s="127" t="s">
        <v>44</v>
      </c>
      <c r="BY737" s="127">
        <v>-2.6896715172594801E-2</v>
      </c>
      <c r="BZ737" s="174">
        <v>2.8692526378745201E-2</v>
      </c>
      <c r="CA737" s="179" t="s">
        <v>44</v>
      </c>
      <c r="CB737" s="179" t="s">
        <v>44</v>
      </c>
      <c r="CC737" s="179" t="s">
        <v>44</v>
      </c>
      <c r="CD737" s="179" t="s">
        <v>44</v>
      </c>
      <c r="CE737" s="179" t="s">
        <v>44</v>
      </c>
      <c r="CF737" s="179" t="s">
        <v>44</v>
      </c>
      <c r="CG737" s="176">
        <v>1.0371545</v>
      </c>
      <c r="CH737" s="168">
        <v>0.24</v>
      </c>
      <c r="CI737" s="169">
        <v>0.15</v>
      </c>
      <c r="CJ737" s="169">
        <v>2.3999999999999998E-3</v>
      </c>
      <c r="CK737" s="169" t="s">
        <v>44</v>
      </c>
      <c r="CL737" s="169">
        <v>2.3999999999999998E-3</v>
      </c>
      <c r="CM737" s="177">
        <v>159875570.38999999</v>
      </c>
      <c r="CN737" s="177">
        <v>175049941.91888881</v>
      </c>
      <c r="CO737" s="177">
        <v>50250480.649999976</v>
      </c>
      <c r="CP737" s="127" t="s">
        <v>44</v>
      </c>
      <c r="CQ737" s="127" t="s">
        <v>44</v>
      </c>
      <c r="CR737" s="127" t="s">
        <v>44</v>
      </c>
      <c r="CS737" s="127" t="s">
        <v>44</v>
      </c>
      <c r="CT737" s="125" t="s">
        <v>44</v>
      </c>
      <c r="CU737" s="125" t="s">
        <v>44</v>
      </c>
      <c r="CV737" s="125" t="s">
        <v>7201</v>
      </c>
      <c r="CW737" s="125" t="s">
        <v>44</v>
      </c>
      <c r="CX737" s="153">
        <v>25569.625694432871</v>
      </c>
    </row>
    <row r="738" spans="1:102" ht="15" customHeight="1" x14ac:dyDescent="0.25">
      <c r="A738" s="8"/>
      <c r="B738" s="128">
        <v>34687441000125</v>
      </c>
      <c r="C738" s="151" t="s">
        <v>7202</v>
      </c>
      <c r="D738" s="125">
        <v>10</v>
      </c>
      <c r="E738" s="125"/>
      <c r="F738" s="121"/>
      <c r="G738" s="125" t="s">
        <v>7199</v>
      </c>
      <c r="H738" s="125" t="s">
        <v>153</v>
      </c>
      <c r="I738" s="125" t="s">
        <v>2325</v>
      </c>
      <c r="J738" s="125" t="s">
        <v>3317</v>
      </c>
      <c r="K738" s="125" t="s">
        <v>3285</v>
      </c>
      <c r="L738" s="125" t="s">
        <v>3272</v>
      </c>
      <c r="M738" s="125" t="s">
        <v>160</v>
      </c>
      <c r="N738" s="125" t="s">
        <v>3324</v>
      </c>
      <c r="O738" s="125" t="s">
        <v>4761</v>
      </c>
      <c r="P738" s="125" t="s">
        <v>3320</v>
      </c>
      <c r="Q738" s="126">
        <v>1000</v>
      </c>
      <c r="R738" s="125" t="s">
        <v>4571</v>
      </c>
      <c r="S738" s="187" t="s">
        <v>44</v>
      </c>
      <c r="T738" s="170">
        <v>1000</v>
      </c>
      <c r="U738" s="170">
        <v>1000</v>
      </c>
      <c r="V738" s="171" t="s">
        <v>3271</v>
      </c>
      <c r="W738" s="171" t="s">
        <v>132</v>
      </c>
      <c r="X738" s="171" t="s">
        <v>132</v>
      </c>
      <c r="Y738" s="171" t="s">
        <v>3288</v>
      </c>
      <c r="Z738" s="171">
        <v>1</v>
      </c>
      <c r="AA738" s="171" t="s">
        <v>44</v>
      </c>
      <c r="AB738" s="168" t="s">
        <v>44</v>
      </c>
      <c r="AC738" s="171" t="s">
        <v>7203</v>
      </c>
      <c r="AD738" s="168">
        <v>3.0000000000000001E-3</v>
      </c>
      <c r="AE738" s="168">
        <v>0.10300000000000001</v>
      </c>
      <c r="AF738" s="168">
        <v>9.0000000000000011E-3</v>
      </c>
      <c r="AG738" s="168">
        <v>0.2</v>
      </c>
      <c r="AH738" s="171" t="s">
        <v>3253</v>
      </c>
      <c r="AI738" s="171" t="s">
        <v>3254</v>
      </c>
      <c r="AJ738" s="171" t="s">
        <v>130</v>
      </c>
      <c r="AK738" s="172">
        <v>44417</v>
      </c>
      <c r="AL738" s="186" t="s">
        <v>7204</v>
      </c>
      <c r="AM738" s="127">
        <v>1.00617469956918E-2</v>
      </c>
      <c r="AN738" s="127">
        <v>3.6895015492539499E-2</v>
      </c>
      <c r="AO738" s="127">
        <v>0.1363174096542116</v>
      </c>
      <c r="AP738" s="127">
        <v>0.12653335876180449</v>
      </c>
      <c r="AQ738" s="127">
        <v>0.1208857543310024</v>
      </c>
      <c r="AR738" s="127">
        <v>9.7681912468877002E-2</v>
      </c>
      <c r="AS738" s="127">
        <v>0.1205762588320726</v>
      </c>
      <c r="AT738" s="127">
        <v>0.12806799639701369</v>
      </c>
      <c r="AU738" s="127" t="s">
        <v>44</v>
      </c>
      <c r="AV738" s="127" t="s">
        <v>44</v>
      </c>
      <c r="AW738" s="127">
        <v>0.12072539317083961</v>
      </c>
      <c r="AX738" s="127">
        <v>0.92230224364183677</v>
      </c>
      <c r="AY738" s="127">
        <v>0.81262343828998762</v>
      </c>
      <c r="AZ738" s="127">
        <v>0.91935588849397365</v>
      </c>
      <c r="BA738" s="127">
        <v>0.96013062631599444</v>
      </c>
      <c r="BB738" s="127">
        <v>0.93006258679758258</v>
      </c>
      <c r="BC738" s="127">
        <v>0.89830933116109746</v>
      </c>
      <c r="BD738" s="127">
        <v>0.92413733851679158</v>
      </c>
      <c r="BE738" s="127">
        <v>1.0350598860502724</v>
      </c>
      <c r="BF738" s="127" t="s">
        <v>44</v>
      </c>
      <c r="BG738" s="127" t="s">
        <v>44</v>
      </c>
      <c r="BH738" s="127">
        <v>0.97615972112248517</v>
      </c>
      <c r="BI738" s="127">
        <v>-8.4763446256160002E-4</v>
      </c>
      <c r="BJ738" s="127">
        <v>-8.5073366352530003E-3</v>
      </c>
      <c r="BK738" s="127">
        <v>-1.19574982027637E-2</v>
      </c>
      <c r="BL738" s="127">
        <v>-4.6424707483109229E-3</v>
      </c>
      <c r="BM738" s="127">
        <v>-8.0445789960086334E-3</v>
      </c>
      <c r="BN738" s="127">
        <v>-1.10578156853653E-2</v>
      </c>
      <c r="BO738" s="127">
        <v>-9.8981347527523997E-3</v>
      </c>
      <c r="BP738" s="127">
        <v>4.3379609439794997E-3</v>
      </c>
      <c r="BQ738" s="127" t="s">
        <v>44</v>
      </c>
      <c r="BR738" s="127" t="s">
        <v>44</v>
      </c>
      <c r="BS738" s="127">
        <v>-2.6239092893922678E-3</v>
      </c>
      <c r="BT738" s="127">
        <v>4.0640941425659997E-3</v>
      </c>
      <c r="BU738" s="127">
        <v>5.2486629077087002E-3</v>
      </c>
      <c r="BV738" s="174">
        <v>-2.5750755095840869</v>
      </c>
      <c r="BW738" s="174">
        <v>-0.40612609200320299</v>
      </c>
      <c r="BX738" s="127">
        <v>-2.6494935317615E-3</v>
      </c>
      <c r="BY738" s="127">
        <v>-2.6494935317615E-3</v>
      </c>
      <c r="BZ738" s="174">
        <v>3.6756869982231002E-3</v>
      </c>
      <c r="CA738" s="179">
        <v>0.20380733328350811</v>
      </c>
      <c r="CB738" s="179">
        <v>-0.15447797840604399</v>
      </c>
      <c r="CC738" s="179">
        <v>0.2802938666088905</v>
      </c>
      <c r="CD738" s="179">
        <v>0.2385595740767531</v>
      </c>
      <c r="CE738" s="179">
        <v>-5.3137169478342197E-2</v>
      </c>
      <c r="CF738" s="179">
        <v>0.26469213106552991</v>
      </c>
      <c r="CG738" s="176">
        <v>1.7098601</v>
      </c>
      <c r="CH738" s="168">
        <v>0.3</v>
      </c>
      <c r="CI738" s="169">
        <v>0.15</v>
      </c>
      <c r="CJ738" s="169">
        <v>8.9999999999999998E-4</v>
      </c>
      <c r="CK738" s="169" t="s">
        <v>44</v>
      </c>
      <c r="CL738" s="169">
        <v>8.9999999999999998E-4</v>
      </c>
      <c r="CM738" s="177">
        <v>410937804.81</v>
      </c>
      <c r="CN738" s="177">
        <v>474235595.16444433</v>
      </c>
      <c r="CO738" s="177">
        <v>-148910503.89999992</v>
      </c>
      <c r="CP738" s="127" t="s">
        <v>44</v>
      </c>
      <c r="CQ738" s="127" t="s">
        <v>44</v>
      </c>
      <c r="CR738" s="127" t="s">
        <v>44</v>
      </c>
      <c r="CS738" s="127" t="s">
        <v>44</v>
      </c>
      <c r="CT738" s="125" t="s">
        <v>44</v>
      </c>
      <c r="CU738" s="125" t="s">
        <v>44</v>
      </c>
      <c r="CV738" s="125" t="s">
        <v>7205</v>
      </c>
      <c r="CW738" s="125" t="s">
        <v>44</v>
      </c>
      <c r="CX738" s="153">
        <v>25569.646527766203</v>
      </c>
    </row>
    <row r="739" spans="1:102" ht="15" customHeight="1" x14ac:dyDescent="0.25">
      <c r="A739" s="8"/>
      <c r="B739" s="128">
        <v>53678015000170</v>
      </c>
      <c r="C739" s="151" t="s">
        <v>7206</v>
      </c>
      <c r="D739" s="125">
        <v>10</v>
      </c>
      <c r="E739" s="125"/>
      <c r="F739" s="121"/>
      <c r="G739" s="125" t="s">
        <v>7199</v>
      </c>
      <c r="H739" s="125" t="s">
        <v>3263</v>
      </c>
      <c r="I739" s="125" t="s">
        <v>3257</v>
      </c>
      <c r="J739" s="125" t="s">
        <v>3319</v>
      </c>
      <c r="K739" s="125" t="s">
        <v>3285</v>
      </c>
      <c r="L739" s="125" t="s">
        <v>3272</v>
      </c>
      <c r="M739" s="125" t="s">
        <v>160</v>
      </c>
      <c r="N739" s="125" t="s">
        <v>3324</v>
      </c>
      <c r="O739" s="125" t="s">
        <v>161</v>
      </c>
      <c r="P739" s="125" t="s">
        <v>3320</v>
      </c>
      <c r="Q739" s="126">
        <v>1000</v>
      </c>
      <c r="R739" s="125" t="s">
        <v>4571</v>
      </c>
      <c r="S739" s="187" t="s">
        <v>44</v>
      </c>
      <c r="T739" s="170">
        <v>1000</v>
      </c>
      <c r="U739" s="170">
        <v>1000</v>
      </c>
      <c r="V739" s="171" t="s">
        <v>3271</v>
      </c>
      <c r="W739" s="171" t="s">
        <v>132</v>
      </c>
      <c r="X739" s="171" t="s">
        <v>4998</v>
      </c>
      <c r="Y739" s="171" t="s">
        <v>3288</v>
      </c>
      <c r="Z739" s="171">
        <v>10</v>
      </c>
      <c r="AA739" s="171" t="s">
        <v>131</v>
      </c>
      <c r="AB739" s="168">
        <v>0.1</v>
      </c>
      <c r="AC739" s="171" t="s">
        <v>7207</v>
      </c>
      <c r="AD739" s="168">
        <v>5.0000000000000001E-3</v>
      </c>
      <c r="AE739" s="168">
        <v>0.10500000000000001</v>
      </c>
      <c r="AF739" s="168">
        <v>8.0000000000000002E-3</v>
      </c>
      <c r="AG739" s="168">
        <v>0.2</v>
      </c>
      <c r="AH739" s="171" t="s">
        <v>7208</v>
      </c>
      <c r="AI739" s="171" t="s">
        <v>7209</v>
      </c>
      <c r="AJ739" s="171" t="s">
        <v>130</v>
      </c>
      <c r="AK739" s="172">
        <v>45321</v>
      </c>
      <c r="AL739" s="186" t="s">
        <v>7210</v>
      </c>
      <c r="AM739" s="127">
        <v>9.6291203748756996E-3</v>
      </c>
      <c r="AN739" s="127">
        <v>4.2873392035939401E-2</v>
      </c>
      <c r="AO739" s="127">
        <v>0.14589106937546911</v>
      </c>
      <c r="AP739" s="127">
        <v>0.1378486403422258</v>
      </c>
      <c r="AQ739" s="127" t="s">
        <v>44</v>
      </c>
      <c r="AR739" s="127" t="s">
        <v>44</v>
      </c>
      <c r="AS739" s="127" t="s">
        <v>44</v>
      </c>
      <c r="AT739" s="127" t="s">
        <v>44</v>
      </c>
      <c r="AU739" s="127" t="s">
        <v>44</v>
      </c>
      <c r="AV739" s="127" t="s">
        <v>44</v>
      </c>
      <c r="AW739" s="127">
        <v>0.1381205702364478</v>
      </c>
      <c r="AX739" s="127">
        <v>0.88264585959553432</v>
      </c>
      <c r="AY739" s="127">
        <v>0.94429891903540519</v>
      </c>
      <c r="AZ739" s="127">
        <v>0.98392284631324356</v>
      </c>
      <c r="BA739" s="127">
        <v>1.0515562952251996</v>
      </c>
      <c r="BB739" s="127" t="s">
        <v>44</v>
      </c>
      <c r="BC739" s="127" t="s">
        <v>44</v>
      </c>
      <c r="BD739" s="127" t="s">
        <v>44</v>
      </c>
      <c r="BE739" s="127" t="s">
        <v>44</v>
      </c>
      <c r="BF739" s="127" t="s">
        <v>44</v>
      </c>
      <c r="BG739" s="127" t="s">
        <v>44</v>
      </c>
      <c r="BH739" s="127">
        <v>1.0756143674475211</v>
      </c>
      <c r="BI739" s="127">
        <v>-1.2802610833776999E-3</v>
      </c>
      <c r="BJ739" s="127">
        <v>-2.5289600918532002E-3</v>
      </c>
      <c r="BK739" s="127">
        <v>-2.3838384815062E-3</v>
      </c>
      <c r="BL739" s="127">
        <v>5.9752275994093829E-3</v>
      </c>
      <c r="BM739" s="127" t="s">
        <v>44</v>
      </c>
      <c r="BN739" s="127" t="s">
        <v>44</v>
      </c>
      <c r="BO739" s="127" t="s">
        <v>44</v>
      </c>
      <c r="BP739" s="127" t="s">
        <v>44</v>
      </c>
      <c r="BQ739" s="127" t="s">
        <v>44</v>
      </c>
      <c r="BR739" s="127" t="s">
        <v>44</v>
      </c>
      <c r="BS739" s="127">
        <v>8.6047614068429645E-3</v>
      </c>
      <c r="BT739" s="127">
        <v>2.1769751252713001E-3</v>
      </c>
      <c r="BU739" s="127">
        <v>2.8694732471952998E-3</v>
      </c>
      <c r="BV739" s="174">
        <v>-0.95405348945605117</v>
      </c>
      <c r="BW739" s="174">
        <v>2.7785619787307567</v>
      </c>
      <c r="BX739" s="127">
        <v>-3.7241781168639854E-4</v>
      </c>
      <c r="BY739" s="127">
        <v>-1.7575424640231001E-3</v>
      </c>
      <c r="BZ739" s="174">
        <v>1.1915000097926999E-3</v>
      </c>
      <c r="CA739" s="179">
        <v>3.4013649539943097E-2</v>
      </c>
      <c r="CB739" s="179">
        <v>9.7820534966329697E-2</v>
      </c>
      <c r="CC739" s="179">
        <v>5.93300966759348E-2</v>
      </c>
      <c r="CD739" s="179">
        <v>3.1729330086373603E-2</v>
      </c>
      <c r="CE739" s="179">
        <v>7.6586691800562906E-2</v>
      </c>
      <c r="CF739" s="179">
        <v>3.1676517987884303E-2</v>
      </c>
      <c r="CG739" s="176">
        <v>1.6108830199999999</v>
      </c>
      <c r="CH739" s="168">
        <v>0.3</v>
      </c>
      <c r="CI739" s="169" t="s">
        <v>44</v>
      </c>
      <c r="CJ739" s="169">
        <v>1.5E-3</v>
      </c>
      <c r="CK739" s="169" t="s">
        <v>44</v>
      </c>
      <c r="CL739" s="169">
        <v>1.5E-3</v>
      </c>
      <c r="CM739" s="177">
        <v>133812388.97</v>
      </c>
      <c r="CN739" s="177">
        <v>120676482.27920628</v>
      </c>
      <c r="CO739" s="177">
        <v>4932678.2600000175</v>
      </c>
      <c r="CP739" s="127" t="s">
        <v>44</v>
      </c>
      <c r="CQ739" s="127" t="s">
        <v>44</v>
      </c>
      <c r="CR739" s="127" t="s">
        <v>44</v>
      </c>
      <c r="CS739" s="127" t="s">
        <v>44</v>
      </c>
      <c r="CT739" s="125" t="s">
        <v>44</v>
      </c>
      <c r="CU739" s="125" t="s">
        <v>44</v>
      </c>
      <c r="CV739" s="125" t="s">
        <v>7211</v>
      </c>
      <c r="CW739" s="125" t="s">
        <v>44</v>
      </c>
      <c r="CX739" s="153">
        <v>25569.625694432871</v>
      </c>
    </row>
    <row r="740" spans="1:102" ht="15" customHeight="1" x14ac:dyDescent="0.25">
      <c r="A740" s="8"/>
      <c r="B740" s="128">
        <v>47640954000122</v>
      </c>
      <c r="C740" s="151" t="s">
        <v>7212</v>
      </c>
      <c r="D740" s="125">
        <v>13</v>
      </c>
      <c r="E740" s="125"/>
      <c r="F740" s="121"/>
      <c r="G740" s="125" t="s">
        <v>7199</v>
      </c>
      <c r="H740" s="125" t="s">
        <v>3263</v>
      </c>
      <c r="I740" s="125" t="s">
        <v>3257</v>
      </c>
      <c r="J740" s="125" t="s">
        <v>3319</v>
      </c>
      <c r="K740" s="125" t="s">
        <v>3285</v>
      </c>
      <c r="L740" s="125" t="s">
        <v>3273</v>
      </c>
      <c r="M740" s="125" t="s">
        <v>4903</v>
      </c>
      <c r="N740" s="125" t="s">
        <v>111</v>
      </c>
      <c r="O740" s="125" t="s">
        <v>262</v>
      </c>
      <c r="P740" s="125" t="s">
        <v>3821</v>
      </c>
      <c r="Q740" s="126">
        <v>1003.8</v>
      </c>
      <c r="R740" s="125" t="s">
        <v>4571</v>
      </c>
      <c r="S740" s="187" t="s">
        <v>44</v>
      </c>
      <c r="T740" s="170">
        <v>1000</v>
      </c>
      <c r="U740" s="170">
        <v>1000</v>
      </c>
      <c r="V740" s="171" t="s">
        <v>3271</v>
      </c>
      <c r="W740" s="171" t="s">
        <v>132</v>
      </c>
      <c r="X740" s="171" t="s">
        <v>5269</v>
      </c>
      <c r="Y740" s="171" t="s">
        <v>3288</v>
      </c>
      <c r="Z740" s="171">
        <v>181</v>
      </c>
      <c r="AA740" s="171" t="s">
        <v>131</v>
      </c>
      <c r="AB740" s="168">
        <v>0.15</v>
      </c>
      <c r="AC740" s="171" t="s">
        <v>7213</v>
      </c>
      <c r="AD740" s="168">
        <v>1.2E-2</v>
      </c>
      <c r="AE740" s="168">
        <v>0.112</v>
      </c>
      <c r="AF740" s="168">
        <v>1.3000000000000001E-2</v>
      </c>
      <c r="AG740" s="168">
        <v>0.2</v>
      </c>
      <c r="AH740" s="171" t="s">
        <v>7208</v>
      </c>
      <c r="AI740" s="171" t="s">
        <v>7209</v>
      </c>
      <c r="AJ740" s="171" t="s">
        <v>130</v>
      </c>
      <c r="AK740" s="172">
        <v>44985</v>
      </c>
      <c r="AL740" s="186" t="s">
        <v>7214</v>
      </c>
      <c r="AM740" s="127">
        <v>1.1530252664820601E-2</v>
      </c>
      <c r="AN740" s="127">
        <v>4.6492309001055603E-2</v>
      </c>
      <c r="AO740" s="127" t="s">
        <v>44</v>
      </c>
      <c r="AP740" s="127" t="s">
        <v>44</v>
      </c>
      <c r="AQ740" s="127" t="s">
        <v>44</v>
      </c>
      <c r="AR740" s="127" t="s">
        <v>44</v>
      </c>
      <c r="AS740" s="127" t="s">
        <v>44</v>
      </c>
      <c r="AT740" s="127" t="s">
        <v>44</v>
      </c>
      <c r="AU740" s="127" t="s">
        <v>44</v>
      </c>
      <c r="AV740" s="127" t="s">
        <v>44</v>
      </c>
      <c r="AW740" s="127">
        <v>0.16055344676885919</v>
      </c>
      <c r="AX740" s="127">
        <v>1.0569116781682848</v>
      </c>
      <c r="AY740" s="127">
        <v>1.0240066168861717</v>
      </c>
      <c r="AZ740" s="127" t="s">
        <v>44</v>
      </c>
      <c r="BA740" s="127" t="s">
        <v>44</v>
      </c>
      <c r="BB740" s="127" t="s">
        <v>44</v>
      </c>
      <c r="BC740" s="127" t="s">
        <v>44</v>
      </c>
      <c r="BD740" s="127" t="s">
        <v>44</v>
      </c>
      <c r="BE740" s="127" t="s">
        <v>44</v>
      </c>
      <c r="BF740" s="127" t="s">
        <v>44</v>
      </c>
      <c r="BG740" s="127" t="s">
        <v>44</v>
      </c>
      <c r="BH740" s="127">
        <v>1.0789914131418472</v>
      </c>
      <c r="BI740" s="127">
        <v>6.2087120656709996E-4</v>
      </c>
      <c r="BJ740" s="127">
        <v>1.0899568732628999E-3</v>
      </c>
      <c r="BK740" s="127" t="s">
        <v>44</v>
      </c>
      <c r="BL740" s="127" t="s">
        <v>44</v>
      </c>
      <c r="BM740" s="127" t="s">
        <v>44</v>
      </c>
      <c r="BN740" s="127" t="s">
        <v>44</v>
      </c>
      <c r="BO740" s="127" t="s">
        <v>44</v>
      </c>
      <c r="BP740" s="127" t="s">
        <v>44</v>
      </c>
      <c r="BQ740" s="127" t="s">
        <v>44</v>
      </c>
      <c r="BR740" s="127" t="s">
        <v>44</v>
      </c>
      <c r="BS740" s="127">
        <v>1.0231451926620894E-2</v>
      </c>
      <c r="BT740" s="127" t="s">
        <v>44</v>
      </c>
      <c r="BU740" s="127">
        <v>1.1078115971438899E-2</v>
      </c>
      <c r="BV740" s="174" t="s">
        <v>44</v>
      </c>
      <c r="BW740" s="174">
        <v>0.93538893021622704</v>
      </c>
      <c r="BX740" s="127" t="s">
        <v>44</v>
      </c>
      <c r="BY740" s="127">
        <v>-5.1655522803180001E-3</v>
      </c>
      <c r="BZ740" s="174">
        <v>-4.1296136843600002E-4</v>
      </c>
      <c r="CA740" s="179" t="s">
        <v>44</v>
      </c>
      <c r="CB740" s="179" t="s">
        <v>44</v>
      </c>
      <c r="CC740" s="179" t="s">
        <v>44</v>
      </c>
      <c r="CD740" s="179" t="s">
        <v>44</v>
      </c>
      <c r="CE740" s="179" t="s">
        <v>44</v>
      </c>
      <c r="CF740" s="179" t="s">
        <v>44</v>
      </c>
      <c r="CG740" s="176">
        <v>1.59869072</v>
      </c>
      <c r="CH740" s="168">
        <v>0.18</v>
      </c>
      <c r="CI740" s="169">
        <v>0.1</v>
      </c>
      <c r="CJ740" s="169">
        <v>2.16E-3</v>
      </c>
      <c r="CK740" s="169" t="s">
        <v>44</v>
      </c>
      <c r="CL740" s="169">
        <v>2.16E-3</v>
      </c>
      <c r="CM740" s="177">
        <v>127482718.20999999</v>
      </c>
      <c r="CN740" s="177">
        <v>126441869.64547621</v>
      </c>
      <c r="CO740" s="177">
        <v>-25034750.149999991</v>
      </c>
      <c r="CP740" s="127" t="s">
        <v>44</v>
      </c>
      <c r="CQ740" s="127" t="s">
        <v>44</v>
      </c>
      <c r="CR740" s="127" t="s">
        <v>44</v>
      </c>
      <c r="CS740" s="127" t="s">
        <v>44</v>
      </c>
      <c r="CT740" s="125" t="s">
        <v>44</v>
      </c>
      <c r="CU740" s="125" t="s">
        <v>44</v>
      </c>
      <c r="CV740" s="125" t="s">
        <v>7215</v>
      </c>
      <c r="CW740" s="125" t="s">
        <v>44</v>
      </c>
      <c r="CX740" s="153">
        <v>25569.604861099539</v>
      </c>
    </row>
    <row r="741" spans="1:102" ht="15" customHeight="1" x14ac:dyDescent="0.25">
      <c r="A741" s="8"/>
      <c r="B741" s="128">
        <v>47684408000193</v>
      </c>
      <c r="C741" s="151" t="s">
        <v>7216</v>
      </c>
      <c r="D741" s="125">
        <v>13</v>
      </c>
      <c r="E741" s="125"/>
      <c r="F741" s="121"/>
      <c r="G741" s="125" t="s">
        <v>7199</v>
      </c>
      <c r="H741" s="125" t="s">
        <v>153</v>
      </c>
      <c r="I741" s="125" t="s">
        <v>2325</v>
      </c>
      <c r="J741" s="125" t="s">
        <v>3317</v>
      </c>
      <c r="K741" s="125" t="s">
        <v>3285</v>
      </c>
      <c r="L741" s="125" t="s">
        <v>3272</v>
      </c>
      <c r="M741" s="125" t="s">
        <v>110</v>
      </c>
      <c r="N741" s="125" t="s">
        <v>111</v>
      </c>
      <c r="O741" s="125" t="s">
        <v>161</v>
      </c>
      <c r="P741" s="125" t="s">
        <v>3320</v>
      </c>
      <c r="Q741" s="126">
        <v>1000</v>
      </c>
      <c r="R741" s="125" t="s">
        <v>4612</v>
      </c>
      <c r="S741" s="187" t="s">
        <v>44</v>
      </c>
      <c r="T741" s="170">
        <v>500</v>
      </c>
      <c r="U741" s="170">
        <v>1000</v>
      </c>
      <c r="V741" s="171" t="s">
        <v>3271</v>
      </c>
      <c r="W741" s="171" t="s">
        <v>132</v>
      </c>
      <c r="X741" s="171" t="s">
        <v>3289</v>
      </c>
      <c r="Y741" s="171" t="s">
        <v>3288</v>
      </c>
      <c r="Z741" s="171">
        <v>31</v>
      </c>
      <c r="AA741" s="171" t="s">
        <v>44</v>
      </c>
      <c r="AB741" s="168" t="s">
        <v>44</v>
      </c>
      <c r="AC741" s="171" t="s">
        <v>7217</v>
      </c>
      <c r="AD741" s="168">
        <v>6.9999999999999993E-3</v>
      </c>
      <c r="AE741" s="168">
        <v>0.10700000000000001</v>
      </c>
      <c r="AF741" s="168">
        <v>8.0000000000000002E-3</v>
      </c>
      <c r="AG741" s="168">
        <v>0.2</v>
      </c>
      <c r="AH741" s="171" t="s">
        <v>3253</v>
      </c>
      <c r="AI741" s="171" t="s">
        <v>3254</v>
      </c>
      <c r="AJ741" s="171" t="s">
        <v>130</v>
      </c>
      <c r="AK741" s="172">
        <v>44861</v>
      </c>
      <c r="AL741" s="186" t="s">
        <v>7218</v>
      </c>
      <c r="AM741" s="127">
        <v>6.8156257934523998E-3</v>
      </c>
      <c r="AN741" s="127">
        <v>3.3250051236622502E-2</v>
      </c>
      <c r="AO741" s="127">
        <v>0.1358332739240988</v>
      </c>
      <c r="AP741" s="127">
        <v>0.1323935539391769</v>
      </c>
      <c r="AQ741" s="127">
        <v>0.14322693179134119</v>
      </c>
      <c r="AR741" s="127">
        <v>0.13269450215007739</v>
      </c>
      <c r="AS741" s="127">
        <v>0.16075544917733881</v>
      </c>
      <c r="AT741" s="127" t="s">
        <v>44</v>
      </c>
      <c r="AU741" s="127" t="s">
        <v>44</v>
      </c>
      <c r="AV741" s="127" t="s">
        <v>44</v>
      </c>
      <c r="AW741" s="127">
        <v>0.14449090619397961</v>
      </c>
      <c r="AX741" s="127">
        <v>0.62474905837086192</v>
      </c>
      <c r="AY741" s="127">
        <v>0.7323420412897238</v>
      </c>
      <c r="AZ741" s="127">
        <v>0.9160907660460148</v>
      </c>
      <c r="BA741" s="127">
        <v>1.0073659991038288</v>
      </c>
      <c r="BB741" s="127">
        <v>1.1257435961186977</v>
      </c>
      <c r="BC741" s="127">
        <v>1.2202945915209229</v>
      </c>
      <c r="BD741" s="127">
        <v>1.2320842792254645</v>
      </c>
      <c r="BE741" s="127" t="s">
        <v>44</v>
      </c>
      <c r="BF741" s="127" t="s">
        <v>44</v>
      </c>
      <c r="BG741" s="127" t="s">
        <v>44</v>
      </c>
      <c r="BH741" s="127">
        <v>1.1307166095564589</v>
      </c>
      <c r="BI741" s="127">
        <v>-4.093755664801E-3</v>
      </c>
      <c r="BJ741" s="127">
        <v>-1.2152300891170101E-2</v>
      </c>
      <c r="BK741" s="127">
        <v>-1.2441633932876501E-2</v>
      </c>
      <c r="BL741" s="127">
        <v>8.5562853767262581E-4</v>
      </c>
      <c r="BM741" s="127">
        <v>1.4192504134948436E-2</v>
      </c>
      <c r="BN741" s="127">
        <v>2.3954773995835E-2</v>
      </c>
      <c r="BO741" s="127">
        <v>3.0281055592513699E-2</v>
      </c>
      <c r="BP741" s="127" t="s">
        <v>44</v>
      </c>
      <c r="BQ741" s="127" t="s">
        <v>44</v>
      </c>
      <c r="BR741" s="127" t="s">
        <v>44</v>
      </c>
      <c r="BS741" s="127">
        <v>1.4811206126167153E-2</v>
      </c>
      <c r="BT741" s="127">
        <v>4.2829007169261999E-3</v>
      </c>
      <c r="BU741" s="127">
        <v>3.3338264791994E-3</v>
      </c>
      <c r="BV741" s="174">
        <v>-2.5428558871390274</v>
      </c>
      <c r="BW741" s="174">
        <v>3.8195882678588258</v>
      </c>
      <c r="BX741" s="127">
        <v>-2.7642464667693E-3</v>
      </c>
      <c r="BY741" s="127">
        <v>-2.7642464667693E-3</v>
      </c>
      <c r="BZ741" s="174">
        <v>-4.746572012907E-4</v>
      </c>
      <c r="CA741" s="179">
        <v>-6.3715776945800898E-2</v>
      </c>
      <c r="CB741" s="179">
        <v>0.122955630002822</v>
      </c>
      <c r="CC741" s="179">
        <v>-1.75265465829599E-2</v>
      </c>
      <c r="CD741" s="179">
        <v>-2.57678627902681E-2</v>
      </c>
      <c r="CE741" s="179">
        <v>4.7461958668107103E-2</v>
      </c>
      <c r="CF741" s="179">
        <v>-2.2342532223012801E-2</v>
      </c>
      <c r="CG741" s="176">
        <v>1.6011995000000001</v>
      </c>
      <c r="CH741" s="168">
        <v>0.24</v>
      </c>
      <c r="CI741" s="169">
        <v>0.1</v>
      </c>
      <c r="CJ741" s="169">
        <v>1.6799999999999999E-3</v>
      </c>
      <c r="CK741" s="169" t="s">
        <v>44</v>
      </c>
      <c r="CL741" s="169">
        <v>1.6799999999999999E-3</v>
      </c>
      <c r="CM741" s="177">
        <v>722275795.38</v>
      </c>
      <c r="CN741" s="177">
        <v>841544151.60507977</v>
      </c>
      <c r="CO741" s="177">
        <v>-248514687.50999999</v>
      </c>
      <c r="CP741" s="127" t="s">
        <v>44</v>
      </c>
      <c r="CQ741" s="127" t="s">
        <v>44</v>
      </c>
      <c r="CR741" s="127" t="s">
        <v>44</v>
      </c>
      <c r="CS741" s="127" t="s">
        <v>44</v>
      </c>
      <c r="CT741" s="125" t="s">
        <v>44</v>
      </c>
      <c r="CU741" s="125" t="s">
        <v>44</v>
      </c>
      <c r="CV741" s="125" t="s">
        <v>7219</v>
      </c>
      <c r="CW741" s="125" t="s">
        <v>44</v>
      </c>
      <c r="CX741" s="153">
        <v>25569.625694432871</v>
      </c>
    </row>
    <row r="742" spans="1:102" ht="15" customHeight="1" x14ac:dyDescent="0.25">
      <c r="A742" s="8"/>
      <c r="B742" s="128">
        <v>50862124000154</v>
      </c>
      <c r="C742" s="151" t="s">
        <v>7220</v>
      </c>
      <c r="D742" s="125">
        <v>11</v>
      </c>
      <c r="E742" s="125"/>
      <c r="F742" s="121"/>
      <c r="G742" s="125" t="s">
        <v>7199</v>
      </c>
      <c r="H742" s="125" t="s">
        <v>153</v>
      </c>
      <c r="I742" s="125" t="s">
        <v>2325</v>
      </c>
      <c r="J742" s="125" t="s">
        <v>3317</v>
      </c>
      <c r="K742" s="125" t="s">
        <v>3285</v>
      </c>
      <c r="L742" s="125" t="s">
        <v>3272</v>
      </c>
      <c r="M742" s="125" t="s">
        <v>160</v>
      </c>
      <c r="N742" s="125" t="s">
        <v>3305</v>
      </c>
      <c r="O742" s="125" t="s">
        <v>5936</v>
      </c>
      <c r="P742" s="125" t="s">
        <v>4722</v>
      </c>
      <c r="Q742" s="126">
        <v>1000</v>
      </c>
      <c r="R742" s="125" t="s">
        <v>4612</v>
      </c>
      <c r="S742" s="187" t="s">
        <v>44</v>
      </c>
      <c r="T742" s="170">
        <v>1000</v>
      </c>
      <c r="U742" s="170">
        <v>1000</v>
      </c>
      <c r="V742" s="171" t="s">
        <v>3271</v>
      </c>
      <c r="W742" s="171" t="s">
        <v>3288</v>
      </c>
      <c r="X742" s="171" t="s">
        <v>3289</v>
      </c>
      <c r="Y742" s="171" t="s">
        <v>3288</v>
      </c>
      <c r="Z742" s="171">
        <v>31</v>
      </c>
      <c r="AA742" s="171" t="s">
        <v>44</v>
      </c>
      <c r="AB742" s="168" t="s">
        <v>44</v>
      </c>
      <c r="AC742" s="171" t="s">
        <v>44</v>
      </c>
      <c r="AD742" s="168">
        <v>0.01</v>
      </c>
      <c r="AE742" s="168" t="s">
        <v>44</v>
      </c>
      <c r="AF742" s="168">
        <v>1.1000000000000001E-2</v>
      </c>
      <c r="AG742" s="168">
        <v>0.25</v>
      </c>
      <c r="AH742" s="171" t="s">
        <v>3253</v>
      </c>
      <c r="AI742" s="171" t="s">
        <v>3254</v>
      </c>
      <c r="AJ742" s="171" t="s">
        <v>130</v>
      </c>
      <c r="AK742" s="172">
        <v>45125</v>
      </c>
      <c r="AL742" s="186" t="s">
        <v>7221</v>
      </c>
      <c r="AM742" s="127" t="s">
        <v>44</v>
      </c>
      <c r="AN742" s="127" t="s">
        <v>44</v>
      </c>
      <c r="AO742" s="127" t="s">
        <v>44</v>
      </c>
      <c r="AP742" s="127" t="s">
        <v>44</v>
      </c>
      <c r="AQ742" s="127" t="s">
        <v>44</v>
      </c>
      <c r="AR742" s="127">
        <v>0.1410808992605623</v>
      </c>
      <c r="AS742" s="127" t="s">
        <v>44</v>
      </c>
      <c r="AT742" s="127" t="s">
        <v>44</v>
      </c>
      <c r="AU742" s="127" t="s">
        <v>44</v>
      </c>
      <c r="AV742" s="127" t="s">
        <v>44</v>
      </c>
      <c r="AW742" s="127" t="s">
        <v>44</v>
      </c>
      <c r="AX742" s="127" t="s">
        <v>44</v>
      </c>
      <c r="AY742" s="127" t="s">
        <v>44</v>
      </c>
      <c r="AZ742" s="127" t="s">
        <v>44</v>
      </c>
      <c r="BA742" s="127" t="s">
        <v>44</v>
      </c>
      <c r="BB742" s="127" t="s">
        <v>44</v>
      </c>
      <c r="BC742" s="127">
        <v>1.2974181714013986</v>
      </c>
      <c r="BD742" s="127" t="s">
        <v>44</v>
      </c>
      <c r="BE742" s="127" t="s">
        <v>44</v>
      </c>
      <c r="BF742" s="127" t="s">
        <v>44</v>
      </c>
      <c r="BG742" s="127" t="s">
        <v>44</v>
      </c>
      <c r="BH742" s="127" t="s">
        <v>44</v>
      </c>
      <c r="BI742" s="127" t="s">
        <v>44</v>
      </c>
      <c r="BJ742" s="127" t="s">
        <v>44</v>
      </c>
      <c r="BK742" s="127" t="s">
        <v>44</v>
      </c>
      <c r="BL742" s="127" t="s">
        <v>44</v>
      </c>
      <c r="BM742" s="127" t="s">
        <v>44</v>
      </c>
      <c r="BN742" s="127">
        <v>3.2341171106319899E-2</v>
      </c>
      <c r="BO742" s="127" t="s">
        <v>44</v>
      </c>
      <c r="BP742" s="127" t="s">
        <v>44</v>
      </c>
      <c r="BQ742" s="127" t="s">
        <v>44</v>
      </c>
      <c r="BR742" s="127" t="s">
        <v>44</v>
      </c>
      <c r="BS742" s="127" t="s">
        <v>44</v>
      </c>
      <c r="BT742" s="127" t="s">
        <v>44</v>
      </c>
      <c r="BU742" s="127" t="s">
        <v>44</v>
      </c>
      <c r="BV742" s="174" t="s">
        <v>44</v>
      </c>
      <c r="BW742" s="174" t="s">
        <v>44</v>
      </c>
      <c r="BX742" s="127" t="s">
        <v>44</v>
      </c>
      <c r="BY742" s="127" t="s">
        <v>44</v>
      </c>
      <c r="BZ742" s="174" t="s">
        <v>44</v>
      </c>
      <c r="CA742" s="179" t="s">
        <v>44</v>
      </c>
      <c r="CB742" s="179" t="s">
        <v>44</v>
      </c>
      <c r="CC742" s="179" t="s">
        <v>44</v>
      </c>
      <c r="CD742" s="179" t="s">
        <v>44</v>
      </c>
      <c r="CE742" s="179" t="s">
        <v>44</v>
      </c>
      <c r="CF742" s="179" t="s">
        <v>44</v>
      </c>
      <c r="CG742" s="176" t="s">
        <v>44</v>
      </c>
      <c r="CH742" s="168">
        <v>0.18</v>
      </c>
      <c r="CI742" s="169">
        <v>0.1</v>
      </c>
      <c r="CJ742" s="169">
        <v>1.8E-3</v>
      </c>
      <c r="CK742" s="169" t="s">
        <v>44</v>
      </c>
      <c r="CL742" s="169">
        <v>1.8E-3</v>
      </c>
      <c r="CM742" s="177" t="s">
        <v>44</v>
      </c>
      <c r="CN742" s="177" t="s">
        <v>44</v>
      </c>
      <c r="CO742" s="177" t="s">
        <v>44</v>
      </c>
      <c r="CP742" s="127" t="s">
        <v>44</v>
      </c>
      <c r="CQ742" s="127" t="s">
        <v>44</v>
      </c>
      <c r="CR742" s="127" t="s">
        <v>44</v>
      </c>
      <c r="CS742" s="127" t="s">
        <v>44</v>
      </c>
      <c r="CT742" s="125" t="s">
        <v>44</v>
      </c>
      <c r="CU742" s="125" t="s">
        <v>44</v>
      </c>
      <c r="CV742" s="125" t="s">
        <v>7222</v>
      </c>
      <c r="CW742" s="125" t="s">
        <v>44</v>
      </c>
      <c r="CX742" s="153">
        <v>25569.604861099539</v>
      </c>
    </row>
    <row r="743" spans="1:102" ht="15" customHeight="1" x14ac:dyDescent="0.25">
      <c r="A743" s="8"/>
      <c r="B743" s="128">
        <v>63734091000109</v>
      </c>
      <c r="C743" s="151" t="s">
        <v>7223</v>
      </c>
      <c r="D743" s="125">
        <v>8</v>
      </c>
      <c r="E743" s="125"/>
      <c r="F743" s="121"/>
      <c r="G743" s="125" t="s">
        <v>7199</v>
      </c>
      <c r="H743" s="125" t="s">
        <v>347</v>
      </c>
      <c r="I743" s="125" t="s">
        <v>3278</v>
      </c>
      <c r="J743" s="125" t="s">
        <v>5182</v>
      </c>
      <c r="K743" s="125" t="s">
        <v>3285</v>
      </c>
      <c r="L743" s="125" t="s">
        <v>3272</v>
      </c>
      <c r="M743" s="125" t="s">
        <v>160</v>
      </c>
      <c r="N743" s="125" t="s">
        <v>3305</v>
      </c>
      <c r="O743" s="125" t="s">
        <v>315</v>
      </c>
      <c r="P743" s="125" t="s">
        <v>4722</v>
      </c>
      <c r="Q743" s="126">
        <v>500</v>
      </c>
      <c r="R743" s="125" t="s">
        <v>4612</v>
      </c>
      <c r="S743" s="187" t="s">
        <v>44</v>
      </c>
      <c r="T743" s="170">
        <v>500</v>
      </c>
      <c r="U743" s="170">
        <v>500</v>
      </c>
      <c r="V743" s="171" t="s">
        <v>3271</v>
      </c>
      <c r="W743" s="171" t="s">
        <v>3288</v>
      </c>
      <c r="X743" s="171" t="s">
        <v>3289</v>
      </c>
      <c r="Y743" s="171" t="s">
        <v>3288</v>
      </c>
      <c r="Z743" s="171">
        <v>31</v>
      </c>
      <c r="AA743" s="171" t="s">
        <v>44</v>
      </c>
      <c r="AB743" s="168" t="s">
        <v>44</v>
      </c>
      <c r="AC743" s="171" t="s">
        <v>7224</v>
      </c>
      <c r="AD743" s="168">
        <v>4.5000000000000005E-3</v>
      </c>
      <c r="AE743" s="168">
        <v>4.5000000000000005E-3</v>
      </c>
      <c r="AF743" s="168">
        <v>4.5000000000000005E-3</v>
      </c>
      <c r="AG743" s="168" t="s">
        <v>44</v>
      </c>
      <c r="AH743" s="171" t="s">
        <v>44</v>
      </c>
      <c r="AI743" s="171" t="s">
        <v>44</v>
      </c>
      <c r="AJ743" s="171" t="s">
        <v>130</v>
      </c>
      <c r="AK743" s="172">
        <v>45986</v>
      </c>
      <c r="AL743" s="186" t="s">
        <v>7225</v>
      </c>
      <c r="AM743" s="127" t="s">
        <v>44</v>
      </c>
      <c r="AN743" s="127" t="s">
        <v>44</v>
      </c>
      <c r="AO743" s="127" t="s">
        <v>44</v>
      </c>
      <c r="AP743" s="127" t="s">
        <v>44</v>
      </c>
      <c r="AQ743" s="127" t="s">
        <v>44</v>
      </c>
      <c r="AR743" s="127" t="s">
        <v>44</v>
      </c>
      <c r="AS743" s="127" t="s">
        <v>44</v>
      </c>
      <c r="AT743" s="127" t="s">
        <v>44</v>
      </c>
      <c r="AU743" s="127" t="s">
        <v>44</v>
      </c>
      <c r="AV743" s="127" t="s">
        <v>44</v>
      </c>
      <c r="AW743" s="127" t="s">
        <v>44</v>
      </c>
      <c r="AX743" s="127" t="s">
        <v>44</v>
      </c>
      <c r="AY743" s="127" t="s">
        <v>44</v>
      </c>
      <c r="AZ743" s="127" t="s">
        <v>44</v>
      </c>
      <c r="BA743" s="127" t="s">
        <v>44</v>
      </c>
      <c r="BB743" s="127" t="s">
        <v>44</v>
      </c>
      <c r="BC743" s="127" t="s">
        <v>44</v>
      </c>
      <c r="BD743" s="127" t="s">
        <v>44</v>
      </c>
      <c r="BE743" s="127" t="s">
        <v>44</v>
      </c>
      <c r="BF743" s="127" t="s">
        <v>44</v>
      </c>
      <c r="BG743" s="127" t="s">
        <v>44</v>
      </c>
      <c r="BH743" s="127" t="s">
        <v>44</v>
      </c>
      <c r="BI743" s="127" t="s">
        <v>44</v>
      </c>
      <c r="BJ743" s="127" t="s">
        <v>44</v>
      </c>
      <c r="BK743" s="127" t="s">
        <v>44</v>
      </c>
      <c r="BL743" s="127" t="s">
        <v>44</v>
      </c>
      <c r="BM743" s="127" t="s">
        <v>44</v>
      </c>
      <c r="BN743" s="127" t="s">
        <v>44</v>
      </c>
      <c r="BO743" s="127" t="s">
        <v>44</v>
      </c>
      <c r="BP743" s="127" t="s">
        <v>44</v>
      </c>
      <c r="BQ743" s="127" t="s">
        <v>44</v>
      </c>
      <c r="BR743" s="127" t="s">
        <v>44</v>
      </c>
      <c r="BS743" s="127" t="s">
        <v>44</v>
      </c>
      <c r="BT743" s="127" t="s">
        <v>44</v>
      </c>
      <c r="BU743" s="127">
        <v>9.4854481538800002E-5</v>
      </c>
      <c r="BV743" s="174" t="s">
        <v>44</v>
      </c>
      <c r="BW743" s="174">
        <v>-77.219463644455502</v>
      </c>
      <c r="BX743" s="127" t="s">
        <v>44</v>
      </c>
      <c r="BY743" s="127" t="s">
        <v>44</v>
      </c>
      <c r="BZ743" s="174">
        <v>3.83117373844E-5</v>
      </c>
      <c r="CA743" s="179" t="s">
        <v>44</v>
      </c>
      <c r="CB743" s="179" t="s">
        <v>44</v>
      </c>
      <c r="CC743" s="179" t="s">
        <v>44</v>
      </c>
      <c r="CD743" s="179" t="s">
        <v>44</v>
      </c>
      <c r="CE743" s="179" t="s">
        <v>44</v>
      </c>
      <c r="CF743" s="179" t="s">
        <v>44</v>
      </c>
      <c r="CG743" s="176">
        <v>105.66478194</v>
      </c>
      <c r="CH743" s="168">
        <v>0.53</v>
      </c>
      <c r="CI743" s="169" t="s">
        <v>44</v>
      </c>
      <c r="CJ743" s="169">
        <v>2.385E-3</v>
      </c>
      <c r="CK743" s="169" t="s">
        <v>44</v>
      </c>
      <c r="CL743" s="169">
        <v>2.385E-3</v>
      </c>
      <c r="CM743" s="177">
        <v>293155928.14999998</v>
      </c>
      <c r="CN743" s="177" t="s">
        <v>44</v>
      </c>
      <c r="CO743" s="177">
        <v>339249488.69000024</v>
      </c>
      <c r="CP743" s="127" t="s">
        <v>44</v>
      </c>
      <c r="CQ743" s="127" t="s">
        <v>44</v>
      </c>
      <c r="CR743" s="127" t="s">
        <v>44</v>
      </c>
      <c r="CS743" s="127" t="s">
        <v>44</v>
      </c>
      <c r="CT743" s="125" t="s">
        <v>44</v>
      </c>
      <c r="CU743" s="125" t="s">
        <v>44</v>
      </c>
      <c r="CV743" s="125" t="s">
        <v>44</v>
      </c>
      <c r="CW743" s="125" t="s">
        <v>44</v>
      </c>
      <c r="CX743" s="153">
        <v>25569.625694432871</v>
      </c>
    </row>
    <row r="744" spans="1:102" ht="15" customHeight="1" x14ac:dyDescent="0.25">
      <c r="A744" s="8"/>
      <c r="B744" s="128">
        <v>28581039000169</v>
      </c>
      <c r="C744" s="151" t="s">
        <v>684</v>
      </c>
      <c r="D744" s="125">
        <v>16</v>
      </c>
      <c r="E744" s="125"/>
      <c r="F744" s="121"/>
      <c r="G744" s="125" t="s">
        <v>685</v>
      </c>
      <c r="H744" s="125" t="s">
        <v>153</v>
      </c>
      <c r="I744" s="125" t="s">
        <v>2325</v>
      </c>
      <c r="J744" s="125" t="s">
        <v>3318</v>
      </c>
      <c r="K744" s="125" t="s">
        <v>3285</v>
      </c>
      <c r="L744" s="125" t="s">
        <v>3273</v>
      </c>
      <c r="M744" s="125" t="s">
        <v>110</v>
      </c>
      <c r="N744" s="125" t="s">
        <v>111</v>
      </c>
      <c r="O744" s="125" t="s">
        <v>4606</v>
      </c>
      <c r="P744" s="125" t="s">
        <v>3308</v>
      </c>
      <c r="Q744" s="126">
        <v>1000</v>
      </c>
      <c r="R744" s="125" t="s">
        <v>4571</v>
      </c>
      <c r="S744" s="187" t="s">
        <v>44</v>
      </c>
      <c r="T744" s="170">
        <v>100</v>
      </c>
      <c r="U744" s="170">
        <v>100</v>
      </c>
      <c r="V744" s="171" t="s">
        <v>3271</v>
      </c>
      <c r="W744" s="171" t="s">
        <v>3288</v>
      </c>
      <c r="X744" s="171" t="s">
        <v>3289</v>
      </c>
      <c r="Y744" s="171" t="s">
        <v>3292</v>
      </c>
      <c r="Z744" s="171">
        <v>32</v>
      </c>
      <c r="AA744" s="171" t="s">
        <v>44</v>
      </c>
      <c r="AB744" s="168" t="s">
        <v>44</v>
      </c>
      <c r="AC744" s="171" t="s">
        <v>7226</v>
      </c>
      <c r="AD744" s="168">
        <v>1E-3</v>
      </c>
      <c r="AE744" s="168">
        <v>0.10100000000000001</v>
      </c>
      <c r="AF744" s="168">
        <v>1.24E-2</v>
      </c>
      <c r="AG744" s="168">
        <v>0.2</v>
      </c>
      <c r="AH744" s="171" t="s">
        <v>3253</v>
      </c>
      <c r="AI744" s="171" t="s">
        <v>3254</v>
      </c>
      <c r="AJ744" s="171" t="s">
        <v>44</v>
      </c>
      <c r="AK744" s="172">
        <v>43188</v>
      </c>
      <c r="AL744" s="186" t="s">
        <v>7227</v>
      </c>
      <c r="AM744" s="127">
        <v>1.13746482469843E-2</v>
      </c>
      <c r="AN744" s="127">
        <v>9.9194516790199E-2</v>
      </c>
      <c r="AO744" s="127">
        <v>0.26606196884925271</v>
      </c>
      <c r="AP744" s="127">
        <v>0.1852042536296474</v>
      </c>
      <c r="AQ744" s="127">
        <v>0.1000125192590821</v>
      </c>
      <c r="AR744" s="127">
        <v>-9.6677332358775001E-2</v>
      </c>
      <c r="AS744" s="127">
        <v>-3.0592063514446998E-3</v>
      </c>
      <c r="AT744" s="127">
        <v>8.1639212529262206E-2</v>
      </c>
      <c r="AU744" s="127" t="s">
        <v>44</v>
      </c>
      <c r="AV744" s="127" t="s">
        <v>44</v>
      </c>
      <c r="AW744" s="127">
        <v>8.09857507681985E-2</v>
      </c>
      <c r="AX744" s="127">
        <v>1.0426483197522465</v>
      </c>
      <c r="AY744" s="127">
        <v>2.1847880592397337</v>
      </c>
      <c r="AZ744" s="127">
        <v>1.7943829653625121</v>
      </c>
      <c r="BA744" s="127">
        <v>1.4440960535360521</v>
      </c>
      <c r="BB744" s="127">
        <v>0.75415185533854667</v>
      </c>
      <c r="BC744" s="127" t="s">
        <v>44</v>
      </c>
      <c r="BD744" s="127" t="s">
        <v>44</v>
      </c>
      <c r="BE744" s="127">
        <v>0.65981725641912603</v>
      </c>
      <c r="BF744" s="127" t="s">
        <v>44</v>
      </c>
      <c r="BG744" s="127" t="s">
        <v>44</v>
      </c>
      <c r="BH744" s="127">
        <v>0.86857161919676562</v>
      </c>
      <c r="BI744" s="127">
        <v>4.6526678873080001E-4</v>
      </c>
      <c r="BJ744" s="127">
        <v>5.3792164662406397E-2</v>
      </c>
      <c r="BK744" s="127">
        <v>0.1177870609922773</v>
      </c>
      <c r="BL744" s="127">
        <v>5.048085842326655E-2</v>
      </c>
      <c r="BM744" s="127">
        <v>-2.8785902378972272E-2</v>
      </c>
      <c r="BN744" s="127">
        <v>-0.20541706051301739</v>
      </c>
      <c r="BO744" s="127">
        <v>-0.1335335999362699</v>
      </c>
      <c r="BP744" s="127">
        <v>-4.2090822923771899E-2</v>
      </c>
      <c r="BQ744" s="127" t="s">
        <v>44</v>
      </c>
      <c r="BR744" s="127" t="s">
        <v>44</v>
      </c>
      <c r="BS744" s="127">
        <v>-1.1209250149879169E-2</v>
      </c>
      <c r="BT744" s="127">
        <v>0.13245219903964889</v>
      </c>
      <c r="BU744" s="127">
        <v>0.13888359638877959</v>
      </c>
      <c r="BV744" s="174">
        <v>0.80398719148505871</v>
      </c>
      <c r="BW744" s="174">
        <v>8.5071601543338007E-3</v>
      </c>
      <c r="BX744" s="127">
        <v>-8.1036548165940997E-2</v>
      </c>
      <c r="BY744" s="127">
        <v>-0.2321654941577381</v>
      </c>
      <c r="BZ744" s="174">
        <v>0.50636972245177614</v>
      </c>
      <c r="CA744" s="179">
        <v>0.92849780909721202</v>
      </c>
      <c r="CB744" s="179">
        <v>-0.46602239847408738</v>
      </c>
      <c r="CC744" s="179">
        <v>0.58748414771417434</v>
      </c>
      <c r="CD744" s="179">
        <v>0.46511470995044618</v>
      </c>
      <c r="CE744" s="179">
        <v>8.5079978742707799E-2</v>
      </c>
      <c r="CF744" s="179">
        <v>0.74383814535008697</v>
      </c>
      <c r="CG744" s="176">
        <v>1.8725725</v>
      </c>
      <c r="CH744" s="168">
        <v>0.25</v>
      </c>
      <c r="CI744" s="169">
        <v>0.15</v>
      </c>
      <c r="CJ744" s="169">
        <v>2.5000000000000001E-4</v>
      </c>
      <c r="CK744" s="169" t="s">
        <v>44</v>
      </c>
      <c r="CL744" s="169">
        <v>2.5000000000000001E-4</v>
      </c>
      <c r="CM744" s="177">
        <v>6301952.4699999997</v>
      </c>
      <c r="CN744" s="177">
        <v>6183939.2639682544</v>
      </c>
      <c r="CO744" s="177">
        <v>-648557.90999999992</v>
      </c>
      <c r="CP744" s="127" t="s">
        <v>44</v>
      </c>
      <c r="CQ744" s="127" t="s">
        <v>44</v>
      </c>
      <c r="CR744" s="127" t="s">
        <v>44</v>
      </c>
      <c r="CS744" s="127" t="s">
        <v>44</v>
      </c>
      <c r="CT744" s="125" t="s">
        <v>44</v>
      </c>
      <c r="CU744" s="125" t="s">
        <v>44</v>
      </c>
      <c r="CV744" s="125" t="s">
        <v>7228</v>
      </c>
      <c r="CW744" s="125" t="s">
        <v>44</v>
      </c>
      <c r="CX744" s="153">
        <v>25569.646527766203</v>
      </c>
    </row>
    <row r="745" spans="1:102" ht="15" customHeight="1" x14ac:dyDescent="0.25">
      <c r="A745" s="8"/>
      <c r="B745" s="128">
        <v>30593403000152</v>
      </c>
      <c r="C745" s="151" t="s">
        <v>686</v>
      </c>
      <c r="D745" s="125">
        <v>26</v>
      </c>
      <c r="E745" s="125"/>
      <c r="F745" s="121" t="s">
        <v>3274</v>
      </c>
      <c r="G745" s="125" t="s">
        <v>685</v>
      </c>
      <c r="H745" s="125" t="s">
        <v>153</v>
      </c>
      <c r="I745" s="125" t="s">
        <v>2325</v>
      </c>
      <c r="J745" s="125" t="s">
        <v>3318</v>
      </c>
      <c r="K745" s="125" t="s">
        <v>3285</v>
      </c>
      <c r="L745" s="125" t="s">
        <v>3272</v>
      </c>
      <c r="M745" s="125" t="s">
        <v>112</v>
      </c>
      <c r="N745" s="125" t="s">
        <v>113</v>
      </c>
      <c r="O745" s="125" t="s">
        <v>3309</v>
      </c>
      <c r="P745" s="125" t="s">
        <v>3308</v>
      </c>
      <c r="Q745" s="126">
        <v>1000</v>
      </c>
      <c r="R745" s="125" t="s">
        <v>4571</v>
      </c>
      <c r="S745" s="187" t="s">
        <v>44</v>
      </c>
      <c r="T745" s="170">
        <v>1000</v>
      </c>
      <c r="U745" s="170">
        <v>1000</v>
      </c>
      <c r="V745" s="171" t="s">
        <v>3271</v>
      </c>
      <c r="W745" s="171" t="s">
        <v>3288</v>
      </c>
      <c r="X745" s="171" t="s">
        <v>5315</v>
      </c>
      <c r="Y745" s="171" t="s">
        <v>3292</v>
      </c>
      <c r="Z745" s="171">
        <v>16</v>
      </c>
      <c r="AA745" s="171" t="s">
        <v>131</v>
      </c>
      <c r="AB745" s="168">
        <v>0.1</v>
      </c>
      <c r="AC745" s="171" t="s">
        <v>7229</v>
      </c>
      <c r="AD745" s="168">
        <v>1.9E-2</v>
      </c>
      <c r="AE745" s="168">
        <v>0.11900000000000001</v>
      </c>
      <c r="AF745" s="168">
        <v>0.02</v>
      </c>
      <c r="AG745" s="168">
        <v>0.2</v>
      </c>
      <c r="AH745" s="171" t="s">
        <v>133</v>
      </c>
      <c r="AI745" s="171" t="s">
        <v>4607</v>
      </c>
      <c r="AJ745" s="171" t="s">
        <v>3246</v>
      </c>
      <c r="AK745" s="172">
        <v>43462</v>
      </c>
      <c r="AL745" s="186" t="s">
        <v>7230</v>
      </c>
      <c r="AM745" s="127">
        <v>1.4009963290717001E-3</v>
      </c>
      <c r="AN745" s="127">
        <v>0.14421355496855209</v>
      </c>
      <c r="AO745" s="127">
        <v>0.32291839150011081</v>
      </c>
      <c r="AP745" s="127">
        <v>0.20640348317821169</v>
      </c>
      <c r="AQ745" s="127">
        <v>0.15202295802577831</v>
      </c>
      <c r="AR745" s="127">
        <v>-0.14474553427450329</v>
      </c>
      <c r="AS745" s="127">
        <v>0.12806705276505179</v>
      </c>
      <c r="AT745" s="127">
        <v>-1.2114605332878199E-2</v>
      </c>
      <c r="AU745" s="127" t="s">
        <v>44</v>
      </c>
      <c r="AV745" s="127" t="s">
        <v>44</v>
      </c>
      <c r="AW745" s="127">
        <v>0.1108493583484944</v>
      </c>
      <c r="AX745" s="127">
        <v>0.1284212431688172</v>
      </c>
      <c r="AY745" s="127">
        <v>3.1763454581083943</v>
      </c>
      <c r="AZ745" s="127">
        <v>2.1778357253244423</v>
      </c>
      <c r="BA745" s="127">
        <v>1.625006278668828</v>
      </c>
      <c r="BB745" s="127">
        <v>1.204917314596347</v>
      </c>
      <c r="BC745" s="127" t="s">
        <v>44</v>
      </c>
      <c r="BD745" s="127">
        <v>0.98154932355973556</v>
      </c>
      <c r="BE745" s="127" t="s">
        <v>44</v>
      </c>
      <c r="BF745" s="127" t="s">
        <v>44</v>
      </c>
      <c r="BG745" s="127" t="s">
        <v>44</v>
      </c>
      <c r="BH745" s="127">
        <v>1.2650915581423323</v>
      </c>
      <c r="BI745" s="127">
        <v>-9.5083851291816995E-3</v>
      </c>
      <c r="BJ745" s="127">
        <v>9.8811202840759504E-2</v>
      </c>
      <c r="BK745" s="127">
        <v>0.17464348364313539</v>
      </c>
      <c r="BL745" s="127">
        <v>7.0439437210050526E-2</v>
      </c>
      <c r="BM745" s="127">
        <v>2.295763265647488E-2</v>
      </c>
      <c r="BN745" s="127">
        <v>-0.25348526242874569</v>
      </c>
      <c r="BO745" s="127">
        <v>-2.4073408197733E-3</v>
      </c>
      <c r="BP745" s="127">
        <v>-0.13584464078591241</v>
      </c>
      <c r="BQ745" s="127" t="s">
        <v>44</v>
      </c>
      <c r="BR745" s="127" t="s">
        <v>44</v>
      </c>
      <c r="BS745" s="127">
        <v>2.1356461437765484E-2</v>
      </c>
      <c r="BT745" s="127">
        <v>0.1708867202063829</v>
      </c>
      <c r="BU745" s="127">
        <v>0.2223823978436556</v>
      </c>
      <c r="BV745" s="174">
        <v>0.91442569718408184</v>
      </c>
      <c r="BW745" s="174">
        <v>0.18598389172861909</v>
      </c>
      <c r="BX745" s="127">
        <v>-9.4167608943790101E-2</v>
      </c>
      <c r="BY745" s="127">
        <v>-0.46542492521400358</v>
      </c>
      <c r="BZ745" s="174">
        <v>0.91279336292438196</v>
      </c>
      <c r="CA745" s="179">
        <v>0.97044020396748321</v>
      </c>
      <c r="CB745" s="179">
        <v>-0.46916623782156341</v>
      </c>
      <c r="CC745" s="179">
        <v>0.6252548438229264</v>
      </c>
      <c r="CD745" s="179">
        <v>0.52503480007554093</v>
      </c>
      <c r="CE745" s="179">
        <v>5.83012393148453E-2</v>
      </c>
      <c r="CF745" s="179">
        <v>0.74147020023537391</v>
      </c>
      <c r="CG745" s="176">
        <v>2.1563414999999999</v>
      </c>
      <c r="CH745" s="168">
        <v>0.25</v>
      </c>
      <c r="CI745" s="169">
        <v>0.15</v>
      </c>
      <c r="CJ745" s="169">
        <v>4.7499999999999999E-3</v>
      </c>
      <c r="CK745" s="169" t="s">
        <v>44</v>
      </c>
      <c r="CL745" s="169">
        <v>4.7499999999999999E-3</v>
      </c>
      <c r="CM745" s="177">
        <v>11968823.16</v>
      </c>
      <c r="CN745" s="177">
        <v>11282725.705714289</v>
      </c>
      <c r="CO745" s="177">
        <v>-267883.86999999976</v>
      </c>
      <c r="CP745" s="127" t="s">
        <v>44</v>
      </c>
      <c r="CQ745" s="127" t="s">
        <v>44</v>
      </c>
      <c r="CR745" s="127" t="s">
        <v>44</v>
      </c>
      <c r="CS745" s="127" t="s">
        <v>44</v>
      </c>
      <c r="CT745" s="125" t="s">
        <v>44</v>
      </c>
      <c r="CU745" s="125" t="s">
        <v>44</v>
      </c>
      <c r="CV745" s="125" t="s">
        <v>7231</v>
      </c>
      <c r="CW745" s="125" t="s">
        <v>44</v>
      </c>
      <c r="CX745" s="153">
        <v>25569.646527766203</v>
      </c>
    </row>
    <row r="746" spans="1:102" ht="15" customHeight="1" x14ac:dyDescent="0.25">
      <c r="A746" s="8"/>
      <c r="B746" s="128">
        <v>28581109000189</v>
      </c>
      <c r="C746" s="151" t="s">
        <v>687</v>
      </c>
      <c r="D746" s="125">
        <v>13</v>
      </c>
      <c r="E746" s="125"/>
      <c r="F746" s="121" t="s">
        <v>3274</v>
      </c>
      <c r="G746" s="125" t="s">
        <v>685</v>
      </c>
      <c r="H746" s="125" t="s">
        <v>153</v>
      </c>
      <c r="I746" s="125" t="s">
        <v>2325</v>
      </c>
      <c r="J746" s="125" t="s">
        <v>3318</v>
      </c>
      <c r="K746" s="125" t="s">
        <v>3285</v>
      </c>
      <c r="L746" s="125" t="s">
        <v>7232</v>
      </c>
      <c r="M746" s="125" t="s">
        <v>110</v>
      </c>
      <c r="N746" s="125" t="s">
        <v>260</v>
      </c>
      <c r="O746" s="125" t="s">
        <v>154</v>
      </c>
      <c r="P746" s="125" t="s">
        <v>3299</v>
      </c>
      <c r="Q746" s="126">
        <v>1000</v>
      </c>
      <c r="R746" s="125" t="s">
        <v>4571</v>
      </c>
      <c r="S746" s="187" t="s">
        <v>44</v>
      </c>
      <c r="T746" s="170">
        <v>100</v>
      </c>
      <c r="U746" s="170">
        <v>100</v>
      </c>
      <c r="V746" s="171" t="s">
        <v>3271</v>
      </c>
      <c r="W746" s="171" t="s">
        <v>3288</v>
      </c>
      <c r="X746" s="171" t="s">
        <v>3289</v>
      </c>
      <c r="Y746" s="171" t="s">
        <v>3288</v>
      </c>
      <c r="Z746" s="171">
        <v>31</v>
      </c>
      <c r="AA746" s="171" t="s">
        <v>44</v>
      </c>
      <c r="AB746" s="168" t="s">
        <v>44</v>
      </c>
      <c r="AC746" s="171" t="s">
        <v>7233</v>
      </c>
      <c r="AD746" s="168">
        <v>1.9E-2</v>
      </c>
      <c r="AE746" s="168">
        <v>0.11900000000000001</v>
      </c>
      <c r="AF746" s="168">
        <v>0.02</v>
      </c>
      <c r="AG746" s="168">
        <v>0.2</v>
      </c>
      <c r="AH746" s="171" t="s">
        <v>3253</v>
      </c>
      <c r="AI746" s="171" t="s">
        <v>3254</v>
      </c>
      <c r="AJ746" s="171" t="s">
        <v>130</v>
      </c>
      <c r="AK746" s="172">
        <v>43188</v>
      </c>
      <c r="AL746" s="186" t="s">
        <v>7234</v>
      </c>
      <c r="AM746" s="127">
        <v>1.7755240431437301E-2</v>
      </c>
      <c r="AN746" s="127">
        <v>2.28529642984363E-2</v>
      </c>
      <c r="AO746" s="127">
        <v>0.14445672841240781</v>
      </c>
      <c r="AP746" s="127">
        <v>0.14628816529343289</v>
      </c>
      <c r="AQ746" s="127">
        <v>0.1022612504382469</v>
      </c>
      <c r="AR746" s="127">
        <v>3.05963428152571E-2</v>
      </c>
      <c r="AS746" s="127">
        <v>5.0483574815685099E-2</v>
      </c>
      <c r="AT746" s="127">
        <v>0.203124248953062</v>
      </c>
      <c r="AU746" s="127" t="s">
        <v>44</v>
      </c>
      <c r="AV746" s="127" t="s">
        <v>44</v>
      </c>
      <c r="AW746" s="127">
        <v>9.7785393681312893E-2</v>
      </c>
      <c r="AX746" s="127">
        <v>1.6275203593696574</v>
      </c>
      <c r="AY746" s="127">
        <v>0.50334317997694811</v>
      </c>
      <c r="AZ746" s="127">
        <v>0.97424932175138823</v>
      </c>
      <c r="BA746" s="127">
        <v>1.1203412094913257</v>
      </c>
      <c r="BB746" s="127">
        <v>0.77278614125245915</v>
      </c>
      <c r="BC746" s="127">
        <v>0.2813722577258756</v>
      </c>
      <c r="BD746" s="127">
        <v>0.38692323779887339</v>
      </c>
      <c r="BE746" s="127">
        <v>1.6416729229028997</v>
      </c>
      <c r="BF746" s="127" t="s">
        <v>44</v>
      </c>
      <c r="BG746" s="127" t="s">
        <v>44</v>
      </c>
      <c r="BH746" s="127">
        <v>1.1151304013393766</v>
      </c>
      <c r="BI746" s="127">
        <v>6.8458589731838996E-3</v>
      </c>
      <c r="BJ746" s="127">
        <v>-2.25493878293563E-2</v>
      </c>
      <c r="BK746" s="127">
        <v>-3.8181794445675001E-3</v>
      </c>
      <c r="BL746" s="127">
        <v>1.3898694516436771E-2</v>
      </c>
      <c r="BM746" s="127">
        <v>-2.6553045621368176E-2</v>
      </c>
      <c r="BN746" s="127">
        <v>-7.8143385338985197E-2</v>
      </c>
      <c r="BO746" s="127">
        <v>-7.9990818769140007E-2</v>
      </c>
      <c r="BP746" s="127">
        <v>7.9394213500027802E-2</v>
      </c>
      <c r="BQ746" s="127" t="s">
        <v>44</v>
      </c>
      <c r="BR746" s="127" t="s">
        <v>44</v>
      </c>
      <c r="BS746" s="127">
        <v>9.2818245634822549E-3</v>
      </c>
      <c r="BT746" s="127">
        <v>4.33808990462193E-2</v>
      </c>
      <c r="BU746" s="127">
        <v>4.0978840002340998E-2</v>
      </c>
      <c r="BV746" s="174">
        <v>-5.52030839034632E-2</v>
      </c>
      <c r="BW746" s="174">
        <v>0.19039406974720349</v>
      </c>
      <c r="BX746" s="127">
        <v>-3.6372274392029301E-2</v>
      </c>
      <c r="BY746" s="127">
        <v>-5.5179498961163503E-2</v>
      </c>
      <c r="BZ746" s="174">
        <v>7.0943799259897397E-2</v>
      </c>
      <c r="CA746" s="179">
        <v>0.51118533366250973</v>
      </c>
      <c r="CB746" s="179">
        <v>-0.45744400260824869</v>
      </c>
      <c r="CC746" s="179">
        <v>0.50133258233424083</v>
      </c>
      <c r="CD746" s="179">
        <v>0.42421140237332922</v>
      </c>
      <c r="CE746" s="179">
        <v>-6.4556076431556503E-2</v>
      </c>
      <c r="CF746" s="179">
        <v>0.58632083521264733</v>
      </c>
      <c r="CG746" s="176">
        <v>2.1202670000000001</v>
      </c>
      <c r="CH746" s="168">
        <v>0.24</v>
      </c>
      <c r="CI746" s="169">
        <v>0.15</v>
      </c>
      <c r="CJ746" s="169">
        <v>4.5599999999999998E-3</v>
      </c>
      <c r="CK746" s="169" t="s">
        <v>44</v>
      </c>
      <c r="CL746" s="169">
        <v>4.5599999999999998E-3</v>
      </c>
      <c r="CM746" s="177">
        <v>221711849.63</v>
      </c>
      <c r="CN746" s="177">
        <v>219970859.03150803</v>
      </c>
      <c r="CO746" s="177">
        <v>1294104.4100000041</v>
      </c>
      <c r="CP746" s="127" t="s">
        <v>44</v>
      </c>
      <c r="CQ746" s="127" t="s">
        <v>44</v>
      </c>
      <c r="CR746" s="127" t="s">
        <v>44</v>
      </c>
      <c r="CS746" s="127" t="s">
        <v>44</v>
      </c>
      <c r="CT746" s="125" t="s">
        <v>44</v>
      </c>
      <c r="CU746" s="125" t="s">
        <v>44</v>
      </c>
      <c r="CV746" s="125" t="s">
        <v>7235</v>
      </c>
      <c r="CW746" s="125" t="s">
        <v>44</v>
      </c>
      <c r="CX746" s="153">
        <v>25569.646527766203</v>
      </c>
    </row>
    <row r="747" spans="1:102" ht="15" customHeight="1" x14ac:dyDescent="0.25">
      <c r="A747" s="8"/>
      <c r="B747" s="128">
        <v>41409831000107</v>
      </c>
      <c r="C747" s="151" t="s">
        <v>688</v>
      </c>
      <c r="D747" s="125">
        <v>13</v>
      </c>
      <c r="E747" s="125"/>
      <c r="F747" s="121"/>
      <c r="G747" s="125" t="s">
        <v>685</v>
      </c>
      <c r="H747" s="125" t="s">
        <v>153</v>
      </c>
      <c r="I747" s="125" t="s">
        <v>2325</v>
      </c>
      <c r="J747" s="125" t="s">
        <v>3318</v>
      </c>
      <c r="K747" s="125" t="s">
        <v>3285</v>
      </c>
      <c r="L747" s="125" t="s">
        <v>3273</v>
      </c>
      <c r="M747" s="125" t="s">
        <v>110</v>
      </c>
      <c r="N747" s="125" t="s">
        <v>260</v>
      </c>
      <c r="O747" s="125" t="s">
        <v>154</v>
      </c>
      <c r="P747" s="125" t="s">
        <v>4661</v>
      </c>
      <c r="Q747" s="126">
        <v>20000</v>
      </c>
      <c r="R747" s="125" t="s">
        <v>4571</v>
      </c>
      <c r="S747" s="187" t="s">
        <v>44</v>
      </c>
      <c r="T747" s="170">
        <v>1000</v>
      </c>
      <c r="U747" s="170">
        <v>1000</v>
      </c>
      <c r="V747" s="171" t="s">
        <v>3271</v>
      </c>
      <c r="W747" s="171" t="s">
        <v>3288</v>
      </c>
      <c r="X747" s="171" t="s">
        <v>3290</v>
      </c>
      <c r="Y747" s="171" t="s">
        <v>3288</v>
      </c>
      <c r="Z747" s="171">
        <v>61</v>
      </c>
      <c r="AA747" s="171" t="s">
        <v>44</v>
      </c>
      <c r="AB747" s="168" t="s">
        <v>44</v>
      </c>
      <c r="AC747" s="171" t="s">
        <v>7236</v>
      </c>
      <c r="AD747" s="168">
        <v>1E-3</v>
      </c>
      <c r="AE747" s="168">
        <v>0.10100000000000001</v>
      </c>
      <c r="AF747" s="168" t="s">
        <v>44</v>
      </c>
      <c r="AG747" s="168">
        <v>0.2</v>
      </c>
      <c r="AH747" s="171" t="s">
        <v>3253</v>
      </c>
      <c r="AI747" s="171" t="s">
        <v>3254</v>
      </c>
      <c r="AJ747" s="171" t="s">
        <v>130</v>
      </c>
      <c r="AK747" s="172">
        <v>44330</v>
      </c>
      <c r="AL747" s="186" t="s">
        <v>7237</v>
      </c>
      <c r="AM747" s="127">
        <v>2.6452386005783399E-2</v>
      </c>
      <c r="AN747" s="127">
        <v>7.3517566665603998E-3</v>
      </c>
      <c r="AO747" s="127">
        <v>0.15330155473629339</v>
      </c>
      <c r="AP747" s="127">
        <v>0.17127598485681919</v>
      </c>
      <c r="AQ747" s="127">
        <v>8.5355220407743404E-2</v>
      </c>
      <c r="AR747" s="127">
        <v>-3.3217549667358001E-2</v>
      </c>
      <c r="AS747" s="127">
        <v>-9.4157925340815005E-3</v>
      </c>
      <c r="AT747" s="127">
        <v>0.3062455635072483</v>
      </c>
      <c r="AU747" s="127" t="s">
        <v>44</v>
      </c>
      <c r="AV747" s="127" t="s">
        <v>44</v>
      </c>
      <c r="AW747" s="127">
        <v>0.1187348343447385</v>
      </c>
      <c r="AX747" s="127">
        <v>2.4247374708646694</v>
      </c>
      <c r="AY747" s="127">
        <v>0.1619245770762632</v>
      </c>
      <c r="AZ747" s="127">
        <v>1.0339008599092625</v>
      </c>
      <c r="BA747" s="127">
        <v>1.3269806476824044</v>
      </c>
      <c r="BB747" s="127">
        <v>0.63454888637900864</v>
      </c>
      <c r="BC747" s="127" t="s">
        <v>44</v>
      </c>
      <c r="BD747" s="127" t="s">
        <v>44</v>
      </c>
      <c r="BE747" s="127">
        <v>2.4751109331371195</v>
      </c>
      <c r="BF747" s="127" t="s">
        <v>44</v>
      </c>
      <c r="BG747" s="127" t="s">
        <v>44</v>
      </c>
      <c r="BH747" s="127">
        <v>0.99803403615875264</v>
      </c>
      <c r="BI747" s="127">
        <v>1.5543004547529901E-2</v>
      </c>
      <c r="BJ747" s="127">
        <v>-3.8050595461232198E-2</v>
      </c>
      <c r="BK747" s="127">
        <v>5.0266468793180004E-3</v>
      </c>
      <c r="BL747" s="127">
        <v>3.737939899255438E-2</v>
      </c>
      <c r="BM747" s="127">
        <v>-4.3329604675550026E-2</v>
      </c>
      <c r="BN747" s="127">
        <v>-0.14195727782160039</v>
      </c>
      <c r="BO747" s="127">
        <v>-0.13989018611890669</v>
      </c>
      <c r="BP747" s="127">
        <v>0.18251552805421409</v>
      </c>
      <c r="BQ747" s="127" t="s">
        <v>44</v>
      </c>
      <c r="BR747" s="127" t="s">
        <v>44</v>
      </c>
      <c r="BS747" s="127">
        <v>-2.0902121932619977E-4</v>
      </c>
      <c r="BT747" s="127">
        <v>8.6531364618955706E-2</v>
      </c>
      <c r="BU747" s="127">
        <v>6.70313720051392E-2</v>
      </c>
      <c r="BV747" s="174">
        <v>9.3676394479304995E-2</v>
      </c>
      <c r="BW747" s="174">
        <v>3.0946160694052E-2</v>
      </c>
      <c r="BX747" s="127">
        <v>-7.9543916490015604E-2</v>
      </c>
      <c r="BY747" s="127">
        <v>-0.11351374477653391</v>
      </c>
      <c r="BZ747" s="174">
        <v>8.8817881995741199E-2</v>
      </c>
      <c r="CA747" s="179">
        <v>0.50974537821257282</v>
      </c>
      <c r="CB747" s="179">
        <v>-0.45800946565060868</v>
      </c>
      <c r="CC747" s="179">
        <v>0.49993634406022919</v>
      </c>
      <c r="CD747" s="179">
        <v>0.42380824439508652</v>
      </c>
      <c r="CE747" s="179">
        <v>-6.3604863125427097E-2</v>
      </c>
      <c r="CF747" s="179">
        <v>0.58177560676849682</v>
      </c>
      <c r="CG747" s="176">
        <v>1.7415210999999999</v>
      </c>
      <c r="CH747" s="168">
        <v>0.06</v>
      </c>
      <c r="CI747" s="169">
        <v>2.5000000000000001E-2</v>
      </c>
      <c r="CJ747" s="169">
        <v>6.0000000000000002E-5</v>
      </c>
      <c r="CK747" s="169">
        <v>2.188781991543931E-5</v>
      </c>
      <c r="CL747" s="169">
        <v>8.1887819915439305E-5</v>
      </c>
      <c r="CM747" s="177">
        <v>60377183.18</v>
      </c>
      <c r="CN747" s="177">
        <v>58851512.197936513</v>
      </c>
      <c r="CO747" s="177">
        <v>2915778.22</v>
      </c>
      <c r="CP747" s="127" t="s">
        <v>44</v>
      </c>
      <c r="CQ747" s="127" t="s">
        <v>44</v>
      </c>
      <c r="CR747" s="127" t="s">
        <v>44</v>
      </c>
      <c r="CS747" s="127" t="s">
        <v>44</v>
      </c>
      <c r="CT747" s="125" t="s">
        <v>44</v>
      </c>
      <c r="CU747" s="125" t="s">
        <v>44</v>
      </c>
      <c r="CV747" s="125" t="s">
        <v>7238</v>
      </c>
      <c r="CW747" s="125" t="s">
        <v>44</v>
      </c>
      <c r="CX747" s="153">
        <v>25569.646527766203</v>
      </c>
    </row>
    <row r="748" spans="1:102" ht="15" customHeight="1" x14ac:dyDescent="0.25">
      <c r="A748" s="8"/>
      <c r="B748" s="128">
        <v>54699701000190</v>
      </c>
      <c r="C748" s="151" t="s">
        <v>7239</v>
      </c>
      <c r="D748" s="125">
        <v>26</v>
      </c>
      <c r="E748" s="125"/>
      <c r="F748" s="121"/>
      <c r="G748" s="125" t="s">
        <v>7199</v>
      </c>
      <c r="H748" s="125" t="s">
        <v>153</v>
      </c>
      <c r="I748" s="125" t="s">
        <v>2325</v>
      </c>
      <c r="J748" s="125" t="s">
        <v>3318</v>
      </c>
      <c r="K748" s="125" t="s">
        <v>3285</v>
      </c>
      <c r="L748" s="125" t="s">
        <v>3273</v>
      </c>
      <c r="M748" s="125" t="s">
        <v>110</v>
      </c>
      <c r="N748" s="125" t="s">
        <v>111</v>
      </c>
      <c r="O748" s="125" t="s">
        <v>154</v>
      </c>
      <c r="P748" s="125" t="s">
        <v>112</v>
      </c>
      <c r="Q748" s="126">
        <v>1000</v>
      </c>
      <c r="R748" s="125" t="s">
        <v>4571</v>
      </c>
      <c r="S748" s="187" t="s">
        <v>44</v>
      </c>
      <c r="T748" s="170">
        <v>1000</v>
      </c>
      <c r="U748" s="170">
        <v>1000</v>
      </c>
      <c r="V748" s="171" t="s">
        <v>3271</v>
      </c>
      <c r="W748" s="171" t="s">
        <v>3288</v>
      </c>
      <c r="X748" s="171" t="s">
        <v>3290</v>
      </c>
      <c r="Y748" s="171" t="s">
        <v>3292</v>
      </c>
      <c r="Z748" s="171">
        <v>62</v>
      </c>
      <c r="AA748" s="171" t="s">
        <v>44</v>
      </c>
      <c r="AB748" s="168" t="s">
        <v>44</v>
      </c>
      <c r="AC748" s="171" t="s">
        <v>7240</v>
      </c>
      <c r="AD748" s="168">
        <v>1.9900000000000001E-2</v>
      </c>
      <c r="AE748" s="168">
        <v>0.11990000000000001</v>
      </c>
      <c r="AF748" s="168">
        <v>0.02</v>
      </c>
      <c r="AG748" s="168" t="s">
        <v>44</v>
      </c>
      <c r="AH748" s="171" t="s">
        <v>44</v>
      </c>
      <c r="AI748" s="171" t="s">
        <v>44</v>
      </c>
      <c r="AJ748" s="171" t="s">
        <v>44</v>
      </c>
      <c r="AK748" s="172">
        <v>45520</v>
      </c>
      <c r="AL748" s="186" t="s">
        <v>7241</v>
      </c>
      <c r="AM748" s="127">
        <v>2.3635522699677301E-2</v>
      </c>
      <c r="AN748" s="127">
        <v>2.39823635305902E-2</v>
      </c>
      <c r="AO748" s="127">
        <v>0.1570704768318969</v>
      </c>
      <c r="AP748" s="127" t="s">
        <v>44</v>
      </c>
      <c r="AQ748" s="127" t="s">
        <v>44</v>
      </c>
      <c r="AR748" s="127" t="s">
        <v>44</v>
      </c>
      <c r="AS748" s="127" t="s">
        <v>44</v>
      </c>
      <c r="AT748" s="127" t="s">
        <v>44</v>
      </c>
      <c r="AU748" s="127" t="s">
        <v>44</v>
      </c>
      <c r="AV748" s="127" t="s">
        <v>44</v>
      </c>
      <c r="AW748" s="127">
        <v>0.18568461175494511</v>
      </c>
      <c r="AX748" s="127">
        <v>2.1665318781016638</v>
      </c>
      <c r="AY748" s="127">
        <v>0.52821852628004384</v>
      </c>
      <c r="AZ748" s="127">
        <v>1.0593193352944494</v>
      </c>
      <c r="BA748" s="127" t="s">
        <v>44</v>
      </c>
      <c r="BB748" s="127" t="s">
        <v>44</v>
      </c>
      <c r="BC748" s="127" t="s">
        <v>44</v>
      </c>
      <c r="BD748" s="127" t="s">
        <v>44</v>
      </c>
      <c r="BE748" s="127" t="s">
        <v>44</v>
      </c>
      <c r="BF748" s="127" t="s">
        <v>44</v>
      </c>
      <c r="BG748" s="127" t="s">
        <v>44</v>
      </c>
      <c r="BH748" s="127">
        <v>1.3821876412122689</v>
      </c>
      <c r="BI748" s="127">
        <v>1.27261412414239E-2</v>
      </c>
      <c r="BJ748" s="127">
        <v>-2.14199885972024E-2</v>
      </c>
      <c r="BK748" s="127">
        <v>8.7955689749214996E-3</v>
      </c>
      <c r="BL748" s="127" t="s">
        <v>44</v>
      </c>
      <c r="BM748" s="127" t="s">
        <v>44</v>
      </c>
      <c r="BN748" s="127" t="s">
        <v>44</v>
      </c>
      <c r="BO748" s="127" t="s">
        <v>44</v>
      </c>
      <c r="BP748" s="127" t="s">
        <v>44</v>
      </c>
      <c r="BQ748" s="127" t="s">
        <v>44</v>
      </c>
      <c r="BR748" s="127" t="s">
        <v>44</v>
      </c>
      <c r="BS748" s="127">
        <v>4.5262848195529726E-2</v>
      </c>
      <c r="BT748" s="127">
        <v>6.7642150311760296E-2</v>
      </c>
      <c r="BU748" s="127">
        <v>6.0250180401611897E-2</v>
      </c>
      <c r="BV748" s="174">
        <v>0.14661088623191171</v>
      </c>
      <c r="BW748" s="174">
        <v>0.73414353532624543</v>
      </c>
      <c r="BX748" s="127">
        <v>-5.7826963165064901E-2</v>
      </c>
      <c r="BY748" s="127">
        <v>-5.7826963165064901E-2</v>
      </c>
      <c r="BZ748" s="174">
        <v>0.15860001452167399</v>
      </c>
      <c r="CA748" s="179">
        <v>0.52762830231844693</v>
      </c>
      <c r="CB748" s="179">
        <v>-0.4687995621581198</v>
      </c>
      <c r="CC748" s="179">
        <v>0.54185370007847367</v>
      </c>
      <c r="CD748" s="179">
        <v>0.45590548958040061</v>
      </c>
      <c r="CE748" s="179">
        <v>-7.1961096077928999E-2</v>
      </c>
      <c r="CF748" s="179">
        <v>0.60745618255147626</v>
      </c>
      <c r="CG748" s="176">
        <v>1.3345556000000001</v>
      </c>
      <c r="CH748" s="168">
        <v>0.12</v>
      </c>
      <c r="CI748" s="169">
        <v>0.08</v>
      </c>
      <c r="CJ748" s="169">
        <v>2.3879999999999999E-3</v>
      </c>
      <c r="CK748" s="169" t="s">
        <v>44</v>
      </c>
      <c r="CL748" s="169">
        <v>2.3879999999999999E-3</v>
      </c>
      <c r="CM748" s="177">
        <v>18809010.100000001</v>
      </c>
      <c r="CN748" s="177">
        <v>38465647.413809568</v>
      </c>
      <c r="CO748" s="177">
        <v>-570503.86000000313</v>
      </c>
      <c r="CP748" s="127" t="s">
        <v>44</v>
      </c>
      <c r="CQ748" s="127" t="s">
        <v>44</v>
      </c>
      <c r="CR748" s="127" t="s">
        <v>44</v>
      </c>
      <c r="CS748" s="127" t="s">
        <v>44</v>
      </c>
      <c r="CT748" s="125" t="s">
        <v>44</v>
      </c>
      <c r="CU748" s="125" t="s">
        <v>44</v>
      </c>
      <c r="CV748" s="125" t="s">
        <v>7242</v>
      </c>
      <c r="CW748" s="125" t="s">
        <v>44</v>
      </c>
      <c r="CX748" s="153">
        <v>25569.625694432871</v>
      </c>
    </row>
    <row r="749" spans="1:102" ht="15" customHeight="1" x14ac:dyDescent="0.25">
      <c r="A749" s="8"/>
      <c r="B749" s="128">
        <v>43985508000107</v>
      </c>
      <c r="C749" s="151" t="s">
        <v>3360</v>
      </c>
      <c r="D749" s="125">
        <v>15</v>
      </c>
      <c r="E749" s="125"/>
      <c r="F749" s="121"/>
      <c r="G749" s="125" t="s">
        <v>691</v>
      </c>
      <c r="H749" s="125" t="s">
        <v>3263</v>
      </c>
      <c r="I749" s="125" t="s">
        <v>3257</v>
      </c>
      <c r="J749" s="125" t="s">
        <v>357</v>
      </c>
      <c r="K749" s="125" t="s">
        <v>3298</v>
      </c>
      <c r="L749" s="125" t="s">
        <v>3272</v>
      </c>
      <c r="M749" s="125" t="s">
        <v>110</v>
      </c>
      <c r="N749" s="125" t="s">
        <v>111</v>
      </c>
      <c r="O749" s="125" t="s">
        <v>154</v>
      </c>
      <c r="P749" s="125" t="s">
        <v>3320</v>
      </c>
      <c r="Q749" s="126">
        <v>5000</v>
      </c>
      <c r="R749" s="125" t="s">
        <v>4612</v>
      </c>
      <c r="S749" s="187" t="s">
        <v>44</v>
      </c>
      <c r="T749" s="170">
        <v>2000</v>
      </c>
      <c r="U749" s="170">
        <v>3000</v>
      </c>
      <c r="V749" s="171" t="s">
        <v>3271</v>
      </c>
      <c r="W749" s="171" t="s">
        <v>3288</v>
      </c>
      <c r="X749" s="171" t="s">
        <v>3289</v>
      </c>
      <c r="Y749" s="171" t="s">
        <v>3288</v>
      </c>
      <c r="Z749" s="171">
        <v>31</v>
      </c>
      <c r="AA749" s="171" t="s">
        <v>44</v>
      </c>
      <c r="AB749" s="168" t="s">
        <v>44</v>
      </c>
      <c r="AC749" s="171" t="s">
        <v>7243</v>
      </c>
      <c r="AD749" s="168">
        <v>0.02</v>
      </c>
      <c r="AE749" s="168">
        <v>9.0000000000000011E-2</v>
      </c>
      <c r="AF749" s="168">
        <v>2.5000000000000001E-2</v>
      </c>
      <c r="AG749" s="168">
        <v>0.2</v>
      </c>
      <c r="AH749" s="171" t="s">
        <v>44</v>
      </c>
      <c r="AI749" s="171" t="s">
        <v>44</v>
      </c>
      <c r="AJ749" s="171" t="s">
        <v>130</v>
      </c>
      <c r="AK749" s="172">
        <v>44517</v>
      </c>
      <c r="AL749" s="186" t="s">
        <v>7244</v>
      </c>
      <c r="AM749" s="127">
        <v>-4.8516327831630001E-4</v>
      </c>
      <c r="AN749" s="127">
        <v>-6.7009553270548097E-2</v>
      </c>
      <c r="AO749" s="127">
        <v>-6.53468138811924E-2</v>
      </c>
      <c r="AP749" s="127">
        <v>5.6781146023185902E-2</v>
      </c>
      <c r="AQ749" s="127">
        <v>6.8946643637585098E-2</v>
      </c>
      <c r="AR749" s="127">
        <v>-3.1166886071492799E-2</v>
      </c>
      <c r="AS749" s="127">
        <v>0.1222709287290875</v>
      </c>
      <c r="AT749" s="127">
        <v>0.11070501579230151</v>
      </c>
      <c r="AU749" s="127" t="s">
        <v>44</v>
      </c>
      <c r="AV749" s="127" t="s">
        <v>44</v>
      </c>
      <c r="AW749" s="127">
        <v>6.8675967805741797E-2</v>
      </c>
      <c r="AX749" s="127" t="s">
        <v>44</v>
      </c>
      <c r="AY749" s="127" t="s">
        <v>44</v>
      </c>
      <c r="AZ749" s="127" t="s">
        <v>44</v>
      </c>
      <c r="BA749" s="127">
        <v>0.41672093918205871</v>
      </c>
      <c r="BB749" s="127">
        <v>0.50443463239104025</v>
      </c>
      <c r="BC749" s="127" t="s">
        <v>44</v>
      </c>
      <c r="BD749" s="127">
        <v>0.93712586331812042</v>
      </c>
      <c r="BE749" s="127">
        <v>0.89473033275193126</v>
      </c>
      <c r="BF749" s="127" t="s">
        <v>44</v>
      </c>
      <c r="BG749" s="127" t="s">
        <v>44</v>
      </c>
      <c r="BH749" s="127">
        <v>0.48920015139233652</v>
      </c>
      <c r="BI749" s="127">
        <v>-1.1394544736569799E-2</v>
      </c>
      <c r="BJ749" s="127">
        <v>-0.1124119053983407</v>
      </c>
      <c r="BK749" s="127">
        <v>-0.21362172173816779</v>
      </c>
      <c r="BL749" s="127">
        <v>-6.9945317157820708E-2</v>
      </c>
      <c r="BM749" s="127">
        <v>-5.9589613801686148E-2</v>
      </c>
      <c r="BN749" s="127">
        <v>-0.13990661422573519</v>
      </c>
      <c r="BO749" s="127">
        <v>-8.2034648557375994E-3</v>
      </c>
      <c r="BP749" s="127">
        <v>-1.3025019660732599E-2</v>
      </c>
      <c r="BQ749" s="127" t="s">
        <v>44</v>
      </c>
      <c r="BR749" s="127" t="s">
        <v>44</v>
      </c>
      <c r="BS749" s="127">
        <v>-6.2880759277853859E-2</v>
      </c>
      <c r="BT749" s="127">
        <v>0.14866402320739619</v>
      </c>
      <c r="BU749" s="127">
        <v>0.10753190686787779</v>
      </c>
      <c r="BV749" s="174">
        <v>-1.310877831262814</v>
      </c>
      <c r="BW749" s="174">
        <v>-0.44179027528829751</v>
      </c>
      <c r="BX749" s="127">
        <v>-0.15793609483316701</v>
      </c>
      <c r="BY749" s="127">
        <v>-0.15793609483316701</v>
      </c>
      <c r="BZ749" s="174">
        <v>0.23791885491292439</v>
      </c>
      <c r="CA749" s="179">
        <v>0.43843401268292909</v>
      </c>
      <c r="CB749" s="179">
        <v>-0.39766866114285082</v>
      </c>
      <c r="CC749" s="179">
        <v>0.42971884646112157</v>
      </c>
      <c r="CD749" s="179">
        <v>0.2778749290359403</v>
      </c>
      <c r="CE749" s="179">
        <v>2.26848671124847E-2</v>
      </c>
      <c r="CF749" s="179">
        <v>0.67552873486547593</v>
      </c>
      <c r="CG749" s="176">
        <v>1.3426898300000001</v>
      </c>
      <c r="CH749" s="168">
        <v>0.15</v>
      </c>
      <c r="CI749" s="169" t="s">
        <v>44</v>
      </c>
      <c r="CJ749" s="169">
        <v>3.0000000000000001E-3</v>
      </c>
      <c r="CK749" s="169" t="s">
        <v>44</v>
      </c>
      <c r="CL749" s="169">
        <v>3.0000000000000001E-3</v>
      </c>
      <c r="CM749" s="177">
        <v>30984006.82</v>
      </c>
      <c r="CN749" s="177">
        <v>35519940.682301573</v>
      </c>
      <c r="CO749" s="177">
        <v>-7427222.0800000029</v>
      </c>
      <c r="CP749" s="127" t="s">
        <v>44</v>
      </c>
      <c r="CQ749" s="127" t="s">
        <v>44</v>
      </c>
      <c r="CR749" s="127" t="s">
        <v>44</v>
      </c>
      <c r="CS749" s="127" t="s">
        <v>44</v>
      </c>
      <c r="CT749" s="125" t="s">
        <v>44</v>
      </c>
      <c r="CU749" s="125" t="s">
        <v>44</v>
      </c>
      <c r="CV749" s="125" t="s">
        <v>7245</v>
      </c>
      <c r="CW749" s="125" t="s">
        <v>44</v>
      </c>
      <c r="CX749" s="153">
        <v>25569.625</v>
      </c>
    </row>
    <row r="750" spans="1:102" ht="15" customHeight="1" x14ac:dyDescent="0.25">
      <c r="A750" s="8"/>
      <c r="B750" s="128">
        <v>30057258000195</v>
      </c>
      <c r="C750" s="151" t="s">
        <v>7246</v>
      </c>
      <c r="D750" s="125">
        <v>15</v>
      </c>
      <c r="E750" s="125"/>
      <c r="F750" s="121" t="s">
        <v>3266</v>
      </c>
      <c r="G750" s="125" t="s">
        <v>691</v>
      </c>
      <c r="H750" s="125" t="s">
        <v>3263</v>
      </c>
      <c r="I750" s="125" t="s">
        <v>3257</v>
      </c>
      <c r="J750" s="125" t="s">
        <v>3319</v>
      </c>
      <c r="K750" s="125" t="s">
        <v>3285</v>
      </c>
      <c r="L750" s="125" t="s">
        <v>3272</v>
      </c>
      <c r="M750" s="125" t="s">
        <v>110</v>
      </c>
      <c r="N750" s="125" t="s">
        <v>111</v>
      </c>
      <c r="O750" s="125" t="s">
        <v>154</v>
      </c>
      <c r="P750" s="125" t="s">
        <v>3299</v>
      </c>
      <c r="Q750" s="126">
        <v>5000</v>
      </c>
      <c r="R750" s="125" t="s">
        <v>4571</v>
      </c>
      <c r="S750" s="187" t="s">
        <v>44</v>
      </c>
      <c r="T750" s="170">
        <v>2000</v>
      </c>
      <c r="U750" s="170">
        <v>3000</v>
      </c>
      <c r="V750" s="171" t="s">
        <v>3271</v>
      </c>
      <c r="W750" s="171" t="s">
        <v>3288</v>
      </c>
      <c r="X750" s="171" t="s">
        <v>3303</v>
      </c>
      <c r="Y750" s="171" t="s">
        <v>3288</v>
      </c>
      <c r="Z750" s="171">
        <v>16</v>
      </c>
      <c r="AA750" s="171" t="s">
        <v>131</v>
      </c>
      <c r="AB750" s="168">
        <v>0.1</v>
      </c>
      <c r="AC750" s="171" t="s">
        <v>7247</v>
      </c>
      <c r="AD750" s="168">
        <v>0.02</v>
      </c>
      <c r="AE750" s="168">
        <v>9.0000000000000011E-2</v>
      </c>
      <c r="AF750" s="168">
        <v>2.5000000000000001E-2</v>
      </c>
      <c r="AG750" s="168">
        <v>0.2</v>
      </c>
      <c r="AH750" s="171" t="s">
        <v>4746</v>
      </c>
      <c r="AI750" s="171" t="s">
        <v>44</v>
      </c>
      <c r="AJ750" s="171" t="s">
        <v>130</v>
      </c>
      <c r="AK750" s="172">
        <v>43228</v>
      </c>
      <c r="AL750" s="186" t="s">
        <v>7248</v>
      </c>
      <c r="AM750" s="127">
        <v>-4.4596389922650002E-4</v>
      </c>
      <c r="AN750" s="127">
        <v>-6.6848585728723903E-2</v>
      </c>
      <c r="AO750" s="127">
        <v>-6.8283351350629906E-2</v>
      </c>
      <c r="AP750" s="127">
        <v>5.7209259758464102E-2</v>
      </c>
      <c r="AQ750" s="127">
        <v>6.9528190365615902E-2</v>
      </c>
      <c r="AR750" s="127">
        <v>-3.10571510695637E-2</v>
      </c>
      <c r="AS750" s="127">
        <v>0.1232271968205693</v>
      </c>
      <c r="AT750" s="127">
        <v>0.1357321415033958</v>
      </c>
      <c r="AU750" s="127" t="s">
        <v>44</v>
      </c>
      <c r="AV750" s="127" t="s">
        <v>44</v>
      </c>
      <c r="AW750" s="127">
        <v>9.1028180593540606E-2</v>
      </c>
      <c r="AX750" s="127" t="s">
        <v>44</v>
      </c>
      <c r="AY750" s="127" t="s">
        <v>44</v>
      </c>
      <c r="AZ750" s="127" t="s">
        <v>44</v>
      </c>
      <c r="BA750" s="127">
        <v>0.4199502902504979</v>
      </c>
      <c r="BB750" s="127">
        <v>0.50897849681579732</v>
      </c>
      <c r="BC750" s="127" t="s">
        <v>44</v>
      </c>
      <c r="BD750" s="127">
        <v>0.94445502626885802</v>
      </c>
      <c r="BE750" s="127">
        <v>1.0970023649182374</v>
      </c>
      <c r="BF750" s="127" t="s">
        <v>44</v>
      </c>
      <c r="BG750" s="127" t="s">
        <v>44</v>
      </c>
      <c r="BH750" s="127">
        <v>1.0075627527933919</v>
      </c>
      <c r="BI750" s="127">
        <v>-1.135534535748E-2</v>
      </c>
      <c r="BJ750" s="127">
        <v>-0.1122509378565166</v>
      </c>
      <c r="BK750" s="127">
        <v>-0.2165582592076053</v>
      </c>
      <c r="BL750" s="127">
        <v>-6.9545321931118731E-2</v>
      </c>
      <c r="BM750" s="127">
        <v>-5.9013728455478032E-2</v>
      </c>
      <c r="BN750" s="127">
        <v>-0.1397968792238061</v>
      </c>
      <c r="BO750" s="127">
        <v>-7.2471967642557004E-3</v>
      </c>
      <c r="BP750" s="127">
        <v>1.2002106050361601E-2</v>
      </c>
      <c r="BQ750" s="127" t="s">
        <v>44</v>
      </c>
      <c r="BR750" s="127" t="s">
        <v>44</v>
      </c>
      <c r="BS750" s="127">
        <v>6.2664237082210583E-4</v>
      </c>
      <c r="BT750" s="127">
        <v>0.1510446976399254</v>
      </c>
      <c r="BU750" s="127">
        <v>9.7152836920556707E-2</v>
      </c>
      <c r="BV750" s="174">
        <v>-1.3086920508787694</v>
      </c>
      <c r="BW750" s="174">
        <v>5.3324088742186602E-2</v>
      </c>
      <c r="BX750" s="127">
        <v>-0.15833196824422421</v>
      </c>
      <c r="BY750" s="127">
        <v>-0.15833196824422421</v>
      </c>
      <c r="BZ750" s="174">
        <v>0.19056293543596231</v>
      </c>
      <c r="CA750" s="179">
        <v>0.4353839971533523</v>
      </c>
      <c r="CB750" s="179">
        <v>-0.39614570822641021</v>
      </c>
      <c r="CC750" s="179">
        <v>0.424805218397101</v>
      </c>
      <c r="CD750" s="179">
        <v>0.27488712617834221</v>
      </c>
      <c r="CE750" s="179">
        <v>1.8868618197911399E-2</v>
      </c>
      <c r="CF750" s="179">
        <v>0.67248531431590952</v>
      </c>
      <c r="CG750" s="176">
        <v>1.99933714</v>
      </c>
      <c r="CH750" s="168">
        <v>0.27</v>
      </c>
      <c r="CI750" s="169">
        <v>0.15</v>
      </c>
      <c r="CJ750" s="169">
        <v>5.4000000000000003E-3</v>
      </c>
      <c r="CK750" s="169" t="s">
        <v>44</v>
      </c>
      <c r="CL750" s="169">
        <v>5.4000000000000003E-3</v>
      </c>
      <c r="CM750" s="177">
        <v>107492916.22</v>
      </c>
      <c r="CN750" s="177">
        <v>120989894.28896821</v>
      </c>
      <c r="CO750" s="177">
        <v>-11760987.059999997</v>
      </c>
      <c r="CP750" s="127" t="s">
        <v>44</v>
      </c>
      <c r="CQ750" s="127" t="s">
        <v>44</v>
      </c>
      <c r="CR750" s="127" t="s">
        <v>44</v>
      </c>
      <c r="CS750" s="127" t="s">
        <v>44</v>
      </c>
      <c r="CT750" s="125" t="s">
        <v>44</v>
      </c>
      <c r="CU750" s="125" t="s">
        <v>44</v>
      </c>
      <c r="CV750" s="125" t="s">
        <v>7249</v>
      </c>
      <c r="CW750" s="125" t="s">
        <v>44</v>
      </c>
      <c r="CX750" s="153">
        <v>25569.625694432871</v>
      </c>
    </row>
    <row r="751" spans="1:102" ht="15" customHeight="1" x14ac:dyDescent="0.25">
      <c r="A751" s="8"/>
      <c r="B751" s="128">
        <v>57339074000174</v>
      </c>
      <c r="C751" s="151" t="s">
        <v>7250</v>
      </c>
      <c r="D751" s="125">
        <v>26</v>
      </c>
      <c r="E751" s="125"/>
      <c r="F751" s="121"/>
      <c r="G751" s="125" t="s">
        <v>691</v>
      </c>
      <c r="H751" s="125" t="s">
        <v>3263</v>
      </c>
      <c r="I751" s="125" t="s">
        <v>3257</v>
      </c>
      <c r="J751" s="125" t="s">
        <v>357</v>
      </c>
      <c r="K751" s="125" t="s">
        <v>3285</v>
      </c>
      <c r="L751" s="125" t="s">
        <v>3273</v>
      </c>
      <c r="M751" s="125" t="s">
        <v>110</v>
      </c>
      <c r="N751" s="125" t="s">
        <v>4646</v>
      </c>
      <c r="O751" s="125" t="s">
        <v>154</v>
      </c>
      <c r="P751" s="125" t="s">
        <v>112</v>
      </c>
      <c r="Q751" s="126">
        <v>5000</v>
      </c>
      <c r="R751" s="125" t="s">
        <v>4571</v>
      </c>
      <c r="S751" s="187" t="s">
        <v>44</v>
      </c>
      <c r="T751" s="170">
        <v>3000</v>
      </c>
      <c r="U751" s="170">
        <v>3000</v>
      </c>
      <c r="V751" s="171" t="s">
        <v>3271</v>
      </c>
      <c r="W751" s="171" t="s">
        <v>3288</v>
      </c>
      <c r="X751" s="171" t="s">
        <v>3290</v>
      </c>
      <c r="Y751" s="171" t="s">
        <v>3288</v>
      </c>
      <c r="Z751" s="171">
        <v>61</v>
      </c>
      <c r="AA751" s="171" t="s">
        <v>44</v>
      </c>
      <c r="AB751" s="168" t="s">
        <v>44</v>
      </c>
      <c r="AC751" s="171" t="s">
        <v>7251</v>
      </c>
      <c r="AD751" s="168">
        <v>0.02</v>
      </c>
      <c r="AE751" s="168">
        <v>9.0000000000000011E-2</v>
      </c>
      <c r="AF751" s="168">
        <v>2.5000000000000001E-2</v>
      </c>
      <c r="AG751" s="168">
        <v>0.2</v>
      </c>
      <c r="AH751" s="171" t="s">
        <v>5526</v>
      </c>
      <c r="AI751" s="171" t="s">
        <v>4887</v>
      </c>
      <c r="AJ751" s="171" t="s">
        <v>130</v>
      </c>
      <c r="AK751" s="172">
        <v>45567</v>
      </c>
      <c r="AL751" s="186" t="s">
        <v>7252</v>
      </c>
      <c r="AM751" s="127">
        <v>-5.2655974627381997E-3</v>
      </c>
      <c r="AN751" s="127">
        <v>-0.1143853549655518</v>
      </c>
      <c r="AO751" s="127">
        <v>-0.14442099675667289</v>
      </c>
      <c r="AP751" s="127" t="s">
        <v>44</v>
      </c>
      <c r="AQ751" s="127" t="s">
        <v>44</v>
      </c>
      <c r="AR751" s="127" t="s">
        <v>44</v>
      </c>
      <c r="AS751" s="127" t="s">
        <v>44</v>
      </c>
      <c r="AT751" s="127" t="s">
        <v>44</v>
      </c>
      <c r="AU751" s="127" t="s">
        <v>44</v>
      </c>
      <c r="AV751" s="127" t="s">
        <v>44</v>
      </c>
      <c r="AW751" s="127">
        <v>3.5914253208097102E-2</v>
      </c>
      <c r="AX751" s="127" t="s">
        <v>44</v>
      </c>
      <c r="AY751" s="127" t="s">
        <v>44</v>
      </c>
      <c r="AZ751" s="127" t="s">
        <v>44</v>
      </c>
      <c r="BA751" s="127" t="s">
        <v>44</v>
      </c>
      <c r="BB751" s="127" t="s">
        <v>44</v>
      </c>
      <c r="BC751" s="127" t="s">
        <v>44</v>
      </c>
      <c r="BD751" s="127" t="s">
        <v>44</v>
      </c>
      <c r="BE751" s="127" t="s">
        <v>44</v>
      </c>
      <c r="BF751" s="127" t="s">
        <v>44</v>
      </c>
      <c r="BG751" s="127" t="s">
        <v>44</v>
      </c>
      <c r="BH751" s="127">
        <v>0.25100399021874459</v>
      </c>
      <c r="BI751" s="127">
        <v>-1.6174978920991699E-2</v>
      </c>
      <c r="BJ751" s="127">
        <v>-0.15978770709334439</v>
      </c>
      <c r="BK751" s="127">
        <v>-0.29269590461364831</v>
      </c>
      <c r="BL751" s="127" t="s">
        <v>44</v>
      </c>
      <c r="BM751" s="127" t="s">
        <v>44</v>
      </c>
      <c r="BN751" s="127" t="s">
        <v>44</v>
      </c>
      <c r="BO751" s="127" t="s">
        <v>44</v>
      </c>
      <c r="BP751" s="127" t="s">
        <v>44</v>
      </c>
      <c r="BQ751" s="127" t="s">
        <v>44</v>
      </c>
      <c r="BR751" s="127" t="s">
        <v>44</v>
      </c>
      <c r="BS751" s="127">
        <v>-9.3753649213307089E-2</v>
      </c>
      <c r="BT751" s="127">
        <v>0.21840948976412769</v>
      </c>
      <c r="BU751" s="127">
        <v>0.1992891470653454</v>
      </c>
      <c r="BV751" s="174">
        <v>-1.2385663251027128</v>
      </c>
      <c r="BW751" s="174">
        <v>-0.37792901499549109</v>
      </c>
      <c r="BX751" s="127">
        <v>-0.2346445643631529</v>
      </c>
      <c r="BY751" s="127">
        <v>-0.2346445643631529</v>
      </c>
      <c r="BZ751" s="174">
        <v>0.40825838754298788</v>
      </c>
      <c r="CA751" s="179">
        <v>0.44525060784780301</v>
      </c>
      <c r="CB751" s="179">
        <v>-0.40638239982716312</v>
      </c>
      <c r="CC751" s="179">
        <v>0.43534410556337472</v>
      </c>
      <c r="CD751" s="179">
        <v>0.28582181187517891</v>
      </c>
      <c r="CE751" s="179">
        <v>2.84486604636431E-2</v>
      </c>
      <c r="CF751" s="179">
        <v>0.67733088059974211</v>
      </c>
      <c r="CG751" s="176">
        <v>1.0567169000000001</v>
      </c>
      <c r="CH751" s="168">
        <v>0.15</v>
      </c>
      <c r="CI751" s="169">
        <v>0.1</v>
      </c>
      <c r="CJ751" s="169">
        <v>3.0000000000000001E-3</v>
      </c>
      <c r="CK751" s="169" t="s">
        <v>44</v>
      </c>
      <c r="CL751" s="169">
        <v>3.0000000000000001E-3</v>
      </c>
      <c r="CM751" s="177">
        <v>143131697.22999999</v>
      </c>
      <c r="CN751" s="177">
        <v>135769805.50992063</v>
      </c>
      <c r="CO751" s="177">
        <v>37889418.200000003</v>
      </c>
      <c r="CP751" s="127" t="s">
        <v>44</v>
      </c>
      <c r="CQ751" s="127" t="s">
        <v>44</v>
      </c>
      <c r="CR751" s="127" t="s">
        <v>44</v>
      </c>
      <c r="CS751" s="127" t="s">
        <v>44</v>
      </c>
      <c r="CT751" s="125" t="s">
        <v>44</v>
      </c>
      <c r="CU751" s="125" t="s">
        <v>44</v>
      </c>
      <c r="CV751" s="125" t="s">
        <v>7253</v>
      </c>
      <c r="CW751" s="125" t="s">
        <v>44</v>
      </c>
      <c r="CX751" s="153">
        <v>25569.625694432871</v>
      </c>
    </row>
    <row r="752" spans="1:102" ht="15" customHeight="1" x14ac:dyDescent="0.25">
      <c r="A752" s="8"/>
      <c r="B752" s="128">
        <v>40920005000157</v>
      </c>
      <c r="C752" s="151" t="s">
        <v>7254</v>
      </c>
      <c r="D752" s="125">
        <v>35</v>
      </c>
      <c r="E752" s="125"/>
      <c r="F752" s="121"/>
      <c r="G752" s="125" t="s">
        <v>691</v>
      </c>
      <c r="H752" s="125" t="s">
        <v>3263</v>
      </c>
      <c r="I752" s="125" t="s">
        <v>3257</v>
      </c>
      <c r="J752" s="125" t="s">
        <v>357</v>
      </c>
      <c r="K752" s="125" t="s">
        <v>3285</v>
      </c>
      <c r="L752" s="125" t="s">
        <v>3273</v>
      </c>
      <c r="M752" s="125" t="s">
        <v>110</v>
      </c>
      <c r="N752" s="125" t="s">
        <v>4646</v>
      </c>
      <c r="O752" s="125" t="s">
        <v>154</v>
      </c>
      <c r="P752" s="125" t="s">
        <v>4661</v>
      </c>
      <c r="Q752" s="126">
        <v>5000</v>
      </c>
      <c r="R752" s="125" t="s">
        <v>4571</v>
      </c>
      <c r="S752" s="187" t="s">
        <v>44</v>
      </c>
      <c r="T752" s="170">
        <v>2000</v>
      </c>
      <c r="U752" s="170">
        <v>3000</v>
      </c>
      <c r="V752" s="171" t="s">
        <v>3271</v>
      </c>
      <c r="W752" s="171" t="s">
        <v>3288</v>
      </c>
      <c r="X752" s="171" t="s">
        <v>3290</v>
      </c>
      <c r="Y752" s="171" t="s">
        <v>3288</v>
      </c>
      <c r="Z752" s="171">
        <v>61</v>
      </c>
      <c r="AA752" s="171" t="s">
        <v>44</v>
      </c>
      <c r="AB752" s="168" t="s">
        <v>44</v>
      </c>
      <c r="AC752" s="171" t="s">
        <v>7255</v>
      </c>
      <c r="AD752" s="168">
        <v>0.02</v>
      </c>
      <c r="AE752" s="168">
        <v>9.0000000000000011E-2</v>
      </c>
      <c r="AF752" s="168">
        <v>2.5000000000000001E-2</v>
      </c>
      <c r="AG752" s="168">
        <v>0.2</v>
      </c>
      <c r="AH752" s="171" t="s">
        <v>44</v>
      </c>
      <c r="AI752" s="171" t="s">
        <v>44</v>
      </c>
      <c r="AJ752" s="171" t="s">
        <v>130</v>
      </c>
      <c r="AK752" s="172">
        <v>44267</v>
      </c>
      <c r="AL752" s="186" t="s">
        <v>7256</v>
      </c>
      <c r="AM752" s="127">
        <v>-1.5512974647986601E-2</v>
      </c>
      <c r="AN752" s="127">
        <v>-0.1764125567423846</v>
      </c>
      <c r="AO752" s="127">
        <v>-0.24844004554368301</v>
      </c>
      <c r="AP752" s="127">
        <v>-1.31657677527359E-2</v>
      </c>
      <c r="AQ752" s="127">
        <v>1.4285500241316E-2</v>
      </c>
      <c r="AR752" s="127">
        <v>-0.14451854429036229</v>
      </c>
      <c r="AS752" s="127">
        <v>6.4277166693038096E-2</v>
      </c>
      <c r="AT752" s="127">
        <v>0.15020428743038791</v>
      </c>
      <c r="AU752" s="127" t="s">
        <v>44</v>
      </c>
      <c r="AV752" s="127" t="s">
        <v>44</v>
      </c>
      <c r="AW752" s="127">
        <v>3.4714369899920099E-2</v>
      </c>
      <c r="AX752" s="127" t="s">
        <v>44</v>
      </c>
      <c r="AY752" s="127" t="s">
        <v>44</v>
      </c>
      <c r="AZ752" s="127" t="s">
        <v>44</v>
      </c>
      <c r="BA752" s="127" t="s">
        <v>44</v>
      </c>
      <c r="BB752" s="127">
        <v>9.9032384741639806E-2</v>
      </c>
      <c r="BC752" s="127" t="s">
        <v>44</v>
      </c>
      <c r="BD752" s="127">
        <v>0.49264200374497041</v>
      </c>
      <c r="BE752" s="127">
        <v>1.2139678686781183</v>
      </c>
      <c r="BF752" s="127" t="s">
        <v>44</v>
      </c>
      <c r="BG752" s="127" t="s">
        <v>44</v>
      </c>
      <c r="BH752" s="127">
        <v>0.2539898405809019</v>
      </c>
      <c r="BI752" s="127">
        <v>-2.6422356106240101E-2</v>
      </c>
      <c r="BJ752" s="127">
        <v>-0.2218149088701773</v>
      </c>
      <c r="BK752" s="127">
        <v>-0.39671495340065838</v>
      </c>
      <c r="BL752" s="127">
        <v>-0.13515550708386592</v>
      </c>
      <c r="BM752" s="127">
        <v>-0.11358112699621159</v>
      </c>
      <c r="BN752" s="127">
        <v>-0.25325827244460469</v>
      </c>
      <c r="BO752" s="127">
        <v>-6.6197226891786906E-2</v>
      </c>
      <c r="BP752" s="127">
        <v>2.6474251977353699E-2</v>
      </c>
      <c r="BQ752" s="127" t="s">
        <v>44</v>
      </c>
      <c r="BR752" s="127" t="s">
        <v>44</v>
      </c>
      <c r="BS752" s="127">
        <v>-8.9701748997849107E-2</v>
      </c>
      <c r="BT752" s="127">
        <v>0.30437650554902218</v>
      </c>
      <c r="BU752" s="127">
        <v>0.23760510539747351</v>
      </c>
      <c r="BV752" s="174">
        <v>-1.2408145519588818</v>
      </c>
      <c r="BW752" s="174">
        <v>-0.1987576700586054</v>
      </c>
      <c r="BX752" s="127">
        <v>-0.3266088251018483</v>
      </c>
      <c r="BY752" s="127">
        <v>-0.40380239831655929</v>
      </c>
      <c r="BZ752" s="174">
        <v>0.54471070806628596</v>
      </c>
      <c r="CA752" s="179">
        <v>0.44130752395651279</v>
      </c>
      <c r="CB752" s="179">
        <v>-0.40207478789714601</v>
      </c>
      <c r="CC752" s="179">
        <v>0.42803581376648558</v>
      </c>
      <c r="CD752" s="179">
        <v>0.27814278518181551</v>
      </c>
      <c r="CE752" s="179">
        <v>2.14103921533009E-2</v>
      </c>
      <c r="CF752" s="179">
        <v>0.67785734172937995</v>
      </c>
      <c r="CG752" s="176">
        <v>1.1907152999999999</v>
      </c>
      <c r="CH752" s="168" t="s">
        <v>44</v>
      </c>
      <c r="CI752" s="169" t="s">
        <v>44</v>
      </c>
      <c r="CJ752" s="169" t="s">
        <v>44</v>
      </c>
      <c r="CK752" s="169" t="s">
        <v>44</v>
      </c>
      <c r="CL752" s="169" t="s">
        <v>44</v>
      </c>
      <c r="CM752" s="177">
        <v>216265155.59</v>
      </c>
      <c r="CN752" s="177">
        <v>257544032.93253973</v>
      </c>
      <c r="CO752" s="177">
        <v>-3117532.21</v>
      </c>
      <c r="CP752" s="127" t="s">
        <v>44</v>
      </c>
      <c r="CQ752" s="127" t="s">
        <v>44</v>
      </c>
      <c r="CR752" s="127" t="s">
        <v>44</v>
      </c>
      <c r="CS752" s="127" t="s">
        <v>44</v>
      </c>
      <c r="CT752" s="125" t="s">
        <v>44</v>
      </c>
      <c r="CU752" s="125" t="s">
        <v>44</v>
      </c>
      <c r="CV752" s="125" t="s">
        <v>7257</v>
      </c>
      <c r="CW752" s="125" t="s">
        <v>44</v>
      </c>
      <c r="CX752" s="153">
        <v>25569.625694432871</v>
      </c>
    </row>
    <row r="753" spans="1:102" ht="15" customHeight="1" x14ac:dyDescent="0.25">
      <c r="A753" s="8"/>
      <c r="B753" s="128">
        <v>55035808000104</v>
      </c>
      <c r="C753" s="151" t="s">
        <v>7258</v>
      </c>
      <c r="D753" s="125">
        <v>11</v>
      </c>
      <c r="E753" s="125"/>
      <c r="F753" s="121"/>
      <c r="G753" s="125" t="s">
        <v>5956</v>
      </c>
      <c r="H753" s="125" t="s">
        <v>3256</v>
      </c>
      <c r="I753" s="125" t="s">
        <v>3256</v>
      </c>
      <c r="J753" s="125" t="s">
        <v>3319</v>
      </c>
      <c r="K753" s="125" t="s">
        <v>3285</v>
      </c>
      <c r="L753" s="125" t="s">
        <v>3272</v>
      </c>
      <c r="M753" s="125" t="s">
        <v>160</v>
      </c>
      <c r="N753" s="125" t="s">
        <v>3305</v>
      </c>
      <c r="O753" s="125" t="s">
        <v>311</v>
      </c>
      <c r="P753" s="125" t="s">
        <v>4722</v>
      </c>
      <c r="Q753" s="126">
        <v>500</v>
      </c>
      <c r="R753" s="125" t="s">
        <v>4571</v>
      </c>
      <c r="S753" s="187" t="s">
        <v>44</v>
      </c>
      <c r="T753" s="170">
        <v>500</v>
      </c>
      <c r="U753" s="170">
        <v>500</v>
      </c>
      <c r="V753" s="171" t="s">
        <v>3271</v>
      </c>
      <c r="W753" s="171" t="s">
        <v>3288</v>
      </c>
      <c r="X753" s="171" t="s">
        <v>5788</v>
      </c>
      <c r="Y753" s="171" t="s">
        <v>3292</v>
      </c>
      <c r="Z753" s="171">
        <v>30</v>
      </c>
      <c r="AA753" s="171" t="s">
        <v>44</v>
      </c>
      <c r="AB753" s="168" t="s">
        <v>44</v>
      </c>
      <c r="AC753" s="171" t="s">
        <v>7259</v>
      </c>
      <c r="AD753" s="168">
        <v>9.4999999999999998E-3</v>
      </c>
      <c r="AE753" s="168">
        <v>0.1595</v>
      </c>
      <c r="AF753" s="168">
        <v>0.03</v>
      </c>
      <c r="AG753" s="168">
        <v>0.2</v>
      </c>
      <c r="AH753" s="171" t="s">
        <v>3253</v>
      </c>
      <c r="AI753" s="171" t="s">
        <v>3254</v>
      </c>
      <c r="AJ753" s="171" t="s">
        <v>4619</v>
      </c>
      <c r="AK753" s="172">
        <v>45432</v>
      </c>
      <c r="AL753" s="186" t="s">
        <v>7260</v>
      </c>
      <c r="AM753" s="127">
        <v>5.0453611999907002E-3</v>
      </c>
      <c r="AN753" s="127">
        <v>3.22375552392044E-2</v>
      </c>
      <c r="AO753" s="127">
        <v>0.1093926062520531</v>
      </c>
      <c r="AP753" s="127" t="s">
        <v>44</v>
      </c>
      <c r="AQ753" s="127" t="s">
        <v>44</v>
      </c>
      <c r="AR753" s="127" t="s">
        <v>44</v>
      </c>
      <c r="AS753" s="127" t="s">
        <v>44</v>
      </c>
      <c r="AT753" s="127" t="s">
        <v>44</v>
      </c>
      <c r="AU753" s="127" t="s">
        <v>44</v>
      </c>
      <c r="AV753" s="127" t="s">
        <v>44</v>
      </c>
      <c r="AW753" s="127">
        <v>0.11209415839144959</v>
      </c>
      <c r="AX753" s="127">
        <v>0.4624791258145719</v>
      </c>
      <c r="AY753" s="127">
        <v>0.71004152270495546</v>
      </c>
      <c r="AZ753" s="127">
        <v>0.73776883650180558</v>
      </c>
      <c r="BA753" s="127" t="s">
        <v>44</v>
      </c>
      <c r="BB753" s="127" t="s">
        <v>44</v>
      </c>
      <c r="BC753" s="127" t="s">
        <v>44</v>
      </c>
      <c r="BD753" s="127" t="s">
        <v>44</v>
      </c>
      <c r="BE753" s="127" t="s">
        <v>44</v>
      </c>
      <c r="BF753" s="127" t="s">
        <v>44</v>
      </c>
      <c r="BG753" s="127" t="s">
        <v>44</v>
      </c>
      <c r="BH753" s="127">
        <v>0.81131602047759976</v>
      </c>
      <c r="BI753" s="127">
        <v>-5.8640202582626996E-3</v>
      </c>
      <c r="BJ753" s="127">
        <v>-1.31647968885881E-2</v>
      </c>
      <c r="BK753" s="127">
        <v>-3.8882301604922197E-2</v>
      </c>
      <c r="BL753" s="127" t="s">
        <v>44</v>
      </c>
      <c r="BM753" s="127" t="s">
        <v>44</v>
      </c>
      <c r="BN753" s="127" t="s">
        <v>44</v>
      </c>
      <c r="BO753" s="127" t="s">
        <v>44</v>
      </c>
      <c r="BP753" s="127" t="s">
        <v>44</v>
      </c>
      <c r="BQ753" s="127" t="s">
        <v>44</v>
      </c>
      <c r="BR753" s="127" t="s">
        <v>44</v>
      </c>
      <c r="BS753" s="127">
        <v>-2.2904633683394127E-2</v>
      </c>
      <c r="BT753" s="127">
        <v>2.3561934093020501E-2</v>
      </c>
      <c r="BU753" s="127">
        <v>2.5358656371221599E-2</v>
      </c>
      <c r="BV753" s="174">
        <v>-1.4509940269364796</v>
      </c>
      <c r="BW753" s="174">
        <v>-0.86453988152755312</v>
      </c>
      <c r="BX753" s="127">
        <v>-1.18288470896739E-2</v>
      </c>
      <c r="BY753" s="127">
        <v>-1.4487593205323E-2</v>
      </c>
      <c r="BZ753" s="174">
        <v>7.5838252842711895E-2</v>
      </c>
      <c r="CA753" s="179">
        <v>0.55257078649009406</v>
      </c>
      <c r="CB753" s="179">
        <v>-0.38941939233812961</v>
      </c>
      <c r="CC753" s="179">
        <v>0.78600568773295332</v>
      </c>
      <c r="CD753" s="179">
        <v>0.86298213948877123</v>
      </c>
      <c r="CE753" s="179">
        <v>3.2196998609424897E-2</v>
      </c>
      <c r="CF753" s="179">
        <v>0.65843285365792148</v>
      </c>
      <c r="CG753" s="176">
        <v>1.19321718</v>
      </c>
      <c r="CH753" s="168">
        <v>0.27</v>
      </c>
      <c r="CI753" s="169">
        <v>0.15</v>
      </c>
      <c r="CJ753" s="169">
        <v>2.565E-3</v>
      </c>
      <c r="CK753" s="169" t="s">
        <v>44</v>
      </c>
      <c r="CL753" s="169">
        <v>2.565E-3</v>
      </c>
      <c r="CM753" s="177">
        <v>28154541.600000001</v>
      </c>
      <c r="CN753" s="177">
        <v>26202365.070476189</v>
      </c>
      <c r="CO753" s="177">
        <v>2797229.9200000004</v>
      </c>
      <c r="CP753" s="127" t="s">
        <v>44</v>
      </c>
      <c r="CQ753" s="127" t="s">
        <v>44</v>
      </c>
      <c r="CR753" s="127" t="s">
        <v>44</v>
      </c>
      <c r="CS753" s="127" t="s">
        <v>44</v>
      </c>
      <c r="CT753" s="125" t="s">
        <v>44</v>
      </c>
      <c r="CU753" s="125" t="s">
        <v>44</v>
      </c>
      <c r="CV753" s="125" t="s">
        <v>7261</v>
      </c>
      <c r="CW753" s="125" t="s">
        <v>44</v>
      </c>
      <c r="CX753" s="153">
        <v>25569.625694432871</v>
      </c>
    </row>
    <row r="754" spans="1:102" ht="15" customHeight="1" x14ac:dyDescent="0.25">
      <c r="A754" s="8"/>
      <c r="B754" s="128">
        <v>23176630000117</v>
      </c>
      <c r="C754" s="151" t="s">
        <v>7262</v>
      </c>
      <c r="D754" s="125">
        <v>26</v>
      </c>
      <c r="E754" s="125"/>
      <c r="F754" s="121"/>
      <c r="G754" s="125" t="s">
        <v>7263</v>
      </c>
      <c r="H754" s="125" t="s">
        <v>347</v>
      </c>
      <c r="I754" s="125" t="s">
        <v>3316</v>
      </c>
      <c r="J754" s="125" t="s">
        <v>357</v>
      </c>
      <c r="K754" s="125" t="s">
        <v>44</v>
      </c>
      <c r="L754" s="125" t="s">
        <v>4876</v>
      </c>
      <c r="M754" s="125" t="s">
        <v>110</v>
      </c>
      <c r="N754" s="125" t="s">
        <v>4646</v>
      </c>
      <c r="O754" s="125" t="s">
        <v>4730</v>
      </c>
      <c r="P754" s="125" t="s">
        <v>3320</v>
      </c>
      <c r="Q754" s="126">
        <v>1000</v>
      </c>
      <c r="R754" s="125" t="s">
        <v>4612</v>
      </c>
      <c r="S754" s="187" t="s">
        <v>44</v>
      </c>
      <c r="T754" s="170">
        <v>500</v>
      </c>
      <c r="U754" s="170">
        <v>10000</v>
      </c>
      <c r="V754" s="171" t="s">
        <v>3271</v>
      </c>
      <c r="W754" s="171" t="s">
        <v>132</v>
      </c>
      <c r="X754" s="171" t="s">
        <v>132</v>
      </c>
      <c r="Y754" s="171" t="s">
        <v>3292</v>
      </c>
      <c r="Z754" s="171">
        <v>2</v>
      </c>
      <c r="AA754" s="171" t="s">
        <v>44</v>
      </c>
      <c r="AB754" s="168" t="s">
        <v>44</v>
      </c>
      <c r="AC754" s="171" t="s">
        <v>44</v>
      </c>
      <c r="AD754" s="168">
        <v>6.9999999999999993E-3</v>
      </c>
      <c r="AE754" s="168" t="s">
        <v>44</v>
      </c>
      <c r="AF754" s="168">
        <v>6.9999999999999993E-3</v>
      </c>
      <c r="AG754" s="168">
        <v>0.2</v>
      </c>
      <c r="AH754" s="171" t="s">
        <v>44</v>
      </c>
      <c r="AI754" s="171" t="s">
        <v>44</v>
      </c>
      <c r="AJ754" s="171" t="s">
        <v>130</v>
      </c>
      <c r="AK754" s="172">
        <v>42321</v>
      </c>
      <c r="AL754" s="186" t="s">
        <v>7264</v>
      </c>
      <c r="AM754" s="127">
        <v>1.8591955831202399E-2</v>
      </c>
      <c r="AN754" s="127">
        <v>4.3673739616875498E-2</v>
      </c>
      <c r="AO754" s="127">
        <v>0.15345989423123499</v>
      </c>
      <c r="AP754" s="127">
        <v>0.11198508547138949</v>
      </c>
      <c r="AQ754" s="127">
        <v>9.1899236086726704E-2</v>
      </c>
      <c r="AR754" s="127">
        <v>3.6727727417651401E-2</v>
      </c>
      <c r="AS754" s="127">
        <v>5.56879976598154E-2</v>
      </c>
      <c r="AT754" s="127">
        <v>5.9572429422358297E-2</v>
      </c>
      <c r="AU754" s="127" t="s">
        <v>44</v>
      </c>
      <c r="AV754" s="127" t="s">
        <v>44</v>
      </c>
      <c r="AW754" s="127">
        <v>8.1648016428993594E-2</v>
      </c>
      <c r="AX754" s="127">
        <v>1.7042172282954411</v>
      </c>
      <c r="AY754" s="127">
        <v>0.9619268070946726</v>
      </c>
      <c r="AZ754" s="127">
        <v>1.0349687377938623</v>
      </c>
      <c r="BA754" s="127">
        <v>0.84392551936804283</v>
      </c>
      <c r="BB754" s="127">
        <v>0.68755139987993463</v>
      </c>
      <c r="BC754" s="127">
        <v>0.33775813165133889</v>
      </c>
      <c r="BD754" s="127">
        <v>0.42681169944362379</v>
      </c>
      <c r="BE754" s="127">
        <v>0.48147104463548768</v>
      </c>
      <c r="BF754" s="127" t="s">
        <v>44</v>
      </c>
      <c r="BG754" s="127" t="s">
        <v>44</v>
      </c>
      <c r="BH754" s="127">
        <v>0.79152063552549923</v>
      </c>
      <c r="BI754" s="127">
        <v>7.6825743729489002E-3</v>
      </c>
      <c r="BJ754" s="127">
        <v>-1.7286125109169999E-3</v>
      </c>
      <c r="BK754" s="127">
        <v>5.1849863742595998E-3</v>
      </c>
      <c r="BL754" s="127">
        <v>-1.8284151221868994E-2</v>
      </c>
      <c r="BM754" s="127">
        <v>-3.6838494116809284E-2</v>
      </c>
      <c r="BN754" s="127">
        <v>-7.2012000736590906E-2</v>
      </c>
      <c r="BO754" s="127">
        <v>-7.4786395925009602E-2</v>
      </c>
      <c r="BP754" s="127">
        <v>-6.4157606030675801E-2</v>
      </c>
      <c r="BQ754" s="127" t="s">
        <v>44</v>
      </c>
      <c r="BR754" s="127" t="s">
        <v>44</v>
      </c>
      <c r="BS754" s="127">
        <v>-1.9494431617097518E-2</v>
      </c>
      <c r="BT754" s="127">
        <v>2.8788441569943202E-2</v>
      </c>
      <c r="BU754" s="127">
        <v>3.0614705700675999E-2</v>
      </c>
      <c r="BV754" s="174">
        <v>0.1709147481783562</v>
      </c>
      <c r="BW754" s="174">
        <v>-0.4152882779964418</v>
      </c>
      <c r="BX754" s="127">
        <v>-1.7873025193735001E-2</v>
      </c>
      <c r="BY754" s="127">
        <v>-7.3475074577336597E-2</v>
      </c>
      <c r="BZ754" s="174">
        <v>8.9729491416929305E-2</v>
      </c>
      <c r="CA754" s="179">
        <v>0.7836749717185133</v>
      </c>
      <c r="CB754" s="179">
        <v>-0.51388389555294089</v>
      </c>
      <c r="CC754" s="179">
        <v>0.83002423843718887</v>
      </c>
      <c r="CD754" s="179">
        <v>0.75365412695728062</v>
      </c>
      <c r="CE754" s="179">
        <v>0.2627345889513153</v>
      </c>
      <c r="CF754" s="179">
        <v>0.90780752273120402</v>
      </c>
      <c r="CG754" s="176">
        <v>2.26426265</v>
      </c>
      <c r="CH754" s="168" t="s">
        <v>44</v>
      </c>
      <c r="CI754" s="169" t="s">
        <v>44</v>
      </c>
      <c r="CJ754" s="169" t="s">
        <v>44</v>
      </c>
      <c r="CK754" s="169" t="s">
        <v>44</v>
      </c>
      <c r="CL754" s="169" t="s">
        <v>44</v>
      </c>
      <c r="CM754" s="177">
        <v>18744909.98</v>
      </c>
      <c r="CN754" s="177">
        <v>18965833.18119048</v>
      </c>
      <c r="CO754" s="177">
        <v>-11307332.800000001</v>
      </c>
      <c r="CP754" s="127" t="s">
        <v>44</v>
      </c>
      <c r="CQ754" s="127" t="s">
        <v>44</v>
      </c>
      <c r="CR754" s="127" t="s">
        <v>44</v>
      </c>
      <c r="CS754" s="127" t="s">
        <v>44</v>
      </c>
      <c r="CT754" s="125" t="s">
        <v>44</v>
      </c>
      <c r="CU754" s="125" t="s">
        <v>44</v>
      </c>
      <c r="CV754" s="125" t="s">
        <v>7265</v>
      </c>
      <c r="CW754" s="125" t="s">
        <v>44</v>
      </c>
      <c r="CX754" s="153">
        <v>25569.625694432871</v>
      </c>
    </row>
    <row r="755" spans="1:102" ht="15" customHeight="1" x14ac:dyDescent="0.25">
      <c r="A755" s="8"/>
      <c r="B755" s="128">
        <v>42847942000150</v>
      </c>
      <c r="C755" s="151" t="s">
        <v>7096</v>
      </c>
      <c r="D755" s="125">
        <v>26</v>
      </c>
      <c r="E755" s="125"/>
      <c r="F755" s="121"/>
      <c r="G755" s="125" t="s">
        <v>7097</v>
      </c>
      <c r="H755" s="125" t="s">
        <v>3256</v>
      </c>
      <c r="I755" s="125" t="s">
        <v>3256</v>
      </c>
      <c r="J755" s="125" t="s">
        <v>3319</v>
      </c>
      <c r="K755" s="125" t="s">
        <v>3285</v>
      </c>
      <c r="L755" s="125" t="s">
        <v>3272</v>
      </c>
      <c r="M755" s="125" t="s">
        <v>112</v>
      </c>
      <c r="N755" s="125" t="s">
        <v>113</v>
      </c>
      <c r="O755" s="125" t="s">
        <v>3309</v>
      </c>
      <c r="P755" s="125" t="s">
        <v>112</v>
      </c>
      <c r="Q755" s="126">
        <v>1000</v>
      </c>
      <c r="R755" s="125" t="s">
        <v>4571</v>
      </c>
      <c r="S755" s="187" t="s">
        <v>44</v>
      </c>
      <c r="T755" s="170">
        <v>1000</v>
      </c>
      <c r="U755" s="170">
        <v>1000</v>
      </c>
      <c r="V755" s="171" t="s">
        <v>3271</v>
      </c>
      <c r="W755" s="171" t="s">
        <v>132</v>
      </c>
      <c r="X755" s="171" t="s">
        <v>7098</v>
      </c>
      <c r="Y755" s="171" t="s">
        <v>3288</v>
      </c>
      <c r="Z755" s="171">
        <v>31</v>
      </c>
      <c r="AA755" s="171" t="s">
        <v>44</v>
      </c>
      <c r="AB755" s="168" t="s">
        <v>44</v>
      </c>
      <c r="AC755" s="171" t="s">
        <v>7099</v>
      </c>
      <c r="AD755" s="168">
        <v>1.8000000000000002E-2</v>
      </c>
      <c r="AE755" s="168">
        <v>3.8000000000000006E-2</v>
      </c>
      <c r="AF755" s="168">
        <v>2.2499999999999999E-2</v>
      </c>
      <c r="AG755" s="168">
        <v>0.2</v>
      </c>
      <c r="AH755" s="171" t="s">
        <v>133</v>
      </c>
      <c r="AI755" s="171" t="s">
        <v>4607</v>
      </c>
      <c r="AJ755" s="171" t="s">
        <v>3246</v>
      </c>
      <c r="AK755" s="172">
        <v>44757</v>
      </c>
      <c r="AL755" s="186" t="s">
        <v>7100</v>
      </c>
      <c r="AM755" s="127">
        <v>-2.78143829820745E-2</v>
      </c>
      <c r="AN755" s="127">
        <v>2.5099833548063201E-2</v>
      </c>
      <c r="AO755" s="127">
        <v>0.19974028411907249</v>
      </c>
      <c r="AP755" s="127">
        <v>4.4420275252095E-2</v>
      </c>
      <c r="AQ755" s="127">
        <v>0.1131141906318633</v>
      </c>
      <c r="AR755" s="127">
        <v>-0.21869710737378309</v>
      </c>
      <c r="AS755" s="127">
        <v>0.22803454256824149</v>
      </c>
      <c r="AT755" s="127" t="s">
        <v>44</v>
      </c>
      <c r="AU755" s="127" t="s">
        <v>44</v>
      </c>
      <c r="AV755" s="127" t="s">
        <v>44</v>
      </c>
      <c r="AW755" s="127">
        <v>8.9375388191395205E-2</v>
      </c>
      <c r="AX755" s="127" t="s">
        <v>44</v>
      </c>
      <c r="AY755" s="127">
        <v>0.55283112816304036</v>
      </c>
      <c r="AZ755" s="127">
        <v>1.347094306150169</v>
      </c>
      <c r="BA755" s="127">
        <v>0.3240443933266689</v>
      </c>
      <c r="BB755" s="127">
        <v>0.8637938138496255</v>
      </c>
      <c r="BC755" s="127" t="s">
        <v>44</v>
      </c>
      <c r="BD755" s="127">
        <v>1.747734067221318</v>
      </c>
      <c r="BE755" s="127" t="s">
        <v>44</v>
      </c>
      <c r="BF755" s="127" t="s">
        <v>44</v>
      </c>
      <c r="BG755" s="127" t="s">
        <v>44</v>
      </c>
      <c r="BH755" s="127">
        <v>0.64816416400993859</v>
      </c>
      <c r="BI755" s="127">
        <v>-3.87237644403279E-2</v>
      </c>
      <c r="BJ755" s="127">
        <v>-2.0302518579729398E-2</v>
      </c>
      <c r="BK755" s="127">
        <v>5.1465376262097101E-2</v>
      </c>
      <c r="BL755" s="127">
        <v>-8.148985959072419E-2</v>
      </c>
      <c r="BM755" s="127">
        <v>-1.5771037226406825E-2</v>
      </c>
      <c r="BN755" s="127">
        <v>-0.32743683552802549</v>
      </c>
      <c r="BO755" s="127">
        <v>9.7560148983416306E-2</v>
      </c>
      <c r="BP755" s="127" t="s">
        <v>44</v>
      </c>
      <c r="BQ755" s="127" t="s">
        <v>44</v>
      </c>
      <c r="BR755" s="127" t="s">
        <v>44</v>
      </c>
      <c r="BS755" s="127">
        <v>-4.2635631306010002E-2</v>
      </c>
      <c r="BT755" s="127">
        <v>0.17668122414434489</v>
      </c>
      <c r="BU755" s="127">
        <v>0.18457002228421149</v>
      </c>
      <c r="BV755" s="174">
        <v>0.33630029625015279</v>
      </c>
      <c r="BW755" s="174">
        <v>-0.1084307649194681</v>
      </c>
      <c r="BX755" s="127">
        <v>-0.14045331405604189</v>
      </c>
      <c r="BY755" s="127">
        <v>-0.26137078358259019</v>
      </c>
      <c r="BZ755" s="174">
        <v>0.8914199071633736</v>
      </c>
      <c r="CA755" s="179">
        <v>0.85016015575412518</v>
      </c>
      <c r="CB755" s="179">
        <v>-0.36675609277116289</v>
      </c>
      <c r="CC755" s="179">
        <v>0.64660334886408932</v>
      </c>
      <c r="CD755" s="179">
        <v>0.5029275458169461</v>
      </c>
      <c r="CE755" s="179">
        <v>0.1733065289180972</v>
      </c>
      <c r="CF755" s="179">
        <v>0.71725288194734682</v>
      </c>
      <c r="CG755" s="176">
        <v>138.13413962999999</v>
      </c>
      <c r="CH755" s="168">
        <v>0.18</v>
      </c>
      <c r="CI755" s="169">
        <v>7.4999999999999997E-2</v>
      </c>
      <c r="CJ755" s="169">
        <v>3.2400000000000007E-3</v>
      </c>
      <c r="CK755" s="169" t="s">
        <v>44</v>
      </c>
      <c r="CL755" s="169">
        <v>3.2400000000000007E-3</v>
      </c>
      <c r="CM755" s="177">
        <v>478599116.27999997</v>
      </c>
      <c r="CN755" s="177">
        <v>508143804.60746014</v>
      </c>
      <c r="CO755" s="177">
        <v>-48125611.75</v>
      </c>
      <c r="CP755" s="127" t="s">
        <v>44</v>
      </c>
      <c r="CQ755" s="127" t="s">
        <v>44</v>
      </c>
      <c r="CR755" s="127" t="s">
        <v>44</v>
      </c>
      <c r="CS755" s="127" t="s">
        <v>44</v>
      </c>
      <c r="CT755" s="125" t="s">
        <v>44</v>
      </c>
      <c r="CU755" s="125" t="s">
        <v>44</v>
      </c>
      <c r="CV755" s="125" t="s">
        <v>7101</v>
      </c>
      <c r="CW755" s="125" t="s">
        <v>44</v>
      </c>
      <c r="CX755" s="153">
        <v>25569.625694432871</v>
      </c>
    </row>
    <row r="756" spans="1:102" ht="15" customHeight="1" x14ac:dyDescent="0.25">
      <c r="A756" s="8"/>
      <c r="B756" s="128">
        <v>41681126000156</v>
      </c>
      <c r="C756" s="151" t="s">
        <v>7102</v>
      </c>
      <c r="D756" s="125">
        <v>31</v>
      </c>
      <c r="E756" s="125"/>
      <c r="F756" s="121"/>
      <c r="G756" s="125" t="s">
        <v>7103</v>
      </c>
      <c r="H756" s="125" t="s">
        <v>153</v>
      </c>
      <c r="I756" s="125" t="s">
        <v>2325</v>
      </c>
      <c r="J756" s="125" t="s">
        <v>3319</v>
      </c>
      <c r="K756" s="125" t="s">
        <v>3285</v>
      </c>
      <c r="L756" s="125" t="s">
        <v>3273</v>
      </c>
      <c r="M756" s="125" t="s">
        <v>112</v>
      </c>
      <c r="N756" s="125" t="s">
        <v>113</v>
      </c>
      <c r="O756" s="125" t="s">
        <v>3309</v>
      </c>
      <c r="P756" s="125" t="s">
        <v>5406</v>
      </c>
      <c r="Q756" s="126">
        <v>10000</v>
      </c>
      <c r="R756" s="125" t="s">
        <v>4571</v>
      </c>
      <c r="S756" s="187" t="s">
        <v>44</v>
      </c>
      <c r="T756" s="170">
        <v>1000</v>
      </c>
      <c r="U756" s="170">
        <v>10000</v>
      </c>
      <c r="V756" s="171" t="s">
        <v>3271</v>
      </c>
      <c r="W756" s="171" t="s">
        <v>3288</v>
      </c>
      <c r="X756" s="171" t="s">
        <v>5193</v>
      </c>
      <c r="Y756" s="171" t="s">
        <v>3292</v>
      </c>
      <c r="Z756" s="171">
        <v>47</v>
      </c>
      <c r="AA756" s="171" t="s">
        <v>44</v>
      </c>
      <c r="AB756" s="168" t="s">
        <v>44</v>
      </c>
      <c r="AC756" s="171" t="s">
        <v>44</v>
      </c>
      <c r="AD756" s="168">
        <v>0.01</v>
      </c>
      <c r="AE756" s="168" t="s">
        <v>44</v>
      </c>
      <c r="AF756" s="168">
        <v>1.0500000000000001E-2</v>
      </c>
      <c r="AG756" s="168">
        <v>0.1</v>
      </c>
      <c r="AH756" s="171" t="s">
        <v>3253</v>
      </c>
      <c r="AI756" s="171" t="s">
        <v>3254</v>
      </c>
      <c r="AJ756" s="171" t="s">
        <v>3246</v>
      </c>
      <c r="AK756" s="172">
        <v>44375</v>
      </c>
      <c r="AL756" s="186" t="s">
        <v>7104</v>
      </c>
      <c r="AM756" s="127">
        <v>1.0906582660981099E-2</v>
      </c>
      <c r="AN756" s="127">
        <v>7.0443691550243104E-2</v>
      </c>
      <c r="AO756" s="127">
        <v>0.23846407442994089</v>
      </c>
      <c r="AP756" s="127">
        <v>0.14179896516872831</v>
      </c>
      <c r="AQ756" s="127">
        <v>0.18229533917373739</v>
      </c>
      <c r="AR756" s="127">
        <v>-0.1426614429868345</v>
      </c>
      <c r="AS756" s="127">
        <v>0.22389983910872319</v>
      </c>
      <c r="AT756" s="127">
        <v>-0.1223850408753169</v>
      </c>
      <c r="AU756" s="127" t="s">
        <v>44</v>
      </c>
      <c r="AV756" s="127" t="s">
        <v>44</v>
      </c>
      <c r="AW756" s="127">
        <v>1.10542382076244E-2</v>
      </c>
      <c r="AX756" s="127">
        <v>0.99974345041622237</v>
      </c>
      <c r="AY756" s="127">
        <v>1.5515427780474311</v>
      </c>
      <c r="AZ756" s="127">
        <v>1.6082564331111311</v>
      </c>
      <c r="BA756" s="127">
        <v>1.0836894682673823</v>
      </c>
      <c r="BB756" s="127">
        <v>1.4867708761556555</v>
      </c>
      <c r="BC756" s="127" t="s">
        <v>44</v>
      </c>
      <c r="BD756" s="127">
        <v>1.7160442977124053</v>
      </c>
      <c r="BE756" s="127" t="s">
        <v>44</v>
      </c>
      <c r="BF756" s="127" t="s">
        <v>44</v>
      </c>
      <c r="BG756" s="127" t="s">
        <v>44</v>
      </c>
      <c r="BH756" s="127">
        <v>7.4051925434462595E-2</v>
      </c>
      <c r="BI756" s="127">
        <v>-2.7987972723000001E-6</v>
      </c>
      <c r="BJ756" s="127">
        <v>2.50413394224504E-2</v>
      </c>
      <c r="BK756" s="127">
        <v>9.0189166572965496E-2</v>
      </c>
      <c r="BL756" s="127">
        <v>9.6835512046102856E-3</v>
      </c>
      <c r="BM756" s="127">
        <v>5.3165093843314137E-2</v>
      </c>
      <c r="BN756" s="127">
        <v>-0.25140117114107691</v>
      </c>
      <c r="BO756" s="127">
        <v>9.3425445523898004E-2</v>
      </c>
      <c r="BP756" s="127">
        <v>-0.24611507632835111</v>
      </c>
      <c r="BQ756" s="127" t="s">
        <v>44</v>
      </c>
      <c r="BR756" s="127" t="s">
        <v>44</v>
      </c>
      <c r="BS756" s="127">
        <v>-0.12026920432208088</v>
      </c>
      <c r="BT756" s="127">
        <v>0.1751492850634051</v>
      </c>
      <c r="BU756" s="127">
        <v>0.18735562806469841</v>
      </c>
      <c r="BV756" s="174">
        <v>0.51932546631935039</v>
      </c>
      <c r="BW756" s="174">
        <v>-0.45774059745792312</v>
      </c>
      <c r="BX756" s="127">
        <v>-9.4123684909474495E-2</v>
      </c>
      <c r="BY756" s="127">
        <v>-0.39033105104302429</v>
      </c>
      <c r="BZ756" s="174">
        <v>0.939486986716356</v>
      </c>
      <c r="CA756" s="179">
        <v>0.91470285745897917</v>
      </c>
      <c r="CB756" s="179">
        <v>-0.4484220379980926</v>
      </c>
      <c r="CC756" s="179">
        <v>0.64642965564296484</v>
      </c>
      <c r="CD756" s="179">
        <v>0.54229622789422183</v>
      </c>
      <c r="CE756" s="179">
        <v>0.14001498750811101</v>
      </c>
      <c r="CF756" s="179">
        <v>0.7562458057039243</v>
      </c>
      <c r="CG756" s="176">
        <v>1.0544807</v>
      </c>
      <c r="CH756" s="168">
        <v>0.33</v>
      </c>
      <c r="CI756" s="169">
        <v>0.1</v>
      </c>
      <c r="CJ756" s="169">
        <v>3.3E-3</v>
      </c>
      <c r="CK756" s="169" t="s">
        <v>44</v>
      </c>
      <c r="CL756" s="169">
        <v>3.3E-3</v>
      </c>
      <c r="CM756" s="177">
        <v>61955219.469999999</v>
      </c>
      <c r="CN756" s="177">
        <v>59874537.776746042</v>
      </c>
      <c r="CO756" s="177">
        <v>-2276993.709999999</v>
      </c>
      <c r="CP756" s="127" t="s">
        <v>44</v>
      </c>
      <c r="CQ756" s="127" t="s">
        <v>44</v>
      </c>
      <c r="CR756" s="127" t="s">
        <v>44</v>
      </c>
      <c r="CS756" s="127" t="s">
        <v>44</v>
      </c>
      <c r="CT756" s="125" t="s">
        <v>44</v>
      </c>
      <c r="CU756" s="125" t="s">
        <v>44</v>
      </c>
      <c r="CV756" s="125" t="s">
        <v>7105</v>
      </c>
      <c r="CW756" s="125" t="s">
        <v>44</v>
      </c>
      <c r="CX756" s="153">
        <v>25569.625694432871</v>
      </c>
    </row>
    <row r="757" spans="1:102" ht="15" customHeight="1" x14ac:dyDescent="0.25">
      <c r="A757" s="8"/>
      <c r="B757" s="128">
        <v>24140275000199</v>
      </c>
      <c r="C757" s="151" t="s">
        <v>7106</v>
      </c>
      <c r="D757" s="125">
        <v>13</v>
      </c>
      <c r="E757" s="125"/>
      <c r="F757" s="121" t="s">
        <v>3267</v>
      </c>
      <c r="G757" s="125" t="s">
        <v>7103</v>
      </c>
      <c r="H757" s="125" t="s">
        <v>153</v>
      </c>
      <c r="I757" s="125" t="s">
        <v>2325</v>
      </c>
      <c r="J757" s="125" t="s">
        <v>3318</v>
      </c>
      <c r="K757" s="125" t="s">
        <v>3285</v>
      </c>
      <c r="L757" s="125" t="s">
        <v>3273</v>
      </c>
      <c r="M757" s="125" t="s">
        <v>110</v>
      </c>
      <c r="N757" s="125" t="s">
        <v>111</v>
      </c>
      <c r="O757" s="125" t="s">
        <v>4730</v>
      </c>
      <c r="P757" s="125" t="s">
        <v>3299</v>
      </c>
      <c r="Q757" s="126">
        <v>10000</v>
      </c>
      <c r="R757" s="125" t="s">
        <v>4571</v>
      </c>
      <c r="S757" s="187" t="s">
        <v>44</v>
      </c>
      <c r="T757" s="170">
        <v>1000</v>
      </c>
      <c r="U757" s="170">
        <v>10000</v>
      </c>
      <c r="V757" s="171" t="s">
        <v>3271</v>
      </c>
      <c r="W757" s="171" t="s">
        <v>3288</v>
      </c>
      <c r="X757" s="171" t="s">
        <v>5193</v>
      </c>
      <c r="Y757" s="171" t="s">
        <v>3292</v>
      </c>
      <c r="Z757" s="171">
        <v>47</v>
      </c>
      <c r="AA757" s="171" t="s">
        <v>44</v>
      </c>
      <c r="AB757" s="168" t="s">
        <v>44</v>
      </c>
      <c r="AC757" s="171" t="s">
        <v>44</v>
      </c>
      <c r="AD757" s="168">
        <v>0.01</v>
      </c>
      <c r="AE757" s="168" t="s">
        <v>44</v>
      </c>
      <c r="AF757" s="168">
        <v>1.0500000000000001E-2</v>
      </c>
      <c r="AG757" s="168" t="s">
        <v>44</v>
      </c>
      <c r="AH757" s="171" t="s">
        <v>44</v>
      </c>
      <c r="AI757" s="171" t="s">
        <v>44</v>
      </c>
      <c r="AJ757" s="171" t="s">
        <v>130</v>
      </c>
      <c r="AK757" s="172">
        <v>42564</v>
      </c>
      <c r="AL757" s="186" t="s">
        <v>7107</v>
      </c>
      <c r="AM757" s="127">
        <v>2.01150603389477E-2</v>
      </c>
      <c r="AN757" s="127">
        <v>2.0466277930840601E-2</v>
      </c>
      <c r="AO757" s="127">
        <v>0.1213810738559413</v>
      </c>
      <c r="AP757" s="127">
        <v>9.5529118910673005E-2</v>
      </c>
      <c r="AQ757" s="127">
        <v>9.5999906521616996E-2</v>
      </c>
      <c r="AR757" s="127">
        <v>-1.29405752253667E-2</v>
      </c>
      <c r="AS757" s="127">
        <v>0.1221379554876718</v>
      </c>
      <c r="AT757" s="127">
        <v>0.12416863216297221</v>
      </c>
      <c r="AU757" s="127" t="s">
        <v>44</v>
      </c>
      <c r="AV757" s="127" t="s">
        <v>44</v>
      </c>
      <c r="AW757" s="127">
        <v>9.5690131140284601E-2</v>
      </c>
      <c r="AX757" s="127">
        <v>1.8438314230665831</v>
      </c>
      <c r="AY757" s="127">
        <v>0.45077571913531789</v>
      </c>
      <c r="AZ757" s="127">
        <v>0.81862181275488899</v>
      </c>
      <c r="BA757" s="127">
        <v>0.71430313979758875</v>
      </c>
      <c r="BB757" s="127">
        <v>0.72108980619083907</v>
      </c>
      <c r="BC757" s="127" t="s">
        <v>44</v>
      </c>
      <c r="BD757" s="127">
        <v>0.93610671130091438</v>
      </c>
      <c r="BE757" s="127">
        <v>1.0035447877173247</v>
      </c>
      <c r="BF757" s="127" t="s">
        <v>44</v>
      </c>
      <c r="BG757" s="127" t="s">
        <v>44</v>
      </c>
      <c r="BH757" s="127">
        <v>1.0418550788362515</v>
      </c>
      <c r="BI757" s="127">
        <v>9.2056788806942E-3</v>
      </c>
      <c r="BJ757" s="127">
        <v>-2.4936074196951898E-2</v>
      </c>
      <c r="BK757" s="127">
        <v>-2.6893834001034001E-2</v>
      </c>
      <c r="BL757" s="127">
        <v>-3.3701262251784381E-2</v>
      </c>
      <c r="BM757" s="127">
        <v>-3.2769171018835364E-2</v>
      </c>
      <c r="BN757" s="127">
        <v>-0.1216803033796091</v>
      </c>
      <c r="BO757" s="127">
        <v>-8.3364380971533009E-3</v>
      </c>
      <c r="BP757" s="127">
        <v>4.3859670993800002E-4</v>
      </c>
      <c r="BQ757" s="127" t="s">
        <v>44</v>
      </c>
      <c r="BR757" s="127" t="s">
        <v>44</v>
      </c>
      <c r="BS757" s="127">
        <v>3.52084290593635E-3</v>
      </c>
      <c r="BT757" s="127">
        <v>6.5722065306947894E-2</v>
      </c>
      <c r="BU757" s="127">
        <v>6.5649247725037593E-2</v>
      </c>
      <c r="BV757" s="174">
        <v>-0.32800913396658321</v>
      </c>
      <c r="BW757" s="174">
        <v>7.0441405114427397E-2</v>
      </c>
      <c r="BX757" s="127">
        <v>-6.0726469845824499E-2</v>
      </c>
      <c r="BY757" s="127">
        <v>-0.16397497854758411</v>
      </c>
      <c r="BZ757" s="174">
        <v>0.24003575646877851</v>
      </c>
      <c r="CA757" s="179">
        <v>0.82526170200424243</v>
      </c>
      <c r="CB757" s="179">
        <v>-0.55573118680275702</v>
      </c>
      <c r="CC757" s="179">
        <v>0.80235349741740303</v>
      </c>
      <c r="CD757" s="179">
        <v>0.72148984114137538</v>
      </c>
      <c r="CE757" s="179">
        <v>0.1230533585062249</v>
      </c>
      <c r="CF757" s="179">
        <v>0.96485219603303718</v>
      </c>
      <c r="CG757" s="176">
        <v>2.4384454999999998</v>
      </c>
      <c r="CH757" s="168">
        <v>0.28499999999999998</v>
      </c>
      <c r="CI757" s="169" t="s">
        <v>44</v>
      </c>
      <c r="CJ757" s="169">
        <v>2.8500000000000001E-3</v>
      </c>
      <c r="CK757" s="169" t="s">
        <v>44</v>
      </c>
      <c r="CL757" s="169">
        <v>2.8500000000000001E-3</v>
      </c>
      <c r="CM757" s="177">
        <v>302200137.16000003</v>
      </c>
      <c r="CN757" s="177">
        <v>302835067.04031754</v>
      </c>
      <c r="CO757" s="177">
        <v>-7516602.040000001</v>
      </c>
      <c r="CP757" s="127" t="s">
        <v>44</v>
      </c>
      <c r="CQ757" s="127" t="s">
        <v>44</v>
      </c>
      <c r="CR757" s="127" t="s">
        <v>44</v>
      </c>
      <c r="CS757" s="127" t="s">
        <v>44</v>
      </c>
      <c r="CT757" s="125" t="s">
        <v>44</v>
      </c>
      <c r="CU757" s="125" t="s">
        <v>44</v>
      </c>
      <c r="CV757" s="125" t="s">
        <v>7108</v>
      </c>
      <c r="CW757" s="125" t="s">
        <v>44</v>
      </c>
      <c r="CX757" s="153">
        <v>25569.625694432871</v>
      </c>
    </row>
    <row r="758" spans="1:102" ht="15" customHeight="1" x14ac:dyDescent="0.25">
      <c r="A758" s="8"/>
      <c r="B758" s="128">
        <v>57976525000184</v>
      </c>
      <c r="C758" s="151" t="s">
        <v>7109</v>
      </c>
      <c r="D758" s="125">
        <v>2</v>
      </c>
      <c r="E758" s="125"/>
      <c r="F758" s="121"/>
      <c r="G758" s="125" t="s">
        <v>5304</v>
      </c>
      <c r="H758" s="125" t="s">
        <v>3924</v>
      </c>
      <c r="I758" s="125" t="s">
        <v>3924</v>
      </c>
      <c r="J758" s="125" t="s">
        <v>3317</v>
      </c>
      <c r="K758" s="125" t="s">
        <v>3285</v>
      </c>
      <c r="L758" s="125" t="s">
        <v>3272</v>
      </c>
      <c r="M758" s="125" t="s">
        <v>160</v>
      </c>
      <c r="N758" s="125" t="s">
        <v>3328</v>
      </c>
      <c r="O758" s="125" t="s">
        <v>3326</v>
      </c>
      <c r="P758" s="125" t="s">
        <v>3320</v>
      </c>
      <c r="Q758" s="126">
        <v>500</v>
      </c>
      <c r="R758" s="125" t="s">
        <v>4571</v>
      </c>
      <c r="S758" s="187" t="s">
        <v>44</v>
      </c>
      <c r="T758" s="170">
        <v>500</v>
      </c>
      <c r="U758" s="170">
        <v>500</v>
      </c>
      <c r="V758" s="171" t="s">
        <v>4723</v>
      </c>
      <c r="W758" s="171" t="s">
        <v>132</v>
      </c>
      <c r="X758" s="171" t="s">
        <v>132</v>
      </c>
      <c r="Y758" s="171" t="s">
        <v>132</v>
      </c>
      <c r="Z758" s="171">
        <v>0</v>
      </c>
      <c r="AA758" s="171" t="s">
        <v>44</v>
      </c>
      <c r="AB758" s="168" t="s">
        <v>44</v>
      </c>
      <c r="AC758" s="171" t="s">
        <v>44</v>
      </c>
      <c r="AD758" s="168">
        <v>1.9E-3</v>
      </c>
      <c r="AE758" s="168" t="s">
        <v>44</v>
      </c>
      <c r="AF758" s="168">
        <v>4.0000000000000001E-3</v>
      </c>
      <c r="AG758" s="168" t="s">
        <v>44</v>
      </c>
      <c r="AH758" s="171" t="s">
        <v>44</v>
      </c>
      <c r="AI758" s="171" t="s">
        <v>44</v>
      </c>
      <c r="AJ758" s="171" t="s">
        <v>44</v>
      </c>
      <c r="AK758" s="172">
        <v>45635</v>
      </c>
      <c r="AL758" s="186" t="s">
        <v>7110</v>
      </c>
      <c r="AM758" s="127">
        <v>1.07764108985672E-2</v>
      </c>
      <c r="AN758" s="127">
        <v>4.5349897536645298E-2</v>
      </c>
      <c r="AO758" s="127">
        <v>0.14759612295543389</v>
      </c>
      <c r="AP758" s="127" t="s">
        <v>44</v>
      </c>
      <c r="AQ758" s="127" t="s">
        <v>44</v>
      </c>
      <c r="AR758" s="127" t="s">
        <v>44</v>
      </c>
      <c r="AS758" s="127" t="s">
        <v>44</v>
      </c>
      <c r="AT758" s="127" t="s">
        <v>44</v>
      </c>
      <c r="AU758" s="127" t="s">
        <v>44</v>
      </c>
      <c r="AV758" s="127" t="s">
        <v>44</v>
      </c>
      <c r="AW758" s="127">
        <v>0.14283492810157011</v>
      </c>
      <c r="AX758" s="127">
        <v>0.98781135665710917</v>
      </c>
      <c r="AY758" s="127">
        <v>0.99884467238614238</v>
      </c>
      <c r="AZ758" s="127">
        <v>0.99542211887802201</v>
      </c>
      <c r="BA758" s="127" t="s">
        <v>44</v>
      </c>
      <c r="BB758" s="127" t="s">
        <v>44</v>
      </c>
      <c r="BC758" s="127" t="s">
        <v>44</v>
      </c>
      <c r="BD758" s="127" t="s">
        <v>44</v>
      </c>
      <c r="BE758" s="127" t="s">
        <v>44</v>
      </c>
      <c r="BF758" s="127" t="s">
        <v>44</v>
      </c>
      <c r="BG758" s="127" t="s">
        <v>44</v>
      </c>
      <c r="BH758" s="127">
        <v>0.99262272639511984</v>
      </c>
      <c r="BI758" s="127">
        <v>-1.3297055968610001E-4</v>
      </c>
      <c r="BJ758" s="127">
        <v>-5.2454591147299998E-5</v>
      </c>
      <c r="BK758" s="127">
        <v>-6.787849015414E-4</v>
      </c>
      <c r="BL758" s="127" t="s">
        <v>44</v>
      </c>
      <c r="BM758" s="127" t="s">
        <v>44</v>
      </c>
      <c r="BN758" s="127" t="s">
        <v>44</v>
      </c>
      <c r="BO758" s="127" t="s">
        <v>44</v>
      </c>
      <c r="BP758" s="127" t="s">
        <v>44</v>
      </c>
      <c r="BQ758" s="127" t="s">
        <v>44</v>
      </c>
      <c r="BR758" s="127" t="s">
        <v>44</v>
      </c>
      <c r="BS758" s="127">
        <v>-9.2802434398631117E-4</v>
      </c>
      <c r="BT758" s="127">
        <v>2.5769978224169998E-4</v>
      </c>
      <c r="BU758" s="127">
        <v>7.0731960720869997E-4</v>
      </c>
      <c r="BV758" s="174">
        <v>-2.2957066677066287</v>
      </c>
      <c r="BW758" s="174">
        <v>-1.2834714932462872</v>
      </c>
      <c r="BX758" s="127" t="s">
        <v>44</v>
      </c>
      <c r="BY758" s="127" t="s">
        <v>44</v>
      </c>
      <c r="BZ758" s="174">
        <v>-2.5559878494000002E-5</v>
      </c>
      <c r="CA758" s="179">
        <v>-1.7335026090237099E-2</v>
      </c>
      <c r="CB758" s="179">
        <v>4.7191869798325799E-2</v>
      </c>
      <c r="CC758" s="179">
        <v>7.6719315186056999E-3</v>
      </c>
      <c r="CD758" s="179">
        <v>-2.0065965804302598E-2</v>
      </c>
      <c r="CE758" s="179">
        <v>-5.0581558206858203E-2</v>
      </c>
      <c r="CF758" s="179">
        <v>-1.00983112725576E-2</v>
      </c>
      <c r="CG758" s="176">
        <v>1.19737921</v>
      </c>
      <c r="CH758" s="168">
        <v>0.52600000000000002</v>
      </c>
      <c r="CI758" s="169" t="s">
        <v>44</v>
      </c>
      <c r="CJ758" s="169">
        <v>9.9940000000000011E-4</v>
      </c>
      <c r="CK758" s="169" t="s">
        <v>44</v>
      </c>
      <c r="CL758" s="169">
        <v>9.9940000000000011E-4</v>
      </c>
      <c r="CM758" s="177">
        <v>89486501.540000007</v>
      </c>
      <c r="CN758" s="177">
        <v>99702368.428333357</v>
      </c>
      <c r="CO758" s="177">
        <v>-33383921.500000011</v>
      </c>
      <c r="CP758" s="127" t="s">
        <v>44</v>
      </c>
      <c r="CQ758" s="127" t="s">
        <v>44</v>
      </c>
      <c r="CR758" s="127" t="s">
        <v>44</v>
      </c>
      <c r="CS758" s="127" t="s">
        <v>44</v>
      </c>
      <c r="CT758" s="125" t="s">
        <v>44</v>
      </c>
      <c r="CU758" s="125" t="s">
        <v>44</v>
      </c>
      <c r="CV758" s="125" t="s">
        <v>7111</v>
      </c>
      <c r="CW758" s="125" t="s">
        <v>44</v>
      </c>
      <c r="CX758" s="153">
        <v>25569.625694432871</v>
      </c>
    </row>
    <row r="759" spans="1:102" ht="15" customHeight="1" x14ac:dyDescent="0.25">
      <c r="A759" s="8"/>
      <c r="B759" s="128">
        <v>52923285000136</v>
      </c>
      <c r="C759" s="151" t="s">
        <v>7287</v>
      </c>
      <c r="D759" s="125">
        <v>26</v>
      </c>
      <c r="E759" s="125"/>
      <c r="F759" s="121"/>
      <c r="G759" s="125" t="s">
        <v>5304</v>
      </c>
      <c r="H759" s="125" t="s">
        <v>347</v>
      </c>
      <c r="I759" s="125" t="s">
        <v>3256</v>
      </c>
      <c r="J759" s="125" t="s">
        <v>357</v>
      </c>
      <c r="K759" s="125" t="s">
        <v>44</v>
      </c>
      <c r="L759" s="125" t="s">
        <v>4876</v>
      </c>
      <c r="M759" s="125" t="s">
        <v>112</v>
      </c>
      <c r="N759" s="125" t="s">
        <v>4570</v>
      </c>
      <c r="O759" s="125" t="s">
        <v>4730</v>
      </c>
      <c r="P759" s="125" t="s">
        <v>112</v>
      </c>
      <c r="Q759" s="126">
        <v>1000</v>
      </c>
      <c r="R759" s="125" t="s">
        <v>4612</v>
      </c>
      <c r="S759" s="187" t="s">
        <v>44</v>
      </c>
      <c r="T759" s="170">
        <v>500</v>
      </c>
      <c r="U759" s="170">
        <v>1000</v>
      </c>
      <c r="V759" s="171" t="s">
        <v>3271</v>
      </c>
      <c r="W759" s="171" t="s">
        <v>132</v>
      </c>
      <c r="X759" s="171" t="s">
        <v>5255</v>
      </c>
      <c r="Y759" s="171" t="s">
        <v>3292</v>
      </c>
      <c r="Z759" s="171">
        <v>33</v>
      </c>
      <c r="AA759" s="171" t="s">
        <v>44</v>
      </c>
      <c r="AB759" s="168" t="s">
        <v>44</v>
      </c>
      <c r="AC759" s="171" t="s">
        <v>44</v>
      </c>
      <c r="AD759" s="168">
        <v>4.0000000000000002E-4</v>
      </c>
      <c r="AE759" s="168" t="s">
        <v>44</v>
      </c>
      <c r="AF759" s="168" t="s">
        <v>44</v>
      </c>
      <c r="AG759" s="168">
        <v>0.1</v>
      </c>
      <c r="AH759" s="171" t="s">
        <v>3253</v>
      </c>
      <c r="AI759" s="171" t="s">
        <v>3254</v>
      </c>
      <c r="AJ759" s="171" t="s">
        <v>4670</v>
      </c>
      <c r="AK759" s="172">
        <v>45252</v>
      </c>
      <c r="AL759" s="186" t="s">
        <v>7288</v>
      </c>
      <c r="AM759" s="127">
        <v>9.7990543819220302E-2</v>
      </c>
      <c r="AN759" s="127">
        <v>7.86789886661447E-2</v>
      </c>
      <c r="AO759" s="127">
        <v>0.26245154010122751</v>
      </c>
      <c r="AP759" s="127">
        <v>0.1226816457696871</v>
      </c>
      <c r="AQ759" s="127" t="s">
        <v>44</v>
      </c>
      <c r="AR759" s="127">
        <v>-0.14083937779182171</v>
      </c>
      <c r="AS759" s="127" t="s">
        <v>44</v>
      </c>
      <c r="AT759" s="127" t="s">
        <v>44</v>
      </c>
      <c r="AU759" s="127" t="s">
        <v>44</v>
      </c>
      <c r="AV759" s="127" t="s">
        <v>44</v>
      </c>
      <c r="AW759" s="127">
        <v>0.1023600907810982</v>
      </c>
      <c r="AX759" s="127">
        <v>8.9822272870553679</v>
      </c>
      <c r="AY759" s="127">
        <v>1.7329275902862775</v>
      </c>
      <c r="AZ759" s="127">
        <v>1.7700334054794076</v>
      </c>
      <c r="BA759" s="127">
        <v>0.92921785241517096</v>
      </c>
      <c r="BB759" s="127" t="s">
        <v>44</v>
      </c>
      <c r="BC759" s="127" t="s">
        <v>44</v>
      </c>
      <c r="BD759" s="127" t="s">
        <v>44</v>
      </c>
      <c r="BE759" s="127" t="s">
        <v>44</v>
      </c>
      <c r="BF759" s="127" t="s">
        <v>44</v>
      </c>
      <c r="BG759" s="127" t="s">
        <v>44</v>
      </c>
      <c r="BH759" s="127">
        <v>0.78418989092085867</v>
      </c>
      <c r="BI759" s="127">
        <v>8.7081162360966802E-2</v>
      </c>
      <c r="BJ759" s="127">
        <v>3.3276636538352097E-2</v>
      </c>
      <c r="BK759" s="127">
        <v>0.1141766322442521</v>
      </c>
      <c r="BL759" s="127">
        <v>-8.2552281580170472E-3</v>
      </c>
      <c r="BM759" s="127" t="s">
        <v>44</v>
      </c>
      <c r="BN759" s="127">
        <v>-0.24957910594606411</v>
      </c>
      <c r="BO759" s="127" t="s">
        <v>44</v>
      </c>
      <c r="BP759" s="127" t="s">
        <v>44</v>
      </c>
      <c r="BQ759" s="127" t="s">
        <v>44</v>
      </c>
      <c r="BR759" s="127" t="s">
        <v>44</v>
      </c>
      <c r="BS759" s="127">
        <v>-2.4917199044335425E-2</v>
      </c>
      <c r="BT759" s="127">
        <v>0.1579076008335453</v>
      </c>
      <c r="BU759" s="127">
        <v>0.14321285389345159</v>
      </c>
      <c r="BV759" s="174">
        <v>0.6794687749832099</v>
      </c>
      <c r="BW759" s="174">
        <v>-9.0657758822275294E-2</v>
      </c>
      <c r="BX759" s="127">
        <v>-0.1074543477873961</v>
      </c>
      <c r="BY759" s="127">
        <v>-0.1529606189707452</v>
      </c>
      <c r="BZ759" s="174">
        <v>0.72352286169061053</v>
      </c>
      <c r="CA759" s="179">
        <v>0.75190427438628848</v>
      </c>
      <c r="CB759" s="179">
        <v>-0.48066543848716409</v>
      </c>
      <c r="CC759" s="179">
        <v>0.67342335039050694</v>
      </c>
      <c r="CD759" s="179">
        <v>0.54357103791220307</v>
      </c>
      <c r="CE759" s="179">
        <v>0.35783547122792148</v>
      </c>
      <c r="CF759" s="179">
        <v>0.79436758124292517</v>
      </c>
      <c r="CG759" s="176">
        <v>1.26702621</v>
      </c>
      <c r="CH759" s="168" t="s">
        <v>44</v>
      </c>
      <c r="CI759" s="169" t="s">
        <v>44</v>
      </c>
      <c r="CJ759" s="169" t="s">
        <v>44</v>
      </c>
      <c r="CK759" s="169" t="s">
        <v>44</v>
      </c>
      <c r="CL759" s="169" t="s">
        <v>44</v>
      </c>
      <c r="CM759" s="177">
        <v>9283029.8300000001</v>
      </c>
      <c r="CN759" s="177">
        <v>8750553.3286507931</v>
      </c>
      <c r="CO759" s="177" t="s">
        <v>44</v>
      </c>
      <c r="CP759" s="127" t="s">
        <v>44</v>
      </c>
      <c r="CQ759" s="127" t="s">
        <v>44</v>
      </c>
      <c r="CR759" s="127" t="s">
        <v>44</v>
      </c>
      <c r="CS759" s="127" t="s">
        <v>44</v>
      </c>
      <c r="CT759" s="125" t="s">
        <v>44</v>
      </c>
      <c r="CU759" s="125" t="s">
        <v>44</v>
      </c>
      <c r="CV759" s="125" t="s">
        <v>7289</v>
      </c>
      <c r="CW759" s="125" t="s">
        <v>44</v>
      </c>
      <c r="CX759" s="153">
        <v>25569.604861099539</v>
      </c>
    </row>
    <row r="760" spans="1:102" ht="15" customHeight="1" x14ac:dyDescent="0.25">
      <c r="A760" s="8"/>
      <c r="B760" s="128">
        <v>38443120000136</v>
      </c>
      <c r="C760" s="151" t="s">
        <v>7290</v>
      </c>
      <c r="D760" s="125">
        <v>29</v>
      </c>
      <c r="E760" s="125"/>
      <c r="F760" s="121"/>
      <c r="G760" s="125" t="s">
        <v>3923</v>
      </c>
      <c r="H760" s="125" t="s">
        <v>2454</v>
      </c>
      <c r="I760" s="125" t="s">
        <v>2454</v>
      </c>
      <c r="J760" s="125" t="s">
        <v>3319</v>
      </c>
      <c r="K760" s="125" t="s">
        <v>3285</v>
      </c>
      <c r="L760" s="125" t="s">
        <v>3272</v>
      </c>
      <c r="M760" s="125" t="s">
        <v>112</v>
      </c>
      <c r="N760" s="125" t="s">
        <v>4570</v>
      </c>
      <c r="O760" s="125" t="s">
        <v>447</v>
      </c>
      <c r="P760" s="125" t="s">
        <v>4926</v>
      </c>
      <c r="Q760" s="126">
        <v>500</v>
      </c>
      <c r="R760" s="125" t="s">
        <v>4571</v>
      </c>
      <c r="S760" s="187" t="s">
        <v>44</v>
      </c>
      <c r="T760" s="170">
        <v>100</v>
      </c>
      <c r="U760" s="170">
        <v>100</v>
      </c>
      <c r="V760" s="171" t="s">
        <v>3271</v>
      </c>
      <c r="W760" s="171" t="s">
        <v>3292</v>
      </c>
      <c r="X760" s="171" t="s">
        <v>3292</v>
      </c>
      <c r="Y760" s="171" t="s">
        <v>4678</v>
      </c>
      <c r="Z760" s="171">
        <v>7</v>
      </c>
      <c r="AA760" s="171" t="s">
        <v>44</v>
      </c>
      <c r="AB760" s="168" t="s">
        <v>44</v>
      </c>
      <c r="AC760" s="171" t="s">
        <v>7291</v>
      </c>
      <c r="AD760" s="168">
        <v>8.0000000000000002E-3</v>
      </c>
      <c r="AE760" s="168">
        <v>0.20800000000000002</v>
      </c>
      <c r="AF760" s="168">
        <v>1.2E-2</v>
      </c>
      <c r="AG760" s="168" t="s">
        <v>44</v>
      </c>
      <c r="AH760" s="171" t="s">
        <v>44</v>
      </c>
      <c r="AI760" s="171" t="s">
        <v>44</v>
      </c>
      <c r="AJ760" s="171" t="s">
        <v>44</v>
      </c>
      <c r="AK760" s="172">
        <v>44148</v>
      </c>
      <c r="AL760" s="186" t="s">
        <v>7292</v>
      </c>
      <c r="AM760" s="127">
        <v>0.20780316707029289</v>
      </c>
      <c r="AN760" s="127">
        <v>0.24597845543997021</v>
      </c>
      <c r="AO760" s="127">
        <v>0.83157621116838021</v>
      </c>
      <c r="AP760" s="127">
        <v>0.41772767598959931</v>
      </c>
      <c r="AQ760" s="127">
        <v>0.37291963730603789</v>
      </c>
      <c r="AR760" s="127">
        <v>0.19181286313248219</v>
      </c>
      <c r="AS760" s="127">
        <v>0.31209653099337781</v>
      </c>
      <c r="AT760" s="127">
        <v>-0.33781714446865863</v>
      </c>
      <c r="AU760" s="127" t="s">
        <v>44</v>
      </c>
      <c r="AV760" s="127" t="s">
        <v>44</v>
      </c>
      <c r="AW760" s="127">
        <v>0.1768421926840224</v>
      </c>
      <c r="AX760" s="127">
        <v>19.04811632680417</v>
      </c>
      <c r="AY760" s="127">
        <v>5.4177469649066197</v>
      </c>
      <c r="AZ760" s="127">
        <v>5.6083407717947189</v>
      </c>
      <c r="BA760" s="127">
        <v>3.603742227075065</v>
      </c>
      <c r="BB760" s="127">
        <v>3.6172168908874975</v>
      </c>
      <c r="BC760" s="127">
        <v>1.7639630555302142</v>
      </c>
      <c r="BD760" s="127">
        <v>2.392013654315051</v>
      </c>
      <c r="BE760" s="127" t="s">
        <v>44</v>
      </c>
      <c r="BF760" s="127" t="s">
        <v>44</v>
      </c>
      <c r="BG760" s="127" t="s">
        <v>44</v>
      </c>
      <c r="BH760" s="127">
        <v>1.8694571558841799</v>
      </c>
      <c r="BI760" s="127">
        <v>0.19689378561203941</v>
      </c>
      <c r="BJ760" s="127">
        <v>0.20057610331217751</v>
      </c>
      <c r="BK760" s="127">
        <v>0.68330130331140482</v>
      </c>
      <c r="BL760" s="127">
        <v>0.27046209858817427</v>
      </c>
      <c r="BM760" s="127">
        <v>0.2446060596685582</v>
      </c>
      <c r="BN760" s="127">
        <v>8.3073134978239802E-2</v>
      </c>
      <c r="BO760" s="127">
        <v>0.18162213740855271</v>
      </c>
      <c r="BP760" s="127">
        <v>-0.46154717992169281</v>
      </c>
      <c r="BQ760" s="127" t="s">
        <v>44</v>
      </c>
      <c r="BR760" s="127" t="s">
        <v>44</v>
      </c>
      <c r="BS760" s="127">
        <v>7.5138913570468535E-2</v>
      </c>
      <c r="BT760" s="127">
        <v>0.22315758313417841</v>
      </c>
      <c r="BU760" s="127">
        <v>0.21471795068702651</v>
      </c>
      <c r="BV760" s="174">
        <v>2.2065960612368847</v>
      </c>
      <c r="BW760" s="174">
        <v>0.38062922432743301</v>
      </c>
      <c r="BX760" s="127">
        <v>-0.13659654473634089</v>
      </c>
      <c r="BY760" s="127">
        <v>-0.44450436105913899</v>
      </c>
      <c r="BZ760" s="174">
        <v>0.32267932585643372</v>
      </c>
      <c r="CA760" s="179">
        <v>0.425097067609704</v>
      </c>
      <c r="CB760" s="179">
        <v>-0.40353858919903879</v>
      </c>
      <c r="CC760" s="179">
        <v>0.4069318634322347</v>
      </c>
      <c r="CD760" s="179">
        <v>0.29312388305236331</v>
      </c>
      <c r="CE760" s="179">
        <v>0.42443535893299261</v>
      </c>
      <c r="CF760" s="179">
        <v>0.5745065182278325</v>
      </c>
      <c r="CG760" s="176">
        <v>242.35959690000001</v>
      </c>
      <c r="CH760" s="168">
        <v>0.63</v>
      </c>
      <c r="CI760" s="169" t="s">
        <v>44</v>
      </c>
      <c r="CJ760" s="169">
        <v>5.0400000000000002E-3</v>
      </c>
      <c r="CK760" s="169" t="s">
        <v>44</v>
      </c>
      <c r="CL760" s="169">
        <v>5.0400000000000002E-3</v>
      </c>
      <c r="CM760" s="177">
        <v>67911061.069999993</v>
      </c>
      <c r="CN760" s="177">
        <v>54713469.390396826</v>
      </c>
      <c r="CO760" s="177">
        <v>6845690.5000000009</v>
      </c>
      <c r="CP760" s="127" t="s">
        <v>44</v>
      </c>
      <c r="CQ760" s="127" t="s">
        <v>44</v>
      </c>
      <c r="CR760" s="127" t="s">
        <v>44</v>
      </c>
      <c r="CS760" s="127" t="s">
        <v>44</v>
      </c>
      <c r="CT760" s="125" t="s">
        <v>44</v>
      </c>
      <c r="CU760" s="125" t="s">
        <v>44</v>
      </c>
      <c r="CV760" s="125" t="s">
        <v>7293</v>
      </c>
      <c r="CW760" s="125" t="s">
        <v>44</v>
      </c>
      <c r="CX760" s="153">
        <v>25569.646527766203</v>
      </c>
    </row>
    <row r="761" spans="1:102" ht="15" customHeight="1" x14ac:dyDescent="0.25">
      <c r="A761" s="8"/>
      <c r="B761" s="128">
        <v>38077221000130</v>
      </c>
      <c r="C761" s="151" t="s">
        <v>7294</v>
      </c>
      <c r="D761" s="125">
        <v>26</v>
      </c>
      <c r="E761" s="125"/>
      <c r="F761" s="121"/>
      <c r="G761" s="125" t="s">
        <v>3923</v>
      </c>
      <c r="H761" s="125" t="s">
        <v>2454</v>
      </c>
      <c r="I761" s="125" t="s">
        <v>2454</v>
      </c>
      <c r="J761" s="125" t="s">
        <v>3319</v>
      </c>
      <c r="K761" s="125" t="s">
        <v>3285</v>
      </c>
      <c r="L761" s="125" t="s">
        <v>3272</v>
      </c>
      <c r="M761" s="125" t="s">
        <v>112</v>
      </c>
      <c r="N761" s="125" t="s">
        <v>4570</v>
      </c>
      <c r="O761" s="125" t="s">
        <v>447</v>
      </c>
      <c r="P761" s="125" t="s">
        <v>4926</v>
      </c>
      <c r="Q761" s="126">
        <v>500</v>
      </c>
      <c r="R761" s="125" t="s">
        <v>4571</v>
      </c>
      <c r="S761" s="187" t="s">
        <v>44</v>
      </c>
      <c r="T761" s="170">
        <v>100</v>
      </c>
      <c r="U761" s="170">
        <v>100</v>
      </c>
      <c r="V761" s="171" t="s">
        <v>3271</v>
      </c>
      <c r="W761" s="171" t="s">
        <v>3288</v>
      </c>
      <c r="X761" s="171" t="s">
        <v>3288</v>
      </c>
      <c r="Y761" s="171" t="s">
        <v>4678</v>
      </c>
      <c r="Z761" s="171">
        <v>6</v>
      </c>
      <c r="AA761" s="171" t="s">
        <v>44</v>
      </c>
      <c r="AB761" s="168" t="s">
        <v>44</v>
      </c>
      <c r="AC761" s="171" t="s">
        <v>44</v>
      </c>
      <c r="AD761" s="168">
        <v>0.01</v>
      </c>
      <c r="AE761" s="168" t="s">
        <v>44</v>
      </c>
      <c r="AF761" s="168">
        <v>1.2E-2</v>
      </c>
      <c r="AG761" s="168" t="s">
        <v>44</v>
      </c>
      <c r="AH761" s="171" t="s">
        <v>44</v>
      </c>
      <c r="AI761" s="171" t="s">
        <v>44</v>
      </c>
      <c r="AJ761" s="171" t="s">
        <v>44</v>
      </c>
      <c r="AK761" s="172">
        <v>44118</v>
      </c>
      <c r="AL761" s="186" t="s">
        <v>7295</v>
      </c>
      <c r="AM761" s="127">
        <v>5.63621401664973E-2</v>
      </c>
      <c r="AN761" s="127">
        <v>2.7459834269661199E-2</v>
      </c>
      <c r="AO761" s="127">
        <v>0.3099270542351078</v>
      </c>
      <c r="AP761" s="127">
        <v>0.27416882988567948</v>
      </c>
      <c r="AQ761" s="127">
        <v>0.2383039568567388</v>
      </c>
      <c r="AR761" s="127">
        <v>0.11158631291246759</v>
      </c>
      <c r="AS761" s="127">
        <v>0.2390387701045209</v>
      </c>
      <c r="AT761" s="127">
        <v>-5.8326356646067501E-2</v>
      </c>
      <c r="AU761" s="127" t="s">
        <v>44</v>
      </c>
      <c r="AV761" s="127" t="s">
        <v>44</v>
      </c>
      <c r="AW761" s="127">
        <v>0.19642803940347561</v>
      </c>
      <c r="AX761" s="127">
        <v>5.1663919152681723</v>
      </c>
      <c r="AY761" s="127">
        <v>0.60481082989645296</v>
      </c>
      <c r="AZ761" s="127">
        <v>2.090219165970149</v>
      </c>
      <c r="BA761" s="127">
        <v>2.2248148168278741</v>
      </c>
      <c r="BB761" s="127">
        <v>2.047574236357379</v>
      </c>
      <c r="BC761" s="127">
        <v>1.0261779646366924</v>
      </c>
      <c r="BD761" s="127">
        <v>1.8320741989048976</v>
      </c>
      <c r="BE761" s="127" t="s">
        <v>44</v>
      </c>
      <c r="BF761" s="127" t="s">
        <v>44</v>
      </c>
      <c r="BG761" s="127" t="s">
        <v>44</v>
      </c>
      <c r="BH761" s="127">
        <v>2.221145890880647</v>
      </c>
      <c r="BI761" s="127">
        <v>4.54527587082438E-2</v>
      </c>
      <c r="BJ761" s="127">
        <v>-1.79425178581313E-2</v>
      </c>
      <c r="BK761" s="127">
        <v>0.16165214637813241</v>
      </c>
      <c r="BL761" s="127">
        <v>0.13437704788423255</v>
      </c>
      <c r="BM761" s="127">
        <v>0.10921014355280478</v>
      </c>
      <c r="BN761" s="127">
        <v>2.8465847582252999E-3</v>
      </c>
      <c r="BO761" s="127">
        <v>0.10856437651969569</v>
      </c>
      <c r="BP761" s="127">
        <v>-0.18205639209910171</v>
      </c>
      <c r="BQ761" s="127" t="s">
        <v>44</v>
      </c>
      <c r="BR761" s="127" t="s">
        <v>44</v>
      </c>
      <c r="BS761" s="127">
        <v>9.9218183223503731E-2</v>
      </c>
      <c r="BT761" s="127">
        <v>0.1368098112807983</v>
      </c>
      <c r="BU761" s="127">
        <v>0.1669282616450122</v>
      </c>
      <c r="BV761" s="174">
        <v>1.0314497452740037</v>
      </c>
      <c r="BW761" s="174">
        <v>0.54324806756647659</v>
      </c>
      <c r="BX761" s="127">
        <v>-0.1199895129543312</v>
      </c>
      <c r="BY761" s="127">
        <v>-0.26406418717967539</v>
      </c>
      <c r="BZ761" s="174">
        <v>0.25107863111317558</v>
      </c>
      <c r="CA761" s="179">
        <v>0.38193635363574069</v>
      </c>
      <c r="CB761" s="179">
        <v>-0.47301805128290669</v>
      </c>
      <c r="CC761" s="179">
        <v>0.42068893377935529</v>
      </c>
      <c r="CD761" s="179">
        <v>0.28558489366802231</v>
      </c>
      <c r="CE761" s="179">
        <v>0.12788958016436119</v>
      </c>
      <c r="CF761" s="179">
        <v>0.61867766574021765</v>
      </c>
      <c r="CG761" s="176">
        <v>269.87202500000001</v>
      </c>
      <c r="CH761" s="168">
        <v>0.435</v>
      </c>
      <c r="CI761" s="169" t="s">
        <v>44</v>
      </c>
      <c r="CJ761" s="169">
        <v>4.3499999999999997E-3</v>
      </c>
      <c r="CK761" s="169" t="s">
        <v>44</v>
      </c>
      <c r="CL761" s="169">
        <v>4.3499999999999997E-3</v>
      </c>
      <c r="CM761" s="177">
        <v>42380310.329999998</v>
      </c>
      <c r="CN761" s="177">
        <v>39481267.409761891</v>
      </c>
      <c r="CO761" s="177">
        <v>8928864.7500000093</v>
      </c>
      <c r="CP761" s="127" t="s">
        <v>44</v>
      </c>
      <c r="CQ761" s="127" t="s">
        <v>44</v>
      </c>
      <c r="CR761" s="127" t="s">
        <v>44</v>
      </c>
      <c r="CS761" s="127" t="s">
        <v>44</v>
      </c>
      <c r="CT761" s="125" t="s">
        <v>44</v>
      </c>
      <c r="CU761" s="125" t="s">
        <v>44</v>
      </c>
      <c r="CV761" s="125" t="s">
        <v>7296</v>
      </c>
      <c r="CW761" s="125" t="s">
        <v>44</v>
      </c>
      <c r="CX761" s="153">
        <v>25569.646527766203</v>
      </c>
    </row>
    <row r="762" spans="1:102" ht="15" customHeight="1" x14ac:dyDescent="0.25">
      <c r="A762" s="8"/>
      <c r="B762" s="128">
        <v>42101954000130</v>
      </c>
      <c r="C762" s="151" t="s">
        <v>7297</v>
      </c>
      <c r="D762" s="125">
        <v>26</v>
      </c>
      <c r="E762" s="125"/>
      <c r="F762" s="121"/>
      <c r="G762" s="125" t="s">
        <v>3923</v>
      </c>
      <c r="H762" s="125" t="s">
        <v>2454</v>
      </c>
      <c r="I762" s="125" t="s">
        <v>2454</v>
      </c>
      <c r="J762" s="125" t="s">
        <v>3319</v>
      </c>
      <c r="K762" s="125" t="s">
        <v>3285</v>
      </c>
      <c r="L762" s="125" t="s">
        <v>3272</v>
      </c>
      <c r="M762" s="125" t="s">
        <v>112</v>
      </c>
      <c r="N762" s="125" t="s">
        <v>113</v>
      </c>
      <c r="O762" s="125" t="s">
        <v>447</v>
      </c>
      <c r="P762" s="125" t="s">
        <v>112</v>
      </c>
      <c r="Q762" s="126">
        <v>100</v>
      </c>
      <c r="R762" s="125" t="s">
        <v>4571</v>
      </c>
      <c r="S762" s="187" t="s">
        <v>44</v>
      </c>
      <c r="T762" s="170">
        <v>100</v>
      </c>
      <c r="U762" s="170">
        <v>100</v>
      </c>
      <c r="V762" s="171" t="s">
        <v>3271</v>
      </c>
      <c r="W762" s="171" t="s">
        <v>3288</v>
      </c>
      <c r="X762" s="171" t="s">
        <v>3288</v>
      </c>
      <c r="Y762" s="171" t="s">
        <v>4577</v>
      </c>
      <c r="Z762" s="171">
        <v>4</v>
      </c>
      <c r="AA762" s="171" t="s">
        <v>44</v>
      </c>
      <c r="AB762" s="168" t="s">
        <v>44</v>
      </c>
      <c r="AC762" s="171" t="s">
        <v>44</v>
      </c>
      <c r="AD762" s="168">
        <v>1.4999999999999999E-2</v>
      </c>
      <c r="AE762" s="168" t="s">
        <v>44</v>
      </c>
      <c r="AF762" s="168">
        <v>1.7000000000000001E-2</v>
      </c>
      <c r="AG762" s="168" t="s">
        <v>44</v>
      </c>
      <c r="AH762" s="171" t="s">
        <v>44</v>
      </c>
      <c r="AI762" s="171" t="s">
        <v>44</v>
      </c>
      <c r="AJ762" s="171" t="s">
        <v>44</v>
      </c>
      <c r="AK762" s="172">
        <v>44407</v>
      </c>
      <c r="AL762" s="186" t="s">
        <v>7298</v>
      </c>
      <c r="AM762" s="127">
        <v>0.10761390568387109</v>
      </c>
      <c r="AN762" s="127">
        <v>3.1283981965317002E-2</v>
      </c>
      <c r="AO762" s="127">
        <v>0.30255727107117991</v>
      </c>
      <c r="AP762" s="127">
        <v>0.18292582342326441</v>
      </c>
      <c r="AQ762" s="127">
        <v>0.23208052445791999</v>
      </c>
      <c r="AR762" s="127">
        <v>0.25327791398296479</v>
      </c>
      <c r="AS762" s="127">
        <v>0.27930394426939698</v>
      </c>
      <c r="AT762" s="127">
        <v>-0.13668179990471879</v>
      </c>
      <c r="AU762" s="127" t="s">
        <v>44</v>
      </c>
      <c r="AV762" s="127" t="s">
        <v>44</v>
      </c>
      <c r="AW762" s="127">
        <v>0.14096901727968489</v>
      </c>
      <c r="AX762" s="127">
        <v>9.8643452972721892</v>
      </c>
      <c r="AY762" s="127">
        <v>0.68903879422949099</v>
      </c>
      <c r="AZ762" s="127">
        <v>2.0405156573290464</v>
      </c>
      <c r="BA762" s="127">
        <v>1.4248432326590297</v>
      </c>
      <c r="BB762" s="127">
        <v>1.9826820441043864</v>
      </c>
      <c r="BC762" s="127">
        <v>2.3292123153342961</v>
      </c>
      <c r="BD762" s="127">
        <v>2.1406801487666121</v>
      </c>
      <c r="BE762" s="127" t="s">
        <v>44</v>
      </c>
      <c r="BF762" s="127" t="s">
        <v>44</v>
      </c>
      <c r="BG762" s="127" t="s">
        <v>44</v>
      </c>
      <c r="BH762" s="127">
        <v>1.1879437268976969</v>
      </c>
      <c r="BI762" s="127">
        <v>9.6704524225617705E-2</v>
      </c>
      <c r="BJ762" s="127">
        <v>-1.4118370162475601E-2</v>
      </c>
      <c r="BK762" s="127">
        <v>0.15428236321420449</v>
      </c>
      <c r="BL762" s="127">
        <v>4.8337040612863147E-2</v>
      </c>
      <c r="BM762" s="127">
        <v>0.10297327912633603</v>
      </c>
      <c r="BN762" s="127">
        <v>0.14453818582872241</v>
      </c>
      <c r="BO762" s="127">
        <v>0.14882955068457179</v>
      </c>
      <c r="BP762" s="127">
        <v>-0.26041183535775297</v>
      </c>
      <c r="BQ762" s="127" t="s">
        <v>44</v>
      </c>
      <c r="BR762" s="127" t="s">
        <v>44</v>
      </c>
      <c r="BS762" s="127">
        <v>1.9936781102246171E-2</v>
      </c>
      <c r="BT762" s="127">
        <v>0.13325607639630499</v>
      </c>
      <c r="BU762" s="127">
        <v>0.1752533648834779</v>
      </c>
      <c r="BV762" s="174">
        <v>1.0131709796334745</v>
      </c>
      <c r="BW762" s="174">
        <v>0.17969581232122289</v>
      </c>
      <c r="BX762" s="127">
        <v>-0.1130691921346974</v>
      </c>
      <c r="BY762" s="127">
        <v>-0.2231597951614113</v>
      </c>
      <c r="BZ762" s="174">
        <v>0.38293054821709432</v>
      </c>
      <c r="CA762" s="179">
        <v>0.41109705739853047</v>
      </c>
      <c r="CB762" s="179">
        <v>-0.3269689839928519</v>
      </c>
      <c r="CC762" s="179">
        <v>0.3822690880586711</v>
      </c>
      <c r="CD762" s="179">
        <v>0.2837178124564515</v>
      </c>
      <c r="CE762" s="179">
        <v>0.67063215362500561</v>
      </c>
      <c r="CF762" s="179">
        <v>0.54823439120096906</v>
      </c>
      <c r="CG762" s="176">
        <v>186.60118969999999</v>
      </c>
      <c r="CH762" s="168">
        <v>0.3</v>
      </c>
      <c r="CI762" s="169" t="s">
        <v>44</v>
      </c>
      <c r="CJ762" s="169">
        <v>4.4999999999999997E-3</v>
      </c>
      <c r="CK762" s="169" t="s">
        <v>44</v>
      </c>
      <c r="CL762" s="169">
        <v>4.4999999999999997E-3</v>
      </c>
      <c r="CM762" s="177">
        <v>11438143.199999999</v>
      </c>
      <c r="CN762" s="177">
        <v>11443959.183095239</v>
      </c>
      <c r="CO762" s="177">
        <v>-751857.74</v>
      </c>
      <c r="CP762" s="127" t="s">
        <v>44</v>
      </c>
      <c r="CQ762" s="127" t="s">
        <v>44</v>
      </c>
      <c r="CR762" s="127" t="s">
        <v>44</v>
      </c>
      <c r="CS762" s="127" t="s">
        <v>44</v>
      </c>
      <c r="CT762" s="125" t="s">
        <v>44</v>
      </c>
      <c r="CU762" s="125" t="s">
        <v>44</v>
      </c>
      <c r="CV762" s="125" t="s">
        <v>7299</v>
      </c>
      <c r="CW762" s="125" t="s">
        <v>44</v>
      </c>
      <c r="CX762" s="153">
        <v>25569.625694432871</v>
      </c>
    </row>
    <row r="763" spans="1:102" ht="15" customHeight="1" x14ac:dyDescent="0.25">
      <c r="A763" s="8"/>
      <c r="B763" s="128">
        <v>35556444000192</v>
      </c>
      <c r="C763" s="151" t="s">
        <v>7300</v>
      </c>
      <c r="D763" s="125">
        <v>26</v>
      </c>
      <c r="E763" s="125" t="s">
        <v>131</v>
      </c>
      <c r="F763" s="121"/>
      <c r="G763" s="125" t="s">
        <v>3923</v>
      </c>
      <c r="H763" s="125" t="s">
        <v>2454</v>
      </c>
      <c r="I763" s="125" t="s">
        <v>2454</v>
      </c>
      <c r="J763" s="125" t="s">
        <v>357</v>
      </c>
      <c r="K763" s="125" t="s">
        <v>3285</v>
      </c>
      <c r="L763" s="125" t="s">
        <v>3273</v>
      </c>
      <c r="M763" s="125" t="s">
        <v>112</v>
      </c>
      <c r="N763" s="125" t="s">
        <v>4570</v>
      </c>
      <c r="O763" s="125" t="s">
        <v>447</v>
      </c>
      <c r="P763" s="125" t="s">
        <v>3308</v>
      </c>
      <c r="Q763" s="126">
        <v>500</v>
      </c>
      <c r="R763" s="125" t="s">
        <v>4571</v>
      </c>
      <c r="S763" s="187" t="s">
        <v>44</v>
      </c>
      <c r="T763" s="170">
        <v>100</v>
      </c>
      <c r="U763" s="170">
        <v>100</v>
      </c>
      <c r="V763" s="171" t="s">
        <v>3271</v>
      </c>
      <c r="W763" s="171" t="s">
        <v>3288</v>
      </c>
      <c r="X763" s="171" t="s">
        <v>3288</v>
      </c>
      <c r="Y763" s="171" t="s">
        <v>4678</v>
      </c>
      <c r="Z763" s="171">
        <v>6</v>
      </c>
      <c r="AA763" s="171" t="s">
        <v>44</v>
      </c>
      <c r="AB763" s="168" t="s">
        <v>44</v>
      </c>
      <c r="AC763" s="171" t="s">
        <v>7301</v>
      </c>
      <c r="AD763" s="168">
        <v>8.0000000000000002E-3</v>
      </c>
      <c r="AE763" s="168">
        <v>0.20800000000000002</v>
      </c>
      <c r="AF763" s="168">
        <v>1.2E-2</v>
      </c>
      <c r="AG763" s="168" t="s">
        <v>44</v>
      </c>
      <c r="AH763" s="171" t="s">
        <v>44</v>
      </c>
      <c r="AI763" s="171" t="s">
        <v>44</v>
      </c>
      <c r="AJ763" s="171" t="s">
        <v>44</v>
      </c>
      <c r="AK763" s="172">
        <v>43903</v>
      </c>
      <c r="AL763" s="186" t="s">
        <v>7302</v>
      </c>
      <c r="AM763" s="127">
        <v>0.10692946226192469</v>
      </c>
      <c r="AN763" s="127">
        <v>6.7887551264717599E-2</v>
      </c>
      <c r="AO763" s="127">
        <v>0.30934550318668758</v>
      </c>
      <c r="AP763" s="127">
        <v>0.2203224171250093</v>
      </c>
      <c r="AQ763" s="127">
        <v>0.2492942286079364</v>
      </c>
      <c r="AR763" s="127">
        <v>0.22724083105321319</v>
      </c>
      <c r="AS763" s="127">
        <v>0.25617945090914129</v>
      </c>
      <c r="AT763" s="127">
        <v>-0.19872877828222921</v>
      </c>
      <c r="AU763" s="127" t="s">
        <v>44</v>
      </c>
      <c r="AV763" s="127" t="s">
        <v>44</v>
      </c>
      <c r="AW763" s="127">
        <v>0.1798414749874766</v>
      </c>
      <c r="AX763" s="127">
        <v>9.8016063212298246</v>
      </c>
      <c r="AY763" s="127">
        <v>1.4952430454183656</v>
      </c>
      <c r="AZ763" s="127">
        <v>2.0862970522637547</v>
      </c>
      <c r="BA763" s="127">
        <v>1.7455320129824536</v>
      </c>
      <c r="BB763" s="127">
        <v>2.163773712338938</v>
      </c>
      <c r="BC763" s="127">
        <v>2.089768246715519</v>
      </c>
      <c r="BD763" s="127">
        <v>1.9634461894823192</v>
      </c>
      <c r="BE763" s="127" t="s">
        <v>44</v>
      </c>
      <c r="BF763" s="127" t="s">
        <v>44</v>
      </c>
      <c r="BG763" s="127" t="s">
        <v>44</v>
      </c>
      <c r="BH763" s="127">
        <v>2.2049802952564828</v>
      </c>
      <c r="BI763" s="127">
        <v>9.6020080803671304E-2</v>
      </c>
      <c r="BJ763" s="127">
        <v>2.2485199136925E-2</v>
      </c>
      <c r="BK763" s="127">
        <v>0.16107059532971221</v>
      </c>
      <c r="BL763" s="127">
        <v>8.3555228011154892E-2</v>
      </c>
      <c r="BM763" s="127">
        <v>0.12022954885302051</v>
      </c>
      <c r="BN763" s="127">
        <v>0.1185011028989708</v>
      </c>
      <c r="BO763" s="127">
        <v>0.12570505732431611</v>
      </c>
      <c r="BP763" s="127">
        <v>-0.32245881373526342</v>
      </c>
      <c r="BQ763" s="127" t="s">
        <v>44</v>
      </c>
      <c r="BR763" s="127" t="s">
        <v>44</v>
      </c>
      <c r="BS763" s="127">
        <v>9.0868607597289319E-2</v>
      </c>
      <c r="BT763" s="127">
        <v>0.1154355720196532</v>
      </c>
      <c r="BU763" s="127">
        <v>0.16108928689126159</v>
      </c>
      <c r="BV763" s="174">
        <v>1.195425257748032</v>
      </c>
      <c r="BW763" s="174">
        <v>0.51491410192220344</v>
      </c>
      <c r="BX763" s="127">
        <v>-0.1045504336965991</v>
      </c>
      <c r="BY763" s="127">
        <v>-0.27488285404182261</v>
      </c>
      <c r="BZ763" s="174">
        <v>0.36388026489918768</v>
      </c>
      <c r="CA763" s="179">
        <v>0.46721905808214143</v>
      </c>
      <c r="CB763" s="179">
        <v>-0.47590736496990799</v>
      </c>
      <c r="CC763" s="179">
        <v>0.4511434475283948</v>
      </c>
      <c r="CD763" s="179">
        <v>0.32795056917460552</v>
      </c>
      <c r="CE763" s="179">
        <v>0.47467124152391388</v>
      </c>
      <c r="CF763" s="179">
        <v>0.64726798037751521</v>
      </c>
      <c r="CG763" s="176">
        <v>274.37992350000002</v>
      </c>
      <c r="CH763" s="168">
        <v>0.63</v>
      </c>
      <c r="CI763" s="169" t="s">
        <v>44</v>
      </c>
      <c r="CJ763" s="169">
        <v>5.0400000000000002E-3</v>
      </c>
      <c r="CK763" s="169" t="s">
        <v>44</v>
      </c>
      <c r="CL763" s="169">
        <v>5.0400000000000002E-3</v>
      </c>
      <c r="CM763" s="177">
        <v>176177551.00999999</v>
      </c>
      <c r="CN763" s="177">
        <v>168322115.16777781</v>
      </c>
      <c r="CO763" s="177">
        <v>-3700043.1300000008</v>
      </c>
      <c r="CP763" s="127" t="s">
        <v>44</v>
      </c>
      <c r="CQ763" s="127" t="s">
        <v>44</v>
      </c>
      <c r="CR763" s="127" t="s">
        <v>44</v>
      </c>
      <c r="CS763" s="127" t="s">
        <v>44</v>
      </c>
      <c r="CT763" s="125" t="s">
        <v>44</v>
      </c>
      <c r="CU763" s="125" t="s">
        <v>44</v>
      </c>
      <c r="CV763" s="125" t="s">
        <v>7303</v>
      </c>
      <c r="CW763" s="125" t="s">
        <v>44</v>
      </c>
      <c r="CX763" s="153">
        <v>25569.646527766203</v>
      </c>
    </row>
    <row r="764" spans="1:102" ht="15" customHeight="1" x14ac:dyDescent="0.25">
      <c r="A764" s="8"/>
      <c r="B764" s="128">
        <v>35578709000153</v>
      </c>
      <c r="C764" s="151" t="s">
        <v>7304</v>
      </c>
      <c r="D764" s="125">
        <v>29</v>
      </c>
      <c r="E764" s="125"/>
      <c r="F764" s="121"/>
      <c r="G764" s="125" t="s">
        <v>3923</v>
      </c>
      <c r="H764" s="125" t="s">
        <v>2454</v>
      </c>
      <c r="I764" s="125" t="s">
        <v>2454</v>
      </c>
      <c r="J764" s="125" t="s">
        <v>357</v>
      </c>
      <c r="K764" s="125" t="s">
        <v>3285</v>
      </c>
      <c r="L764" s="125" t="s">
        <v>3272</v>
      </c>
      <c r="M764" s="125" t="s">
        <v>112</v>
      </c>
      <c r="N764" s="125" t="s">
        <v>4570</v>
      </c>
      <c r="O764" s="125" t="s">
        <v>353</v>
      </c>
      <c r="P764" s="125" t="s">
        <v>3308</v>
      </c>
      <c r="Q764" s="126">
        <v>500</v>
      </c>
      <c r="R764" s="125" t="s">
        <v>4571</v>
      </c>
      <c r="S764" s="187" t="s">
        <v>44</v>
      </c>
      <c r="T764" s="170">
        <v>100</v>
      </c>
      <c r="U764" s="170">
        <v>100</v>
      </c>
      <c r="V764" s="171" t="s">
        <v>3271</v>
      </c>
      <c r="W764" s="171" t="s">
        <v>3288</v>
      </c>
      <c r="X764" s="171" t="s">
        <v>3288</v>
      </c>
      <c r="Y764" s="171" t="s">
        <v>4678</v>
      </c>
      <c r="Z764" s="171">
        <v>6</v>
      </c>
      <c r="AA764" s="171" t="s">
        <v>44</v>
      </c>
      <c r="AB764" s="168" t="s">
        <v>44</v>
      </c>
      <c r="AC764" s="171" t="s">
        <v>7305</v>
      </c>
      <c r="AD764" s="168">
        <v>8.0000000000000002E-3</v>
      </c>
      <c r="AE764" s="168">
        <v>0.20800000000000002</v>
      </c>
      <c r="AF764" s="168">
        <v>1.2E-2</v>
      </c>
      <c r="AG764" s="168" t="s">
        <v>44</v>
      </c>
      <c r="AH764" s="171" t="s">
        <v>44</v>
      </c>
      <c r="AI764" s="171" t="s">
        <v>44</v>
      </c>
      <c r="AJ764" s="171" t="s">
        <v>44</v>
      </c>
      <c r="AK764" s="172">
        <v>43903</v>
      </c>
      <c r="AL764" s="186" t="s">
        <v>7306</v>
      </c>
      <c r="AM764" s="127">
        <v>5.7033991784578998E-2</v>
      </c>
      <c r="AN764" s="127">
        <v>-5.5426416512857402E-2</v>
      </c>
      <c r="AO764" s="127">
        <v>7.3290149728420101E-2</v>
      </c>
      <c r="AP764" s="127">
        <v>0.14662628015998069</v>
      </c>
      <c r="AQ764" s="127">
        <v>0.1890834056574266</v>
      </c>
      <c r="AR764" s="127">
        <v>0.53046746387492361</v>
      </c>
      <c r="AS764" s="127">
        <v>0.10870016628156649</v>
      </c>
      <c r="AT764" s="127">
        <v>-0.29604165570242441</v>
      </c>
      <c r="AU764" s="127" t="s">
        <v>44</v>
      </c>
      <c r="AV764" s="127" t="s">
        <v>44</v>
      </c>
      <c r="AW764" s="127">
        <v>0.13047924185413379</v>
      </c>
      <c r="AX764" s="127">
        <v>5.2279766733640045</v>
      </c>
      <c r="AY764" s="127" t="s">
        <v>44</v>
      </c>
      <c r="AZ764" s="127">
        <v>0.4942855860623106</v>
      </c>
      <c r="BA764" s="127">
        <v>1.1231075472457339</v>
      </c>
      <c r="BB764" s="127">
        <v>1.5519909925023376</v>
      </c>
      <c r="BC764" s="127">
        <v>4.8783225126559042</v>
      </c>
      <c r="BD764" s="127">
        <v>0.83311493769003364</v>
      </c>
      <c r="BE764" s="127" t="s">
        <v>44</v>
      </c>
      <c r="BF764" s="127" t="s">
        <v>44</v>
      </c>
      <c r="BG764" s="127" t="s">
        <v>44</v>
      </c>
      <c r="BH764" s="127">
        <v>1.4084088313553704</v>
      </c>
      <c r="BI764" s="127">
        <v>4.6124610326325498E-2</v>
      </c>
      <c r="BJ764" s="127">
        <v>-0.10082876864065</v>
      </c>
      <c r="BK764" s="127">
        <v>-7.4984758128555207E-2</v>
      </c>
      <c r="BL764" s="127">
        <v>1.4216209194915841E-2</v>
      </c>
      <c r="BM764" s="127">
        <v>5.9947086043469433E-2</v>
      </c>
      <c r="BN764" s="127">
        <v>0.42172773572068117</v>
      </c>
      <c r="BO764" s="127">
        <v>-2.1774227303258599E-2</v>
      </c>
      <c r="BP764" s="127">
        <v>-0.41977169115545859</v>
      </c>
      <c r="BQ764" s="127" t="s">
        <v>44</v>
      </c>
      <c r="BR764" s="127" t="s">
        <v>44</v>
      </c>
      <c r="BS764" s="127">
        <v>3.4628167967175383E-2</v>
      </c>
      <c r="BT764" s="127">
        <v>0.1158489612967616</v>
      </c>
      <c r="BU764" s="127">
        <v>0.1849514424408194</v>
      </c>
      <c r="BV764" s="174">
        <v>-0.52558393123699876</v>
      </c>
      <c r="BW764" s="174">
        <v>0.23934627776225009</v>
      </c>
      <c r="BX764" s="127">
        <v>-0.13652588311587749</v>
      </c>
      <c r="BY764" s="127">
        <v>-0.36223003724731101</v>
      </c>
      <c r="BZ764" s="174">
        <v>3.5695456457600798E-2</v>
      </c>
      <c r="CA764" s="179">
        <v>-8.5519474718702401E-2</v>
      </c>
      <c r="CB764" s="179">
        <v>0.1203792481153248</v>
      </c>
      <c r="CC764" s="179">
        <v>-6.5103361969299098E-2</v>
      </c>
      <c r="CD764" s="179">
        <v>-0.13304855271163279</v>
      </c>
      <c r="CE764" s="179">
        <v>0.57532427436700195</v>
      </c>
      <c r="CF764" s="179">
        <v>4.9241582211092302E-2</v>
      </c>
      <c r="CG764" s="176">
        <v>211.38341</v>
      </c>
      <c r="CH764" s="168">
        <v>0.63</v>
      </c>
      <c r="CI764" s="169" t="s">
        <v>44</v>
      </c>
      <c r="CJ764" s="169">
        <v>5.0400000000000002E-3</v>
      </c>
      <c r="CK764" s="169" t="s">
        <v>44</v>
      </c>
      <c r="CL764" s="169">
        <v>5.0400000000000002E-3</v>
      </c>
      <c r="CM764" s="177">
        <v>71587883.579999998</v>
      </c>
      <c r="CN764" s="177">
        <v>77360436.171349227</v>
      </c>
      <c r="CO764" s="177">
        <v>-8144207.1100000003</v>
      </c>
      <c r="CP764" s="127" t="s">
        <v>44</v>
      </c>
      <c r="CQ764" s="127" t="s">
        <v>44</v>
      </c>
      <c r="CR764" s="127" t="s">
        <v>44</v>
      </c>
      <c r="CS764" s="127" t="s">
        <v>44</v>
      </c>
      <c r="CT764" s="125" t="s">
        <v>44</v>
      </c>
      <c r="CU764" s="125" t="s">
        <v>44</v>
      </c>
      <c r="CV764" s="125" t="s">
        <v>7307</v>
      </c>
      <c r="CW764" s="125" t="s">
        <v>44</v>
      </c>
      <c r="CX764" s="153">
        <v>25569.646527766203</v>
      </c>
    </row>
    <row r="765" spans="1:102" ht="15" customHeight="1" x14ac:dyDescent="0.25">
      <c r="A765" s="8"/>
      <c r="B765" s="128">
        <v>19831126000136</v>
      </c>
      <c r="C765" s="151" t="s">
        <v>7308</v>
      </c>
      <c r="D765" s="125">
        <v>35</v>
      </c>
      <c r="E765" s="125"/>
      <c r="F765" s="121" t="s">
        <v>3266</v>
      </c>
      <c r="G765" s="125" t="s">
        <v>7309</v>
      </c>
      <c r="H765" s="125" t="s">
        <v>2454</v>
      </c>
      <c r="I765" s="125" t="s">
        <v>2454</v>
      </c>
      <c r="J765" s="125" t="s">
        <v>3317</v>
      </c>
      <c r="K765" s="125" t="s">
        <v>3285</v>
      </c>
      <c r="L765" s="125" t="s">
        <v>3272</v>
      </c>
      <c r="M765" s="125" t="s">
        <v>112</v>
      </c>
      <c r="N765" s="125" t="s">
        <v>113</v>
      </c>
      <c r="O765" s="125" t="s">
        <v>353</v>
      </c>
      <c r="P765" s="125" t="s">
        <v>3308</v>
      </c>
      <c r="Q765" s="126">
        <v>500</v>
      </c>
      <c r="R765" s="125" t="s">
        <v>4571</v>
      </c>
      <c r="S765" s="187" t="s">
        <v>44</v>
      </c>
      <c r="T765" s="170">
        <v>100</v>
      </c>
      <c r="U765" s="170">
        <v>500</v>
      </c>
      <c r="V765" s="171" t="s">
        <v>3271</v>
      </c>
      <c r="W765" s="171" t="s">
        <v>3288</v>
      </c>
      <c r="X765" s="171" t="s">
        <v>3288</v>
      </c>
      <c r="Y765" s="171" t="s">
        <v>3296</v>
      </c>
      <c r="Z765" s="171">
        <v>5</v>
      </c>
      <c r="AA765" s="171" t="s">
        <v>44</v>
      </c>
      <c r="AB765" s="168" t="s">
        <v>44</v>
      </c>
      <c r="AC765" s="171" t="s">
        <v>44</v>
      </c>
      <c r="AD765" s="168">
        <v>1.4999999999999999E-2</v>
      </c>
      <c r="AE765" s="168" t="s">
        <v>44</v>
      </c>
      <c r="AF765" s="168">
        <v>1.4999999999999999E-2</v>
      </c>
      <c r="AG765" s="168" t="s">
        <v>44</v>
      </c>
      <c r="AH765" s="171" t="s">
        <v>44</v>
      </c>
      <c r="AI765" s="171" t="s">
        <v>44</v>
      </c>
      <c r="AJ765" s="171" t="s">
        <v>44</v>
      </c>
      <c r="AK765" s="172">
        <v>41765</v>
      </c>
      <c r="AL765" s="186" t="s">
        <v>7310</v>
      </c>
      <c r="AM765" s="127">
        <v>6.2313768665763103E-2</v>
      </c>
      <c r="AN765" s="127">
        <v>-9.8414500374126496E-2</v>
      </c>
      <c r="AO765" s="127">
        <v>2.2692382001094E-2</v>
      </c>
      <c r="AP765" s="127">
        <v>0.114476203372734</v>
      </c>
      <c r="AQ765" s="127">
        <v>0.19431840794510791</v>
      </c>
      <c r="AR765" s="127">
        <v>0.60397455404896472</v>
      </c>
      <c r="AS765" s="127">
        <v>0.32502613309329309</v>
      </c>
      <c r="AT765" s="127">
        <v>-0.3733113723845019</v>
      </c>
      <c r="AU765" s="127" t="s">
        <v>44</v>
      </c>
      <c r="AV765" s="127" t="s">
        <v>44</v>
      </c>
      <c r="AW765" s="127">
        <v>0.20220939350145481</v>
      </c>
      <c r="AX765" s="127">
        <v>5.7119433309960623</v>
      </c>
      <c r="AY765" s="127" t="s">
        <v>44</v>
      </c>
      <c r="AZ765" s="127">
        <v>0.15304263094186429</v>
      </c>
      <c r="BA765" s="127">
        <v>0.86371628145702883</v>
      </c>
      <c r="BB765" s="127">
        <v>1.6028004496844903</v>
      </c>
      <c r="BC765" s="127">
        <v>5.554313628522725</v>
      </c>
      <c r="BD765" s="127">
        <v>2.4911105096034363</v>
      </c>
      <c r="BE765" s="127" t="s">
        <v>44</v>
      </c>
      <c r="BF765" s="127" t="s">
        <v>44</v>
      </c>
      <c r="BG765" s="127" t="s">
        <v>44</v>
      </c>
      <c r="BH765" s="127">
        <v>3.8226314606723353</v>
      </c>
      <c r="BI765" s="127">
        <v>5.1404387207509603E-2</v>
      </c>
      <c r="BJ765" s="127">
        <v>-0.1438168525019192</v>
      </c>
      <c r="BK765" s="127">
        <v>-0.12558252585588131</v>
      </c>
      <c r="BL765" s="127">
        <v>-1.5949051870944086E-2</v>
      </c>
      <c r="BM765" s="127">
        <v>6.5179452763512113E-2</v>
      </c>
      <c r="BN765" s="127">
        <v>0.49523482589472229</v>
      </c>
      <c r="BO765" s="127">
        <v>0.19455173950846791</v>
      </c>
      <c r="BP765" s="127">
        <v>-0.49704140783753609</v>
      </c>
      <c r="BQ765" s="127" t="s">
        <v>44</v>
      </c>
      <c r="BR765" s="127" t="s">
        <v>44</v>
      </c>
      <c r="BS765" s="127">
        <v>0.14180997868494449</v>
      </c>
      <c r="BT765" s="127">
        <v>0.1484749601654162</v>
      </c>
      <c r="BU765" s="127">
        <v>0.1967710726549729</v>
      </c>
      <c r="BV765" s="174">
        <v>-0.70637911622094995</v>
      </c>
      <c r="BW765" s="174">
        <v>0.55301243047200987</v>
      </c>
      <c r="BX765" s="127">
        <v>-0.18641408495974529</v>
      </c>
      <c r="BY765" s="127">
        <v>-0.4475354623482139</v>
      </c>
      <c r="BZ765" s="174">
        <v>4.9152078728787303E-2</v>
      </c>
      <c r="CA765" s="179">
        <v>-3.8198951988712898E-2</v>
      </c>
      <c r="CB765" s="179">
        <v>0.1034075409247372</v>
      </c>
      <c r="CC765" s="179">
        <v>-2.5096542521556301E-2</v>
      </c>
      <c r="CD765" s="179">
        <v>-8.6200904086433897E-2</v>
      </c>
      <c r="CE765" s="179">
        <v>0.7320730758236853</v>
      </c>
      <c r="CF765" s="179">
        <v>6.0673093718841498E-2</v>
      </c>
      <c r="CG765" s="176">
        <v>9022.3166342000004</v>
      </c>
      <c r="CH765" s="168">
        <v>0.19500000000000001</v>
      </c>
      <c r="CI765" s="169" t="s">
        <v>44</v>
      </c>
      <c r="CJ765" s="169">
        <v>2.9249999999999996E-3</v>
      </c>
      <c r="CK765" s="169" t="s">
        <v>44</v>
      </c>
      <c r="CL765" s="169">
        <v>2.9249999999999996E-3</v>
      </c>
      <c r="CM765" s="177">
        <v>1160069706.8199999</v>
      </c>
      <c r="CN765" s="177">
        <v>1347954160.8080962</v>
      </c>
      <c r="CO765" s="177">
        <v>-261037201.66999999</v>
      </c>
      <c r="CP765" s="127" t="s">
        <v>44</v>
      </c>
      <c r="CQ765" s="127" t="s">
        <v>44</v>
      </c>
      <c r="CR765" s="127" t="s">
        <v>44</v>
      </c>
      <c r="CS765" s="127" t="s">
        <v>44</v>
      </c>
      <c r="CT765" s="125" t="s">
        <v>44</v>
      </c>
      <c r="CU765" s="125" t="s">
        <v>44</v>
      </c>
      <c r="CV765" s="125" t="s">
        <v>7311</v>
      </c>
      <c r="CW765" s="125" t="s">
        <v>44</v>
      </c>
      <c r="CX765" s="153">
        <v>25569.625694432871</v>
      </c>
    </row>
    <row r="766" spans="1:102" ht="15" customHeight="1" x14ac:dyDescent="0.25">
      <c r="A766" s="8"/>
      <c r="B766" s="128">
        <v>49983964000196</v>
      </c>
      <c r="C766" s="151" t="s">
        <v>7312</v>
      </c>
      <c r="D766" s="125">
        <v>2</v>
      </c>
      <c r="E766" s="125"/>
      <c r="F766" s="121"/>
      <c r="G766" s="125" t="s">
        <v>7309</v>
      </c>
      <c r="H766" s="125" t="s">
        <v>2454</v>
      </c>
      <c r="I766" s="125" t="s">
        <v>2454</v>
      </c>
      <c r="J766" s="125" t="s">
        <v>3317</v>
      </c>
      <c r="K766" s="125" t="s">
        <v>3285</v>
      </c>
      <c r="L766" s="125" t="s">
        <v>3272</v>
      </c>
      <c r="M766" s="125" t="s">
        <v>160</v>
      </c>
      <c r="N766" s="125" t="s">
        <v>3328</v>
      </c>
      <c r="O766" s="125" t="s">
        <v>3326</v>
      </c>
      <c r="P766" s="125" t="s">
        <v>3320</v>
      </c>
      <c r="Q766" s="126">
        <v>500</v>
      </c>
      <c r="R766" s="125" t="s">
        <v>4571</v>
      </c>
      <c r="S766" s="187" t="s">
        <v>44</v>
      </c>
      <c r="T766" s="170">
        <v>500</v>
      </c>
      <c r="U766" s="170">
        <v>500</v>
      </c>
      <c r="V766" s="171" t="s">
        <v>4723</v>
      </c>
      <c r="W766" s="171" t="s">
        <v>132</v>
      </c>
      <c r="X766" s="171" t="s">
        <v>132</v>
      </c>
      <c r="Y766" s="171" t="s">
        <v>132</v>
      </c>
      <c r="Z766" s="171">
        <v>0</v>
      </c>
      <c r="AA766" s="171" t="s">
        <v>44</v>
      </c>
      <c r="AB766" s="168" t="s">
        <v>44</v>
      </c>
      <c r="AC766" s="171" t="s">
        <v>44</v>
      </c>
      <c r="AD766" s="168">
        <v>3.4999999999999996E-3</v>
      </c>
      <c r="AE766" s="168" t="s">
        <v>44</v>
      </c>
      <c r="AF766" s="168">
        <v>3.4999999999999996E-3</v>
      </c>
      <c r="AG766" s="168" t="s">
        <v>44</v>
      </c>
      <c r="AH766" s="171" t="s">
        <v>44</v>
      </c>
      <c r="AI766" s="171" t="s">
        <v>44</v>
      </c>
      <c r="AJ766" s="171" t="s">
        <v>130</v>
      </c>
      <c r="AK766" s="172">
        <v>45124</v>
      </c>
      <c r="AL766" s="186" t="s">
        <v>7313</v>
      </c>
      <c r="AM766" s="127">
        <v>1.0897445617557001E-2</v>
      </c>
      <c r="AN766" s="127">
        <v>4.5728154718144197E-2</v>
      </c>
      <c r="AO766" s="127">
        <v>0.14971568278444369</v>
      </c>
      <c r="AP766" s="127">
        <v>0.13444093679213509</v>
      </c>
      <c r="AQ766" s="127" t="s">
        <v>44</v>
      </c>
      <c r="AR766" s="127">
        <v>0.1169324646847838</v>
      </c>
      <c r="AS766" s="127" t="s">
        <v>44</v>
      </c>
      <c r="AT766" s="127" t="s">
        <v>44</v>
      </c>
      <c r="AU766" s="127" t="s">
        <v>44</v>
      </c>
      <c r="AV766" s="127" t="s">
        <v>44</v>
      </c>
      <c r="AW766" s="127">
        <v>0.134586901944514</v>
      </c>
      <c r="AX766" s="127">
        <v>0.99890591040911436</v>
      </c>
      <c r="AY766" s="127">
        <v>1.0071758967340418</v>
      </c>
      <c r="AZ766" s="127">
        <v>1.0097169166940778</v>
      </c>
      <c r="BA766" s="127">
        <v>1.0239264425000965</v>
      </c>
      <c r="BB766" s="127" t="s">
        <v>44</v>
      </c>
      <c r="BC766" s="127">
        <v>1.0753426247205655</v>
      </c>
      <c r="BD766" s="127" t="s">
        <v>44</v>
      </c>
      <c r="BE766" s="127" t="s">
        <v>44</v>
      </c>
      <c r="BF766" s="127" t="s">
        <v>44</v>
      </c>
      <c r="BG766" s="127" t="s">
        <v>44</v>
      </c>
      <c r="BH766" s="127">
        <v>1.0539412258549048</v>
      </c>
      <c r="BI766" s="127">
        <v>-1.1935840696400001E-5</v>
      </c>
      <c r="BJ766" s="127">
        <v>3.258025903516E-4</v>
      </c>
      <c r="BK766" s="127">
        <v>1.4407749274683E-3</v>
      </c>
      <c r="BL766" s="127">
        <v>2.7769198281304419E-3</v>
      </c>
      <c r="BM766" s="127" t="s">
        <v>44</v>
      </c>
      <c r="BN766" s="127">
        <v>8.1927365305413998E-3</v>
      </c>
      <c r="BO766" s="127" t="s">
        <v>44</v>
      </c>
      <c r="BP766" s="127" t="s">
        <v>44</v>
      </c>
      <c r="BQ766" s="127" t="s">
        <v>44</v>
      </c>
      <c r="BR766" s="127" t="s">
        <v>44</v>
      </c>
      <c r="BS766" s="127">
        <v>6.1082125909317497E-3</v>
      </c>
      <c r="BT766" s="127">
        <v>3.0462721558669999E-4</v>
      </c>
      <c r="BU766" s="127">
        <v>1.4108580881488E-3</v>
      </c>
      <c r="BV766" s="174">
        <v>4.1187319773434732</v>
      </c>
      <c r="BW766" s="174">
        <v>3.8952783970084872</v>
      </c>
      <c r="BX766" s="127" t="s">
        <v>44</v>
      </c>
      <c r="BY766" s="127">
        <v>-6.0409408207950932E-5</v>
      </c>
      <c r="BZ766" s="174">
        <v>-3.8246315099770001E-4</v>
      </c>
      <c r="CA766" s="179">
        <v>1.9289081599211201E-2</v>
      </c>
      <c r="CB766" s="179">
        <v>6.6393956472082905E-2</v>
      </c>
      <c r="CC766" s="179">
        <v>-8.4581670254713207E-2</v>
      </c>
      <c r="CD766" s="179">
        <v>-9.2989889204426093E-2</v>
      </c>
      <c r="CE766" s="179">
        <v>-2.0039916721487999E-2</v>
      </c>
      <c r="CF766" s="179">
        <v>-6.4125740073628798E-2</v>
      </c>
      <c r="CG766" s="176">
        <v>1420.1268110999999</v>
      </c>
      <c r="CH766" s="168">
        <v>0.36</v>
      </c>
      <c r="CI766" s="169" t="s">
        <v>44</v>
      </c>
      <c r="CJ766" s="169">
        <v>1.2600000000000001E-3</v>
      </c>
      <c r="CK766" s="169" t="s">
        <v>44</v>
      </c>
      <c r="CL766" s="169">
        <v>1.2600000000000001E-3</v>
      </c>
      <c r="CM766" s="177">
        <v>1733613895.1199999</v>
      </c>
      <c r="CN766" s="177">
        <v>1205062224.4217458</v>
      </c>
      <c r="CO766" s="177">
        <v>789472584.40999997</v>
      </c>
      <c r="CP766" s="127" t="s">
        <v>44</v>
      </c>
      <c r="CQ766" s="127" t="s">
        <v>44</v>
      </c>
      <c r="CR766" s="127" t="s">
        <v>44</v>
      </c>
      <c r="CS766" s="127" t="s">
        <v>44</v>
      </c>
      <c r="CT766" s="125" t="s">
        <v>44</v>
      </c>
      <c r="CU766" s="125" t="s">
        <v>44</v>
      </c>
      <c r="CV766" s="125" t="s">
        <v>7314</v>
      </c>
      <c r="CW766" s="125" t="s">
        <v>44</v>
      </c>
      <c r="CX766" s="153">
        <v>25569.625694432871</v>
      </c>
    </row>
    <row r="767" spans="1:102" ht="15" customHeight="1" x14ac:dyDescent="0.25">
      <c r="A767" s="8"/>
      <c r="B767" s="128">
        <v>819889000133</v>
      </c>
      <c r="C767" s="151" t="s">
        <v>7315</v>
      </c>
      <c r="D767" s="125">
        <v>16</v>
      </c>
      <c r="E767" s="125"/>
      <c r="F767" s="121" t="s">
        <v>3266</v>
      </c>
      <c r="G767" s="125" t="s">
        <v>7309</v>
      </c>
      <c r="H767" s="125" t="s">
        <v>2454</v>
      </c>
      <c r="I767" s="125" t="s">
        <v>2454</v>
      </c>
      <c r="J767" s="125" t="s">
        <v>3319</v>
      </c>
      <c r="K767" s="125" t="s">
        <v>3285</v>
      </c>
      <c r="L767" s="125" t="s">
        <v>3272</v>
      </c>
      <c r="M767" s="125" t="s">
        <v>363</v>
      </c>
      <c r="N767" s="125" t="s">
        <v>363</v>
      </c>
      <c r="O767" s="125" t="s">
        <v>363</v>
      </c>
      <c r="P767" s="125" t="s">
        <v>3299</v>
      </c>
      <c r="Q767" s="126">
        <v>500</v>
      </c>
      <c r="R767" s="125" t="s">
        <v>4571</v>
      </c>
      <c r="S767" s="187" t="s">
        <v>44</v>
      </c>
      <c r="T767" s="170">
        <v>100</v>
      </c>
      <c r="U767" s="170">
        <v>1000</v>
      </c>
      <c r="V767" s="171" t="s">
        <v>3271</v>
      </c>
      <c r="W767" s="171" t="s">
        <v>132</v>
      </c>
      <c r="X767" s="171" t="s">
        <v>132</v>
      </c>
      <c r="Y767" s="171" t="s">
        <v>3288</v>
      </c>
      <c r="Z767" s="171">
        <v>1</v>
      </c>
      <c r="AA767" s="171" t="s">
        <v>44</v>
      </c>
      <c r="AB767" s="168" t="s">
        <v>44</v>
      </c>
      <c r="AC767" s="171" t="s">
        <v>44</v>
      </c>
      <c r="AD767" s="168">
        <v>0.01</v>
      </c>
      <c r="AE767" s="168" t="s">
        <v>44</v>
      </c>
      <c r="AF767" s="168">
        <v>0.01</v>
      </c>
      <c r="AG767" s="168" t="s">
        <v>44</v>
      </c>
      <c r="AH767" s="171" t="s">
        <v>44</v>
      </c>
      <c r="AI767" s="171" t="s">
        <v>44</v>
      </c>
      <c r="AJ767" s="171" t="s">
        <v>44</v>
      </c>
      <c r="AK767" s="172">
        <v>34974</v>
      </c>
      <c r="AL767" s="186" t="s">
        <v>7316</v>
      </c>
      <c r="AM767" s="127">
        <v>-4.0578546221990801E-2</v>
      </c>
      <c r="AN767" s="127">
        <v>-8.12395871242136E-2</v>
      </c>
      <c r="AO767" s="127">
        <v>-8.0834168538088502E-2</v>
      </c>
      <c r="AP767" s="127">
        <v>3.4777742425752899E-2</v>
      </c>
      <c r="AQ767" s="127">
        <v>4.6756171010298303E-2</v>
      </c>
      <c r="AR767" s="127">
        <v>0.34187709816547501</v>
      </c>
      <c r="AS767" s="127">
        <v>-3.0130983465590198E-2</v>
      </c>
      <c r="AT767" s="127">
        <v>-3.2664042466178898E-2</v>
      </c>
      <c r="AU767" s="127" t="s">
        <v>44</v>
      </c>
      <c r="AV767" s="127" t="s">
        <v>44</v>
      </c>
      <c r="AW767" s="127">
        <v>9.8486868524535004E-2</v>
      </c>
      <c r="AX767" s="127" t="s">
        <v>44</v>
      </c>
      <c r="AY767" s="127" t="s">
        <v>44</v>
      </c>
      <c r="AZ767" s="127" t="s">
        <v>44</v>
      </c>
      <c r="BA767" s="127">
        <v>0.25250585451341617</v>
      </c>
      <c r="BB767" s="127">
        <v>0.33471805892415069</v>
      </c>
      <c r="BC767" s="127">
        <v>3.1439944164706564</v>
      </c>
      <c r="BD767" s="127" t="s">
        <v>44</v>
      </c>
      <c r="BE767" s="127" t="s">
        <v>44</v>
      </c>
      <c r="BF767" s="127" t="s">
        <v>44</v>
      </c>
      <c r="BG767" s="127" t="s">
        <v>44</v>
      </c>
      <c r="BH767" s="127">
        <v>0.36484039775140681</v>
      </c>
      <c r="BI767" s="127">
        <v>-5.1487927680244301E-2</v>
      </c>
      <c r="BJ767" s="127">
        <v>-0.1266419392520062</v>
      </c>
      <c r="BK767" s="127">
        <v>-0.22910907639506389</v>
      </c>
      <c r="BL767" s="127">
        <v>-9.0489534151841022E-2</v>
      </c>
      <c r="BM767" s="127">
        <v>-8.1541644929333024E-2</v>
      </c>
      <c r="BN767" s="127">
        <v>0.23313737001123269</v>
      </c>
      <c r="BO767" s="127">
        <v>-0.16060537705041539</v>
      </c>
      <c r="BP767" s="127">
        <v>-0.15639407791921309</v>
      </c>
      <c r="BQ767" s="127" t="s">
        <v>44</v>
      </c>
      <c r="BR767" s="127" t="s">
        <v>44</v>
      </c>
      <c r="BS767" s="127">
        <v>-0.13501230079020998</v>
      </c>
      <c r="BT767" s="127">
        <v>0.1032422659241379</v>
      </c>
      <c r="BU767" s="127">
        <v>0.15010215898724871</v>
      </c>
      <c r="BV767" s="174">
        <v>-2.1045004259957487</v>
      </c>
      <c r="BW767" s="174">
        <v>-0.14572184118931761</v>
      </c>
      <c r="BX767" s="127">
        <v>-9.4641093370965601E-2</v>
      </c>
      <c r="BY767" s="127">
        <v>-0.46637947439384669</v>
      </c>
      <c r="BZ767" s="174">
        <v>-0.18660171941132159</v>
      </c>
      <c r="CA767" s="179">
        <v>-0.6464896104641864</v>
      </c>
      <c r="CB767" s="179">
        <v>0.66555886207284165</v>
      </c>
      <c r="CC767" s="179">
        <v>-0.61005067676562841</v>
      </c>
      <c r="CD767" s="179">
        <v>-0.53918258924879026</v>
      </c>
      <c r="CE767" s="179">
        <v>7.6675920050347707E-2</v>
      </c>
      <c r="CF767" s="179">
        <v>-0.70363106000576325</v>
      </c>
      <c r="CG767" s="176">
        <v>20964.848533</v>
      </c>
      <c r="CH767" s="168">
        <v>0.27</v>
      </c>
      <c r="CI767" s="169" t="s">
        <v>44</v>
      </c>
      <c r="CJ767" s="169">
        <v>2.7000000000000001E-3</v>
      </c>
      <c r="CK767" s="169" t="s">
        <v>44</v>
      </c>
      <c r="CL767" s="169">
        <v>2.7000000000000001E-3</v>
      </c>
      <c r="CM767" s="177">
        <v>49832476.439999998</v>
      </c>
      <c r="CN767" s="177">
        <v>54285772.822142877</v>
      </c>
      <c r="CO767" s="177">
        <v>-6904011.3900000034</v>
      </c>
      <c r="CP767" s="127" t="s">
        <v>44</v>
      </c>
      <c r="CQ767" s="127" t="s">
        <v>44</v>
      </c>
      <c r="CR767" s="127" t="s">
        <v>44</v>
      </c>
      <c r="CS767" s="127" t="s">
        <v>44</v>
      </c>
      <c r="CT767" s="125" t="s">
        <v>44</v>
      </c>
      <c r="CU767" s="125" t="s">
        <v>44</v>
      </c>
      <c r="CV767" s="125" t="s">
        <v>7317</v>
      </c>
      <c r="CW767" s="125" t="s">
        <v>44</v>
      </c>
      <c r="CX767" s="153">
        <v>25569.625694432871</v>
      </c>
    </row>
    <row r="768" spans="1:102" ht="15" customHeight="1" x14ac:dyDescent="0.25">
      <c r="A768" s="8"/>
      <c r="B768" s="128">
        <v>9087301000179</v>
      </c>
      <c r="C768" s="151" t="s">
        <v>7318</v>
      </c>
      <c r="D768" s="125">
        <v>10</v>
      </c>
      <c r="E768" s="125"/>
      <c r="F768" s="121" t="s">
        <v>3267</v>
      </c>
      <c r="G768" s="125" t="s">
        <v>7309</v>
      </c>
      <c r="H768" s="125" t="s">
        <v>2454</v>
      </c>
      <c r="I768" s="125" t="s">
        <v>2454</v>
      </c>
      <c r="J768" s="125" t="s">
        <v>3317</v>
      </c>
      <c r="K768" s="125" t="s">
        <v>3298</v>
      </c>
      <c r="L768" s="125" t="s">
        <v>3272</v>
      </c>
      <c r="M768" s="125" t="s">
        <v>160</v>
      </c>
      <c r="N768" s="125" t="s">
        <v>5584</v>
      </c>
      <c r="O768" s="125" t="s">
        <v>5025</v>
      </c>
      <c r="P768" s="125" t="s">
        <v>3297</v>
      </c>
      <c r="Q768" s="126">
        <v>500</v>
      </c>
      <c r="R768" s="125" t="s">
        <v>4571</v>
      </c>
      <c r="S768" s="187" t="s">
        <v>44</v>
      </c>
      <c r="T768" s="170">
        <v>100</v>
      </c>
      <c r="U768" s="170">
        <v>500</v>
      </c>
      <c r="V768" s="171" t="s">
        <v>3271</v>
      </c>
      <c r="W768" s="171" t="s">
        <v>132</v>
      </c>
      <c r="X768" s="171" t="s">
        <v>132</v>
      </c>
      <c r="Y768" s="171" t="s">
        <v>3288</v>
      </c>
      <c r="Z768" s="171">
        <v>1</v>
      </c>
      <c r="AA768" s="171" t="s">
        <v>44</v>
      </c>
      <c r="AB768" s="168" t="s">
        <v>44</v>
      </c>
      <c r="AC768" s="171" t="s">
        <v>44</v>
      </c>
      <c r="AD768" s="168">
        <v>5.0000000000000001E-3</v>
      </c>
      <c r="AE768" s="168" t="s">
        <v>44</v>
      </c>
      <c r="AF768" s="168">
        <v>5.0000000000000001E-3</v>
      </c>
      <c r="AG768" s="168" t="s">
        <v>44</v>
      </c>
      <c r="AH768" s="171" t="s">
        <v>44</v>
      </c>
      <c r="AI768" s="171" t="s">
        <v>44</v>
      </c>
      <c r="AJ768" s="171" t="s">
        <v>613</v>
      </c>
      <c r="AK768" s="172">
        <v>40445</v>
      </c>
      <c r="AL768" s="186" t="s">
        <v>3415</v>
      </c>
      <c r="AM768" s="127">
        <v>1.8200825159888401E-2</v>
      </c>
      <c r="AN768" s="127">
        <v>4.3594432471404598E-2</v>
      </c>
      <c r="AO768" s="127">
        <v>0.1088389312240156</v>
      </c>
      <c r="AP768" s="127">
        <v>6.3890601602959896E-2</v>
      </c>
      <c r="AQ768" s="127">
        <v>6.84770297488492E-2</v>
      </c>
      <c r="AR768" s="127">
        <v>-5.1439182688768501E-2</v>
      </c>
      <c r="AS768" s="127">
        <v>0.1592695571299422</v>
      </c>
      <c r="AT768" s="127">
        <v>3.6565496689653802E-2</v>
      </c>
      <c r="AU768" s="127" t="s">
        <v>44</v>
      </c>
      <c r="AV768" s="127" t="s">
        <v>44</v>
      </c>
      <c r="AW768" s="127">
        <v>0.1052179674408151</v>
      </c>
      <c r="AX768" s="127">
        <v>1.6683645383138186</v>
      </c>
      <c r="AY768" s="127">
        <v>0.96018004416821079</v>
      </c>
      <c r="AZ768" s="127">
        <v>0.73403472507297529</v>
      </c>
      <c r="BA768" s="127">
        <v>0.47051853683634132</v>
      </c>
      <c r="BB768" s="127">
        <v>0.50076895180038883</v>
      </c>
      <c r="BC768" s="127" t="s">
        <v>44</v>
      </c>
      <c r="BD768" s="127">
        <v>1.2206958986660978</v>
      </c>
      <c r="BE768" s="127">
        <v>0.29552643831200909</v>
      </c>
      <c r="BF768" s="127" t="s">
        <v>44</v>
      </c>
      <c r="BG768" s="127" t="s">
        <v>44</v>
      </c>
      <c r="BH768" s="127">
        <v>1.1310265167789728</v>
      </c>
      <c r="BI768" s="127">
        <v>7.2914437016349002E-3</v>
      </c>
      <c r="BJ768" s="127">
        <v>-1.807919656388E-3</v>
      </c>
      <c r="BK768" s="127">
        <v>-3.9435976632959703E-2</v>
      </c>
      <c r="BL768" s="127">
        <v>-6.3301479682656869E-2</v>
      </c>
      <c r="BM768" s="127">
        <v>-6.0054634458859057E-2</v>
      </c>
      <c r="BN768" s="127">
        <v>-0.16017891084301089</v>
      </c>
      <c r="BO768" s="127">
        <v>2.8795163545117099E-2</v>
      </c>
      <c r="BP768" s="127">
        <v>-8.7164538763380303E-2</v>
      </c>
      <c r="BQ768" s="127" t="s">
        <v>44</v>
      </c>
      <c r="BR768" s="127" t="s">
        <v>44</v>
      </c>
      <c r="BS768" s="127">
        <v>1.1151793963338985E-2</v>
      </c>
      <c r="BT768" s="127">
        <v>5.1130523864864497E-2</v>
      </c>
      <c r="BU768" s="127">
        <v>8.17256648190815E-2</v>
      </c>
      <c r="BV768" s="174">
        <v>-0.65834508990247265</v>
      </c>
      <c r="BW768" s="174">
        <v>0.1165593551464717</v>
      </c>
      <c r="BX768" s="127">
        <v>-3.0679256593558499E-2</v>
      </c>
      <c r="BY768" s="127">
        <v>-0.14913117557531949</v>
      </c>
      <c r="BZ768" s="174">
        <v>0.16995021730272669</v>
      </c>
      <c r="CA768" s="179">
        <v>0.57631098173945006</v>
      </c>
      <c r="CB768" s="179">
        <v>-0.3937234455525217</v>
      </c>
      <c r="CC768" s="179">
        <v>0.85875697980831822</v>
      </c>
      <c r="CD768" s="179">
        <v>0.99281227616887957</v>
      </c>
      <c r="CE768" s="179">
        <v>3.1302024437422603E-2</v>
      </c>
      <c r="CF768" s="179">
        <v>0.7033506383325846</v>
      </c>
      <c r="CG768" s="176">
        <v>4.7333338999999999</v>
      </c>
      <c r="CH768" s="168">
        <v>0.27</v>
      </c>
      <c r="CI768" s="169" t="s">
        <v>44</v>
      </c>
      <c r="CJ768" s="169">
        <v>1.3500000000000001E-3</v>
      </c>
      <c r="CK768" s="169" t="s">
        <v>44</v>
      </c>
      <c r="CL768" s="169">
        <v>1.3500000000000001E-3</v>
      </c>
      <c r="CM768" s="177">
        <v>97114396.5</v>
      </c>
      <c r="CN768" s="177">
        <v>96701625.657380953</v>
      </c>
      <c r="CO768" s="177">
        <v>-17253186.109999999</v>
      </c>
      <c r="CP768" s="127" t="s">
        <v>44</v>
      </c>
      <c r="CQ768" s="127" t="s">
        <v>44</v>
      </c>
      <c r="CR768" s="127" t="s">
        <v>44</v>
      </c>
      <c r="CS768" s="127" t="s">
        <v>44</v>
      </c>
      <c r="CT768" s="125" t="s">
        <v>44</v>
      </c>
      <c r="CU768" s="125" t="s">
        <v>44</v>
      </c>
      <c r="CV768" s="125" t="s">
        <v>7319</v>
      </c>
      <c r="CW768" s="125" t="s">
        <v>44</v>
      </c>
      <c r="CX768" s="153">
        <v>25569.625694432871</v>
      </c>
    </row>
    <row r="769" spans="1:102" ht="15" customHeight="1" x14ac:dyDescent="0.25">
      <c r="A769" s="8"/>
      <c r="B769" s="128">
        <v>17517577000178</v>
      </c>
      <c r="C769" s="151" t="s">
        <v>7320</v>
      </c>
      <c r="D769" s="125">
        <v>10</v>
      </c>
      <c r="E769" s="125"/>
      <c r="F769" s="121" t="s">
        <v>3267</v>
      </c>
      <c r="G769" s="125" t="s">
        <v>7309</v>
      </c>
      <c r="H769" s="125" t="s">
        <v>2454</v>
      </c>
      <c r="I769" s="125" t="s">
        <v>2454</v>
      </c>
      <c r="J769" s="125" t="s">
        <v>357</v>
      </c>
      <c r="K769" s="125" t="s">
        <v>3285</v>
      </c>
      <c r="L769" s="125" t="s">
        <v>3272</v>
      </c>
      <c r="M769" s="125" t="s">
        <v>160</v>
      </c>
      <c r="N769" s="125" t="s">
        <v>5584</v>
      </c>
      <c r="O769" s="125" t="s">
        <v>5025</v>
      </c>
      <c r="P769" s="125" t="s">
        <v>3297</v>
      </c>
      <c r="Q769" s="126">
        <v>500</v>
      </c>
      <c r="R769" s="125" t="s">
        <v>4571</v>
      </c>
      <c r="S769" s="187" t="s">
        <v>44</v>
      </c>
      <c r="T769" s="170">
        <v>100</v>
      </c>
      <c r="U769" s="170">
        <v>500</v>
      </c>
      <c r="V769" s="171" t="s">
        <v>3271</v>
      </c>
      <c r="W769" s="171" t="s">
        <v>132</v>
      </c>
      <c r="X769" s="171" t="s">
        <v>132</v>
      </c>
      <c r="Y769" s="171" t="s">
        <v>3288</v>
      </c>
      <c r="Z769" s="171">
        <v>1</v>
      </c>
      <c r="AA769" s="171" t="s">
        <v>44</v>
      </c>
      <c r="AB769" s="168" t="s">
        <v>44</v>
      </c>
      <c r="AC769" s="171" t="s">
        <v>44</v>
      </c>
      <c r="AD769" s="168">
        <v>4.0000000000000001E-3</v>
      </c>
      <c r="AE769" s="168" t="s">
        <v>44</v>
      </c>
      <c r="AF769" s="168">
        <v>4.0000000000000001E-3</v>
      </c>
      <c r="AG769" s="168" t="s">
        <v>44</v>
      </c>
      <c r="AH769" s="171" t="s">
        <v>44</v>
      </c>
      <c r="AI769" s="171" t="s">
        <v>44</v>
      </c>
      <c r="AJ769" s="171" t="s">
        <v>4619</v>
      </c>
      <c r="AK769" s="172">
        <v>41513</v>
      </c>
      <c r="AL769" s="186" t="s">
        <v>7321</v>
      </c>
      <c r="AM769" s="127">
        <v>1.3868727999004101E-2</v>
      </c>
      <c r="AN769" s="127">
        <v>5.0705714856418699E-2</v>
      </c>
      <c r="AO769" s="127">
        <v>0.10773303423065279</v>
      </c>
      <c r="AP769" s="127">
        <v>9.1437639512564603E-2</v>
      </c>
      <c r="AQ769" s="127">
        <v>8.7057585255773701E-2</v>
      </c>
      <c r="AR769" s="127">
        <v>3.3441821529196503E-2</v>
      </c>
      <c r="AS769" s="127">
        <v>0.121102775102766</v>
      </c>
      <c r="AT769" s="127">
        <v>7.2162872921802901E-2</v>
      </c>
      <c r="AU769" s="127" t="s">
        <v>44</v>
      </c>
      <c r="AV769" s="127" t="s">
        <v>44</v>
      </c>
      <c r="AW769" s="127">
        <v>0.10540267224961079</v>
      </c>
      <c r="AX769" s="127">
        <v>1.2712662080866008</v>
      </c>
      <c r="AY769" s="127">
        <v>1.116808105309145</v>
      </c>
      <c r="AZ769" s="127">
        <v>0.72657630200364798</v>
      </c>
      <c r="BA769" s="127">
        <v>0.68237485141016174</v>
      </c>
      <c r="BB769" s="127">
        <v>0.64827570484403041</v>
      </c>
      <c r="BC769" s="127">
        <v>0.30754005087966368</v>
      </c>
      <c r="BD769" s="127">
        <v>0.92817273777197984</v>
      </c>
      <c r="BE769" s="127">
        <v>0.58322841869058306</v>
      </c>
      <c r="BF769" s="127" t="s">
        <v>44</v>
      </c>
      <c r="BG769" s="127" t="s">
        <v>44</v>
      </c>
      <c r="BH769" s="127">
        <v>1.1049285407513889</v>
      </c>
      <c r="BI769" s="127">
        <v>2.9593465407506E-3</v>
      </c>
      <c r="BJ769" s="127">
        <v>5.3033627286259996E-3</v>
      </c>
      <c r="BK769" s="127">
        <v>-4.05418736263225E-2</v>
      </c>
      <c r="BL769" s="127">
        <v>-3.7532211197896737E-2</v>
      </c>
      <c r="BM769" s="127">
        <v>-4.1641345801047058E-2</v>
      </c>
      <c r="BN769" s="127">
        <v>-7.5297906625045805E-2</v>
      </c>
      <c r="BO769" s="127">
        <v>-9.3716184820590992E-3</v>
      </c>
      <c r="BP769" s="127">
        <v>-5.1567162531231198E-2</v>
      </c>
      <c r="BQ769" s="127" t="s">
        <v>44</v>
      </c>
      <c r="BR769" s="127" t="s">
        <v>44</v>
      </c>
      <c r="BS769" s="127">
        <v>9.1377868071551571E-3</v>
      </c>
      <c r="BT769" s="127">
        <v>2.6320170982158601E-2</v>
      </c>
      <c r="BU769" s="127">
        <v>4.4065346170354402E-2</v>
      </c>
      <c r="BV769" s="174">
        <v>-1.3532305898496055</v>
      </c>
      <c r="BW769" s="174">
        <v>0.14903250332678061</v>
      </c>
      <c r="BX769" s="127">
        <v>-1.17004731728803E-2</v>
      </c>
      <c r="BY769" s="127">
        <v>-8.4969697328316302E-2</v>
      </c>
      <c r="BZ769" s="174">
        <v>9.3500422013705897E-2</v>
      </c>
      <c r="CA769" s="179">
        <v>0.57936489055470686</v>
      </c>
      <c r="CB769" s="179">
        <v>-0.35570894097731609</v>
      </c>
      <c r="CC769" s="179">
        <v>0.86511945002149027</v>
      </c>
      <c r="CD769" s="179">
        <v>0.86167143871859331</v>
      </c>
      <c r="CE769" s="179">
        <v>6.3059597258808206E-2</v>
      </c>
      <c r="CF769" s="179">
        <v>0.69511517860009497</v>
      </c>
      <c r="CG769" s="176">
        <v>3.5443188999999999</v>
      </c>
      <c r="CH769" s="168">
        <v>0.27</v>
      </c>
      <c r="CI769" s="169" t="s">
        <v>44</v>
      </c>
      <c r="CJ769" s="169">
        <v>1.08E-3</v>
      </c>
      <c r="CK769" s="169" t="s">
        <v>44</v>
      </c>
      <c r="CL769" s="169">
        <v>1.08E-3</v>
      </c>
      <c r="CM769" s="177">
        <v>77481956.859999999</v>
      </c>
      <c r="CN769" s="177">
        <v>80538416.355238095</v>
      </c>
      <c r="CO769" s="177">
        <v>-26378687.340000011</v>
      </c>
      <c r="CP769" s="127" t="s">
        <v>44</v>
      </c>
      <c r="CQ769" s="127" t="s">
        <v>44</v>
      </c>
      <c r="CR769" s="127" t="s">
        <v>44</v>
      </c>
      <c r="CS769" s="127" t="s">
        <v>44</v>
      </c>
      <c r="CT769" s="125" t="s">
        <v>44</v>
      </c>
      <c r="CU769" s="125" t="s">
        <v>44</v>
      </c>
      <c r="CV769" s="125" t="s">
        <v>7322</v>
      </c>
      <c r="CW769" s="125" t="s">
        <v>44</v>
      </c>
      <c r="CX769" s="153">
        <v>25569.625694432871</v>
      </c>
    </row>
    <row r="770" spans="1:102" ht="15" customHeight="1" x14ac:dyDescent="0.25">
      <c r="A770" s="8"/>
      <c r="B770" s="128">
        <v>7672392000184</v>
      </c>
      <c r="C770" s="151" t="s">
        <v>7323</v>
      </c>
      <c r="D770" s="125">
        <v>12</v>
      </c>
      <c r="E770" s="125"/>
      <c r="F770" s="121" t="s">
        <v>3266</v>
      </c>
      <c r="G770" s="125" t="s">
        <v>7309</v>
      </c>
      <c r="H770" s="125" t="s">
        <v>2454</v>
      </c>
      <c r="I770" s="125" t="s">
        <v>2454</v>
      </c>
      <c r="J770" s="125" t="s">
        <v>357</v>
      </c>
      <c r="K770" s="125" t="s">
        <v>3298</v>
      </c>
      <c r="L770" s="125" t="s">
        <v>3272</v>
      </c>
      <c r="M770" s="125" t="s">
        <v>110</v>
      </c>
      <c r="N770" s="125" t="s">
        <v>5579</v>
      </c>
      <c r="O770" s="125" t="s">
        <v>327</v>
      </c>
      <c r="P770" s="125" t="s">
        <v>4661</v>
      </c>
      <c r="Q770" s="126">
        <v>500</v>
      </c>
      <c r="R770" s="125" t="s">
        <v>4571</v>
      </c>
      <c r="S770" s="187" t="s">
        <v>44</v>
      </c>
      <c r="T770" s="170">
        <v>100</v>
      </c>
      <c r="U770" s="170">
        <v>500</v>
      </c>
      <c r="V770" s="171" t="s">
        <v>3271</v>
      </c>
      <c r="W770" s="171" t="s">
        <v>3288</v>
      </c>
      <c r="X770" s="171" t="s">
        <v>3288</v>
      </c>
      <c r="Y770" s="171" t="s">
        <v>3296</v>
      </c>
      <c r="Z770" s="171">
        <v>5</v>
      </c>
      <c r="AA770" s="171" t="s">
        <v>44</v>
      </c>
      <c r="AB770" s="168" t="s">
        <v>44</v>
      </c>
      <c r="AC770" s="171" t="s">
        <v>44</v>
      </c>
      <c r="AD770" s="168">
        <v>0.02</v>
      </c>
      <c r="AE770" s="168" t="s">
        <v>44</v>
      </c>
      <c r="AF770" s="168">
        <v>0.02</v>
      </c>
      <c r="AG770" s="168" t="s">
        <v>44</v>
      </c>
      <c r="AH770" s="171" t="s">
        <v>44</v>
      </c>
      <c r="AI770" s="171" t="s">
        <v>44</v>
      </c>
      <c r="AJ770" s="171" t="s">
        <v>130</v>
      </c>
      <c r="AK770" s="172">
        <v>38943</v>
      </c>
      <c r="AL770" s="186" t="s">
        <v>7324</v>
      </c>
      <c r="AM770" s="127">
        <v>1.56513290798263E-2</v>
      </c>
      <c r="AN770" s="127">
        <v>1.0234633104858301E-2</v>
      </c>
      <c r="AO770" s="127">
        <v>0.11436544036049159</v>
      </c>
      <c r="AP770" s="127">
        <v>0.1094814376730486</v>
      </c>
      <c r="AQ770" s="127">
        <v>0.10208164484537539</v>
      </c>
      <c r="AR770" s="127">
        <v>0.13141241242638399</v>
      </c>
      <c r="AS770" s="127">
        <v>7.5264143852012896E-2</v>
      </c>
      <c r="AT770" s="127">
        <v>0.114369415613764</v>
      </c>
      <c r="AU770" s="127" t="s">
        <v>44</v>
      </c>
      <c r="AV770" s="127" t="s">
        <v>44</v>
      </c>
      <c r="AW770" s="127">
        <v>0.1018700373752843</v>
      </c>
      <c r="AX770" s="127">
        <v>1.4346669551998621</v>
      </c>
      <c r="AY770" s="127">
        <v>0.22542076842299441</v>
      </c>
      <c r="AZ770" s="127">
        <v>0.77130677073701182</v>
      </c>
      <c r="BA770" s="127">
        <v>0.82407983435065635</v>
      </c>
      <c r="BB770" s="127">
        <v>0.77129502806519179</v>
      </c>
      <c r="BC770" s="127">
        <v>1.2085041470765998</v>
      </c>
      <c r="BD770" s="127">
        <v>0.57684992268679591</v>
      </c>
      <c r="BE770" s="127">
        <v>0.92434642239455844</v>
      </c>
      <c r="BF770" s="127" t="s">
        <v>44</v>
      </c>
      <c r="BG770" s="127" t="s">
        <v>44</v>
      </c>
      <c r="BH770" s="127">
        <v>1.0103992167655993</v>
      </c>
      <c r="BI770" s="127">
        <v>4.7419476215728E-3</v>
      </c>
      <c r="BJ770" s="127">
        <v>-3.5167719022934203E-2</v>
      </c>
      <c r="BK770" s="127">
        <v>-3.39094674964837E-2</v>
      </c>
      <c r="BL770" s="127">
        <v>-2.06306679894942E-2</v>
      </c>
      <c r="BM770" s="127">
        <v>-2.6731398311357513E-2</v>
      </c>
      <c r="BN770" s="127">
        <v>2.2672684272141599E-2</v>
      </c>
      <c r="BO770" s="127">
        <v>-5.5210249732812099E-2</v>
      </c>
      <c r="BP770" s="127">
        <v>-9.3606198392701002E-3</v>
      </c>
      <c r="BQ770" s="127" t="s">
        <v>44</v>
      </c>
      <c r="BR770" s="127" t="s">
        <v>44</v>
      </c>
      <c r="BS770" s="127">
        <v>9.524389860111615E-4</v>
      </c>
      <c r="BT770" s="127">
        <v>3.6788814763080498E-2</v>
      </c>
      <c r="BU770" s="127">
        <v>2.8651480209992999E-2</v>
      </c>
      <c r="BV770" s="174">
        <v>-0.79688048979741388</v>
      </c>
      <c r="BW770" s="174">
        <v>2.9900595057367699E-2</v>
      </c>
      <c r="BX770" s="127">
        <v>-2.9651902729057902E-2</v>
      </c>
      <c r="BY770" s="127">
        <v>-8.3144775538205401E-2</v>
      </c>
      <c r="BZ770" s="174">
        <v>2.6163482261230501E-2</v>
      </c>
      <c r="CA770" s="179">
        <v>0.23795484794237731</v>
      </c>
      <c r="CB770" s="179">
        <v>-0.1455571835792831</v>
      </c>
      <c r="CC770" s="179">
        <v>0.1753839311523871</v>
      </c>
      <c r="CD770" s="179">
        <v>0.1361381467508701</v>
      </c>
      <c r="CE770" s="179">
        <v>0.15842994469565841</v>
      </c>
      <c r="CF770" s="179">
        <v>0.36056830302133008</v>
      </c>
      <c r="CG770" s="176">
        <v>6717.7918508000002</v>
      </c>
      <c r="CH770" s="168">
        <v>0.27</v>
      </c>
      <c r="CI770" s="169" t="s">
        <v>44</v>
      </c>
      <c r="CJ770" s="169">
        <v>5.4000000000000003E-3</v>
      </c>
      <c r="CK770" s="169" t="s">
        <v>44</v>
      </c>
      <c r="CL770" s="169">
        <v>5.4000000000000003E-3</v>
      </c>
      <c r="CM770" s="177">
        <v>9628895.1600000001</v>
      </c>
      <c r="CN770" s="177">
        <v>9817964.2043650821</v>
      </c>
      <c r="CO770" s="177">
        <v>-797974.48</v>
      </c>
      <c r="CP770" s="127" t="s">
        <v>44</v>
      </c>
      <c r="CQ770" s="127" t="s">
        <v>44</v>
      </c>
      <c r="CR770" s="127" t="s">
        <v>44</v>
      </c>
      <c r="CS770" s="127" t="s">
        <v>44</v>
      </c>
      <c r="CT770" s="125" t="s">
        <v>44</v>
      </c>
      <c r="CU770" s="125" t="s">
        <v>44</v>
      </c>
      <c r="CV770" s="125" t="s">
        <v>7325</v>
      </c>
      <c r="CW770" s="125" t="s">
        <v>44</v>
      </c>
      <c r="CX770" s="153">
        <v>25569.625694432871</v>
      </c>
    </row>
    <row r="771" spans="1:102" ht="15" customHeight="1" x14ac:dyDescent="0.25">
      <c r="A771" s="8"/>
      <c r="B771" s="128">
        <v>5024659000100</v>
      </c>
      <c r="C771" s="151" t="s">
        <v>702</v>
      </c>
      <c r="D771" s="125">
        <v>13</v>
      </c>
      <c r="E771" s="125"/>
      <c r="F771" s="121" t="s">
        <v>3310</v>
      </c>
      <c r="G771" s="125" t="s">
        <v>7309</v>
      </c>
      <c r="H771" s="125" t="s">
        <v>2454</v>
      </c>
      <c r="I771" s="125" t="s">
        <v>2454</v>
      </c>
      <c r="J771" s="125" t="s">
        <v>3319</v>
      </c>
      <c r="K771" s="125" t="s">
        <v>3285</v>
      </c>
      <c r="L771" s="125" t="s">
        <v>3272</v>
      </c>
      <c r="M771" s="125" t="s">
        <v>110</v>
      </c>
      <c r="N771" s="125" t="s">
        <v>260</v>
      </c>
      <c r="O771" s="125" t="s">
        <v>365</v>
      </c>
      <c r="P771" s="125" t="s">
        <v>3299</v>
      </c>
      <c r="Q771" s="126">
        <v>500</v>
      </c>
      <c r="R771" s="125" t="s">
        <v>4571</v>
      </c>
      <c r="S771" s="187" t="s">
        <v>44</v>
      </c>
      <c r="T771" s="170">
        <v>100</v>
      </c>
      <c r="U771" s="170">
        <v>500</v>
      </c>
      <c r="V771" s="171" t="s">
        <v>3271</v>
      </c>
      <c r="W771" s="171" t="s">
        <v>132</v>
      </c>
      <c r="X771" s="171" t="s">
        <v>132</v>
      </c>
      <c r="Y771" s="171" t="s">
        <v>3288</v>
      </c>
      <c r="Z771" s="171">
        <v>1</v>
      </c>
      <c r="AA771" s="171" t="s">
        <v>44</v>
      </c>
      <c r="AB771" s="168" t="s">
        <v>44</v>
      </c>
      <c r="AC771" s="171" t="s">
        <v>44</v>
      </c>
      <c r="AD771" s="168">
        <v>1.1000000000000001E-2</v>
      </c>
      <c r="AE771" s="168" t="s">
        <v>44</v>
      </c>
      <c r="AF771" s="168">
        <v>1.1000000000000001E-2</v>
      </c>
      <c r="AG771" s="168" t="s">
        <v>44</v>
      </c>
      <c r="AH771" s="171" t="s">
        <v>44</v>
      </c>
      <c r="AI771" s="171" t="s">
        <v>44</v>
      </c>
      <c r="AJ771" s="171" t="s">
        <v>130</v>
      </c>
      <c r="AK771" s="172">
        <v>37936</v>
      </c>
      <c r="AL771" s="186" t="s">
        <v>7326</v>
      </c>
      <c r="AM771" s="127">
        <v>1.40904578395808E-2</v>
      </c>
      <c r="AN771" s="127">
        <v>4.5377276262588098E-2</v>
      </c>
      <c r="AO771" s="127">
        <v>0.13952038813057729</v>
      </c>
      <c r="AP771" s="127">
        <v>0.11080450450293571</v>
      </c>
      <c r="AQ771" s="127">
        <v>0.1032173531113687</v>
      </c>
      <c r="AR771" s="127">
        <v>5.4192013524359997E-2</v>
      </c>
      <c r="AS771" s="127">
        <v>0.1069978009067984</v>
      </c>
      <c r="AT771" s="127">
        <v>2.56086381770546E-2</v>
      </c>
      <c r="AU771" s="127" t="s">
        <v>44</v>
      </c>
      <c r="AV771" s="127" t="s">
        <v>44</v>
      </c>
      <c r="AW771" s="127">
        <v>0.1040086119265439</v>
      </c>
      <c r="AX771" s="127">
        <v>1.291590902151535</v>
      </c>
      <c r="AY771" s="127">
        <v>0.99944769678156919</v>
      </c>
      <c r="AZ771" s="127">
        <v>0.94095751025626939</v>
      </c>
      <c r="BA771" s="127">
        <v>0.83456182523388756</v>
      </c>
      <c r="BB771" s="127">
        <v>0.78073203415740156</v>
      </c>
      <c r="BC771" s="127">
        <v>0.49836443813333042</v>
      </c>
      <c r="BD771" s="127">
        <v>0.82006743213744926</v>
      </c>
      <c r="BE771" s="127">
        <v>0.20697188102540559</v>
      </c>
      <c r="BF771" s="127" t="s">
        <v>44</v>
      </c>
      <c r="BG771" s="127" t="s">
        <v>44</v>
      </c>
      <c r="BH771" s="127">
        <v>0.87618496903106124</v>
      </c>
      <c r="BI771" s="127">
        <v>3.1810763813273002E-3</v>
      </c>
      <c r="BJ771" s="127">
        <v>-2.50758652045E-5</v>
      </c>
      <c r="BK771" s="127">
        <v>-8.7545197263979996E-3</v>
      </c>
      <c r="BL771" s="127">
        <v>-1.9390678940228723E-2</v>
      </c>
      <c r="BM771" s="127">
        <v>-2.5603568917352049E-2</v>
      </c>
      <c r="BN771" s="127">
        <v>-5.4547714629882199E-2</v>
      </c>
      <c r="BO771" s="127">
        <v>-2.3476592678026698E-2</v>
      </c>
      <c r="BP771" s="127">
        <v>-9.8121397275979502E-2</v>
      </c>
      <c r="BQ771" s="127" t="s">
        <v>44</v>
      </c>
      <c r="BR771" s="127" t="s">
        <v>44</v>
      </c>
      <c r="BS771" s="127">
        <v>-1.3138047174457324E-2</v>
      </c>
      <c r="BT771" s="127">
        <v>2.1792102406291401E-2</v>
      </c>
      <c r="BU771" s="127">
        <v>2.5749433975523799E-2</v>
      </c>
      <c r="BV771" s="174">
        <v>-0.34053107945789712</v>
      </c>
      <c r="BW771" s="174">
        <v>-0.1930275949633434</v>
      </c>
      <c r="BX771" s="127">
        <v>-9.0585475837445008E-3</v>
      </c>
      <c r="BY771" s="127">
        <v>-5.1618494285208101E-2</v>
      </c>
      <c r="BZ771" s="174">
        <v>4.99991446484793E-2</v>
      </c>
      <c r="CA771" s="179">
        <v>0.83110272882782332</v>
      </c>
      <c r="CB771" s="179">
        <v>-0.46083501120010412</v>
      </c>
      <c r="CC771" s="179">
        <v>0.86733566123170958</v>
      </c>
      <c r="CD771" s="179">
        <v>0.6987532443183031</v>
      </c>
      <c r="CE771" s="179">
        <v>0.2224210170586334</v>
      </c>
      <c r="CF771" s="179">
        <v>0.85661607315819377</v>
      </c>
      <c r="CG771" s="176">
        <v>9157.2402175000007</v>
      </c>
      <c r="CH771" s="168">
        <v>0.27</v>
      </c>
      <c r="CI771" s="169" t="s">
        <v>44</v>
      </c>
      <c r="CJ771" s="169">
        <v>2.9700000000000004E-3</v>
      </c>
      <c r="CK771" s="169" t="s">
        <v>44</v>
      </c>
      <c r="CL771" s="169">
        <v>2.9700000000000004E-3</v>
      </c>
      <c r="CM771" s="177">
        <v>15216122.18</v>
      </c>
      <c r="CN771" s="177">
        <v>14770402.09904762</v>
      </c>
      <c r="CO771" s="177">
        <v>-353.61999999998488</v>
      </c>
      <c r="CP771" s="127" t="s">
        <v>44</v>
      </c>
      <c r="CQ771" s="127" t="s">
        <v>44</v>
      </c>
      <c r="CR771" s="127" t="s">
        <v>44</v>
      </c>
      <c r="CS771" s="127" t="s">
        <v>44</v>
      </c>
      <c r="CT771" s="125" t="s">
        <v>44</v>
      </c>
      <c r="CU771" s="125" t="s">
        <v>44</v>
      </c>
      <c r="CV771" s="125" t="s">
        <v>7327</v>
      </c>
      <c r="CW771" s="125" t="s">
        <v>44</v>
      </c>
      <c r="CX771" s="153">
        <v>25569.625694432871</v>
      </c>
    </row>
    <row r="772" spans="1:102" ht="15" customHeight="1" x14ac:dyDescent="0.25">
      <c r="A772" s="8"/>
      <c r="B772" s="128">
        <v>3499367000190</v>
      </c>
      <c r="C772" s="151" t="s">
        <v>7328</v>
      </c>
      <c r="D772" s="125">
        <v>10</v>
      </c>
      <c r="E772" s="125"/>
      <c r="F772" s="121" t="s">
        <v>3267</v>
      </c>
      <c r="G772" s="125" t="s">
        <v>7309</v>
      </c>
      <c r="H772" s="125" t="s">
        <v>2454</v>
      </c>
      <c r="I772" s="125" t="s">
        <v>2454</v>
      </c>
      <c r="J772" s="125" t="s">
        <v>3319</v>
      </c>
      <c r="K772" s="125" t="s">
        <v>3285</v>
      </c>
      <c r="L772" s="125" t="s">
        <v>3272</v>
      </c>
      <c r="M772" s="125" t="s">
        <v>160</v>
      </c>
      <c r="N772" s="125" t="s">
        <v>3324</v>
      </c>
      <c r="O772" s="125" t="s">
        <v>4761</v>
      </c>
      <c r="P772" s="125" t="s">
        <v>3299</v>
      </c>
      <c r="Q772" s="126">
        <v>500</v>
      </c>
      <c r="R772" s="125" t="s">
        <v>4571</v>
      </c>
      <c r="S772" s="187" t="s">
        <v>44</v>
      </c>
      <c r="T772" s="170">
        <v>100</v>
      </c>
      <c r="U772" s="170">
        <v>500</v>
      </c>
      <c r="V772" s="171" t="s">
        <v>3271</v>
      </c>
      <c r="W772" s="171" t="s">
        <v>132</v>
      </c>
      <c r="X772" s="171" t="s">
        <v>132</v>
      </c>
      <c r="Y772" s="171" t="s">
        <v>3288</v>
      </c>
      <c r="Z772" s="171">
        <v>1</v>
      </c>
      <c r="AA772" s="171" t="s">
        <v>44</v>
      </c>
      <c r="AB772" s="168" t="s">
        <v>44</v>
      </c>
      <c r="AC772" s="171" t="s">
        <v>44</v>
      </c>
      <c r="AD772" s="168">
        <v>4.0000000000000001E-3</v>
      </c>
      <c r="AE772" s="168" t="s">
        <v>44</v>
      </c>
      <c r="AF772" s="168">
        <v>4.0000000000000001E-3</v>
      </c>
      <c r="AG772" s="168" t="s">
        <v>44</v>
      </c>
      <c r="AH772" s="171" t="s">
        <v>44</v>
      </c>
      <c r="AI772" s="171" t="s">
        <v>44</v>
      </c>
      <c r="AJ772" s="171" t="s">
        <v>130</v>
      </c>
      <c r="AK772" s="172">
        <v>36606</v>
      </c>
      <c r="AL772" s="186" t="s">
        <v>7329</v>
      </c>
      <c r="AM772" s="127">
        <v>1.14616146295827E-2</v>
      </c>
      <c r="AN772" s="127">
        <v>4.2312687323906098E-2</v>
      </c>
      <c r="AO772" s="127">
        <v>0.139124153926595</v>
      </c>
      <c r="AP772" s="127">
        <v>0.1255791403495356</v>
      </c>
      <c r="AQ772" s="127">
        <v>0.1278140982844202</v>
      </c>
      <c r="AR772" s="127">
        <v>9.0385988271948797E-2</v>
      </c>
      <c r="AS772" s="127">
        <v>0.11523746695805601</v>
      </c>
      <c r="AT772" s="127">
        <v>0.11614817045985119</v>
      </c>
      <c r="AU772" s="127" t="s">
        <v>44</v>
      </c>
      <c r="AV772" s="127" t="s">
        <v>44</v>
      </c>
      <c r="AW772" s="127">
        <v>0.1283102556690027</v>
      </c>
      <c r="AX772" s="127">
        <v>1.0506200258412863</v>
      </c>
      <c r="AY772" s="127">
        <v>0.93194923480637915</v>
      </c>
      <c r="AZ772" s="127">
        <v>0.93828521586938318</v>
      </c>
      <c r="BA772" s="127">
        <v>0.95246246995248995</v>
      </c>
      <c r="BB772" s="127">
        <v>0.98992114431965239</v>
      </c>
      <c r="BC772" s="127">
        <v>0.83121403562587959</v>
      </c>
      <c r="BD772" s="127">
        <v>0.88321902705864541</v>
      </c>
      <c r="BE772" s="127">
        <v>0.9387225182194272</v>
      </c>
      <c r="BF772" s="127" t="s">
        <v>44</v>
      </c>
      <c r="BG772" s="127" t="s">
        <v>44</v>
      </c>
      <c r="BH772" s="127">
        <v>1.187605546127031</v>
      </c>
      <c r="BI772" s="127">
        <v>5.5223317132920002E-4</v>
      </c>
      <c r="BJ772" s="127">
        <v>-3.0896648038865001E-3</v>
      </c>
      <c r="BK772" s="127">
        <v>-9.1507539303802999E-3</v>
      </c>
      <c r="BL772" s="127">
        <v>-5.5375619091677653E-3</v>
      </c>
      <c r="BM772" s="127">
        <v>-1.152526825155098E-3</v>
      </c>
      <c r="BN772" s="127">
        <v>-1.8353739882293399E-2</v>
      </c>
      <c r="BO772" s="127">
        <v>-1.52369266267691E-2</v>
      </c>
      <c r="BP772" s="127">
        <v>-7.5818649931829003E-3</v>
      </c>
      <c r="BQ772" s="127" t="s">
        <v>44</v>
      </c>
      <c r="BR772" s="127" t="s">
        <v>44</v>
      </c>
      <c r="BS772" s="127">
        <v>1.8292747572168366E-2</v>
      </c>
      <c r="BT772" s="127">
        <v>9.0477165125660997E-3</v>
      </c>
      <c r="BU772" s="127">
        <v>1.7035036851068799E-2</v>
      </c>
      <c r="BV772" s="174">
        <v>-0.88028561964981433</v>
      </c>
      <c r="BW772" s="174">
        <v>0.37816122130941698</v>
      </c>
      <c r="BX772" s="127">
        <v>-1.7348527869323E-3</v>
      </c>
      <c r="BY772" s="127">
        <v>-2.7597644097445799E-2</v>
      </c>
      <c r="BZ772" s="174">
        <v>2.31483919207854E-2</v>
      </c>
      <c r="CA772" s="179">
        <v>0.52762837087814374</v>
      </c>
      <c r="CB772" s="179">
        <v>-0.32994476136844869</v>
      </c>
      <c r="CC772" s="179">
        <v>0.75810133693744586</v>
      </c>
      <c r="CD772" s="179">
        <v>0.62145731277128391</v>
      </c>
      <c r="CE772" s="179">
        <v>1.21045360351345E-2</v>
      </c>
      <c r="CF772" s="179">
        <v>0.63313747075967186</v>
      </c>
      <c r="CG772" s="176">
        <v>23130.348451099999</v>
      </c>
      <c r="CH772" s="168">
        <v>0.27</v>
      </c>
      <c r="CI772" s="169" t="s">
        <v>44</v>
      </c>
      <c r="CJ772" s="169">
        <v>1.08E-3</v>
      </c>
      <c r="CK772" s="169" t="s">
        <v>44</v>
      </c>
      <c r="CL772" s="169">
        <v>1.08E-3</v>
      </c>
      <c r="CM772" s="177">
        <v>246657846.78999999</v>
      </c>
      <c r="CN772" s="177">
        <v>247511351.98166665</v>
      </c>
      <c r="CO772" s="177">
        <v>-8494118.3899999987</v>
      </c>
      <c r="CP772" s="127" t="s">
        <v>44</v>
      </c>
      <c r="CQ772" s="127" t="s">
        <v>44</v>
      </c>
      <c r="CR772" s="127" t="s">
        <v>44</v>
      </c>
      <c r="CS772" s="127" t="s">
        <v>44</v>
      </c>
      <c r="CT772" s="125" t="s">
        <v>44</v>
      </c>
      <c r="CU772" s="125" t="s">
        <v>44</v>
      </c>
      <c r="CV772" s="125" t="s">
        <v>7330</v>
      </c>
      <c r="CW772" s="125" t="s">
        <v>44</v>
      </c>
      <c r="CX772" s="153">
        <v>25569.625694432871</v>
      </c>
    </row>
    <row r="773" spans="1:102" ht="15" customHeight="1" x14ac:dyDescent="0.25">
      <c r="A773" s="8"/>
      <c r="B773" s="128">
        <v>4192419000143</v>
      </c>
      <c r="C773" s="151" t="s">
        <v>7331</v>
      </c>
      <c r="D773" s="125">
        <v>10</v>
      </c>
      <c r="E773" s="125"/>
      <c r="F773" s="121" t="s">
        <v>3310</v>
      </c>
      <c r="G773" s="125" t="s">
        <v>7309</v>
      </c>
      <c r="H773" s="125" t="s">
        <v>2454</v>
      </c>
      <c r="I773" s="125" t="s">
        <v>2454</v>
      </c>
      <c r="J773" s="125" t="s">
        <v>357</v>
      </c>
      <c r="K773" s="125" t="s">
        <v>3285</v>
      </c>
      <c r="L773" s="125" t="s">
        <v>3272</v>
      </c>
      <c r="M773" s="125" t="s">
        <v>160</v>
      </c>
      <c r="N773" s="125" t="s">
        <v>5584</v>
      </c>
      <c r="O773" s="125" t="s">
        <v>4761</v>
      </c>
      <c r="P773" s="125" t="s">
        <v>4661</v>
      </c>
      <c r="Q773" s="126">
        <v>500</v>
      </c>
      <c r="R773" s="125" t="s">
        <v>4571</v>
      </c>
      <c r="S773" s="187" t="s">
        <v>44</v>
      </c>
      <c r="T773" s="170">
        <v>100</v>
      </c>
      <c r="U773" s="170">
        <v>500</v>
      </c>
      <c r="V773" s="171" t="s">
        <v>3271</v>
      </c>
      <c r="W773" s="171" t="s">
        <v>132</v>
      </c>
      <c r="X773" s="171" t="s">
        <v>132</v>
      </c>
      <c r="Y773" s="171" t="s">
        <v>3288</v>
      </c>
      <c r="Z773" s="171">
        <v>1</v>
      </c>
      <c r="AA773" s="171" t="s">
        <v>44</v>
      </c>
      <c r="AB773" s="168" t="s">
        <v>44</v>
      </c>
      <c r="AC773" s="171" t="s">
        <v>44</v>
      </c>
      <c r="AD773" s="168">
        <v>8.0000000000000002E-3</v>
      </c>
      <c r="AE773" s="168" t="s">
        <v>44</v>
      </c>
      <c r="AF773" s="168">
        <v>8.0000000000000002E-3</v>
      </c>
      <c r="AG773" s="168" t="s">
        <v>44</v>
      </c>
      <c r="AH773" s="171" t="s">
        <v>44</v>
      </c>
      <c r="AI773" s="171" t="s">
        <v>44</v>
      </c>
      <c r="AJ773" s="171" t="s">
        <v>130</v>
      </c>
      <c r="AK773" s="172">
        <v>38267</v>
      </c>
      <c r="AL773" s="186" t="s">
        <v>7332</v>
      </c>
      <c r="AM773" s="127">
        <v>1.13148725494958E-2</v>
      </c>
      <c r="AN773" s="127">
        <v>3.7599251887139903E-2</v>
      </c>
      <c r="AO773" s="127">
        <v>0.1183135341562031</v>
      </c>
      <c r="AP773" s="127">
        <v>9.8599574637903795E-2</v>
      </c>
      <c r="AQ773" s="127">
        <v>0.1023592767562595</v>
      </c>
      <c r="AR773" s="127">
        <v>4.7500328979589598E-2</v>
      </c>
      <c r="AS773" s="127">
        <v>0.13095894664258509</v>
      </c>
      <c r="AT773" s="127">
        <v>6.7453629235479706E-2</v>
      </c>
      <c r="AU773" s="127" t="s">
        <v>44</v>
      </c>
      <c r="AV773" s="127" t="s">
        <v>44</v>
      </c>
      <c r="AW773" s="127">
        <v>0.1095091116191786</v>
      </c>
      <c r="AX773" s="127">
        <v>1.0371690267495004</v>
      </c>
      <c r="AY773" s="127">
        <v>0.8281344495393208</v>
      </c>
      <c r="AZ773" s="127">
        <v>0.79793362117835409</v>
      </c>
      <c r="BA773" s="127">
        <v>0.73834222980319664</v>
      </c>
      <c r="BB773" s="127">
        <v>0.77360017579543916</v>
      </c>
      <c r="BC773" s="127">
        <v>0.43682589414066408</v>
      </c>
      <c r="BD773" s="127">
        <v>1.0037137789603516</v>
      </c>
      <c r="BE773" s="127">
        <v>0.54516778394591148</v>
      </c>
      <c r="BF773" s="127" t="s">
        <v>44</v>
      </c>
      <c r="BG773" s="127" t="s">
        <v>44</v>
      </c>
      <c r="BH773" s="127">
        <v>1.038807834159555</v>
      </c>
      <c r="BI773" s="127">
        <v>4.0549109124230002E-4</v>
      </c>
      <c r="BJ773" s="127">
        <v>-7.8031002406525997E-3</v>
      </c>
      <c r="BK773" s="127">
        <v>-2.99613737007722E-2</v>
      </c>
      <c r="BL773" s="127">
        <v>-3.0825733288989743E-2</v>
      </c>
      <c r="BM773" s="127">
        <v>-2.6455702025722894E-2</v>
      </c>
      <c r="BN773" s="127">
        <v>-6.1239399174652702E-2</v>
      </c>
      <c r="BO773" s="127">
        <v>4.8455305775989998E-4</v>
      </c>
      <c r="BP773" s="127">
        <v>-5.6276406217554399E-2</v>
      </c>
      <c r="BQ773" s="127" t="s">
        <v>44</v>
      </c>
      <c r="BR773" s="127" t="s">
        <v>44</v>
      </c>
      <c r="BS773" s="127">
        <v>3.7009045789142547E-3</v>
      </c>
      <c r="BT773" s="127">
        <v>2.2100573684053999E-2</v>
      </c>
      <c r="BU773" s="127">
        <v>6.8304056837785496E-2</v>
      </c>
      <c r="BV773" s="174">
        <v>-1.1858891602440378</v>
      </c>
      <c r="BW773" s="174">
        <v>5.7348623285855597E-2</v>
      </c>
      <c r="BX773" s="127">
        <v>-1.1403967556981601E-2</v>
      </c>
      <c r="BY773" s="127">
        <v>-0.1533203338086771</v>
      </c>
      <c r="BZ773" s="174">
        <v>7.9221771855626094E-2</v>
      </c>
      <c r="CA773" s="179">
        <v>0.6362548395748131</v>
      </c>
      <c r="CB773" s="179">
        <v>-0.3967428151868953</v>
      </c>
      <c r="CC773" s="179">
        <v>0.96589968281658078</v>
      </c>
      <c r="CD773" s="179">
        <v>0.78664667828835044</v>
      </c>
      <c r="CE773" s="179">
        <v>0.10108715486325549</v>
      </c>
      <c r="CF773" s="179">
        <v>0.79124489060970016</v>
      </c>
      <c r="CG773" s="176">
        <v>9316.2091058000005</v>
      </c>
      <c r="CH773" s="168">
        <v>0.27</v>
      </c>
      <c r="CI773" s="169" t="s">
        <v>44</v>
      </c>
      <c r="CJ773" s="169">
        <v>2.16E-3</v>
      </c>
      <c r="CK773" s="169" t="s">
        <v>44</v>
      </c>
      <c r="CL773" s="169">
        <v>2.16E-3</v>
      </c>
      <c r="CM773" s="177">
        <v>36496634.399999999</v>
      </c>
      <c r="CN773" s="177">
        <v>37291047.643412687</v>
      </c>
      <c r="CO773" s="177">
        <v>-2044709.01</v>
      </c>
      <c r="CP773" s="127" t="s">
        <v>44</v>
      </c>
      <c r="CQ773" s="127" t="s">
        <v>44</v>
      </c>
      <c r="CR773" s="127" t="s">
        <v>44</v>
      </c>
      <c r="CS773" s="127" t="s">
        <v>44</v>
      </c>
      <c r="CT773" s="125" t="s">
        <v>44</v>
      </c>
      <c r="CU773" s="125" t="s">
        <v>44</v>
      </c>
      <c r="CV773" s="125" t="s">
        <v>7333</v>
      </c>
      <c r="CW773" s="125" t="s">
        <v>44</v>
      </c>
      <c r="CX773" s="153">
        <v>25569.625694432871</v>
      </c>
    </row>
    <row r="774" spans="1:102" ht="15" customHeight="1" x14ac:dyDescent="0.25">
      <c r="A774" s="8"/>
      <c r="B774" s="128">
        <v>28320756000137</v>
      </c>
      <c r="C774" s="151" t="s">
        <v>7334</v>
      </c>
      <c r="D774" s="125">
        <v>2</v>
      </c>
      <c r="E774" s="125"/>
      <c r="F774" s="121" t="s">
        <v>3310</v>
      </c>
      <c r="G774" s="125" t="s">
        <v>7309</v>
      </c>
      <c r="H774" s="125" t="s">
        <v>2454</v>
      </c>
      <c r="I774" s="125" t="s">
        <v>2454</v>
      </c>
      <c r="J774" s="125" t="s">
        <v>3317</v>
      </c>
      <c r="K774" s="125" t="s">
        <v>3285</v>
      </c>
      <c r="L774" s="125" t="s">
        <v>3272</v>
      </c>
      <c r="M774" s="125" t="s">
        <v>160</v>
      </c>
      <c r="N774" s="125" t="s">
        <v>3328</v>
      </c>
      <c r="O774" s="125" t="s">
        <v>3326</v>
      </c>
      <c r="P774" s="125" t="s">
        <v>3299</v>
      </c>
      <c r="Q774" s="126">
        <v>500</v>
      </c>
      <c r="R774" s="125" t="s">
        <v>4612</v>
      </c>
      <c r="S774" s="187" t="s">
        <v>44</v>
      </c>
      <c r="T774" s="170">
        <v>100</v>
      </c>
      <c r="U774" s="170">
        <v>500</v>
      </c>
      <c r="V774" s="171" t="s">
        <v>3271</v>
      </c>
      <c r="W774" s="171" t="s">
        <v>132</v>
      </c>
      <c r="X774" s="171" t="s">
        <v>132</v>
      </c>
      <c r="Y774" s="171" t="s">
        <v>3288</v>
      </c>
      <c r="Z774" s="171">
        <v>1</v>
      </c>
      <c r="AA774" s="171" t="s">
        <v>44</v>
      </c>
      <c r="AB774" s="168" t="s">
        <v>44</v>
      </c>
      <c r="AC774" s="171" t="s">
        <v>44</v>
      </c>
      <c r="AD774" s="168">
        <v>5.0000000000000001E-3</v>
      </c>
      <c r="AE774" s="168" t="s">
        <v>44</v>
      </c>
      <c r="AF774" s="168">
        <v>5.0000000000000001E-3</v>
      </c>
      <c r="AG774" s="168" t="s">
        <v>44</v>
      </c>
      <c r="AH774" s="171" t="s">
        <v>44</v>
      </c>
      <c r="AI774" s="171" t="s">
        <v>44</v>
      </c>
      <c r="AJ774" s="171" t="s">
        <v>130</v>
      </c>
      <c r="AK774" s="172">
        <v>43538</v>
      </c>
      <c r="AL774" s="186" t="s">
        <v>7335</v>
      </c>
      <c r="AM774" s="127">
        <v>1.0682848756571699E-2</v>
      </c>
      <c r="AN774" s="127">
        <v>4.4416235099457899E-2</v>
      </c>
      <c r="AO774" s="127">
        <v>0.15282075645163659</v>
      </c>
      <c r="AP774" s="127">
        <v>0.13926898224835721</v>
      </c>
      <c r="AQ774" s="127">
        <v>0.14217735286775449</v>
      </c>
      <c r="AR774" s="127">
        <v>0.122271052314635</v>
      </c>
      <c r="AS774" s="127">
        <v>0.1074705211423254</v>
      </c>
      <c r="AT774" s="127">
        <v>0.13128486817928309</v>
      </c>
      <c r="AU774" s="127" t="s">
        <v>44</v>
      </c>
      <c r="AV774" s="127" t="s">
        <v>44</v>
      </c>
      <c r="AW774" s="127">
        <v>9.6126609066835095E-2</v>
      </c>
      <c r="AX774" s="127">
        <v>0.97923505539259237</v>
      </c>
      <c r="AY774" s="127">
        <v>0.97828048587528815</v>
      </c>
      <c r="AZ774" s="127">
        <v>1.0306582459592295</v>
      </c>
      <c r="BA774" s="127">
        <v>1.0630969766313898</v>
      </c>
      <c r="BB774" s="127">
        <v>1.1163771755122731</v>
      </c>
      <c r="BC774" s="127">
        <v>1.1244377229010465</v>
      </c>
      <c r="BD774" s="127">
        <v>0.82369052033536216</v>
      </c>
      <c r="BE774" s="127">
        <v>1.0610590039725365</v>
      </c>
      <c r="BF774" s="127" t="s">
        <v>44</v>
      </c>
      <c r="BG774" s="127" t="s">
        <v>44</v>
      </c>
      <c r="BH774" s="127">
        <v>1.0334979634439785</v>
      </c>
      <c r="BI774" s="127">
        <v>-2.2653270168170001E-4</v>
      </c>
      <c r="BJ774" s="127">
        <v>-9.8611702833469993E-4</v>
      </c>
      <c r="BK774" s="127">
        <v>4.5458485946612004E-3</v>
      </c>
      <c r="BL774" s="127">
        <v>7.3084668220226856E-3</v>
      </c>
      <c r="BM774" s="127">
        <v>1.3146985987058324E-2</v>
      </c>
      <c r="BN774" s="127">
        <v>1.35313241603927E-2</v>
      </c>
      <c r="BO774" s="127">
        <v>-2.3003872442499601E-2</v>
      </c>
      <c r="BP774" s="127">
        <v>7.5548327262488996E-3</v>
      </c>
      <c r="BQ774" s="127" t="s">
        <v>44</v>
      </c>
      <c r="BR774" s="127" t="s">
        <v>44</v>
      </c>
      <c r="BS774" s="127">
        <v>2.8505449641178515E-3</v>
      </c>
      <c r="BT774" s="127">
        <v>2.4234775613307001E-3</v>
      </c>
      <c r="BU774" s="127">
        <v>8.5676449830741006E-3</v>
      </c>
      <c r="BV774" s="174">
        <v>1.6324288257029782</v>
      </c>
      <c r="BW774" s="174">
        <v>0.26102656118862227</v>
      </c>
      <c r="BX774" s="127">
        <v>-3.8143705704962727E-4</v>
      </c>
      <c r="BY774" s="127">
        <v>-3.8526618511453697E-2</v>
      </c>
      <c r="BZ774" s="174">
        <v>1.7601076192399999E-3</v>
      </c>
      <c r="CA774" s="179">
        <v>-4.8702483856983898E-2</v>
      </c>
      <c r="CB774" s="179">
        <v>1.3038983888252399E-2</v>
      </c>
      <c r="CC774" s="179">
        <v>-4.7747933626066198E-2</v>
      </c>
      <c r="CD774" s="179">
        <v>-0.1474053580159933</v>
      </c>
      <c r="CE774" s="179">
        <v>-2.9124218530233201E-2</v>
      </c>
      <c r="CF774" s="179">
        <v>-7.7418417921836596E-2</v>
      </c>
      <c r="CG774" s="176">
        <v>1919.9761582000001</v>
      </c>
      <c r="CH774" s="168">
        <v>0.27</v>
      </c>
      <c r="CI774" s="169" t="s">
        <v>44</v>
      </c>
      <c r="CJ774" s="169">
        <v>1.3500000000000001E-3</v>
      </c>
      <c r="CK774" s="169" t="s">
        <v>44</v>
      </c>
      <c r="CL774" s="169">
        <v>1.3500000000000001E-3</v>
      </c>
      <c r="CM774" s="177">
        <v>3644188661.3600001</v>
      </c>
      <c r="CN774" s="177">
        <v>3575343393.5557933</v>
      </c>
      <c r="CO774" s="177">
        <v>174577042.14000022</v>
      </c>
      <c r="CP774" s="127" t="s">
        <v>44</v>
      </c>
      <c r="CQ774" s="127" t="s">
        <v>44</v>
      </c>
      <c r="CR774" s="127" t="s">
        <v>44</v>
      </c>
      <c r="CS774" s="127" t="s">
        <v>44</v>
      </c>
      <c r="CT774" s="125" t="s">
        <v>44</v>
      </c>
      <c r="CU774" s="125" t="s">
        <v>44</v>
      </c>
      <c r="CV774" s="125" t="s">
        <v>7336</v>
      </c>
      <c r="CW774" s="125" t="s">
        <v>44</v>
      </c>
      <c r="CX774" s="153">
        <v>25569.625694432871</v>
      </c>
    </row>
    <row r="775" spans="1:102" ht="15" customHeight="1" x14ac:dyDescent="0.25">
      <c r="A775" s="8"/>
      <c r="B775" s="128">
        <v>49984055000172</v>
      </c>
      <c r="C775" s="151" t="s">
        <v>7337</v>
      </c>
      <c r="D775" s="125">
        <v>11</v>
      </c>
      <c r="E775" s="125"/>
      <c r="F775" s="121"/>
      <c r="G775" s="125" t="s">
        <v>7309</v>
      </c>
      <c r="H775" s="125" t="s">
        <v>2454</v>
      </c>
      <c r="I775" s="125" t="s">
        <v>2454</v>
      </c>
      <c r="J775" s="125" t="s">
        <v>3317</v>
      </c>
      <c r="K775" s="125" t="s">
        <v>3285</v>
      </c>
      <c r="L775" s="125" t="s">
        <v>3272</v>
      </c>
      <c r="M775" s="125" t="s">
        <v>160</v>
      </c>
      <c r="N775" s="125" t="s">
        <v>3305</v>
      </c>
      <c r="O775" s="125" t="s">
        <v>161</v>
      </c>
      <c r="P775" s="125" t="s">
        <v>3320</v>
      </c>
      <c r="Q775" s="126">
        <v>500</v>
      </c>
      <c r="R775" s="125" t="s">
        <v>4571</v>
      </c>
      <c r="S775" s="187" t="s">
        <v>44</v>
      </c>
      <c r="T775" s="170">
        <v>100</v>
      </c>
      <c r="U775" s="170">
        <v>500</v>
      </c>
      <c r="V775" s="171" t="s">
        <v>3271</v>
      </c>
      <c r="W775" s="171" t="s">
        <v>132</v>
      </c>
      <c r="X775" s="171" t="s">
        <v>4998</v>
      </c>
      <c r="Y775" s="171" t="s">
        <v>3288</v>
      </c>
      <c r="Z775" s="171">
        <v>10</v>
      </c>
      <c r="AA775" s="171" t="s">
        <v>44</v>
      </c>
      <c r="AB775" s="168" t="s">
        <v>44</v>
      </c>
      <c r="AC775" s="171" t="s">
        <v>44</v>
      </c>
      <c r="AD775" s="168">
        <v>6.5000000000000006E-3</v>
      </c>
      <c r="AE775" s="168" t="s">
        <v>44</v>
      </c>
      <c r="AF775" s="168" t="s">
        <v>44</v>
      </c>
      <c r="AG775" s="168" t="s">
        <v>44</v>
      </c>
      <c r="AH775" s="171" t="s">
        <v>44</v>
      </c>
      <c r="AI775" s="171" t="s">
        <v>44</v>
      </c>
      <c r="AJ775" s="171" t="s">
        <v>130</v>
      </c>
      <c r="AK775" s="172">
        <v>45133</v>
      </c>
      <c r="AL775" s="186" t="s">
        <v>7338</v>
      </c>
      <c r="AM775" s="127">
        <v>1.1405211321153999E-2</v>
      </c>
      <c r="AN775" s="127">
        <v>4.33007530989553E-2</v>
      </c>
      <c r="AO775" s="127">
        <v>0.1453330469182085</v>
      </c>
      <c r="AP775" s="127">
        <v>0.13255136539764401</v>
      </c>
      <c r="AQ775" s="127" t="s">
        <v>44</v>
      </c>
      <c r="AR775" s="127">
        <v>0.1111073052334037</v>
      </c>
      <c r="AS775" s="127" t="s">
        <v>44</v>
      </c>
      <c r="AT775" s="127" t="s">
        <v>44</v>
      </c>
      <c r="AU775" s="127" t="s">
        <v>44</v>
      </c>
      <c r="AV775" s="127" t="s">
        <v>44</v>
      </c>
      <c r="AW775" s="127">
        <v>0.13521423807289021</v>
      </c>
      <c r="AX775" s="127">
        <v>1.0454498602691551</v>
      </c>
      <c r="AY775" s="127">
        <v>0.95371167064380225</v>
      </c>
      <c r="AZ775" s="127">
        <v>0.98015941482422297</v>
      </c>
      <c r="BA775" s="127">
        <v>1.0086414074816004</v>
      </c>
      <c r="BB775" s="127" t="s">
        <v>44</v>
      </c>
      <c r="BC775" s="127">
        <v>1.021772880246703</v>
      </c>
      <c r="BD775" s="127" t="s">
        <v>44</v>
      </c>
      <c r="BE775" s="127" t="s">
        <v>44</v>
      </c>
      <c r="BF775" s="127" t="s">
        <v>44</v>
      </c>
      <c r="BG775" s="127" t="s">
        <v>44</v>
      </c>
      <c r="BH775" s="127">
        <v>1.0600643260312019</v>
      </c>
      <c r="BI775" s="127">
        <v>4.9582986290050001E-4</v>
      </c>
      <c r="BJ775" s="127">
        <v>-2.1015990288373002E-3</v>
      </c>
      <c r="BK775" s="127">
        <v>-2.9418609387668001E-3</v>
      </c>
      <c r="BL775" s="127">
        <v>1.0037132970563967E-3</v>
      </c>
      <c r="BM775" s="127" t="s">
        <v>44</v>
      </c>
      <c r="BN775" s="127">
        <v>2.3675770791613E-3</v>
      </c>
      <c r="BO775" s="127" t="s">
        <v>44</v>
      </c>
      <c r="BP775" s="127" t="s">
        <v>44</v>
      </c>
      <c r="BQ775" s="127" t="s">
        <v>44</v>
      </c>
      <c r="BR775" s="127" t="s">
        <v>44</v>
      </c>
      <c r="BS775" s="127">
        <v>6.7946939931597949E-3</v>
      </c>
      <c r="BT775" s="127">
        <v>2.1303207057025001E-3</v>
      </c>
      <c r="BU775" s="127">
        <v>8.6506338137895007E-3</v>
      </c>
      <c r="BV775" s="174">
        <v>-1.2037668687700729</v>
      </c>
      <c r="BW775" s="174">
        <v>0.71181002061739218</v>
      </c>
      <c r="BX775" s="127">
        <v>-3.6899504041176812E-4</v>
      </c>
      <c r="BY775" s="127">
        <v>-2.6901959375011E-3</v>
      </c>
      <c r="BZ775" s="174">
        <v>-5.6780402378500001E-5</v>
      </c>
      <c r="CA775" s="179">
        <v>5.6635225292116002E-2</v>
      </c>
      <c r="CB775" s="179">
        <v>1.04904804728589E-2</v>
      </c>
      <c r="CC775" s="179">
        <v>9.7108753624542798E-2</v>
      </c>
      <c r="CD775" s="179">
        <v>-5.8119285729152002E-2</v>
      </c>
      <c r="CE775" s="179">
        <v>5.0226688119939703E-2</v>
      </c>
      <c r="CF775" s="179">
        <v>4.5765533603893398E-2</v>
      </c>
      <c r="CG775" s="176">
        <v>1417.3073231000001</v>
      </c>
      <c r="CH775" s="168">
        <v>0.27</v>
      </c>
      <c r="CI775" s="169">
        <v>0.15</v>
      </c>
      <c r="CJ775" s="169">
        <v>1.7550000000000003E-3</v>
      </c>
      <c r="CK775" s="169" t="s">
        <v>44</v>
      </c>
      <c r="CL775" s="169">
        <v>1.7550000000000003E-3</v>
      </c>
      <c r="CM775" s="177">
        <v>159697596.56999999</v>
      </c>
      <c r="CN775" s="177">
        <v>135289900.46674603</v>
      </c>
      <c r="CO775" s="177">
        <v>40231585.380000003</v>
      </c>
      <c r="CP775" s="127" t="s">
        <v>44</v>
      </c>
      <c r="CQ775" s="127" t="s">
        <v>44</v>
      </c>
      <c r="CR775" s="127" t="s">
        <v>44</v>
      </c>
      <c r="CS775" s="127" t="s">
        <v>44</v>
      </c>
      <c r="CT775" s="125" t="s">
        <v>44</v>
      </c>
      <c r="CU775" s="125" t="s">
        <v>44</v>
      </c>
      <c r="CV775" s="125" t="s">
        <v>7339</v>
      </c>
      <c r="CW775" s="125" t="s">
        <v>44</v>
      </c>
      <c r="CX775" s="153">
        <v>25569.625694432871</v>
      </c>
    </row>
    <row r="776" spans="1:102" ht="15" customHeight="1" x14ac:dyDescent="0.25">
      <c r="A776" s="8"/>
      <c r="B776" s="128">
        <v>17453850000148</v>
      </c>
      <c r="C776" s="151" t="s">
        <v>7340</v>
      </c>
      <c r="D776" s="125">
        <v>19</v>
      </c>
      <c r="E776" s="125"/>
      <c r="F776" s="121" t="s">
        <v>3266</v>
      </c>
      <c r="G776" s="125" t="s">
        <v>7309</v>
      </c>
      <c r="H776" s="125" t="s">
        <v>2454</v>
      </c>
      <c r="I776" s="125" t="s">
        <v>2454</v>
      </c>
      <c r="J776" s="125" t="s">
        <v>357</v>
      </c>
      <c r="K776" s="125" t="s">
        <v>3285</v>
      </c>
      <c r="L776" s="125" t="s">
        <v>3272</v>
      </c>
      <c r="M776" s="125" t="s">
        <v>110</v>
      </c>
      <c r="N776" s="125" t="s">
        <v>4789</v>
      </c>
      <c r="O776" s="125" t="s">
        <v>447</v>
      </c>
      <c r="P776" s="125" t="s">
        <v>3299</v>
      </c>
      <c r="Q776" s="126">
        <v>500</v>
      </c>
      <c r="R776" s="125" t="s">
        <v>4571</v>
      </c>
      <c r="S776" s="187" t="s">
        <v>44</v>
      </c>
      <c r="T776" s="170">
        <v>100</v>
      </c>
      <c r="U776" s="170">
        <v>500</v>
      </c>
      <c r="V776" s="171" t="s">
        <v>3271</v>
      </c>
      <c r="W776" s="171" t="s">
        <v>132</v>
      </c>
      <c r="X776" s="171" t="s">
        <v>132</v>
      </c>
      <c r="Y776" s="171" t="s">
        <v>3288</v>
      </c>
      <c r="Z776" s="171">
        <v>1</v>
      </c>
      <c r="AA776" s="171" t="s">
        <v>44</v>
      </c>
      <c r="AB776" s="168" t="s">
        <v>44</v>
      </c>
      <c r="AC776" s="171" t="s">
        <v>44</v>
      </c>
      <c r="AD776" s="168">
        <v>0.01</v>
      </c>
      <c r="AE776" s="168" t="s">
        <v>44</v>
      </c>
      <c r="AF776" s="168">
        <v>0.01</v>
      </c>
      <c r="AG776" s="168" t="s">
        <v>44</v>
      </c>
      <c r="AH776" s="171" t="s">
        <v>44</v>
      </c>
      <c r="AI776" s="171" t="s">
        <v>44</v>
      </c>
      <c r="AJ776" s="171" t="s">
        <v>44</v>
      </c>
      <c r="AK776" s="172">
        <v>41394</v>
      </c>
      <c r="AL776" s="186" t="s">
        <v>7341</v>
      </c>
      <c r="AM776" s="127">
        <v>0.1131441914633497</v>
      </c>
      <c r="AN776" s="127">
        <v>7.6215637269918896E-2</v>
      </c>
      <c r="AO776" s="127">
        <v>0.4117462071750515</v>
      </c>
      <c r="AP776" s="127">
        <v>0.26621240587951478</v>
      </c>
      <c r="AQ776" s="127">
        <v>0.28885777182576161</v>
      </c>
      <c r="AR776" s="127">
        <v>0.28349495264483071</v>
      </c>
      <c r="AS776" s="127">
        <v>0.3302439550041647</v>
      </c>
      <c r="AT776" s="127">
        <v>-0.1199279220934648</v>
      </c>
      <c r="AU776" s="127" t="s">
        <v>44</v>
      </c>
      <c r="AV776" s="127" t="s">
        <v>44</v>
      </c>
      <c r="AW776" s="127">
        <v>0.1991594599796449</v>
      </c>
      <c r="AX776" s="127">
        <v>10.371274659000084</v>
      </c>
      <c r="AY776" s="127">
        <v>1.6786715599094315</v>
      </c>
      <c r="AZ776" s="127">
        <v>2.7769108956197641</v>
      </c>
      <c r="BA776" s="127">
        <v>2.1526924613350467</v>
      </c>
      <c r="BB776" s="127">
        <v>2.5992836355825202</v>
      </c>
      <c r="BC776" s="127">
        <v>2.6070963893040635</v>
      </c>
      <c r="BD776" s="127">
        <v>2.531101666239695</v>
      </c>
      <c r="BE776" s="127" t="s">
        <v>44</v>
      </c>
      <c r="BF776" s="127" t="s">
        <v>44</v>
      </c>
      <c r="BG776" s="127" t="s">
        <v>44</v>
      </c>
      <c r="BH776" s="127">
        <v>3.990434816234778</v>
      </c>
      <c r="BI776" s="127">
        <v>0.1022348100050962</v>
      </c>
      <c r="BJ776" s="127">
        <v>3.08132851421263E-2</v>
      </c>
      <c r="BK776" s="127">
        <v>0.26347129931807611</v>
      </c>
      <c r="BL776" s="127">
        <v>0.12685948816355963</v>
      </c>
      <c r="BM776" s="127">
        <v>0.1599525238988635</v>
      </c>
      <c r="BN776" s="127">
        <v>0.17475522449058831</v>
      </c>
      <c r="BO776" s="127">
        <v>0.19976956141933949</v>
      </c>
      <c r="BP776" s="127">
        <v>-0.24365795754649899</v>
      </c>
      <c r="BQ776" s="127" t="s">
        <v>44</v>
      </c>
      <c r="BR776" s="127" t="s">
        <v>44</v>
      </c>
      <c r="BS776" s="127">
        <v>0.14215538399192829</v>
      </c>
      <c r="BT776" s="127">
        <v>0.12274021397777291</v>
      </c>
      <c r="BU776" s="127">
        <v>0.1668362230555899</v>
      </c>
      <c r="BV776" s="174">
        <v>1.7455857011116971</v>
      </c>
      <c r="BW776" s="174">
        <v>0.60839072374406455</v>
      </c>
      <c r="BX776" s="127">
        <v>-7.9303538799083806E-2</v>
      </c>
      <c r="BY776" s="127">
        <v>-0.3539702549560414</v>
      </c>
      <c r="BZ776" s="174">
        <v>0.37880916564620848</v>
      </c>
      <c r="CA776" s="179">
        <v>0.43077193691901111</v>
      </c>
      <c r="CB776" s="179">
        <v>-0.33161874924124302</v>
      </c>
      <c r="CC776" s="179">
        <v>0.39036891372503479</v>
      </c>
      <c r="CD776" s="179">
        <v>0.29032637714525489</v>
      </c>
      <c r="CE776" s="179">
        <v>0.7157276206333093</v>
      </c>
      <c r="CF776" s="179">
        <v>0.53391522389172841</v>
      </c>
      <c r="CG776" s="176">
        <v>10.5185809</v>
      </c>
      <c r="CH776" s="168">
        <v>0.27</v>
      </c>
      <c r="CI776" s="169" t="s">
        <v>44</v>
      </c>
      <c r="CJ776" s="169">
        <v>2.7000000000000001E-3</v>
      </c>
      <c r="CK776" s="169" t="s">
        <v>44</v>
      </c>
      <c r="CL776" s="169">
        <v>2.7000000000000001E-3</v>
      </c>
      <c r="CM776" s="177">
        <v>1136969439.8900001</v>
      </c>
      <c r="CN776" s="177">
        <v>1077931432.5669043</v>
      </c>
      <c r="CO776" s="177">
        <v>-56157287.880000018</v>
      </c>
      <c r="CP776" s="127" t="s">
        <v>44</v>
      </c>
      <c r="CQ776" s="127" t="s">
        <v>44</v>
      </c>
      <c r="CR776" s="127" t="s">
        <v>44</v>
      </c>
      <c r="CS776" s="127" t="s">
        <v>44</v>
      </c>
      <c r="CT776" s="125" t="s">
        <v>44</v>
      </c>
      <c r="CU776" s="125" t="s">
        <v>44</v>
      </c>
      <c r="CV776" s="125" t="s">
        <v>7342</v>
      </c>
      <c r="CW776" s="125" t="s">
        <v>44</v>
      </c>
      <c r="CX776" s="153">
        <v>25569.625694432871</v>
      </c>
    </row>
    <row r="777" spans="1:102" ht="15" customHeight="1" x14ac:dyDescent="0.25">
      <c r="A777" s="8"/>
      <c r="B777" s="128">
        <v>9087523000191</v>
      </c>
      <c r="C777" s="151" t="s">
        <v>7343</v>
      </c>
      <c r="D777" s="125">
        <v>32</v>
      </c>
      <c r="E777" s="125"/>
      <c r="F777" s="121" t="s">
        <v>3310</v>
      </c>
      <c r="G777" s="125" t="s">
        <v>7309</v>
      </c>
      <c r="H777" s="125" t="s">
        <v>2454</v>
      </c>
      <c r="I777" s="125" t="s">
        <v>2454</v>
      </c>
      <c r="J777" s="125" t="s">
        <v>3319</v>
      </c>
      <c r="K777" s="125" t="s">
        <v>3285</v>
      </c>
      <c r="L777" s="125" t="s">
        <v>3272</v>
      </c>
      <c r="M777" s="125" t="s">
        <v>112</v>
      </c>
      <c r="N777" s="125" t="s">
        <v>113</v>
      </c>
      <c r="O777" s="125" t="s">
        <v>3309</v>
      </c>
      <c r="P777" s="125" t="s">
        <v>4926</v>
      </c>
      <c r="Q777" s="126">
        <v>500</v>
      </c>
      <c r="R777" s="125" t="s">
        <v>4571</v>
      </c>
      <c r="S777" s="187" t="s">
        <v>44</v>
      </c>
      <c r="T777" s="170">
        <v>100</v>
      </c>
      <c r="U777" s="170">
        <v>500</v>
      </c>
      <c r="V777" s="171" t="s">
        <v>3271</v>
      </c>
      <c r="W777" s="171" t="s">
        <v>3288</v>
      </c>
      <c r="X777" s="171" t="s">
        <v>3288</v>
      </c>
      <c r="Y777" s="171" t="s">
        <v>3292</v>
      </c>
      <c r="Z777" s="171">
        <v>3</v>
      </c>
      <c r="AA777" s="171" t="s">
        <v>44</v>
      </c>
      <c r="AB777" s="168" t="s">
        <v>44</v>
      </c>
      <c r="AC777" s="171" t="s">
        <v>44</v>
      </c>
      <c r="AD777" s="168">
        <v>2.5000000000000001E-2</v>
      </c>
      <c r="AE777" s="168" t="s">
        <v>44</v>
      </c>
      <c r="AF777" s="168">
        <v>2.5000000000000001E-2</v>
      </c>
      <c r="AG777" s="168" t="s">
        <v>44</v>
      </c>
      <c r="AH777" s="171" t="s">
        <v>44</v>
      </c>
      <c r="AI777" s="171" t="s">
        <v>44</v>
      </c>
      <c r="AJ777" s="171" t="s">
        <v>3246</v>
      </c>
      <c r="AK777" s="172">
        <v>40354</v>
      </c>
      <c r="AL777" s="186" t="s">
        <v>7344</v>
      </c>
      <c r="AM777" s="127">
        <v>-1.3183487929178E-3</v>
      </c>
      <c r="AN777" s="127">
        <v>0.12789854089772509</v>
      </c>
      <c r="AO777" s="127">
        <v>0.3640578048370417</v>
      </c>
      <c r="AP777" s="127">
        <v>0.17081719286628799</v>
      </c>
      <c r="AQ777" s="127">
        <v>0.15992540746388201</v>
      </c>
      <c r="AR777" s="127">
        <v>-0.16877491567222699</v>
      </c>
      <c r="AS777" s="127">
        <v>0.1195381172590981</v>
      </c>
      <c r="AT777" s="127">
        <v>-7.6566009831450996E-3</v>
      </c>
      <c r="AU777" s="127" t="s">
        <v>44</v>
      </c>
      <c r="AV777" s="127" t="s">
        <v>44</v>
      </c>
      <c r="AW777" s="127">
        <v>5.1687496787230697E-2</v>
      </c>
      <c r="AX777" s="127" t="s">
        <v>44</v>
      </c>
      <c r="AY777" s="127">
        <v>2.817002531889381</v>
      </c>
      <c r="AZ777" s="127">
        <v>2.4552893682335557</v>
      </c>
      <c r="BA777" s="127">
        <v>1.3231464625092095</v>
      </c>
      <c r="BB777" s="127">
        <v>1.2770865539597591</v>
      </c>
      <c r="BC777" s="127" t="s">
        <v>44</v>
      </c>
      <c r="BD777" s="127">
        <v>0.91618066943827536</v>
      </c>
      <c r="BE777" s="127" t="s">
        <v>44</v>
      </c>
      <c r="BF777" s="127" t="s">
        <v>44</v>
      </c>
      <c r="BG777" s="127" t="s">
        <v>44</v>
      </c>
      <c r="BH777" s="127">
        <v>0.35663292216560272</v>
      </c>
      <c r="BI777" s="127">
        <v>-1.2227730251171199E-2</v>
      </c>
      <c r="BJ777" s="127">
        <v>8.2496188769932394E-2</v>
      </c>
      <c r="BK777" s="127">
        <v>0.21578289698006631</v>
      </c>
      <c r="BL777" s="127">
        <v>3.6948001654444784E-2</v>
      </c>
      <c r="BM777" s="127">
        <v>3.0837029359781276E-2</v>
      </c>
      <c r="BN777" s="127">
        <v>-0.2775146438264694</v>
      </c>
      <c r="BO777" s="127">
        <v>-1.0936276325726999E-2</v>
      </c>
      <c r="BP777" s="127">
        <v>-0.13138663643617929</v>
      </c>
      <c r="BQ777" s="127" t="s">
        <v>44</v>
      </c>
      <c r="BR777" s="127" t="s">
        <v>44</v>
      </c>
      <c r="BS777" s="127">
        <v>-8.1441025785234489E-2</v>
      </c>
      <c r="BT777" s="127">
        <v>0.18389341527574149</v>
      </c>
      <c r="BU777" s="127">
        <v>0.2193564436500588</v>
      </c>
      <c r="BV777" s="174">
        <v>1.029078082788337</v>
      </c>
      <c r="BW777" s="174">
        <v>-8.8139041084452904E-2</v>
      </c>
      <c r="BX777" s="127">
        <v>-9.2866666317461502E-2</v>
      </c>
      <c r="BY777" s="127">
        <v>-0.49290382912556829</v>
      </c>
      <c r="BZ777" s="174">
        <v>0.90061730547528807</v>
      </c>
      <c r="CA777" s="179">
        <v>0.96909922432786477</v>
      </c>
      <c r="CB777" s="179">
        <v>-0.47933593730288843</v>
      </c>
      <c r="CC777" s="179">
        <v>0.6668513602915741</v>
      </c>
      <c r="CD777" s="179">
        <v>0.55085261383761408</v>
      </c>
      <c r="CE777" s="179">
        <v>5.2187328187644398E-2</v>
      </c>
      <c r="CF777" s="179">
        <v>0.77044060694070304</v>
      </c>
      <c r="CG777" s="176">
        <v>2.2165170000000001</v>
      </c>
      <c r="CH777" s="168">
        <v>0.27</v>
      </c>
      <c r="CI777" s="169" t="s">
        <v>44</v>
      </c>
      <c r="CJ777" s="169">
        <v>6.7500000000000008E-3</v>
      </c>
      <c r="CK777" s="169" t="s">
        <v>44</v>
      </c>
      <c r="CL777" s="169">
        <v>6.7500000000000008E-3</v>
      </c>
      <c r="CM777" s="177">
        <v>45866981.659999996</v>
      </c>
      <c r="CN777" s="177">
        <v>45439750.469126999</v>
      </c>
      <c r="CO777" s="177">
        <v>-8636750.0500000026</v>
      </c>
      <c r="CP777" s="127" t="s">
        <v>44</v>
      </c>
      <c r="CQ777" s="127" t="s">
        <v>44</v>
      </c>
      <c r="CR777" s="127" t="s">
        <v>44</v>
      </c>
      <c r="CS777" s="127" t="s">
        <v>44</v>
      </c>
      <c r="CT777" s="125" t="s">
        <v>44</v>
      </c>
      <c r="CU777" s="125" t="s">
        <v>44</v>
      </c>
      <c r="CV777" s="125" t="s">
        <v>7345</v>
      </c>
      <c r="CW777" s="125" t="s">
        <v>44</v>
      </c>
      <c r="CX777" s="153">
        <v>25569.625694432871</v>
      </c>
    </row>
    <row r="778" spans="1:102" ht="15" customHeight="1" x14ac:dyDescent="0.25">
      <c r="A778" s="8"/>
      <c r="B778" s="128">
        <v>41710472000115</v>
      </c>
      <c r="C778" s="151" t="s">
        <v>3361</v>
      </c>
      <c r="D778" s="125">
        <v>26</v>
      </c>
      <c r="E778" s="125"/>
      <c r="F778" s="121"/>
      <c r="G778" s="125" t="s">
        <v>7266</v>
      </c>
      <c r="H778" s="125" t="s">
        <v>153</v>
      </c>
      <c r="I778" s="125" t="s">
        <v>2325</v>
      </c>
      <c r="J778" s="125" t="s">
        <v>3317</v>
      </c>
      <c r="K778" s="125" t="s">
        <v>3285</v>
      </c>
      <c r="L778" s="125" t="s">
        <v>5015</v>
      </c>
      <c r="M778" s="125" t="s">
        <v>110</v>
      </c>
      <c r="N778" s="125" t="s">
        <v>4646</v>
      </c>
      <c r="O778" s="125" t="s">
        <v>154</v>
      </c>
      <c r="P778" s="125" t="s">
        <v>3320</v>
      </c>
      <c r="Q778" s="126">
        <v>5000</v>
      </c>
      <c r="R778" s="125" t="s">
        <v>4571</v>
      </c>
      <c r="S778" s="187" t="s">
        <v>44</v>
      </c>
      <c r="T778" s="170">
        <v>5000</v>
      </c>
      <c r="U778" s="170">
        <v>5000</v>
      </c>
      <c r="V778" s="171" t="s">
        <v>3271</v>
      </c>
      <c r="W778" s="171" t="s">
        <v>3288</v>
      </c>
      <c r="X778" s="171" t="s">
        <v>3289</v>
      </c>
      <c r="Y778" s="171" t="s">
        <v>3288</v>
      </c>
      <c r="Z778" s="171">
        <v>31</v>
      </c>
      <c r="AA778" s="171" t="s">
        <v>44</v>
      </c>
      <c r="AB778" s="168" t="s">
        <v>44</v>
      </c>
      <c r="AC778" s="171" t="s">
        <v>7267</v>
      </c>
      <c r="AD778" s="168">
        <v>1.9299999999999998E-2</v>
      </c>
      <c r="AE778" s="168">
        <v>8.9300000000000004E-2</v>
      </c>
      <c r="AF778" s="168">
        <v>0.02</v>
      </c>
      <c r="AG778" s="168">
        <v>0.2</v>
      </c>
      <c r="AH778" s="171" t="s">
        <v>3253</v>
      </c>
      <c r="AI778" s="171" t="s">
        <v>3254</v>
      </c>
      <c r="AJ778" s="171" t="s">
        <v>130</v>
      </c>
      <c r="AK778" s="172">
        <v>44699</v>
      </c>
      <c r="AL778" s="186" t="s">
        <v>7268</v>
      </c>
      <c r="AM778" s="127">
        <v>1.5721646204595398E-2</v>
      </c>
      <c r="AN778" s="127">
        <v>-4.6542883434083004E-3</v>
      </c>
      <c r="AO778" s="127">
        <v>0.1076064885992675</v>
      </c>
      <c r="AP778" s="127">
        <v>5.7841390295559902E-2</v>
      </c>
      <c r="AQ778" s="127">
        <v>8.1221725238430395E-2</v>
      </c>
      <c r="AR778" s="127">
        <v>9.0467931647417898E-2</v>
      </c>
      <c r="AS778" s="127">
        <v>0.152405995487368</v>
      </c>
      <c r="AT778" s="127" t="s">
        <v>44</v>
      </c>
      <c r="AU778" s="127" t="s">
        <v>44</v>
      </c>
      <c r="AV778" s="127" t="s">
        <v>44</v>
      </c>
      <c r="AW778" s="127">
        <v>8.7005323843978896E-2</v>
      </c>
      <c r="AX778" s="127">
        <v>1.441112519967966</v>
      </c>
      <c r="AY778" s="127" t="s">
        <v>44</v>
      </c>
      <c r="AZ778" s="127">
        <v>0.72572284922991692</v>
      </c>
      <c r="BA778" s="127">
        <v>0.42472097402033099</v>
      </c>
      <c r="BB778" s="127">
        <v>0.60139773271690411</v>
      </c>
      <c r="BC778" s="127">
        <v>0.83196760910688772</v>
      </c>
      <c r="BD778" s="127">
        <v>1.1680912346090688</v>
      </c>
      <c r="BE778" s="127" t="s">
        <v>44</v>
      </c>
      <c r="BF778" s="127" t="s">
        <v>44</v>
      </c>
      <c r="BG778" s="127" t="s">
        <v>44</v>
      </c>
      <c r="BH778" s="127">
        <v>0.6270353513858038</v>
      </c>
      <c r="BI778" s="127">
        <v>4.8122647463418999E-3</v>
      </c>
      <c r="BJ778" s="127">
        <v>-5.0056640471200897E-2</v>
      </c>
      <c r="BK778" s="127">
        <v>-4.0668419257707797E-2</v>
      </c>
      <c r="BL778" s="127">
        <v>-6.895469089826789E-2</v>
      </c>
      <c r="BM778" s="127">
        <v>-4.7427836190982675E-2</v>
      </c>
      <c r="BN778" s="127">
        <v>-1.8271796506824398E-2</v>
      </c>
      <c r="BO778" s="127">
        <v>2.1931601902542799E-2</v>
      </c>
      <c r="BP778" s="127" t="s">
        <v>44</v>
      </c>
      <c r="BQ778" s="127" t="s">
        <v>44</v>
      </c>
      <c r="BR778" s="127" t="s">
        <v>44</v>
      </c>
      <c r="BS778" s="127">
        <v>-4.5445464328192853E-2</v>
      </c>
      <c r="BT778" s="127">
        <v>7.9714173913405004E-2</v>
      </c>
      <c r="BU778" s="127">
        <v>6.3942325646604195E-2</v>
      </c>
      <c r="BV778" s="174">
        <v>-0.41264165522217983</v>
      </c>
      <c r="BW778" s="174">
        <v>-0.57986473001637906</v>
      </c>
      <c r="BX778" s="127">
        <v>-8.3965733081850902E-2</v>
      </c>
      <c r="BY778" s="127">
        <v>-0.1073439972800873</v>
      </c>
      <c r="BZ778" s="174">
        <v>3.9361969346366002E-2</v>
      </c>
      <c r="CA778" s="179">
        <v>0.35263674536950168</v>
      </c>
      <c r="CB778" s="179">
        <v>-0.25301799143375481</v>
      </c>
      <c r="CC778" s="179">
        <v>0.26517492760999839</v>
      </c>
      <c r="CD778" s="179">
        <v>0.24163432237941379</v>
      </c>
      <c r="CE778" s="179">
        <v>-4.0492955051282999E-3</v>
      </c>
      <c r="CF778" s="179">
        <v>0.35004160319812372</v>
      </c>
      <c r="CG778" s="176">
        <v>1.388757</v>
      </c>
      <c r="CH778" s="168">
        <v>0.24</v>
      </c>
      <c r="CI778" s="169">
        <v>0.15</v>
      </c>
      <c r="CJ778" s="169">
        <v>4.6319999999999998E-3</v>
      </c>
      <c r="CK778" s="169" t="s">
        <v>44</v>
      </c>
      <c r="CL778" s="169">
        <v>4.6319999999999998E-3</v>
      </c>
      <c r="CM778" s="177">
        <v>56278349.229999997</v>
      </c>
      <c r="CN778" s="177">
        <v>78028985.925793618</v>
      </c>
      <c r="CO778" s="177">
        <v>-40618051.420000002</v>
      </c>
      <c r="CP778" s="127" t="s">
        <v>44</v>
      </c>
      <c r="CQ778" s="127" t="s">
        <v>44</v>
      </c>
      <c r="CR778" s="127" t="s">
        <v>44</v>
      </c>
      <c r="CS778" s="127" t="s">
        <v>44</v>
      </c>
      <c r="CT778" s="125" t="s">
        <v>44</v>
      </c>
      <c r="CU778" s="125" t="s">
        <v>44</v>
      </c>
      <c r="CV778" s="125" t="s">
        <v>7269</v>
      </c>
      <c r="CW778" s="125" t="s">
        <v>44</v>
      </c>
      <c r="CX778" s="153">
        <v>25569.625694432871</v>
      </c>
    </row>
    <row r="779" spans="1:102" ht="15" customHeight="1" x14ac:dyDescent="0.25">
      <c r="A779" s="8"/>
      <c r="B779" s="128">
        <v>58211682000161</v>
      </c>
      <c r="C779" s="151" t="s">
        <v>7270</v>
      </c>
      <c r="D779" s="125">
        <v>19</v>
      </c>
      <c r="E779" s="125"/>
      <c r="F779" s="121"/>
      <c r="G779" s="125" t="s">
        <v>7266</v>
      </c>
      <c r="H779" s="125" t="s">
        <v>153</v>
      </c>
      <c r="I779" s="125" t="s">
        <v>2325</v>
      </c>
      <c r="J779" s="125" t="s">
        <v>3319</v>
      </c>
      <c r="K779" s="125" t="s">
        <v>3285</v>
      </c>
      <c r="L779" s="125" t="s">
        <v>3273</v>
      </c>
      <c r="M779" s="125" t="s">
        <v>110</v>
      </c>
      <c r="N779" s="125" t="s">
        <v>111</v>
      </c>
      <c r="O779" s="125" t="s">
        <v>447</v>
      </c>
      <c r="P779" s="125" t="s">
        <v>3320</v>
      </c>
      <c r="Q779" s="126">
        <v>5000</v>
      </c>
      <c r="R779" s="125" t="s">
        <v>4571</v>
      </c>
      <c r="S779" s="187" t="s">
        <v>44</v>
      </c>
      <c r="T779" s="170">
        <v>5000</v>
      </c>
      <c r="U779" s="170">
        <v>5000</v>
      </c>
      <c r="V779" s="171" t="s">
        <v>3271</v>
      </c>
      <c r="W779" s="171" t="s">
        <v>3288</v>
      </c>
      <c r="X779" s="171" t="s">
        <v>4693</v>
      </c>
      <c r="Y779" s="171" t="s">
        <v>4577</v>
      </c>
      <c r="Z779" s="171">
        <v>30</v>
      </c>
      <c r="AA779" s="171" t="s">
        <v>44</v>
      </c>
      <c r="AB779" s="168" t="s">
        <v>44</v>
      </c>
      <c r="AC779" s="171" t="s">
        <v>44</v>
      </c>
      <c r="AD779" s="168">
        <v>0.02</v>
      </c>
      <c r="AE779" s="168" t="s">
        <v>44</v>
      </c>
      <c r="AF779" s="168">
        <v>0.02</v>
      </c>
      <c r="AG779" s="168">
        <v>0.2</v>
      </c>
      <c r="AH779" s="171" t="s">
        <v>3253</v>
      </c>
      <c r="AI779" s="171" t="s">
        <v>3254</v>
      </c>
      <c r="AJ779" s="171" t="s">
        <v>130</v>
      </c>
      <c r="AK779" s="172">
        <v>45625</v>
      </c>
      <c r="AL779" s="186" t="s">
        <v>7271</v>
      </c>
      <c r="AM779" s="127">
        <v>4.80484374650023E-2</v>
      </c>
      <c r="AN779" s="127">
        <v>0.1241248565745121</v>
      </c>
      <c r="AO779" s="127">
        <v>0.36218321152519078</v>
      </c>
      <c r="AP779" s="127" t="s">
        <v>44</v>
      </c>
      <c r="AQ779" s="127" t="s">
        <v>44</v>
      </c>
      <c r="AR779" s="127" t="s">
        <v>44</v>
      </c>
      <c r="AS779" s="127" t="s">
        <v>44</v>
      </c>
      <c r="AT779" s="127" t="s">
        <v>44</v>
      </c>
      <c r="AU779" s="127" t="s">
        <v>44</v>
      </c>
      <c r="AV779" s="127" t="s">
        <v>44</v>
      </c>
      <c r="AW779" s="127">
        <v>0.28510946469418891</v>
      </c>
      <c r="AX779" s="127">
        <v>4.4043227976643253</v>
      </c>
      <c r="AY779" s="127">
        <v>2.733886037999564</v>
      </c>
      <c r="AZ779" s="127">
        <v>2.4426466808163485</v>
      </c>
      <c r="BA779" s="127" t="s">
        <v>44</v>
      </c>
      <c r="BB779" s="127" t="s">
        <v>44</v>
      </c>
      <c r="BC779" s="127" t="s">
        <v>44</v>
      </c>
      <c r="BD779" s="127" t="s">
        <v>44</v>
      </c>
      <c r="BE779" s="127" t="s">
        <v>44</v>
      </c>
      <c r="BF779" s="127" t="s">
        <v>44</v>
      </c>
      <c r="BG779" s="127" t="s">
        <v>44</v>
      </c>
      <c r="BH779" s="127">
        <v>2.0494836020102678</v>
      </c>
      <c r="BI779" s="127">
        <v>3.71390560067488E-2</v>
      </c>
      <c r="BJ779" s="127">
        <v>7.8722504446719396E-2</v>
      </c>
      <c r="BK779" s="127">
        <v>0.21390830366821539</v>
      </c>
      <c r="BL779" s="127" t="s">
        <v>44</v>
      </c>
      <c r="BM779" s="127" t="s">
        <v>44</v>
      </c>
      <c r="BN779" s="127" t="s">
        <v>44</v>
      </c>
      <c r="BO779" s="127" t="s">
        <v>44</v>
      </c>
      <c r="BP779" s="127" t="s">
        <v>44</v>
      </c>
      <c r="BQ779" s="127" t="s">
        <v>44</v>
      </c>
      <c r="BR779" s="127" t="s">
        <v>44</v>
      </c>
      <c r="BS779" s="127">
        <v>0.12816696504494307</v>
      </c>
      <c r="BT779" s="127">
        <v>8.79442736169605E-2</v>
      </c>
      <c r="BU779" s="127">
        <v>8.7352377418605603E-2</v>
      </c>
      <c r="BV779" s="174">
        <v>1.9879402587476631</v>
      </c>
      <c r="BW779" s="174">
        <v>1.3888752317779061</v>
      </c>
      <c r="BX779" s="127">
        <v>-5.6675929785232497E-2</v>
      </c>
      <c r="BY779" s="127">
        <v>-5.6675929785232497E-2</v>
      </c>
      <c r="BZ779" s="174">
        <v>0.2040150813801796</v>
      </c>
      <c r="CA779" s="179">
        <v>0.45354265921527531</v>
      </c>
      <c r="CB779" s="179">
        <v>-0.4539925237160844</v>
      </c>
      <c r="CC779" s="179">
        <v>0.33518876588080831</v>
      </c>
      <c r="CD779" s="179">
        <v>0.28558145978232702</v>
      </c>
      <c r="CE779" s="179">
        <v>0.215003019091074</v>
      </c>
      <c r="CF779" s="179">
        <v>0.56454572340878939</v>
      </c>
      <c r="CG779" s="176">
        <v>1.4224432</v>
      </c>
      <c r="CH779" s="168">
        <v>0.24</v>
      </c>
      <c r="CI779" s="169">
        <v>0.15</v>
      </c>
      <c r="CJ779" s="169">
        <v>4.7999999999999996E-3</v>
      </c>
      <c r="CK779" s="169">
        <v>5.5885999651625017E-3</v>
      </c>
      <c r="CL779" s="169">
        <v>1.03885999651625E-2</v>
      </c>
      <c r="CM779" s="177">
        <v>104948627.02</v>
      </c>
      <c r="CN779" s="177">
        <v>77592787.565317482</v>
      </c>
      <c r="CO779" s="177">
        <v>24825111.590000004</v>
      </c>
      <c r="CP779" s="127" t="s">
        <v>44</v>
      </c>
      <c r="CQ779" s="127" t="s">
        <v>44</v>
      </c>
      <c r="CR779" s="127" t="s">
        <v>44</v>
      </c>
      <c r="CS779" s="127" t="s">
        <v>44</v>
      </c>
      <c r="CT779" s="125" t="s">
        <v>44</v>
      </c>
      <c r="CU779" s="125" t="s">
        <v>44</v>
      </c>
      <c r="CV779" s="125" t="s">
        <v>7272</v>
      </c>
      <c r="CW779" s="125" t="s">
        <v>44</v>
      </c>
      <c r="CX779" s="153">
        <v>25569.625694432871</v>
      </c>
    </row>
    <row r="780" spans="1:102" ht="15" customHeight="1" x14ac:dyDescent="0.25">
      <c r="A780" s="8"/>
      <c r="B780" s="128">
        <v>45521716000172</v>
      </c>
      <c r="C780" s="151" t="s">
        <v>3584</v>
      </c>
      <c r="D780" s="125">
        <v>26</v>
      </c>
      <c r="E780" s="125"/>
      <c r="F780" s="121"/>
      <c r="G780" s="125" t="s">
        <v>7266</v>
      </c>
      <c r="H780" s="125" t="s">
        <v>153</v>
      </c>
      <c r="I780" s="125" t="s">
        <v>2325</v>
      </c>
      <c r="J780" s="125" t="s">
        <v>3317</v>
      </c>
      <c r="K780" s="125" t="s">
        <v>3285</v>
      </c>
      <c r="L780" s="125" t="s">
        <v>3273</v>
      </c>
      <c r="M780" s="125" t="s">
        <v>112</v>
      </c>
      <c r="N780" s="125" t="s">
        <v>4570</v>
      </c>
      <c r="O780" s="125" t="s">
        <v>447</v>
      </c>
      <c r="P780" s="125" t="s">
        <v>112</v>
      </c>
      <c r="Q780" s="126">
        <v>5000</v>
      </c>
      <c r="R780" s="125" t="s">
        <v>4612</v>
      </c>
      <c r="S780" s="187" t="s">
        <v>44</v>
      </c>
      <c r="T780" s="170">
        <v>5000</v>
      </c>
      <c r="U780" s="170">
        <v>5000</v>
      </c>
      <c r="V780" s="171" t="s">
        <v>3271</v>
      </c>
      <c r="W780" s="171" t="s">
        <v>3288</v>
      </c>
      <c r="X780" s="171" t="s">
        <v>7273</v>
      </c>
      <c r="Y780" s="171" t="s">
        <v>4678</v>
      </c>
      <c r="Z780" s="171">
        <v>30</v>
      </c>
      <c r="AA780" s="171" t="s">
        <v>44</v>
      </c>
      <c r="AB780" s="168" t="s">
        <v>44</v>
      </c>
      <c r="AC780" s="171" t="s">
        <v>7274</v>
      </c>
      <c r="AD780" s="168">
        <v>0.02</v>
      </c>
      <c r="AE780" s="168">
        <v>0.02</v>
      </c>
      <c r="AF780" s="168">
        <v>0.02</v>
      </c>
      <c r="AG780" s="168">
        <v>0.2</v>
      </c>
      <c r="AH780" s="171" t="s">
        <v>3253</v>
      </c>
      <c r="AI780" s="171" t="s">
        <v>3254</v>
      </c>
      <c r="AJ780" s="171" t="s">
        <v>5433</v>
      </c>
      <c r="AK780" s="172">
        <v>44865</v>
      </c>
      <c r="AL780" s="186" t="s">
        <v>7275</v>
      </c>
      <c r="AM780" s="127">
        <v>9.1015106000286103E-2</v>
      </c>
      <c r="AN780" s="127">
        <v>0.22227705350216179</v>
      </c>
      <c r="AO780" s="127">
        <v>0.65178621281642712</v>
      </c>
      <c r="AP780" s="127">
        <v>0.4048827020224583</v>
      </c>
      <c r="AQ780" s="127">
        <v>0.28632547214731408</v>
      </c>
      <c r="AR780" s="127">
        <v>0.122781572371039</v>
      </c>
      <c r="AS780" s="127">
        <v>0.29139145301168923</v>
      </c>
      <c r="AT780" s="127" t="s">
        <v>44</v>
      </c>
      <c r="AU780" s="127" t="s">
        <v>44</v>
      </c>
      <c r="AV780" s="127" t="s">
        <v>44</v>
      </c>
      <c r="AW780" s="127">
        <v>0.31341541947431217</v>
      </c>
      <c r="AX780" s="127">
        <v>8.3428291831732349</v>
      </c>
      <c r="AY780" s="127">
        <v>4.8957166993578944</v>
      </c>
      <c r="AZ780" s="127">
        <v>4.3957957704154103</v>
      </c>
      <c r="BA780" s="127">
        <v>3.4743711334821148</v>
      </c>
      <c r="BB780" s="127">
        <v>2.5705914279104345</v>
      </c>
      <c r="BC780" s="127">
        <v>1.1291326036504243</v>
      </c>
      <c r="BD780" s="127">
        <v>2.2333229149844431</v>
      </c>
      <c r="BE780" s="127" t="s">
        <v>44</v>
      </c>
      <c r="BF780" s="127" t="s">
        <v>44</v>
      </c>
      <c r="BG780" s="127" t="s">
        <v>44</v>
      </c>
      <c r="BH780" s="127">
        <v>2.9852427612939314</v>
      </c>
      <c r="BI780" s="127">
        <v>8.0105724542032603E-2</v>
      </c>
      <c r="BJ780" s="127">
        <v>0.1768747013743692</v>
      </c>
      <c r="BK780" s="127">
        <v>0.50351130495945173</v>
      </c>
      <c r="BL780" s="127">
        <v>0.25825329117714313</v>
      </c>
      <c r="BM780" s="127">
        <v>0.15740756482552554</v>
      </c>
      <c r="BN780" s="127">
        <v>1.4041844216796599E-2</v>
      </c>
      <c r="BO780" s="127">
        <v>0.16091705942686399</v>
      </c>
      <c r="BP780" s="127" t="s">
        <v>44</v>
      </c>
      <c r="BQ780" s="127" t="s">
        <v>44</v>
      </c>
      <c r="BR780" s="127" t="s">
        <v>44</v>
      </c>
      <c r="BS780" s="127">
        <v>0.1886238763436745</v>
      </c>
      <c r="BT780" s="127">
        <v>0.1835732330603124</v>
      </c>
      <c r="BU780" s="127">
        <v>0.1707296163632753</v>
      </c>
      <c r="BV780" s="174">
        <v>2.0744853572536828</v>
      </c>
      <c r="BW780" s="174">
        <v>0.96674813812467275</v>
      </c>
      <c r="BX780" s="127">
        <v>-0.124817172957982</v>
      </c>
      <c r="BY780" s="127">
        <v>-0.1381667754688988</v>
      </c>
      <c r="BZ780" s="174">
        <v>0.30672794267556042</v>
      </c>
      <c r="CA780" s="179">
        <v>0.45013144214053419</v>
      </c>
      <c r="CB780" s="179">
        <v>-0.4542476724067937</v>
      </c>
      <c r="CC780" s="179">
        <v>0.33215782301796482</v>
      </c>
      <c r="CD780" s="179">
        <v>0.28166527870103542</v>
      </c>
      <c r="CE780" s="179">
        <v>0.21244923375852509</v>
      </c>
      <c r="CF780" s="179">
        <v>0.56196600080282555</v>
      </c>
      <c r="CG780" s="176">
        <v>2.5826058999999999</v>
      </c>
      <c r="CH780" s="168">
        <v>0.24</v>
      </c>
      <c r="CI780" s="169">
        <v>0.15</v>
      </c>
      <c r="CJ780" s="169">
        <v>4.7999999999999996E-3</v>
      </c>
      <c r="CK780" s="169">
        <v>1.4008507521776873E-2</v>
      </c>
      <c r="CL780" s="169">
        <v>1.8808507521776874E-2</v>
      </c>
      <c r="CM780" s="177">
        <v>239718866.99000001</v>
      </c>
      <c r="CN780" s="177">
        <v>218593722.09142855</v>
      </c>
      <c r="CO780" s="177">
        <v>24997564.23</v>
      </c>
      <c r="CP780" s="127" t="s">
        <v>44</v>
      </c>
      <c r="CQ780" s="127" t="s">
        <v>44</v>
      </c>
      <c r="CR780" s="127" t="s">
        <v>44</v>
      </c>
      <c r="CS780" s="127" t="s">
        <v>44</v>
      </c>
      <c r="CT780" s="125" t="s">
        <v>44</v>
      </c>
      <c r="CU780" s="125" t="s">
        <v>44</v>
      </c>
      <c r="CV780" s="125" t="s">
        <v>7276</v>
      </c>
      <c r="CW780" s="125" t="s">
        <v>44</v>
      </c>
      <c r="CX780" s="153">
        <v>25569.625694432871</v>
      </c>
    </row>
    <row r="781" spans="1:102" ht="15" customHeight="1" x14ac:dyDescent="0.25">
      <c r="A781" s="8"/>
      <c r="B781" s="128">
        <v>41409761000189</v>
      </c>
      <c r="C781" s="151" t="s">
        <v>7277</v>
      </c>
      <c r="D781" s="125">
        <v>26</v>
      </c>
      <c r="E781" s="125"/>
      <c r="F781" s="121"/>
      <c r="G781" s="125" t="s">
        <v>7266</v>
      </c>
      <c r="H781" s="125" t="s">
        <v>153</v>
      </c>
      <c r="I781" s="125" t="s">
        <v>2325</v>
      </c>
      <c r="J781" s="125" t="s">
        <v>3319</v>
      </c>
      <c r="K781" s="125" t="s">
        <v>3285</v>
      </c>
      <c r="L781" s="125" t="s">
        <v>3273</v>
      </c>
      <c r="M781" s="125" t="s">
        <v>112</v>
      </c>
      <c r="N781" s="125" t="s">
        <v>4570</v>
      </c>
      <c r="O781" s="125" t="s">
        <v>447</v>
      </c>
      <c r="P781" s="125" t="s">
        <v>4989</v>
      </c>
      <c r="Q781" s="126">
        <v>5000</v>
      </c>
      <c r="R781" s="125" t="s">
        <v>4612</v>
      </c>
      <c r="S781" s="187" t="s">
        <v>44</v>
      </c>
      <c r="T781" s="170">
        <v>5000</v>
      </c>
      <c r="U781" s="170">
        <v>5000</v>
      </c>
      <c r="V781" s="171" t="s">
        <v>3271</v>
      </c>
      <c r="W781" s="171" t="s">
        <v>3288</v>
      </c>
      <c r="X781" s="171" t="s">
        <v>7273</v>
      </c>
      <c r="Y781" s="171" t="s">
        <v>4678</v>
      </c>
      <c r="Z781" s="171">
        <v>30</v>
      </c>
      <c r="AA781" s="171" t="s">
        <v>44</v>
      </c>
      <c r="AB781" s="168" t="s">
        <v>44</v>
      </c>
      <c r="AC781" s="171" t="s">
        <v>7278</v>
      </c>
      <c r="AD781" s="168">
        <v>0.02</v>
      </c>
      <c r="AE781" s="168">
        <v>0.02</v>
      </c>
      <c r="AF781" s="168">
        <v>0.02</v>
      </c>
      <c r="AG781" s="168">
        <v>0.2</v>
      </c>
      <c r="AH781" s="171" t="s">
        <v>3253</v>
      </c>
      <c r="AI781" s="171" t="s">
        <v>3254</v>
      </c>
      <c r="AJ781" s="171" t="s">
        <v>5433</v>
      </c>
      <c r="AK781" s="172">
        <v>44305</v>
      </c>
      <c r="AL781" s="186" t="s">
        <v>3388</v>
      </c>
      <c r="AM781" s="127">
        <v>9.1328457338249999E-2</v>
      </c>
      <c r="AN781" s="127">
        <v>0.21942887848016049</v>
      </c>
      <c r="AO781" s="127">
        <v>0.6450318297008939</v>
      </c>
      <c r="AP781" s="127">
        <v>0.40235880487613152</v>
      </c>
      <c r="AQ781" s="127">
        <v>0.28895121926618711</v>
      </c>
      <c r="AR781" s="127">
        <v>0.12747709859379361</v>
      </c>
      <c r="AS781" s="127">
        <v>0.2969170958787466</v>
      </c>
      <c r="AT781" s="127">
        <v>0.14418498759097459</v>
      </c>
      <c r="AU781" s="127" t="s">
        <v>44</v>
      </c>
      <c r="AV781" s="127" t="s">
        <v>44</v>
      </c>
      <c r="AW781" s="127">
        <v>0.25550470237126238</v>
      </c>
      <c r="AX781" s="127">
        <v>8.3715522908180571</v>
      </c>
      <c r="AY781" s="127">
        <v>4.8329848167896818</v>
      </c>
      <c r="AZ781" s="127">
        <v>4.3502426609031222</v>
      </c>
      <c r="BA781" s="127">
        <v>3.4490895357899696</v>
      </c>
      <c r="BB781" s="127">
        <v>2.6003446012458697</v>
      </c>
      <c r="BC781" s="127">
        <v>1.1723139349122995</v>
      </c>
      <c r="BD781" s="127">
        <v>2.2756733158197227</v>
      </c>
      <c r="BE781" s="127">
        <v>1.1653192134233632</v>
      </c>
      <c r="BF781" s="127" t="s">
        <v>44</v>
      </c>
      <c r="BG781" s="127" t="s">
        <v>44</v>
      </c>
      <c r="BH781" s="127">
        <v>2.8542674443880283</v>
      </c>
      <c r="BI781" s="127">
        <v>8.0419075879996499E-2</v>
      </c>
      <c r="BJ781" s="127">
        <v>0.1740265263523679</v>
      </c>
      <c r="BK781" s="127">
        <v>0.49675692184391851</v>
      </c>
      <c r="BL781" s="127">
        <v>0.25585510994668215</v>
      </c>
      <c r="BM781" s="127">
        <v>0.16004644470572127</v>
      </c>
      <c r="BN781" s="127">
        <v>1.8737370439551201E-2</v>
      </c>
      <c r="BO781" s="127">
        <v>0.16644270229392141</v>
      </c>
      <c r="BP781" s="127">
        <v>2.0454952137940401E-2</v>
      </c>
      <c r="BQ781" s="127" t="s">
        <v>44</v>
      </c>
      <c r="BR781" s="127" t="s">
        <v>44</v>
      </c>
      <c r="BS781" s="127">
        <v>0.15235008519476478</v>
      </c>
      <c r="BT781" s="127">
        <v>0.1830509171706452</v>
      </c>
      <c r="BU781" s="127">
        <v>0.1652492891363784</v>
      </c>
      <c r="BV781" s="174">
        <v>2.0574578638653942</v>
      </c>
      <c r="BW781" s="174">
        <v>0.78701274895595719</v>
      </c>
      <c r="BX781" s="127">
        <v>-0.1242168887032721</v>
      </c>
      <c r="BY781" s="127">
        <v>-0.13725808999533659</v>
      </c>
      <c r="BZ781" s="174">
        <v>0.3082722025770781</v>
      </c>
      <c r="CA781" s="179">
        <v>0.44995947944884018</v>
      </c>
      <c r="CB781" s="179">
        <v>-0.45369602663021957</v>
      </c>
      <c r="CC781" s="179">
        <v>0.33308986630235859</v>
      </c>
      <c r="CD781" s="179">
        <v>0.28213558735355942</v>
      </c>
      <c r="CE781" s="179">
        <v>0.21378560587018761</v>
      </c>
      <c r="CF781" s="179">
        <v>0.56275796432947112</v>
      </c>
      <c r="CG781" s="176">
        <v>3.1308356000000002</v>
      </c>
      <c r="CH781" s="168">
        <v>0.24</v>
      </c>
      <c r="CI781" s="169">
        <v>0.15</v>
      </c>
      <c r="CJ781" s="169">
        <v>4.7999999999999996E-3</v>
      </c>
      <c r="CK781" s="169">
        <v>1.3828550625516026E-2</v>
      </c>
      <c r="CL781" s="169">
        <v>1.8628550625516025E-2</v>
      </c>
      <c r="CM781" s="177">
        <v>2704238324.9899998</v>
      </c>
      <c r="CN781" s="177">
        <v>2413666405.978014</v>
      </c>
      <c r="CO781" s="177">
        <v>134288820.11999995</v>
      </c>
      <c r="CP781" s="127" t="s">
        <v>44</v>
      </c>
      <c r="CQ781" s="127" t="s">
        <v>44</v>
      </c>
      <c r="CR781" s="127" t="s">
        <v>44</v>
      </c>
      <c r="CS781" s="127" t="s">
        <v>44</v>
      </c>
      <c r="CT781" s="125" t="s">
        <v>44</v>
      </c>
      <c r="CU781" s="125" t="s">
        <v>44</v>
      </c>
      <c r="CV781" s="125" t="s">
        <v>7279</v>
      </c>
      <c r="CW781" s="125" t="s">
        <v>44</v>
      </c>
      <c r="CX781" s="153">
        <v>25569.625694432871</v>
      </c>
    </row>
    <row r="782" spans="1:102" ht="15" customHeight="1" x14ac:dyDescent="0.25">
      <c r="A782" s="8"/>
      <c r="B782" s="128">
        <v>41423887000108</v>
      </c>
      <c r="C782" s="151" t="s">
        <v>7280</v>
      </c>
      <c r="D782" s="125">
        <v>26</v>
      </c>
      <c r="E782" s="125"/>
      <c r="F782" s="121"/>
      <c r="G782" s="125" t="s">
        <v>7266</v>
      </c>
      <c r="H782" s="125" t="s">
        <v>153</v>
      </c>
      <c r="I782" s="125" t="s">
        <v>2325</v>
      </c>
      <c r="J782" s="125" t="s">
        <v>3318</v>
      </c>
      <c r="K782" s="125" t="s">
        <v>3285</v>
      </c>
      <c r="L782" s="125" t="s">
        <v>3273</v>
      </c>
      <c r="M782" s="125" t="s">
        <v>112</v>
      </c>
      <c r="N782" s="125" t="s">
        <v>4570</v>
      </c>
      <c r="O782" s="125" t="s">
        <v>353</v>
      </c>
      <c r="P782" s="125" t="s">
        <v>4989</v>
      </c>
      <c r="Q782" s="126">
        <v>5000</v>
      </c>
      <c r="R782" s="125" t="s">
        <v>4612</v>
      </c>
      <c r="S782" s="187" t="s">
        <v>44</v>
      </c>
      <c r="T782" s="170">
        <v>5000</v>
      </c>
      <c r="U782" s="170">
        <v>5000</v>
      </c>
      <c r="V782" s="171" t="s">
        <v>3271</v>
      </c>
      <c r="W782" s="171" t="s">
        <v>3288</v>
      </c>
      <c r="X782" s="171" t="s">
        <v>7273</v>
      </c>
      <c r="Y782" s="171" t="s">
        <v>4678</v>
      </c>
      <c r="Z782" s="171">
        <v>30</v>
      </c>
      <c r="AA782" s="171" t="s">
        <v>44</v>
      </c>
      <c r="AB782" s="168" t="s">
        <v>44</v>
      </c>
      <c r="AC782" s="171" t="s">
        <v>7281</v>
      </c>
      <c r="AD782" s="168">
        <v>0.02</v>
      </c>
      <c r="AE782" s="168">
        <v>0.02</v>
      </c>
      <c r="AF782" s="168">
        <v>0.02</v>
      </c>
      <c r="AG782" s="168">
        <v>0.2</v>
      </c>
      <c r="AH782" s="171" t="s">
        <v>3253</v>
      </c>
      <c r="AI782" s="171" t="s">
        <v>3254</v>
      </c>
      <c r="AJ782" s="171" t="s">
        <v>5749</v>
      </c>
      <c r="AK782" s="172">
        <v>44305</v>
      </c>
      <c r="AL782" s="186" t="s">
        <v>3389</v>
      </c>
      <c r="AM782" s="127">
        <v>5.8793482403865102E-2</v>
      </c>
      <c r="AN782" s="127">
        <v>0.12434527129225011</v>
      </c>
      <c r="AO782" s="127">
        <v>0.4767430728051425</v>
      </c>
      <c r="AP782" s="127">
        <v>0.38130826011811458</v>
      </c>
      <c r="AQ782" s="127">
        <v>0.26118660095033541</v>
      </c>
      <c r="AR782" s="127">
        <v>0.39153585426931409</v>
      </c>
      <c r="AS782" s="127">
        <v>0.14938331222626061</v>
      </c>
      <c r="AT782" s="127">
        <v>1.1224864007050901E-2</v>
      </c>
      <c r="AU782" s="127" t="s">
        <v>44</v>
      </c>
      <c r="AV782" s="127" t="s">
        <v>44</v>
      </c>
      <c r="AW782" s="127">
        <v>0.1890234717813763</v>
      </c>
      <c r="AX782" s="127">
        <v>5.3892590179239717</v>
      </c>
      <c r="AY782" s="127">
        <v>2.7387407362125038</v>
      </c>
      <c r="AZ782" s="127">
        <v>3.2152646708437307</v>
      </c>
      <c r="BA782" s="127">
        <v>3.2399993169046994</v>
      </c>
      <c r="BB782" s="127">
        <v>2.2918350445783342</v>
      </c>
      <c r="BC782" s="127">
        <v>3.600669791209504</v>
      </c>
      <c r="BD782" s="127">
        <v>1.1449243650183534</v>
      </c>
      <c r="BE782" s="127">
        <v>9.0720607700073605E-2</v>
      </c>
      <c r="BF782" s="127" t="s">
        <v>44</v>
      </c>
      <c r="BG782" s="127" t="s">
        <v>44</v>
      </c>
      <c r="BH782" s="127">
        <v>1.8526957716873151</v>
      </c>
      <c r="BI782" s="127">
        <v>4.7884100945611602E-2</v>
      </c>
      <c r="BJ782" s="127">
        <v>7.8942919164457503E-2</v>
      </c>
      <c r="BK782" s="127">
        <v>0.32846816494816711</v>
      </c>
      <c r="BL782" s="127">
        <v>0.23586238507166568</v>
      </c>
      <c r="BM782" s="127">
        <v>0.13216104331621148</v>
      </c>
      <c r="BN782" s="127">
        <v>0.28279612611507171</v>
      </c>
      <c r="BO782" s="127">
        <v>1.8908918641435499E-2</v>
      </c>
      <c r="BP782" s="127">
        <v>-0.1125051714459832</v>
      </c>
      <c r="BQ782" s="127" t="s">
        <v>44</v>
      </c>
      <c r="BR782" s="127" t="s">
        <v>44</v>
      </c>
      <c r="BS782" s="127">
        <v>7.89430357054417E-2</v>
      </c>
      <c r="BT782" s="127">
        <v>0.20390107836215191</v>
      </c>
      <c r="BU782" s="127">
        <v>0.18930025654418539</v>
      </c>
      <c r="BV782" s="174">
        <v>1.3364284212068935</v>
      </c>
      <c r="BW782" s="174">
        <v>0.4217746075471302</v>
      </c>
      <c r="BX782" s="127">
        <v>-0.15150039958797029</v>
      </c>
      <c r="BY782" s="127">
        <v>-0.17246289398259179</v>
      </c>
      <c r="BZ782" s="174">
        <v>-0.1013264531064199</v>
      </c>
      <c r="CA782" s="179">
        <v>0.1781823457784629</v>
      </c>
      <c r="CB782" s="179">
        <v>-0.17392632968655189</v>
      </c>
      <c r="CC782" s="179">
        <v>6.8430115701546196E-2</v>
      </c>
      <c r="CD782" s="179">
        <v>4.2723197096076998E-2</v>
      </c>
      <c r="CE782" s="179">
        <v>0.26936494809836548</v>
      </c>
      <c r="CF782" s="179">
        <v>0.27572262301807349</v>
      </c>
      <c r="CG782" s="176">
        <v>2.3831185000000001</v>
      </c>
      <c r="CH782" s="168">
        <v>0.24</v>
      </c>
      <c r="CI782" s="169">
        <v>0.15</v>
      </c>
      <c r="CJ782" s="169">
        <v>4.7999999999999996E-3</v>
      </c>
      <c r="CK782" s="169" t="s">
        <v>44</v>
      </c>
      <c r="CL782" s="169">
        <v>4.7999999999999996E-3</v>
      </c>
      <c r="CM782" s="177">
        <v>174791074.71000001</v>
      </c>
      <c r="CN782" s="177">
        <v>168943934.04031751</v>
      </c>
      <c r="CO782" s="177">
        <v>5666277.8500000015</v>
      </c>
      <c r="CP782" s="127" t="s">
        <v>44</v>
      </c>
      <c r="CQ782" s="127" t="s">
        <v>44</v>
      </c>
      <c r="CR782" s="127" t="s">
        <v>44</v>
      </c>
      <c r="CS782" s="127" t="s">
        <v>44</v>
      </c>
      <c r="CT782" s="125" t="s">
        <v>44</v>
      </c>
      <c r="CU782" s="125" t="s">
        <v>44</v>
      </c>
      <c r="CV782" s="125" t="s">
        <v>7282</v>
      </c>
      <c r="CW782" s="125" t="s">
        <v>44</v>
      </c>
      <c r="CX782" s="153">
        <v>25569.625694432871</v>
      </c>
    </row>
    <row r="783" spans="1:102" ht="15" customHeight="1" x14ac:dyDescent="0.25">
      <c r="A783" s="8"/>
      <c r="B783" s="128">
        <v>41978534000174</v>
      </c>
      <c r="C783" s="151" t="s">
        <v>7283</v>
      </c>
      <c r="D783" s="125">
        <v>13</v>
      </c>
      <c r="E783" s="125"/>
      <c r="F783" s="121"/>
      <c r="G783" s="125" t="s">
        <v>7266</v>
      </c>
      <c r="H783" s="125" t="s">
        <v>153</v>
      </c>
      <c r="I783" s="125" t="s">
        <v>2325</v>
      </c>
      <c r="J783" s="125" t="s">
        <v>3317</v>
      </c>
      <c r="K783" s="125" t="s">
        <v>3285</v>
      </c>
      <c r="L783" s="125" t="s">
        <v>3272</v>
      </c>
      <c r="M783" s="125" t="s">
        <v>110</v>
      </c>
      <c r="N783" s="125" t="s">
        <v>260</v>
      </c>
      <c r="O783" s="125" t="s">
        <v>365</v>
      </c>
      <c r="P783" s="125" t="s">
        <v>3320</v>
      </c>
      <c r="Q783" s="126">
        <v>5000</v>
      </c>
      <c r="R783" s="125" t="s">
        <v>4571</v>
      </c>
      <c r="S783" s="187" t="s">
        <v>44</v>
      </c>
      <c r="T783" s="170">
        <v>5000</v>
      </c>
      <c r="U783" s="170">
        <v>5000</v>
      </c>
      <c r="V783" s="171" t="s">
        <v>3271</v>
      </c>
      <c r="W783" s="171" t="s">
        <v>3288</v>
      </c>
      <c r="X783" s="171" t="s">
        <v>4678</v>
      </c>
      <c r="Y783" s="171" t="s">
        <v>3288</v>
      </c>
      <c r="Z783" s="171">
        <v>6</v>
      </c>
      <c r="AA783" s="171" t="s">
        <v>44</v>
      </c>
      <c r="AB783" s="168" t="s">
        <v>44</v>
      </c>
      <c r="AC783" s="171" t="s">
        <v>7284</v>
      </c>
      <c r="AD783" s="168">
        <v>9.300000000000001E-3</v>
      </c>
      <c r="AE783" s="168">
        <v>7.9300000000000009E-2</v>
      </c>
      <c r="AF783" s="168">
        <v>0.01</v>
      </c>
      <c r="AG783" s="168">
        <v>0.1</v>
      </c>
      <c r="AH783" s="171" t="s">
        <v>3253</v>
      </c>
      <c r="AI783" s="171" t="s">
        <v>3254</v>
      </c>
      <c r="AJ783" s="171" t="s">
        <v>130</v>
      </c>
      <c r="AK783" s="172">
        <v>44439</v>
      </c>
      <c r="AL783" s="186" t="s">
        <v>7285</v>
      </c>
      <c r="AM783" s="127">
        <v>1.17779859627717E-2</v>
      </c>
      <c r="AN783" s="127">
        <v>3.3744100174377199E-2</v>
      </c>
      <c r="AO783" s="127">
        <v>0.13583531479312569</v>
      </c>
      <c r="AP783" s="127">
        <v>0.11082015786511019</v>
      </c>
      <c r="AQ783" s="127">
        <v>0.1142349885119535</v>
      </c>
      <c r="AR783" s="127">
        <v>9.9448126123787395E-2</v>
      </c>
      <c r="AS783" s="127">
        <v>0.13438776639420791</v>
      </c>
      <c r="AT783" s="127">
        <v>0.1324159220174721</v>
      </c>
      <c r="AU783" s="127" t="s">
        <v>44</v>
      </c>
      <c r="AV783" s="127" t="s">
        <v>44</v>
      </c>
      <c r="AW783" s="127">
        <v>0.1178726239988845</v>
      </c>
      <c r="AX783" s="127">
        <v>1.0796199590088738</v>
      </c>
      <c r="AY783" s="127">
        <v>0.74322361271941861</v>
      </c>
      <c r="AZ783" s="127">
        <v>0.91610453013500581</v>
      </c>
      <c r="BA783" s="127">
        <v>0.8346859136978102</v>
      </c>
      <c r="BB783" s="127">
        <v>0.87329409373333999</v>
      </c>
      <c r="BC783" s="127">
        <v>0.91455191043631023</v>
      </c>
      <c r="BD783" s="127">
        <v>1.0299934163467761</v>
      </c>
      <c r="BE783" s="127">
        <v>1.0702003077315445</v>
      </c>
      <c r="BF783" s="127" t="s">
        <v>44</v>
      </c>
      <c r="BG783" s="127" t="s">
        <v>44</v>
      </c>
      <c r="BH783" s="127">
        <v>0.93884397985372325</v>
      </c>
      <c r="BI783" s="127">
        <v>8.686045045183E-4</v>
      </c>
      <c r="BJ783" s="127">
        <v>-1.16582519534154E-2</v>
      </c>
      <c r="BK783" s="127">
        <v>-1.24395930638496E-2</v>
      </c>
      <c r="BL783" s="127">
        <v>-1.9376007930918981E-2</v>
      </c>
      <c r="BM783" s="127">
        <v>-1.4657034417517201E-2</v>
      </c>
      <c r="BN783" s="127">
        <v>-9.2916020304549003E-3</v>
      </c>
      <c r="BO783" s="127">
        <v>3.9133728093826998E-3</v>
      </c>
      <c r="BP783" s="127">
        <v>8.6858865644378995E-3</v>
      </c>
      <c r="BQ783" s="127" t="s">
        <v>44</v>
      </c>
      <c r="BR783" s="127" t="s">
        <v>44</v>
      </c>
      <c r="BS783" s="127">
        <v>-6.8217160037884472E-3</v>
      </c>
      <c r="BT783" s="127">
        <v>1.8792471475664499E-2</v>
      </c>
      <c r="BU783" s="127">
        <v>1.9108207559920001E-2</v>
      </c>
      <c r="BV783" s="174">
        <v>-0.57055347222688735</v>
      </c>
      <c r="BW783" s="174">
        <v>-0.2833451838126344</v>
      </c>
      <c r="BX783" s="127">
        <v>-1.8229075862016299E-2</v>
      </c>
      <c r="BY783" s="127">
        <v>-2.1463937875669001E-2</v>
      </c>
      <c r="BZ783" s="174">
        <v>5.3365573915969003E-3</v>
      </c>
      <c r="CA783" s="179">
        <v>0.34633953468789869</v>
      </c>
      <c r="CB783" s="179">
        <v>-0.2456463277725224</v>
      </c>
      <c r="CC783" s="179">
        <v>0.24927578292078639</v>
      </c>
      <c r="CD783" s="179">
        <v>0.23185233182046069</v>
      </c>
      <c r="CE783" s="179">
        <v>-5.9643054016011001E-3</v>
      </c>
      <c r="CF783" s="179">
        <v>0.3382405916343787</v>
      </c>
      <c r="CG783" s="176">
        <v>1.6775621999999999</v>
      </c>
      <c r="CH783" s="168">
        <v>0.24</v>
      </c>
      <c r="CI783" s="169">
        <v>0.15</v>
      </c>
      <c r="CJ783" s="169">
        <v>2.232E-3</v>
      </c>
      <c r="CK783" s="169" t="s">
        <v>44</v>
      </c>
      <c r="CL783" s="169">
        <v>2.232E-3</v>
      </c>
      <c r="CM783" s="177">
        <v>192445438.00999999</v>
      </c>
      <c r="CN783" s="177">
        <v>243381314.99063495</v>
      </c>
      <c r="CO783" s="177">
        <v>-93505758.680000022</v>
      </c>
      <c r="CP783" s="127" t="s">
        <v>44</v>
      </c>
      <c r="CQ783" s="127" t="s">
        <v>44</v>
      </c>
      <c r="CR783" s="127" t="s">
        <v>44</v>
      </c>
      <c r="CS783" s="127" t="s">
        <v>44</v>
      </c>
      <c r="CT783" s="125" t="s">
        <v>44</v>
      </c>
      <c r="CU783" s="125" t="s">
        <v>44</v>
      </c>
      <c r="CV783" s="125" t="s">
        <v>7286</v>
      </c>
      <c r="CW783" s="125" t="s">
        <v>44</v>
      </c>
      <c r="CX783" s="153">
        <v>25569.625694432871</v>
      </c>
    </row>
    <row r="784" spans="1:102" ht="15" customHeight="1" x14ac:dyDescent="0.25">
      <c r="A784" s="8"/>
      <c r="B784" s="128">
        <v>61768641000185</v>
      </c>
      <c r="C784" s="151" t="s">
        <v>7346</v>
      </c>
      <c r="D784" s="125">
        <v>14</v>
      </c>
      <c r="E784" s="125"/>
      <c r="F784" s="121"/>
      <c r="G784" s="125" t="s">
        <v>5304</v>
      </c>
      <c r="H784" s="125" t="s">
        <v>347</v>
      </c>
      <c r="I784" s="125" t="s">
        <v>3256</v>
      </c>
      <c r="J784" s="125" t="s">
        <v>3319</v>
      </c>
      <c r="K784" s="125" t="s">
        <v>3285</v>
      </c>
      <c r="L784" s="125" t="s">
        <v>3272</v>
      </c>
      <c r="M784" s="125" t="s">
        <v>110</v>
      </c>
      <c r="N784" s="125" t="s">
        <v>4699</v>
      </c>
      <c r="O784" s="125" t="s">
        <v>4730</v>
      </c>
      <c r="P784" s="125" t="s">
        <v>3320</v>
      </c>
      <c r="Q784" s="126">
        <v>100</v>
      </c>
      <c r="R784" s="125" t="s">
        <v>4571</v>
      </c>
      <c r="S784" s="187" t="s">
        <v>44</v>
      </c>
      <c r="T784" s="170">
        <v>100</v>
      </c>
      <c r="U784" s="170">
        <v>100</v>
      </c>
      <c r="V784" s="171" t="s">
        <v>3271</v>
      </c>
      <c r="W784" s="171" t="s">
        <v>3288</v>
      </c>
      <c r="X784" s="171" t="s">
        <v>5166</v>
      </c>
      <c r="Y784" s="171" t="s">
        <v>4577</v>
      </c>
      <c r="Z784" s="171">
        <v>8</v>
      </c>
      <c r="AA784" s="171" t="s">
        <v>44</v>
      </c>
      <c r="AB784" s="168" t="s">
        <v>44</v>
      </c>
      <c r="AC784" s="171" t="s">
        <v>44</v>
      </c>
      <c r="AD784" s="168">
        <v>5.0000000000000001E-3</v>
      </c>
      <c r="AE784" s="168" t="s">
        <v>44</v>
      </c>
      <c r="AF784" s="168">
        <v>0.01</v>
      </c>
      <c r="AG784" s="168" t="s">
        <v>44</v>
      </c>
      <c r="AH784" s="171" t="s">
        <v>44</v>
      </c>
      <c r="AI784" s="171" t="s">
        <v>44</v>
      </c>
      <c r="AJ784" s="171" t="s">
        <v>44</v>
      </c>
      <c r="AK784" s="172">
        <v>45948</v>
      </c>
      <c r="AL784" s="186" t="s">
        <v>7347</v>
      </c>
      <c r="AM784" s="127">
        <v>1.0510092294454E-2</v>
      </c>
      <c r="AN784" s="127">
        <v>3.3005202557539803E-2</v>
      </c>
      <c r="AO784" s="127" t="s">
        <v>44</v>
      </c>
      <c r="AP784" s="127" t="s">
        <v>44</v>
      </c>
      <c r="AQ784" s="127" t="s">
        <v>44</v>
      </c>
      <c r="AR784" s="127" t="s">
        <v>44</v>
      </c>
      <c r="AS784" s="127" t="s">
        <v>44</v>
      </c>
      <c r="AT784" s="127" t="s">
        <v>44</v>
      </c>
      <c r="AU784" s="127" t="s">
        <v>44</v>
      </c>
      <c r="AV784" s="127" t="s">
        <v>44</v>
      </c>
      <c r="AW784" s="127">
        <v>0.12139124558130859</v>
      </c>
      <c r="AX784" s="127">
        <v>0.96339946812499555</v>
      </c>
      <c r="AY784" s="127">
        <v>0.72694917797741065</v>
      </c>
      <c r="AZ784" s="127" t="s">
        <v>44</v>
      </c>
      <c r="BA784" s="127" t="s">
        <v>44</v>
      </c>
      <c r="BB784" s="127" t="s">
        <v>44</v>
      </c>
      <c r="BC784" s="127" t="s">
        <v>44</v>
      </c>
      <c r="BD784" s="127" t="s">
        <v>44</v>
      </c>
      <c r="BE784" s="127" t="s">
        <v>44</v>
      </c>
      <c r="BF784" s="127" t="s">
        <v>44</v>
      </c>
      <c r="BG784" s="127" t="s">
        <v>44</v>
      </c>
      <c r="BH784" s="127">
        <v>0.8224884081557513</v>
      </c>
      <c r="BI784" s="127">
        <v>-3.9928916379930002E-4</v>
      </c>
      <c r="BJ784" s="127">
        <v>-1.23971495702528E-2</v>
      </c>
      <c r="BK784" s="127" t="s">
        <v>44</v>
      </c>
      <c r="BL784" s="127" t="s">
        <v>44</v>
      </c>
      <c r="BM784" s="127" t="s">
        <v>44</v>
      </c>
      <c r="BN784" s="127" t="s">
        <v>44</v>
      </c>
      <c r="BO784" s="127" t="s">
        <v>44</v>
      </c>
      <c r="BP784" s="127" t="s">
        <v>44</v>
      </c>
      <c r="BQ784" s="127" t="s">
        <v>44</v>
      </c>
      <c r="BR784" s="127" t="s">
        <v>44</v>
      </c>
      <c r="BS784" s="127">
        <v>-2.2829555816547997E-2</v>
      </c>
      <c r="BT784" s="127" t="s">
        <v>44</v>
      </c>
      <c r="BU784" s="127">
        <v>9.7792872374300992E-3</v>
      </c>
      <c r="BV784" s="174" t="s">
        <v>44</v>
      </c>
      <c r="BW784" s="174">
        <v>-2.4358500223369592</v>
      </c>
      <c r="BX784" s="127" t="s">
        <v>44</v>
      </c>
      <c r="BY784" s="127">
        <v>-2.6354853169245E-3</v>
      </c>
      <c r="BZ784" s="174">
        <v>3.1350426489484502E-2</v>
      </c>
      <c r="CA784" s="179" t="s">
        <v>44</v>
      </c>
      <c r="CB784" s="179" t="s">
        <v>44</v>
      </c>
      <c r="CC784" s="179" t="s">
        <v>44</v>
      </c>
      <c r="CD784" s="179" t="s">
        <v>44</v>
      </c>
      <c r="CE784" s="179" t="s">
        <v>44</v>
      </c>
      <c r="CF784" s="179" t="s">
        <v>44</v>
      </c>
      <c r="CG784" s="176">
        <v>1.0613676000000001</v>
      </c>
      <c r="CH784" s="168">
        <v>0.39</v>
      </c>
      <c r="CI784" s="169">
        <v>0.15</v>
      </c>
      <c r="CJ784" s="169">
        <v>1.9500000000000001E-3</v>
      </c>
      <c r="CK784" s="169" t="s">
        <v>44</v>
      </c>
      <c r="CL784" s="169">
        <v>1.9500000000000001E-3</v>
      </c>
      <c r="CM784" s="177">
        <v>22239172</v>
      </c>
      <c r="CN784" s="177">
        <v>24302302.502619043</v>
      </c>
      <c r="CO784" s="177">
        <v>16205671.099999988</v>
      </c>
      <c r="CP784" s="127" t="s">
        <v>44</v>
      </c>
      <c r="CQ784" s="127" t="s">
        <v>44</v>
      </c>
      <c r="CR784" s="127" t="s">
        <v>44</v>
      </c>
      <c r="CS784" s="127" t="s">
        <v>44</v>
      </c>
      <c r="CT784" s="125" t="s">
        <v>44</v>
      </c>
      <c r="CU784" s="125" t="s">
        <v>44</v>
      </c>
      <c r="CV784" s="125" t="s">
        <v>7348</v>
      </c>
      <c r="CW784" s="125" t="s">
        <v>44</v>
      </c>
      <c r="CX784" s="153">
        <v>25569.625694432871</v>
      </c>
    </row>
    <row r="785" spans="1:102" ht="15" customHeight="1" x14ac:dyDescent="0.25">
      <c r="A785" s="8"/>
      <c r="B785" s="128">
        <v>61769286000169</v>
      </c>
      <c r="C785" s="151" t="s">
        <v>7349</v>
      </c>
      <c r="D785" s="125">
        <v>14</v>
      </c>
      <c r="E785" s="125"/>
      <c r="F785" s="121"/>
      <c r="G785" s="125" t="s">
        <v>5304</v>
      </c>
      <c r="H785" s="125" t="s">
        <v>347</v>
      </c>
      <c r="I785" s="125" t="s">
        <v>3256</v>
      </c>
      <c r="J785" s="125" t="s">
        <v>3319</v>
      </c>
      <c r="K785" s="125" t="s">
        <v>3285</v>
      </c>
      <c r="L785" s="125" t="s">
        <v>3272</v>
      </c>
      <c r="M785" s="125" t="s">
        <v>110</v>
      </c>
      <c r="N785" s="125" t="s">
        <v>4699</v>
      </c>
      <c r="O785" s="125" t="s">
        <v>4730</v>
      </c>
      <c r="P785" s="125" t="s">
        <v>3320</v>
      </c>
      <c r="Q785" s="126">
        <v>100</v>
      </c>
      <c r="R785" s="125" t="s">
        <v>4571</v>
      </c>
      <c r="S785" s="187" t="s">
        <v>44</v>
      </c>
      <c r="T785" s="170">
        <v>100</v>
      </c>
      <c r="U785" s="170">
        <v>100</v>
      </c>
      <c r="V785" s="171" t="s">
        <v>3271</v>
      </c>
      <c r="W785" s="171" t="s">
        <v>3288</v>
      </c>
      <c r="X785" s="171" t="s">
        <v>5166</v>
      </c>
      <c r="Y785" s="171" t="s">
        <v>4577</v>
      </c>
      <c r="Z785" s="171">
        <v>8</v>
      </c>
      <c r="AA785" s="171" t="s">
        <v>44</v>
      </c>
      <c r="AB785" s="168" t="s">
        <v>44</v>
      </c>
      <c r="AC785" s="171" t="s">
        <v>44</v>
      </c>
      <c r="AD785" s="168">
        <v>7.4999999999999997E-3</v>
      </c>
      <c r="AE785" s="168" t="s">
        <v>44</v>
      </c>
      <c r="AF785" s="168">
        <v>1.2500000000000001E-2</v>
      </c>
      <c r="AG785" s="168" t="s">
        <v>44</v>
      </c>
      <c r="AH785" s="171" t="s">
        <v>44</v>
      </c>
      <c r="AI785" s="171" t="s">
        <v>44</v>
      </c>
      <c r="AJ785" s="171" t="s">
        <v>44</v>
      </c>
      <c r="AK785" s="172">
        <v>45952</v>
      </c>
      <c r="AL785" s="186" t="s">
        <v>7350</v>
      </c>
      <c r="AM785" s="127">
        <v>1.9665069269826502E-2</v>
      </c>
      <c r="AN785" s="127">
        <v>3.2376567721902297E-2</v>
      </c>
      <c r="AO785" s="127" t="s">
        <v>44</v>
      </c>
      <c r="AP785" s="127" t="s">
        <v>44</v>
      </c>
      <c r="AQ785" s="127" t="s">
        <v>44</v>
      </c>
      <c r="AR785" s="127" t="s">
        <v>44</v>
      </c>
      <c r="AS785" s="127" t="s">
        <v>44</v>
      </c>
      <c r="AT785" s="127" t="s">
        <v>44</v>
      </c>
      <c r="AU785" s="127" t="s">
        <v>44</v>
      </c>
      <c r="AV785" s="127" t="s">
        <v>44</v>
      </c>
      <c r="AW785" s="127">
        <v>0.1150092641591919</v>
      </c>
      <c r="AX785" s="127">
        <v>1.8025833403184364</v>
      </c>
      <c r="AY785" s="127">
        <v>0.71310331303481767</v>
      </c>
      <c r="AZ785" s="127" t="s">
        <v>44</v>
      </c>
      <c r="BA785" s="127" t="s">
        <v>44</v>
      </c>
      <c r="BB785" s="127" t="s">
        <v>44</v>
      </c>
      <c r="BC785" s="127" t="s">
        <v>44</v>
      </c>
      <c r="BD785" s="127" t="s">
        <v>44</v>
      </c>
      <c r="BE785" s="127" t="s">
        <v>44</v>
      </c>
      <c r="BF785" s="127" t="s">
        <v>44</v>
      </c>
      <c r="BG785" s="127" t="s">
        <v>44</v>
      </c>
      <c r="BH785" s="127">
        <v>0.78048156736155205</v>
      </c>
      <c r="BI785" s="127">
        <v>8.7556878115729996E-3</v>
      </c>
      <c r="BJ785" s="127">
        <v>-1.3025784405890301E-2</v>
      </c>
      <c r="BK785" s="127" t="s">
        <v>44</v>
      </c>
      <c r="BL785" s="127" t="s">
        <v>44</v>
      </c>
      <c r="BM785" s="127" t="s">
        <v>44</v>
      </c>
      <c r="BN785" s="127" t="s">
        <v>44</v>
      </c>
      <c r="BO785" s="127" t="s">
        <v>44</v>
      </c>
      <c r="BP785" s="127" t="s">
        <v>44</v>
      </c>
      <c r="BQ785" s="127" t="s">
        <v>44</v>
      </c>
      <c r="BR785" s="127" t="s">
        <v>44</v>
      </c>
      <c r="BS785" s="127">
        <v>-2.8193089776533453E-2</v>
      </c>
      <c r="BT785" s="127" t="s">
        <v>44</v>
      </c>
      <c r="BU785" s="127">
        <v>3.9414993461652899E-2</v>
      </c>
      <c r="BV785" s="174" t="s">
        <v>44</v>
      </c>
      <c r="BW785" s="174">
        <v>-0.73069121891824729</v>
      </c>
      <c r="BX785" s="127" t="s">
        <v>44</v>
      </c>
      <c r="BY785" s="127">
        <v>-2.02458901432267E-2</v>
      </c>
      <c r="BZ785" s="174">
        <v>0.15263524315464391</v>
      </c>
      <c r="CA785" s="179" t="s">
        <v>44</v>
      </c>
      <c r="CB785" s="179" t="s">
        <v>44</v>
      </c>
      <c r="CC785" s="179" t="s">
        <v>44</v>
      </c>
      <c r="CD785" s="179" t="s">
        <v>44</v>
      </c>
      <c r="CE785" s="179" t="s">
        <v>44</v>
      </c>
      <c r="CF785" s="179" t="s">
        <v>44</v>
      </c>
      <c r="CG785" s="176">
        <v>1.0573093600000001</v>
      </c>
      <c r="CH785" s="168">
        <v>0.39</v>
      </c>
      <c r="CI785" s="169">
        <v>0.15</v>
      </c>
      <c r="CJ785" s="169">
        <v>2.9249999999999996E-3</v>
      </c>
      <c r="CK785" s="169" t="s">
        <v>44</v>
      </c>
      <c r="CL785" s="169">
        <v>2.9249999999999996E-3</v>
      </c>
      <c r="CM785" s="177">
        <v>26213017.289999999</v>
      </c>
      <c r="CN785" s="177">
        <v>27716134.928809512</v>
      </c>
      <c r="CO785" s="177">
        <v>-8601157.8299999982</v>
      </c>
      <c r="CP785" s="127" t="s">
        <v>44</v>
      </c>
      <c r="CQ785" s="127" t="s">
        <v>44</v>
      </c>
      <c r="CR785" s="127" t="s">
        <v>44</v>
      </c>
      <c r="CS785" s="127" t="s">
        <v>44</v>
      </c>
      <c r="CT785" s="125" t="s">
        <v>44</v>
      </c>
      <c r="CU785" s="125" t="s">
        <v>44</v>
      </c>
      <c r="CV785" s="125" t="s">
        <v>7351</v>
      </c>
      <c r="CW785" s="125" t="s">
        <v>44</v>
      </c>
      <c r="CX785" s="153">
        <v>25569.625694432871</v>
      </c>
    </row>
    <row r="786" spans="1:102" ht="15" customHeight="1" x14ac:dyDescent="0.25">
      <c r="A786" s="8"/>
      <c r="B786" s="128">
        <v>61770321000160</v>
      </c>
      <c r="C786" s="151" t="s">
        <v>7352</v>
      </c>
      <c r="D786" s="125">
        <v>14</v>
      </c>
      <c r="E786" s="125"/>
      <c r="F786" s="121"/>
      <c r="G786" s="125" t="s">
        <v>5304</v>
      </c>
      <c r="H786" s="125" t="s">
        <v>347</v>
      </c>
      <c r="I786" s="125" t="s">
        <v>3256</v>
      </c>
      <c r="J786" s="125" t="s">
        <v>3319</v>
      </c>
      <c r="K786" s="125" t="s">
        <v>3285</v>
      </c>
      <c r="L786" s="125" t="s">
        <v>3272</v>
      </c>
      <c r="M786" s="125" t="s">
        <v>110</v>
      </c>
      <c r="N786" s="125" t="s">
        <v>4699</v>
      </c>
      <c r="O786" s="125" t="s">
        <v>4730</v>
      </c>
      <c r="P786" s="125" t="s">
        <v>3320</v>
      </c>
      <c r="Q786" s="126">
        <v>100</v>
      </c>
      <c r="R786" s="125" t="s">
        <v>4571</v>
      </c>
      <c r="S786" s="187" t="s">
        <v>44</v>
      </c>
      <c r="T786" s="170">
        <v>100</v>
      </c>
      <c r="U786" s="170">
        <v>100</v>
      </c>
      <c r="V786" s="171" t="s">
        <v>3271</v>
      </c>
      <c r="W786" s="171" t="s">
        <v>3288</v>
      </c>
      <c r="X786" s="171" t="s">
        <v>5166</v>
      </c>
      <c r="Y786" s="171" t="s">
        <v>4577</v>
      </c>
      <c r="Z786" s="171">
        <v>8</v>
      </c>
      <c r="AA786" s="171" t="s">
        <v>44</v>
      </c>
      <c r="AB786" s="168" t="s">
        <v>44</v>
      </c>
      <c r="AC786" s="171" t="s">
        <v>44</v>
      </c>
      <c r="AD786" s="168">
        <v>0.01</v>
      </c>
      <c r="AE786" s="168" t="s">
        <v>44</v>
      </c>
      <c r="AF786" s="168">
        <v>0.02</v>
      </c>
      <c r="AG786" s="168" t="s">
        <v>44</v>
      </c>
      <c r="AH786" s="171" t="s">
        <v>44</v>
      </c>
      <c r="AI786" s="171" t="s">
        <v>44</v>
      </c>
      <c r="AJ786" s="171" t="s">
        <v>44</v>
      </c>
      <c r="AK786" s="172">
        <v>45954</v>
      </c>
      <c r="AL786" s="186" t="s">
        <v>7353</v>
      </c>
      <c r="AM786" s="127">
        <v>3.7884813739667601E-2</v>
      </c>
      <c r="AN786" s="127">
        <v>4.8942194158464597E-2</v>
      </c>
      <c r="AO786" s="127" t="s">
        <v>44</v>
      </c>
      <c r="AP786" s="127" t="s">
        <v>44</v>
      </c>
      <c r="AQ786" s="127" t="s">
        <v>44</v>
      </c>
      <c r="AR786" s="127" t="s">
        <v>44</v>
      </c>
      <c r="AS786" s="127" t="s">
        <v>44</v>
      </c>
      <c r="AT786" s="127" t="s">
        <v>44</v>
      </c>
      <c r="AU786" s="127" t="s">
        <v>44</v>
      </c>
      <c r="AV786" s="127" t="s">
        <v>44</v>
      </c>
      <c r="AW786" s="127">
        <v>0.13719740416178999</v>
      </c>
      <c r="AX786" s="127">
        <v>3.4726821025224983</v>
      </c>
      <c r="AY786" s="127">
        <v>1.0779660494396537</v>
      </c>
      <c r="AZ786" s="127" t="s">
        <v>44</v>
      </c>
      <c r="BA786" s="127" t="s">
        <v>44</v>
      </c>
      <c r="BB786" s="127" t="s">
        <v>44</v>
      </c>
      <c r="BC786" s="127" t="s">
        <v>44</v>
      </c>
      <c r="BD786" s="127" t="s">
        <v>44</v>
      </c>
      <c r="BE786" s="127" t="s">
        <v>44</v>
      </c>
      <c r="BF786" s="127" t="s">
        <v>44</v>
      </c>
      <c r="BG786" s="127" t="s">
        <v>44</v>
      </c>
      <c r="BH786" s="127">
        <v>0.92654476145159237</v>
      </c>
      <c r="BI786" s="127">
        <v>2.6975432281414101E-2</v>
      </c>
      <c r="BJ786" s="127">
        <v>3.5398420306720002E-3</v>
      </c>
      <c r="BK786" s="127" t="s">
        <v>44</v>
      </c>
      <c r="BL786" s="127" t="s">
        <v>44</v>
      </c>
      <c r="BM786" s="127" t="s">
        <v>44</v>
      </c>
      <c r="BN786" s="127" t="s">
        <v>44</v>
      </c>
      <c r="BO786" s="127" t="s">
        <v>44</v>
      </c>
      <c r="BP786" s="127" t="s">
        <v>44</v>
      </c>
      <c r="BQ786" s="127" t="s">
        <v>44</v>
      </c>
      <c r="BR786" s="127" t="s">
        <v>44</v>
      </c>
      <c r="BS786" s="127">
        <v>-9.4739762855178267E-3</v>
      </c>
      <c r="BT786" s="127" t="s">
        <v>44</v>
      </c>
      <c r="BU786" s="127">
        <v>7.1418408530574601E-2</v>
      </c>
      <c r="BV786" s="174" t="s">
        <v>44</v>
      </c>
      <c r="BW786" s="174">
        <v>-0.1025322679779252</v>
      </c>
      <c r="BX786" s="127" t="s">
        <v>44</v>
      </c>
      <c r="BY786" s="127">
        <v>-3.4663196903115499E-2</v>
      </c>
      <c r="BZ786" s="174">
        <v>0.28221074946903668</v>
      </c>
      <c r="CA786" s="179" t="s">
        <v>44</v>
      </c>
      <c r="CB786" s="179" t="s">
        <v>44</v>
      </c>
      <c r="CC786" s="179" t="s">
        <v>44</v>
      </c>
      <c r="CD786" s="179" t="s">
        <v>44</v>
      </c>
      <c r="CE786" s="179" t="s">
        <v>44</v>
      </c>
      <c r="CF786" s="179" t="s">
        <v>44</v>
      </c>
      <c r="CG786" s="176">
        <v>1.0669387800000001</v>
      </c>
      <c r="CH786" s="168">
        <v>0.39</v>
      </c>
      <c r="CI786" s="169">
        <v>0.15</v>
      </c>
      <c r="CJ786" s="169">
        <v>3.9000000000000003E-3</v>
      </c>
      <c r="CK786" s="169" t="s">
        <v>44</v>
      </c>
      <c r="CL786" s="169">
        <v>3.9000000000000003E-3</v>
      </c>
      <c r="CM786" s="177">
        <v>10705738.98</v>
      </c>
      <c r="CN786" s="177">
        <v>10909080.624285717</v>
      </c>
      <c r="CO786" s="177">
        <v>-2481193.2799999989</v>
      </c>
      <c r="CP786" s="127" t="s">
        <v>44</v>
      </c>
      <c r="CQ786" s="127" t="s">
        <v>44</v>
      </c>
      <c r="CR786" s="127" t="s">
        <v>44</v>
      </c>
      <c r="CS786" s="127" t="s">
        <v>44</v>
      </c>
      <c r="CT786" s="125" t="s">
        <v>44</v>
      </c>
      <c r="CU786" s="125" t="s">
        <v>44</v>
      </c>
      <c r="CV786" s="125" t="s">
        <v>7354</v>
      </c>
      <c r="CW786" s="125" t="s">
        <v>44</v>
      </c>
      <c r="CX786" s="153">
        <v>25569.625694432871</v>
      </c>
    </row>
    <row r="787" spans="1:102" ht="15" customHeight="1" x14ac:dyDescent="0.25">
      <c r="A787" s="8"/>
      <c r="B787" s="128">
        <v>45756473000151</v>
      </c>
      <c r="C787" s="151" t="s">
        <v>7355</v>
      </c>
      <c r="D787" s="125">
        <v>26</v>
      </c>
      <c r="E787" s="125"/>
      <c r="F787" s="121"/>
      <c r="G787" s="125" t="s">
        <v>706</v>
      </c>
      <c r="H787" s="125" t="s">
        <v>347</v>
      </c>
      <c r="I787" s="125" t="s">
        <v>3256</v>
      </c>
      <c r="J787" s="125" t="s">
        <v>3317</v>
      </c>
      <c r="K787" s="125" t="s">
        <v>3285</v>
      </c>
      <c r="L787" s="125" t="s">
        <v>3272</v>
      </c>
      <c r="M787" s="125" t="s">
        <v>5341</v>
      </c>
      <c r="N787" s="125" t="s">
        <v>5342</v>
      </c>
      <c r="O787" s="125" t="s">
        <v>3309</v>
      </c>
      <c r="P787" s="125" t="s">
        <v>3295</v>
      </c>
      <c r="Q787" s="126">
        <v>500</v>
      </c>
      <c r="R787" s="125" t="s">
        <v>4612</v>
      </c>
      <c r="S787" s="187" t="s">
        <v>44</v>
      </c>
      <c r="T787" s="170">
        <v>200</v>
      </c>
      <c r="U787" s="170">
        <v>500</v>
      </c>
      <c r="V787" s="171" t="s">
        <v>3271</v>
      </c>
      <c r="W787" s="171" t="s">
        <v>132</v>
      </c>
      <c r="X787" s="171" t="s">
        <v>3288</v>
      </c>
      <c r="Y787" s="171" t="s">
        <v>3296</v>
      </c>
      <c r="Z787" s="171">
        <v>5</v>
      </c>
      <c r="AA787" s="171" t="s">
        <v>44</v>
      </c>
      <c r="AB787" s="168" t="s">
        <v>44</v>
      </c>
      <c r="AC787" s="171" t="s">
        <v>44</v>
      </c>
      <c r="AD787" s="168">
        <v>1.4999999999999999E-2</v>
      </c>
      <c r="AE787" s="168" t="s">
        <v>44</v>
      </c>
      <c r="AF787" s="168">
        <v>1.4999999999999999E-2</v>
      </c>
      <c r="AG787" s="168" t="s">
        <v>44</v>
      </c>
      <c r="AH787" s="171" t="s">
        <v>44</v>
      </c>
      <c r="AI787" s="171" t="s">
        <v>44</v>
      </c>
      <c r="AJ787" s="171" t="s">
        <v>44</v>
      </c>
      <c r="AK787" s="172">
        <v>44893</v>
      </c>
      <c r="AL787" s="186" t="s">
        <v>7356</v>
      </c>
      <c r="AM787" s="127">
        <v>-3.3127013807529001E-3</v>
      </c>
      <c r="AN787" s="127">
        <v>8.6198093498475403E-2</v>
      </c>
      <c r="AO787" s="127">
        <v>0.28586699018940748</v>
      </c>
      <c r="AP787" s="127">
        <v>0.1873683698966592</v>
      </c>
      <c r="AQ787" s="127">
        <v>0.18363064993012651</v>
      </c>
      <c r="AR787" s="127">
        <v>-9.0677621870559805E-2</v>
      </c>
      <c r="AS787" s="127">
        <v>0.18901060790439889</v>
      </c>
      <c r="AT787" s="127" t="s">
        <v>44</v>
      </c>
      <c r="AU787" s="127" t="s">
        <v>44</v>
      </c>
      <c r="AV787" s="127" t="s">
        <v>44</v>
      </c>
      <c r="AW787" s="127">
        <v>0.15617822813905291</v>
      </c>
      <c r="AX787" s="127" t="s">
        <v>44</v>
      </c>
      <c r="AY787" s="127">
        <v>1.8985380593467096</v>
      </c>
      <c r="AZ787" s="127">
        <v>1.92795257350726</v>
      </c>
      <c r="BA787" s="127">
        <v>1.4624172229792674</v>
      </c>
      <c r="BB787" s="127">
        <v>1.4995416482139381</v>
      </c>
      <c r="BC787" s="127" t="s">
        <v>44</v>
      </c>
      <c r="BD787" s="127">
        <v>1.4486413978350297</v>
      </c>
      <c r="BE787" s="127" t="s">
        <v>44</v>
      </c>
      <c r="BF787" s="127" t="s">
        <v>44</v>
      </c>
      <c r="BG787" s="127" t="s">
        <v>44</v>
      </c>
      <c r="BH787" s="127">
        <v>1.2397081346389924</v>
      </c>
      <c r="BI787" s="127">
        <v>-1.4222082839006301E-2</v>
      </c>
      <c r="BJ787" s="127">
        <v>4.0795741370682703E-2</v>
      </c>
      <c r="BK787" s="127">
        <v>0.13759208233243209</v>
      </c>
      <c r="BL787" s="127">
        <v>5.2517346287846545E-2</v>
      </c>
      <c r="BM787" s="127">
        <v>5.4498970562810944E-2</v>
      </c>
      <c r="BN787" s="127">
        <v>-0.19941735002480221</v>
      </c>
      <c r="BO787" s="127">
        <v>5.8536214319573697E-2</v>
      </c>
      <c r="BP787" s="127" t="s">
        <v>44</v>
      </c>
      <c r="BQ787" s="127" t="s">
        <v>44</v>
      </c>
      <c r="BR787" s="127" t="s">
        <v>44</v>
      </c>
      <c r="BS787" s="127">
        <v>2.6819655766196604E-2</v>
      </c>
      <c r="BT787" s="127">
        <v>0.1253872005032631</v>
      </c>
      <c r="BU787" s="127">
        <v>0.11511236195096571</v>
      </c>
      <c r="BV787" s="174">
        <v>0.96581678668738435</v>
      </c>
      <c r="BW787" s="174">
        <v>0.25755667180966868</v>
      </c>
      <c r="BX787" s="127">
        <v>-5.2091968669113801E-2</v>
      </c>
      <c r="BY787" s="127">
        <v>-0.13603163882355901</v>
      </c>
      <c r="BZ787" s="174">
        <v>0.6400184389599668</v>
      </c>
      <c r="CA787" s="179">
        <v>0.90208988839738402</v>
      </c>
      <c r="CB787" s="179">
        <v>-0.43604005850393962</v>
      </c>
      <c r="CC787" s="179">
        <v>0.62101455486471024</v>
      </c>
      <c r="CD787" s="179">
        <v>0.50994973224801143</v>
      </c>
      <c r="CE787" s="179">
        <v>9.1585399016621896E-2</v>
      </c>
      <c r="CF787" s="179">
        <v>0.73449533869855488</v>
      </c>
      <c r="CG787" s="176">
        <v>1.6399646699999999</v>
      </c>
      <c r="CH787" s="168">
        <v>0.3</v>
      </c>
      <c r="CI787" s="169" t="s">
        <v>44</v>
      </c>
      <c r="CJ787" s="169">
        <v>4.4999999999999997E-3</v>
      </c>
      <c r="CK787" s="169" t="s">
        <v>44</v>
      </c>
      <c r="CL787" s="169">
        <v>4.4999999999999997E-3</v>
      </c>
      <c r="CM787" s="177">
        <v>868756443.33000004</v>
      </c>
      <c r="CN787" s="177">
        <v>847989843.49738145</v>
      </c>
      <c r="CO787" s="177">
        <v>17802055.149999999</v>
      </c>
      <c r="CP787" s="127" t="s">
        <v>44</v>
      </c>
      <c r="CQ787" s="127" t="s">
        <v>44</v>
      </c>
      <c r="CR787" s="127" t="s">
        <v>44</v>
      </c>
      <c r="CS787" s="127" t="s">
        <v>44</v>
      </c>
      <c r="CT787" s="125" t="s">
        <v>44</v>
      </c>
      <c r="CU787" s="125" t="s">
        <v>44</v>
      </c>
      <c r="CV787" s="125" t="s">
        <v>7357</v>
      </c>
      <c r="CW787" s="125" t="s">
        <v>44</v>
      </c>
      <c r="CX787" s="153">
        <v>25569.625694432871</v>
      </c>
    </row>
    <row r="788" spans="1:102" ht="15" customHeight="1" x14ac:dyDescent="0.25">
      <c r="A788" s="8"/>
      <c r="B788" s="128">
        <v>50088190000119</v>
      </c>
      <c r="C788" s="151" t="s">
        <v>7358</v>
      </c>
      <c r="D788" s="125">
        <v>2</v>
      </c>
      <c r="E788" s="125"/>
      <c r="F788" s="121"/>
      <c r="G788" s="125" t="s">
        <v>4970</v>
      </c>
      <c r="H788" s="125" t="s">
        <v>347</v>
      </c>
      <c r="I788" s="125" t="s">
        <v>3256</v>
      </c>
      <c r="J788" s="125" t="s">
        <v>3318</v>
      </c>
      <c r="K788" s="125" t="s">
        <v>3285</v>
      </c>
      <c r="L788" s="125" t="s">
        <v>3272</v>
      </c>
      <c r="M788" s="125" t="s">
        <v>160</v>
      </c>
      <c r="N788" s="125" t="s">
        <v>3328</v>
      </c>
      <c r="O788" s="125" t="s">
        <v>3326</v>
      </c>
      <c r="P788" s="125" t="s">
        <v>3320</v>
      </c>
      <c r="Q788" s="126">
        <v>100000</v>
      </c>
      <c r="R788" s="125" t="s">
        <v>4571</v>
      </c>
      <c r="S788" s="187" t="s">
        <v>44</v>
      </c>
      <c r="T788" s="170">
        <v>50</v>
      </c>
      <c r="U788" s="170">
        <v>50</v>
      </c>
      <c r="V788" s="171" t="s">
        <v>4723</v>
      </c>
      <c r="W788" s="171" t="s">
        <v>132</v>
      </c>
      <c r="X788" s="171" t="s">
        <v>132</v>
      </c>
      <c r="Y788" s="171" t="s">
        <v>132</v>
      </c>
      <c r="Z788" s="171">
        <v>0</v>
      </c>
      <c r="AA788" s="171" t="s">
        <v>44</v>
      </c>
      <c r="AB788" s="168" t="s">
        <v>44</v>
      </c>
      <c r="AC788" s="171" t="s">
        <v>7359</v>
      </c>
      <c r="AD788" s="168">
        <v>1.9E-3</v>
      </c>
      <c r="AE788" s="168">
        <v>0.1119</v>
      </c>
      <c r="AF788" s="168">
        <v>4.0000000000000001E-3</v>
      </c>
      <c r="AG788" s="168" t="s">
        <v>44</v>
      </c>
      <c r="AH788" s="171" t="s">
        <v>44</v>
      </c>
      <c r="AI788" s="171" t="s">
        <v>44</v>
      </c>
      <c r="AJ788" s="171" t="s">
        <v>130</v>
      </c>
      <c r="AK788" s="172">
        <v>45016</v>
      </c>
      <c r="AL788" s="186" t="s">
        <v>7360</v>
      </c>
      <c r="AM788" s="127">
        <v>1.07889433533499E-2</v>
      </c>
      <c r="AN788" s="127">
        <v>4.5350420430457297E-2</v>
      </c>
      <c r="AO788" s="127">
        <v>0.1477327197790943</v>
      </c>
      <c r="AP788" s="127">
        <v>0.13206657008173889</v>
      </c>
      <c r="AQ788" s="127">
        <v>0.13118472566696601</v>
      </c>
      <c r="AR788" s="127">
        <v>0.1117951889281156</v>
      </c>
      <c r="AS788" s="127" t="s">
        <v>44</v>
      </c>
      <c r="AT788" s="127" t="s">
        <v>44</v>
      </c>
      <c r="AU788" s="127" t="s">
        <v>44</v>
      </c>
      <c r="AV788" s="127" t="s">
        <v>44</v>
      </c>
      <c r="AW788" s="127">
        <v>0.13121477144423549</v>
      </c>
      <c r="AX788" s="127">
        <v>0.98896013441601038</v>
      </c>
      <c r="AY788" s="127">
        <v>0.99885618927431041</v>
      </c>
      <c r="AZ788" s="127">
        <v>0.99634335919868477</v>
      </c>
      <c r="BA788" s="127">
        <v>1.0047239305796465</v>
      </c>
      <c r="BB788" s="127">
        <v>1.0193095161886534</v>
      </c>
      <c r="BC788" s="127">
        <v>1.0280988450655244</v>
      </c>
      <c r="BD788" s="127" t="s">
        <v>44</v>
      </c>
      <c r="BE788" s="127" t="s">
        <v>44</v>
      </c>
      <c r="BF788" s="127" t="s">
        <v>44</v>
      </c>
      <c r="BG788" s="127" t="s">
        <v>44</v>
      </c>
      <c r="BH788" s="127">
        <v>1.0182598862296512</v>
      </c>
      <c r="BI788" s="127">
        <v>-1.204381049035E-4</v>
      </c>
      <c r="BJ788" s="127">
        <v>-5.1931697335299999E-5</v>
      </c>
      <c r="BK788" s="127">
        <v>-5.4218807788100002E-4</v>
      </c>
      <c r="BL788" s="127">
        <v>5.4880235944554379E-4</v>
      </c>
      <c r="BM788" s="127">
        <v>2.2017612012423804E-3</v>
      </c>
      <c r="BN788" s="127">
        <v>3.0554607738732999E-3</v>
      </c>
      <c r="BO788" s="127" t="s">
        <v>44</v>
      </c>
      <c r="BP788" s="127" t="s">
        <v>44</v>
      </c>
      <c r="BQ788" s="127" t="s">
        <v>44</v>
      </c>
      <c r="BR788" s="127" t="s">
        <v>44</v>
      </c>
      <c r="BS788" s="127">
        <v>2.084401584868445E-3</v>
      </c>
      <c r="BT788" s="127">
        <v>2.6466192464040002E-4</v>
      </c>
      <c r="BU788" s="127">
        <v>2.2622406155268001E-3</v>
      </c>
      <c r="BV788" s="174">
        <v>-1.7853518541070106</v>
      </c>
      <c r="BW788" s="174">
        <v>0.8175788687059975</v>
      </c>
      <c r="BX788" s="127" t="s">
        <v>44</v>
      </c>
      <c r="BY788" s="127">
        <v>-1.8238776008421E-3</v>
      </c>
      <c r="BZ788" s="174">
        <v>2.0725940389799999E-5</v>
      </c>
      <c r="CA788" s="179">
        <v>-1.25262664406697E-2</v>
      </c>
      <c r="CB788" s="179">
        <v>5.6913865302227098E-2</v>
      </c>
      <c r="CC788" s="179">
        <v>-2.7999870511467E-3</v>
      </c>
      <c r="CD788" s="179">
        <v>-2.66893713619571E-2</v>
      </c>
      <c r="CE788" s="179">
        <v>-4.1042133479474503E-2</v>
      </c>
      <c r="CF788" s="179">
        <v>-7.3859729795590998E-3</v>
      </c>
      <c r="CG788" s="176">
        <v>1.4589314600000001</v>
      </c>
      <c r="CH788" s="168">
        <v>0.27</v>
      </c>
      <c r="CI788" s="169" t="s">
        <v>44</v>
      </c>
      <c r="CJ788" s="169">
        <v>5.13E-4</v>
      </c>
      <c r="CK788" s="169" t="s">
        <v>44</v>
      </c>
      <c r="CL788" s="169">
        <v>5.13E-4</v>
      </c>
      <c r="CM788" s="177">
        <v>1788310419.25</v>
      </c>
      <c r="CN788" s="177">
        <v>1739171172.6694448</v>
      </c>
      <c r="CO788" s="177">
        <v>-174918175.34999982</v>
      </c>
      <c r="CP788" s="127" t="s">
        <v>44</v>
      </c>
      <c r="CQ788" s="127" t="s">
        <v>44</v>
      </c>
      <c r="CR788" s="127" t="s">
        <v>44</v>
      </c>
      <c r="CS788" s="127" t="s">
        <v>44</v>
      </c>
      <c r="CT788" s="125" t="s">
        <v>44</v>
      </c>
      <c r="CU788" s="125" t="s">
        <v>44</v>
      </c>
      <c r="CV788" s="125" t="s">
        <v>7361</v>
      </c>
      <c r="CW788" s="125" t="s">
        <v>44</v>
      </c>
      <c r="CX788" s="153">
        <v>25569.667361099539</v>
      </c>
    </row>
    <row r="789" spans="1:102" ht="15" customHeight="1" x14ac:dyDescent="0.25">
      <c r="A789" s="8"/>
      <c r="B789" s="128">
        <v>35377390000106</v>
      </c>
      <c r="C789" s="151" t="s">
        <v>7362</v>
      </c>
      <c r="D789" s="125">
        <v>2</v>
      </c>
      <c r="E789" s="125"/>
      <c r="F789" s="121"/>
      <c r="G789" s="125" t="s">
        <v>4970</v>
      </c>
      <c r="H789" s="125" t="s">
        <v>347</v>
      </c>
      <c r="I789" s="125" t="s">
        <v>3256</v>
      </c>
      <c r="J789" s="125" t="s">
        <v>3319</v>
      </c>
      <c r="K789" s="125" t="s">
        <v>3298</v>
      </c>
      <c r="L789" s="125" t="s">
        <v>3272</v>
      </c>
      <c r="M789" s="125" t="s">
        <v>160</v>
      </c>
      <c r="N789" s="125" t="s">
        <v>3328</v>
      </c>
      <c r="O789" s="125" t="s">
        <v>3326</v>
      </c>
      <c r="P789" s="125" t="s">
        <v>3299</v>
      </c>
      <c r="Q789" s="126">
        <v>500000</v>
      </c>
      <c r="R789" s="125" t="s">
        <v>4571</v>
      </c>
      <c r="S789" s="187" t="s">
        <v>44</v>
      </c>
      <c r="T789" s="170">
        <v>100</v>
      </c>
      <c r="U789" s="170">
        <v>250000</v>
      </c>
      <c r="V789" s="171" t="s">
        <v>4723</v>
      </c>
      <c r="W789" s="171" t="s">
        <v>132</v>
      </c>
      <c r="X789" s="171" t="s">
        <v>132</v>
      </c>
      <c r="Y789" s="171" t="s">
        <v>132</v>
      </c>
      <c r="Z789" s="171">
        <v>0</v>
      </c>
      <c r="AA789" s="171" t="s">
        <v>44</v>
      </c>
      <c r="AB789" s="168" t="s">
        <v>44</v>
      </c>
      <c r="AC789" s="171" t="s">
        <v>44</v>
      </c>
      <c r="AD789" s="168">
        <v>1.1000000000000001E-3</v>
      </c>
      <c r="AE789" s="168" t="s">
        <v>44</v>
      </c>
      <c r="AF789" s="168">
        <v>2E-3</v>
      </c>
      <c r="AG789" s="168" t="s">
        <v>44</v>
      </c>
      <c r="AH789" s="171" t="s">
        <v>44</v>
      </c>
      <c r="AI789" s="171" t="s">
        <v>44</v>
      </c>
      <c r="AJ789" s="171" t="s">
        <v>130</v>
      </c>
      <c r="AK789" s="172">
        <v>43812</v>
      </c>
      <c r="AL789" s="186" t="s">
        <v>7363</v>
      </c>
      <c r="AM789" s="127">
        <v>1.0962549216285001E-2</v>
      </c>
      <c r="AN789" s="127">
        <v>4.6055154138489401E-2</v>
      </c>
      <c r="AO789" s="127">
        <v>0.1501467048982858</v>
      </c>
      <c r="AP789" s="127">
        <v>0.13441099572016199</v>
      </c>
      <c r="AQ789" s="127">
        <v>0.1334807006703391</v>
      </c>
      <c r="AR789" s="127">
        <v>0.11406234298401061</v>
      </c>
      <c r="AS789" s="127">
        <v>0.13603345634991859</v>
      </c>
      <c r="AT789" s="127">
        <v>0.12964761302237601</v>
      </c>
      <c r="AU789" s="127" t="s">
        <v>44</v>
      </c>
      <c r="AV789" s="127" t="s">
        <v>44</v>
      </c>
      <c r="AW789" s="127">
        <v>0.10140462793136</v>
      </c>
      <c r="AX789" s="127">
        <v>1.0048735813515186</v>
      </c>
      <c r="AY789" s="127">
        <v>1.0143781539965029</v>
      </c>
      <c r="AZ789" s="127">
        <v>1.012623828727083</v>
      </c>
      <c r="BA789" s="127">
        <v>1.0236840458651555</v>
      </c>
      <c r="BB789" s="127">
        <v>1.0394285839928483</v>
      </c>
      <c r="BC789" s="127">
        <v>1.0489482079835473</v>
      </c>
      <c r="BD789" s="127">
        <v>1.0426065422674629</v>
      </c>
      <c r="BE789" s="127">
        <v>1.0478265244786749</v>
      </c>
      <c r="BF789" s="127" t="s">
        <v>44</v>
      </c>
      <c r="BG789" s="127" t="s">
        <v>44</v>
      </c>
      <c r="BH789" s="127">
        <v>1.0451210826261792</v>
      </c>
      <c r="BI789" s="127">
        <v>5.3167758031499998E-5</v>
      </c>
      <c r="BJ789" s="127">
        <v>6.5280201069679996E-4</v>
      </c>
      <c r="BK789" s="127">
        <v>1.8717970413103999E-3</v>
      </c>
      <c r="BL789" s="127">
        <v>2.748821187473327E-3</v>
      </c>
      <c r="BM789" s="127">
        <v>4.4870946855162241E-3</v>
      </c>
      <c r="BN789" s="127">
        <v>5.3226148297682001E-3</v>
      </c>
      <c r="BO789" s="127">
        <v>5.5590627650934001E-3</v>
      </c>
      <c r="BP789" s="127">
        <v>5.9175775693417997E-3</v>
      </c>
      <c r="BQ789" s="127" t="s">
        <v>44</v>
      </c>
      <c r="BR789" s="127" t="s">
        <v>44</v>
      </c>
      <c r="BS789" s="127">
        <v>3.9907405071124558E-3</v>
      </c>
      <c r="BT789" s="127">
        <v>2.6673005265540002E-4</v>
      </c>
      <c r="BU789" s="127">
        <v>2.9698835875888998E-3</v>
      </c>
      <c r="BV789" s="174">
        <v>6.1099196817789982</v>
      </c>
      <c r="BW789" s="174">
        <v>1.0609251037424166</v>
      </c>
      <c r="BX789" s="127" t="s">
        <v>44</v>
      </c>
      <c r="BY789" s="127">
        <v>-2.7596362851733001E-3</v>
      </c>
      <c r="BZ789" s="174">
        <v>-2.57092389392E-5</v>
      </c>
      <c r="CA789" s="179">
        <v>-1.38737053021096E-2</v>
      </c>
      <c r="CB789" s="179">
        <v>6.0420037250400599E-2</v>
      </c>
      <c r="CC789" s="179">
        <v>-1.2728238940634001E-3</v>
      </c>
      <c r="CD789" s="179">
        <v>-2.6021618558790201E-2</v>
      </c>
      <c r="CE789" s="179">
        <v>-3.63819314421166E-2</v>
      </c>
      <c r="CF789" s="179">
        <v>-6.1394950484047004E-3</v>
      </c>
      <c r="CG789" s="176">
        <v>1.8457082300000001</v>
      </c>
      <c r="CH789" s="168" t="s">
        <v>44</v>
      </c>
      <c r="CI789" s="169" t="s">
        <v>44</v>
      </c>
      <c r="CJ789" s="169" t="s">
        <v>44</v>
      </c>
      <c r="CK789" s="169" t="s">
        <v>44</v>
      </c>
      <c r="CL789" s="169" t="s">
        <v>44</v>
      </c>
      <c r="CM789" s="177">
        <v>7936907992.5299997</v>
      </c>
      <c r="CN789" s="177">
        <v>7358088552.0738106</v>
      </c>
      <c r="CO789" s="177">
        <v>5237448.6700000614</v>
      </c>
      <c r="CP789" s="127" t="s">
        <v>44</v>
      </c>
      <c r="CQ789" s="127" t="s">
        <v>44</v>
      </c>
      <c r="CR789" s="127" t="s">
        <v>44</v>
      </c>
      <c r="CS789" s="127" t="s">
        <v>44</v>
      </c>
      <c r="CT789" s="125" t="s">
        <v>44</v>
      </c>
      <c r="CU789" s="125" t="s">
        <v>44</v>
      </c>
      <c r="CV789" s="125" t="s">
        <v>7364</v>
      </c>
      <c r="CW789" s="125" t="s">
        <v>44</v>
      </c>
      <c r="CX789" s="153">
        <v>25569.667361099539</v>
      </c>
    </row>
    <row r="790" spans="1:102" ht="15" customHeight="1" x14ac:dyDescent="0.25">
      <c r="A790" s="8"/>
      <c r="B790" s="128">
        <v>51385048000104</v>
      </c>
      <c r="C790" s="151" t="s">
        <v>4024</v>
      </c>
      <c r="D790" s="125">
        <v>50</v>
      </c>
      <c r="E790" s="125"/>
      <c r="F790" s="121"/>
      <c r="G790" s="125" t="s">
        <v>4970</v>
      </c>
      <c r="H790" s="125" t="s">
        <v>347</v>
      </c>
      <c r="I790" s="125" t="s">
        <v>3278</v>
      </c>
      <c r="J790" s="125" t="s">
        <v>3319</v>
      </c>
      <c r="K790" s="125" t="s">
        <v>3298</v>
      </c>
      <c r="L790" s="125" t="s">
        <v>3273</v>
      </c>
      <c r="M790" s="125" t="s">
        <v>4629</v>
      </c>
      <c r="N790" s="125" t="s">
        <v>5331</v>
      </c>
      <c r="O790" s="125" t="s">
        <v>4647</v>
      </c>
      <c r="P790" s="125" t="s">
        <v>3824</v>
      </c>
      <c r="Q790" s="126">
        <v>10000000</v>
      </c>
      <c r="R790" s="125" t="s">
        <v>4612</v>
      </c>
      <c r="S790" s="187" t="s">
        <v>44</v>
      </c>
      <c r="T790" s="170">
        <v>1000</v>
      </c>
      <c r="U790" s="170">
        <v>1000</v>
      </c>
      <c r="V790" s="171" t="s">
        <v>3271</v>
      </c>
      <c r="W790" s="171" t="s">
        <v>132</v>
      </c>
      <c r="X790" s="171" t="s">
        <v>44</v>
      </c>
      <c r="Y790" s="171" t="s">
        <v>44</v>
      </c>
      <c r="Z790" s="171" t="s">
        <v>44</v>
      </c>
      <c r="AA790" s="171" t="s">
        <v>44</v>
      </c>
      <c r="AB790" s="168" t="s">
        <v>44</v>
      </c>
      <c r="AC790" s="171" t="s">
        <v>44</v>
      </c>
      <c r="AD790" s="168">
        <v>1.4999999999999999E-2</v>
      </c>
      <c r="AE790" s="168" t="s">
        <v>44</v>
      </c>
      <c r="AF790" s="168" t="s">
        <v>44</v>
      </c>
      <c r="AG790" s="168">
        <v>0.2</v>
      </c>
      <c r="AH790" s="171" t="s">
        <v>3253</v>
      </c>
      <c r="AI790" s="171" t="s">
        <v>3254</v>
      </c>
      <c r="AJ790" s="171" t="s">
        <v>4670</v>
      </c>
      <c r="AK790" s="172">
        <v>45174</v>
      </c>
      <c r="AL790" s="186" t="s">
        <v>7371</v>
      </c>
      <c r="AM790" s="127" t="s">
        <v>44</v>
      </c>
      <c r="AN790" s="127" t="s">
        <v>44</v>
      </c>
      <c r="AO790" s="127" t="s">
        <v>44</v>
      </c>
      <c r="AP790" s="127" t="s">
        <v>44</v>
      </c>
      <c r="AQ790" s="127" t="s">
        <v>44</v>
      </c>
      <c r="AR790" s="127" t="s">
        <v>44</v>
      </c>
      <c r="AS790" s="127" t="s">
        <v>44</v>
      </c>
      <c r="AT790" s="127" t="s">
        <v>44</v>
      </c>
      <c r="AU790" s="127" t="s">
        <v>44</v>
      </c>
      <c r="AV790" s="127" t="s">
        <v>44</v>
      </c>
      <c r="AW790" s="127" t="s">
        <v>44</v>
      </c>
      <c r="AX790" s="127" t="s">
        <v>44</v>
      </c>
      <c r="AY790" s="127" t="s">
        <v>44</v>
      </c>
      <c r="AZ790" s="127" t="s">
        <v>44</v>
      </c>
      <c r="BA790" s="127" t="s">
        <v>44</v>
      </c>
      <c r="BB790" s="127" t="s">
        <v>44</v>
      </c>
      <c r="BC790" s="127" t="s">
        <v>44</v>
      </c>
      <c r="BD790" s="127" t="s">
        <v>44</v>
      </c>
      <c r="BE790" s="127" t="s">
        <v>44</v>
      </c>
      <c r="BF790" s="127" t="s">
        <v>44</v>
      </c>
      <c r="BG790" s="127" t="s">
        <v>44</v>
      </c>
      <c r="BH790" s="127" t="s">
        <v>44</v>
      </c>
      <c r="BI790" s="127" t="s">
        <v>44</v>
      </c>
      <c r="BJ790" s="127" t="s">
        <v>44</v>
      </c>
      <c r="BK790" s="127" t="s">
        <v>44</v>
      </c>
      <c r="BL790" s="127" t="s">
        <v>44</v>
      </c>
      <c r="BM790" s="127" t="s">
        <v>44</v>
      </c>
      <c r="BN790" s="127" t="s">
        <v>44</v>
      </c>
      <c r="BO790" s="127" t="s">
        <v>44</v>
      </c>
      <c r="BP790" s="127" t="s">
        <v>44</v>
      </c>
      <c r="BQ790" s="127" t="s">
        <v>44</v>
      </c>
      <c r="BR790" s="127" t="s">
        <v>44</v>
      </c>
      <c r="BS790" s="127" t="s">
        <v>44</v>
      </c>
      <c r="BT790" s="127" t="s">
        <v>44</v>
      </c>
      <c r="BU790" s="127" t="s">
        <v>44</v>
      </c>
      <c r="BV790" s="174" t="s">
        <v>44</v>
      </c>
      <c r="BW790" s="174" t="s">
        <v>44</v>
      </c>
      <c r="BX790" s="127" t="s">
        <v>44</v>
      </c>
      <c r="BY790" s="127" t="s">
        <v>44</v>
      </c>
      <c r="BZ790" s="174" t="s">
        <v>44</v>
      </c>
      <c r="CA790" s="179" t="s">
        <v>44</v>
      </c>
      <c r="CB790" s="179" t="s">
        <v>44</v>
      </c>
      <c r="CC790" s="179" t="s">
        <v>44</v>
      </c>
      <c r="CD790" s="179" t="s">
        <v>44</v>
      </c>
      <c r="CE790" s="179" t="s">
        <v>44</v>
      </c>
      <c r="CF790" s="179" t="s">
        <v>44</v>
      </c>
      <c r="CG790" s="176" t="s">
        <v>44</v>
      </c>
      <c r="CH790" s="168">
        <v>0.1</v>
      </c>
      <c r="CI790" s="169">
        <v>0.05</v>
      </c>
      <c r="CJ790" s="169">
        <v>1.5E-3</v>
      </c>
      <c r="CK790" s="169" t="s">
        <v>44</v>
      </c>
      <c r="CL790" s="169">
        <v>1.5E-3</v>
      </c>
      <c r="CM790" s="177" t="s">
        <v>44</v>
      </c>
      <c r="CN790" s="177" t="s">
        <v>44</v>
      </c>
      <c r="CO790" s="177" t="s">
        <v>44</v>
      </c>
      <c r="CP790" s="127" t="s">
        <v>44</v>
      </c>
      <c r="CQ790" s="127" t="s">
        <v>44</v>
      </c>
      <c r="CR790" s="127" t="s">
        <v>44</v>
      </c>
      <c r="CS790" s="127" t="s">
        <v>44</v>
      </c>
      <c r="CT790" s="125" t="s">
        <v>44</v>
      </c>
      <c r="CU790" s="125" t="s">
        <v>44</v>
      </c>
      <c r="CV790" s="125" t="s">
        <v>7372</v>
      </c>
      <c r="CW790" s="125" t="s">
        <v>44</v>
      </c>
      <c r="CX790" s="153">
        <v>25569.604861099539</v>
      </c>
    </row>
    <row r="791" spans="1:102" ht="15" customHeight="1" x14ac:dyDescent="0.25">
      <c r="A791" s="8"/>
      <c r="B791" s="128">
        <v>51385048000104</v>
      </c>
      <c r="C791" s="151" t="s">
        <v>4025</v>
      </c>
      <c r="D791" s="125">
        <v>50</v>
      </c>
      <c r="E791" s="125"/>
      <c r="F791" s="121"/>
      <c r="G791" s="125" t="s">
        <v>4970</v>
      </c>
      <c r="H791" s="125" t="s">
        <v>347</v>
      </c>
      <c r="I791" s="125" t="s">
        <v>3278</v>
      </c>
      <c r="J791" s="125" t="s">
        <v>3319</v>
      </c>
      <c r="K791" s="125" t="s">
        <v>3298</v>
      </c>
      <c r="L791" s="125" t="s">
        <v>3273</v>
      </c>
      <c r="M791" s="125" t="s">
        <v>4629</v>
      </c>
      <c r="N791" s="125" t="s">
        <v>5331</v>
      </c>
      <c r="O791" s="125" t="s">
        <v>4647</v>
      </c>
      <c r="P791" s="125" t="s">
        <v>3824</v>
      </c>
      <c r="Q791" s="126">
        <v>10000000</v>
      </c>
      <c r="R791" s="125" t="s">
        <v>4612</v>
      </c>
      <c r="S791" s="187" t="s">
        <v>44</v>
      </c>
      <c r="T791" s="170">
        <v>1000</v>
      </c>
      <c r="U791" s="170">
        <v>1000</v>
      </c>
      <c r="V791" s="171" t="s">
        <v>3271</v>
      </c>
      <c r="W791" s="171" t="s">
        <v>132</v>
      </c>
      <c r="X791" s="171" t="s">
        <v>44</v>
      </c>
      <c r="Y791" s="171" t="s">
        <v>44</v>
      </c>
      <c r="Z791" s="171" t="s">
        <v>44</v>
      </c>
      <c r="AA791" s="171" t="s">
        <v>44</v>
      </c>
      <c r="AB791" s="168" t="s">
        <v>44</v>
      </c>
      <c r="AC791" s="171" t="s">
        <v>44</v>
      </c>
      <c r="AD791" s="168">
        <v>1.4999999999999999E-2</v>
      </c>
      <c r="AE791" s="168" t="s">
        <v>44</v>
      </c>
      <c r="AF791" s="168" t="s">
        <v>44</v>
      </c>
      <c r="AG791" s="168">
        <v>0.2</v>
      </c>
      <c r="AH791" s="171" t="s">
        <v>3253</v>
      </c>
      <c r="AI791" s="171" t="s">
        <v>3254</v>
      </c>
      <c r="AJ791" s="171" t="s">
        <v>4670</v>
      </c>
      <c r="AK791" s="172">
        <v>45174</v>
      </c>
      <c r="AL791" s="186" t="s">
        <v>7373</v>
      </c>
      <c r="AM791" s="127" t="s">
        <v>44</v>
      </c>
      <c r="AN791" s="127" t="s">
        <v>44</v>
      </c>
      <c r="AO791" s="127" t="s">
        <v>44</v>
      </c>
      <c r="AP791" s="127" t="s">
        <v>44</v>
      </c>
      <c r="AQ791" s="127" t="s">
        <v>44</v>
      </c>
      <c r="AR791" s="127" t="s">
        <v>44</v>
      </c>
      <c r="AS791" s="127" t="s">
        <v>44</v>
      </c>
      <c r="AT791" s="127" t="s">
        <v>44</v>
      </c>
      <c r="AU791" s="127" t="s">
        <v>44</v>
      </c>
      <c r="AV791" s="127" t="s">
        <v>44</v>
      </c>
      <c r="AW791" s="127" t="s">
        <v>44</v>
      </c>
      <c r="AX791" s="127" t="s">
        <v>44</v>
      </c>
      <c r="AY791" s="127" t="s">
        <v>44</v>
      </c>
      <c r="AZ791" s="127" t="s">
        <v>44</v>
      </c>
      <c r="BA791" s="127" t="s">
        <v>44</v>
      </c>
      <c r="BB791" s="127" t="s">
        <v>44</v>
      </c>
      <c r="BC791" s="127" t="s">
        <v>44</v>
      </c>
      <c r="BD791" s="127" t="s">
        <v>44</v>
      </c>
      <c r="BE791" s="127" t="s">
        <v>44</v>
      </c>
      <c r="BF791" s="127" t="s">
        <v>44</v>
      </c>
      <c r="BG791" s="127" t="s">
        <v>44</v>
      </c>
      <c r="BH791" s="127" t="s">
        <v>44</v>
      </c>
      <c r="BI791" s="127" t="s">
        <v>44</v>
      </c>
      <c r="BJ791" s="127" t="s">
        <v>44</v>
      </c>
      <c r="BK791" s="127" t="s">
        <v>44</v>
      </c>
      <c r="BL791" s="127" t="s">
        <v>44</v>
      </c>
      <c r="BM791" s="127" t="s">
        <v>44</v>
      </c>
      <c r="BN791" s="127" t="s">
        <v>44</v>
      </c>
      <c r="BO791" s="127" t="s">
        <v>44</v>
      </c>
      <c r="BP791" s="127" t="s">
        <v>44</v>
      </c>
      <c r="BQ791" s="127" t="s">
        <v>44</v>
      </c>
      <c r="BR791" s="127" t="s">
        <v>44</v>
      </c>
      <c r="BS791" s="127" t="s">
        <v>44</v>
      </c>
      <c r="BT791" s="127" t="s">
        <v>44</v>
      </c>
      <c r="BU791" s="127" t="s">
        <v>44</v>
      </c>
      <c r="BV791" s="174" t="s">
        <v>44</v>
      </c>
      <c r="BW791" s="174" t="s">
        <v>44</v>
      </c>
      <c r="BX791" s="127" t="s">
        <v>44</v>
      </c>
      <c r="BY791" s="127" t="s">
        <v>44</v>
      </c>
      <c r="BZ791" s="174" t="s">
        <v>44</v>
      </c>
      <c r="CA791" s="179" t="s">
        <v>44</v>
      </c>
      <c r="CB791" s="179" t="s">
        <v>44</v>
      </c>
      <c r="CC791" s="179" t="s">
        <v>44</v>
      </c>
      <c r="CD791" s="179" t="s">
        <v>44</v>
      </c>
      <c r="CE791" s="179" t="s">
        <v>44</v>
      </c>
      <c r="CF791" s="179" t="s">
        <v>44</v>
      </c>
      <c r="CG791" s="176" t="s">
        <v>44</v>
      </c>
      <c r="CH791" s="168">
        <v>0.1</v>
      </c>
      <c r="CI791" s="169">
        <v>0.05</v>
      </c>
      <c r="CJ791" s="169">
        <v>1.5E-3</v>
      </c>
      <c r="CK791" s="169" t="s">
        <v>44</v>
      </c>
      <c r="CL791" s="169">
        <v>1.5E-3</v>
      </c>
      <c r="CM791" s="177" t="s">
        <v>44</v>
      </c>
      <c r="CN791" s="177" t="s">
        <v>44</v>
      </c>
      <c r="CO791" s="177" t="s">
        <v>44</v>
      </c>
      <c r="CP791" s="127" t="s">
        <v>44</v>
      </c>
      <c r="CQ791" s="127" t="s">
        <v>44</v>
      </c>
      <c r="CR791" s="127" t="s">
        <v>44</v>
      </c>
      <c r="CS791" s="127" t="s">
        <v>44</v>
      </c>
      <c r="CT791" s="125" t="s">
        <v>44</v>
      </c>
      <c r="CU791" s="125" t="s">
        <v>44</v>
      </c>
      <c r="CV791" s="125" t="s">
        <v>7372</v>
      </c>
      <c r="CW791" s="125" t="s">
        <v>44</v>
      </c>
      <c r="CX791" s="153">
        <v>25569.604861099539</v>
      </c>
    </row>
    <row r="792" spans="1:102" ht="15" customHeight="1" x14ac:dyDescent="0.25">
      <c r="A792" s="8"/>
      <c r="B792" s="128">
        <v>51385048000104</v>
      </c>
      <c r="C792" s="151" t="s">
        <v>4026</v>
      </c>
      <c r="D792" s="125">
        <v>50</v>
      </c>
      <c r="E792" s="125"/>
      <c r="F792" s="121"/>
      <c r="G792" s="125" t="s">
        <v>4970</v>
      </c>
      <c r="H792" s="125" t="s">
        <v>347</v>
      </c>
      <c r="I792" s="125" t="s">
        <v>3278</v>
      </c>
      <c r="J792" s="125" t="s">
        <v>3319</v>
      </c>
      <c r="K792" s="125" t="s">
        <v>3298</v>
      </c>
      <c r="L792" s="125" t="s">
        <v>3273</v>
      </c>
      <c r="M792" s="125" t="s">
        <v>4629</v>
      </c>
      <c r="N792" s="125" t="s">
        <v>5331</v>
      </c>
      <c r="O792" s="125" t="s">
        <v>4647</v>
      </c>
      <c r="P792" s="125" t="s">
        <v>3824</v>
      </c>
      <c r="Q792" s="126">
        <v>10000000</v>
      </c>
      <c r="R792" s="125" t="s">
        <v>4612</v>
      </c>
      <c r="S792" s="187" t="s">
        <v>44</v>
      </c>
      <c r="T792" s="170">
        <v>1000</v>
      </c>
      <c r="U792" s="170">
        <v>1000</v>
      </c>
      <c r="V792" s="171" t="s">
        <v>3271</v>
      </c>
      <c r="W792" s="171" t="s">
        <v>132</v>
      </c>
      <c r="X792" s="171" t="s">
        <v>44</v>
      </c>
      <c r="Y792" s="171" t="s">
        <v>44</v>
      </c>
      <c r="Z792" s="171" t="s">
        <v>44</v>
      </c>
      <c r="AA792" s="171" t="s">
        <v>44</v>
      </c>
      <c r="AB792" s="168" t="s">
        <v>44</v>
      </c>
      <c r="AC792" s="171" t="s">
        <v>44</v>
      </c>
      <c r="AD792" s="168">
        <v>1.4999999999999999E-2</v>
      </c>
      <c r="AE792" s="168" t="s">
        <v>44</v>
      </c>
      <c r="AF792" s="168" t="s">
        <v>44</v>
      </c>
      <c r="AG792" s="168">
        <v>0.2</v>
      </c>
      <c r="AH792" s="171" t="s">
        <v>3253</v>
      </c>
      <c r="AI792" s="171" t="s">
        <v>3254</v>
      </c>
      <c r="AJ792" s="171" t="s">
        <v>4670</v>
      </c>
      <c r="AK792" s="172">
        <v>45236</v>
      </c>
      <c r="AL792" s="186" t="s">
        <v>7374</v>
      </c>
      <c r="AM792" s="127" t="s">
        <v>44</v>
      </c>
      <c r="AN792" s="127" t="s">
        <v>44</v>
      </c>
      <c r="AO792" s="127" t="s">
        <v>44</v>
      </c>
      <c r="AP792" s="127" t="s">
        <v>44</v>
      </c>
      <c r="AQ792" s="127" t="s">
        <v>44</v>
      </c>
      <c r="AR792" s="127" t="s">
        <v>44</v>
      </c>
      <c r="AS792" s="127" t="s">
        <v>44</v>
      </c>
      <c r="AT792" s="127" t="s">
        <v>44</v>
      </c>
      <c r="AU792" s="127" t="s">
        <v>44</v>
      </c>
      <c r="AV792" s="127" t="s">
        <v>44</v>
      </c>
      <c r="AW792" s="127" t="s">
        <v>44</v>
      </c>
      <c r="AX792" s="127" t="s">
        <v>44</v>
      </c>
      <c r="AY792" s="127" t="s">
        <v>44</v>
      </c>
      <c r="AZ792" s="127" t="s">
        <v>44</v>
      </c>
      <c r="BA792" s="127" t="s">
        <v>44</v>
      </c>
      <c r="BB792" s="127" t="s">
        <v>44</v>
      </c>
      <c r="BC792" s="127" t="s">
        <v>44</v>
      </c>
      <c r="BD792" s="127" t="s">
        <v>44</v>
      </c>
      <c r="BE792" s="127" t="s">
        <v>44</v>
      </c>
      <c r="BF792" s="127" t="s">
        <v>44</v>
      </c>
      <c r="BG792" s="127" t="s">
        <v>44</v>
      </c>
      <c r="BH792" s="127" t="s">
        <v>44</v>
      </c>
      <c r="BI792" s="127" t="s">
        <v>44</v>
      </c>
      <c r="BJ792" s="127" t="s">
        <v>44</v>
      </c>
      <c r="BK792" s="127" t="s">
        <v>44</v>
      </c>
      <c r="BL792" s="127" t="s">
        <v>44</v>
      </c>
      <c r="BM792" s="127" t="s">
        <v>44</v>
      </c>
      <c r="BN792" s="127" t="s">
        <v>44</v>
      </c>
      <c r="BO792" s="127" t="s">
        <v>44</v>
      </c>
      <c r="BP792" s="127" t="s">
        <v>44</v>
      </c>
      <c r="BQ792" s="127" t="s">
        <v>44</v>
      </c>
      <c r="BR792" s="127" t="s">
        <v>44</v>
      </c>
      <c r="BS792" s="127" t="s">
        <v>44</v>
      </c>
      <c r="BT792" s="127" t="s">
        <v>44</v>
      </c>
      <c r="BU792" s="127" t="s">
        <v>44</v>
      </c>
      <c r="BV792" s="174" t="s">
        <v>44</v>
      </c>
      <c r="BW792" s="174" t="s">
        <v>44</v>
      </c>
      <c r="BX792" s="127" t="s">
        <v>44</v>
      </c>
      <c r="BY792" s="127" t="s">
        <v>44</v>
      </c>
      <c r="BZ792" s="174" t="s">
        <v>44</v>
      </c>
      <c r="CA792" s="179" t="s">
        <v>44</v>
      </c>
      <c r="CB792" s="179" t="s">
        <v>44</v>
      </c>
      <c r="CC792" s="179" t="s">
        <v>44</v>
      </c>
      <c r="CD792" s="179" t="s">
        <v>44</v>
      </c>
      <c r="CE792" s="179" t="s">
        <v>44</v>
      </c>
      <c r="CF792" s="179" t="s">
        <v>44</v>
      </c>
      <c r="CG792" s="176" t="s">
        <v>44</v>
      </c>
      <c r="CH792" s="168">
        <v>0.1</v>
      </c>
      <c r="CI792" s="169">
        <v>0.05</v>
      </c>
      <c r="CJ792" s="169">
        <v>1.5E-3</v>
      </c>
      <c r="CK792" s="169" t="s">
        <v>44</v>
      </c>
      <c r="CL792" s="169">
        <v>1.5E-3</v>
      </c>
      <c r="CM792" s="177" t="s">
        <v>44</v>
      </c>
      <c r="CN792" s="177" t="s">
        <v>44</v>
      </c>
      <c r="CO792" s="177" t="s">
        <v>44</v>
      </c>
      <c r="CP792" s="127" t="s">
        <v>44</v>
      </c>
      <c r="CQ792" s="127" t="s">
        <v>44</v>
      </c>
      <c r="CR792" s="127" t="s">
        <v>44</v>
      </c>
      <c r="CS792" s="127" t="s">
        <v>44</v>
      </c>
      <c r="CT792" s="125" t="s">
        <v>44</v>
      </c>
      <c r="CU792" s="125" t="s">
        <v>44</v>
      </c>
      <c r="CV792" s="125" t="s">
        <v>7372</v>
      </c>
      <c r="CW792" s="125" t="s">
        <v>44</v>
      </c>
      <c r="CX792" s="153">
        <v>25569.625694432871</v>
      </c>
    </row>
    <row r="793" spans="1:102" ht="15" customHeight="1" x14ac:dyDescent="0.25">
      <c r="A793" s="8"/>
      <c r="B793" s="128">
        <v>64030930000170</v>
      </c>
      <c r="C793" s="151" t="s">
        <v>7365</v>
      </c>
      <c r="D793" s="125">
        <v>2</v>
      </c>
      <c r="E793" s="125"/>
      <c r="F793" s="121"/>
      <c r="G793" s="125" t="s">
        <v>706</v>
      </c>
      <c r="H793" s="125" t="s">
        <v>347</v>
      </c>
      <c r="I793" s="125" t="s">
        <v>3278</v>
      </c>
      <c r="J793" s="125" t="s">
        <v>5182</v>
      </c>
      <c r="K793" s="125" t="s">
        <v>44</v>
      </c>
      <c r="L793" s="125" t="s">
        <v>4605</v>
      </c>
      <c r="M793" s="125" t="s">
        <v>4629</v>
      </c>
      <c r="N793" s="125" t="s">
        <v>44</v>
      </c>
      <c r="O793" s="125" t="s">
        <v>625</v>
      </c>
      <c r="P793" s="125" t="s">
        <v>3824</v>
      </c>
      <c r="Q793" s="126">
        <v>1000</v>
      </c>
      <c r="R793" s="125" t="s">
        <v>4612</v>
      </c>
      <c r="S793" s="187" t="s">
        <v>44</v>
      </c>
      <c r="T793" s="170">
        <v>1000</v>
      </c>
      <c r="U793" s="170">
        <v>1000</v>
      </c>
      <c r="V793" s="171" t="s">
        <v>4723</v>
      </c>
      <c r="W793" s="171" t="s">
        <v>132</v>
      </c>
      <c r="X793" s="171" t="s">
        <v>132</v>
      </c>
      <c r="Y793" s="171" t="s">
        <v>132</v>
      </c>
      <c r="Z793" s="171">
        <v>0</v>
      </c>
      <c r="AA793" s="171" t="s">
        <v>44</v>
      </c>
      <c r="AB793" s="168" t="s">
        <v>44</v>
      </c>
      <c r="AC793" s="171" t="s">
        <v>44</v>
      </c>
      <c r="AD793" s="168" t="s">
        <v>44</v>
      </c>
      <c r="AE793" s="168" t="s">
        <v>44</v>
      </c>
      <c r="AF793" s="168" t="s">
        <v>44</v>
      </c>
      <c r="AG793" s="168" t="s">
        <v>44</v>
      </c>
      <c r="AH793" s="171" t="s">
        <v>44</v>
      </c>
      <c r="AI793" s="171" t="s">
        <v>44</v>
      </c>
      <c r="AJ793" s="171" t="s">
        <v>130</v>
      </c>
      <c r="AK793" s="172">
        <v>46014</v>
      </c>
      <c r="AL793" s="186" t="s">
        <v>7366</v>
      </c>
      <c r="AM793" s="127" t="s">
        <v>44</v>
      </c>
      <c r="AN793" s="127" t="s">
        <v>44</v>
      </c>
      <c r="AO793" s="127" t="s">
        <v>44</v>
      </c>
      <c r="AP793" s="127" t="s">
        <v>44</v>
      </c>
      <c r="AQ793" s="127" t="s">
        <v>44</v>
      </c>
      <c r="AR793" s="127" t="s">
        <v>44</v>
      </c>
      <c r="AS793" s="127" t="s">
        <v>44</v>
      </c>
      <c r="AT793" s="127" t="s">
        <v>44</v>
      </c>
      <c r="AU793" s="127" t="s">
        <v>44</v>
      </c>
      <c r="AV793" s="127" t="s">
        <v>44</v>
      </c>
      <c r="AW793" s="127" t="s">
        <v>44</v>
      </c>
      <c r="AX793" s="127" t="s">
        <v>44</v>
      </c>
      <c r="AY793" s="127" t="s">
        <v>44</v>
      </c>
      <c r="AZ793" s="127" t="s">
        <v>44</v>
      </c>
      <c r="BA793" s="127" t="s">
        <v>44</v>
      </c>
      <c r="BB793" s="127" t="s">
        <v>44</v>
      </c>
      <c r="BC793" s="127" t="s">
        <v>44</v>
      </c>
      <c r="BD793" s="127" t="s">
        <v>44</v>
      </c>
      <c r="BE793" s="127" t="s">
        <v>44</v>
      </c>
      <c r="BF793" s="127" t="s">
        <v>44</v>
      </c>
      <c r="BG793" s="127" t="s">
        <v>44</v>
      </c>
      <c r="BH793" s="127" t="s">
        <v>44</v>
      </c>
      <c r="BI793" s="127" t="s">
        <v>44</v>
      </c>
      <c r="BJ793" s="127" t="s">
        <v>44</v>
      </c>
      <c r="BK793" s="127" t="s">
        <v>44</v>
      </c>
      <c r="BL793" s="127" t="s">
        <v>44</v>
      </c>
      <c r="BM793" s="127" t="s">
        <v>44</v>
      </c>
      <c r="BN793" s="127" t="s">
        <v>44</v>
      </c>
      <c r="BO793" s="127" t="s">
        <v>44</v>
      </c>
      <c r="BP793" s="127" t="s">
        <v>44</v>
      </c>
      <c r="BQ793" s="127" t="s">
        <v>44</v>
      </c>
      <c r="BR793" s="127" t="s">
        <v>44</v>
      </c>
      <c r="BS793" s="127" t="s">
        <v>44</v>
      </c>
      <c r="BT793" s="127" t="s">
        <v>44</v>
      </c>
      <c r="BU793" s="127" t="s">
        <v>44</v>
      </c>
      <c r="BV793" s="174" t="s">
        <v>44</v>
      </c>
      <c r="BW793" s="174" t="s">
        <v>44</v>
      </c>
      <c r="BX793" s="127" t="s">
        <v>44</v>
      </c>
      <c r="BY793" s="127" t="s">
        <v>44</v>
      </c>
      <c r="BZ793" s="174" t="s">
        <v>44</v>
      </c>
      <c r="CA793" s="179" t="s">
        <v>44</v>
      </c>
      <c r="CB793" s="179" t="s">
        <v>44</v>
      </c>
      <c r="CC793" s="179" t="s">
        <v>44</v>
      </c>
      <c r="CD793" s="179" t="s">
        <v>44</v>
      </c>
      <c r="CE793" s="179" t="s">
        <v>44</v>
      </c>
      <c r="CF793" s="179" t="s">
        <v>44</v>
      </c>
      <c r="CG793" s="176" t="s">
        <v>44</v>
      </c>
      <c r="CH793" s="168" t="s">
        <v>44</v>
      </c>
      <c r="CI793" s="169" t="s">
        <v>44</v>
      </c>
      <c r="CJ793" s="169" t="s">
        <v>44</v>
      </c>
      <c r="CK793" s="169" t="s">
        <v>44</v>
      </c>
      <c r="CL793" s="169" t="s">
        <v>44</v>
      </c>
      <c r="CM793" s="177" t="s">
        <v>44</v>
      </c>
      <c r="CN793" s="177" t="s">
        <v>44</v>
      </c>
      <c r="CO793" s="177" t="s">
        <v>44</v>
      </c>
      <c r="CP793" s="127" t="s">
        <v>44</v>
      </c>
      <c r="CQ793" s="127" t="s">
        <v>44</v>
      </c>
      <c r="CR793" s="127" t="s">
        <v>44</v>
      </c>
      <c r="CS793" s="127" t="s">
        <v>44</v>
      </c>
      <c r="CT793" s="125" t="s">
        <v>44</v>
      </c>
      <c r="CU793" s="125" t="s">
        <v>44</v>
      </c>
      <c r="CV793" s="125" t="s">
        <v>7367</v>
      </c>
      <c r="CW793" s="125" t="s">
        <v>44</v>
      </c>
      <c r="CX793" s="153">
        <v>25569.625694432871</v>
      </c>
    </row>
    <row r="794" spans="1:102" ht="15" customHeight="1" x14ac:dyDescent="0.25">
      <c r="A794" s="8"/>
      <c r="B794" s="128">
        <v>63638435000186</v>
      </c>
      <c r="C794" s="151" t="s">
        <v>7368</v>
      </c>
      <c r="D794" s="125">
        <v>2</v>
      </c>
      <c r="E794" s="125"/>
      <c r="F794" s="121"/>
      <c r="G794" s="125" t="s">
        <v>706</v>
      </c>
      <c r="H794" s="125" t="s">
        <v>347</v>
      </c>
      <c r="I794" s="125" t="s">
        <v>3278</v>
      </c>
      <c r="J794" s="125" t="s">
        <v>5182</v>
      </c>
      <c r="K794" s="125" t="s">
        <v>44</v>
      </c>
      <c r="L794" s="125" t="s">
        <v>4605</v>
      </c>
      <c r="M794" s="125" t="s">
        <v>4629</v>
      </c>
      <c r="N794" s="125" t="s">
        <v>44</v>
      </c>
      <c r="O794" s="125" t="s">
        <v>625</v>
      </c>
      <c r="P794" s="125" t="s">
        <v>3824</v>
      </c>
      <c r="Q794" s="126">
        <v>100000</v>
      </c>
      <c r="R794" s="125" t="s">
        <v>4612</v>
      </c>
      <c r="S794" s="187" t="s">
        <v>44</v>
      </c>
      <c r="T794" s="170">
        <v>1000</v>
      </c>
      <c r="U794" s="170">
        <v>1000</v>
      </c>
      <c r="V794" s="171" t="s">
        <v>4723</v>
      </c>
      <c r="W794" s="171" t="s">
        <v>132</v>
      </c>
      <c r="X794" s="171" t="s">
        <v>132</v>
      </c>
      <c r="Y794" s="171" t="s">
        <v>132</v>
      </c>
      <c r="Z794" s="171">
        <v>0</v>
      </c>
      <c r="AA794" s="171" t="s">
        <v>44</v>
      </c>
      <c r="AB794" s="168" t="s">
        <v>44</v>
      </c>
      <c r="AC794" s="171" t="s">
        <v>44</v>
      </c>
      <c r="AD794" s="168" t="s">
        <v>44</v>
      </c>
      <c r="AE794" s="168" t="s">
        <v>44</v>
      </c>
      <c r="AF794" s="168" t="s">
        <v>44</v>
      </c>
      <c r="AG794" s="168" t="s">
        <v>44</v>
      </c>
      <c r="AH794" s="171" t="s">
        <v>44</v>
      </c>
      <c r="AI794" s="171" t="s">
        <v>44</v>
      </c>
      <c r="AJ794" s="171" t="s">
        <v>130</v>
      </c>
      <c r="AK794" s="172">
        <v>45985</v>
      </c>
      <c r="AL794" s="186" t="s">
        <v>7369</v>
      </c>
      <c r="AM794" s="127" t="s">
        <v>44</v>
      </c>
      <c r="AN794" s="127" t="s">
        <v>44</v>
      </c>
      <c r="AO794" s="127" t="s">
        <v>44</v>
      </c>
      <c r="AP794" s="127" t="s">
        <v>44</v>
      </c>
      <c r="AQ794" s="127" t="s">
        <v>44</v>
      </c>
      <c r="AR794" s="127" t="s">
        <v>44</v>
      </c>
      <c r="AS794" s="127" t="s">
        <v>44</v>
      </c>
      <c r="AT794" s="127" t="s">
        <v>44</v>
      </c>
      <c r="AU794" s="127" t="s">
        <v>44</v>
      </c>
      <c r="AV794" s="127" t="s">
        <v>44</v>
      </c>
      <c r="AW794" s="127" t="s">
        <v>44</v>
      </c>
      <c r="AX794" s="127" t="s">
        <v>44</v>
      </c>
      <c r="AY794" s="127" t="s">
        <v>44</v>
      </c>
      <c r="AZ794" s="127" t="s">
        <v>44</v>
      </c>
      <c r="BA794" s="127" t="s">
        <v>44</v>
      </c>
      <c r="BB794" s="127" t="s">
        <v>44</v>
      </c>
      <c r="BC794" s="127" t="s">
        <v>44</v>
      </c>
      <c r="BD794" s="127" t="s">
        <v>44</v>
      </c>
      <c r="BE794" s="127" t="s">
        <v>44</v>
      </c>
      <c r="BF794" s="127" t="s">
        <v>44</v>
      </c>
      <c r="BG794" s="127" t="s">
        <v>44</v>
      </c>
      <c r="BH794" s="127" t="s">
        <v>44</v>
      </c>
      <c r="BI794" s="127" t="s">
        <v>44</v>
      </c>
      <c r="BJ794" s="127" t="s">
        <v>44</v>
      </c>
      <c r="BK794" s="127" t="s">
        <v>44</v>
      </c>
      <c r="BL794" s="127" t="s">
        <v>44</v>
      </c>
      <c r="BM794" s="127" t="s">
        <v>44</v>
      </c>
      <c r="BN794" s="127" t="s">
        <v>44</v>
      </c>
      <c r="BO794" s="127" t="s">
        <v>44</v>
      </c>
      <c r="BP794" s="127" t="s">
        <v>44</v>
      </c>
      <c r="BQ794" s="127" t="s">
        <v>44</v>
      </c>
      <c r="BR794" s="127" t="s">
        <v>44</v>
      </c>
      <c r="BS794" s="127" t="s">
        <v>44</v>
      </c>
      <c r="BT794" s="127" t="s">
        <v>44</v>
      </c>
      <c r="BU794" s="127" t="s">
        <v>44</v>
      </c>
      <c r="BV794" s="174" t="s">
        <v>44</v>
      </c>
      <c r="BW794" s="174" t="s">
        <v>44</v>
      </c>
      <c r="BX794" s="127" t="s">
        <v>44</v>
      </c>
      <c r="BY794" s="127" t="s">
        <v>44</v>
      </c>
      <c r="BZ794" s="174" t="s">
        <v>44</v>
      </c>
      <c r="CA794" s="179" t="s">
        <v>44</v>
      </c>
      <c r="CB794" s="179" t="s">
        <v>44</v>
      </c>
      <c r="CC794" s="179" t="s">
        <v>44</v>
      </c>
      <c r="CD794" s="179" t="s">
        <v>44</v>
      </c>
      <c r="CE794" s="179" t="s">
        <v>44</v>
      </c>
      <c r="CF794" s="179" t="s">
        <v>44</v>
      </c>
      <c r="CG794" s="176" t="s">
        <v>44</v>
      </c>
      <c r="CH794" s="168" t="s">
        <v>44</v>
      </c>
      <c r="CI794" s="169" t="s">
        <v>44</v>
      </c>
      <c r="CJ794" s="169" t="s">
        <v>44</v>
      </c>
      <c r="CK794" s="169" t="s">
        <v>44</v>
      </c>
      <c r="CL794" s="169" t="s">
        <v>44</v>
      </c>
      <c r="CM794" s="177" t="s">
        <v>44</v>
      </c>
      <c r="CN794" s="177" t="s">
        <v>44</v>
      </c>
      <c r="CO794" s="177" t="s">
        <v>44</v>
      </c>
      <c r="CP794" s="127" t="s">
        <v>44</v>
      </c>
      <c r="CQ794" s="127" t="s">
        <v>44</v>
      </c>
      <c r="CR794" s="127" t="s">
        <v>44</v>
      </c>
      <c r="CS794" s="127" t="s">
        <v>44</v>
      </c>
      <c r="CT794" s="125" t="s">
        <v>44</v>
      </c>
      <c r="CU794" s="125" t="s">
        <v>44</v>
      </c>
      <c r="CV794" s="125" t="s">
        <v>7370</v>
      </c>
      <c r="CW794" s="125" t="s">
        <v>44</v>
      </c>
      <c r="CX794" s="153">
        <v>25569.625694432871</v>
      </c>
    </row>
    <row r="795" spans="1:102" ht="15" customHeight="1" x14ac:dyDescent="0.25">
      <c r="A795" s="8"/>
      <c r="B795" s="128">
        <v>11046179000134</v>
      </c>
      <c r="C795" s="151" t="s">
        <v>7375</v>
      </c>
      <c r="D795" s="125">
        <v>2</v>
      </c>
      <c r="E795" s="125"/>
      <c r="F795" s="121" t="s">
        <v>3266</v>
      </c>
      <c r="G795" s="125" t="s">
        <v>4970</v>
      </c>
      <c r="H795" s="125" t="s">
        <v>3264</v>
      </c>
      <c r="I795" s="125" t="s">
        <v>3265</v>
      </c>
      <c r="J795" s="125" t="s">
        <v>357</v>
      </c>
      <c r="K795" s="125" t="s">
        <v>3285</v>
      </c>
      <c r="L795" s="125" t="s">
        <v>3272</v>
      </c>
      <c r="M795" s="125" t="s">
        <v>160</v>
      </c>
      <c r="N795" s="125" t="s">
        <v>3328</v>
      </c>
      <c r="O795" s="125" t="s">
        <v>161</v>
      </c>
      <c r="P795" s="125" t="s">
        <v>3299</v>
      </c>
      <c r="Q795" s="126">
        <v>100</v>
      </c>
      <c r="R795" s="125" t="s">
        <v>4571</v>
      </c>
      <c r="S795" s="187" t="s">
        <v>44</v>
      </c>
      <c r="T795" s="170">
        <v>100</v>
      </c>
      <c r="U795" s="170">
        <v>100</v>
      </c>
      <c r="V795" s="171" t="s">
        <v>3271</v>
      </c>
      <c r="W795" s="171" t="s">
        <v>132</v>
      </c>
      <c r="X795" s="171" t="s">
        <v>4762</v>
      </c>
      <c r="Y795" s="171" t="s">
        <v>3288</v>
      </c>
      <c r="Z795" s="171">
        <v>7</v>
      </c>
      <c r="AA795" s="171" t="s">
        <v>44</v>
      </c>
      <c r="AB795" s="168" t="s">
        <v>44</v>
      </c>
      <c r="AC795" s="171" t="s">
        <v>44</v>
      </c>
      <c r="AD795" s="168">
        <v>5.0000000000000001E-3</v>
      </c>
      <c r="AE795" s="168" t="s">
        <v>44</v>
      </c>
      <c r="AF795" s="168">
        <v>1.2500000000000001E-2</v>
      </c>
      <c r="AG795" s="168" t="s">
        <v>44</v>
      </c>
      <c r="AH795" s="171" t="s">
        <v>133</v>
      </c>
      <c r="AI795" s="171" t="s">
        <v>4607</v>
      </c>
      <c r="AJ795" s="171" t="s">
        <v>130</v>
      </c>
      <c r="AK795" s="172">
        <v>40120</v>
      </c>
      <c r="AL795" s="186" t="s">
        <v>7376</v>
      </c>
      <c r="AM795" s="127">
        <v>1.0218026866884999E-2</v>
      </c>
      <c r="AN795" s="127">
        <v>4.2906645076736097E-2</v>
      </c>
      <c r="AO795" s="127">
        <v>0.1450696814014551</v>
      </c>
      <c r="AP795" s="127">
        <v>0.13322136755764341</v>
      </c>
      <c r="AQ795" s="127">
        <v>0.136928564816992</v>
      </c>
      <c r="AR795" s="127">
        <v>0.1187327977705796</v>
      </c>
      <c r="AS795" s="127">
        <v>0.1251305865211462</v>
      </c>
      <c r="AT795" s="127">
        <v>0.14045153229637369</v>
      </c>
      <c r="AU795" s="127" t="s">
        <v>44</v>
      </c>
      <c r="AV795" s="127" t="s">
        <v>44</v>
      </c>
      <c r="AW795" s="127">
        <v>0.1030154566380803</v>
      </c>
      <c r="AX795" s="127">
        <v>0.93662751696656077</v>
      </c>
      <c r="AY795" s="127">
        <v>0.94503132692262481</v>
      </c>
      <c r="AZ795" s="127">
        <v>0.97838321735049083</v>
      </c>
      <c r="BA795" s="127">
        <v>1.0140582428414553</v>
      </c>
      <c r="BB795" s="127">
        <v>1.0697948386765359</v>
      </c>
      <c r="BC795" s="127">
        <v>1.0918989755258774</v>
      </c>
      <c r="BD795" s="127">
        <v>0.95904325042748939</v>
      </c>
      <c r="BE795" s="127">
        <v>1.135145009715016</v>
      </c>
      <c r="BF795" s="127" t="s">
        <v>44</v>
      </c>
      <c r="BG795" s="127" t="s">
        <v>44</v>
      </c>
      <c r="BH795" s="127">
        <v>1.0961910435149265</v>
      </c>
      <c r="BI795" s="127">
        <v>-6.9135459136840003E-4</v>
      </c>
      <c r="BJ795" s="127">
        <v>-2.4957070510565E-3</v>
      </c>
      <c r="BK795" s="127">
        <v>-3.2052264555201999E-3</v>
      </c>
      <c r="BL795" s="127">
        <v>1.6324340813000937E-3</v>
      </c>
      <c r="BM795" s="127">
        <v>7.9197163690900574E-3</v>
      </c>
      <c r="BN795" s="127">
        <v>9.9930696163372003E-3</v>
      </c>
      <c r="BO795" s="127">
        <v>-5.3438070636788E-3</v>
      </c>
      <c r="BP795" s="127">
        <v>1.6721496843339501E-2</v>
      </c>
      <c r="BQ795" s="127" t="s">
        <v>44</v>
      </c>
      <c r="BR795" s="127" t="s">
        <v>44</v>
      </c>
      <c r="BS795" s="127">
        <v>8.2631008678817341E-3</v>
      </c>
      <c r="BT795" s="127">
        <v>1.4900452881226E-3</v>
      </c>
      <c r="BU795" s="127">
        <v>6.0919352594846002E-3</v>
      </c>
      <c r="BV795" s="174">
        <v>-1.876224856105553</v>
      </c>
      <c r="BW795" s="174">
        <v>0.73039160552583615</v>
      </c>
      <c r="BX795" s="127">
        <v>-2.3775560451577693E-4</v>
      </c>
      <c r="BY795" s="127">
        <v>-4.5965250065139102E-2</v>
      </c>
      <c r="BZ795" s="174">
        <v>1.2438415555290001E-3</v>
      </c>
      <c r="CA795" s="179">
        <v>8.7733684490972005E-3</v>
      </c>
      <c r="CB795" s="179">
        <v>8.4279868588996998E-3</v>
      </c>
      <c r="CC795" s="179">
        <v>-3.2981132941767E-3</v>
      </c>
      <c r="CD795" s="179">
        <v>-0.1100138472363897</v>
      </c>
      <c r="CE795" s="179">
        <v>4.4118863597442402E-2</v>
      </c>
      <c r="CF795" s="179">
        <v>-2.4234411859035999E-2</v>
      </c>
      <c r="CG795" s="176">
        <v>5.0086859700000002</v>
      </c>
      <c r="CH795" s="168">
        <v>0.3</v>
      </c>
      <c r="CI795" s="169" t="s">
        <v>44</v>
      </c>
      <c r="CJ795" s="169">
        <v>1.5E-3</v>
      </c>
      <c r="CK795" s="169" t="s">
        <v>44</v>
      </c>
      <c r="CL795" s="169">
        <v>1.5E-3</v>
      </c>
      <c r="CM795" s="177">
        <v>2006600890.6300001</v>
      </c>
      <c r="CN795" s="177">
        <v>2083122727.0428567</v>
      </c>
      <c r="CO795" s="177">
        <v>-327512408.34000009</v>
      </c>
      <c r="CP795" s="127" t="s">
        <v>44</v>
      </c>
      <c r="CQ795" s="127" t="s">
        <v>44</v>
      </c>
      <c r="CR795" s="127" t="s">
        <v>44</v>
      </c>
      <c r="CS795" s="127" t="s">
        <v>44</v>
      </c>
      <c r="CT795" s="125" t="s">
        <v>44</v>
      </c>
      <c r="CU795" s="125" t="s">
        <v>44</v>
      </c>
      <c r="CV795" s="125" t="s">
        <v>7377</v>
      </c>
      <c r="CW795" s="125" t="s">
        <v>44</v>
      </c>
      <c r="CX795" s="153">
        <v>25569.625694432871</v>
      </c>
    </row>
    <row r="796" spans="1:102" ht="15" customHeight="1" x14ac:dyDescent="0.25">
      <c r="A796" s="8"/>
      <c r="B796" s="128">
        <v>23999611000190</v>
      </c>
      <c r="C796" s="151" t="s">
        <v>7378</v>
      </c>
      <c r="D796" s="125">
        <v>13</v>
      </c>
      <c r="E796" s="125"/>
      <c r="F796" s="121" t="s">
        <v>3267</v>
      </c>
      <c r="G796" s="125" t="s">
        <v>4970</v>
      </c>
      <c r="H796" s="125" t="s">
        <v>3264</v>
      </c>
      <c r="I796" s="125" t="s">
        <v>3265</v>
      </c>
      <c r="J796" s="125" t="s">
        <v>357</v>
      </c>
      <c r="K796" s="125" t="s">
        <v>3285</v>
      </c>
      <c r="L796" s="125" t="s">
        <v>3273</v>
      </c>
      <c r="M796" s="125" t="s">
        <v>110</v>
      </c>
      <c r="N796" s="125" t="s">
        <v>111</v>
      </c>
      <c r="O796" s="125" t="s">
        <v>161</v>
      </c>
      <c r="P796" s="125" t="s">
        <v>3299</v>
      </c>
      <c r="Q796" s="126">
        <v>5000</v>
      </c>
      <c r="R796" s="125" t="s">
        <v>4571</v>
      </c>
      <c r="S796" s="187" t="s">
        <v>44</v>
      </c>
      <c r="T796" s="170">
        <v>1000</v>
      </c>
      <c r="U796" s="170">
        <v>1000</v>
      </c>
      <c r="V796" s="171" t="s">
        <v>3271</v>
      </c>
      <c r="W796" s="171" t="s">
        <v>132</v>
      </c>
      <c r="X796" s="171" t="s">
        <v>5193</v>
      </c>
      <c r="Y796" s="171" t="s">
        <v>3288</v>
      </c>
      <c r="Z796" s="171">
        <v>46</v>
      </c>
      <c r="AA796" s="171" t="s">
        <v>44</v>
      </c>
      <c r="AB796" s="168" t="s">
        <v>44</v>
      </c>
      <c r="AC796" s="171" t="s">
        <v>7379</v>
      </c>
      <c r="AD796" s="168">
        <v>7.4999999999999997E-3</v>
      </c>
      <c r="AE796" s="168">
        <v>7.4999999999999997E-3</v>
      </c>
      <c r="AF796" s="168">
        <v>7.4999999999999997E-3</v>
      </c>
      <c r="AG796" s="168">
        <v>0.2</v>
      </c>
      <c r="AH796" s="171" t="s">
        <v>4836</v>
      </c>
      <c r="AI796" s="171" t="s">
        <v>3300</v>
      </c>
      <c r="AJ796" s="171" t="s">
        <v>130</v>
      </c>
      <c r="AK796" s="172">
        <v>42552</v>
      </c>
      <c r="AL796" s="186" t="s">
        <v>7380</v>
      </c>
      <c r="AM796" s="127">
        <v>4.2539807779095997E-3</v>
      </c>
      <c r="AN796" s="127">
        <v>3.3525840001662199E-2</v>
      </c>
      <c r="AO796" s="127">
        <v>0.1374759037229675</v>
      </c>
      <c r="AP796" s="127">
        <v>0.1232053719097978</v>
      </c>
      <c r="AQ796" s="127">
        <v>0.13458998830023389</v>
      </c>
      <c r="AR796" s="127">
        <v>0.14305860419304919</v>
      </c>
      <c r="AS796" s="127">
        <v>0.1064464590082536</v>
      </c>
      <c r="AT796" s="127">
        <v>0.1483940459712767</v>
      </c>
      <c r="AU796" s="127" t="s">
        <v>44</v>
      </c>
      <c r="AV796" s="127" t="s">
        <v>44</v>
      </c>
      <c r="AW796" s="127">
        <v>0.1051090669627892</v>
      </c>
      <c r="AX796" s="127">
        <v>0.3899378524977023</v>
      </c>
      <c r="AY796" s="127">
        <v>0.7384163689867449</v>
      </c>
      <c r="AZ796" s="127">
        <v>0.92716903830805664</v>
      </c>
      <c r="BA796" s="127">
        <v>0.9334149130402084</v>
      </c>
      <c r="BB796" s="127">
        <v>1.0491782519864468</v>
      </c>
      <c r="BC796" s="127">
        <v>1.3156056817626685</v>
      </c>
      <c r="BD796" s="127">
        <v>0.81584176085133342</v>
      </c>
      <c r="BE796" s="127">
        <v>1.199337294521382</v>
      </c>
      <c r="BF796" s="127" t="s">
        <v>44</v>
      </c>
      <c r="BG796" s="127" t="s">
        <v>44</v>
      </c>
      <c r="BH796" s="127">
        <v>1.1930929249309026</v>
      </c>
      <c r="BI796" s="127">
        <v>-6.6554006803438001E-3</v>
      </c>
      <c r="BJ796" s="127">
        <v>-1.1876512126130299E-2</v>
      </c>
      <c r="BK796" s="127">
        <v>-1.0799004134007801E-2</v>
      </c>
      <c r="BL796" s="127">
        <v>-7.7640383393883239E-3</v>
      </c>
      <c r="BM796" s="127">
        <v>5.5913819396600228E-3</v>
      </c>
      <c r="BN796" s="127">
        <v>3.43188760388069E-2</v>
      </c>
      <c r="BO796" s="127">
        <v>-2.4027934576571399E-2</v>
      </c>
      <c r="BP796" s="127">
        <v>2.4664010518242501E-2</v>
      </c>
      <c r="BQ796" s="127" t="s">
        <v>44</v>
      </c>
      <c r="BR796" s="127" t="s">
        <v>44</v>
      </c>
      <c r="BS796" s="127">
        <v>1.5633789890429517E-2</v>
      </c>
      <c r="BT796" s="127">
        <v>6.3336215641014004E-3</v>
      </c>
      <c r="BU796" s="127">
        <v>1.06126604308103E-2</v>
      </c>
      <c r="BV796" s="174">
        <v>-1.4895229434091699</v>
      </c>
      <c r="BW796" s="174">
        <v>1.0304227166047182</v>
      </c>
      <c r="BX796" s="127">
        <v>-5.5958394725434003E-3</v>
      </c>
      <c r="BY796" s="127">
        <v>-5.3503260470087299E-2</v>
      </c>
      <c r="BZ796" s="174">
        <v>7.4320737008029998E-3</v>
      </c>
      <c r="CA796" s="179">
        <v>8.2869313384268006E-2</v>
      </c>
      <c r="CB796" s="179">
        <v>1.47306388876874E-2</v>
      </c>
      <c r="CC796" s="179">
        <v>0.13242086132247061</v>
      </c>
      <c r="CD796" s="179">
        <v>3.2802047433973899E-2</v>
      </c>
      <c r="CE796" s="179">
        <v>0.15768605353840109</v>
      </c>
      <c r="CF796" s="179">
        <v>8.7692342224502104E-2</v>
      </c>
      <c r="CG796" s="176">
        <v>2.6591958199999999</v>
      </c>
      <c r="CH796" s="168">
        <v>0.3</v>
      </c>
      <c r="CI796" s="169">
        <v>0.2</v>
      </c>
      <c r="CJ796" s="169">
        <v>2.2499999999999998E-3</v>
      </c>
      <c r="CK796" s="169" t="s">
        <v>44</v>
      </c>
      <c r="CL796" s="169">
        <v>2.2499999999999998E-3</v>
      </c>
      <c r="CM796" s="177">
        <v>435588091.32999998</v>
      </c>
      <c r="CN796" s="177">
        <v>477547605.71841282</v>
      </c>
      <c r="CO796" s="177">
        <v>-135753563.48999998</v>
      </c>
      <c r="CP796" s="127" t="s">
        <v>44</v>
      </c>
      <c r="CQ796" s="127" t="s">
        <v>44</v>
      </c>
      <c r="CR796" s="127" t="s">
        <v>44</v>
      </c>
      <c r="CS796" s="127" t="s">
        <v>44</v>
      </c>
      <c r="CT796" s="125" t="s">
        <v>44</v>
      </c>
      <c r="CU796" s="125" t="s">
        <v>44</v>
      </c>
      <c r="CV796" s="125" t="s">
        <v>7381</v>
      </c>
      <c r="CW796" s="125" t="s">
        <v>44</v>
      </c>
      <c r="CX796" s="153">
        <v>25569.625694432871</v>
      </c>
    </row>
    <row r="797" spans="1:102" ht="15" customHeight="1" x14ac:dyDescent="0.25">
      <c r="A797" s="8"/>
      <c r="B797" s="128">
        <v>4621721000170</v>
      </c>
      <c r="C797" s="151" t="s">
        <v>7382</v>
      </c>
      <c r="D797" s="125">
        <v>4</v>
      </c>
      <c r="E797" s="125" t="s">
        <v>131</v>
      </c>
      <c r="F797" s="121" t="s">
        <v>3267</v>
      </c>
      <c r="G797" s="125" t="s">
        <v>4970</v>
      </c>
      <c r="H797" s="125" t="s">
        <v>3264</v>
      </c>
      <c r="I797" s="125" t="s">
        <v>3265</v>
      </c>
      <c r="J797" s="125" t="s">
        <v>3318</v>
      </c>
      <c r="K797" s="125" t="s">
        <v>3285</v>
      </c>
      <c r="L797" s="125" t="s">
        <v>3272</v>
      </c>
      <c r="M797" s="125" t="s">
        <v>160</v>
      </c>
      <c r="N797" s="125" t="s">
        <v>4633</v>
      </c>
      <c r="O797" s="125" t="s">
        <v>161</v>
      </c>
      <c r="P797" s="125" t="s">
        <v>3299</v>
      </c>
      <c r="Q797" s="126">
        <v>1000</v>
      </c>
      <c r="R797" s="125" t="s">
        <v>4571</v>
      </c>
      <c r="S797" s="187" t="s">
        <v>44</v>
      </c>
      <c r="T797" s="170">
        <v>500</v>
      </c>
      <c r="U797" s="170">
        <v>500</v>
      </c>
      <c r="V797" s="171" t="s">
        <v>3271</v>
      </c>
      <c r="W797" s="171" t="s">
        <v>132</v>
      </c>
      <c r="X797" s="171" t="s">
        <v>4652</v>
      </c>
      <c r="Y797" s="171" t="s">
        <v>3288</v>
      </c>
      <c r="Z797" s="171">
        <v>30</v>
      </c>
      <c r="AA797" s="171" t="s">
        <v>44</v>
      </c>
      <c r="AB797" s="168" t="s">
        <v>44</v>
      </c>
      <c r="AC797" s="171" t="s">
        <v>44</v>
      </c>
      <c r="AD797" s="168">
        <v>7.4999999999999997E-3</v>
      </c>
      <c r="AE797" s="168" t="s">
        <v>44</v>
      </c>
      <c r="AF797" s="168">
        <v>1.4999999999999999E-2</v>
      </c>
      <c r="AG797" s="168">
        <v>0.2</v>
      </c>
      <c r="AH797" s="171" t="s">
        <v>133</v>
      </c>
      <c r="AI797" s="171" t="s">
        <v>4607</v>
      </c>
      <c r="AJ797" s="171" t="s">
        <v>130</v>
      </c>
      <c r="AK797" s="172">
        <v>37134</v>
      </c>
      <c r="AL797" s="186" t="s">
        <v>7383</v>
      </c>
      <c r="AM797" s="127">
        <v>8.7157775341276996E-3</v>
      </c>
      <c r="AN797" s="127">
        <v>3.9833857860346301E-2</v>
      </c>
      <c r="AO797" s="127">
        <v>0.14187778368810061</v>
      </c>
      <c r="AP797" s="127">
        <v>0.1315773075225963</v>
      </c>
      <c r="AQ797" s="127">
        <v>0.1364487741345459</v>
      </c>
      <c r="AR797" s="127">
        <v>0.12415649149646051</v>
      </c>
      <c r="AS797" s="127">
        <v>0.1156769572319083</v>
      </c>
      <c r="AT797" s="127">
        <v>0.1427660106944115</v>
      </c>
      <c r="AU797" s="127" t="s">
        <v>44</v>
      </c>
      <c r="AV797" s="127" t="s">
        <v>44</v>
      </c>
      <c r="AW797" s="127">
        <v>0.12165231890068499</v>
      </c>
      <c r="AX797" s="127">
        <v>0.79892499565443842</v>
      </c>
      <c r="AY797" s="127">
        <v>0.8773522954984172</v>
      </c>
      <c r="AZ797" s="127">
        <v>0.95685632679640364</v>
      </c>
      <c r="BA797" s="127">
        <v>1.0007720558170881</v>
      </c>
      <c r="BB797" s="127">
        <v>1.0655581425135834</v>
      </c>
      <c r="BC797" s="127">
        <v>1.1417767324224888</v>
      </c>
      <c r="BD797" s="127">
        <v>0.88658742956106085</v>
      </c>
      <c r="BE797" s="127">
        <v>1.1538508832691887</v>
      </c>
      <c r="BF797" s="127" t="s">
        <v>44</v>
      </c>
      <c r="BG797" s="127" t="s">
        <v>44</v>
      </c>
      <c r="BH797" s="127">
        <v>1.192955950447083</v>
      </c>
      <c r="BI797" s="127">
        <v>-2.1936039241257001E-3</v>
      </c>
      <c r="BJ797" s="127">
        <v>-5.5684942674462997E-3</v>
      </c>
      <c r="BK797" s="127">
        <v>-6.3971241688747004E-3</v>
      </c>
      <c r="BL797" s="127">
        <v>8.9711734698294521E-5</v>
      </c>
      <c r="BM797" s="127">
        <v>7.4419939324983364E-3</v>
      </c>
      <c r="BN797" s="127">
        <v>1.5416763342218099E-2</v>
      </c>
      <c r="BO797" s="127">
        <v>-1.4797436352916801E-2</v>
      </c>
      <c r="BP797" s="127">
        <v>1.90359752413773E-2</v>
      </c>
      <c r="BQ797" s="127" t="s">
        <v>44</v>
      </c>
      <c r="BR797" s="127" t="s">
        <v>44</v>
      </c>
      <c r="BS797" s="127">
        <v>1.7855919032990331E-2</v>
      </c>
      <c r="BT797" s="127">
        <v>3.3273272901315001E-3</v>
      </c>
      <c r="BU797" s="127">
        <v>5.7983313850835999E-3</v>
      </c>
      <c r="BV797" s="174">
        <v>-1.6782671356775889</v>
      </c>
      <c r="BW797" s="174">
        <v>1.2186052856832874</v>
      </c>
      <c r="BX797" s="127">
        <v>-9.7657729764644152E-4</v>
      </c>
      <c r="BY797" s="127">
        <v>-3.8302694664806999E-2</v>
      </c>
      <c r="BZ797" s="174">
        <v>2.6878960189359997E-4</v>
      </c>
      <c r="CA797" s="179">
        <v>3.3397436514366698E-2</v>
      </c>
      <c r="CB797" s="179">
        <v>-2.2315983483226699E-2</v>
      </c>
      <c r="CC797" s="179">
        <v>5.6866103283633902E-2</v>
      </c>
      <c r="CD797" s="179">
        <v>-1.7710824557814999E-2</v>
      </c>
      <c r="CE797" s="179">
        <v>0.1051188285448323</v>
      </c>
      <c r="CF797" s="179">
        <v>2.7584542258109E-2</v>
      </c>
      <c r="CG797" s="176">
        <v>21789.219314779999</v>
      </c>
      <c r="CH797" s="168">
        <v>0.3</v>
      </c>
      <c r="CI797" s="169">
        <v>0.2</v>
      </c>
      <c r="CJ797" s="169">
        <v>2.2499999999999998E-3</v>
      </c>
      <c r="CK797" s="169" t="s">
        <v>44</v>
      </c>
      <c r="CL797" s="169">
        <v>2.2499999999999998E-3</v>
      </c>
      <c r="CM797" s="177">
        <v>1306544566.96</v>
      </c>
      <c r="CN797" s="177">
        <v>1435435137.3067455</v>
      </c>
      <c r="CO797" s="177">
        <v>-415848454.03999972</v>
      </c>
      <c r="CP797" s="127" t="s">
        <v>44</v>
      </c>
      <c r="CQ797" s="127" t="s">
        <v>44</v>
      </c>
      <c r="CR797" s="127" t="s">
        <v>44</v>
      </c>
      <c r="CS797" s="127" t="s">
        <v>44</v>
      </c>
      <c r="CT797" s="125" t="s">
        <v>44</v>
      </c>
      <c r="CU797" s="125" t="s">
        <v>44</v>
      </c>
      <c r="CV797" s="125" t="s">
        <v>7384</v>
      </c>
      <c r="CW797" s="125" t="s">
        <v>44</v>
      </c>
      <c r="CX797" s="153">
        <v>25569.625694432871</v>
      </c>
    </row>
    <row r="798" spans="1:102" ht="15" customHeight="1" x14ac:dyDescent="0.25">
      <c r="A798" s="8"/>
      <c r="B798" s="128">
        <v>53779703000126</v>
      </c>
      <c r="C798" s="151" t="s">
        <v>4028</v>
      </c>
      <c r="D798" s="125">
        <v>50</v>
      </c>
      <c r="E798" s="125"/>
      <c r="F798" s="121"/>
      <c r="G798" s="125" t="s">
        <v>706</v>
      </c>
      <c r="H798" s="125" t="s">
        <v>347</v>
      </c>
      <c r="I798" s="125" t="s">
        <v>3278</v>
      </c>
      <c r="J798" s="125" t="s">
        <v>357</v>
      </c>
      <c r="K798" s="125" t="s">
        <v>3285</v>
      </c>
      <c r="L798" s="125" t="s">
        <v>4605</v>
      </c>
      <c r="M798" s="125" t="s">
        <v>4903</v>
      </c>
      <c r="N798" s="125" t="s">
        <v>6716</v>
      </c>
      <c r="O798" s="125" t="s">
        <v>4647</v>
      </c>
      <c r="P798" s="125" t="s">
        <v>3828</v>
      </c>
      <c r="Q798" s="126">
        <v>10038</v>
      </c>
      <c r="R798" s="125" t="s">
        <v>4612</v>
      </c>
      <c r="S798" s="187" t="s">
        <v>44</v>
      </c>
      <c r="T798" s="170">
        <v>500</v>
      </c>
      <c r="U798" s="170">
        <v>1000</v>
      </c>
      <c r="V798" s="171" t="s">
        <v>3271</v>
      </c>
      <c r="W798" s="171" t="s">
        <v>132</v>
      </c>
      <c r="X798" s="171" t="s">
        <v>44</v>
      </c>
      <c r="Y798" s="171" t="s">
        <v>44</v>
      </c>
      <c r="Z798" s="171" t="s">
        <v>44</v>
      </c>
      <c r="AA798" s="171" t="s">
        <v>44</v>
      </c>
      <c r="AB798" s="168" t="s">
        <v>44</v>
      </c>
      <c r="AC798" s="171" t="s">
        <v>44</v>
      </c>
      <c r="AD798" s="168">
        <v>1.5E-3</v>
      </c>
      <c r="AE798" s="168" t="s">
        <v>44</v>
      </c>
      <c r="AF798" s="168">
        <v>5.0000000000000001E-3</v>
      </c>
      <c r="AG798" s="168">
        <v>0.2</v>
      </c>
      <c r="AH798" s="171" t="s">
        <v>4888</v>
      </c>
      <c r="AI798" s="171" t="s">
        <v>7385</v>
      </c>
      <c r="AJ798" s="171" t="s">
        <v>130</v>
      </c>
      <c r="AK798" s="172">
        <v>45324</v>
      </c>
      <c r="AL798" s="186" t="s">
        <v>7386</v>
      </c>
      <c r="AM798" s="127" t="s">
        <v>44</v>
      </c>
      <c r="AN798" s="127" t="s">
        <v>44</v>
      </c>
      <c r="AO798" s="127" t="s">
        <v>44</v>
      </c>
      <c r="AP798" s="127" t="s">
        <v>44</v>
      </c>
      <c r="AQ798" s="127" t="s">
        <v>44</v>
      </c>
      <c r="AR798" s="127" t="s">
        <v>44</v>
      </c>
      <c r="AS798" s="127" t="s">
        <v>44</v>
      </c>
      <c r="AT798" s="127" t="s">
        <v>44</v>
      </c>
      <c r="AU798" s="127" t="s">
        <v>44</v>
      </c>
      <c r="AV798" s="127" t="s">
        <v>44</v>
      </c>
      <c r="AW798" s="127" t="s">
        <v>44</v>
      </c>
      <c r="AX798" s="127" t="s">
        <v>44</v>
      </c>
      <c r="AY798" s="127" t="s">
        <v>44</v>
      </c>
      <c r="AZ798" s="127" t="s">
        <v>44</v>
      </c>
      <c r="BA798" s="127" t="s">
        <v>44</v>
      </c>
      <c r="BB798" s="127" t="s">
        <v>44</v>
      </c>
      <c r="BC798" s="127" t="s">
        <v>44</v>
      </c>
      <c r="BD798" s="127" t="s">
        <v>44</v>
      </c>
      <c r="BE798" s="127" t="s">
        <v>44</v>
      </c>
      <c r="BF798" s="127" t="s">
        <v>44</v>
      </c>
      <c r="BG798" s="127" t="s">
        <v>44</v>
      </c>
      <c r="BH798" s="127" t="s">
        <v>44</v>
      </c>
      <c r="BI798" s="127" t="s">
        <v>44</v>
      </c>
      <c r="BJ798" s="127" t="s">
        <v>44</v>
      </c>
      <c r="BK798" s="127" t="s">
        <v>44</v>
      </c>
      <c r="BL798" s="127" t="s">
        <v>44</v>
      </c>
      <c r="BM798" s="127" t="s">
        <v>44</v>
      </c>
      <c r="BN798" s="127" t="s">
        <v>44</v>
      </c>
      <c r="BO798" s="127" t="s">
        <v>44</v>
      </c>
      <c r="BP798" s="127" t="s">
        <v>44</v>
      </c>
      <c r="BQ798" s="127" t="s">
        <v>44</v>
      </c>
      <c r="BR798" s="127" t="s">
        <v>44</v>
      </c>
      <c r="BS798" s="127" t="s">
        <v>44</v>
      </c>
      <c r="BT798" s="127">
        <v>0.1080483433889365</v>
      </c>
      <c r="BU798" s="127">
        <v>7.6225886488085398E-2</v>
      </c>
      <c r="BV798" s="174">
        <v>0.3235852791888103</v>
      </c>
      <c r="BW798" s="174">
        <v>-0.36402851715577711</v>
      </c>
      <c r="BX798" s="127">
        <v>-6.7634399862983197E-2</v>
      </c>
      <c r="BY798" s="127">
        <v>-6.7634399862983197E-2</v>
      </c>
      <c r="BZ798" s="174">
        <v>-6.1134545308006299E-2</v>
      </c>
      <c r="CA798" s="179">
        <v>-0.18520410312811739</v>
      </c>
      <c r="CB798" s="179">
        <v>5.3111761241466E-2</v>
      </c>
      <c r="CC798" s="179">
        <v>-0.21065203047311809</v>
      </c>
      <c r="CD798" s="179">
        <v>-0.12765085460017389</v>
      </c>
      <c r="CE798" s="179">
        <v>-3.9337625945775202E-2</v>
      </c>
      <c r="CF798" s="179">
        <v>-0.1340605753576124</v>
      </c>
      <c r="CG798" s="176">
        <v>1206.5339882799999</v>
      </c>
      <c r="CH798" s="168">
        <v>0.15</v>
      </c>
      <c r="CI798" s="169">
        <v>0.1</v>
      </c>
      <c r="CJ798" s="169">
        <v>2.2499999999999999E-4</v>
      </c>
      <c r="CK798" s="169">
        <v>5.9123706529850227E-4</v>
      </c>
      <c r="CL798" s="169">
        <v>8.1623706529850232E-4</v>
      </c>
      <c r="CM798" s="177">
        <v>866001312.17999995</v>
      </c>
      <c r="CN798" s="177">
        <v>846670737.32563448</v>
      </c>
      <c r="CO798" s="177">
        <v>-15991057.810000001</v>
      </c>
      <c r="CP798" s="127" t="s">
        <v>44</v>
      </c>
      <c r="CQ798" s="127" t="s">
        <v>44</v>
      </c>
      <c r="CR798" s="127" t="s">
        <v>44</v>
      </c>
      <c r="CS798" s="127" t="s">
        <v>44</v>
      </c>
      <c r="CT798" s="125" t="s">
        <v>44</v>
      </c>
      <c r="CU798" s="125" t="s">
        <v>44</v>
      </c>
      <c r="CV798" s="125" t="s">
        <v>7387</v>
      </c>
      <c r="CW798" s="125" t="s">
        <v>44</v>
      </c>
      <c r="CX798" s="153">
        <v>25569.625694432871</v>
      </c>
    </row>
    <row r="799" spans="1:102" ht="15" customHeight="1" x14ac:dyDescent="0.25">
      <c r="A799" s="8"/>
      <c r="B799" s="128">
        <v>53779703000126</v>
      </c>
      <c r="C799" s="151" t="s">
        <v>4030</v>
      </c>
      <c r="D799" s="125">
        <v>50</v>
      </c>
      <c r="E799" s="125"/>
      <c r="F799" s="121"/>
      <c r="G799" s="125" t="s">
        <v>706</v>
      </c>
      <c r="H799" s="125" t="s">
        <v>347</v>
      </c>
      <c r="I799" s="125" t="s">
        <v>3278</v>
      </c>
      <c r="J799" s="125" t="s">
        <v>357</v>
      </c>
      <c r="K799" s="125" t="s">
        <v>3298</v>
      </c>
      <c r="L799" s="125" t="s">
        <v>4605</v>
      </c>
      <c r="M799" s="125" t="s">
        <v>4903</v>
      </c>
      <c r="N799" s="125" t="s">
        <v>6716</v>
      </c>
      <c r="O799" s="125" t="s">
        <v>4647</v>
      </c>
      <c r="P799" s="125" t="s">
        <v>3821</v>
      </c>
      <c r="Q799" s="126">
        <v>250000</v>
      </c>
      <c r="R799" s="125" t="s">
        <v>4612</v>
      </c>
      <c r="S799" s="187" t="s">
        <v>44</v>
      </c>
      <c r="T799" s="170">
        <v>500</v>
      </c>
      <c r="U799" s="170">
        <v>1000</v>
      </c>
      <c r="V799" s="171" t="s">
        <v>3271</v>
      </c>
      <c r="W799" s="171" t="s">
        <v>132</v>
      </c>
      <c r="X799" s="171" t="s">
        <v>44</v>
      </c>
      <c r="Y799" s="171" t="s">
        <v>44</v>
      </c>
      <c r="Z799" s="171" t="s">
        <v>44</v>
      </c>
      <c r="AA799" s="171" t="s">
        <v>44</v>
      </c>
      <c r="AB799" s="168" t="s">
        <v>44</v>
      </c>
      <c r="AC799" s="171" t="s">
        <v>44</v>
      </c>
      <c r="AD799" s="168">
        <v>1.5E-3</v>
      </c>
      <c r="AE799" s="168" t="s">
        <v>44</v>
      </c>
      <c r="AF799" s="168">
        <v>5.0000000000000001E-3</v>
      </c>
      <c r="AG799" s="168">
        <v>0.2</v>
      </c>
      <c r="AH799" s="171" t="s">
        <v>4888</v>
      </c>
      <c r="AI799" s="171" t="s">
        <v>7385</v>
      </c>
      <c r="AJ799" s="171" t="s">
        <v>130</v>
      </c>
      <c r="AK799" s="172">
        <v>45324</v>
      </c>
      <c r="AL799" s="186" t="s">
        <v>7388</v>
      </c>
      <c r="AM799" s="127" t="s">
        <v>44</v>
      </c>
      <c r="AN799" s="127" t="s">
        <v>44</v>
      </c>
      <c r="AO799" s="127" t="s">
        <v>44</v>
      </c>
      <c r="AP799" s="127" t="s">
        <v>44</v>
      </c>
      <c r="AQ799" s="127" t="s">
        <v>44</v>
      </c>
      <c r="AR799" s="127" t="s">
        <v>44</v>
      </c>
      <c r="AS799" s="127" t="s">
        <v>44</v>
      </c>
      <c r="AT799" s="127" t="s">
        <v>44</v>
      </c>
      <c r="AU799" s="127" t="s">
        <v>44</v>
      </c>
      <c r="AV799" s="127" t="s">
        <v>44</v>
      </c>
      <c r="AW799" s="127" t="s">
        <v>44</v>
      </c>
      <c r="AX799" s="127" t="s">
        <v>44</v>
      </c>
      <c r="AY799" s="127" t="s">
        <v>44</v>
      </c>
      <c r="AZ799" s="127" t="s">
        <v>44</v>
      </c>
      <c r="BA799" s="127" t="s">
        <v>44</v>
      </c>
      <c r="BB799" s="127" t="s">
        <v>44</v>
      </c>
      <c r="BC799" s="127" t="s">
        <v>44</v>
      </c>
      <c r="BD799" s="127" t="s">
        <v>44</v>
      </c>
      <c r="BE799" s="127" t="s">
        <v>44</v>
      </c>
      <c r="BF799" s="127" t="s">
        <v>44</v>
      </c>
      <c r="BG799" s="127" t="s">
        <v>44</v>
      </c>
      <c r="BH799" s="127" t="s">
        <v>44</v>
      </c>
      <c r="BI799" s="127" t="s">
        <v>44</v>
      </c>
      <c r="BJ799" s="127" t="s">
        <v>44</v>
      </c>
      <c r="BK799" s="127" t="s">
        <v>44</v>
      </c>
      <c r="BL799" s="127" t="s">
        <v>44</v>
      </c>
      <c r="BM799" s="127" t="s">
        <v>44</v>
      </c>
      <c r="BN799" s="127" t="s">
        <v>44</v>
      </c>
      <c r="BO799" s="127" t="s">
        <v>44</v>
      </c>
      <c r="BP799" s="127" t="s">
        <v>44</v>
      </c>
      <c r="BQ799" s="127" t="s">
        <v>44</v>
      </c>
      <c r="BR799" s="127" t="s">
        <v>44</v>
      </c>
      <c r="BS799" s="127" t="s">
        <v>44</v>
      </c>
      <c r="BT799" s="127">
        <v>0.1080483433889365</v>
      </c>
      <c r="BU799" s="127">
        <v>7.6225886488085398E-2</v>
      </c>
      <c r="BV799" s="174">
        <v>0.3235852791888103</v>
      </c>
      <c r="BW799" s="174">
        <v>-0.36402851715577711</v>
      </c>
      <c r="BX799" s="127">
        <v>-6.7634399862983197E-2</v>
      </c>
      <c r="BY799" s="127">
        <v>-6.7634399862983197E-2</v>
      </c>
      <c r="BZ799" s="174">
        <v>-6.1134545308006299E-2</v>
      </c>
      <c r="CA799" s="179">
        <v>-0.18520410312811739</v>
      </c>
      <c r="CB799" s="179">
        <v>5.3111761241466E-2</v>
      </c>
      <c r="CC799" s="179">
        <v>-0.21065203047311809</v>
      </c>
      <c r="CD799" s="179">
        <v>-0.12765085460017389</v>
      </c>
      <c r="CE799" s="179">
        <v>-3.9337625945775202E-2</v>
      </c>
      <c r="CF799" s="179">
        <v>-0.1340605753576124</v>
      </c>
      <c r="CG799" s="176">
        <v>1206.5339882799999</v>
      </c>
      <c r="CH799" s="168">
        <v>0.15</v>
      </c>
      <c r="CI799" s="169">
        <v>0.1</v>
      </c>
      <c r="CJ799" s="169">
        <v>2.2499999999999999E-4</v>
      </c>
      <c r="CK799" s="169">
        <v>5.9123706529850227E-4</v>
      </c>
      <c r="CL799" s="169">
        <v>8.1623706529850232E-4</v>
      </c>
      <c r="CM799" s="177">
        <v>866001312.17999995</v>
      </c>
      <c r="CN799" s="177">
        <v>846670737.32563448</v>
      </c>
      <c r="CO799" s="177">
        <v>-15991057.810000001</v>
      </c>
      <c r="CP799" s="127" t="s">
        <v>44</v>
      </c>
      <c r="CQ799" s="127" t="s">
        <v>44</v>
      </c>
      <c r="CR799" s="127" t="s">
        <v>44</v>
      </c>
      <c r="CS799" s="127" t="s">
        <v>44</v>
      </c>
      <c r="CT799" s="125" t="s">
        <v>44</v>
      </c>
      <c r="CU799" s="125" t="s">
        <v>44</v>
      </c>
      <c r="CV799" s="125" t="s">
        <v>7387</v>
      </c>
      <c r="CW799" s="125" t="s">
        <v>44</v>
      </c>
      <c r="CX799" s="153">
        <v>25569.604861099539</v>
      </c>
    </row>
    <row r="800" spans="1:102" ht="15" customHeight="1" x14ac:dyDescent="0.25">
      <c r="A800" s="8"/>
      <c r="B800" s="128">
        <v>22003930000131</v>
      </c>
      <c r="C800" s="151" t="s">
        <v>7389</v>
      </c>
      <c r="D800" s="125">
        <v>13</v>
      </c>
      <c r="E800" s="125"/>
      <c r="F800" s="121" t="s">
        <v>3267</v>
      </c>
      <c r="G800" s="125" t="s">
        <v>4970</v>
      </c>
      <c r="H800" s="125" t="s">
        <v>3264</v>
      </c>
      <c r="I800" s="125" t="s">
        <v>3265</v>
      </c>
      <c r="J800" s="125" t="s">
        <v>357</v>
      </c>
      <c r="K800" s="125" t="s">
        <v>3285</v>
      </c>
      <c r="L800" s="125" t="s">
        <v>3273</v>
      </c>
      <c r="M800" s="125" t="s">
        <v>110</v>
      </c>
      <c r="N800" s="125" t="s">
        <v>260</v>
      </c>
      <c r="O800" s="125" t="s">
        <v>262</v>
      </c>
      <c r="P800" s="125" t="s">
        <v>3299</v>
      </c>
      <c r="Q800" s="126">
        <v>1000</v>
      </c>
      <c r="R800" s="125" t="s">
        <v>4571</v>
      </c>
      <c r="S800" s="187" t="s">
        <v>44</v>
      </c>
      <c r="T800" s="170">
        <v>1000</v>
      </c>
      <c r="U800" s="170">
        <v>5000</v>
      </c>
      <c r="V800" s="171" t="s">
        <v>3271</v>
      </c>
      <c r="W800" s="171" t="s">
        <v>132</v>
      </c>
      <c r="X800" s="171" t="s">
        <v>5062</v>
      </c>
      <c r="Y800" s="171" t="s">
        <v>3292</v>
      </c>
      <c r="Z800" s="171">
        <v>122</v>
      </c>
      <c r="AA800" s="171" t="s">
        <v>44</v>
      </c>
      <c r="AB800" s="168" t="s">
        <v>44</v>
      </c>
      <c r="AC800" s="171" t="s">
        <v>44</v>
      </c>
      <c r="AD800" s="168">
        <v>1.4999999999999999E-2</v>
      </c>
      <c r="AE800" s="168" t="s">
        <v>44</v>
      </c>
      <c r="AF800" s="168">
        <v>0.02</v>
      </c>
      <c r="AG800" s="168">
        <v>0.2</v>
      </c>
      <c r="AH800" s="171" t="s">
        <v>44</v>
      </c>
      <c r="AI800" s="171" t="s">
        <v>44</v>
      </c>
      <c r="AJ800" s="171" t="s">
        <v>130</v>
      </c>
      <c r="AK800" s="172">
        <v>42366</v>
      </c>
      <c r="AL800" s="186" t="s">
        <v>7390</v>
      </c>
      <c r="AM800" s="127">
        <v>9.8767763101959005E-3</v>
      </c>
      <c r="AN800" s="127">
        <v>4.4940215049672001E-2</v>
      </c>
      <c r="AO800" s="127">
        <v>0.16055931425781719</v>
      </c>
      <c r="AP800" s="127">
        <v>0.15324385661864201</v>
      </c>
      <c r="AQ800" s="127">
        <v>0.14838224022383259</v>
      </c>
      <c r="AR800" s="127">
        <v>0.15471461903844491</v>
      </c>
      <c r="AS800" s="127">
        <v>0.10935514162506441</v>
      </c>
      <c r="AT800" s="127">
        <v>0.14146765128401759</v>
      </c>
      <c r="AU800" s="127" t="s">
        <v>44</v>
      </c>
      <c r="AV800" s="127" t="s">
        <v>44</v>
      </c>
      <c r="AW800" s="127">
        <v>0.1181565958560091</v>
      </c>
      <c r="AX800" s="127">
        <v>0.90534704905048757</v>
      </c>
      <c r="AY800" s="127">
        <v>0.98982129655265805</v>
      </c>
      <c r="AZ800" s="127">
        <v>1.082848855402367</v>
      </c>
      <c r="BA800" s="127">
        <v>1.17741449177422</v>
      </c>
      <c r="BB800" s="127">
        <v>1.1719996882926746</v>
      </c>
      <c r="BC800" s="127">
        <v>1.422797552142022</v>
      </c>
      <c r="BD800" s="127">
        <v>0.8381348908433095</v>
      </c>
      <c r="BE800" s="127">
        <v>1.1433573971432047</v>
      </c>
      <c r="BF800" s="127" t="s">
        <v>44</v>
      </c>
      <c r="BG800" s="127" t="s">
        <v>44</v>
      </c>
      <c r="BH800" s="127">
        <v>1.3856112273818155</v>
      </c>
      <c r="BI800" s="127">
        <v>-1.0326051480575001E-3</v>
      </c>
      <c r="BJ800" s="127">
        <v>-4.6213707812049997E-4</v>
      </c>
      <c r="BK800" s="127">
        <v>1.22844064008418E-2</v>
      </c>
      <c r="BL800" s="127">
        <v>2.0431751675668242E-2</v>
      </c>
      <c r="BM800" s="127">
        <v>1.9329027848285163E-2</v>
      </c>
      <c r="BN800" s="127">
        <v>4.59748908842025E-2</v>
      </c>
      <c r="BO800" s="127">
        <v>-2.11192519597607E-2</v>
      </c>
      <c r="BP800" s="127">
        <v>1.7737615830983398E-2</v>
      </c>
      <c r="BQ800" s="127" t="s">
        <v>44</v>
      </c>
      <c r="BR800" s="127" t="s">
        <v>44</v>
      </c>
      <c r="BS800" s="127">
        <v>3.0298899369445298E-2</v>
      </c>
      <c r="BT800" s="127">
        <v>7.1694097574843997E-3</v>
      </c>
      <c r="BU800" s="127">
        <v>8.2906241621295996E-3</v>
      </c>
      <c r="BV800" s="174">
        <v>1.4886765424492578</v>
      </c>
      <c r="BW800" s="174">
        <v>2.4760089432356982</v>
      </c>
      <c r="BX800" s="127">
        <v>-1.1625922460971E-3</v>
      </c>
      <c r="BY800" s="127">
        <v>-7.2241333531056998E-3</v>
      </c>
      <c r="BZ800" s="174">
        <v>1.8098785129293999E-3</v>
      </c>
      <c r="CA800" s="179">
        <v>-1.48672148323905E-2</v>
      </c>
      <c r="CB800" s="179">
        <v>0.1952894895347177</v>
      </c>
      <c r="CC800" s="179">
        <v>3.6684841929156102E-2</v>
      </c>
      <c r="CD800" s="179">
        <v>4.2344758422080998E-3</v>
      </c>
      <c r="CE800" s="179">
        <v>0.15019460710068341</v>
      </c>
      <c r="CF800" s="179">
        <v>-3.0343413179891501E-2</v>
      </c>
      <c r="CG800" s="176">
        <v>3.1569604099999999</v>
      </c>
      <c r="CH800" s="168">
        <v>0.35</v>
      </c>
      <c r="CI800" s="169" t="s">
        <v>44</v>
      </c>
      <c r="CJ800" s="169">
        <v>5.2500000000000003E-3</v>
      </c>
      <c r="CK800" s="169" t="s">
        <v>44</v>
      </c>
      <c r="CL800" s="169">
        <v>5.2500000000000003E-3</v>
      </c>
      <c r="CM800" s="177">
        <v>1786223042.8099999</v>
      </c>
      <c r="CN800" s="177">
        <v>1772711062.7426193</v>
      </c>
      <c r="CO800" s="177">
        <v>-100758808.20999999</v>
      </c>
      <c r="CP800" s="127" t="s">
        <v>44</v>
      </c>
      <c r="CQ800" s="127" t="s">
        <v>44</v>
      </c>
      <c r="CR800" s="127" t="s">
        <v>44</v>
      </c>
      <c r="CS800" s="127" t="s">
        <v>44</v>
      </c>
      <c r="CT800" s="125" t="s">
        <v>44</v>
      </c>
      <c r="CU800" s="125" t="s">
        <v>44</v>
      </c>
      <c r="CV800" s="125" t="s">
        <v>7391</v>
      </c>
      <c r="CW800" s="125" t="s">
        <v>44</v>
      </c>
      <c r="CX800" s="153">
        <v>25569.625694432871</v>
      </c>
    </row>
    <row r="801" spans="1:102" ht="15" customHeight="1" x14ac:dyDescent="0.25">
      <c r="A801" s="8"/>
      <c r="B801" s="128">
        <v>29813596000120</v>
      </c>
      <c r="C801" s="151" t="s">
        <v>7392</v>
      </c>
      <c r="D801" s="125">
        <v>11</v>
      </c>
      <c r="E801" s="125"/>
      <c r="F801" s="121"/>
      <c r="G801" s="125" t="s">
        <v>4970</v>
      </c>
      <c r="H801" s="125" t="s">
        <v>3264</v>
      </c>
      <c r="I801" s="125" t="s">
        <v>3265</v>
      </c>
      <c r="J801" s="125" t="s">
        <v>3318</v>
      </c>
      <c r="K801" s="125" t="s">
        <v>3285</v>
      </c>
      <c r="L801" s="125" t="s">
        <v>3272</v>
      </c>
      <c r="M801" s="125" t="s">
        <v>160</v>
      </c>
      <c r="N801" s="125" t="s">
        <v>3305</v>
      </c>
      <c r="O801" s="125" t="s">
        <v>262</v>
      </c>
      <c r="P801" s="125" t="s">
        <v>3299</v>
      </c>
      <c r="Q801" s="126">
        <v>10000</v>
      </c>
      <c r="R801" s="125" t="s">
        <v>4571</v>
      </c>
      <c r="S801" s="187" t="s">
        <v>44</v>
      </c>
      <c r="T801" s="170">
        <v>1000</v>
      </c>
      <c r="U801" s="170">
        <v>1000</v>
      </c>
      <c r="V801" s="171" t="s">
        <v>3271</v>
      </c>
      <c r="W801" s="171" t="s">
        <v>132</v>
      </c>
      <c r="X801" s="171" t="s">
        <v>3303</v>
      </c>
      <c r="Y801" s="171" t="s">
        <v>3292</v>
      </c>
      <c r="Z801" s="171">
        <v>17</v>
      </c>
      <c r="AA801" s="171" t="s">
        <v>44</v>
      </c>
      <c r="AB801" s="168" t="s">
        <v>44</v>
      </c>
      <c r="AC801" s="171" t="s">
        <v>44</v>
      </c>
      <c r="AD801" s="168">
        <v>5.0000000000000001E-3</v>
      </c>
      <c r="AE801" s="168" t="s">
        <v>44</v>
      </c>
      <c r="AF801" s="168">
        <v>0.01</v>
      </c>
      <c r="AG801" s="168">
        <v>0.1</v>
      </c>
      <c r="AH801" s="171" t="s">
        <v>44</v>
      </c>
      <c r="AI801" s="171" t="s">
        <v>44</v>
      </c>
      <c r="AJ801" s="171" t="s">
        <v>130</v>
      </c>
      <c r="AK801" s="172">
        <v>43382</v>
      </c>
      <c r="AL801" s="186" t="s">
        <v>7393</v>
      </c>
      <c r="AM801" s="127">
        <v>1.0578022575306901E-2</v>
      </c>
      <c r="AN801" s="127">
        <v>4.4775098355383097E-2</v>
      </c>
      <c r="AO801" s="127">
        <v>0.1575226403549099</v>
      </c>
      <c r="AP801" s="127">
        <v>0.13341855544861581</v>
      </c>
      <c r="AQ801" s="127">
        <v>0.13005494353159319</v>
      </c>
      <c r="AR801" s="127">
        <v>0.1058786001377998</v>
      </c>
      <c r="AS801" s="127">
        <v>0.12963334326458351</v>
      </c>
      <c r="AT801" s="127">
        <v>0.1333485132987719</v>
      </c>
      <c r="AU801" s="127" t="s">
        <v>44</v>
      </c>
      <c r="AV801" s="127" t="s">
        <v>44</v>
      </c>
      <c r="AW801" s="127">
        <v>9.7716477241074795E-2</v>
      </c>
      <c r="AX801" s="127">
        <v>0.96962624469457304</v>
      </c>
      <c r="AY801" s="127">
        <v>0.9861845533763548</v>
      </c>
      <c r="AZ801" s="127">
        <v>1.0623688298417613</v>
      </c>
      <c r="BA801" s="127">
        <v>1.0156530782260569</v>
      </c>
      <c r="BB801" s="127">
        <v>1.0094394428232414</v>
      </c>
      <c r="BC801" s="127">
        <v>0.97368829162066517</v>
      </c>
      <c r="BD801" s="127">
        <v>0.99355390512166042</v>
      </c>
      <c r="BE801" s="127">
        <v>1.0777376148848581</v>
      </c>
      <c r="BF801" s="127" t="s">
        <v>44</v>
      </c>
      <c r="BG801" s="127" t="s">
        <v>44</v>
      </c>
      <c r="BH801" s="127">
        <v>1.0819925335061402</v>
      </c>
      <c r="BI801" s="127">
        <v>-3.3135888294650001E-4</v>
      </c>
      <c r="BJ801" s="127">
        <v>-6.2725377240940004E-4</v>
      </c>
      <c r="BK801" s="127">
        <v>9.2477324979345008E-3</v>
      </c>
      <c r="BL801" s="127">
        <v>1.8174768430807564E-3</v>
      </c>
      <c r="BM801" s="127">
        <v>1.0773604662270841E-3</v>
      </c>
      <c r="BN801" s="127">
        <v>-2.8611280164424998E-3</v>
      </c>
      <c r="BO801" s="127">
        <v>-8.4105032024160004E-4</v>
      </c>
      <c r="BP801" s="127">
        <v>9.6184778457377006E-3</v>
      </c>
      <c r="BQ801" s="127" t="s">
        <v>44</v>
      </c>
      <c r="BR801" s="127" t="s">
        <v>44</v>
      </c>
      <c r="BS801" s="127">
        <v>6.7915235547926223E-3</v>
      </c>
      <c r="BT801" s="127">
        <v>5.7983904734828003E-3</v>
      </c>
      <c r="BU801" s="127">
        <v>4.1498033777288001E-3</v>
      </c>
      <c r="BV801" s="174">
        <v>1.3870292243756532</v>
      </c>
      <c r="BW801" s="174">
        <v>1.2492798245391621</v>
      </c>
      <c r="BX801" s="127">
        <v>-3.3789618244794983E-4</v>
      </c>
      <c r="BY801" s="127">
        <v>-3.7459556581215E-3</v>
      </c>
      <c r="BZ801" s="174">
        <v>1.6614478607808001E-3</v>
      </c>
      <c r="CA801" s="179">
        <v>5.3149459258081302E-2</v>
      </c>
      <c r="CB801" s="179">
        <v>-2.1408834499790599E-2</v>
      </c>
      <c r="CC801" s="179">
        <v>9.6153248556591995E-3</v>
      </c>
      <c r="CD801" s="179">
        <v>-1.27566020132251E-2</v>
      </c>
      <c r="CE801" s="179">
        <v>2.1098182012103901E-2</v>
      </c>
      <c r="CF801" s="179">
        <v>3.24172917758134E-2</v>
      </c>
      <c r="CG801" s="176">
        <v>2.0166959499999999</v>
      </c>
      <c r="CH801" s="168">
        <v>0.35</v>
      </c>
      <c r="CI801" s="169" t="s">
        <v>44</v>
      </c>
      <c r="CJ801" s="169">
        <v>1.7500000000000003E-3</v>
      </c>
      <c r="CK801" s="169" t="s">
        <v>44</v>
      </c>
      <c r="CL801" s="169">
        <v>1.7500000000000003E-3</v>
      </c>
      <c r="CM801" s="177">
        <v>276679476.00999999</v>
      </c>
      <c r="CN801" s="177">
        <v>228543393.08873019</v>
      </c>
      <c r="CO801" s="177">
        <v>59553185.769999988</v>
      </c>
      <c r="CP801" s="127" t="s">
        <v>44</v>
      </c>
      <c r="CQ801" s="127" t="s">
        <v>44</v>
      </c>
      <c r="CR801" s="127" t="s">
        <v>44</v>
      </c>
      <c r="CS801" s="127" t="s">
        <v>44</v>
      </c>
      <c r="CT801" s="125" t="s">
        <v>44</v>
      </c>
      <c r="CU801" s="125" t="s">
        <v>44</v>
      </c>
      <c r="CV801" s="125" t="s">
        <v>7394</v>
      </c>
      <c r="CW801" s="125" t="s">
        <v>44</v>
      </c>
      <c r="CX801" s="153">
        <v>25569.625694432871</v>
      </c>
    </row>
    <row r="802" spans="1:102" ht="15" customHeight="1" x14ac:dyDescent="0.25">
      <c r="A802" s="8"/>
      <c r="B802" s="128">
        <v>27227796000176</v>
      </c>
      <c r="C802" s="151" t="s">
        <v>7395</v>
      </c>
      <c r="D802" s="125">
        <v>13</v>
      </c>
      <c r="E802" s="125"/>
      <c r="F802" s="121" t="s">
        <v>3274</v>
      </c>
      <c r="G802" s="125" t="s">
        <v>4970</v>
      </c>
      <c r="H802" s="125" t="s">
        <v>3264</v>
      </c>
      <c r="I802" s="125" t="s">
        <v>3265</v>
      </c>
      <c r="J802" s="125" t="s">
        <v>357</v>
      </c>
      <c r="K802" s="125" t="s">
        <v>3285</v>
      </c>
      <c r="L802" s="125" t="s">
        <v>3273</v>
      </c>
      <c r="M802" s="125" t="s">
        <v>4903</v>
      </c>
      <c r="N802" s="125" t="s">
        <v>260</v>
      </c>
      <c r="O802" s="125" t="s">
        <v>262</v>
      </c>
      <c r="P802" s="125" t="s">
        <v>3821</v>
      </c>
      <c r="Q802" s="126">
        <v>5019</v>
      </c>
      <c r="R802" s="125" t="s">
        <v>4571</v>
      </c>
      <c r="S802" s="187" t="s">
        <v>44</v>
      </c>
      <c r="T802" s="170">
        <v>1000</v>
      </c>
      <c r="U802" s="170">
        <v>5000</v>
      </c>
      <c r="V802" s="171" t="s">
        <v>3271</v>
      </c>
      <c r="W802" s="171" t="s">
        <v>132</v>
      </c>
      <c r="X802" s="171" t="s">
        <v>5757</v>
      </c>
      <c r="Y802" s="171" t="s">
        <v>3292</v>
      </c>
      <c r="Z802" s="171">
        <v>362</v>
      </c>
      <c r="AA802" s="171" t="s">
        <v>44</v>
      </c>
      <c r="AB802" s="168" t="s">
        <v>44</v>
      </c>
      <c r="AC802" s="171" t="s">
        <v>7396</v>
      </c>
      <c r="AD802" s="168">
        <v>1.7500000000000002E-2</v>
      </c>
      <c r="AE802" s="168">
        <v>7.7499999999999999E-2</v>
      </c>
      <c r="AF802" s="168">
        <v>0.03</v>
      </c>
      <c r="AG802" s="168">
        <v>0.2</v>
      </c>
      <c r="AH802" s="171" t="s">
        <v>44</v>
      </c>
      <c r="AI802" s="171" t="s">
        <v>44</v>
      </c>
      <c r="AJ802" s="171" t="s">
        <v>130</v>
      </c>
      <c r="AK802" s="172">
        <v>43097</v>
      </c>
      <c r="AL802" s="186" t="s">
        <v>7397</v>
      </c>
      <c r="AM802" s="127">
        <v>1.15444305427956E-2</v>
      </c>
      <c r="AN802" s="127">
        <v>4.3852696011564801E-2</v>
      </c>
      <c r="AO802" s="127">
        <v>0.1557618546100514</v>
      </c>
      <c r="AP802" s="127">
        <v>0.14788728328074</v>
      </c>
      <c r="AQ802" s="127">
        <v>0.1422476453833168</v>
      </c>
      <c r="AR802" s="127">
        <v>0.1380405183541093</v>
      </c>
      <c r="AS802" s="127">
        <v>0.12886965816927831</v>
      </c>
      <c r="AT802" s="127">
        <v>0.14274214596842261</v>
      </c>
      <c r="AU802" s="127" t="s">
        <v>44</v>
      </c>
      <c r="AV802" s="127" t="s">
        <v>44</v>
      </c>
      <c r="AW802" s="127">
        <v>0.11176916126504551</v>
      </c>
      <c r="AX802" s="127">
        <v>1.0582112823694241</v>
      </c>
      <c r="AY802" s="127">
        <v>0.9658683736942516</v>
      </c>
      <c r="AZ802" s="127">
        <v>1.050493686769294</v>
      </c>
      <c r="BA802" s="127">
        <v>1.1334318296994692</v>
      </c>
      <c r="BB802" s="127">
        <v>1.1170039269571379</v>
      </c>
      <c r="BC802" s="127">
        <v>1.2694580048821269</v>
      </c>
      <c r="BD802" s="127">
        <v>0.9877007635639744</v>
      </c>
      <c r="BE802" s="127">
        <v>1.1536580058817254</v>
      </c>
      <c r="BF802" s="127" t="s">
        <v>44</v>
      </c>
      <c r="BG802" s="127" t="s">
        <v>44</v>
      </c>
      <c r="BH802" s="127">
        <v>1.3595451012882296</v>
      </c>
      <c r="BI802" s="127">
        <v>6.3504908454210004E-4</v>
      </c>
      <c r="BJ802" s="127">
        <v>-1.5496561162277999E-3</v>
      </c>
      <c r="BK802" s="127">
        <v>7.4869467530760004E-3</v>
      </c>
      <c r="BL802" s="127">
        <v>1.5400434284895903E-2</v>
      </c>
      <c r="BM802" s="127">
        <v>1.3217004033054813E-2</v>
      </c>
      <c r="BN802" s="127">
        <v>2.9300790199866901E-2</v>
      </c>
      <c r="BO802" s="127">
        <v>-1.6047354155468E-3</v>
      </c>
      <c r="BP802" s="127">
        <v>1.9012110515388401E-2</v>
      </c>
      <c r="BQ802" s="127" t="s">
        <v>44</v>
      </c>
      <c r="BR802" s="127" t="s">
        <v>44</v>
      </c>
      <c r="BS802" s="127">
        <v>2.7313032593188957E-2</v>
      </c>
      <c r="BT802" s="127">
        <v>7.0191790249536003E-3</v>
      </c>
      <c r="BU802" s="127">
        <v>6.5232308699924996E-3</v>
      </c>
      <c r="BV802" s="174">
        <v>0.92989901091650118</v>
      </c>
      <c r="BW802" s="174">
        <v>3.1078646299799435</v>
      </c>
      <c r="BX802" s="127">
        <v>-1.3806817098502E-3</v>
      </c>
      <c r="BY802" s="127">
        <v>-1.7162163919326001E-3</v>
      </c>
      <c r="BZ802" s="174">
        <v>1.0791498011618E-3</v>
      </c>
      <c r="CA802" s="179">
        <v>5.6670726565082999E-2</v>
      </c>
      <c r="CB802" s="179">
        <v>8.4045040821445205E-2</v>
      </c>
      <c r="CC802" s="179">
        <v>6.7434409657102706E-2</v>
      </c>
      <c r="CD802" s="179">
        <v>6.3788779273431406E-2</v>
      </c>
      <c r="CE802" s="179">
        <v>0.1398262040713536</v>
      </c>
      <c r="CF802" s="179">
        <v>5.65876064339021E-2</v>
      </c>
      <c r="CG802" s="176">
        <v>2.40987442</v>
      </c>
      <c r="CH802" s="168">
        <v>0.35</v>
      </c>
      <c r="CI802" s="169" t="s">
        <v>44</v>
      </c>
      <c r="CJ802" s="169">
        <v>6.1250000000000002E-3</v>
      </c>
      <c r="CK802" s="169" t="s">
        <v>44</v>
      </c>
      <c r="CL802" s="169">
        <v>6.1250000000000002E-3</v>
      </c>
      <c r="CM802" s="177">
        <v>616439608.47000003</v>
      </c>
      <c r="CN802" s="177">
        <v>623484538.55293632</v>
      </c>
      <c r="CO802" s="177">
        <v>-50680426.239999987</v>
      </c>
      <c r="CP802" s="127" t="s">
        <v>44</v>
      </c>
      <c r="CQ802" s="127" t="s">
        <v>44</v>
      </c>
      <c r="CR802" s="127" t="s">
        <v>44</v>
      </c>
      <c r="CS802" s="127" t="s">
        <v>44</v>
      </c>
      <c r="CT802" s="125" t="s">
        <v>44</v>
      </c>
      <c r="CU802" s="125" t="s">
        <v>44</v>
      </c>
      <c r="CV802" s="125" t="s">
        <v>7398</v>
      </c>
      <c r="CW802" s="125" t="s">
        <v>44</v>
      </c>
      <c r="CX802" s="153">
        <v>25569.625694432871</v>
      </c>
    </row>
    <row r="803" spans="1:102" ht="15" customHeight="1" x14ac:dyDescent="0.25">
      <c r="A803" s="8"/>
      <c r="B803" s="128">
        <v>61802352000155</v>
      </c>
      <c r="C803" s="151" t="s">
        <v>7399</v>
      </c>
      <c r="D803" s="125">
        <v>13</v>
      </c>
      <c r="E803" s="125"/>
      <c r="F803" s="121"/>
      <c r="G803" s="125" t="s">
        <v>706</v>
      </c>
      <c r="H803" s="125" t="s">
        <v>347</v>
      </c>
      <c r="I803" s="125" t="s">
        <v>3278</v>
      </c>
      <c r="J803" s="125" t="s">
        <v>3317</v>
      </c>
      <c r="K803" s="125" t="s">
        <v>3285</v>
      </c>
      <c r="L803" s="125" t="s">
        <v>4605</v>
      </c>
      <c r="M803" s="125" t="s">
        <v>4903</v>
      </c>
      <c r="N803" s="125" t="s">
        <v>44</v>
      </c>
      <c r="O803" s="125" t="s">
        <v>262</v>
      </c>
      <c r="P803" s="125" t="s">
        <v>3821</v>
      </c>
      <c r="Q803" s="126">
        <v>501.9</v>
      </c>
      <c r="R803" s="125" t="s">
        <v>4571</v>
      </c>
      <c r="S803" s="187" t="s">
        <v>44</v>
      </c>
      <c r="T803" s="170">
        <v>500</v>
      </c>
      <c r="U803" s="170">
        <v>500</v>
      </c>
      <c r="V803" s="171" t="s">
        <v>3271</v>
      </c>
      <c r="W803" s="171" t="s">
        <v>3288</v>
      </c>
      <c r="X803" s="171" t="s">
        <v>4905</v>
      </c>
      <c r="Y803" s="171" t="s">
        <v>4577</v>
      </c>
      <c r="Z803" s="171">
        <v>93</v>
      </c>
      <c r="AA803" s="171" t="s">
        <v>44</v>
      </c>
      <c r="AB803" s="168" t="s">
        <v>44</v>
      </c>
      <c r="AC803" s="171" t="s">
        <v>44</v>
      </c>
      <c r="AD803" s="168">
        <v>1.2500000000000001E-2</v>
      </c>
      <c r="AE803" s="168" t="s">
        <v>44</v>
      </c>
      <c r="AF803" s="168">
        <v>1.4999999999999999E-2</v>
      </c>
      <c r="AG803" s="168">
        <v>0.1</v>
      </c>
      <c r="AH803" s="171" t="s">
        <v>133</v>
      </c>
      <c r="AI803" s="171" t="s">
        <v>4607</v>
      </c>
      <c r="AJ803" s="171" t="s">
        <v>130</v>
      </c>
      <c r="AK803" s="172">
        <v>45883</v>
      </c>
      <c r="AL803" s="186" t="s">
        <v>7400</v>
      </c>
      <c r="AM803" s="127" t="s">
        <v>44</v>
      </c>
      <c r="AN803" s="127" t="s">
        <v>44</v>
      </c>
      <c r="AO803" s="127" t="s">
        <v>44</v>
      </c>
      <c r="AP803" s="127" t="s">
        <v>44</v>
      </c>
      <c r="AQ803" s="127" t="s">
        <v>44</v>
      </c>
      <c r="AR803" s="127" t="s">
        <v>44</v>
      </c>
      <c r="AS803" s="127" t="s">
        <v>44</v>
      </c>
      <c r="AT803" s="127" t="s">
        <v>44</v>
      </c>
      <c r="AU803" s="127" t="s">
        <v>44</v>
      </c>
      <c r="AV803" s="127" t="s">
        <v>44</v>
      </c>
      <c r="AW803" s="127" t="s">
        <v>44</v>
      </c>
      <c r="AX803" s="127" t="s">
        <v>44</v>
      </c>
      <c r="AY803" s="127" t="s">
        <v>44</v>
      </c>
      <c r="AZ803" s="127" t="s">
        <v>44</v>
      </c>
      <c r="BA803" s="127" t="s">
        <v>44</v>
      </c>
      <c r="BB803" s="127" t="s">
        <v>44</v>
      </c>
      <c r="BC803" s="127" t="s">
        <v>44</v>
      </c>
      <c r="BD803" s="127" t="s">
        <v>44</v>
      </c>
      <c r="BE803" s="127" t="s">
        <v>44</v>
      </c>
      <c r="BF803" s="127" t="s">
        <v>44</v>
      </c>
      <c r="BG803" s="127" t="s">
        <v>44</v>
      </c>
      <c r="BH803" s="127" t="s">
        <v>44</v>
      </c>
      <c r="BI803" s="127" t="s">
        <v>44</v>
      </c>
      <c r="BJ803" s="127" t="s">
        <v>44</v>
      </c>
      <c r="BK803" s="127" t="s">
        <v>44</v>
      </c>
      <c r="BL803" s="127" t="s">
        <v>44</v>
      </c>
      <c r="BM803" s="127" t="s">
        <v>44</v>
      </c>
      <c r="BN803" s="127" t="s">
        <v>44</v>
      </c>
      <c r="BO803" s="127" t="s">
        <v>44</v>
      </c>
      <c r="BP803" s="127" t="s">
        <v>44</v>
      </c>
      <c r="BQ803" s="127" t="s">
        <v>44</v>
      </c>
      <c r="BR803" s="127" t="s">
        <v>44</v>
      </c>
      <c r="BS803" s="127" t="s">
        <v>44</v>
      </c>
      <c r="BT803" s="127" t="s">
        <v>44</v>
      </c>
      <c r="BU803" s="127" t="s">
        <v>44</v>
      </c>
      <c r="BV803" s="174" t="s">
        <v>44</v>
      </c>
      <c r="BW803" s="174" t="s">
        <v>44</v>
      </c>
      <c r="BX803" s="127" t="s">
        <v>44</v>
      </c>
      <c r="BY803" s="127" t="s">
        <v>44</v>
      </c>
      <c r="BZ803" s="174" t="s">
        <v>44</v>
      </c>
      <c r="CA803" s="179" t="s">
        <v>44</v>
      </c>
      <c r="CB803" s="179" t="s">
        <v>44</v>
      </c>
      <c r="CC803" s="179" t="s">
        <v>44</v>
      </c>
      <c r="CD803" s="179" t="s">
        <v>44</v>
      </c>
      <c r="CE803" s="179" t="s">
        <v>44</v>
      </c>
      <c r="CF803" s="179" t="s">
        <v>44</v>
      </c>
      <c r="CG803" s="176" t="s">
        <v>44</v>
      </c>
      <c r="CH803" s="168">
        <v>0.3</v>
      </c>
      <c r="CI803" s="169">
        <v>0.15</v>
      </c>
      <c r="CJ803" s="169">
        <v>3.7499999999999999E-3</v>
      </c>
      <c r="CK803" s="169" t="s">
        <v>44</v>
      </c>
      <c r="CL803" s="169">
        <v>3.7499999999999999E-3</v>
      </c>
      <c r="CM803" s="177" t="s">
        <v>44</v>
      </c>
      <c r="CN803" s="177" t="s">
        <v>44</v>
      </c>
      <c r="CO803" s="177" t="s">
        <v>44</v>
      </c>
      <c r="CP803" s="127" t="s">
        <v>44</v>
      </c>
      <c r="CQ803" s="127" t="s">
        <v>44</v>
      </c>
      <c r="CR803" s="127" t="s">
        <v>44</v>
      </c>
      <c r="CS803" s="127" t="s">
        <v>44</v>
      </c>
      <c r="CT803" s="125" t="s">
        <v>44</v>
      </c>
      <c r="CU803" s="125" t="s">
        <v>44</v>
      </c>
      <c r="CV803" s="125" t="s">
        <v>44</v>
      </c>
      <c r="CW803" s="125" t="s">
        <v>44</v>
      </c>
      <c r="CX803" s="153">
        <v>25569.625694432871</v>
      </c>
    </row>
    <row r="804" spans="1:102" ht="15" customHeight="1" x14ac:dyDescent="0.25">
      <c r="A804" s="8"/>
      <c r="B804" s="128">
        <v>26803233000116</v>
      </c>
      <c r="C804" s="151" t="s">
        <v>7401</v>
      </c>
      <c r="D804" s="125">
        <v>13</v>
      </c>
      <c r="E804" s="125"/>
      <c r="F804" s="121" t="s">
        <v>3310</v>
      </c>
      <c r="G804" s="125" t="s">
        <v>4970</v>
      </c>
      <c r="H804" s="125" t="s">
        <v>3264</v>
      </c>
      <c r="I804" s="125" t="s">
        <v>3265</v>
      </c>
      <c r="J804" s="125" t="s">
        <v>3318</v>
      </c>
      <c r="K804" s="125" t="s">
        <v>3285</v>
      </c>
      <c r="L804" s="125" t="s">
        <v>3272</v>
      </c>
      <c r="M804" s="125" t="s">
        <v>160</v>
      </c>
      <c r="N804" s="125" t="s">
        <v>4789</v>
      </c>
      <c r="O804" s="125" t="s">
        <v>315</v>
      </c>
      <c r="P804" s="125" t="s">
        <v>3331</v>
      </c>
      <c r="Q804" s="126">
        <v>1000</v>
      </c>
      <c r="R804" s="125" t="s">
        <v>4571</v>
      </c>
      <c r="S804" s="187" t="s">
        <v>44</v>
      </c>
      <c r="T804" s="170">
        <v>1000</v>
      </c>
      <c r="U804" s="170">
        <v>500</v>
      </c>
      <c r="V804" s="171" t="s">
        <v>3271</v>
      </c>
      <c r="W804" s="171" t="s">
        <v>132</v>
      </c>
      <c r="X804" s="171" t="s">
        <v>3289</v>
      </c>
      <c r="Y804" s="171" t="s">
        <v>3288</v>
      </c>
      <c r="Z804" s="171">
        <v>31</v>
      </c>
      <c r="AA804" s="171" t="s">
        <v>44</v>
      </c>
      <c r="AB804" s="168" t="s">
        <v>44</v>
      </c>
      <c r="AC804" s="171" t="s">
        <v>44</v>
      </c>
      <c r="AD804" s="168">
        <v>8.0000000000000002E-3</v>
      </c>
      <c r="AE804" s="168" t="s">
        <v>44</v>
      </c>
      <c r="AF804" s="168">
        <v>0.02</v>
      </c>
      <c r="AG804" s="168">
        <v>0.2</v>
      </c>
      <c r="AH804" s="171" t="s">
        <v>133</v>
      </c>
      <c r="AI804" s="171" t="s">
        <v>4607</v>
      </c>
      <c r="AJ804" s="171" t="s">
        <v>130</v>
      </c>
      <c r="AK804" s="172">
        <v>43188</v>
      </c>
      <c r="AL804" s="186" t="s">
        <v>7402</v>
      </c>
      <c r="AM804" s="127">
        <v>-8.3640390613459997E-3</v>
      </c>
      <c r="AN804" s="127">
        <v>2.4504807333987001E-2</v>
      </c>
      <c r="AO804" s="127">
        <v>0.12555465047464809</v>
      </c>
      <c r="AP804" s="127">
        <v>0.12613385873400279</v>
      </c>
      <c r="AQ804" s="127">
        <v>0.14872675925905771</v>
      </c>
      <c r="AR804" s="127">
        <v>0.14936172973133979</v>
      </c>
      <c r="AS804" s="127">
        <v>0.12807200391394821</v>
      </c>
      <c r="AT804" s="127">
        <v>0.1133531533657326</v>
      </c>
      <c r="AU804" s="127" t="s">
        <v>44</v>
      </c>
      <c r="AV804" s="127" t="s">
        <v>44</v>
      </c>
      <c r="AW804" s="127">
        <v>9.4196802284032405E-2</v>
      </c>
      <c r="AX804" s="127" t="s">
        <v>44</v>
      </c>
      <c r="AY804" s="127">
        <v>0.53972550287734278</v>
      </c>
      <c r="AZ804" s="127">
        <v>0.84676937109114203</v>
      </c>
      <c r="BA804" s="127">
        <v>0.95691942938782459</v>
      </c>
      <c r="BB804" s="127">
        <v>1.1751057414370611</v>
      </c>
      <c r="BC804" s="127">
        <v>1.3735709318628886</v>
      </c>
      <c r="BD804" s="127">
        <v>0.98158727084395259</v>
      </c>
      <c r="BE804" s="127">
        <v>0.91613287711987701</v>
      </c>
      <c r="BF804" s="127" t="s">
        <v>44</v>
      </c>
      <c r="BG804" s="127" t="s">
        <v>44</v>
      </c>
      <c r="BH804" s="127">
        <v>1.0601899024534385</v>
      </c>
      <c r="BI804" s="127">
        <v>-1.9273420519599498E-2</v>
      </c>
      <c r="BJ804" s="127">
        <v>-2.0897544793805501E-2</v>
      </c>
      <c r="BK804" s="127">
        <v>-2.2720257382327299E-2</v>
      </c>
      <c r="BL804" s="127">
        <v>-5.0172218369787247E-3</v>
      </c>
      <c r="BM804" s="127">
        <v>1.9672359938205375E-2</v>
      </c>
      <c r="BN804" s="127">
        <v>4.06220015770975E-2</v>
      </c>
      <c r="BO804" s="127">
        <v>-2.4023896708769E-3</v>
      </c>
      <c r="BP804" s="127">
        <v>-1.03768820873015E-2</v>
      </c>
      <c r="BQ804" s="127" t="s">
        <v>44</v>
      </c>
      <c r="BR804" s="127" t="s">
        <v>44</v>
      </c>
      <c r="BS804" s="127">
        <v>4.9114359318538359E-3</v>
      </c>
      <c r="BT804" s="127">
        <v>1.31941001045618E-2</v>
      </c>
      <c r="BU804" s="127">
        <v>1.17475891539786E-2</v>
      </c>
      <c r="BV804" s="174">
        <v>-1.5088792926246868</v>
      </c>
      <c r="BW804" s="174">
        <v>0.31973886734423901</v>
      </c>
      <c r="BX804" s="127">
        <v>-1.3255836100094299E-2</v>
      </c>
      <c r="BY804" s="127">
        <v>-2.23046388912326E-2</v>
      </c>
      <c r="BZ804" s="174">
        <v>-3.3848798248133998E-3</v>
      </c>
      <c r="CA804" s="179">
        <v>3.0724190063862799E-2</v>
      </c>
      <c r="CB804" s="179">
        <v>-4.1621041859753301E-2</v>
      </c>
      <c r="CC804" s="179">
        <v>-1.8630349063623101E-2</v>
      </c>
      <c r="CD804" s="179">
        <v>-0.1472556404874005</v>
      </c>
      <c r="CE804" s="179">
        <v>4.79520150612254E-2</v>
      </c>
      <c r="CF804" s="179">
        <v>3.0872029792013998E-2</v>
      </c>
      <c r="CG804" s="176">
        <v>2.06507343</v>
      </c>
      <c r="CH804" s="168">
        <v>0.3</v>
      </c>
      <c r="CI804" s="169">
        <v>0.2</v>
      </c>
      <c r="CJ804" s="169">
        <v>2.3999999999999998E-3</v>
      </c>
      <c r="CK804" s="169" t="s">
        <v>44</v>
      </c>
      <c r="CL804" s="169">
        <v>2.3999999999999998E-3</v>
      </c>
      <c r="CM804" s="177">
        <v>3251352144.5599999</v>
      </c>
      <c r="CN804" s="177">
        <v>3260014963.6037307</v>
      </c>
      <c r="CO804" s="177">
        <v>7904804.7400000766</v>
      </c>
      <c r="CP804" s="127" t="s">
        <v>44</v>
      </c>
      <c r="CQ804" s="127" t="s">
        <v>44</v>
      </c>
      <c r="CR804" s="127" t="s">
        <v>44</v>
      </c>
      <c r="CS804" s="127" t="s">
        <v>44</v>
      </c>
      <c r="CT804" s="125" t="s">
        <v>44</v>
      </c>
      <c r="CU804" s="125" t="s">
        <v>44</v>
      </c>
      <c r="CV804" s="125" t="s">
        <v>7403</v>
      </c>
      <c r="CW804" s="125" t="s">
        <v>44</v>
      </c>
      <c r="CX804" s="153">
        <v>25569.625694432871</v>
      </c>
    </row>
    <row r="805" spans="1:102" ht="15" customHeight="1" x14ac:dyDescent="0.25">
      <c r="A805" s="8"/>
      <c r="B805" s="128">
        <v>19657463000159</v>
      </c>
      <c r="C805" s="151" t="s">
        <v>7404</v>
      </c>
      <c r="D805" s="125">
        <v>11</v>
      </c>
      <c r="E805" s="125" t="s">
        <v>131</v>
      </c>
      <c r="F805" s="121" t="s">
        <v>3266</v>
      </c>
      <c r="G805" s="125" t="s">
        <v>4970</v>
      </c>
      <c r="H805" s="125" t="s">
        <v>3264</v>
      </c>
      <c r="I805" s="125" t="s">
        <v>3265</v>
      </c>
      <c r="J805" s="125" t="s">
        <v>357</v>
      </c>
      <c r="K805" s="125" t="s">
        <v>3285</v>
      </c>
      <c r="L805" s="125" t="s">
        <v>3272</v>
      </c>
      <c r="M805" s="125" t="s">
        <v>160</v>
      </c>
      <c r="N805" s="125" t="s">
        <v>3305</v>
      </c>
      <c r="O805" s="125" t="s">
        <v>311</v>
      </c>
      <c r="P805" s="125" t="s">
        <v>3331</v>
      </c>
      <c r="Q805" s="126">
        <v>1000</v>
      </c>
      <c r="R805" s="125" t="s">
        <v>4571</v>
      </c>
      <c r="S805" s="187" t="s">
        <v>44</v>
      </c>
      <c r="T805" s="170">
        <v>1000</v>
      </c>
      <c r="U805" s="170">
        <v>500</v>
      </c>
      <c r="V805" s="171" t="s">
        <v>3271</v>
      </c>
      <c r="W805" s="171" t="s">
        <v>132</v>
      </c>
      <c r="X805" s="171" t="s">
        <v>3289</v>
      </c>
      <c r="Y805" s="171" t="s">
        <v>3288</v>
      </c>
      <c r="Z805" s="171">
        <v>31</v>
      </c>
      <c r="AA805" s="171" t="s">
        <v>44</v>
      </c>
      <c r="AB805" s="168" t="s">
        <v>44</v>
      </c>
      <c r="AC805" s="171" t="s">
        <v>44</v>
      </c>
      <c r="AD805" s="168">
        <v>0.01</v>
      </c>
      <c r="AE805" s="168" t="s">
        <v>44</v>
      </c>
      <c r="AF805" s="168">
        <v>1.4999999999999999E-2</v>
      </c>
      <c r="AG805" s="168">
        <v>0.2</v>
      </c>
      <c r="AH805" s="171" t="s">
        <v>4584</v>
      </c>
      <c r="AI805" s="171" t="s">
        <v>4836</v>
      </c>
      <c r="AJ805" s="171" t="s">
        <v>5697</v>
      </c>
      <c r="AK805" s="172">
        <v>41753</v>
      </c>
      <c r="AL805" s="186" t="s">
        <v>7405</v>
      </c>
      <c r="AM805" s="127">
        <v>-1.0725796039382E-3</v>
      </c>
      <c r="AN805" s="127">
        <v>2.0838906084975399E-2</v>
      </c>
      <c r="AO805" s="127">
        <v>8.7742906406692106E-2</v>
      </c>
      <c r="AP805" s="127">
        <v>8.3045324085403202E-2</v>
      </c>
      <c r="AQ805" s="127">
        <v>0.1004347261674714</v>
      </c>
      <c r="AR805" s="127">
        <v>3.8872073937323101E-2</v>
      </c>
      <c r="AS805" s="127">
        <v>0.12917769627729789</v>
      </c>
      <c r="AT805" s="127">
        <v>6.0071307445041598E-2</v>
      </c>
      <c r="AU805" s="127" t="s">
        <v>44</v>
      </c>
      <c r="AV805" s="127" t="s">
        <v>44</v>
      </c>
      <c r="AW805" s="127">
        <v>9.9059871280412201E-2</v>
      </c>
      <c r="AX805" s="127" t="s">
        <v>44</v>
      </c>
      <c r="AY805" s="127">
        <v>0.45898296251966769</v>
      </c>
      <c r="AZ805" s="127">
        <v>0.59175829325976137</v>
      </c>
      <c r="BA805" s="127">
        <v>0.61725837455195687</v>
      </c>
      <c r="BB805" s="127">
        <v>0.75764470354777447</v>
      </c>
      <c r="BC805" s="127">
        <v>0.35747812319509292</v>
      </c>
      <c r="BD805" s="127">
        <v>0.99006167208829199</v>
      </c>
      <c r="BE805" s="127">
        <v>0.48550303267183398</v>
      </c>
      <c r="BF805" s="127" t="s">
        <v>44</v>
      </c>
      <c r="BG805" s="127" t="s">
        <v>44</v>
      </c>
      <c r="BH805" s="127">
        <v>0.99562262499722276</v>
      </c>
      <c r="BI805" s="127">
        <v>-1.1981961062191701E-2</v>
      </c>
      <c r="BJ805" s="127">
        <v>-2.45634460428172E-2</v>
      </c>
      <c r="BK805" s="127">
        <v>-6.0532001450283202E-2</v>
      </c>
      <c r="BL805" s="127">
        <v>-4.5387311802226993E-2</v>
      </c>
      <c r="BM805" s="127">
        <v>-2.8366707080361042E-2</v>
      </c>
      <c r="BN805" s="127">
        <v>-6.9867654216919206E-2</v>
      </c>
      <c r="BO805" s="127">
        <v>-1.2966973075272E-3</v>
      </c>
      <c r="BP805" s="127">
        <v>-6.3658728007992493E-2</v>
      </c>
      <c r="BQ805" s="127" t="s">
        <v>44</v>
      </c>
      <c r="BR805" s="127" t="s">
        <v>44</v>
      </c>
      <c r="BS805" s="127">
        <v>-3.9611687023000108E-4</v>
      </c>
      <c r="BT805" s="127">
        <v>4.7300190014524499E-2</v>
      </c>
      <c r="BU805" s="127">
        <v>4.3424048632063499E-2</v>
      </c>
      <c r="BV805" s="174">
        <v>-1.1218884397685609</v>
      </c>
      <c r="BW805" s="174">
        <v>1.5977046978952601E-2</v>
      </c>
      <c r="BX805" s="127">
        <v>-3.1003130474682901E-2</v>
      </c>
      <c r="BY805" s="127">
        <v>-7.2954960217837705E-2</v>
      </c>
      <c r="BZ805" s="174">
        <v>9.23369855311377E-2</v>
      </c>
      <c r="CA805" s="179">
        <v>0.57380210281216171</v>
      </c>
      <c r="CB805" s="179">
        <v>-0.39442031560219559</v>
      </c>
      <c r="CC805" s="179">
        <v>0.80638111558853809</v>
      </c>
      <c r="CD805" s="179">
        <v>0.93077651049130061</v>
      </c>
      <c r="CE805" s="179">
        <v>4.2019605837241097E-2</v>
      </c>
      <c r="CF805" s="179">
        <v>0.68770430390045889</v>
      </c>
      <c r="CG805" s="176">
        <v>3.0982519599999998</v>
      </c>
      <c r="CH805" s="168">
        <v>0.3</v>
      </c>
      <c r="CI805" s="169">
        <v>0.2</v>
      </c>
      <c r="CJ805" s="169">
        <v>3.0000000000000001E-3</v>
      </c>
      <c r="CK805" s="169" t="s">
        <v>44</v>
      </c>
      <c r="CL805" s="169">
        <v>3.0000000000000001E-3</v>
      </c>
      <c r="CM805" s="177">
        <v>491716514.67000002</v>
      </c>
      <c r="CN805" s="177">
        <v>492421513.8488887</v>
      </c>
      <c r="CO805" s="177">
        <v>-14948629.609999999</v>
      </c>
      <c r="CP805" s="127" t="s">
        <v>44</v>
      </c>
      <c r="CQ805" s="127" t="s">
        <v>44</v>
      </c>
      <c r="CR805" s="127" t="s">
        <v>44</v>
      </c>
      <c r="CS805" s="127" t="s">
        <v>44</v>
      </c>
      <c r="CT805" s="125" t="s">
        <v>44</v>
      </c>
      <c r="CU805" s="125" t="s">
        <v>44</v>
      </c>
      <c r="CV805" s="125" t="s">
        <v>7406</v>
      </c>
      <c r="CW805" s="125" t="s">
        <v>44</v>
      </c>
      <c r="CX805" s="153">
        <v>25569.625694432871</v>
      </c>
    </row>
    <row r="806" spans="1:102" ht="15" customHeight="1" x14ac:dyDescent="0.25">
      <c r="A806" s="8"/>
      <c r="B806" s="128">
        <v>16575255000112</v>
      </c>
      <c r="C806" s="151" t="s">
        <v>764</v>
      </c>
      <c r="D806" s="125">
        <v>26</v>
      </c>
      <c r="E806" s="125"/>
      <c r="F806" s="121" t="s">
        <v>3274</v>
      </c>
      <c r="G806" s="125" t="s">
        <v>706</v>
      </c>
      <c r="H806" s="125" t="s">
        <v>3256</v>
      </c>
      <c r="I806" s="125" t="s">
        <v>3256</v>
      </c>
      <c r="J806" s="125" t="s">
        <v>3317</v>
      </c>
      <c r="K806" s="125" t="s">
        <v>3285</v>
      </c>
      <c r="L806" s="125" t="s">
        <v>3272</v>
      </c>
      <c r="M806" s="125" t="s">
        <v>112</v>
      </c>
      <c r="N806" s="125" t="s">
        <v>164</v>
      </c>
      <c r="O806" s="125" t="s">
        <v>3294</v>
      </c>
      <c r="P806" s="125" t="s">
        <v>3308</v>
      </c>
      <c r="Q806" s="126">
        <v>500</v>
      </c>
      <c r="R806" s="125" t="s">
        <v>4571</v>
      </c>
      <c r="S806" s="187" t="s">
        <v>44</v>
      </c>
      <c r="T806" s="170">
        <v>500</v>
      </c>
      <c r="U806" s="170">
        <v>500</v>
      </c>
      <c r="V806" s="171" t="s">
        <v>3271</v>
      </c>
      <c r="W806" s="171" t="s">
        <v>3288</v>
      </c>
      <c r="X806" s="171" t="s">
        <v>3288</v>
      </c>
      <c r="Y806" s="171" t="s">
        <v>3292</v>
      </c>
      <c r="Z806" s="171">
        <v>3</v>
      </c>
      <c r="AA806" s="171" t="s">
        <v>44</v>
      </c>
      <c r="AB806" s="168" t="s">
        <v>44</v>
      </c>
      <c r="AC806" s="171" t="s">
        <v>44</v>
      </c>
      <c r="AD806" s="168">
        <v>0.03</v>
      </c>
      <c r="AE806" s="168" t="s">
        <v>44</v>
      </c>
      <c r="AF806" s="168">
        <v>3.5000000000000003E-2</v>
      </c>
      <c r="AG806" s="168" t="s">
        <v>44</v>
      </c>
      <c r="AH806" s="171" t="s">
        <v>44</v>
      </c>
      <c r="AI806" s="171" t="s">
        <v>44</v>
      </c>
      <c r="AJ806" s="171" t="s">
        <v>44</v>
      </c>
      <c r="AK806" s="172">
        <v>41183</v>
      </c>
      <c r="AL806" s="186" t="s">
        <v>7407</v>
      </c>
      <c r="AM806" s="127">
        <v>5.0627563709646E-3</v>
      </c>
      <c r="AN806" s="127">
        <v>0.13433714175532341</v>
      </c>
      <c r="AO806" s="127">
        <v>0.40147541501139949</v>
      </c>
      <c r="AP806" s="127">
        <v>0.25026700359966231</v>
      </c>
      <c r="AQ806" s="127">
        <v>0.2305813650808079</v>
      </c>
      <c r="AR806" s="127">
        <v>-0.14054019667548601</v>
      </c>
      <c r="AS806" s="127">
        <v>0.2483607764035769</v>
      </c>
      <c r="AT806" s="127">
        <v>0.15912875359982759</v>
      </c>
      <c r="AU806" s="127" t="s">
        <v>44</v>
      </c>
      <c r="AV806" s="127" t="s">
        <v>44</v>
      </c>
      <c r="AW806" s="127">
        <v>0.133109349828957</v>
      </c>
      <c r="AX806" s="127">
        <v>0.46407364068605589</v>
      </c>
      <c r="AY806" s="127">
        <v>2.9588145869008877</v>
      </c>
      <c r="AZ806" s="127">
        <v>2.7076423166531924</v>
      </c>
      <c r="BA806" s="127">
        <v>2.0095125963701705</v>
      </c>
      <c r="BB806" s="127">
        <v>1.9671478084735947</v>
      </c>
      <c r="BC806" s="127" t="s">
        <v>44</v>
      </c>
      <c r="BD806" s="127">
        <v>1.903521216537484</v>
      </c>
      <c r="BE806" s="127">
        <v>1.2860964034899205</v>
      </c>
      <c r="BF806" s="127" t="s">
        <v>44</v>
      </c>
      <c r="BG806" s="127" t="s">
        <v>44</v>
      </c>
      <c r="BH806" s="127">
        <v>1.7549137936901895</v>
      </c>
      <c r="BI806" s="127">
        <v>-5.8466250872887997E-3</v>
      </c>
      <c r="BJ806" s="127">
        <v>8.8934789627530694E-2</v>
      </c>
      <c r="BK806" s="127">
        <v>0.2532005071544241</v>
      </c>
      <c r="BL806" s="127">
        <v>0.11180191758216185</v>
      </c>
      <c r="BM806" s="127">
        <v>0.10147122065640324</v>
      </c>
      <c r="BN806" s="127">
        <v>-0.2492799248297283</v>
      </c>
      <c r="BO806" s="127">
        <v>0.1178863828187517</v>
      </c>
      <c r="BP806" s="127">
        <v>3.53987181467934E-2</v>
      </c>
      <c r="BQ806" s="127" t="s">
        <v>44</v>
      </c>
      <c r="BR806" s="127" t="s">
        <v>44</v>
      </c>
      <c r="BS806" s="127">
        <v>5.3222909157624843E-2</v>
      </c>
      <c r="BT806" s="127">
        <v>0.18455994342137891</v>
      </c>
      <c r="BU806" s="127">
        <v>0.2029834542790559</v>
      </c>
      <c r="BV806" s="174">
        <v>1.172881075746588</v>
      </c>
      <c r="BW806" s="174">
        <v>0.25947851698613578</v>
      </c>
      <c r="BX806" s="127">
        <v>-7.9372800360731494E-2</v>
      </c>
      <c r="BY806" s="127">
        <v>-0.45226374370576911</v>
      </c>
      <c r="BZ806" s="174">
        <v>0.76590803412268216</v>
      </c>
      <c r="CA806" s="179">
        <v>0.9123817361155494</v>
      </c>
      <c r="CB806" s="179">
        <v>-0.44960509054065712</v>
      </c>
      <c r="CC806" s="179">
        <v>0.64238333314798779</v>
      </c>
      <c r="CD806" s="179">
        <v>0.53839706145975419</v>
      </c>
      <c r="CE806" s="179">
        <v>7.6895690661451299E-2</v>
      </c>
      <c r="CF806" s="179">
        <v>0.75501454018114</v>
      </c>
      <c r="CG806" s="176">
        <v>5.4195321700000001</v>
      </c>
      <c r="CH806" s="168">
        <v>0.3</v>
      </c>
      <c r="CI806" s="169" t="s">
        <v>44</v>
      </c>
      <c r="CJ806" s="169">
        <v>8.9999999999999993E-3</v>
      </c>
      <c r="CK806" s="169" t="s">
        <v>44</v>
      </c>
      <c r="CL806" s="169">
        <v>8.9999999999999993E-3</v>
      </c>
      <c r="CM806" s="177">
        <v>549075004.72000003</v>
      </c>
      <c r="CN806" s="177">
        <v>496116451.06380957</v>
      </c>
      <c r="CO806" s="177">
        <v>74750305.950000063</v>
      </c>
      <c r="CP806" s="127" t="s">
        <v>44</v>
      </c>
      <c r="CQ806" s="127" t="s">
        <v>44</v>
      </c>
      <c r="CR806" s="127" t="s">
        <v>44</v>
      </c>
      <c r="CS806" s="127" t="s">
        <v>44</v>
      </c>
      <c r="CT806" s="125" t="s">
        <v>44</v>
      </c>
      <c r="CU806" s="125" t="s">
        <v>44</v>
      </c>
      <c r="CV806" s="125" t="s">
        <v>7408</v>
      </c>
      <c r="CW806" s="125" t="s">
        <v>44</v>
      </c>
      <c r="CX806" s="153">
        <v>25569.625694432871</v>
      </c>
    </row>
    <row r="807" spans="1:102" ht="15" customHeight="1" x14ac:dyDescent="0.25">
      <c r="A807" s="8"/>
      <c r="B807" s="128">
        <v>45088790000147</v>
      </c>
      <c r="C807" s="151" t="s">
        <v>7409</v>
      </c>
      <c r="D807" s="125">
        <v>30</v>
      </c>
      <c r="E807" s="125"/>
      <c r="F807" s="121"/>
      <c r="G807" s="125" t="s">
        <v>3923</v>
      </c>
      <c r="H807" s="125" t="s">
        <v>347</v>
      </c>
      <c r="I807" s="125" t="s">
        <v>3256</v>
      </c>
      <c r="J807" s="125" t="s">
        <v>3317</v>
      </c>
      <c r="K807" s="125" t="s">
        <v>3298</v>
      </c>
      <c r="L807" s="125" t="s">
        <v>3272</v>
      </c>
      <c r="M807" s="125" t="s">
        <v>5341</v>
      </c>
      <c r="N807" s="125" t="s">
        <v>5342</v>
      </c>
      <c r="O807" s="125" t="s">
        <v>728</v>
      </c>
      <c r="P807" s="125" t="s">
        <v>3295</v>
      </c>
      <c r="Q807" s="126">
        <v>200</v>
      </c>
      <c r="R807" s="125" t="s">
        <v>4612</v>
      </c>
      <c r="S807" s="187" t="s">
        <v>44</v>
      </c>
      <c r="T807" s="170">
        <v>0.01</v>
      </c>
      <c r="U807" s="170">
        <v>200</v>
      </c>
      <c r="V807" s="171" t="s">
        <v>3271</v>
      </c>
      <c r="W807" s="171" t="s">
        <v>132</v>
      </c>
      <c r="X807" s="171" t="s">
        <v>3288</v>
      </c>
      <c r="Y807" s="171" t="s">
        <v>3296</v>
      </c>
      <c r="Z807" s="171">
        <v>5</v>
      </c>
      <c r="AA807" s="171" t="s">
        <v>44</v>
      </c>
      <c r="AB807" s="168" t="s">
        <v>44</v>
      </c>
      <c r="AC807" s="171" t="s">
        <v>44</v>
      </c>
      <c r="AD807" s="168">
        <v>2E-3</v>
      </c>
      <c r="AE807" s="168" t="s">
        <v>44</v>
      </c>
      <c r="AF807" s="168">
        <v>2E-3</v>
      </c>
      <c r="AG807" s="168" t="s">
        <v>44</v>
      </c>
      <c r="AH807" s="171" t="s">
        <v>44</v>
      </c>
      <c r="AI807" s="171" t="s">
        <v>44</v>
      </c>
      <c r="AJ807" s="171" t="s">
        <v>3246</v>
      </c>
      <c r="AK807" s="172">
        <v>44726</v>
      </c>
      <c r="AL807" s="186" t="s">
        <v>7410</v>
      </c>
      <c r="AM807" s="127">
        <v>5.9136684169220903E-2</v>
      </c>
      <c r="AN807" s="127">
        <v>0.22309553490551229</v>
      </c>
      <c r="AO807" s="127">
        <v>0.89328600624808896</v>
      </c>
      <c r="AP807" s="127">
        <v>0.51943803928641241</v>
      </c>
      <c r="AQ807" s="127">
        <v>0.373683260130867</v>
      </c>
      <c r="AR807" s="127">
        <v>-0.16831748990173559</v>
      </c>
      <c r="AS807" s="127">
        <v>1.21243770669388E-2</v>
      </c>
      <c r="AT807" s="127" t="s">
        <v>44</v>
      </c>
      <c r="AU807" s="127" t="s">
        <v>44</v>
      </c>
      <c r="AV807" s="127" t="s">
        <v>44</v>
      </c>
      <c r="AW807" s="127">
        <v>0.21139915503324849</v>
      </c>
      <c r="AX807" s="127">
        <v>5.4207183418708933</v>
      </c>
      <c r="AY807" s="127">
        <v>4.9137439901257114</v>
      </c>
      <c r="AZ807" s="127">
        <v>6.0245257890144464</v>
      </c>
      <c r="BA807" s="127">
        <v>4.669716547691702</v>
      </c>
      <c r="BB807" s="127">
        <v>3.6270593384577223</v>
      </c>
      <c r="BC807" s="127" t="s">
        <v>44</v>
      </c>
      <c r="BD807" s="127">
        <v>9.2925337561016494E-2</v>
      </c>
      <c r="BE807" s="127" t="s">
        <v>44</v>
      </c>
      <c r="BF807" s="127" t="s">
        <v>44</v>
      </c>
      <c r="BG807" s="127" t="s">
        <v>44</v>
      </c>
      <c r="BH807" s="127">
        <v>1.8115652489584251</v>
      </c>
      <c r="BI807" s="127">
        <v>4.8227302710967403E-2</v>
      </c>
      <c r="BJ807" s="127">
        <v>0.1776931827777197</v>
      </c>
      <c r="BK807" s="127">
        <v>0.74501109839111357</v>
      </c>
      <c r="BL807" s="127">
        <v>0.36734121836596567</v>
      </c>
      <c r="BM807" s="127">
        <v>0.2453764704828667</v>
      </c>
      <c r="BN807" s="127">
        <v>-0.27705721805597799</v>
      </c>
      <c r="BO807" s="127">
        <v>-0.11835001651788631</v>
      </c>
      <c r="BP807" s="127" t="s">
        <v>44</v>
      </c>
      <c r="BQ807" s="127" t="s">
        <v>44</v>
      </c>
      <c r="BR807" s="127" t="s">
        <v>44</v>
      </c>
      <c r="BS807" s="127">
        <v>8.4808317707238068E-2</v>
      </c>
      <c r="BT807" s="127">
        <v>0.2763184543667131</v>
      </c>
      <c r="BU807" s="127">
        <v>0.2758876458640947</v>
      </c>
      <c r="BV807" s="174">
        <v>1.9491579636308636</v>
      </c>
      <c r="BW807" s="174">
        <v>0.38829974986847671</v>
      </c>
      <c r="BX807" s="127">
        <v>-0.154793024154532</v>
      </c>
      <c r="BY807" s="127">
        <v>-0.40804311946836819</v>
      </c>
      <c r="BZ807" s="174">
        <v>1.1033954823566106</v>
      </c>
      <c r="CA807" s="179">
        <v>0.7414059122514054</v>
      </c>
      <c r="CB807" s="179">
        <v>-0.37425627307417048</v>
      </c>
      <c r="CC807" s="179">
        <v>0.50463474785592821</v>
      </c>
      <c r="CD807" s="179">
        <v>0.39157399227968248</v>
      </c>
      <c r="CE807" s="179">
        <v>-6.1807136540171998E-3</v>
      </c>
      <c r="CF807" s="179">
        <v>0.56832381491304418</v>
      </c>
      <c r="CG807" s="176">
        <v>2.09691772</v>
      </c>
      <c r="CH807" s="168" t="s">
        <v>44</v>
      </c>
      <c r="CI807" s="169" t="s">
        <v>44</v>
      </c>
      <c r="CJ807" s="169" t="s">
        <v>44</v>
      </c>
      <c r="CK807" s="169" t="s">
        <v>44</v>
      </c>
      <c r="CL807" s="169" t="s">
        <v>44</v>
      </c>
      <c r="CM807" s="177">
        <v>1324011079.25</v>
      </c>
      <c r="CN807" s="177">
        <v>1220246349.2261107</v>
      </c>
      <c r="CO807" s="177">
        <v>-21192363.960000001</v>
      </c>
      <c r="CP807" s="127" t="s">
        <v>44</v>
      </c>
      <c r="CQ807" s="127" t="s">
        <v>44</v>
      </c>
      <c r="CR807" s="127" t="s">
        <v>44</v>
      </c>
      <c r="CS807" s="127" t="s">
        <v>44</v>
      </c>
      <c r="CT807" s="125" t="s">
        <v>44</v>
      </c>
      <c r="CU807" s="125" t="s">
        <v>44</v>
      </c>
      <c r="CV807" s="125" t="s">
        <v>7411</v>
      </c>
      <c r="CW807" s="125" t="s">
        <v>44</v>
      </c>
      <c r="CX807" s="153">
        <v>25569.604861099539</v>
      </c>
    </row>
    <row r="808" spans="1:102" ht="15" customHeight="1" x14ac:dyDescent="0.25">
      <c r="A808" s="8"/>
      <c r="B808" s="128">
        <v>55994151000102</v>
      </c>
      <c r="C808" s="151" t="s">
        <v>7412</v>
      </c>
      <c r="D808" s="125">
        <v>11</v>
      </c>
      <c r="E808" s="125"/>
      <c r="F808" s="121"/>
      <c r="G808" s="125" t="s">
        <v>706</v>
      </c>
      <c r="H808" s="125" t="s">
        <v>3264</v>
      </c>
      <c r="I808" s="125" t="s">
        <v>3265</v>
      </c>
      <c r="J808" s="125" t="s">
        <v>357</v>
      </c>
      <c r="K808" s="125" t="s">
        <v>3285</v>
      </c>
      <c r="L808" s="125" t="s">
        <v>3272</v>
      </c>
      <c r="M808" s="125" t="s">
        <v>160</v>
      </c>
      <c r="N808" s="125" t="s">
        <v>3305</v>
      </c>
      <c r="O808" s="125" t="s">
        <v>311</v>
      </c>
      <c r="P808" s="125" t="s">
        <v>4722</v>
      </c>
      <c r="Q808" s="126">
        <v>1000</v>
      </c>
      <c r="R808" s="125" t="s">
        <v>4571</v>
      </c>
      <c r="S808" s="187" t="s">
        <v>44</v>
      </c>
      <c r="T808" s="170">
        <v>500</v>
      </c>
      <c r="U808" s="170">
        <v>500</v>
      </c>
      <c r="V808" s="171" t="s">
        <v>3271</v>
      </c>
      <c r="W808" s="171" t="s">
        <v>132</v>
      </c>
      <c r="X808" s="171" t="s">
        <v>3289</v>
      </c>
      <c r="Y808" s="171" t="s">
        <v>3288</v>
      </c>
      <c r="Z808" s="171">
        <v>31</v>
      </c>
      <c r="AA808" s="171" t="s">
        <v>44</v>
      </c>
      <c r="AB808" s="168" t="s">
        <v>44</v>
      </c>
      <c r="AC808" s="171" t="s">
        <v>44</v>
      </c>
      <c r="AD808" s="168">
        <v>8.0000000000000002E-3</v>
      </c>
      <c r="AE808" s="168" t="s">
        <v>44</v>
      </c>
      <c r="AF808" s="168">
        <v>1.2E-2</v>
      </c>
      <c r="AG808" s="168">
        <v>0.2</v>
      </c>
      <c r="AH808" s="171" t="s">
        <v>3253</v>
      </c>
      <c r="AI808" s="171" t="s">
        <v>3254</v>
      </c>
      <c r="AJ808" s="171" t="s">
        <v>4619</v>
      </c>
      <c r="AK808" s="172">
        <v>45497</v>
      </c>
      <c r="AL808" s="186" t="s">
        <v>7413</v>
      </c>
      <c r="AM808" s="127">
        <v>1.7872916056954999E-3</v>
      </c>
      <c r="AN808" s="127">
        <v>4.0344899522499297E-2</v>
      </c>
      <c r="AO808" s="127">
        <v>0.1156230916728757</v>
      </c>
      <c r="AP808" s="127" t="s">
        <v>44</v>
      </c>
      <c r="AQ808" s="127" t="s">
        <v>44</v>
      </c>
      <c r="AR808" s="127" t="s">
        <v>44</v>
      </c>
      <c r="AS808" s="127" t="s">
        <v>44</v>
      </c>
      <c r="AT808" s="127" t="s">
        <v>44</v>
      </c>
      <c r="AU808" s="127" t="s">
        <v>44</v>
      </c>
      <c r="AV808" s="127" t="s">
        <v>44</v>
      </c>
      <c r="AW808" s="127">
        <v>0.1121082293413169</v>
      </c>
      <c r="AX808" s="127">
        <v>0.16383070044208589</v>
      </c>
      <c r="AY808" s="127">
        <v>0.88860813662124216</v>
      </c>
      <c r="AZ808" s="127">
        <v>0.7797886597535757</v>
      </c>
      <c r="BA808" s="127" t="s">
        <v>44</v>
      </c>
      <c r="BB808" s="127" t="s">
        <v>44</v>
      </c>
      <c r="BC808" s="127" t="s">
        <v>44</v>
      </c>
      <c r="BD808" s="127" t="s">
        <v>44</v>
      </c>
      <c r="BE808" s="127" t="s">
        <v>44</v>
      </c>
      <c r="BF808" s="127" t="s">
        <v>44</v>
      </c>
      <c r="BG808" s="127" t="s">
        <v>44</v>
      </c>
      <c r="BH808" s="127">
        <v>0.813683241802031</v>
      </c>
      <c r="BI808" s="127">
        <v>-9.1220898525578992E-3</v>
      </c>
      <c r="BJ808" s="127">
        <v>-5.0574526052933003E-3</v>
      </c>
      <c r="BK808" s="127">
        <v>-3.2651816184099597E-2</v>
      </c>
      <c r="BL808" s="127" t="s">
        <v>44</v>
      </c>
      <c r="BM808" s="127" t="s">
        <v>44</v>
      </c>
      <c r="BN808" s="127" t="s">
        <v>44</v>
      </c>
      <c r="BO808" s="127" t="s">
        <v>44</v>
      </c>
      <c r="BP808" s="127" t="s">
        <v>44</v>
      </c>
      <c r="BQ808" s="127" t="s">
        <v>44</v>
      </c>
      <c r="BR808" s="127" t="s">
        <v>44</v>
      </c>
      <c r="BS808" s="127">
        <v>-2.2561929450907958E-2</v>
      </c>
      <c r="BT808" s="127">
        <v>1.8236661520468701E-2</v>
      </c>
      <c r="BU808" s="127">
        <v>2.09306048705858E-2</v>
      </c>
      <c r="BV808" s="174">
        <v>-1.5735470793065276</v>
      </c>
      <c r="BW808" s="174">
        <v>-1.0350645861829335</v>
      </c>
      <c r="BX808" s="127">
        <v>-7.3710650986692997E-3</v>
      </c>
      <c r="BY808" s="127">
        <v>-1.61433634678597E-2</v>
      </c>
      <c r="BZ808" s="174">
        <v>5.92035517740142E-2</v>
      </c>
      <c r="CA808" s="179">
        <v>0.5267473224877105</v>
      </c>
      <c r="CB808" s="179">
        <v>-0.35089720739938568</v>
      </c>
      <c r="CC808" s="179">
        <v>0.73468517394422783</v>
      </c>
      <c r="CD808" s="179">
        <v>0.75331776033966147</v>
      </c>
      <c r="CE808" s="179">
        <v>5.4383587165461197E-2</v>
      </c>
      <c r="CF808" s="179">
        <v>0.61813199071470748</v>
      </c>
      <c r="CG808" s="176">
        <v>1.1957606300000001</v>
      </c>
      <c r="CH808" s="168">
        <v>0.252</v>
      </c>
      <c r="CI808" s="169">
        <v>0.125</v>
      </c>
      <c r="CJ808" s="169">
        <v>2.016E-3</v>
      </c>
      <c r="CK808" s="169" t="s">
        <v>44</v>
      </c>
      <c r="CL808" s="169">
        <v>2.016E-3</v>
      </c>
      <c r="CM808" s="177">
        <v>50264233.640000001</v>
      </c>
      <c r="CN808" s="177">
        <v>41841915.89952381</v>
      </c>
      <c r="CO808" s="177">
        <v>12493053.77</v>
      </c>
      <c r="CP808" s="127" t="s">
        <v>44</v>
      </c>
      <c r="CQ808" s="127" t="s">
        <v>44</v>
      </c>
      <c r="CR808" s="127" t="s">
        <v>44</v>
      </c>
      <c r="CS808" s="127" t="s">
        <v>44</v>
      </c>
      <c r="CT808" s="125" t="s">
        <v>44</v>
      </c>
      <c r="CU808" s="125" t="s">
        <v>44</v>
      </c>
      <c r="CV808" s="125" t="s">
        <v>7414</v>
      </c>
      <c r="CW808" s="125" t="s">
        <v>44</v>
      </c>
      <c r="CX808" s="153">
        <v>25569.625694432871</v>
      </c>
    </row>
    <row r="809" spans="1:102" ht="15" customHeight="1" x14ac:dyDescent="0.25">
      <c r="A809" s="8"/>
      <c r="B809" s="128">
        <v>53095152000181</v>
      </c>
      <c r="C809" s="151" t="s">
        <v>7415</v>
      </c>
      <c r="D809" s="125">
        <v>11</v>
      </c>
      <c r="E809" s="125" t="s">
        <v>131</v>
      </c>
      <c r="F809" s="121"/>
      <c r="G809" s="125" t="s">
        <v>7416</v>
      </c>
      <c r="H809" s="125" t="s">
        <v>347</v>
      </c>
      <c r="I809" s="125" t="s">
        <v>3316</v>
      </c>
      <c r="J809" s="125" t="s">
        <v>3317</v>
      </c>
      <c r="K809" s="125" t="s">
        <v>3285</v>
      </c>
      <c r="L809" s="125" t="s">
        <v>3272</v>
      </c>
      <c r="M809" s="125" t="s">
        <v>160</v>
      </c>
      <c r="N809" s="125" t="s">
        <v>3305</v>
      </c>
      <c r="O809" s="125" t="s">
        <v>5936</v>
      </c>
      <c r="P809" s="125" t="s">
        <v>4722</v>
      </c>
      <c r="Q809" s="126">
        <v>1000</v>
      </c>
      <c r="R809" s="125" t="s">
        <v>4571</v>
      </c>
      <c r="S809" s="187" t="s">
        <v>44</v>
      </c>
      <c r="T809" s="170">
        <v>500</v>
      </c>
      <c r="U809" s="170">
        <v>500</v>
      </c>
      <c r="V809" s="171" t="s">
        <v>3271</v>
      </c>
      <c r="W809" s="171" t="s">
        <v>132</v>
      </c>
      <c r="X809" s="171" t="s">
        <v>3289</v>
      </c>
      <c r="Y809" s="171" t="s">
        <v>3288</v>
      </c>
      <c r="Z809" s="171">
        <v>31</v>
      </c>
      <c r="AA809" s="171" t="s">
        <v>44</v>
      </c>
      <c r="AB809" s="168" t="s">
        <v>44</v>
      </c>
      <c r="AC809" s="171" t="s">
        <v>44</v>
      </c>
      <c r="AD809" s="168">
        <v>0.01</v>
      </c>
      <c r="AE809" s="168" t="s">
        <v>44</v>
      </c>
      <c r="AF809" s="168">
        <v>1.2E-2</v>
      </c>
      <c r="AG809" s="168">
        <v>0.2</v>
      </c>
      <c r="AH809" s="171" t="s">
        <v>3253</v>
      </c>
      <c r="AI809" s="171" t="s">
        <v>3254</v>
      </c>
      <c r="AJ809" s="171" t="s">
        <v>130</v>
      </c>
      <c r="AK809" s="172">
        <v>45659</v>
      </c>
      <c r="AL809" s="186" t="s">
        <v>7417</v>
      </c>
      <c r="AM809" s="127">
        <v>-1.44490204796322E-2</v>
      </c>
      <c r="AN809" s="127">
        <v>9.6666136341338992E-3</v>
      </c>
      <c r="AO809" s="127">
        <v>0.1118645171409995</v>
      </c>
      <c r="AP809" s="127" t="s">
        <v>44</v>
      </c>
      <c r="AQ809" s="127" t="s">
        <v>44</v>
      </c>
      <c r="AR809" s="127" t="s">
        <v>44</v>
      </c>
      <c r="AS809" s="127" t="s">
        <v>44</v>
      </c>
      <c r="AT809" s="127" t="s">
        <v>44</v>
      </c>
      <c r="AU809" s="127" t="s">
        <v>44</v>
      </c>
      <c r="AV809" s="127" t="s">
        <v>44</v>
      </c>
      <c r="AW809" s="127">
        <v>0.1240946070536148</v>
      </c>
      <c r="AX809" s="127" t="s">
        <v>44</v>
      </c>
      <c r="AY809" s="127">
        <v>0.2129099745080513</v>
      </c>
      <c r="AZ809" s="127">
        <v>0.75443997071239477</v>
      </c>
      <c r="BA809" s="127" t="s">
        <v>44</v>
      </c>
      <c r="BB809" s="127" t="s">
        <v>44</v>
      </c>
      <c r="BC809" s="127" t="s">
        <v>44</v>
      </c>
      <c r="BD809" s="127" t="s">
        <v>44</v>
      </c>
      <c r="BE809" s="127" t="s">
        <v>44</v>
      </c>
      <c r="BF809" s="127" t="s">
        <v>44</v>
      </c>
      <c r="BG809" s="127" t="s">
        <v>44</v>
      </c>
      <c r="BH809" s="127">
        <v>0.8567205805437581</v>
      </c>
      <c r="BI809" s="127">
        <v>-2.5358401937885699E-2</v>
      </c>
      <c r="BJ809" s="127">
        <v>-3.57357384936587E-2</v>
      </c>
      <c r="BK809" s="127">
        <v>-3.64103907159758E-2</v>
      </c>
      <c r="BL809" s="127" t="s">
        <v>44</v>
      </c>
      <c r="BM809" s="127" t="s">
        <v>44</v>
      </c>
      <c r="BN809" s="127" t="s">
        <v>44</v>
      </c>
      <c r="BO809" s="127" t="s">
        <v>44</v>
      </c>
      <c r="BP809" s="127" t="s">
        <v>44</v>
      </c>
      <c r="BQ809" s="127" t="s">
        <v>44</v>
      </c>
      <c r="BR809" s="127" t="s">
        <v>44</v>
      </c>
      <c r="BS809" s="127">
        <v>-1.8127985252601175E-2</v>
      </c>
      <c r="BT809" s="127">
        <v>1.74467080076381E-2</v>
      </c>
      <c r="BU809" s="127">
        <v>1.5932822691937899E-2</v>
      </c>
      <c r="BV809" s="174">
        <v>-1.8391048894847108</v>
      </c>
      <c r="BW809" s="174">
        <v>-1.1171861955076789</v>
      </c>
      <c r="BX809" s="127">
        <v>-2.6150723432223799E-2</v>
      </c>
      <c r="BY809" s="127">
        <v>-2.6150723432223799E-2</v>
      </c>
      <c r="BZ809" s="174">
        <v>2.51052361946674E-2</v>
      </c>
      <c r="CA809" s="179">
        <v>0.32316761885040107</v>
      </c>
      <c r="CB809" s="179">
        <v>-0.10902105131121941</v>
      </c>
      <c r="CC809" s="179">
        <v>0.4198115282976001</v>
      </c>
      <c r="CD809" s="179">
        <v>0.2264021325106863</v>
      </c>
      <c r="CE809" s="179">
        <v>0.19312645524419109</v>
      </c>
      <c r="CF809" s="179">
        <v>0.42016644885545218</v>
      </c>
      <c r="CG809" s="176">
        <v>1.1666236000000001</v>
      </c>
      <c r="CH809" s="168">
        <v>0.25</v>
      </c>
      <c r="CI809" s="169">
        <v>0.125</v>
      </c>
      <c r="CJ809" s="169">
        <v>2.5000000000000001E-3</v>
      </c>
      <c r="CK809" s="169" t="s">
        <v>44</v>
      </c>
      <c r="CL809" s="169">
        <v>2.5000000000000001E-3</v>
      </c>
      <c r="CM809" s="177">
        <v>320602401.38999999</v>
      </c>
      <c r="CN809" s="177">
        <v>321740253.47499985</v>
      </c>
      <c r="CO809" s="177">
        <v>10518909.509999994</v>
      </c>
      <c r="CP809" s="127" t="s">
        <v>44</v>
      </c>
      <c r="CQ809" s="127" t="s">
        <v>44</v>
      </c>
      <c r="CR809" s="127" t="s">
        <v>44</v>
      </c>
      <c r="CS809" s="127" t="s">
        <v>44</v>
      </c>
      <c r="CT809" s="125" t="s">
        <v>44</v>
      </c>
      <c r="CU809" s="125" t="s">
        <v>44</v>
      </c>
      <c r="CV809" s="125" t="s">
        <v>7418</v>
      </c>
      <c r="CW809" s="125" t="s">
        <v>44</v>
      </c>
      <c r="CX809" s="153">
        <v>25569.625694432871</v>
      </c>
    </row>
    <row r="810" spans="1:102" ht="15" customHeight="1" x14ac:dyDescent="0.25">
      <c r="A810" s="8"/>
      <c r="B810" s="128">
        <v>34867766000190</v>
      </c>
      <c r="C810" s="151" t="s">
        <v>7419</v>
      </c>
      <c r="D810" s="125">
        <v>11</v>
      </c>
      <c r="E810" s="125"/>
      <c r="F810" s="121" t="s">
        <v>3274</v>
      </c>
      <c r="G810" s="125" t="s">
        <v>706</v>
      </c>
      <c r="H810" s="125" t="s">
        <v>347</v>
      </c>
      <c r="I810" s="125" t="s">
        <v>3316</v>
      </c>
      <c r="J810" s="125" t="s">
        <v>3317</v>
      </c>
      <c r="K810" s="125" t="s">
        <v>3285</v>
      </c>
      <c r="L810" s="125" t="s">
        <v>3272</v>
      </c>
      <c r="M810" s="125" t="s">
        <v>160</v>
      </c>
      <c r="N810" s="125" t="s">
        <v>3305</v>
      </c>
      <c r="O810" s="125" t="s">
        <v>4761</v>
      </c>
      <c r="P810" s="125" t="s">
        <v>3299</v>
      </c>
      <c r="Q810" s="126">
        <v>500</v>
      </c>
      <c r="R810" s="125" t="s">
        <v>4571</v>
      </c>
      <c r="S810" s="187" t="s">
        <v>44</v>
      </c>
      <c r="T810" s="170">
        <v>500</v>
      </c>
      <c r="U810" s="170">
        <v>500</v>
      </c>
      <c r="V810" s="171" t="s">
        <v>3271</v>
      </c>
      <c r="W810" s="171" t="s">
        <v>132</v>
      </c>
      <c r="X810" s="171" t="s">
        <v>132</v>
      </c>
      <c r="Y810" s="171" t="s">
        <v>3288</v>
      </c>
      <c r="Z810" s="171">
        <v>1</v>
      </c>
      <c r="AA810" s="171" t="s">
        <v>44</v>
      </c>
      <c r="AB810" s="168" t="s">
        <v>44</v>
      </c>
      <c r="AC810" s="171" t="s">
        <v>7420</v>
      </c>
      <c r="AD810" s="168">
        <v>9.0000000000000011E-3</v>
      </c>
      <c r="AE810" s="168">
        <v>4.1000000000000002E-2</v>
      </c>
      <c r="AF810" s="168">
        <v>1.1000000000000001E-2</v>
      </c>
      <c r="AG810" s="168">
        <v>0.2</v>
      </c>
      <c r="AH810" s="171" t="s">
        <v>133</v>
      </c>
      <c r="AI810" s="171" t="s">
        <v>4607</v>
      </c>
      <c r="AJ810" s="171" t="s">
        <v>130</v>
      </c>
      <c r="AK810" s="172">
        <v>43781</v>
      </c>
      <c r="AL810" s="186" t="s">
        <v>7421</v>
      </c>
      <c r="AM810" s="127">
        <v>1.7450769111880999E-3</v>
      </c>
      <c r="AN810" s="127">
        <v>2.4010663053146399E-2</v>
      </c>
      <c r="AO810" s="127">
        <v>0.1045835242436199</v>
      </c>
      <c r="AP810" s="127">
        <v>0.1116796673520403</v>
      </c>
      <c r="AQ810" s="127">
        <v>9.8411562277591805E-2</v>
      </c>
      <c r="AR810" s="127">
        <v>9.5988255071737902E-2</v>
      </c>
      <c r="AS810" s="127">
        <v>0.1046179475405364</v>
      </c>
      <c r="AT810" s="127">
        <v>0.1056036941158178</v>
      </c>
      <c r="AU810" s="127" t="s">
        <v>44</v>
      </c>
      <c r="AV810" s="127" t="s">
        <v>44</v>
      </c>
      <c r="AW810" s="127">
        <v>8.4905206626052707E-2</v>
      </c>
      <c r="AX810" s="127">
        <v>0.15996112317329919</v>
      </c>
      <c r="AY810" s="127">
        <v>0.52884183148847397</v>
      </c>
      <c r="AZ810" s="127">
        <v>0.70533528400166157</v>
      </c>
      <c r="BA810" s="127">
        <v>0.84150216348319862</v>
      </c>
      <c r="BB810" s="127">
        <v>0.74093174333753331</v>
      </c>
      <c r="BC810" s="127">
        <v>0.88273399888937487</v>
      </c>
      <c r="BD810" s="127">
        <v>0.80182742886267033</v>
      </c>
      <c r="BE810" s="127">
        <v>0.8535008797916589</v>
      </c>
      <c r="BF810" s="127" t="s">
        <v>44</v>
      </c>
      <c r="BG810" s="127" t="s">
        <v>44</v>
      </c>
      <c r="BH810" s="127">
        <v>0.84374478015891352</v>
      </c>
      <c r="BI810" s="127">
        <v>-9.1643045470652003E-3</v>
      </c>
      <c r="BJ810" s="127">
        <v>-2.13916890746461E-2</v>
      </c>
      <c r="BK810" s="127">
        <v>-4.3691383613355401E-2</v>
      </c>
      <c r="BL810" s="127">
        <v>-1.8570418660523225E-2</v>
      </c>
      <c r="BM810" s="127">
        <v>-3.0375308534808521E-2</v>
      </c>
      <c r="BN810" s="127">
        <v>-1.27514730825044E-2</v>
      </c>
      <c r="BO810" s="127">
        <v>-2.5856446044288699E-2</v>
      </c>
      <c r="BP810" s="127">
        <v>-1.8126341337216301E-2</v>
      </c>
      <c r="BQ810" s="127" t="s">
        <v>44</v>
      </c>
      <c r="BR810" s="127" t="s">
        <v>44</v>
      </c>
      <c r="BS810" s="127">
        <v>-1.4286202461421871E-2</v>
      </c>
      <c r="BT810" s="127">
        <v>2.1716646041802599E-2</v>
      </c>
      <c r="BU810" s="127">
        <v>2.7328251711082E-2</v>
      </c>
      <c r="BV810" s="174">
        <v>-1.7763329122629454</v>
      </c>
      <c r="BW810" s="174">
        <v>-0.40087870875919879</v>
      </c>
      <c r="BX810" s="127">
        <v>-9.3805411815677999E-3</v>
      </c>
      <c r="BY810" s="127">
        <v>-5.2498718651206998E-2</v>
      </c>
      <c r="BZ810" s="174">
        <v>4.9405526117344799E-2</v>
      </c>
      <c r="CA810" s="179">
        <v>0.3289672191498893</v>
      </c>
      <c r="CB810" s="179">
        <v>-0.1762430877684443</v>
      </c>
      <c r="CC810" s="179">
        <v>0.44858473681083599</v>
      </c>
      <c r="CD810" s="179">
        <v>0.40798949159184689</v>
      </c>
      <c r="CE810" s="179">
        <v>7.9562561974601903E-2</v>
      </c>
      <c r="CF810" s="179">
        <v>0.40408875069220612</v>
      </c>
      <c r="CG810" s="176">
        <v>1.6891145999999999</v>
      </c>
      <c r="CH810" s="168">
        <v>0.3</v>
      </c>
      <c r="CI810" s="169">
        <v>0.2</v>
      </c>
      <c r="CJ810" s="169">
        <v>2.7000000000000001E-3</v>
      </c>
      <c r="CK810" s="169" t="s">
        <v>44</v>
      </c>
      <c r="CL810" s="169">
        <v>2.7000000000000001E-3</v>
      </c>
      <c r="CM810" s="177">
        <v>25209334.649999999</v>
      </c>
      <c r="CN810" s="177">
        <v>30514570.228650816</v>
      </c>
      <c r="CO810" s="177">
        <v>-14850160.099999994</v>
      </c>
      <c r="CP810" s="127" t="s">
        <v>44</v>
      </c>
      <c r="CQ810" s="127" t="s">
        <v>44</v>
      </c>
      <c r="CR810" s="127" t="s">
        <v>44</v>
      </c>
      <c r="CS810" s="127" t="s">
        <v>44</v>
      </c>
      <c r="CT810" s="125" t="s">
        <v>44</v>
      </c>
      <c r="CU810" s="125" t="s">
        <v>44</v>
      </c>
      <c r="CV810" s="125" t="s">
        <v>7422</v>
      </c>
      <c r="CW810" s="125" t="s">
        <v>44</v>
      </c>
      <c r="CX810" s="153">
        <v>25569.625694432871</v>
      </c>
    </row>
    <row r="811" spans="1:102" ht="15" customHeight="1" x14ac:dyDescent="0.25">
      <c r="A811" s="8"/>
      <c r="B811" s="128">
        <v>14146491000198</v>
      </c>
      <c r="C811" s="151" t="s">
        <v>7423</v>
      </c>
      <c r="D811" s="125">
        <v>10</v>
      </c>
      <c r="E811" s="125"/>
      <c r="F811" s="121" t="s">
        <v>3274</v>
      </c>
      <c r="G811" s="125" t="s">
        <v>4970</v>
      </c>
      <c r="H811" s="125" t="s">
        <v>347</v>
      </c>
      <c r="I811" s="125" t="s">
        <v>3256</v>
      </c>
      <c r="J811" s="125" t="s">
        <v>3318</v>
      </c>
      <c r="K811" s="125" t="s">
        <v>3285</v>
      </c>
      <c r="L811" s="125" t="s">
        <v>3272</v>
      </c>
      <c r="M811" s="125" t="s">
        <v>160</v>
      </c>
      <c r="N811" s="125" t="s">
        <v>3324</v>
      </c>
      <c r="O811" s="125" t="s">
        <v>5025</v>
      </c>
      <c r="P811" s="125" t="s">
        <v>3299</v>
      </c>
      <c r="Q811" s="126">
        <v>5000</v>
      </c>
      <c r="R811" s="125" t="s">
        <v>4571</v>
      </c>
      <c r="S811" s="187" t="s">
        <v>44</v>
      </c>
      <c r="T811" s="170">
        <v>1000</v>
      </c>
      <c r="U811" s="170">
        <v>3000</v>
      </c>
      <c r="V811" s="171" t="s">
        <v>3271</v>
      </c>
      <c r="W811" s="171" t="s">
        <v>132</v>
      </c>
      <c r="X811" s="171" t="s">
        <v>3291</v>
      </c>
      <c r="Y811" s="171" t="s">
        <v>3288</v>
      </c>
      <c r="Z811" s="171">
        <v>5</v>
      </c>
      <c r="AA811" s="171" t="s">
        <v>44</v>
      </c>
      <c r="AB811" s="168" t="s">
        <v>44</v>
      </c>
      <c r="AC811" s="171" t="s">
        <v>44</v>
      </c>
      <c r="AD811" s="168">
        <v>5.5000000000000005E-3</v>
      </c>
      <c r="AE811" s="168" t="s">
        <v>44</v>
      </c>
      <c r="AF811" s="168">
        <v>7.4999999999999997E-3</v>
      </c>
      <c r="AG811" s="168" t="s">
        <v>44</v>
      </c>
      <c r="AH811" s="171" t="s">
        <v>44</v>
      </c>
      <c r="AI811" s="171" t="s">
        <v>44</v>
      </c>
      <c r="AJ811" s="171" t="s">
        <v>4670</v>
      </c>
      <c r="AK811" s="172">
        <v>40968</v>
      </c>
      <c r="AL811" s="186" t="s">
        <v>7424</v>
      </c>
      <c r="AM811" s="127">
        <v>1.7614753273743601E-2</v>
      </c>
      <c r="AN811" s="127">
        <v>5.3951593260171703E-2</v>
      </c>
      <c r="AO811" s="127">
        <v>0.11022607549106971</v>
      </c>
      <c r="AP811" s="127">
        <v>9.1435171890784803E-2</v>
      </c>
      <c r="AQ811" s="127">
        <v>9.3138353554824402E-2</v>
      </c>
      <c r="AR811" s="127">
        <v>3.0025989128539699E-2</v>
      </c>
      <c r="AS811" s="127">
        <v>0.1124713345524066</v>
      </c>
      <c r="AT811" s="127">
        <v>7.6504104850846799E-2</v>
      </c>
      <c r="AU811" s="127" t="s">
        <v>44</v>
      </c>
      <c r="AV811" s="127" t="s">
        <v>44</v>
      </c>
      <c r="AW811" s="127">
        <v>0.1014677804831145</v>
      </c>
      <c r="AX811" s="127">
        <v>1.6146427128934235</v>
      </c>
      <c r="AY811" s="127">
        <v>1.1882995204370863</v>
      </c>
      <c r="AZ811" s="127">
        <v>0.74338994428776062</v>
      </c>
      <c r="BA811" s="127">
        <v>0.68235563111232245</v>
      </c>
      <c r="BB811" s="127">
        <v>0.6976593432755761</v>
      </c>
      <c r="BC811" s="127">
        <v>0.27612713070193817</v>
      </c>
      <c r="BD811" s="127">
        <v>0.86201845022782808</v>
      </c>
      <c r="BE811" s="127">
        <v>0.61831474120838237</v>
      </c>
      <c r="BF811" s="127" t="s">
        <v>44</v>
      </c>
      <c r="BG811" s="127" t="s">
        <v>44</v>
      </c>
      <c r="BH811" s="127">
        <v>1.0820845638598759</v>
      </c>
      <c r="BI811" s="127">
        <v>6.7053718154900998E-3</v>
      </c>
      <c r="BJ811" s="127">
        <v>8.5492411323789992E-3</v>
      </c>
      <c r="BK811" s="127">
        <v>-3.8048832365905602E-2</v>
      </c>
      <c r="BL811" s="127">
        <v>-3.7534521419309241E-2</v>
      </c>
      <c r="BM811" s="127">
        <v>-3.5608994680767836E-2</v>
      </c>
      <c r="BN811" s="127">
        <v>-7.8713739025702598E-2</v>
      </c>
      <c r="BO811" s="127">
        <v>-1.80030590324185E-2</v>
      </c>
      <c r="BP811" s="127">
        <v>-4.7225930602187299E-2</v>
      </c>
      <c r="BQ811" s="127" t="s">
        <v>44</v>
      </c>
      <c r="BR811" s="127" t="s">
        <v>44</v>
      </c>
      <c r="BS811" s="127">
        <v>7.0372371332758643E-3</v>
      </c>
      <c r="BT811" s="127">
        <v>1.9928617010192499E-2</v>
      </c>
      <c r="BU811" s="127">
        <v>3.4648820864394497E-2</v>
      </c>
      <c r="BV811" s="174">
        <v>-1.6817757075183726</v>
      </c>
      <c r="BW811" s="174">
        <v>0.13618007126951431</v>
      </c>
      <c r="BX811" s="127">
        <v>-9.1850198428455997E-3</v>
      </c>
      <c r="BY811" s="127">
        <v>-6.7613708533323394E-2</v>
      </c>
      <c r="BZ811" s="174">
        <v>6.6501500097527394E-2</v>
      </c>
      <c r="CA811" s="179">
        <v>0.44502698950128827</v>
      </c>
      <c r="CB811" s="179">
        <v>-0.27107735897540841</v>
      </c>
      <c r="CC811" s="179">
        <v>0.67506587816880304</v>
      </c>
      <c r="CD811" s="179">
        <v>0.72965095565528881</v>
      </c>
      <c r="CE811" s="179">
        <v>6.8241128304546705E-2</v>
      </c>
      <c r="CF811" s="179">
        <v>0.53482436772846753</v>
      </c>
      <c r="CG811" s="176">
        <v>3.91232801</v>
      </c>
      <c r="CH811" s="168">
        <v>0.3</v>
      </c>
      <c r="CI811" s="169" t="s">
        <v>44</v>
      </c>
      <c r="CJ811" s="169">
        <v>1.65E-3</v>
      </c>
      <c r="CK811" s="169" t="s">
        <v>44</v>
      </c>
      <c r="CL811" s="169">
        <v>1.65E-3</v>
      </c>
      <c r="CM811" s="177">
        <v>58005074.869999997</v>
      </c>
      <c r="CN811" s="177">
        <v>67483159.334206328</v>
      </c>
      <c r="CO811" s="177">
        <v>-37392596.429999962</v>
      </c>
      <c r="CP811" s="127" t="s">
        <v>44</v>
      </c>
      <c r="CQ811" s="127" t="s">
        <v>44</v>
      </c>
      <c r="CR811" s="127" t="s">
        <v>44</v>
      </c>
      <c r="CS811" s="127" t="s">
        <v>44</v>
      </c>
      <c r="CT811" s="125" t="s">
        <v>44</v>
      </c>
      <c r="CU811" s="125" t="s">
        <v>44</v>
      </c>
      <c r="CV811" s="125" t="s">
        <v>7425</v>
      </c>
      <c r="CW811" s="125" t="s">
        <v>44</v>
      </c>
      <c r="CX811" s="153">
        <v>25569.646527766203</v>
      </c>
    </row>
    <row r="812" spans="1:102" ht="15" customHeight="1" x14ac:dyDescent="0.25">
      <c r="A812" s="8"/>
      <c r="B812" s="128">
        <v>34027608000121</v>
      </c>
      <c r="C812" s="151" t="s">
        <v>4033</v>
      </c>
      <c r="D812" s="125">
        <v>50</v>
      </c>
      <c r="E812" s="125"/>
      <c r="F812" s="121"/>
      <c r="G812" s="125" t="s">
        <v>4970</v>
      </c>
      <c r="H812" s="125" t="s">
        <v>347</v>
      </c>
      <c r="I812" s="125" t="s">
        <v>3278</v>
      </c>
      <c r="J812" s="125" t="s">
        <v>3319</v>
      </c>
      <c r="K812" s="125" t="s">
        <v>3298</v>
      </c>
      <c r="L812" s="125" t="s">
        <v>5015</v>
      </c>
      <c r="M812" s="125" t="s">
        <v>4744</v>
      </c>
      <c r="N812" s="125" t="s">
        <v>4785</v>
      </c>
      <c r="O812" s="125" t="s">
        <v>4647</v>
      </c>
      <c r="P812" s="125" t="s">
        <v>7426</v>
      </c>
      <c r="Q812" s="126">
        <v>50000</v>
      </c>
      <c r="R812" s="125" t="s">
        <v>4612</v>
      </c>
      <c r="S812" s="187" t="s">
        <v>44</v>
      </c>
      <c r="T812" s="170">
        <v>50000</v>
      </c>
      <c r="U812" s="170">
        <v>50000</v>
      </c>
      <c r="V812" s="171" t="s">
        <v>3271</v>
      </c>
      <c r="W812" s="171" t="s">
        <v>132</v>
      </c>
      <c r="X812" s="171" t="s">
        <v>44</v>
      </c>
      <c r="Y812" s="171" t="s">
        <v>44</v>
      </c>
      <c r="Z812" s="171" t="s">
        <v>44</v>
      </c>
      <c r="AA812" s="171" t="s">
        <v>44</v>
      </c>
      <c r="AB812" s="168" t="s">
        <v>44</v>
      </c>
      <c r="AC812" s="171" t="s">
        <v>44</v>
      </c>
      <c r="AD812" s="168">
        <v>1.4999999999999999E-2</v>
      </c>
      <c r="AE812" s="168" t="s">
        <v>44</v>
      </c>
      <c r="AF812" s="168">
        <v>1.4999999999999999E-2</v>
      </c>
      <c r="AG812" s="168">
        <v>0.2</v>
      </c>
      <c r="AH812" s="171" t="s">
        <v>44</v>
      </c>
      <c r="AI812" s="171" t="s">
        <v>44</v>
      </c>
      <c r="AJ812" s="171" t="s">
        <v>5697</v>
      </c>
      <c r="AK812" s="172">
        <v>43860</v>
      </c>
      <c r="AL812" s="186" t="s">
        <v>7427</v>
      </c>
      <c r="AM812" s="127" t="s">
        <v>44</v>
      </c>
      <c r="AN812" s="127" t="s">
        <v>44</v>
      </c>
      <c r="AO812" s="127" t="s">
        <v>44</v>
      </c>
      <c r="AP812" s="127" t="s">
        <v>44</v>
      </c>
      <c r="AQ812" s="127" t="s">
        <v>44</v>
      </c>
      <c r="AR812" s="127" t="s">
        <v>44</v>
      </c>
      <c r="AS812" s="127" t="s">
        <v>44</v>
      </c>
      <c r="AT812" s="127" t="s">
        <v>44</v>
      </c>
      <c r="AU812" s="127" t="s">
        <v>44</v>
      </c>
      <c r="AV812" s="127" t="s">
        <v>44</v>
      </c>
      <c r="AW812" s="127" t="s">
        <v>44</v>
      </c>
      <c r="AX812" s="127" t="s">
        <v>44</v>
      </c>
      <c r="AY812" s="127" t="s">
        <v>44</v>
      </c>
      <c r="AZ812" s="127" t="s">
        <v>44</v>
      </c>
      <c r="BA812" s="127" t="s">
        <v>44</v>
      </c>
      <c r="BB812" s="127" t="s">
        <v>44</v>
      </c>
      <c r="BC812" s="127" t="s">
        <v>44</v>
      </c>
      <c r="BD812" s="127" t="s">
        <v>44</v>
      </c>
      <c r="BE812" s="127" t="s">
        <v>44</v>
      </c>
      <c r="BF812" s="127" t="s">
        <v>44</v>
      </c>
      <c r="BG812" s="127" t="s">
        <v>44</v>
      </c>
      <c r="BH812" s="127" t="s">
        <v>44</v>
      </c>
      <c r="BI812" s="127" t="s">
        <v>44</v>
      </c>
      <c r="BJ812" s="127" t="s">
        <v>44</v>
      </c>
      <c r="BK812" s="127" t="s">
        <v>44</v>
      </c>
      <c r="BL812" s="127" t="s">
        <v>44</v>
      </c>
      <c r="BM812" s="127" t="s">
        <v>44</v>
      </c>
      <c r="BN812" s="127" t="s">
        <v>44</v>
      </c>
      <c r="BO812" s="127" t="s">
        <v>44</v>
      </c>
      <c r="BP812" s="127" t="s">
        <v>44</v>
      </c>
      <c r="BQ812" s="127" t="s">
        <v>44</v>
      </c>
      <c r="BR812" s="127" t="s">
        <v>44</v>
      </c>
      <c r="BS812" s="127" t="s">
        <v>44</v>
      </c>
      <c r="BT812" s="127" t="s">
        <v>44</v>
      </c>
      <c r="BU812" s="127" t="s">
        <v>44</v>
      </c>
      <c r="BV812" s="174" t="s">
        <v>44</v>
      </c>
      <c r="BW812" s="174" t="s">
        <v>44</v>
      </c>
      <c r="BX812" s="127" t="s">
        <v>44</v>
      </c>
      <c r="BY812" s="127" t="s">
        <v>44</v>
      </c>
      <c r="BZ812" s="174" t="s">
        <v>44</v>
      </c>
      <c r="CA812" s="179" t="s">
        <v>44</v>
      </c>
      <c r="CB812" s="179" t="s">
        <v>44</v>
      </c>
      <c r="CC812" s="179" t="s">
        <v>44</v>
      </c>
      <c r="CD812" s="179" t="s">
        <v>44</v>
      </c>
      <c r="CE812" s="179" t="s">
        <v>44</v>
      </c>
      <c r="CF812" s="179" t="s">
        <v>44</v>
      </c>
      <c r="CG812" s="176" t="s">
        <v>44</v>
      </c>
      <c r="CH812" s="168" t="s">
        <v>44</v>
      </c>
      <c r="CI812" s="169" t="s">
        <v>44</v>
      </c>
      <c r="CJ812" s="169" t="s">
        <v>44</v>
      </c>
      <c r="CK812" s="169" t="s">
        <v>44</v>
      </c>
      <c r="CL812" s="169" t="s">
        <v>44</v>
      </c>
      <c r="CM812" s="177" t="s">
        <v>44</v>
      </c>
      <c r="CN812" s="177" t="s">
        <v>44</v>
      </c>
      <c r="CO812" s="177" t="s">
        <v>44</v>
      </c>
      <c r="CP812" s="127" t="s">
        <v>44</v>
      </c>
      <c r="CQ812" s="127" t="s">
        <v>44</v>
      </c>
      <c r="CR812" s="127" t="s">
        <v>44</v>
      </c>
      <c r="CS812" s="127" t="s">
        <v>44</v>
      </c>
      <c r="CT812" s="125" t="s">
        <v>44</v>
      </c>
      <c r="CU812" s="125" t="s">
        <v>44</v>
      </c>
      <c r="CV812" s="125" t="s">
        <v>7428</v>
      </c>
      <c r="CW812" s="125" t="s">
        <v>44</v>
      </c>
      <c r="CX812" s="153">
        <v>25569.604861099539</v>
      </c>
    </row>
    <row r="813" spans="1:102" ht="15" customHeight="1" x14ac:dyDescent="0.25">
      <c r="A813" s="8"/>
      <c r="B813" s="128">
        <v>44466492000180</v>
      </c>
      <c r="C813" s="151" t="s">
        <v>4035</v>
      </c>
      <c r="D813" s="125">
        <v>50</v>
      </c>
      <c r="E813" s="125"/>
      <c r="F813" s="121"/>
      <c r="G813" s="125" t="s">
        <v>4970</v>
      </c>
      <c r="H813" s="125" t="s">
        <v>347</v>
      </c>
      <c r="I813" s="125" t="s">
        <v>3278</v>
      </c>
      <c r="J813" s="125" t="s">
        <v>3319</v>
      </c>
      <c r="K813" s="125" t="s">
        <v>3285</v>
      </c>
      <c r="L813" s="125" t="s">
        <v>3273</v>
      </c>
      <c r="M813" s="125" t="s">
        <v>4744</v>
      </c>
      <c r="N813" s="125" t="s">
        <v>4785</v>
      </c>
      <c r="O813" s="125" t="s">
        <v>4647</v>
      </c>
      <c r="P813" s="125" t="s">
        <v>7429</v>
      </c>
      <c r="Q813" s="126">
        <v>10000</v>
      </c>
      <c r="R813" s="125" t="s">
        <v>4612</v>
      </c>
      <c r="S813" s="187" t="s">
        <v>44</v>
      </c>
      <c r="T813" s="170">
        <v>0.01</v>
      </c>
      <c r="U813" s="170">
        <v>0.01</v>
      </c>
      <c r="V813" s="171" t="s">
        <v>3271</v>
      </c>
      <c r="W813" s="171" t="s">
        <v>132</v>
      </c>
      <c r="X813" s="171" t="s">
        <v>132</v>
      </c>
      <c r="Y813" s="171" t="s">
        <v>132</v>
      </c>
      <c r="Z813" s="171">
        <v>0</v>
      </c>
      <c r="AA813" s="171" t="s">
        <v>44</v>
      </c>
      <c r="AB813" s="168" t="s">
        <v>44</v>
      </c>
      <c r="AC813" s="171" t="s">
        <v>44</v>
      </c>
      <c r="AD813" s="168">
        <v>1.4999999999999999E-2</v>
      </c>
      <c r="AE813" s="168" t="s">
        <v>44</v>
      </c>
      <c r="AF813" s="168">
        <v>1.6200000000000003E-2</v>
      </c>
      <c r="AG813" s="168">
        <v>0.2</v>
      </c>
      <c r="AH813" s="171" t="s">
        <v>7089</v>
      </c>
      <c r="AI813" s="171" t="s">
        <v>7430</v>
      </c>
      <c r="AJ813" s="171" t="s">
        <v>44</v>
      </c>
      <c r="AK813" s="172">
        <v>44795</v>
      </c>
      <c r="AL813" s="186" t="s">
        <v>7431</v>
      </c>
      <c r="AM813" s="127" t="s">
        <v>44</v>
      </c>
      <c r="AN813" s="127" t="s">
        <v>44</v>
      </c>
      <c r="AO813" s="127" t="s">
        <v>44</v>
      </c>
      <c r="AP813" s="127" t="s">
        <v>44</v>
      </c>
      <c r="AQ813" s="127" t="s">
        <v>44</v>
      </c>
      <c r="AR813" s="127" t="s">
        <v>44</v>
      </c>
      <c r="AS813" s="127" t="s">
        <v>44</v>
      </c>
      <c r="AT813" s="127" t="s">
        <v>44</v>
      </c>
      <c r="AU813" s="127" t="s">
        <v>44</v>
      </c>
      <c r="AV813" s="127" t="s">
        <v>44</v>
      </c>
      <c r="AW813" s="127" t="s">
        <v>44</v>
      </c>
      <c r="AX813" s="127" t="s">
        <v>44</v>
      </c>
      <c r="AY813" s="127" t="s">
        <v>44</v>
      </c>
      <c r="AZ813" s="127" t="s">
        <v>44</v>
      </c>
      <c r="BA813" s="127" t="s">
        <v>44</v>
      </c>
      <c r="BB813" s="127" t="s">
        <v>44</v>
      </c>
      <c r="BC813" s="127" t="s">
        <v>44</v>
      </c>
      <c r="BD813" s="127" t="s">
        <v>44</v>
      </c>
      <c r="BE813" s="127" t="s">
        <v>44</v>
      </c>
      <c r="BF813" s="127" t="s">
        <v>44</v>
      </c>
      <c r="BG813" s="127" t="s">
        <v>44</v>
      </c>
      <c r="BH813" s="127" t="s">
        <v>44</v>
      </c>
      <c r="BI813" s="127" t="s">
        <v>44</v>
      </c>
      <c r="BJ813" s="127" t="s">
        <v>44</v>
      </c>
      <c r="BK813" s="127" t="s">
        <v>44</v>
      </c>
      <c r="BL813" s="127" t="s">
        <v>44</v>
      </c>
      <c r="BM813" s="127" t="s">
        <v>44</v>
      </c>
      <c r="BN813" s="127" t="s">
        <v>44</v>
      </c>
      <c r="BO813" s="127" t="s">
        <v>44</v>
      </c>
      <c r="BP813" s="127" t="s">
        <v>44</v>
      </c>
      <c r="BQ813" s="127" t="s">
        <v>44</v>
      </c>
      <c r="BR813" s="127" t="s">
        <v>44</v>
      </c>
      <c r="BS813" s="127" t="s">
        <v>44</v>
      </c>
      <c r="BT813" s="127">
        <v>0.25710067668904441</v>
      </c>
      <c r="BU813" s="127">
        <v>0.1951878656767298</v>
      </c>
      <c r="BV813" s="174">
        <v>4.27753955463216E-2</v>
      </c>
      <c r="BW813" s="174">
        <v>-4.2523712073788703E-2</v>
      </c>
      <c r="BX813" s="127">
        <v>-0.1327894504344497</v>
      </c>
      <c r="BY813" s="127">
        <v>-0.1327894504344497</v>
      </c>
      <c r="BZ813" s="174">
        <v>1.8459347739309798E-2</v>
      </c>
      <c r="CA813" s="179">
        <v>-3.4177749045578701E-2</v>
      </c>
      <c r="CB813" s="179">
        <v>-9.8285691748823498E-2</v>
      </c>
      <c r="CC813" s="179">
        <v>9.2506330735134396E-2</v>
      </c>
      <c r="CD813" s="179">
        <v>6.2431137817105797E-2</v>
      </c>
      <c r="CE813" s="179">
        <v>-7.1991027387273296E-2</v>
      </c>
      <c r="CF813" s="179">
        <v>3.6984691669902599E-2</v>
      </c>
      <c r="CG813" s="176">
        <v>1375.51062632</v>
      </c>
      <c r="CH813" s="168">
        <v>0.15</v>
      </c>
      <c r="CI813" s="169">
        <v>0.05</v>
      </c>
      <c r="CJ813" s="169">
        <v>2.2499999999999998E-3</v>
      </c>
      <c r="CK813" s="169" t="s">
        <v>44</v>
      </c>
      <c r="CL813" s="169">
        <v>2.2499999999999998E-3</v>
      </c>
      <c r="CM813" s="177">
        <v>93831230</v>
      </c>
      <c r="CN813" s="177">
        <v>83246369.07238093</v>
      </c>
      <c r="CO813" s="177">
        <v>15139256.16</v>
      </c>
      <c r="CP813" s="127" t="s">
        <v>44</v>
      </c>
      <c r="CQ813" s="127" t="s">
        <v>44</v>
      </c>
      <c r="CR813" s="127" t="s">
        <v>44</v>
      </c>
      <c r="CS813" s="127" t="s">
        <v>44</v>
      </c>
      <c r="CT813" s="125" t="s">
        <v>44</v>
      </c>
      <c r="CU813" s="125" t="s">
        <v>44</v>
      </c>
      <c r="CV813" s="125" t="s">
        <v>7432</v>
      </c>
      <c r="CW813" s="125" t="s">
        <v>44</v>
      </c>
      <c r="CX813" s="153">
        <v>25569.604861099539</v>
      </c>
    </row>
    <row r="814" spans="1:102" ht="15" customHeight="1" x14ac:dyDescent="0.25">
      <c r="A814" s="8"/>
      <c r="B814" s="128">
        <v>55128678000146</v>
      </c>
      <c r="C814" s="151" t="s">
        <v>4037</v>
      </c>
      <c r="D814" s="125">
        <v>50</v>
      </c>
      <c r="E814" s="125"/>
      <c r="F814" s="121"/>
      <c r="G814" s="125" t="s">
        <v>706</v>
      </c>
      <c r="H814" s="125" t="s">
        <v>347</v>
      </c>
      <c r="I814" s="125" t="s">
        <v>3278</v>
      </c>
      <c r="J814" s="125" t="s">
        <v>3319</v>
      </c>
      <c r="K814" s="125" t="s">
        <v>3298</v>
      </c>
      <c r="L814" s="125" t="s">
        <v>4605</v>
      </c>
      <c r="M814" s="125" t="s">
        <v>4884</v>
      </c>
      <c r="N814" s="125" t="s">
        <v>44</v>
      </c>
      <c r="O814" s="125" t="s">
        <v>4647</v>
      </c>
      <c r="P814" s="125" t="s">
        <v>4745</v>
      </c>
      <c r="Q814" s="126">
        <v>10000</v>
      </c>
      <c r="R814" s="125" t="s">
        <v>4612</v>
      </c>
      <c r="S814" s="187" t="s">
        <v>44</v>
      </c>
      <c r="T814" s="170">
        <v>1000</v>
      </c>
      <c r="U814" s="170">
        <v>10000</v>
      </c>
      <c r="V814" s="171" t="s">
        <v>3271</v>
      </c>
      <c r="W814" s="171" t="s">
        <v>132</v>
      </c>
      <c r="X814" s="171" t="s">
        <v>132</v>
      </c>
      <c r="Y814" s="171" t="s">
        <v>132</v>
      </c>
      <c r="Z814" s="171">
        <v>0</v>
      </c>
      <c r="AA814" s="171" t="s">
        <v>44</v>
      </c>
      <c r="AB814" s="168" t="s">
        <v>44</v>
      </c>
      <c r="AC814" s="171" t="s">
        <v>44</v>
      </c>
      <c r="AD814" s="168">
        <v>1.72E-2</v>
      </c>
      <c r="AE814" s="168" t="s">
        <v>44</v>
      </c>
      <c r="AF814" s="168" t="s">
        <v>44</v>
      </c>
      <c r="AG814" s="168">
        <v>0.2</v>
      </c>
      <c r="AH814" s="171" t="s">
        <v>3322</v>
      </c>
      <c r="AI814" s="171" t="s">
        <v>4573</v>
      </c>
      <c r="AJ814" s="171" t="s">
        <v>44</v>
      </c>
      <c r="AK814" s="172">
        <v>45539</v>
      </c>
      <c r="AL814" s="186" t="s">
        <v>7433</v>
      </c>
      <c r="AM814" s="127" t="s">
        <v>44</v>
      </c>
      <c r="AN814" s="127" t="s">
        <v>44</v>
      </c>
      <c r="AO814" s="127" t="s">
        <v>44</v>
      </c>
      <c r="AP814" s="127" t="s">
        <v>44</v>
      </c>
      <c r="AQ814" s="127" t="s">
        <v>44</v>
      </c>
      <c r="AR814" s="127" t="s">
        <v>44</v>
      </c>
      <c r="AS814" s="127" t="s">
        <v>44</v>
      </c>
      <c r="AT814" s="127" t="s">
        <v>44</v>
      </c>
      <c r="AU814" s="127" t="s">
        <v>44</v>
      </c>
      <c r="AV814" s="127" t="s">
        <v>44</v>
      </c>
      <c r="AW814" s="127" t="s">
        <v>44</v>
      </c>
      <c r="AX814" s="127" t="s">
        <v>44</v>
      </c>
      <c r="AY814" s="127" t="s">
        <v>44</v>
      </c>
      <c r="AZ814" s="127" t="s">
        <v>44</v>
      </c>
      <c r="BA814" s="127" t="s">
        <v>44</v>
      </c>
      <c r="BB814" s="127" t="s">
        <v>44</v>
      </c>
      <c r="BC814" s="127" t="s">
        <v>44</v>
      </c>
      <c r="BD814" s="127" t="s">
        <v>44</v>
      </c>
      <c r="BE814" s="127" t="s">
        <v>44</v>
      </c>
      <c r="BF814" s="127" t="s">
        <v>44</v>
      </c>
      <c r="BG814" s="127" t="s">
        <v>44</v>
      </c>
      <c r="BH814" s="127" t="s">
        <v>44</v>
      </c>
      <c r="BI814" s="127" t="s">
        <v>44</v>
      </c>
      <c r="BJ814" s="127" t="s">
        <v>44</v>
      </c>
      <c r="BK814" s="127" t="s">
        <v>44</v>
      </c>
      <c r="BL814" s="127" t="s">
        <v>44</v>
      </c>
      <c r="BM814" s="127" t="s">
        <v>44</v>
      </c>
      <c r="BN814" s="127" t="s">
        <v>44</v>
      </c>
      <c r="BO814" s="127" t="s">
        <v>44</v>
      </c>
      <c r="BP814" s="127" t="s">
        <v>44</v>
      </c>
      <c r="BQ814" s="127" t="s">
        <v>44</v>
      </c>
      <c r="BR814" s="127" t="s">
        <v>44</v>
      </c>
      <c r="BS814" s="127" t="s">
        <v>44</v>
      </c>
      <c r="BT814" s="127" t="s">
        <v>44</v>
      </c>
      <c r="BU814" s="127" t="s">
        <v>44</v>
      </c>
      <c r="BV814" s="174" t="s">
        <v>44</v>
      </c>
      <c r="BW814" s="174" t="s">
        <v>44</v>
      </c>
      <c r="BX814" s="127" t="s">
        <v>44</v>
      </c>
      <c r="BY814" s="127" t="s">
        <v>44</v>
      </c>
      <c r="BZ814" s="174" t="s">
        <v>44</v>
      </c>
      <c r="CA814" s="179" t="s">
        <v>44</v>
      </c>
      <c r="CB814" s="179" t="s">
        <v>44</v>
      </c>
      <c r="CC814" s="179" t="s">
        <v>44</v>
      </c>
      <c r="CD814" s="179" t="s">
        <v>44</v>
      </c>
      <c r="CE814" s="179" t="s">
        <v>44</v>
      </c>
      <c r="CF814" s="179" t="s">
        <v>44</v>
      </c>
      <c r="CG814" s="176" t="s">
        <v>44</v>
      </c>
      <c r="CH814" s="168">
        <v>0.15</v>
      </c>
      <c r="CI814" s="169">
        <v>0.1</v>
      </c>
      <c r="CJ814" s="169">
        <v>2.5800000000000003E-3</v>
      </c>
      <c r="CK814" s="169" t="s">
        <v>44</v>
      </c>
      <c r="CL814" s="169">
        <v>2.5800000000000003E-3</v>
      </c>
      <c r="CM814" s="177" t="s">
        <v>44</v>
      </c>
      <c r="CN814" s="177" t="s">
        <v>44</v>
      </c>
      <c r="CO814" s="177" t="s">
        <v>44</v>
      </c>
      <c r="CP814" s="127" t="s">
        <v>44</v>
      </c>
      <c r="CQ814" s="127" t="s">
        <v>44</v>
      </c>
      <c r="CR814" s="127" t="s">
        <v>44</v>
      </c>
      <c r="CS814" s="127" t="s">
        <v>44</v>
      </c>
      <c r="CT814" s="125" t="s">
        <v>44</v>
      </c>
      <c r="CU814" s="125" t="s">
        <v>44</v>
      </c>
      <c r="CV814" s="125" t="s">
        <v>7434</v>
      </c>
      <c r="CW814" s="125" t="s">
        <v>44</v>
      </c>
      <c r="CX814" s="153">
        <v>25569.604861099539</v>
      </c>
    </row>
    <row r="815" spans="1:102" ht="15" customHeight="1" x14ac:dyDescent="0.25">
      <c r="A815" s="8"/>
      <c r="B815" s="128">
        <v>55128678000146</v>
      </c>
      <c r="C815" s="151" t="s">
        <v>4039</v>
      </c>
      <c r="D815" s="125">
        <v>50</v>
      </c>
      <c r="E815" s="125"/>
      <c r="F815" s="121"/>
      <c r="G815" s="125" t="s">
        <v>706</v>
      </c>
      <c r="H815" s="125" t="s">
        <v>347</v>
      </c>
      <c r="I815" s="125" t="s">
        <v>3278</v>
      </c>
      <c r="J815" s="125" t="s">
        <v>3319</v>
      </c>
      <c r="K815" s="125" t="s">
        <v>3298</v>
      </c>
      <c r="L815" s="125" t="s">
        <v>4605</v>
      </c>
      <c r="M815" s="125" t="s">
        <v>4884</v>
      </c>
      <c r="N815" s="125" t="s">
        <v>44</v>
      </c>
      <c r="O815" s="125" t="s">
        <v>4647</v>
      </c>
      <c r="P815" s="125" t="s">
        <v>4745</v>
      </c>
      <c r="Q815" s="126">
        <v>500000</v>
      </c>
      <c r="R815" s="125" t="s">
        <v>4612</v>
      </c>
      <c r="S815" s="187" t="s">
        <v>44</v>
      </c>
      <c r="T815" s="170">
        <v>1000</v>
      </c>
      <c r="U815" s="170">
        <v>500000</v>
      </c>
      <c r="V815" s="171" t="s">
        <v>3271</v>
      </c>
      <c r="W815" s="171" t="s">
        <v>132</v>
      </c>
      <c r="X815" s="171" t="s">
        <v>132</v>
      </c>
      <c r="Y815" s="171" t="s">
        <v>132</v>
      </c>
      <c r="Z815" s="171">
        <v>0</v>
      </c>
      <c r="AA815" s="171" t="s">
        <v>44</v>
      </c>
      <c r="AB815" s="168" t="s">
        <v>44</v>
      </c>
      <c r="AC815" s="171" t="s">
        <v>44</v>
      </c>
      <c r="AD815" s="168">
        <v>1.72E-2</v>
      </c>
      <c r="AE815" s="168" t="s">
        <v>44</v>
      </c>
      <c r="AF815" s="168">
        <v>1.72E-2</v>
      </c>
      <c r="AG815" s="168">
        <v>0.2</v>
      </c>
      <c r="AH815" s="171" t="s">
        <v>3322</v>
      </c>
      <c r="AI815" s="171" t="s">
        <v>4573</v>
      </c>
      <c r="AJ815" s="171" t="s">
        <v>44</v>
      </c>
      <c r="AK815" s="172">
        <v>45539</v>
      </c>
      <c r="AL815" s="186" t="s">
        <v>7435</v>
      </c>
      <c r="AM815" s="127" t="s">
        <v>44</v>
      </c>
      <c r="AN815" s="127" t="s">
        <v>44</v>
      </c>
      <c r="AO815" s="127" t="s">
        <v>44</v>
      </c>
      <c r="AP815" s="127" t="s">
        <v>44</v>
      </c>
      <c r="AQ815" s="127" t="s">
        <v>44</v>
      </c>
      <c r="AR815" s="127" t="s">
        <v>44</v>
      </c>
      <c r="AS815" s="127" t="s">
        <v>44</v>
      </c>
      <c r="AT815" s="127" t="s">
        <v>44</v>
      </c>
      <c r="AU815" s="127" t="s">
        <v>44</v>
      </c>
      <c r="AV815" s="127" t="s">
        <v>44</v>
      </c>
      <c r="AW815" s="127" t="s">
        <v>44</v>
      </c>
      <c r="AX815" s="127" t="s">
        <v>44</v>
      </c>
      <c r="AY815" s="127" t="s">
        <v>44</v>
      </c>
      <c r="AZ815" s="127" t="s">
        <v>44</v>
      </c>
      <c r="BA815" s="127" t="s">
        <v>44</v>
      </c>
      <c r="BB815" s="127" t="s">
        <v>44</v>
      </c>
      <c r="BC815" s="127" t="s">
        <v>44</v>
      </c>
      <c r="BD815" s="127" t="s">
        <v>44</v>
      </c>
      <c r="BE815" s="127" t="s">
        <v>44</v>
      </c>
      <c r="BF815" s="127" t="s">
        <v>44</v>
      </c>
      <c r="BG815" s="127" t="s">
        <v>44</v>
      </c>
      <c r="BH815" s="127" t="s">
        <v>44</v>
      </c>
      <c r="BI815" s="127" t="s">
        <v>44</v>
      </c>
      <c r="BJ815" s="127" t="s">
        <v>44</v>
      </c>
      <c r="BK815" s="127" t="s">
        <v>44</v>
      </c>
      <c r="BL815" s="127" t="s">
        <v>44</v>
      </c>
      <c r="BM815" s="127" t="s">
        <v>44</v>
      </c>
      <c r="BN815" s="127" t="s">
        <v>44</v>
      </c>
      <c r="BO815" s="127" t="s">
        <v>44</v>
      </c>
      <c r="BP815" s="127" t="s">
        <v>44</v>
      </c>
      <c r="BQ815" s="127" t="s">
        <v>44</v>
      </c>
      <c r="BR815" s="127" t="s">
        <v>44</v>
      </c>
      <c r="BS815" s="127" t="s">
        <v>44</v>
      </c>
      <c r="BT815" s="127" t="s">
        <v>44</v>
      </c>
      <c r="BU815" s="127" t="s">
        <v>44</v>
      </c>
      <c r="BV815" s="174" t="s">
        <v>44</v>
      </c>
      <c r="BW815" s="174" t="s">
        <v>44</v>
      </c>
      <c r="BX815" s="127" t="s">
        <v>44</v>
      </c>
      <c r="BY815" s="127" t="s">
        <v>44</v>
      </c>
      <c r="BZ815" s="174" t="s">
        <v>44</v>
      </c>
      <c r="CA815" s="179" t="s">
        <v>44</v>
      </c>
      <c r="CB815" s="179" t="s">
        <v>44</v>
      </c>
      <c r="CC815" s="179" t="s">
        <v>44</v>
      </c>
      <c r="CD815" s="179" t="s">
        <v>44</v>
      </c>
      <c r="CE815" s="179" t="s">
        <v>44</v>
      </c>
      <c r="CF815" s="179" t="s">
        <v>44</v>
      </c>
      <c r="CG815" s="176" t="s">
        <v>44</v>
      </c>
      <c r="CH815" s="168">
        <v>0.15</v>
      </c>
      <c r="CI815" s="169">
        <v>0.1</v>
      </c>
      <c r="CJ815" s="169">
        <v>2.5800000000000003E-3</v>
      </c>
      <c r="CK815" s="169" t="s">
        <v>44</v>
      </c>
      <c r="CL815" s="169">
        <v>2.5800000000000003E-3</v>
      </c>
      <c r="CM815" s="177" t="s">
        <v>44</v>
      </c>
      <c r="CN815" s="177" t="s">
        <v>44</v>
      </c>
      <c r="CO815" s="177" t="s">
        <v>44</v>
      </c>
      <c r="CP815" s="127" t="s">
        <v>44</v>
      </c>
      <c r="CQ815" s="127" t="s">
        <v>44</v>
      </c>
      <c r="CR815" s="127" t="s">
        <v>44</v>
      </c>
      <c r="CS815" s="127" t="s">
        <v>44</v>
      </c>
      <c r="CT815" s="125" t="s">
        <v>44</v>
      </c>
      <c r="CU815" s="125" t="s">
        <v>44</v>
      </c>
      <c r="CV815" s="125" t="s">
        <v>7434</v>
      </c>
      <c r="CW815" s="125" t="s">
        <v>44</v>
      </c>
      <c r="CX815" s="153">
        <v>25569.604861099539</v>
      </c>
    </row>
    <row r="816" spans="1:102" ht="15" customHeight="1" x14ac:dyDescent="0.25">
      <c r="A816" s="8"/>
      <c r="B816" s="128">
        <v>26718169000175</v>
      </c>
      <c r="C816" s="151" t="s">
        <v>7436</v>
      </c>
      <c r="D816" s="125">
        <v>26</v>
      </c>
      <c r="E816" s="125" t="s">
        <v>131</v>
      </c>
      <c r="F816" s="121" t="s">
        <v>3266</v>
      </c>
      <c r="G816" s="125" t="s">
        <v>706</v>
      </c>
      <c r="H816" s="125" t="s">
        <v>347</v>
      </c>
      <c r="I816" s="125" t="s">
        <v>3316</v>
      </c>
      <c r="J816" s="125" t="s">
        <v>3319</v>
      </c>
      <c r="K816" s="125" t="s">
        <v>3285</v>
      </c>
      <c r="L816" s="125" t="s">
        <v>3272</v>
      </c>
      <c r="M816" s="125" t="s">
        <v>112</v>
      </c>
      <c r="N816" s="125" t="s">
        <v>113</v>
      </c>
      <c r="O816" s="125" t="s">
        <v>3309</v>
      </c>
      <c r="P816" s="125" t="s">
        <v>3308</v>
      </c>
      <c r="Q816" s="126">
        <v>500</v>
      </c>
      <c r="R816" s="125" t="s">
        <v>4571</v>
      </c>
      <c r="S816" s="187" t="s">
        <v>44</v>
      </c>
      <c r="T816" s="170">
        <v>500</v>
      </c>
      <c r="U816" s="170">
        <v>500</v>
      </c>
      <c r="V816" s="171" t="s">
        <v>3271</v>
      </c>
      <c r="W816" s="171" t="s">
        <v>132</v>
      </c>
      <c r="X816" s="171" t="s">
        <v>3289</v>
      </c>
      <c r="Y816" s="171" t="s">
        <v>3292</v>
      </c>
      <c r="Z816" s="171">
        <v>32</v>
      </c>
      <c r="AA816" s="171" t="s">
        <v>44</v>
      </c>
      <c r="AB816" s="168" t="s">
        <v>44</v>
      </c>
      <c r="AC816" s="171" t="s">
        <v>7437</v>
      </c>
      <c r="AD816" s="168">
        <v>0.02</v>
      </c>
      <c r="AE816" s="168">
        <v>5.2000000000000005E-2</v>
      </c>
      <c r="AF816" s="168">
        <v>2.2000000000000002E-2</v>
      </c>
      <c r="AG816" s="168">
        <v>0.2</v>
      </c>
      <c r="AH816" s="171" t="s">
        <v>133</v>
      </c>
      <c r="AI816" s="171" t="s">
        <v>4607</v>
      </c>
      <c r="AJ816" s="171" t="s">
        <v>3246</v>
      </c>
      <c r="AK816" s="172">
        <v>42809</v>
      </c>
      <c r="AL816" s="186" t="s">
        <v>7438</v>
      </c>
      <c r="AM816" s="127">
        <v>-1.62505094372409E-2</v>
      </c>
      <c r="AN816" s="127">
        <v>0.1017160543058326</v>
      </c>
      <c r="AO816" s="127">
        <v>0.34659507454699989</v>
      </c>
      <c r="AP816" s="127">
        <v>0.19285430883641869</v>
      </c>
      <c r="AQ816" s="127">
        <v>0.20139310653573081</v>
      </c>
      <c r="AR816" s="127">
        <v>-0.2088353474690112</v>
      </c>
      <c r="AS816" s="127">
        <v>0.2612221101139689</v>
      </c>
      <c r="AT816" s="127">
        <v>0.1095399421559604</v>
      </c>
      <c r="AU816" s="127" t="s">
        <v>44</v>
      </c>
      <c r="AV816" s="127" t="s">
        <v>44</v>
      </c>
      <c r="AW816" s="127">
        <v>0.13468404669950509</v>
      </c>
      <c r="AX816" s="127" t="s">
        <v>44</v>
      </c>
      <c r="AY816" s="127">
        <v>2.2403256558060143</v>
      </c>
      <c r="AZ816" s="127">
        <v>2.3375167083652642</v>
      </c>
      <c r="BA816" s="127">
        <v>1.5090103271288065</v>
      </c>
      <c r="BB816" s="127">
        <v>1.6721766795107729</v>
      </c>
      <c r="BC816" s="127" t="s">
        <v>44</v>
      </c>
      <c r="BD816" s="127">
        <v>2.002094839736817</v>
      </c>
      <c r="BE816" s="127">
        <v>0.88531407717522159</v>
      </c>
      <c r="BF816" s="127" t="s">
        <v>44</v>
      </c>
      <c r="BG816" s="127" t="s">
        <v>44</v>
      </c>
      <c r="BH816" s="127">
        <v>1.8150371778016048</v>
      </c>
      <c r="BI816" s="127">
        <v>-2.71598908954944E-2</v>
      </c>
      <c r="BJ816" s="127">
        <v>5.6313702178039902E-2</v>
      </c>
      <c r="BK816" s="127">
        <v>0.1983201666900245</v>
      </c>
      <c r="BL816" s="127">
        <v>5.7680753659559159E-2</v>
      </c>
      <c r="BM816" s="127">
        <v>7.2253379957199382E-2</v>
      </c>
      <c r="BN816" s="127">
        <v>-0.3175750756232536</v>
      </c>
      <c r="BO816" s="127">
        <v>0.13074771652914369</v>
      </c>
      <c r="BP816" s="127">
        <v>-1.41900932970737E-2</v>
      </c>
      <c r="BQ816" s="127" t="s">
        <v>44</v>
      </c>
      <c r="BR816" s="127" t="s">
        <v>44</v>
      </c>
      <c r="BS816" s="127">
        <v>5.6301641453871287E-2</v>
      </c>
      <c r="BT816" s="127">
        <v>0.1818604451063888</v>
      </c>
      <c r="BU816" s="127">
        <v>0.23458758085467071</v>
      </c>
      <c r="BV816" s="174">
        <v>0.96757422216803557</v>
      </c>
      <c r="BW816" s="174">
        <v>0.2911937579543083</v>
      </c>
      <c r="BX816" s="127">
        <v>-8.2421711499973294E-2</v>
      </c>
      <c r="BY816" s="127">
        <v>-0.5270877810338116</v>
      </c>
      <c r="BZ816" s="174">
        <v>0.94639745379238038</v>
      </c>
      <c r="CA816" s="179">
        <v>0.91417984674421437</v>
      </c>
      <c r="CB816" s="179">
        <v>-0.4388884473385351</v>
      </c>
      <c r="CC816" s="179">
        <v>0.63273814067739353</v>
      </c>
      <c r="CD816" s="179">
        <v>0.51751574419151125</v>
      </c>
      <c r="CE816" s="179">
        <v>9.2088744680573903E-2</v>
      </c>
      <c r="CF816" s="179">
        <v>0.74705593688453686</v>
      </c>
      <c r="CG816" s="176">
        <v>3.1509931</v>
      </c>
      <c r="CH816" s="168">
        <v>0.3</v>
      </c>
      <c r="CI816" s="169">
        <v>0.2</v>
      </c>
      <c r="CJ816" s="169">
        <v>6.0000000000000001E-3</v>
      </c>
      <c r="CK816" s="169" t="s">
        <v>44</v>
      </c>
      <c r="CL816" s="169">
        <v>6.0000000000000001E-3</v>
      </c>
      <c r="CM816" s="177">
        <v>400662048.51999998</v>
      </c>
      <c r="CN816" s="177">
        <v>422563862.53698426</v>
      </c>
      <c r="CO816" s="177">
        <v>-72314132.689999998</v>
      </c>
      <c r="CP816" s="127" t="s">
        <v>44</v>
      </c>
      <c r="CQ816" s="127" t="s">
        <v>44</v>
      </c>
      <c r="CR816" s="127" t="s">
        <v>44</v>
      </c>
      <c r="CS816" s="127" t="s">
        <v>44</v>
      </c>
      <c r="CT816" s="125" t="s">
        <v>44</v>
      </c>
      <c r="CU816" s="125" t="s">
        <v>44</v>
      </c>
      <c r="CV816" s="125" t="s">
        <v>7439</v>
      </c>
      <c r="CW816" s="125" t="s">
        <v>44</v>
      </c>
      <c r="CX816" s="153">
        <v>25569.625694432871</v>
      </c>
    </row>
    <row r="817" spans="1:102" ht="15" customHeight="1" x14ac:dyDescent="0.25">
      <c r="A817" s="8"/>
      <c r="B817" s="128">
        <v>43761934000159</v>
      </c>
      <c r="C817" s="151" t="s">
        <v>7440</v>
      </c>
      <c r="D817" s="125">
        <v>13</v>
      </c>
      <c r="E817" s="125"/>
      <c r="F817" s="121"/>
      <c r="G817" s="125" t="s">
        <v>706</v>
      </c>
      <c r="H817" s="125" t="s">
        <v>3264</v>
      </c>
      <c r="I817" s="125" t="s">
        <v>3265</v>
      </c>
      <c r="J817" s="125" t="s">
        <v>357</v>
      </c>
      <c r="K817" s="125" t="s">
        <v>3285</v>
      </c>
      <c r="L817" s="125" t="s">
        <v>3272</v>
      </c>
      <c r="M817" s="125" t="s">
        <v>110</v>
      </c>
      <c r="N817" s="125" t="s">
        <v>4692</v>
      </c>
      <c r="O817" s="125" t="s">
        <v>320</v>
      </c>
      <c r="P817" s="125" t="s">
        <v>3320</v>
      </c>
      <c r="Q817" s="126">
        <v>500</v>
      </c>
      <c r="R817" s="125" t="s">
        <v>4571</v>
      </c>
      <c r="S817" s="187" t="s">
        <v>44</v>
      </c>
      <c r="T817" s="170">
        <v>500</v>
      </c>
      <c r="U817" s="170">
        <v>500</v>
      </c>
      <c r="V817" s="171" t="s">
        <v>3271</v>
      </c>
      <c r="W817" s="171" t="s">
        <v>132</v>
      </c>
      <c r="X817" s="171" t="s">
        <v>3289</v>
      </c>
      <c r="Y817" s="171" t="s">
        <v>3292</v>
      </c>
      <c r="Z817" s="171">
        <v>32</v>
      </c>
      <c r="AA817" s="171" t="s">
        <v>131</v>
      </c>
      <c r="AB817" s="168">
        <v>0.05</v>
      </c>
      <c r="AC817" s="171" t="s">
        <v>7441</v>
      </c>
      <c r="AD817" s="168">
        <v>0.02</v>
      </c>
      <c r="AE817" s="168">
        <v>0.02</v>
      </c>
      <c r="AF817" s="168">
        <v>2.5000000000000001E-2</v>
      </c>
      <c r="AG817" s="168">
        <v>0.2</v>
      </c>
      <c r="AH817" s="171" t="s">
        <v>3253</v>
      </c>
      <c r="AI817" s="171" t="s">
        <v>3254</v>
      </c>
      <c r="AJ817" s="171" t="s">
        <v>130</v>
      </c>
      <c r="AK817" s="172">
        <v>44530</v>
      </c>
      <c r="AL817" s="186" t="s">
        <v>7442</v>
      </c>
      <c r="AM817" s="127">
        <v>2.7489398373845E-3</v>
      </c>
      <c r="AN817" s="127">
        <v>4.1106577880550997E-3</v>
      </c>
      <c r="AO817" s="127">
        <v>0.1114463402315342</v>
      </c>
      <c r="AP817" s="127">
        <v>9.8898814895594905E-2</v>
      </c>
      <c r="AQ817" s="127">
        <v>9.8428918925561104E-2</v>
      </c>
      <c r="AR817" s="127">
        <v>-9.4938490522668995E-3</v>
      </c>
      <c r="AS817" s="127">
        <v>0.13634027202720769</v>
      </c>
      <c r="AT817" s="127">
        <v>0.1385328019067468</v>
      </c>
      <c r="AU817" s="127" t="s">
        <v>44</v>
      </c>
      <c r="AV817" s="127" t="s">
        <v>44</v>
      </c>
      <c r="AW817" s="127">
        <v>0.1058330052641549</v>
      </c>
      <c r="AX817" s="127">
        <v>0.25197944062216721</v>
      </c>
      <c r="AY817" s="127">
        <v>9.0538432380882994E-2</v>
      </c>
      <c r="AZ817" s="127">
        <v>0.75161968968501625</v>
      </c>
      <c r="BA817" s="127">
        <v>0.74068862776348277</v>
      </c>
      <c r="BB817" s="127">
        <v>0.74107486169740444</v>
      </c>
      <c r="BC817" s="127" t="s">
        <v>44</v>
      </c>
      <c r="BD817" s="127">
        <v>1.0449580816681017</v>
      </c>
      <c r="BE817" s="127">
        <v>1.1196376158748582</v>
      </c>
      <c r="BF817" s="127" t="s">
        <v>44</v>
      </c>
      <c r="BG817" s="127" t="s">
        <v>44</v>
      </c>
      <c r="BH817" s="127">
        <v>0.8001393457674828</v>
      </c>
      <c r="BI817" s="127">
        <v>-8.1604416208689006E-3</v>
      </c>
      <c r="BJ817" s="127">
        <v>-4.1291694339737402E-2</v>
      </c>
      <c r="BK817" s="127">
        <v>-3.6828567625441101E-2</v>
      </c>
      <c r="BL817" s="127">
        <v>-3.0545463283632834E-2</v>
      </c>
      <c r="BM817" s="127">
        <v>-3.0358078229098306E-2</v>
      </c>
      <c r="BN817" s="127">
        <v>-0.1182335772065092</v>
      </c>
      <c r="BO817" s="127">
        <v>5.8658784423825999E-3</v>
      </c>
      <c r="BP817" s="127">
        <v>1.48027664537127E-2</v>
      </c>
      <c r="BQ817" s="127" t="s">
        <v>44</v>
      </c>
      <c r="BR817" s="127" t="s">
        <v>44</v>
      </c>
      <c r="BS817" s="127">
        <v>-2.3347129354887697E-2</v>
      </c>
      <c r="BT817" s="127">
        <v>4.9520886246656098E-2</v>
      </c>
      <c r="BU817" s="127">
        <v>5.3126724829485501E-2</v>
      </c>
      <c r="BV817" s="174">
        <v>-0.63393443377943781</v>
      </c>
      <c r="BW817" s="174">
        <v>-0.33968131947314462</v>
      </c>
      <c r="BX817" s="127">
        <v>-3.3841650457521799E-2</v>
      </c>
      <c r="BY817" s="127">
        <v>-7.1134351045763905E-2</v>
      </c>
      <c r="BZ817" s="174">
        <v>7.1975270215372394E-2</v>
      </c>
      <c r="CA817" s="179">
        <v>8.9979260877021003E-2</v>
      </c>
      <c r="CB817" s="179">
        <v>-6.8428135905416895E-2</v>
      </c>
      <c r="CC817" s="179">
        <v>0.20775054658335129</v>
      </c>
      <c r="CD817" s="179">
        <v>0.17301852748215579</v>
      </c>
      <c r="CE817" s="179">
        <v>0.1169687526043665</v>
      </c>
      <c r="CF817" s="179">
        <v>0.25553037837804299</v>
      </c>
      <c r="CG817" s="176">
        <v>1.55692856</v>
      </c>
      <c r="CH817" s="168">
        <v>0.3</v>
      </c>
      <c r="CI817" s="169">
        <v>0.2</v>
      </c>
      <c r="CJ817" s="169">
        <v>6.0000000000000001E-3</v>
      </c>
      <c r="CK817" s="169" t="s">
        <v>44</v>
      </c>
      <c r="CL817" s="169">
        <v>6.0000000000000001E-3</v>
      </c>
      <c r="CM817" s="177">
        <v>27475993.050000001</v>
      </c>
      <c r="CN817" s="177">
        <v>28461472.784841269</v>
      </c>
      <c r="CO817" s="177">
        <v>-2132399.8000000007</v>
      </c>
      <c r="CP817" s="127" t="s">
        <v>44</v>
      </c>
      <c r="CQ817" s="127" t="s">
        <v>44</v>
      </c>
      <c r="CR817" s="127" t="s">
        <v>44</v>
      </c>
      <c r="CS817" s="127" t="s">
        <v>44</v>
      </c>
      <c r="CT817" s="125" t="s">
        <v>44</v>
      </c>
      <c r="CU817" s="125" t="s">
        <v>44</v>
      </c>
      <c r="CV817" s="125" t="s">
        <v>7443</v>
      </c>
      <c r="CW817" s="125" t="s">
        <v>44</v>
      </c>
      <c r="CX817" s="153">
        <v>25569.625694432871</v>
      </c>
    </row>
    <row r="818" spans="1:102" ht="15" customHeight="1" x14ac:dyDescent="0.25">
      <c r="A818" s="8"/>
      <c r="B818" s="128">
        <v>28122142000140</v>
      </c>
      <c r="C818" s="151" t="s">
        <v>7444</v>
      </c>
      <c r="D818" s="125">
        <v>26</v>
      </c>
      <c r="E818" s="125"/>
      <c r="F818" s="121" t="s">
        <v>3267</v>
      </c>
      <c r="G818" s="125" t="s">
        <v>706</v>
      </c>
      <c r="H818" s="125" t="s">
        <v>3264</v>
      </c>
      <c r="I818" s="125" t="s">
        <v>3265</v>
      </c>
      <c r="J818" s="125" t="s">
        <v>3318</v>
      </c>
      <c r="K818" s="125" t="s">
        <v>3285</v>
      </c>
      <c r="L818" s="125" t="s">
        <v>3272</v>
      </c>
      <c r="M818" s="125" t="s">
        <v>112</v>
      </c>
      <c r="N818" s="125" t="s">
        <v>5291</v>
      </c>
      <c r="O818" s="125" t="s">
        <v>3309</v>
      </c>
      <c r="P818" s="125" t="s">
        <v>3308</v>
      </c>
      <c r="Q818" s="126">
        <v>500</v>
      </c>
      <c r="R818" s="125" t="s">
        <v>4571</v>
      </c>
      <c r="S818" s="187" t="s">
        <v>44</v>
      </c>
      <c r="T818" s="170">
        <v>500</v>
      </c>
      <c r="U818" s="170">
        <v>500</v>
      </c>
      <c r="V818" s="171" t="s">
        <v>3271</v>
      </c>
      <c r="W818" s="171" t="s">
        <v>3288</v>
      </c>
      <c r="X818" s="171" t="s">
        <v>3306</v>
      </c>
      <c r="Y818" s="171" t="s">
        <v>3292</v>
      </c>
      <c r="Z818" s="171">
        <v>3</v>
      </c>
      <c r="AA818" s="171" t="s">
        <v>44</v>
      </c>
      <c r="AB818" s="168" t="s">
        <v>44</v>
      </c>
      <c r="AC818" s="171" t="s">
        <v>7445</v>
      </c>
      <c r="AD818" s="168">
        <v>1.4999999999999999E-2</v>
      </c>
      <c r="AE818" s="168">
        <v>1.4999999999999999E-2</v>
      </c>
      <c r="AF818" s="168">
        <v>2.5000000000000001E-2</v>
      </c>
      <c r="AG818" s="168">
        <v>0.2</v>
      </c>
      <c r="AH818" s="171" t="s">
        <v>44</v>
      </c>
      <c r="AI818" s="171" t="s">
        <v>44</v>
      </c>
      <c r="AJ818" s="171" t="s">
        <v>3246</v>
      </c>
      <c r="AK818" s="172">
        <v>43010</v>
      </c>
      <c r="AL818" s="186" t="s">
        <v>7446</v>
      </c>
      <c r="AM818" s="127">
        <v>-2.6611933871945998E-3</v>
      </c>
      <c r="AN818" s="127">
        <v>0.1619404015040368</v>
      </c>
      <c r="AO818" s="127">
        <v>0.4384640469808822</v>
      </c>
      <c r="AP818" s="127">
        <v>0.22366125024654759</v>
      </c>
      <c r="AQ818" s="127">
        <v>0.23455856392264879</v>
      </c>
      <c r="AR818" s="127">
        <v>-0.1555174888015903</v>
      </c>
      <c r="AS818" s="127">
        <v>0.25992603105706102</v>
      </c>
      <c r="AT818" s="127">
        <v>0.14771966114077251</v>
      </c>
      <c r="AU818" s="127" t="s">
        <v>44</v>
      </c>
      <c r="AV818" s="127" t="s">
        <v>44</v>
      </c>
      <c r="AW818" s="127">
        <v>0.13302171377568281</v>
      </c>
      <c r="AX818" s="127" t="s">
        <v>44</v>
      </c>
      <c r="AY818" s="127">
        <v>3.5667844046543684</v>
      </c>
      <c r="AZ818" s="127">
        <v>2.9571021376308702</v>
      </c>
      <c r="BA818" s="127">
        <v>1.7746489776383547</v>
      </c>
      <c r="BB818" s="127">
        <v>2.0084424103654213</v>
      </c>
      <c r="BC818" s="127" t="s">
        <v>44</v>
      </c>
      <c r="BD818" s="127">
        <v>1.9921612503075219</v>
      </c>
      <c r="BE818" s="127">
        <v>1.1938868408135579</v>
      </c>
      <c r="BF818" s="127" t="s">
        <v>44</v>
      </c>
      <c r="BG818" s="127" t="s">
        <v>44</v>
      </c>
      <c r="BH818" s="127">
        <v>1.7763295633403522</v>
      </c>
      <c r="BI818" s="127">
        <v>-1.3570574845448101E-2</v>
      </c>
      <c r="BJ818" s="127">
        <v>0.11653804937624419</v>
      </c>
      <c r="BK818" s="127">
        <v>0.29018913912390681</v>
      </c>
      <c r="BL818" s="127">
        <v>8.6702733350961791E-2</v>
      </c>
      <c r="BM818" s="127">
        <v>0.1054563980513139</v>
      </c>
      <c r="BN818" s="127">
        <v>-0.26425721695583271</v>
      </c>
      <c r="BO818" s="127">
        <v>0.12945163747223579</v>
      </c>
      <c r="BP818" s="127">
        <v>2.3989625687738301E-2</v>
      </c>
      <c r="BQ818" s="127" t="s">
        <v>44</v>
      </c>
      <c r="BR818" s="127" t="s">
        <v>44</v>
      </c>
      <c r="BS818" s="127">
        <v>5.4085746404005208E-2</v>
      </c>
      <c r="BT818" s="127">
        <v>0.16499221300291231</v>
      </c>
      <c r="BU818" s="127">
        <v>0.2332835555899162</v>
      </c>
      <c r="BV818" s="174">
        <v>1.4492377270705581</v>
      </c>
      <c r="BW818" s="174">
        <v>0.2876821585555806</v>
      </c>
      <c r="BX818" s="127">
        <v>-7.1006881851375797E-2</v>
      </c>
      <c r="BY818" s="127">
        <v>-0.4957558020022475</v>
      </c>
      <c r="BZ818" s="174">
        <v>0.99157375290516281</v>
      </c>
      <c r="CA818" s="179">
        <v>0.97163055727737635</v>
      </c>
      <c r="CB818" s="179">
        <v>-0.46759909738024669</v>
      </c>
      <c r="CC818" s="179">
        <v>0.64744658364318841</v>
      </c>
      <c r="CD818" s="179">
        <v>0.53853475620822455</v>
      </c>
      <c r="CE818" s="179">
        <v>8.1251758058788495E-2</v>
      </c>
      <c r="CF818" s="179">
        <v>0.76242697155152073</v>
      </c>
      <c r="CG818" s="176">
        <v>2.9037689699999998</v>
      </c>
      <c r="CH818" s="168">
        <v>0.3</v>
      </c>
      <c r="CI818" s="169">
        <v>0.2</v>
      </c>
      <c r="CJ818" s="169">
        <v>4.4999999999999997E-3</v>
      </c>
      <c r="CK818" s="169">
        <v>1.4886671174472268E-3</v>
      </c>
      <c r="CL818" s="169">
        <v>5.9886671174472269E-3</v>
      </c>
      <c r="CM818" s="177">
        <v>44565907.380000003</v>
      </c>
      <c r="CN818" s="177">
        <v>37244812.630476192</v>
      </c>
      <c r="CO818" s="177">
        <v>7462555.0700000012</v>
      </c>
      <c r="CP818" s="127" t="s">
        <v>44</v>
      </c>
      <c r="CQ818" s="127" t="s">
        <v>44</v>
      </c>
      <c r="CR818" s="127" t="s">
        <v>44</v>
      </c>
      <c r="CS818" s="127" t="s">
        <v>44</v>
      </c>
      <c r="CT818" s="125" t="s">
        <v>44</v>
      </c>
      <c r="CU818" s="125" t="s">
        <v>44</v>
      </c>
      <c r="CV818" s="125" t="s">
        <v>7447</v>
      </c>
      <c r="CW818" s="125" t="s">
        <v>44</v>
      </c>
      <c r="CX818" s="153">
        <v>25569.625694432871</v>
      </c>
    </row>
    <row r="819" spans="1:102" ht="15" customHeight="1" x14ac:dyDescent="0.25">
      <c r="A819" s="8"/>
      <c r="B819" s="128">
        <v>46965443000118</v>
      </c>
      <c r="C819" s="151" t="s">
        <v>7448</v>
      </c>
      <c r="D819" s="125">
        <v>26</v>
      </c>
      <c r="E819" s="125"/>
      <c r="F819" s="121"/>
      <c r="G819" s="125" t="s">
        <v>706</v>
      </c>
      <c r="H819" s="125" t="s">
        <v>347</v>
      </c>
      <c r="I819" s="125" t="s">
        <v>3256</v>
      </c>
      <c r="J819" s="125" t="s">
        <v>3317</v>
      </c>
      <c r="K819" s="125" t="s">
        <v>3298</v>
      </c>
      <c r="L819" s="125" t="s">
        <v>3272</v>
      </c>
      <c r="M819" s="125" t="s">
        <v>5341</v>
      </c>
      <c r="N819" s="125" t="s">
        <v>5342</v>
      </c>
      <c r="O819" s="125" t="s">
        <v>3309</v>
      </c>
      <c r="P819" s="125" t="s">
        <v>3295</v>
      </c>
      <c r="Q819" s="126">
        <v>500</v>
      </c>
      <c r="R819" s="125" t="s">
        <v>4612</v>
      </c>
      <c r="S819" s="187" t="s">
        <v>44</v>
      </c>
      <c r="T819" s="170">
        <v>100</v>
      </c>
      <c r="U819" s="170">
        <v>10000</v>
      </c>
      <c r="V819" s="171" t="s">
        <v>3271</v>
      </c>
      <c r="W819" s="171" t="s">
        <v>132</v>
      </c>
      <c r="X819" s="171" t="s">
        <v>3288</v>
      </c>
      <c r="Y819" s="171" t="s">
        <v>3296</v>
      </c>
      <c r="Z819" s="171">
        <v>5</v>
      </c>
      <c r="AA819" s="171" t="s">
        <v>44</v>
      </c>
      <c r="AB819" s="168" t="s">
        <v>44</v>
      </c>
      <c r="AC819" s="171" t="s">
        <v>44</v>
      </c>
      <c r="AD819" s="168">
        <v>0.02</v>
      </c>
      <c r="AE819" s="168" t="s">
        <v>44</v>
      </c>
      <c r="AF819" s="168">
        <v>0.02</v>
      </c>
      <c r="AG819" s="168" t="s">
        <v>44</v>
      </c>
      <c r="AH819" s="171" t="s">
        <v>44</v>
      </c>
      <c r="AI819" s="171" t="s">
        <v>44</v>
      </c>
      <c r="AJ819" s="171" t="s">
        <v>44</v>
      </c>
      <c r="AK819" s="172">
        <v>44890</v>
      </c>
      <c r="AL819" s="186" t="s">
        <v>7449</v>
      </c>
      <c r="AM819" s="127">
        <v>-1.64032551629513E-2</v>
      </c>
      <c r="AN819" s="127">
        <v>0.1057282683906302</v>
      </c>
      <c r="AO819" s="127">
        <v>0.36348803479763991</v>
      </c>
      <c r="AP819" s="127">
        <v>0.2012914599981725</v>
      </c>
      <c r="AQ819" s="127">
        <v>0.2065950834260481</v>
      </c>
      <c r="AR819" s="127">
        <v>-0.21440225611028549</v>
      </c>
      <c r="AS819" s="127">
        <v>0.26210455984700459</v>
      </c>
      <c r="AT819" s="127" t="s">
        <v>44</v>
      </c>
      <c r="AU819" s="127" t="s">
        <v>44</v>
      </c>
      <c r="AV819" s="127" t="s">
        <v>44</v>
      </c>
      <c r="AW819" s="127">
        <v>0.1677725154305105</v>
      </c>
      <c r="AX819" s="127" t="s">
        <v>44</v>
      </c>
      <c r="AY819" s="127">
        <v>2.3286958370139064</v>
      </c>
      <c r="AZ819" s="127">
        <v>2.4514467083551126</v>
      </c>
      <c r="BA819" s="127">
        <v>1.5810877924995963</v>
      </c>
      <c r="BB819" s="127">
        <v>1.7237126251443768</v>
      </c>
      <c r="BC819" s="127" t="s">
        <v>44</v>
      </c>
      <c r="BD819" s="127">
        <v>2.0088582337545251</v>
      </c>
      <c r="BE819" s="127" t="s">
        <v>44</v>
      </c>
      <c r="BF819" s="127" t="s">
        <v>44</v>
      </c>
      <c r="BG819" s="127" t="s">
        <v>44</v>
      </c>
      <c r="BH819" s="127">
        <v>1.3496311304694484</v>
      </c>
      <c r="BI819" s="127">
        <v>-2.7312636621204801E-2</v>
      </c>
      <c r="BJ819" s="127">
        <v>6.0325916262837502E-2</v>
      </c>
      <c r="BK819" s="127">
        <v>0.2152131269406645</v>
      </c>
      <c r="BL819" s="127">
        <v>6.5624647490394539E-2</v>
      </c>
      <c r="BM819" s="127">
        <v>7.7456806240968401E-2</v>
      </c>
      <c r="BN819" s="127">
        <v>-0.32314198426452789</v>
      </c>
      <c r="BO819" s="127">
        <v>0.13163016626217949</v>
      </c>
      <c r="BP819" s="127" t="s">
        <v>44</v>
      </c>
      <c r="BQ819" s="127" t="s">
        <v>44</v>
      </c>
      <c r="BR819" s="127" t="s">
        <v>44</v>
      </c>
      <c r="BS819" s="127">
        <v>3.8657145967830209E-2</v>
      </c>
      <c r="BT819" s="127">
        <v>0.1883311951132467</v>
      </c>
      <c r="BU819" s="127">
        <v>0.18279213604559161</v>
      </c>
      <c r="BV819" s="174">
        <v>1.006972134786716</v>
      </c>
      <c r="BW819" s="174">
        <v>0.27195808401562238</v>
      </c>
      <c r="BX819" s="127">
        <v>-8.3475406056772505E-2</v>
      </c>
      <c r="BY819" s="127">
        <v>-0.24314021605019229</v>
      </c>
      <c r="BZ819" s="174">
        <v>1.0118949657796441</v>
      </c>
      <c r="CA819" s="179">
        <v>0.90641516882294659</v>
      </c>
      <c r="CB819" s="179">
        <v>-0.4348805267002594</v>
      </c>
      <c r="CC819" s="179">
        <v>0.629235130769492</v>
      </c>
      <c r="CD819" s="179">
        <v>0.5149374114545574</v>
      </c>
      <c r="CE819" s="179">
        <v>9.2236028535639003E-2</v>
      </c>
      <c r="CF819" s="179">
        <v>0.74252097082227975</v>
      </c>
      <c r="CG819" s="176">
        <v>1.6977486399999999</v>
      </c>
      <c r="CH819" s="168">
        <v>0.3</v>
      </c>
      <c r="CI819" s="169" t="s">
        <v>44</v>
      </c>
      <c r="CJ819" s="169">
        <v>6.0000000000000001E-3</v>
      </c>
      <c r="CK819" s="169" t="s">
        <v>44</v>
      </c>
      <c r="CL819" s="169">
        <v>6.0000000000000001E-3</v>
      </c>
      <c r="CM819" s="177">
        <v>279832630.31999999</v>
      </c>
      <c r="CN819" s="177">
        <v>275762807.01039678</v>
      </c>
      <c r="CO819" s="177">
        <v>3831411.18</v>
      </c>
      <c r="CP819" s="127" t="s">
        <v>44</v>
      </c>
      <c r="CQ819" s="127" t="s">
        <v>44</v>
      </c>
      <c r="CR819" s="127" t="s">
        <v>44</v>
      </c>
      <c r="CS819" s="127" t="s">
        <v>44</v>
      </c>
      <c r="CT819" s="125" t="s">
        <v>44</v>
      </c>
      <c r="CU819" s="125" t="s">
        <v>44</v>
      </c>
      <c r="CV819" s="125" t="s">
        <v>7450</v>
      </c>
      <c r="CW819" s="125" t="s">
        <v>44</v>
      </c>
      <c r="CX819" s="153">
        <v>25569.625694432871</v>
      </c>
    </row>
    <row r="820" spans="1:102" ht="15" customHeight="1" x14ac:dyDescent="0.25">
      <c r="A820" s="8"/>
      <c r="B820" s="128">
        <v>41687480000198</v>
      </c>
      <c r="C820" s="151" t="s">
        <v>4050</v>
      </c>
      <c r="D820" s="125">
        <v>50</v>
      </c>
      <c r="E820" s="125"/>
      <c r="F820" s="121"/>
      <c r="G820" s="125" t="s">
        <v>4970</v>
      </c>
      <c r="H820" s="125" t="s">
        <v>4673</v>
      </c>
      <c r="I820" s="125" t="s">
        <v>4673</v>
      </c>
      <c r="J820" s="125" t="s">
        <v>5274</v>
      </c>
      <c r="K820" s="125" t="s">
        <v>3298</v>
      </c>
      <c r="L820" s="125" t="s">
        <v>5015</v>
      </c>
      <c r="M820" s="125" t="s">
        <v>4965</v>
      </c>
      <c r="N820" s="125" t="s">
        <v>4785</v>
      </c>
      <c r="O820" s="125" t="s">
        <v>4647</v>
      </c>
      <c r="P820" s="125" t="s">
        <v>6586</v>
      </c>
      <c r="Q820" s="126">
        <v>100000</v>
      </c>
      <c r="R820" s="125" t="s">
        <v>4612</v>
      </c>
      <c r="S820" s="187" t="s">
        <v>44</v>
      </c>
      <c r="T820" s="170">
        <v>0.01</v>
      </c>
      <c r="U820" s="170">
        <v>0.01</v>
      </c>
      <c r="V820" s="171" t="s">
        <v>3271</v>
      </c>
      <c r="W820" s="171" t="s">
        <v>132</v>
      </c>
      <c r="X820" s="171" t="s">
        <v>44</v>
      </c>
      <c r="Y820" s="171" t="s">
        <v>44</v>
      </c>
      <c r="Z820" s="171" t="s">
        <v>44</v>
      </c>
      <c r="AA820" s="171" t="s">
        <v>44</v>
      </c>
      <c r="AB820" s="168" t="s">
        <v>44</v>
      </c>
      <c r="AC820" s="171" t="s">
        <v>44</v>
      </c>
      <c r="AD820" s="168">
        <v>1.5E-3</v>
      </c>
      <c r="AE820" s="168" t="s">
        <v>44</v>
      </c>
      <c r="AF820" s="168" t="s">
        <v>44</v>
      </c>
      <c r="AG820" s="168">
        <v>0.2</v>
      </c>
      <c r="AH820" s="171" t="s">
        <v>44</v>
      </c>
      <c r="AI820" s="171" t="s">
        <v>44</v>
      </c>
      <c r="AJ820" s="171" t="s">
        <v>130</v>
      </c>
      <c r="AK820" s="172">
        <v>44490</v>
      </c>
      <c r="AL820" s="186" t="s">
        <v>7451</v>
      </c>
      <c r="AM820" s="127" t="s">
        <v>44</v>
      </c>
      <c r="AN820" s="127" t="s">
        <v>44</v>
      </c>
      <c r="AO820" s="127" t="s">
        <v>44</v>
      </c>
      <c r="AP820" s="127" t="s">
        <v>44</v>
      </c>
      <c r="AQ820" s="127" t="s">
        <v>44</v>
      </c>
      <c r="AR820" s="127" t="s">
        <v>44</v>
      </c>
      <c r="AS820" s="127" t="s">
        <v>44</v>
      </c>
      <c r="AT820" s="127" t="s">
        <v>44</v>
      </c>
      <c r="AU820" s="127" t="s">
        <v>44</v>
      </c>
      <c r="AV820" s="127" t="s">
        <v>44</v>
      </c>
      <c r="AW820" s="127" t="s">
        <v>44</v>
      </c>
      <c r="AX820" s="127" t="s">
        <v>44</v>
      </c>
      <c r="AY820" s="127" t="s">
        <v>44</v>
      </c>
      <c r="AZ820" s="127" t="s">
        <v>44</v>
      </c>
      <c r="BA820" s="127" t="s">
        <v>44</v>
      </c>
      <c r="BB820" s="127" t="s">
        <v>44</v>
      </c>
      <c r="BC820" s="127" t="s">
        <v>44</v>
      </c>
      <c r="BD820" s="127" t="s">
        <v>44</v>
      </c>
      <c r="BE820" s="127" t="s">
        <v>44</v>
      </c>
      <c r="BF820" s="127" t="s">
        <v>44</v>
      </c>
      <c r="BG820" s="127" t="s">
        <v>44</v>
      </c>
      <c r="BH820" s="127" t="s">
        <v>44</v>
      </c>
      <c r="BI820" s="127" t="s">
        <v>44</v>
      </c>
      <c r="BJ820" s="127" t="s">
        <v>44</v>
      </c>
      <c r="BK820" s="127" t="s">
        <v>44</v>
      </c>
      <c r="BL820" s="127" t="s">
        <v>44</v>
      </c>
      <c r="BM820" s="127" t="s">
        <v>44</v>
      </c>
      <c r="BN820" s="127" t="s">
        <v>44</v>
      </c>
      <c r="BO820" s="127" t="s">
        <v>44</v>
      </c>
      <c r="BP820" s="127" t="s">
        <v>44</v>
      </c>
      <c r="BQ820" s="127" t="s">
        <v>44</v>
      </c>
      <c r="BR820" s="127" t="s">
        <v>44</v>
      </c>
      <c r="BS820" s="127" t="s">
        <v>44</v>
      </c>
      <c r="BT820" s="127">
        <v>0.10197250104026501</v>
      </c>
      <c r="BU820" s="127">
        <v>0.23784820244416169</v>
      </c>
      <c r="BV820" s="174">
        <v>-2.6493670200148909</v>
      </c>
      <c r="BW820" s="174">
        <v>-0.60272709368759492</v>
      </c>
      <c r="BX820" s="127">
        <v>-0.13522965205886789</v>
      </c>
      <c r="BY820" s="127">
        <v>-0.34475902012140069</v>
      </c>
      <c r="BZ820" s="174">
        <v>-0.3116492170399589</v>
      </c>
      <c r="CA820" s="179">
        <v>-3.5985741350238798E-2</v>
      </c>
      <c r="CB820" s="179">
        <v>-1.50089367412326E-2</v>
      </c>
      <c r="CC820" s="179">
        <v>-9.7190518758980604E-2</v>
      </c>
      <c r="CD820" s="179">
        <v>-5.6880970569626398E-2</v>
      </c>
      <c r="CE820" s="179">
        <v>-3.02526085230512E-2</v>
      </c>
      <c r="CF820" s="179">
        <v>-2.6645551193572901E-2</v>
      </c>
      <c r="CG820" s="176">
        <v>800.39874596000004</v>
      </c>
      <c r="CH820" s="168">
        <v>0.1</v>
      </c>
      <c r="CI820" s="169">
        <v>0.05</v>
      </c>
      <c r="CJ820" s="169">
        <v>1.4999999999999999E-4</v>
      </c>
      <c r="CK820" s="169" t="s">
        <v>44</v>
      </c>
      <c r="CL820" s="169">
        <v>1.4999999999999999E-4</v>
      </c>
      <c r="CM820" s="177">
        <v>54541250.490000002</v>
      </c>
      <c r="CN820" s="177">
        <v>58320874.531984083</v>
      </c>
      <c r="CO820" s="177" t="s">
        <v>44</v>
      </c>
      <c r="CP820" s="127" t="s">
        <v>44</v>
      </c>
      <c r="CQ820" s="127" t="s">
        <v>44</v>
      </c>
      <c r="CR820" s="127" t="s">
        <v>44</v>
      </c>
      <c r="CS820" s="127" t="s">
        <v>44</v>
      </c>
      <c r="CT820" s="125" t="s">
        <v>44</v>
      </c>
      <c r="CU820" s="125" t="s">
        <v>44</v>
      </c>
      <c r="CV820" s="125" t="s">
        <v>7452</v>
      </c>
      <c r="CW820" s="125" t="s">
        <v>44</v>
      </c>
      <c r="CX820" s="153">
        <v>25569.604861099539</v>
      </c>
    </row>
    <row r="821" spans="1:102" ht="15" customHeight="1" x14ac:dyDescent="0.25">
      <c r="A821" s="8"/>
      <c r="B821" s="128">
        <v>51488342000133</v>
      </c>
      <c r="C821" s="151" t="s">
        <v>7453</v>
      </c>
      <c r="D821" s="125">
        <v>2</v>
      </c>
      <c r="E821" s="125"/>
      <c r="F821" s="121"/>
      <c r="G821" s="125" t="s">
        <v>4970</v>
      </c>
      <c r="H821" s="125" t="s">
        <v>347</v>
      </c>
      <c r="I821" s="125" t="s">
        <v>3256</v>
      </c>
      <c r="J821" s="125" t="s">
        <v>3317</v>
      </c>
      <c r="K821" s="125" t="s">
        <v>3285</v>
      </c>
      <c r="L821" s="125" t="s">
        <v>3272</v>
      </c>
      <c r="M821" s="125" t="s">
        <v>160</v>
      </c>
      <c r="N821" s="125" t="s">
        <v>3328</v>
      </c>
      <c r="O821" s="125" t="s">
        <v>3326</v>
      </c>
      <c r="P821" s="125" t="s">
        <v>3320</v>
      </c>
      <c r="Q821" s="126">
        <v>100</v>
      </c>
      <c r="R821" s="125" t="s">
        <v>4571</v>
      </c>
      <c r="S821" s="187" t="s">
        <v>44</v>
      </c>
      <c r="T821" s="170">
        <v>100</v>
      </c>
      <c r="U821" s="170">
        <v>100</v>
      </c>
      <c r="V821" s="171" t="s">
        <v>4723</v>
      </c>
      <c r="W821" s="171" t="s">
        <v>132</v>
      </c>
      <c r="X821" s="171" t="s">
        <v>132</v>
      </c>
      <c r="Y821" s="171" t="s">
        <v>132</v>
      </c>
      <c r="Z821" s="171">
        <v>0</v>
      </c>
      <c r="AA821" s="171" t="s">
        <v>44</v>
      </c>
      <c r="AB821" s="168" t="s">
        <v>44</v>
      </c>
      <c r="AC821" s="171" t="s">
        <v>7454</v>
      </c>
      <c r="AD821" s="168">
        <v>2.3999999999999998E-3</v>
      </c>
      <c r="AE821" s="168">
        <v>0.1124</v>
      </c>
      <c r="AF821" s="168">
        <v>4.0000000000000001E-3</v>
      </c>
      <c r="AG821" s="168" t="s">
        <v>44</v>
      </c>
      <c r="AH821" s="171" t="s">
        <v>44</v>
      </c>
      <c r="AI821" s="171" t="s">
        <v>44</v>
      </c>
      <c r="AJ821" s="171" t="s">
        <v>130</v>
      </c>
      <c r="AK821" s="172">
        <v>45453</v>
      </c>
      <c r="AL821" s="186" t="s">
        <v>7455</v>
      </c>
      <c r="AM821" s="127">
        <v>1.0760458296673599E-2</v>
      </c>
      <c r="AN821" s="127">
        <v>4.5213974523646297E-2</v>
      </c>
      <c r="AO821" s="127">
        <v>0.14724213859112531</v>
      </c>
      <c r="AP821" s="127" t="s">
        <v>44</v>
      </c>
      <c r="AQ821" s="127" t="s">
        <v>44</v>
      </c>
      <c r="AR821" s="127" t="s">
        <v>44</v>
      </c>
      <c r="AS821" s="127" t="s">
        <v>44</v>
      </c>
      <c r="AT821" s="127" t="s">
        <v>44</v>
      </c>
      <c r="AU821" s="127" t="s">
        <v>44</v>
      </c>
      <c r="AV821" s="127" t="s">
        <v>44</v>
      </c>
      <c r="AW821" s="127">
        <v>0.13293317570393359</v>
      </c>
      <c r="AX821" s="127">
        <v>0.98634907376281944</v>
      </c>
      <c r="AY821" s="127">
        <v>0.99585092852423085</v>
      </c>
      <c r="AZ821" s="127">
        <v>0.99303476710404537</v>
      </c>
      <c r="BA821" s="127" t="s">
        <v>44</v>
      </c>
      <c r="BB821" s="127" t="s">
        <v>44</v>
      </c>
      <c r="BC821" s="127" t="s">
        <v>44</v>
      </c>
      <c r="BD821" s="127" t="s">
        <v>44</v>
      </c>
      <c r="BE821" s="127" t="s">
        <v>44</v>
      </c>
      <c r="BF821" s="127" t="s">
        <v>44</v>
      </c>
      <c r="BG821" s="127" t="s">
        <v>44</v>
      </c>
      <c r="BH821" s="127">
        <v>0.99882213453601099</v>
      </c>
      <c r="BI821" s="127">
        <v>-1.4892316157979999E-4</v>
      </c>
      <c r="BJ821" s="127">
        <v>-1.8837760414619999E-4</v>
      </c>
      <c r="BK821" s="127">
        <v>-1.03276926585E-3</v>
      </c>
      <c r="BL821" s="127" t="s">
        <v>44</v>
      </c>
      <c r="BM821" s="127" t="s">
        <v>44</v>
      </c>
      <c r="BN821" s="127" t="s">
        <v>44</v>
      </c>
      <c r="BO821" s="127" t="s">
        <v>44</v>
      </c>
      <c r="BP821" s="127" t="s">
        <v>44</v>
      </c>
      <c r="BQ821" s="127" t="s">
        <v>44</v>
      </c>
      <c r="BR821" s="127" t="s">
        <v>44</v>
      </c>
      <c r="BS821" s="127">
        <v>-1.3834916016153276E-4</v>
      </c>
      <c r="BT821" s="127">
        <v>2.6145096813709999E-4</v>
      </c>
      <c r="BU821" s="127">
        <v>1.0309904540347001E-3</v>
      </c>
      <c r="BV821" s="174">
        <v>-3.44338133977273</v>
      </c>
      <c r="BW821" s="174">
        <v>-0.12722844811528619</v>
      </c>
      <c r="BX821" s="127" t="s">
        <v>44</v>
      </c>
      <c r="BY821" s="127" t="s">
        <v>44</v>
      </c>
      <c r="BZ821" s="174">
        <v>-9.06918770709E-5</v>
      </c>
      <c r="CA821" s="179">
        <v>-1.07864215263371E-2</v>
      </c>
      <c r="CB821" s="179">
        <v>5.9109112335262899E-2</v>
      </c>
      <c r="CC821" s="179">
        <v>-1.9960458673216998E-3</v>
      </c>
      <c r="CD821" s="179">
        <v>-2.53983476262808E-2</v>
      </c>
      <c r="CE821" s="179">
        <v>-3.9383981912421102E-2</v>
      </c>
      <c r="CF821" s="179">
        <v>-7.7143493328205998E-3</v>
      </c>
      <c r="CG821" s="176">
        <v>1.26586062</v>
      </c>
      <c r="CH821" s="168">
        <v>0.46</v>
      </c>
      <c r="CI821" s="169" t="s">
        <v>44</v>
      </c>
      <c r="CJ821" s="169">
        <v>1.1039999999999999E-3</v>
      </c>
      <c r="CK821" s="169" t="s">
        <v>44</v>
      </c>
      <c r="CL821" s="169">
        <v>1.1039999999999999E-3</v>
      </c>
      <c r="CM821" s="177">
        <v>3387154732.7199998</v>
      </c>
      <c r="CN821" s="177">
        <v>3007470378.6892071</v>
      </c>
      <c r="CO821" s="177">
        <v>370709027.43000007</v>
      </c>
      <c r="CP821" s="127" t="s">
        <v>44</v>
      </c>
      <c r="CQ821" s="127" t="s">
        <v>44</v>
      </c>
      <c r="CR821" s="127" t="s">
        <v>44</v>
      </c>
      <c r="CS821" s="127" t="s">
        <v>44</v>
      </c>
      <c r="CT821" s="125" t="s">
        <v>44</v>
      </c>
      <c r="CU821" s="125" t="s">
        <v>44</v>
      </c>
      <c r="CV821" s="125" t="s">
        <v>7456</v>
      </c>
      <c r="CW821" s="125" t="s">
        <v>44</v>
      </c>
      <c r="CX821" s="153">
        <v>25569.667361099539</v>
      </c>
    </row>
    <row r="822" spans="1:102" ht="15" customHeight="1" x14ac:dyDescent="0.25">
      <c r="A822" s="8"/>
      <c r="B822" s="128">
        <v>36554324000119</v>
      </c>
      <c r="C822" s="151" t="s">
        <v>4052</v>
      </c>
      <c r="D822" s="125">
        <v>50</v>
      </c>
      <c r="E822" s="125"/>
      <c r="F822" s="121"/>
      <c r="G822" s="125" t="s">
        <v>4970</v>
      </c>
      <c r="H822" s="125" t="s">
        <v>4673</v>
      </c>
      <c r="I822" s="125" t="s">
        <v>4673</v>
      </c>
      <c r="J822" s="125" t="s">
        <v>3318</v>
      </c>
      <c r="K822" s="125" t="s">
        <v>3298</v>
      </c>
      <c r="L822" s="125" t="s">
        <v>5015</v>
      </c>
      <c r="M822" s="125" t="s">
        <v>110</v>
      </c>
      <c r="N822" s="125" t="s">
        <v>4789</v>
      </c>
      <c r="O822" s="125" t="s">
        <v>4647</v>
      </c>
      <c r="P822" s="125" t="s">
        <v>5763</v>
      </c>
      <c r="Q822" s="126">
        <v>200000</v>
      </c>
      <c r="R822" s="125" t="s">
        <v>4612</v>
      </c>
      <c r="S822" s="187" t="s">
        <v>44</v>
      </c>
      <c r="T822" s="170">
        <v>0.01</v>
      </c>
      <c r="U822" s="170">
        <v>0.01</v>
      </c>
      <c r="V822" s="171" t="s">
        <v>3271</v>
      </c>
      <c r="W822" s="171" t="s">
        <v>132</v>
      </c>
      <c r="X822" s="171" t="s">
        <v>44</v>
      </c>
      <c r="Y822" s="171" t="s">
        <v>44</v>
      </c>
      <c r="Z822" s="171" t="s">
        <v>44</v>
      </c>
      <c r="AA822" s="171" t="s">
        <v>44</v>
      </c>
      <c r="AB822" s="168" t="s">
        <v>44</v>
      </c>
      <c r="AC822" s="171" t="s">
        <v>44</v>
      </c>
      <c r="AD822" s="168">
        <v>0.02</v>
      </c>
      <c r="AE822" s="168" t="s">
        <v>44</v>
      </c>
      <c r="AF822" s="168" t="s">
        <v>44</v>
      </c>
      <c r="AG822" s="168">
        <v>0.2</v>
      </c>
      <c r="AH822" s="171" t="s">
        <v>44</v>
      </c>
      <c r="AI822" s="171" t="s">
        <v>44</v>
      </c>
      <c r="AJ822" s="171" t="s">
        <v>44</v>
      </c>
      <c r="AK822" s="172">
        <v>44169</v>
      </c>
      <c r="AL822" s="186" t="s">
        <v>7457</v>
      </c>
      <c r="AM822" s="127" t="s">
        <v>44</v>
      </c>
      <c r="AN822" s="127" t="s">
        <v>44</v>
      </c>
      <c r="AO822" s="127" t="s">
        <v>44</v>
      </c>
      <c r="AP822" s="127" t="s">
        <v>44</v>
      </c>
      <c r="AQ822" s="127" t="s">
        <v>44</v>
      </c>
      <c r="AR822" s="127" t="s">
        <v>44</v>
      </c>
      <c r="AS822" s="127" t="s">
        <v>44</v>
      </c>
      <c r="AT822" s="127" t="s">
        <v>44</v>
      </c>
      <c r="AU822" s="127" t="s">
        <v>44</v>
      </c>
      <c r="AV822" s="127" t="s">
        <v>44</v>
      </c>
      <c r="AW822" s="127" t="s">
        <v>44</v>
      </c>
      <c r="AX822" s="127" t="s">
        <v>44</v>
      </c>
      <c r="AY822" s="127" t="s">
        <v>44</v>
      </c>
      <c r="AZ822" s="127" t="s">
        <v>44</v>
      </c>
      <c r="BA822" s="127" t="s">
        <v>44</v>
      </c>
      <c r="BB822" s="127" t="s">
        <v>44</v>
      </c>
      <c r="BC822" s="127" t="s">
        <v>44</v>
      </c>
      <c r="BD822" s="127" t="s">
        <v>44</v>
      </c>
      <c r="BE822" s="127" t="s">
        <v>44</v>
      </c>
      <c r="BF822" s="127" t="s">
        <v>44</v>
      </c>
      <c r="BG822" s="127" t="s">
        <v>44</v>
      </c>
      <c r="BH822" s="127" t="s">
        <v>44</v>
      </c>
      <c r="BI822" s="127" t="s">
        <v>44</v>
      </c>
      <c r="BJ822" s="127" t="s">
        <v>44</v>
      </c>
      <c r="BK822" s="127" t="s">
        <v>44</v>
      </c>
      <c r="BL822" s="127" t="s">
        <v>44</v>
      </c>
      <c r="BM822" s="127" t="s">
        <v>44</v>
      </c>
      <c r="BN822" s="127" t="s">
        <v>44</v>
      </c>
      <c r="BO822" s="127" t="s">
        <v>44</v>
      </c>
      <c r="BP822" s="127" t="s">
        <v>44</v>
      </c>
      <c r="BQ822" s="127" t="s">
        <v>44</v>
      </c>
      <c r="BR822" s="127" t="s">
        <v>44</v>
      </c>
      <c r="BS822" s="127" t="s">
        <v>44</v>
      </c>
      <c r="BT822" s="127">
        <v>0.1116033195955717</v>
      </c>
      <c r="BU822" s="127">
        <v>6.9252652724372199E-2</v>
      </c>
      <c r="BV822" s="174">
        <v>-2.5709642268840001</v>
      </c>
      <c r="BW822" s="174">
        <v>-0.78972335319181708</v>
      </c>
      <c r="BX822" s="127">
        <v>-0.16508849023982791</v>
      </c>
      <c r="BY822" s="127">
        <v>-0.16508849023982791</v>
      </c>
      <c r="BZ822" s="174">
        <v>-1.26719870061314E-2</v>
      </c>
      <c r="CA822" s="179">
        <v>-2.3286318421653501E-2</v>
      </c>
      <c r="CB822" s="179">
        <v>5.9374657543309201E-2</v>
      </c>
      <c r="CC822" s="179">
        <v>-5.3967687642107097E-2</v>
      </c>
      <c r="CD822" s="179">
        <v>-4.4911694659935601E-2</v>
      </c>
      <c r="CE822" s="179">
        <v>-1.6429095443445198E-2</v>
      </c>
      <c r="CF822" s="179">
        <v>-4.76562831850025E-2</v>
      </c>
      <c r="CG822" s="176">
        <v>1.2966913799999999</v>
      </c>
      <c r="CH822" s="168">
        <v>0.1</v>
      </c>
      <c r="CI822" s="169">
        <v>0.05</v>
      </c>
      <c r="CJ822" s="169">
        <v>2E-3</v>
      </c>
      <c r="CK822" s="169" t="s">
        <v>44</v>
      </c>
      <c r="CL822" s="169">
        <v>2E-3</v>
      </c>
      <c r="CM822" s="177">
        <v>154662750.02000001</v>
      </c>
      <c r="CN822" s="177">
        <v>157091206.65928572</v>
      </c>
      <c r="CO822" s="177" t="s">
        <v>44</v>
      </c>
      <c r="CP822" s="127" t="s">
        <v>44</v>
      </c>
      <c r="CQ822" s="127" t="s">
        <v>44</v>
      </c>
      <c r="CR822" s="127" t="s">
        <v>44</v>
      </c>
      <c r="CS822" s="127" t="s">
        <v>44</v>
      </c>
      <c r="CT822" s="125" t="s">
        <v>44</v>
      </c>
      <c r="CU822" s="125" t="s">
        <v>44</v>
      </c>
      <c r="CV822" s="125" t="s">
        <v>7458</v>
      </c>
      <c r="CW822" s="125" t="s">
        <v>44</v>
      </c>
      <c r="CX822" s="153">
        <v>25569.604861099539</v>
      </c>
    </row>
    <row r="823" spans="1:102" ht="15" customHeight="1" x14ac:dyDescent="0.25">
      <c r="A823" s="8"/>
      <c r="B823" s="128">
        <v>58863998000138</v>
      </c>
      <c r="C823" s="151" t="s">
        <v>3915</v>
      </c>
      <c r="D823" s="125">
        <v>25</v>
      </c>
      <c r="E823" s="125"/>
      <c r="F823" s="121"/>
      <c r="G823" s="125" t="s">
        <v>706</v>
      </c>
      <c r="H823" s="125" t="s">
        <v>347</v>
      </c>
      <c r="I823" s="125" t="s">
        <v>3278</v>
      </c>
      <c r="J823" s="125" t="s">
        <v>3317</v>
      </c>
      <c r="K823" s="125" t="s">
        <v>3298</v>
      </c>
      <c r="L823" s="125" t="s">
        <v>4605</v>
      </c>
      <c r="M823" s="125" t="s">
        <v>4629</v>
      </c>
      <c r="N823" s="125" t="s">
        <v>44</v>
      </c>
      <c r="O823" s="125" t="s">
        <v>4630</v>
      </c>
      <c r="P823" s="125" t="s">
        <v>3824</v>
      </c>
      <c r="Q823" s="126">
        <v>10</v>
      </c>
      <c r="R823" s="125" t="s">
        <v>4612</v>
      </c>
      <c r="S823" s="187" t="s">
        <v>44</v>
      </c>
      <c r="T823" s="170">
        <v>1000</v>
      </c>
      <c r="U823" s="170">
        <v>1000</v>
      </c>
      <c r="V823" s="171" t="s">
        <v>3271</v>
      </c>
      <c r="W823" s="171" t="s">
        <v>132</v>
      </c>
      <c r="X823" s="171" t="s">
        <v>132</v>
      </c>
      <c r="Y823" s="171" t="s">
        <v>132</v>
      </c>
      <c r="Z823" s="171">
        <v>0</v>
      </c>
      <c r="AA823" s="171" t="s">
        <v>44</v>
      </c>
      <c r="AB823" s="168" t="s">
        <v>44</v>
      </c>
      <c r="AC823" s="171" t="s">
        <v>44</v>
      </c>
      <c r="AD823" s="168">
        <v>1.2E-2</v>
      </c>
      <c r="AE823" s="168" t="s">
        <v>44</v>
      </c>
      <c r="AF823" s="168">
        <v>1.2E-2</v>
      </c>
      <c r="AG823" s="168" t="s">
        <v>44</v>
      </c>
      <c r="AH823" s="171" t="s">
        <v>44</v>
      </c>
      <c r="AI823" s="171" t="s">
        <v>44</v>
      </c>
      <c r="AJ823" s="171" t="s">
        <v>44</v>
      </c>
      <c r="AK823" s="172">
        <v>45723</v>
      </c>
      <c r="AL823" s="186" t="s">
        <v>7459</v>
      </c>
      <c r="AM823" s="127" t="s">
        <v>44</v>
      </c>
      <c r="AN823" s="127" t="s">
        <v>44</v>
      </c>
      <c r="AO823" s="127" t="s">
        <v>44</v>
      </c>
      <c r="AP823" s="127" t="s">
        <v>44</v>
      </c>
      <c r="AQ823" s="127" t="s">
        <v>44</v>
      </c>
      <c r="AR823" s="127" t="s">
        <v>44</v>
      </c>
      <c r="AS823" s="127" t="s">
        <v>44</v>
      </c>
      <c r="AT823" s="127" t="s">
        <v>44</v>
      </c>
      <c r="AU823" s="127" t="s">
        <v>44</v>
      </c>
      <c r="AV823" s="127" t="s">
        <v>44</v>
      </c>
      <c r="AW823" s="127" t="s">
        <v>44</v>
      </c>
      <c r="AX823" s="127" t="s">
        <v>44</v>
      </c>
      <c r="AY823" s="127" t="s">
        <v>44</v>
      </c>
      <c r="AZ823" s="127" t="s">
        <v>44</v>
      </c>
      <c r="BA823" s="127" t="s">
        <v>44</v>
      </c>
      <c r="BB823" s="127" t="s">
        <v>44</v>
      </c>
      <c r="BC823" s="127" t="s">
        <v>44</v>
      </c>
      <c r="BD823" s="127" t="s">
        <v>44</v>
      </c>
      <c r="BE823" s="127" t="s">
        <v>44</v>
      </c>
      <c r="BF823" s="127" t="s">
        <v>44</v>
      </c>
      <c r="BG823" s="127" t="s">
        <v>44</v>
      </c>
      <c r="BH823" s="127" t="s">
        <v>44</v>
      </c>
      <c r="BI823" s="127" t="s">
        <v>44</v>
      </c>
      <c r="BJ823" s="127" t="s">
        <v>44</v>
      </c>
      <c r="BK823" s="127" t="s">
        <v>44</v>
      </c>
      <c r="BL823" s="127" t="s">
        <v>44</v>
      </c>
      <c r="BM823" s="127" t="s">
        <v>44</v>
      </c>
      <c r="BN823" s="127" t="s">
        <v>44</v>
      </c>
      <c r="BO823" s="127" t="s">
        <v>44</v>
      </c>
      <c r="BP823" s="127" t="s">
        <v>44</v>
      </c>
      <c r="BQ823" s="127" t="s">
        <v>44</v>
      </c>
      <c r="BR823" s="127" t="s">
        <v>44</v>
      </c>
      <c r="BS823" s="127" t="s">
        <v>44</v>
      </c>
      <c r="BT823" s="127" t="s">
        <v>44</v>
      </c>
      <c r="BU823" s="127" t="s">
        <v>44</v>
      </c>
      <c r="BV823" s="174" t="s">
        <v>44</v>
      </c>
      <c r="BW823" s="174" t="s">
        <v>44</v>
      </c>
      <c r="BX823" s="127" t="s">
        <v>44</v>
      </c>
      <c r="BY823" s="127" t="s">
        <v>44</v>
      </c>
      <c r="BZ823" s="174" t="s">
        <v>44</v>
      </c>
      <c r="CA823" s="179" t="s">
        <v>44</v>
      </c>
      <c r="CB823" s="179" t="s">
        <v>44</v>
      </c>
      <c r="CC823" s="179" t="s">
        <v>44</v>
      </c>
      <c r="CD823" s="179" t="s">
        <v>44</v>
      </c>
      <c r="CE823" s="179" t="s">
        <v>44</v>
      </c>
      <c r="CF823" s="179" t="s">
        <v>44</v>
      </c>
      <c r="CG823" s="176" t="s">
        <v>44</v>
      </c>
      <c r="CH823" s="168">
        <v>0.15</v>
      </c>
      <c r="CI823" s="169" t="s">
        <v>44</v>
      </c>
      <c r="CJ823" s="169">
        <v>1.8E-3</v>
      </c>
      <c r="CK823" s="169" t="s">
        <v>44</v>
      </c>
      <c r="CL823" s="169">
        <v>1.8E-3</v>
      </c>
      <c r="CM823" s="177" t="s">
        <v>44</v>
      </c>
      <c r="CN823" s="177" t="s">
        <v>44</v>
      </c>
      <c r="CO823" s="177" t="s">
        <v>44</v>
      </c>
      <c r="CP823" s="127" t="s">
        <v>44</v>
      </c>
      <c r="CQ823" s="127" t="s">
        <v>44</v>
      </c>
      <c r="CR823" s="127" t="s">
        <v>44</v>
      </c>
      <c r="CS823" s="127" t="s">
        <v>44</v>
      </c>
      <c r="CT823" s="125" t="s">
        <v>44</v>
      </c>
      <c r="CU823" s="125" t="s">
        <v>44</v>
      </c>
      <c r="CV823" s="125" t="s">
        <v>7460</v>
      </c>
      <c r="CW823" s="125" t="s">
        <v>44</v>
      </c>
      <c r="CX823" s="153">
        <v>25569.625694432871</v>
      </c>
    </row>
    <row r="824" spans="1:102" ht="15" customHeight="1" x14ac:dyDescent="0.25">
      <c r="A824" s="8"/>
      <c r="B824" s="128">
        <v>18993924000100</v>
      </c>
      <c r="C824" s="151" t="s">
        <v>7461</v>
      </c>
      <c r="D824" s="125">
        <v>20</v>
      </c>
      <c r="E824" s="125"/>
      <c r="F824" s="121" t="s">
        <v>3310</v>
      </c>
      <c r="G824" s="125" t="s">
        <v>706</v>
      </c>
      <c r="H824" s="125" t="s">
        <v>3264</v>
      </c>
      <c r="I824" s="125" t="s">
        <v>3265</v>
      </c>
      <c r="J824" s="125" t="s">
        <v>357</v>
      </c>
      <c r="K824" s="125" t="s">
        <v>3298</v>
      </c>
      <c r="L824" s="125" t="s">
        <v>3272</v>
      </c>
      <c r="M824" s="125" t="s">
        <v>110</v>
      </c>
      <c r="N824" s="125" t="s">
        <v>4692</v>
      </c>
      <c r="O824" s="125" t="s">
        <v>4606</v>
      </c>
      <c r="P824" s="125" t="s">
        <v>3308</v>
      </c>
      <c r="Q824" s="126">
        <v>500</v>
      </c>
      <c r="R824" s="125" t="s">
        <v>4612</v>
      </c>
      <c r="S824" s="187" t="s">
        <v>44</v>
      </c>
      <c r="T824" s="170">
        <v>500</v>
      </c>
      <c r="U824" s="170">
        <v>500</v>
      </c>
      <c r="V824" s="171" t="s">
        <v>3271</v>
      </c>
      <c r="W824" s="171" t="s">
        <v>132</v>
      </c>
      <c r="X824" s="171" t="s">
        <v>3289</v>
      </c>
      <c r="Y824" s="171" t="s">
        <v>3292</v>
      </c>
      <c r="Z824" s="171">
        <v>32</v>
      </c>
      <c r="AA824" s="171" t="s">
        <v>44</v>
      </c>
      <c r="AB824" s="168" t="s">
        <v>44</v>
      </c>
      <c r="AC824" s="171" t="s">
        <v>7462</v>
      </c>
      <c r="AD824" s="168">
        <v>0.02</v>
      </c>
      <c r="AE824" s="168">
        <v>0.02</v>
      </c>
      <c r="AF824" s="168">
        <v>2.5000000000000001E-2</v>
      </c>
      <c r="AG824" s="168">
        <v>0.2</v>
      </c>
      <c r="AH824" s="171" t="s">
        <v>133</v>
      </c>
      <c r="AI824" s="171" t="s">
        <v>4607</v>
      </c>
      <c r="AJ824" s="171" t="s">
        <v>44</v>
      </c>
      <c r="AK824" s="172">
        <v>41561</v>
      </c>
      <c r="AL824" s="186" t="s">
        <v>7463</v>
      </c>
      <c r="AM824" s="127">
        <v>-1.63020769126529E-2</v>
      </c>
      <c r="AN824" s="127">
        <v>4.07273933397223E-2</v>
      </c>
      <c r="AO824" s="127">
        <v>0.268096180051627</v>
      </c>
      <c r="AP824" s="127">
        <v>0.14596185039429649</v>
      </c>
      <c r="AQ824" s="127">
        <v>0.15342750749747691</v>
      </c>
      <c r="AR824" s="127">
        <v>-0.25082105712560532</v>
      </c>
      <c r="AS824" s="127">
        <v>0.2384848173954876</v>
      </c>
      <c r="AT824" s="127">
        <v>0.15024259229379289</v>
      </c>
      <c r="AU824" s="127" t="s">
        <v>44</v>
      </c>
      <c r="AV824" s="127" t="s">
        <v>44</v>
      </c>
      <c r="AW824" s="127">
        <v>0.13989924949536811</v>
      </c>
      <c r="AX824" s="127" t="s">
        <v>44</v>
      </c>
      <c r="AY824" s="127">
        <v>0.89703267410217269</v>
      </c>
      <c r="AZ824" s="127">
        <v>1.8081021524574483</v>
      </c>
      <c r="BA824" s="127">
        <v>1.1176721885895171</v>
      </c>
      <c r="BB824" s="127">
        <v>1.2176723343482003</v>
      </c>
      <c r="BC824" s="127" t="s">
        <v>44</v>
      </c>
      <c r="BD824" s="127">
        <v>1.8278285174817983</v>
      </c>
      <c r="BE824" s="127">
        <v>1.2142774528729721</v>
      </c>
      <c r="BF824" s="127" t="s">
        <v>44</v>
      </c>
      <c r="BG824" s="127" t="s">
        <v>44</v>
      </c>
      <c r="BH824" s="127">
        <v>1.8242980424892103</v>
      </c>
      <c r="BI824" s="127">
        <v>-2.72114583709064E-2</v>
      </c>
      <c r="BJ824" s="127">
        <v>-4.6749587880702999E-3</v>
      </c>
      <c r="BK824" s="127">
        <v>0.11982127219465161</v>
      </c>
      <c r="BL824" s="127">
        <v>1.359226631809074E-2</v>
      </c>
      <c r="BM824" s="127">
        <v>2.4357762061474109E-2</v>
      </c>
      <c r="BN824" s="127">
        <v>-0.35956078527984769</v>
      </c>
      <c r="BO824" s="127">
        <v>0.1080104238106625</v>
      </c>
      <c r="BP824" s="127">
        <v>2.6512556840758698E-2</v>
      </c>
      <c r="BQ824" s="127" t="s">
        <v>44</v>
      </c>
      <c r="BR824" s="127" t="s">
        <v>44</v>
      </c>
      <c r="BS824" s="127">
        <v>5.8710333211093202E-2</v>
      </c>
      <c r="BT824" s="127">
        <v>0.169551175402156</v>
      </c>
      <c r="BU824" s="127">
        <v>0.2246773137778306</v>
      </c>
      <c r="BV824" s="174">
        <v>0.67034965221731746</v>
      </c>
      <c r="BW824" s="174">
        <v>0.27537898665279431</v>
      </c>
      <c r="BX824" s="127">
        <v>-7.2945657286361903E-2</v>
      </c>
      <c r="BY824" s="127">
        <v>-0.57286867234184613</v>
      </c>
      <c r="BZ824" s="174">
        <v>0.81319655000939861</v>
      </c>
      <c r="CA824" s="179">
        <v>0.75930112841748754</v>
      </c>
      <c r="CB824" s="179">
        <v>-0.37746842248370149</v>
      </c>
      <c r="CC824" s="179">
        <v>0.57603721421989129</v>
      </c>
      <c r="CD824" s="179">
        <v>0.47419411366012071</v>
      </c>
      <c r="CE824" s="179">
        <v>0.1216762422499474</v>
      </c>
      <c r="CF824" s="179">
        <v>0.68049064305776574</v>
      </c>
      <c r="CG824" s="176">
        <v>5.1330976399999999</v>
      </c>
      <c r="CH824" s="168">
        <v>0.3</v>
      </c>
      <c r="CI824" s="169">
        <v>0.2</v>
      </c>
      <c r="CJ824" s="169">
        <v>6.0000000000000001E-3</v>
      </c>
      <c r="CK824" s="169" t="s">
        <v>44</v>
      </c>
      <c r="CL824" s="169">
        <v>6.0000000000000001E-3</v>
      </c>
      <c r="CM824" s="177">
        <v>208878200.06</v>
      </c>
      <c r="CN824" s="177">
        <v>81093325.263412684</v>
      </c>
      <c r="CO824" s="177">
        <v>191264310.91</v>
      </c>
      <c r="CP824" s="127" t="s">
        <v>44</v>
      </c>
      <c r="CQ824" s="127" t="s">
        <v>44</v>
      </c>
      <c r="CR824" s="127" t="s">
        <v>44</v>
      </c>
      <c r="CS824" s="127" t="s">
        <v>44</v>
      </c>
      <c r="CT824" s="125" t="s">
        <v>44</v>
      </c>
      <c r="CU824" s="125" t="s">
        <v>44</v>
      </c>
      <c r="CV824" s="125" t="s">
        <v>7464</v>
      </c>
      <c r="CW824" s="125" t="s">
        <v>44</v>
      </c>
      <c r="CX824" s="153">
        <v>25569.625694432871</v>
      </c>
    </row>
    <row r="825" spans="1:102" ht="15" customHeight="1" x14ac:dyDescent="0.25">
      <c r="A825" s="8"/>
      <c r="B825" s="128">
        <v>23922063000109</v>
      </c>
      <c r="C825" s="151" t="s">
        <v>7465</v>
      </c>
      <c r="D825" s="125">
        <v>13</v>
      </c>
      <c r="E825" s="125" t="s">
        <v>131</v>
      </c>
      <c r="F825" s="121" t="s">
        <v>3267</v>
      </c>
      <c r="G825" s="125" t="s">
        <v>706</v>
      </c>
      <c r="H825" s="125" t="s">
        <v>3264</v>
      </c>
      <c r="I825" s="125" t="s">
        <v>3265</v>
      </c>
      <c r="J825" s="125" t="s">
        <v>357</v>
      </c>
      <c r="K825" s="125" t="s">
        <v>3285</v>
      </c>
      <c r="L825" s="125" t="s">
        <v>3272</v>
      </c>
      <c r="M825" s="125" t="s">
        <v>110</v>
      </c>
      <c r="N825" s="125" t="s">
        <v>111</v>
      </c>
      <c r="O825" s="125" t="s">
        <v>163</v>
      </c>
      <c r="P825" s="125" t="s">
        <v>3299</v>
      </c>
      <c r="Q825" s="126">
        <v>500</v>
      </c>
      <c r="R825" s="125" t="s">
        <v>4571</v>
      </c>
      <c r="S825" s="187" t="s">
        <v>44</v>
      </c>
      <c r="T825" s="170">
        <v>500</v>
      </c>
      <c r="U825" s="170">
        <v>500</v>
      </c>
      <c r="V825" s="171" t="s">
        <v>3271</v>
      </c>
      <c r="W825" s="171" t="s">
        <v>132</v>
      </c>
      <c r="X825" s="171" t="s">
        <v>3289</v>
      </c>
      <c r="Y825" s="171" t="s">
        <v>3288</v>
      </c>
      <c r="Z825" s="171">
        <v>31</v>
      </c>
      <c r="AA825" s="171" t="s">
        <v>44</v>
      </c>
      <c r="AB825" s="168" t="s">
        <v>44</v>
      </c>
      <c r="AC825" s="171" t="s">
        <v>44</v>
      </c>
      <c r="AD825" s="168">
        <v>0.02</v>
      </c>
      <c r="AE825" s="168" t="s">
        <v>44</v>
      </c>
      <c r="AF825" s="168">
        <v>2.5000000000000001E-2</v>
      </c>
      <c r="AG825" s="168">
        <v>0.2</v>
      </c>
      <c r="AH825" s="171" t="s">
        <v>133</v>
      </c>
      <c r="AI825" s="171" t="s">
        <v>4607</v>
      </c>
      <c r="AJ825" s="171" t="s">
        <v>130</v>
      </c>
      <c r="AK825" s="172">
        <v>42453</v>
      </c>
      <c r="AL825" s="186" t="s">
        <v>7466</v>
      </c>
      <c r="AM825" s="127">
        <v>7.0583876241795997E-3</v>
      </c>
      <c r="AN825" s="127">
        <v>7.6399344137030004E-4</v>
      </c>
      <c r="AO825" s="127">
        <v>2.5927336399953399E-2</v>
      </c>
      <c r="AP825" s="127">
        <v>5.5793954967613399E-2</v>
      </c>
      <c r="AQ825" s="127">
        <v>2.5160158369063899E-2</v>
      </c>
      <c r="AR825" s="127">
        <v>3.5643033201898801E-2</v>
      </c>
      <c r="AS825" s="127">
        <v>5.5869450427955498E-2</v>
      </c>
      <c r="AT825" s="127">
        <v>0.18990835969040379</v>
      </c>
      <c r="AU825" s="127" t="s">
        <v>44</v>
      </c>
      <c r="AV825" s="127" t="s">
        <v>44</v>
      </c>
      <c r="AW825" s="127">
        <v>8.6834224359215006E-2</v>
      </c>
      <c r="AX825" s="127">
        <v>0.64700163351971096</v>
      </c>
      <c r="AY825" s="127">
        <v>1.68271775704474E-2</v>
      </c>
      <c r="AZ825" s="127">
        <v>0.1748599056622766</v>
      </c>
      <c r="BA825" s="127">
        <v>0.40927933689659418</v>
      </c>
      <c r="BB825" s="127">
        <v>0.1763140469632572</v>
      </c>
      <c r="BC825" s="127">
        <v>0.32778298977666048</v>
      </c>
      <c r="BD825" s="127">
        <v>0.42820241499442729</v>
      </c>
      <c r="BE825" s="127">
        <v>1.5348606261612998</v>
      </c>
      <c r="BF825" s="127" t="s">
        <v>44</v>
      </c>
      <c r="BG825" s="127" t="s">
        <v>44</v>
      </c>
      <c r="BH825" s="127">
        <v>0.8867605666073558</v>
      </c>
      <c r="BI825" s="127">
        <v>-3.8509938340738001E-3</v>
      </c>
      <c r="BJ825" s="127">
        <v>-4.4638358686422297E-2</v>
      </c>
      <c r="BK825" s="127">
        <v>-0.12234757145702189</v>
      </c>
      <c r="BL825" s="127">
        <v>-7.0867630225589173E-2</v>
      </c>
      <c r="BM825" s="127">
        <v>-0.10286214550688755</v>
      </c>
      <c r="BN825" s="127">
        <v>-7.3096694952343499E-2</v>
      </c>
      <c r="BO825" s="127">
        <v>-7.4604943156869594E-2</v>
      </c>
      <c r="BP825" s="127">
        <v>6.6178324237369607E-2</v>
      </c>
      <c r="BQ825" s="127" t="s">
        <v>44</v>
      </c>
      <c r="BR825" s="127" t="s">
        <v>44</v>
      </c>
      <c r="BS825" s="127">
        <v>-1.0099744222917484E-2</v>
      </c>
      <c r="BT825" s="127">
        <v>3.64355840733337E-2</v>
      </c>
      <c r="BU825" s="127">
        <v>6.2220760241866097E-2</v>
      </c>
      <c r="BV825" s="174">
        <v>-3.0749844173394223</v>
      </c>
      <c r="BW825" s="174">
        <v>-8.0575918652862996E-2</v>
      </c>
      <c r="BX825" s="127">
        <v>-2.0281808997400199E-2</v>
      </c>
      <c r="BY825" s="127">
        <v>-0.16853374795916781</v>
      </c>
      <c r="BZ825" s="174">
        <v>0.14295344250136821</v>
      </c>
      <c r="CA825" s="179">
        <v>0.29525455247221122</v>
      </c>
      <c r="CB825" s="179">
        <v>-0.23880663165925439</v>
      </c>
      <c r="CC825" s="179">
        <v>0.19640370944517591</v>
      </c>
      <c r="CD825" s="179">
        <v>0.25255925339287899</v>
      </c>
      <c r="CE825" s="179">
        <v>2.4630515872364998E-2</v>
      </c>
      <c r="CF825" s="179">
        <v>0.36299796208949592</v>
      </c>
      <c r="CG825" s="176">
        <v>2.3101603800000001</v>
      </c>
      <c r="CH825" s="168">
        <v>0.3</v>
      </c>
      <c r="CI825" s="169">
        <v>0.2</v>
      </c>
      <c r="CJ825" s="169">
        <v>6.0000000000000001E-3</v>
      </c>
      <c r="CK825" s="169" t="s">
        <v>44</v>
      </c>
      <c r="CL825" s="169">
        <v>6.0000000000000001E-3</v>
      </c>
      <c r="CM825" s="177">
        <v>242274610.75999999</v>
      </c>
      <c r="CN825" s="177">
        <v>282857355.76825386</v>
      </c>
      <c r="CO825" s="177">
        <v>-90534105.139999956</v>
      </c>
      <c r="CP825" s="127" t="s">
        <v>44</v>
      </c>
      <c r="CQ825" s="127" t="s">
        <v>44</v>
      </c>
      <c r="CR825" s="127" t="s">
        <v>44</v>
      </c>
      <c r="CS825" s="127" t="s">
        <v>44</v>
      </c>
      <c r="CT825" s="125" t="s">
        <v>44</v>
      </c>
      <c r="CU825" s="125" t="s">
        <v>44</v>
      </c>
      <c r="CV825" s="125" t="s">
        <v>7467</v>
      </c>
      <c r="CW825" s="125" t="s">
        <v>44</v>
      </c>
      <c r="CX825" s="153">
        <v>25569.625694432871</v>
      </c>
    </row>
    <row r="826" spans="1:102" ht="15" customHeight="1" x14ac:dyDescent="0.25">
      <c r="A826" s="8"/>
      <c r="B826" s="128">
        <v>26549933000126</v>
      </c>
      <c r="C826" s="151" t="s">
        <v>7468</v>
      </c>
      <c r="D826" s="125">
        <v>13</v>
      </c>
      <c r="E826" s="125"/>
      <c r="F826" s="121" t="s">
        <v>3266</v>
      </c>
      <c r="G826" s="125" t="s">
        <v>706</v>
      </c>
      <c r="H826" s="125" t="s">
        <v>3264</v>
      </c>
      <c r="I826" s="125" t="s">
        <v>3265</v>
      </c>
      <c r="J826" s="125" t="s">
        <v>357</v>
      </c>
      <c r="K826" s="125" t="s">
        <v>3285</v>
      </c>
      <c r="L826" s="125" t="s">
        <v>3272</v>
      </c>
      <c r="M826" s="125" t="s">
        <v>110</v>
      </c>
      <c r="N826" s="125" t="s">
        <v>260</v>
      </c>
      <c r="O826" s="125" t="s">
        <v>365</v>
      </c>
      <c r="P826" s="125" t="s">
        <v>3299</v>
      </c>
      <c r="Q826" s="126">
        <v>5000</v>
      </c>
      <c r="R826" s="125" t="s">
        <v>4571</v>
      </c>
      <c r="S826" s="187" t="s">
        <v>44</v>
      </c>
      <c r="T826" s="170">
        <v>1000</v>
      </c>
      <c r="U826" s="170">
        <v>1000</v>
      </c>
      <c r="V826" s="171" t="s">
        <v>3271</v>
      </c>
      <c r="W826" s="171" t="s">
        <v>132</v>
      </c>
      <c r="X826" s="171" t="s">
        <v>132</v>
      </c>
      <c r="Y826" s="171" t="s">
        <v>3288</v>
      </c>
      <c r="Z826" s="171">
        <v>1</v>
      </c>
      <c r="AA826" s="171" t="s">
        <v>44</v>
      </c>
      <c r="AB826" s="168" t="s">
        <v>44</v>
      </c>
      <c r="AC826" s="171" t="s">
        <v>7469</v>
      </c>
      <c r="AD826" s="168">
        <v>1.2500000000000001E-2</v>
      </c>
      <c r="AE826" s="168">
        <v>1.2500000000000001E-2</v>
      </c>
      <c r="AF826" s="168">
        <v>1.4999999999999999E-2</v>
      </c>
      <c r="AG826" s="168">
        <v>0.2</v>
      </c>
      <c r="AH826" s="171" t="s">
        <v>133</v>
      </c>
      <c r="AI826" s="171" t="s">
        <v>4607</v>
      </c>
      <c r="AJ826" s="171" t="s">
        <v>130</v>
      </c>
      <c r="AK826" s="172">
        <v>42753</v>
      </c>
      <c r="AL826" s="186" t="s">
        <v>7470</v>
      </c>
      <c r="AM826" s="127">
        <v>8.8909544479391003E-3</v>
      </c>
      <c r="AN826" s="127">
        <v>3.1754784849337102E-2</v>
      </c>
      <c r="AO826" s="127">
        <v>0.1079675451071571</v>
      </c>
      <c r="AP826" s="127">
        <v>0.1096829500100364</v>
      </c>
      <c r="AQ826" s="127">
        <v>9.1533849883366797E-2</v>
      </c>
      <c r="AR826" s="127">
        <v>8.6322953499503502E-2</v>
      </c>
      <c r="AS826" s="127">
        <v>0.1019153991310264</v>
      </c>
      <c r="AT826" s="127">
        <v>8.7377150778088497E-2</v>
      </c>
      <c r="AU826" s="127" t="s">
        <v>44</v>
      </c>
      <c r="AV826" s="127" t="s">
        <v>44</v>
      </c>
      <c r="AW826" s="127">
        <v>8.21264198667985E-2</v>
      </c>
      <c r="AX826" s="127">
        <v>0.81498245175144601</v>
      </c>
      <c r="AY826" s="127">
        <v>0.69940836457014144</v>
      </c>
      <c r="AZ826" s="127">
        <v>0.72815789716289425</v>
      </c>
      <c r="BA826" s="127">
        <v>0.8256755084692865</v>
      </c>
      <c r="BB826" s="127">
        <v>0.68457518438912957</v>
      </c>
      <c r="BC826" s="127">
        <v>0.79384926709636783</v>
      </c>
      <c r="BD826" s="127">
        <v>0.78111418134140087</v>
      </c>
      <c r="BE826" s="127">
        <v>0.70619191579602658</v>
      </c>
      <c r="BF826" s="127" t="s">
        <v>44</v>
      </c>
      <c r="BG826" s="127" t="s">
        <v>44</v>
      </c>
      <c r="BH826" s="127">
        <v>0.87586927221251221</v>
      </c>
      <c r="BI826" s="127">
        <v>-2.0184270103142002E-3</v>
      </c>
      <c r="BJ826" s="127">
        <v>-1.3647567278455499E-2</v>
      </c>
      <c r="BK826" s="127">
        <v>-4.03073627498182E-2</v>
      </c>
      <c r="BL826" s="127">
        <v>-2.0441814917858903E-2</v>
      </c>
      <c r="BM826" s="127">
        <v>-3.7201020019922759E-2</v>
      </c>
      <c r="BN826" s="127">
        <v>-2.2416774654738701E-2</v>
      </c>
      <c r="BO826" s="127">
        <v>-2.8558994453798701E-2</v>
      </c>
      <c r="BP826" s="127">
        <v>-3.6352884674945601E-2</v>
      </c>
      <c r="BQ826" s="127" t="s">
        <v>44</v>
      </c>
      <c r="BR826" s="127" t="s">
        <v>44</v>
      </c>
      <c r="BS826" s="127">
        <v>-1.0641396775511236E-2</v>
      </c>
      <c r="BT826" s="127">
        <v>1.3691263621214899E-2</v>
      </c>
      <c r="BU826" s="127">
        <v>2.74534666866353E-2</v>
      </c>
      <c r="BV826" s="174">
        <v>-2.6043745014487758</v>
      </c>
      <c r="BW826" s="174">
        <v>-0.2656209225267096</v>
      </c>
      <c r="BX826" s="127">
        <v>-4.6504061624116997E-3</v>
      </c>
      <c r="BY826" s="127">
        <v>-7.2126835381932805E-2</v>
      </c>
      <c r="BZ826" s="174">
        <v>7.2913750653270701E-2</v>
      </c>
      <c r="CA826" s="179">
        <v>0.36626856558003729</v>
      </c>
      <c r="CB826" s="179">
        <v>-0.2514334614401148</v>
      </c>
      <c r="CC826" s="179">
        <v>0.2680239766737752</v>
      </c>
      <c r="CD826" s="179">
        <v>0.32037668911086042</v>
      </c>
      <c r="CE826" s="179">
        <v>-1.2147014000024501E-2</v>
      </c>
      <c r="CF826" s="179">
        <v>0.4001683274429057</v>
      </c>
      <c r="CG826" s="176">
        <v>2.0726568599999999</v>
      </c>
      <c r="CH826" s="168">
        <v>0.3</v>
      </c>
      <c r="CI826" s="169">
        <v>0.2</v>
      </c>
      <c r="CJ826" s="169">
        <v>3.7499999999999999E-3</v>
      </c>
      <c r="CK826" s="169" t="s">
        <v>44</v>
      </c>
      <c r="CL826" s="169">
        <v>3.7499999999999999E-3</v>
      </c>
      <c r="CM826" s="177">
        <v>46388841.130000003</v>
      </c>
      <c r="CN826" s="177">
        <v>50325814.594047621</v>
      </c>
      <c r="CO826" s="177">
        <v>-15956997.699999996</v>
      </c>
      <c r="CP826" s="127" t="s">
        <v>44</v>
      </c>
      <c r="CQ826" s="127" t="s">
        <v>44</v>
      </c>
      <c r="CR826" s="127" t="s">
        <v>44</v>
      </c>
      <c r="CS826" s="127" t="s">
        <v>44</v>
      </c>
      <c r="CT826" s="125" t="s">
        <v>44</v>
      </c>
      <c r="CU826" s="125" t="s">
        <v>44</v>
      </c>
      <c r="CV826" s="125" t="s">
        <v>7471</v>
      </c>
      <c r="CW826" s="125" t="s">
        <v>44</v>
      </c>
      <c r="CX826" s="153">
        <v>25569.625694432871</v>
      </c>
    </row>
    <row r="827" spans="1:102" ht="15" customHeight="1" x14ac:dyDescent="0.25">
      <c r="A827" s="8"/>
      <c r="B827" s="128">
        <v>30068713000158</v>
      </c>
      <c r="C827" s="151" t="s">
        <v>779</v>
      </c>
      <c r="D827" s="125">
        <v>14</v>
      </c>
      <c r="E827" s="125"/>
      <c r="F827" s="121" t="s">
        <v>3274</v>
      </c>
      <c r="G827" s="125" t="s">
        <v>706</v>
      </c>
      <c r="H827" s="125" t="s">
        <v>3264</v>
      </c>
      <c r="I827" s="125" t="s">
        <v>3265</v>
      </c>
      <c r="J827" s="125" t="s">
        <v>3318</v>
      </c>
      <c r="K827" s="125" t="s">
        <v>3285</v>
      </c>
      <c r="L827" s="125" t="s">
        <v>3272</v>
      </c>
      <c r="M827" s="125" t="s">
        <v>110</v>
      </c>
      <c r="N827" s="125" t="s">
        <v>260</v>
      </c>
      <c r="O827" s="125" t="s">
        <v>154</v>
      </c>
      <c r="P827" s="125" t="s">
        <v>3299</v>
      </c>
      <c r="Q827" s="126">
        <v>500</v>
      </c>
      <c r="R827" s="125" t="s">
        <v>4571</v>
      </c>
      <c r="S827" s="187" t="s">
        <v>44</v>
      </c>
      <c r="T827" s="170">
        <v>500</v>
      </c>
      <c r="U827" s="170">
        <v>500</v>
      </c>
      <c r="V827" s="171" t="s">
        <v>3271</v>
      </c>
      <c r="W827" s="171" t="s">
        <v>132</v>
      </c>
      <c r="X827" s="171" t="s">
        <v>3289</v>
      </c>
      <c r="Y827" s="171" t="s">
        <v>3288</v>
      </c>
      <c r="Z827" s="171">
        <v>31</v>
      </c>
      <c r="AA827" s="171" t="s">
        <v>44</v>
      </c>
      <c r="AB827" s="168" t="s">
        <v>44</v>
      </c>
      <c r="AC827" s="171" t="s">
        <v>7472</v>
      </c>
      <c r="AD827" s="168">
        <v>0.02</v>
      </c>
      <c r="AE827" s="168">
        <v>0.02</v>
      </c>
      <c r="AF827" s="168">
        <v>2.5000000000000001E-2</v>
      </c>
      <c r="AG827" s="168">
        <v>0.2</v>
      </c>
      <c r="AH827" s="171" t="s">
        <v>133</v>
      </c>
      <c r="AI827" s="171" t="s">
        <v>4607</v>
      </c>
      <c r="AJ827" s="171" t="s">
        <v>130</v>
      </c>
      <c r="AK827" s="172">
        <v>43220</v>
      </c>
      <c r="AL827" s="186" t="s">
        <v>7473</v>
      </c>
      <c r="AM827" s="127">
        <v>4.6736094190527001E-3</v>
      </c>
      <c r="AN827" s="127">
        <v>-3.62169198186863E-2</v>
      </c>
      <c r="AO827" s="127">
        <v>-5.3011336663460099E-2</v>
      </c>
      <c r="AP827" s="127">
        <v>1.30827895632699E-2</v>
      </c>
      <c r="AQ827" s="127">
        <v>-4.2714357972589601E-2</v>
      </c>
      <c r="AR827" s="127">
        <v>-9.6320512091121E-3</v>
      </c>
      <c r="AS827" s="127">
        <v>5.4713831629177997E-3</v>
      </c>
      <c r="AT827" s="127">
        <v>0.27203814848924041</v>
      </c>
      <c r="AU827" s="127" t="s">
        <v>44</v>
      </c>
      <c r="AV827" s="127" t="s">
        <v>44</v>
      </c>
      <c r="AW827" s="127">
        <v>6.0612160979388797E-2</v>
      </c>
      <c r="AX827" s="127">
        <v>0.42840278680666061</v>
      </c>
      <c r="AY827" s="127" t="s">
        <v>44</v>
      </c>
      <c r="AZ827" s="127" t="s">
        <v>44</v>
      </c>
      <c r="BA827" s="127">
        <v>9.3975593826759102E-2</v>
      </c>
      <c r="BB827" s="127" t="s">
        <v>44</v>
      </c>
      <c r="BC827" s="127" t="s">
        <v>44</v>
      </c>
      <c r="BD827" s="127">
        <v>4.1934536061750197E-2</v>
      </c>
      <c r="BE827" s="127">
        <v>2.1986427749186368</v>
      </c>
      <c r="BF827" s="127" t="s">
        <v>44</v>
      </c>
      <c r="BG827" s="127" t="s">
        <v>44</v>
      </c>
      <c r="BH827" s="127">
        <v>0.60205179950557108</v>
      </c>
      <c r="BI827" s="127">
        <v>-6.2357720392006996E-3</v>
      </c>
      <c r="BJ827" s="127">
        <v>-8.1619271946479E-2</v>
      </c>
      <c r="BK827" s="127">
        <v>-0.2012862445204355</v>
      </c>
      <c r="BL827" s="127">
        <v>-0.11071834143028048</v>
      </c>
      <c r="BM827" s="127">
        <v>-0.16956580200031957</v>
      </c>
      <c r="BN827" s="127">
        <v>-0.1183717793633545</v>
      </c>
      <c r="BO827" s="127">
        <v>-0.12500301042190731</v>
      </c>
      <c r="BP827" s="127">
        <v>0.1483081130362062</v>
      </c>
      <c r="BQ827" s="127" t="s">
        <v>44</v>
      </c>
      <c r="BR827" s="127" t="s">
        <v>44</v>
      </c>
      <c r="BS827" s="127">
        <v>-3.6399294104019431E-2</v>
      </c>
      <c r="BT827" s="127">
        <v>7.0738667333330604E-2</v>
      </c>
      <c r="BU827" s="127">
        <v>0.12598845960176261</v>
      </c>
      <c r="BV827" s="174">
        <v>-2.6896895236315101</v>
      </c>
      <c r="BW827" s="174">
        <v>-0.1567737480349885</v>
      </c>
      <c r="BX827" s="127">
        <v>-6.4265184491907795E-2</v>
      </c>
      <c r="BY827" s="127">
        <v>-0.30969924187257408</v>
      </c>
      <c r="BZ827" s="174">
        <v>0.2821529786675363</v>
      </c>
      <c r="CA827" s="179">
        <v>0.2930295186482737</v>
      </c>
      <c r="CB827" s="179">
        <v>-0.23592301188861131</v>
      </c>
      <c r="CC827" s="179">
        <v>0.18779619592567909</v>
      </c>
      <c r="CD827" s="179">
        <v>0.2426259422974171</v>
      </c>
      <c r="CE827" s="179">
        <v>1.10677922212425E-2</v>
      </c>
      <c r="CF827" s="179">
        <v>0.3549174363355585</v>
      </c>
      <c r="CG827" s="176">
        <v>1.5986114300000001</v>
      </c>
      <c r="CH827" s="168">
        <v>0.3</v>
      </c>
      <c r="CI827" s="169">
        <v>0.2</v>
      </c>
      <c r="CJ827" s="169">
        <v>6.0000000000000001E-3</v>
      </c>
      <c r="CK827" s="169" t="s">
        <v>44</v>
      </c>
      <c r="CL827" s="169">
        <v>6.0000000000000001E-3</v>
      </c>
      <c r="CM827" s="177">
        <v>79934963.959999993</v>
      </c>
      <c r="CN827" s="177">
        <v>99852351.494761884</v>
      </c>
      <c r="CO827" s="177">
        <v>-38296370.100000001</v>
      </c>
      <c r="CP827" s="127" t="s">
        <v>44</v>
      </c>
      <c r="CQ827" s="127" t="s">
        <v>44</v>
      </c>
      <c r="CR827" s="127" t="s">
        <v>44</v>
      </c>
      <c r="CS827" s="127" t="s">
        <v>44</v>
      </c>
      <c r="CT827" s="125" t="s">
        <v>44</v>
      </c>
      <c r="CU827" s="125" t="s">
        <v>44</v>
      </c>
      <c r="CV827" s="125" t="s">
        <v>7474</v>
      </c>
      <c r="CW827" s="125" t="s">
        <v>44</v>
      </c>
      <c r="CX827" s="153">
        <v>25569.625</v>
      </c>
    </row>
    <row r="828" spans="1:102" ht="15" customHeight="1" x14ac:dyDescent="0.25">
      <c r="A828" s="8"/>
      <c r="B828" s="128">
        <v>21523833000107</v>
      </c>
      <c r="C828" s="151" t="s">
        <v>4055</v>
      </c>
      <c r="D828" s="125">
        <v>50</v>
      </c>
      <c r="E828" s="125"/>
      <c r="F828" s="121"/>
      <c r="G828" s="125" t="s">
        <v>706</v>
      </c>
      <c r="H828" s="125" t="s">
        <v>7475</v>
      </c>
      <c r="I828" s="125" t="s">
        <v>4673</v>
      </c>
      <c r="J828" s="125" t="s">
        <v>3317</v>
      </c>
      <c r="K828" s="125" t="s">
        <v>3298</v>
      </c>
      <c r="L828" s="125" t="s">
        <v>5015</v>
      </c>
      <c r="M828" s="125" t="s">
        <v>4884</v>
      </c>
      <c r="N828" s="125" t="s">
        <v>4785</v>
      </c>
      <c r="O828" s="125" t="s">
        <v>4647</v>
      </c>
      <c r="P828" s="125" t="s">
        <v>3828</v>
      </c>
      <c r="Q828" s="126">
        <v>50000</v>
      </c>
      <c r="R828" s="125" t="s">
        <v>4612</v>
      </c>
      <c r="S828" s="187" t="s">
        <v>44</v>
      </c>
      <c r="T828" s="170" t="s">
        <v>44</v>
      </c>
      <c r="U828" s="170">
        <v>0.01</v>
      </c>
      <c r="V828" s="171" t="s">
        <v>3271</v>
      </c>
      <c r="W828" s="171" t="s">
        <v>132</v>
      </c>
      <c r="X828" s="171" t="s">
        <v>132</v>
      </c>
      <c r="Y828" s="171" t="s">
        <v>132</v>
      </c>
      <c r="Z828" s="171">
        <v>0</v>
      </c>
      <c r="AA828" s="171" t="s">
        <v>44</v>
      </c>
      <c r="AB828" s="168" t="s">
        <v>44</v>
      </c>
      <c r="AC828" s="171" t="s">
        <v>44</v>
      </c>
      <c r="AD828" s="168">
        <v>0.02</v>
      </c>
      <c r="AE828" s="168" t="s">
        <v>44</v>
      </c>
      <c r="AF828" s="168">
        <v>2.0299999999999999E-2</v>
      </c>
      <c r="AG828" s="168">
        <v>0.2</v>
      </c>
      <c r="AH828" s="171" t="s">
        <v>44</v>
      </c>
      <c r="AI828" s="171" t="s">
        <v>44</v>
      </c>
      <c r="AJ828" s="171" t="s">
        <v>44</v>
      </c>
      <c r="AK828" s="172">
        <v>43881</v>
      </c>
      <c r="AL828" s="186" t="s">
        <v>7476</v>
      </c>
      <c r="AM828" s="127" t="s">
        <v>44</v>
      </c>
      <c r="AN828" s="127" t="s">
        <v>44</v>
      </c>
      <c r="AO828" s="127" t="s">
        <v>44</v>
      </c>
      <c r="AP828" s="127" t="s">
        <v>44</v>
      </c>
      <c r="AQ828" s="127" t="s">
        <v>44</v>
      </c>
      <c r="AR828" s="127" t="s">
        <v>44</v>
      </c>
      <c r="AS828" s="127" t="s">
        <v>44</v>
      </c>
      <c r="AT828" s="127" t="s">
        <v>44</v>
      </c>
      <c r="AU828" s="127" t="s">
        <v>44</v>
      </c>
      <c r="AV828" s="127" t="s">
        <v>44</v>
      </c>
      <c r="AW828" s="127" t="s">
        <v>44</v>
      </c>
      <c r="AX828" s="127" t="s">
        <v>44</v>
      </c>
      <c r="AY828" s="127" t="s">
        <v>44</v>
      </c>
      <c r="AZ828" s="127" t="s">
        <v>44</v>
      </c>
      <c r="BA828" s="127" t="s">
        <v>44</v>
      </c>
      <c r="BB828" s="127" t="s">
        <v>44</v>
      </c>
      <c r="BC828" s="127" t="s">
        <v>44</v>
      </c>
      <c r="BD828" s="127" t="s">
        <v>44</v>
      </c>
      <c r="BE828" s="127" t="s">
        <v>44</v>
      </c>
      <c r="BF828" s="127" t="s">
        <v>44</v>
      </c>
      <c r="BG828" s="127" t="s">
        <v>44</v>
      </c>
      <c r="BH828" s="127" t="s">
        <v>44</v>
      </c>
      <c r="BI828" s="127" t="s">
        <v>44</v>
      </c>
      <c r="BJ828" s="127" t="s">
        <v>44</v>
      </c>
      <c r="BK828" s="127" t="s">
        <v>44</v>
      </c>
      <c r="BL828" s="127" t="s">
        <v>44</v>
      </c>
      <c r="BM828" s="127" t="s">
        <v>44</v>
      </c>
      <c r="BN828" s="127" t="s">
        <v>44</v>
      </c>
      <c r="BO828" s="127" t="s">
        <v>44</v>
      </c>
      <c r="BP828" s="127" t="s">
        <v>44</v>
      </c>
      <c r="BQ828" s="127" t="s">
        <v>44</v>
      </c>
      <c r="BR828" s="127" t="s">
        <v>44</v>
      </c>
      <c r="BS828" s="127" t="s">
        <v>44</v>
      </c>
      <c r="BT828" s="127">
        <v>9.7749281624679996E-3</v>
      </c>
      <c r="BU828" s="127">
        <v>4043886437.3046231</v>
      </c>
      <c r="BV828" s="174">
        <v>-12.31788840479687</v>
      </c>
      <c r="BW828" s="174">
        <v>0.404388643785071</v>
      </c>
      <c r="BX828" s="127">
        <v>-5.9151176234342002E-3</v>
      </c>
      <c r="BY828" s="127">
        <v>-0.58238403464552646</v>
      </c>
      <c r="BZ828" s="174">
        <v>-984952351.9928968</v>
      </c>
      <c r="CA828" s="179">
        <v>-2.0869604220120999E-3</v>
      </c>
      <c r="CB828" s="179">
        <v>1.9401145708403501E-2</v>
      </c>
      <c r="CC828" s="179">
        <v>4.859006951457E-4</v>
      </c>
      <c r="CD828" s="179">
        <v>-3.8775989159470198E-2</v>
      </c>
      <c r="CE828" s="179">
        <v>5.26670714198628E-2</v>
      </c>
      <c r="CF828" s="179">
        <v>-1.4546262088058501E-2</v>
      </c>
      <c r="CG828" s="176">
        <v>1479.5344580399999</v>
      </c>
      <c r="CH828" s="168">
        <v>0.1</v>
      </c>
      <c r="CI828" s="169">
        <v>0.05</v>
      </c>
      <c r="CJ828" s="169">
        <v>2E-3</v>
      </c>
      <c r="CK828" s="169" t="s">
        <v>44</v>
      </c>
      <c r="CL828" s="169">
        <v>2E-3</v>
      </c>
      <c r="CM828" s="177">
        <v>1691892793.6900001</v>
      </c>
      <c r="CN828" s="177">
        <v>1677477194.7723806</v>
      </c>
      <c r="CO828" s="177" t="s">
        <v>44</v>
      </c>
      <c r="CP828" s="127" t="s">
        <v>44</v>
      </c>
      <c r="CQ828" s="127" t="s">
        <v>44</v>
      </c>
      <c r="CR828" s="127" t="s">
        <v>44</v>
      </c>
      <c r="CS828" s="127" t="s">
        <v>44</v>
      </c>
      <c r="CT828" s="125" t="s">
        <v>44</v>
      </c>
      <c r="CU828" s="125" t="s">
        <v>44</v>
      </c>
      <c r="CV828" s="125" t="s">
        <v>7477</v>
      </c>
      <c r="CW828" s="125" t="s">
        <v>44</v>
      </c>
      <c r="CX828" s="153">
        <v>25569.604861099539</v>
      </c>
    </row>
    <row r="829" spans="1:102" ht="15" customHeight="1" x14ac:dyDescent="0.25">
      <c r="A829" s="8"/>
      <c r="B829" s="128">
        <v>46153324000160</v>
      </c>
      <c r="C829" s="151" t="s">
        <v>4059</v>
      </c>
      <c r="D829" s="125">
        <v>50</v>
      </c>
      <c r="E829" s="125"/>
      <c r="F829" s="121"/>
      <c r="G829" s="125" t="s">
        <v>706</v>
      </c>
      <c r="H829" s="125" t="s">
        <v>347</v>
      </c>
      <c r="I829" s="125" t="s">
        <v>3278</v>
      </c>
      <c r="J829" s="125" t="s">
        <v>3319</v>
      </c>
      <c r="K829" s="125" t="s">
        <v>3285</v>
      </c>
      <c r="L829" s="125" t="s">
        <v>3273</v>
      </c>
      <c r="M829" s="125" t="s">
        <v>4965</v>
      </c>
      <c r="N829" s="125" t="s">
        <v>4785</v>
      </c>
      <c r="O829" s="125" t="s">
        <v>4647</v>
      </c>
      <c r="P829" s="125" t="s">
        <v>6586</v>
      </c>
      <c r="Q829" s="126">
        <v>25000</v>
      </c>
      <c r="R829" s="125" t="s">
        <v>4612</v>
      </c>
      <c r="S829" s="187" t="s">
        <v>44</v>
      </c>
      <c r="T829" s="170">
        <v>25000</v>
      </c>
      <c r="U829" s="170">
        <v>25000</v>
      </c>
      <c r="V829" s="171" t="s">
        <v>3271</v>
      </c>
      <c r="W829" s="171" t="s">
        <v>132</v>
      </c>
      <c r="X829" s="171" t="s">
        <v>132</v>
      </c>
      <c r="Y829" s="171" t="s">
        <v>132</v>
      </c>
      <c r="Z829" s="171">
        <v>0</v>
      </c>
      <c r="AA829" s="171" t="s">
        <v>44</v>
      </c>
      <c r="AB829" s="168" t="s">
        <v>44</v>
      </c>
      <c r="AC829" s="171" t="s">
        <v>44</v>
      </c>
      <c r="AD829" s="168">
        <v>0.02</v>
      </c>
      <c r="AE829" s="168" t="s">
        <v>44</v>
      </c>
      <c r="AF829" s="168" t="s">
        <v>44</v>
      </c>
      <c r="AG829" s="168">
        <v>0.2</v>
      </c>
      <c r="AH829" s="171" t="s">
        <v>44</v>
      </c>
      <c r="AI829" s="171" t="s">
        <v>44</v>
      </c>
      <c r="AJ829" s="171" t="s">
        <v>44</v>
      </c>
      <c r="AK829" s="172">
        <v>45050</v>
      </c>
      <c r="AL829" s="186" t="s">
        <v>7478</v>
      </c>
      <c r="AM829" s="127" t="s">
        <v>44</v>
      </c>
      <c r="AN829" s="127" t="s">
        <v>44</v>
      </c>
      <c r="AO829" s="127" t="s">
        <v>44</v>
      </c>
      <c r="AP829" s="127" t="s">
        <v>44</v>
      </c>
      <c r="AQ829" s="127" t="s">
        <v>44</v>
      </c>
      <c r="AR829" s="127" t="s">
        <v>44</v>
      </c>
      <c r="AS829" s="127" t="s">
        <v>44</v>
      </c>
      <c r="AT829" s="127" t="s">
        <v>44</v>
      </c>
      <c r="AU829" s="127" t="s">
        <v>44</v>
      </c>
      <c r="AV829" s="127" t="s">
        <v>44</v>
      </c>
      <c r="AW829" s="127" t="s">
        <v>44</v>
      </c>
      <c r="AX829" s="127" t="s">
        <v>44</v>
      </c>
      <c r="AY829" s="127" t="s">
        <v>44</v>
      </c>
      <c r="AZ829" s="127" t="s">
        <v>44</v>
      </c>
      <c r="BA829" s="127" t="s">
        <v>44</v>
      </c>
      <c r="BB829" s="127" t="s">
        <v>44</v>
      </c>
      <c r="BC829" s="127" t="s">
        <v>44</v>
      </c>
      <c r="BD829" s="127" t="s">
        <v>44</v>
      </c>
      <c r="BE829" s="127" t="s">
        <v>44</v>
      </c>
      <c r="BF829" s="127" t="s">
        <v>44</v>
      </c>
      <c r="BG829" s="127" t="s">
        <v>44</v>
      </c>
      <c r="BH829" s="127" t="s">
        <v>44</v>
      </c>
      <c r="BI829" s="127" t="s">
        <v>44</v>
      </c>
      <c r="BJ829" s="127" t="s">
        <v>44</v>
      </c>
      <c r="BK829" s="127" t="s">
        <v>44</v>
      </c>
      <c r="BL829" s="127" t="s">
        <v>44</v>
      </c>
      <c r="BM829" s="127" t="s">
        <v>44</v>
      </c>
      <c r="BN829" s="127" t="s">
        <v>44</v>
      </c>
      <c r="BO829" s="127" t="s">
        <v>44</v>
      </c>
      <c r="BP829" s="127" t="s">
        <v>44</v>
      </c>
      <c r="BQ829" s="127" t="s">
        <v>44</v>
      </c>
      <c r="BR829" s="127" t="s">
        <v>44</v>
      </c>
      <c r="BS829" s="127" t="s">
        <v>44</v>
      </c>
      <c r="BT829" s="127">
        <v>7.2646759527504795E-2</v>
      </c>
      <c r="BU829" s="127">
        <v>9.6998883555019094E-2</v>
      </c>
      <c r="BV829" s="174">
        <v>-1.1106295481522073</v>
      </c>
      <c r="BW829" s="174">
        <v>-0.95370392870846876</v>
      </c>
      <c r="BX829" s="127">
        <v>-1.44105934557408E-2</v>
      </c>
      <c r="BY829" s="127">
        <v>-9.5892575649999395E-2</v>
      </c>
      <c r="BZ829" s="174">
        <v>2.6006153283592799E-2</v>
      </c>
      <c r="CA829" s="179">
        <v>0.1604739705738242</v>
      </c>
      <c r="CB829" s="179">
        <v>-2.83095011191896E-2</v>
      </c>
      <c r="CC829" s="179">
        <v>0.18300979321668229</v>
      </c>
      <c r="CD829" s="179">
        <v>0.12967088108465241</v>
      </c>
      <c r="CE829" s="179">
        <v>0.19864277819214729</v>
      </c>
      <c r="CF829" s="179">
        <v>0.1342975260895439</v>
      </c>
      <c r="CG829" s="176">
        <v>1075.1868935</v>
      </c>
      <c r="CH829" s="168">
        <v>0.05</v>
      </c>
      <c r="CI829" s="169">
        <v>0.05</v>
      </c>
      <c r="CJ829" s="169">
        <v>1E-3</v>
      </c>
      <c r="CK829" s="169" t="s">
        <v>44</v>
      </c>
      <c r="CL829" s="169">
        <v>1E-3</v>
      </c>
      <c r="CM829" s="177">
        <v>574529344.32000005</v>
      </c>
      <c r="CN829" s="177">
        <v>529128369.10650814</v>
      </c>
      <c r="CO829" s="177">
        <v>48539611</v>
      </c>
      <c r="CP829" s="127" t="s">
        <v>44</v>
      </c>
      <c r="CQ829" s="127" t="s">
        <v>44</v>
      </c>
      <c r="CR829" s="127" t="s">
        <v>44</v>
      </c>
      <c r="CS829" s="127" t="s">
        <v>44</v>
      </c>
      <c r="CT829" s="125" t="s">
        <v>44</v>
      </c>
      <c r="CU829" s="125" t="s">
        <v>44</v>
      </c>
      <c r="CV829" s="125" t="s">
        <v>7479</v>
      </c>
      <c r="CW829" s="125" t="s">
        <v>44</v>
      </c>
      <c r="CX829" s="153">
        <v>25569.604861099539</v>
      </c>
    </row>
    <row r="830" spans="1:102" ht="15" customHeight="1" x14ac:dyDescent="0.25">
      <c r="A830" s="8"/>
      <c r="B830" s="128">
        <v>46153324000160</v>
      </c>
      <c r="C830" s="151" t="s">
        <v>4061</v>
      </c>
      <c r="D830" s="125">
        <v>50</v>
      </c>
      <c r="E830" s="125"/>
      <c r="F830" s="121"/>
      <c r="G830" s="125" t="s">
        <v>706</v>
      </c>
      <c r="H830" s="125" t="s">
        <v>347</v>
      </c>
      <c r="I830" s="125" t="s">
        <v>3278</v>
      </c>
      <c r="J830" s="125" t="s">
        <v>3319</v>
      </c>
      <c r="K830" s="125" t="s">
        <v>3298</v>
      </c>
      <c r="L830" s="125" t="s">
        <v>3273</v>
      </c>
      <c r="M830" s="125" t="s">
        <v>4965</v>
      </c>
      <c r="N830" s="125" t="s">
        <v>4785</v>
      </c>
      <c r="O830" s="125" t="s">
        <v>4647</v>
      </c>
      <c r="P830" s="125" t="s">
        <v>6586</v>
      </c>
      <c r="Q830" s="126">
        <v>1000000</v>
      </c>
      <c r="R830" s="125" t="s">
        <v>4612</v>
      </c>
      <c r="S830" s="187" t="s">
        <v>44</v>
      </c>
      <c r="T830" s="170">
        <v>0.01</v>
      </c>
      <c r="U830" s="170">
        <v>0.01</v>
      </c>
      <c r="V830" s="171" t="s">
        <v>3271</v>
      </c>
      <c r="W830" s="171" t="s">
        <v>132</v>
      </c>
      <c r="X830" s="171" t="s">
        <v>132</v>
      </c>
      <c r="Y830" s="171" t="s">
        <v>132</v>
      </c>
      <c r="Z830" s="171">
        <v>0</v>
      </c>
      <c r="AA830" s="171" t="s">
        <v>44</v>
      </c>
      <c r="AB830" s="168" t="s">
        <v>44</v>
      </c>
      <c r="AC830" s="171" t="s">
        <v>44</v>
      </c>
      <c r="AD830" s="168">
        <v>0.02</v>
      </c>
      <c r="AE830" s="168" t="s">
        <v>44</v>
      </c>
      <c r="AF830" s="168" t="s">
        <v>44</v>
      </c>
      <c r="AG830" s="168">
        <v>0.2</v>
      </c>
      <c r="AH830" s="171" t="s">
        <v>44</v>
      </c>
      <c r="AI830" s="171" t="s">
        <v>44</v>
      </c>
      <c r="AJ830" s="171" t="s">
        <v>44</v>
      </c>
      <c r="AK830" s="172">
        <v>45050</v>
      </c>
      <c r="AL830" s="186" t="s">
        <v>7480</v>
      </c>
      <c r="AM830" s="127" t="s">
        <v>44</v>
      </c>
      <c r="AN830" s="127" t="s">
        <v>44</v>
      </c>
      <c r="AO830" s="127" t="s">
        <v>44</v>
      </c>
      <c r="AP830" s="127" t="s">
        <v>44</v>
      </c>
      <c r="AQ830" s="127" t="s">
        <v>44</v>
      </c>
      <c r="AR830" s="127" t="s">
        <v>44</v>
      </c>
      <c r="AS830" s="127" t="s">
        <v>44</v>
      </c>
      <c r="AT830" s="127" t="s">
        <v>44</v>
      </c>
      <c r="AU830" s="127" t="s">
        <v>44</v>
      </c>
      <c r="AV830" s="127" t="s">
        <v>44</v>
      </c>
      <c r="AW830" s="127" t="s">
        <v>44</v>
      </c>
      <c r="AX830" s="127" t="s">
        <v>44</v>
      </c>
      <c r="AY830" s="127" t="s">
        <v>44</v>
      </c>
      <c r="AZ830" s="127" t="s">
        <v>44</v>
      </c>
      <c r="BA830" s="127" t="s">
        <v>44</v>
      </c>
      <c r="BB830" s="127" t="s">
        <v>44</v>
      </c>
      <c r="BC830" s="127" t="s">
        <v>44</v>
      </c>
      <c r="BD830" s="127" t="s">
        <v>44</v>
      </c>
      <c r="BE830" s="127" t="s">
        <v>44</v>
      </c>
      <c r="BF830" s="127" t="s">
        <v>44</v>
      </c>
      <c r="BG830" s="127" t="s">
        <v>44</v>
      </c>
      <c r="BH830" s="127" t="s">
        <v>44</v>
      </c>
      <c r="BI830" s="127" t="s">
        <v>44</v>
      </c>
      <c r="BJ830" s="127" t="s">
        <v>44</v>
      </c>
      <c r="BK830" s="127" t="s">
        <v>44</v>
      </c>
      <c r="BL830" s="127" t="s">
        <v>44</v>
      </c>
      <c r="BM830" s="127" t="s">
        <v>44</v>
      </c>
      <c r="BN830" s="127" t="s">
        <v>44</v>
      </c>
      <c r="BO830" s="127" t="s">
        <v>44</v>
      </c>
      <c r="BP830" s="127" t="s">
        <v>44</v>
      </c>
      <c r="BQ830" s="127" t="s">
        <v>44</v>
      </c>
      <c r="BR830" s="127" t="s">
        <v>44</v>
      </c>
      <c r="BS830" s="127" t="s">
        <v>44</v>
      </c>
      <c r="BT830" s="127">
        <v>7.2646759527504795E-2</v>
      </c>
      <c r="BU830" s="127">
        <v>9.6998883555019094E-2</v>
      </c>
      <c r="BV830" s="174">
        <v>-1.1106295481522073</v>
      </c>
      <c r="BW830" s="174">
        <v>-0.95370392870846876</v>
      </c>
      <c r="BX830" s="127">
        <v>-1.44105934557408E-2</v>
      </c>
      <c r="BY830" s="127">
        <v>-9.5892575649999395E-2</v>
      </c>
      <c r="BZ830" s="174">
        <v>2.6006153283592799E-2</v>
      </c>
      <c r="CA830" s="179">
        <v>0.1604739705738242</v>
      </c>
      <c r="CB830" s="179">
        <v>-2.83095011191896E-2</v>
      </c>
      <c r="CC830" s="179">
        <v>0.18300979321668229</v>
      </c>
      <c r="CD830" s="179">
        <v>0.12967088108465241</v>
      </c>
      <c r="CE830" s="179">
        <v>0.19864277819214729</v>
      </c>
      <c r="CF830" s="179">
        <v>0.1342975260895439</v>
      </c>
      <c r="CG830" s="176">
        <v>1075.1868935</v>
      </c>
      <c r="CH830" s="168">
        <v>0.05</v>
      </c>
      <c r="CI830" s="169">
        <v>0.05</v>
      </c>
      <c r="CJ830" s="169">
        <v>1E-3</v>
      </c>
      <c r="CK830" s="169" t="s">
        <v>44</v>
      </c>
      <c r="CL830" s="169">
        <v>1E-3</v>
      </c>
      <c r="CM830" s="177">
        <v>574529344.32000005</v>
      </c>
      <c r="CN830" s="177">
        <v>529128369.10650814</v>
      </c>
      <c r="CO830" s="177">
        <v>48539611</v>
      </c>
      <c r="CP830" s="127" t="s">
        <v>44</v>
      </c>
      <c r="CQ830" s="127" t="s">
        <v>44</v>
      </c>
      <c r="CR830" s="127" t="s">
        <v>44</v>
      </c>
      <c r="CS830" s="127" t="s">
        <v>44</v>
      </c>
      <c r="CT830" s="125" t="s">
        <v>44</v>
      </c>
      <c r="CU830" s="125" t="s">
        <v>44</v>
      </c>
      <c r="CV830" s="125" t="s">
        <v>7479</v>
      </c>
      <c r="CW830" s="125" t="s">
        <v>44</v>
      </c>
      <c r="CX830" s="153">
        <v>25569.604861099539</v>
      </c>
    </row>
    <row r="831" spans="1:102" ht="15" customHeight="1" x14ac:dyDescent="0.25">
      <c r="A831" s="8"/>
      <c r="B831" s="128">
        <v>46153324000160</v>
      </c>
      <c r="C831" s="151" t="s">
        <v>4062</v>
      </c>
      <c r="D831" s="125">
        <v>50</v>
      </c>
      <c r="E831" s="125"/>
      <c r="F831" s="121"/>
      <c r="G831" s="125" t="s">
        <v>706</v>
      </c>
      <c r="H831" s="125" t="s">
        <v>347</v>
      </c>
      <c r="I831" s="125" t="s">
        <v>3278</v>
      </c>
      <c r="J831" s="125" t="s">
        <v>3319</v>
      </c>
      <c r="K831" s="125" t="s">
        <v>3298</v>
      </c>
      <c r="L831" s="125" t="s">
        <v>3273</v>
      </c>
      <c r="M831" s="125" t="s">
        <v>4965</v>
      </c>
      <c r="N831" s="125" t="s">
        <v>4785</v>
      </c>
      <c r="O831" s="125" t="s">
        <v>4647</v>
      </c>
      <c r="P831" s="125" t="s">
        <v>3828</v>
      </c>
      <c r="Q831" s="126">
        <v>20000000</v>
      </c>
      <c r="R831" s="125" t="s">
        <v>4612</v>
      </c>
      <c r="S831" s="187" t="s">
        <v>44</v>
      </c>
      <c r="T831" s="170">
        <v>0.01</v>
      </c>
      <c r="U831" s="170">
        <v>0.01</v>
      </c>
      <c r="V831" s="171" t="s">
        <v>3271</v>
      </c>
      <c r="W831" s="171" t="s">
        <v>132</v>
      </c>
      <c r="X831" s="171" t="s">
        <v>132</v>
      </c>
      <c r="Y831" s="171" t="s">
        <v>3289</v>
      </c>
      <c r="Z831" s="171">
        <v>30</v>
      </c>
      <c r="AA831" s="171" t="s">
        <v>44</v>
      </c>
      <c r="AB831" s="168" t="s">
        <v>44</v>
      </c>
      <c r="AC831" s="171" t="s">
        <v>44</v>
      </c>
      <c r="AD831" s="168">
        <v>1.7500000000000002E-2</v>
      </c>
      <c r="AE831" s="168" t="s">
        <v>44</v>
      </c>
      <c r="AF831" s="168" t="s">
        <v>44</v>
      </c>
      <c r="AG831" s="168">
        <v>0.2</v>
      </c>
      <c r="AH831" s="171" t="s">
        <v>44</v>
      </c>
      <c r="AI831" s="171" t="s">
        <v>44</v>
      </c>
      <c r="AJ831" s="171" t="s">
        <v>44</v>
      </c>
      <c r="AK831" s="172">
        <v>45050</v>
      </c>
      <c r="AL831" s="186" t="s">
        <v>7481</v>
      </c>
      <c r="AM831" s="127" t="s">
        <v>44</v>
      </c>
      <c r="AN831" s="127" t="s">
        <v>44</v>
      </c>
      <c r="AO831" s="127" t="s">
        <v>44</v>
      </c>
      <c r="AP831" s="127" t="s">
        <v>44</v>
      </c>
      <c r="AQ831" s="127" t="s">
        <v>44</v>
      </c>
      <c r="AR831" s="127" t="s">
        <v>44</v>
      </c>
      <c r="AS831" s="127" t="s">
        <v>44</v>
      </c>
      <c r="AT831" s="127" t="s">
        <v>44</v>
      </c>
      <c r="AU831" s="127" t="s">
        <v>44</v>
      </c>
      <c r="AV831" s="127" t="s">
        <v>44</v>
      </c>
      <c r="AW831" s="127" t="s">
        <v>44</v>
      </c>
      <c r="AX831" s="127" t="s">
        <v>44</v>
      </c>
      <c r="AY831" s="127" t="s">
        <v>44</v>
      </c>
      <c r="AZ831" s="127" t="s">
        <v>44</v>
      </c>
      <c r="BA831" s="127" t="s">
        <v>44</v>
      </c>
      <c r="BB831" s="127" t="s">
        <v>44</v>
      </c>
      <c r="BC831" s="127" t="s">
        <v>44</v>
      </c>
      <c r="BD831" s="127" t="s">
        <v>44</v>
      </c>
      <c r="BE831" s="127" t="s">
        <v>44</v>
      </c>
      <c r="BF831" s="127" t="s">
        <v>44</v>
      </c>
      <c r="BG831" s="127" t="s">
        <v>44</v>
      </c>
      <c r="BH831" s="127" t="s">
        <v>44</v>
      </c>
      <c r="BI831" s="127" t="s">
        <v>44</v>
      </c>
      <c r="BJ831" s="127" t="s">
        <v>44</v>
      </c>
      <c r="BK831" s="127" t="s">
        <v>44</v>
      </c>
      <c r="BL831" s="127" t="s">
        <v>44</v>
      </c>
      <c r="BM831" s="127" t="s">
        <v>44</v>
      </c>
      <c r="BN831" s="127" t="s">
        <v>44</v>
      </c>
      <c r="BO831" s="127" t="s">
        <v>44</v>
      </c>
      <c r="BP831" s="127" t="s">
        <v>44</v>
      </c>
      <c r="BQ831" s="127" t="s">
        <v>44</v>
      </c>
      <c r="BR831" s="127" t="s">
        <v>44</v>
      </c>
      <c r="BS831" s="127" t="s">
        <v>44</v>
      </c>
      <c r="BT831" s="127">
        <v>7.2646759527504795E-2</v>
      </c>
      <c r="BU831" s="127">
        <v>9.6998883555019094E-2</v>
      </c>
      <c r="BV831" s="174">
        <v>-1.1106295481522073</v>
      </c>
      <c r="BW831" s="174">
        <v>-0.95370392870846876</v>
      </c>
      <c r="BX831" s="127">
        <v>-1.44105934557408E-2</v>
      </c>
      <c r="BY831" s="127">
        <v>-9.5892575649999395E-2</v>
      </c>
      <c r="BZ831" s="174">
        <v>2.6006153283592799E-2</v>
      </c>
      <c r="CA831" s="179">
        <v>0.1604739705738242</v>
      </c>
      <c r="CB831" s="179">
        <v>-2.83095011191896E-2</v>
      </c>
      <c r="CC831" s="179">
        <v>0.18300979321668229</v>
      </c>
      <c r="CD831" s="179">
        <v>0.12967088108465241</v>
      </c>
      <c r="CE831" s="179">
        <v>0.19864277819214729</v>
      </c>
      <c r="CF831" s="179">
        <v>0.1342975260895439</v>
      </c>
      <c r="CG831" s="176">
        <v>1075.1868935</v>
      </c>
      <c r="CH831" s="168">
        <v>0.05</v>
      </c>
      <c r="CI831" s="169">
        <v>0.05</v>
      </c>
      <c r="CJ831" s="169">
        <v>8.7500000000000013E-4</v>
      </c>
      <c r="CK831" s="169" t="s">
        <v>44</v>
      </c>
      <c r="CL831" s="169">
        <v>8.7500000000000013E-4</v>
      </c>
      <c r="CM831" s="177">
        <v>574529344.32000005</v>
      </c>
      <c r="CN831" s="177">
        <v>529128369.10650814</v>
      </c>
      <c r="CO831" s="177">
        <v>48539611</v>
      </c>
      <c r="CP831" s="127" t="s">
        <v>44</v>
      </c>
      <c r="CQ831" s="127" t="s">
        <v>44</v>
      </c>
      <c r="CR831" s="127" t="s">
        <v>44</v>
      </c>
      <c r="CS831" s="127" t="s">
        <v>44</v>
      </c>
      <c r="CT831" s="125" t="s">
        <v>44</v>
      </c>
      <c r="CU831" s="125" t="s">
        <v>44</v>
      </c>
      <c r="CV831" s="125" t="s">
        <v>7479</v>
      </c>
      <c r="CW831" s="125" t="s">
        <v>44</v>
      </c>
      <c r="CX831" s="153">
        <v>25569.604861099539</v>
      </c>
    </row>
    <row r="832" spans="1:102" ht="15" customHeight="1" x14ac:dyDescent="0.25">
      <c r="A832" s="8"/>
      <c r="B832" s="128">
        <v>58561455000166</v>
      </c>
      <c r="C832" s="151" t="s">
        <v>7482</v>
      </c>
      <c r="D832" s="125">
        <v>50</v>
      </c>
      <c r="E832" s="125"/>
      <c r="F832" s="121"/>
      <c r="G832" s="125" t="s">
        <v>706</v>
      </c>
      <c r="H832" s="125" t="s">
        <v>347</v>
      </c>
      <c r="I832" s="125" t="s">
        <v>3278</v>
      </c>
      <c r="J832" s="125" t="s">
        <v>3319</v>
      </c>
      <c r="K832" s="125" t="s">
        <v>3298</v>
      </c>
      <c r="L832" s="125" t="s">
        <v>3272</v>
      </c>
      <c r="M832" s="125" t="s">
        <v>4629</v>
      </c>
      <c r="N832" s="125" t="s">
        <v>44</v>
      </c>
      <c r="O832" s="125" t="s">
        <v>4647</v>
      </c>
      <c r="P832" s="125" t="s">
        <v>3824</v>
      </c>
      <c r="Q832" s="126">
        <v>50000</v>
      </c>
      <c r="R832" s="125" t="s">
        <v>4612</v>
      </c>
      <c r="S832" s="187" t="s">
        <v>44</v>
      </c>
      <c r="T832" s="170">
        <v>1000</v>
      </c>
      <c r="U832" s="170">
        <v>1000</v>
      </c>
      <c r="V832" s="171" t="s">
        <v>3271</v>
      </c>
      <c r="W832" s="171" t="s">
        <v>132</v>
      </c>
      <c r="X832" s="171" t="s">
        <v>132</v>
      </c>
      <c r="Y832" s="171" t="s">
        <v>132</v>
      </c>
      <c r="Z832" s="171">
        <v>0</v>
      </c>
      <c r="AA832" s="171" t="s">
        <v>44</v>
      </c>
      <c r="AB832" s="168" t="s">
        <v>44</v>
      </c>
      <c r="AC832" s="171" t="s">
        <v>44</v>
      </c>
      <c r="AD832" s="168">
        <v>1.84E-2</v>
      </c>
      <c r="AE832" s="168" t="s">
        <v>44</v>
      </c>
      <c r="AF832" s="168">
        <v>1.8600000000000002E-2</v>
      </c>
      <c r="AG832" s="168">
        <v>0.2</v>
      </c>
      <c r="AH832" s="171" t="s">
        <v>5038</v>
      </c>
      <c r="AI832" s="171" t="s">
        <v>5039</v>
      </c>
      <c r="AJ832" s="171" t="s">
        <v>44</v>
      </c>
      <c r="AK832" s="172">
        <v>45749</v>
      </c>
      <c r="AL832" s="186" t="s">
        <v>7483</v>
      </c>
      <c r="AM832" s="127" t="s">
        <v>44</v>
      </c>
      <c r="AN832" s="127" t="s">
        <v>44</v>
      </c>
      <c r="AO832" s="127" t="s">
        <v>44</v>
      </c>
      <c r="AP832" s="127" t="s">
        <v>44</v>
      </c>
      <c r="AQ832" s="127" t="s">
        <v>44</v>
      </c>
      <c r="AR832" s="127" t="s">
        <v>44</v>
      </c>
      <c r="AS832" s="127" t="s">
        <v>44</v>
      </c>
      <c r="AT832" s="127" t="s">
        <v>44</v>
      </c>
      <c r="AU832" s="127" t="s">
        <v>44</v>
      </c>
      <c r="AV832" s="127" t="s">
        <v>44</v>
      </c>
      <c r="AW832" s="127" t="s">
        <v>44</v>
      </c>
      <c r="AX832" s="127" t="s">
        <v>44</v>
      </c>
      <c r="AY832" s="127" t="s">
        <v>44</v>
      </c>
      <c r="AZ832" s="127" t="s">
        <v>44</v>
      </c>
      <c r="BA832" s="127" t="s">
        <v>44</v>
      </c>
      <c r="BB832" s="127" t="s">
        <v>44</v>
      </c>
      <c r="BC832" s="127" t="s">
        <v>44</v>
      </c>
      <c r="BD832" s="127" t="s">
        <v>44</v>
      </c>
      <c r="BE832" s="127" t="s">
        <v>44</v>
      </c>
      <c r="BF832" s="127" t="s">
        <v>44</v>
      </c>
      <c r="BG832" s="127" t="s">
        <v>44</v>
      </c>
      <c r="BH832" s="127" t="s">
        <v>44</v>
      </c>
      <c r="BI832" s="127" t="s">
        <v>44</v>
      </c>
      <c r="BJ832" s="127" t="s">
        <v>44</v>
      </c>
      <c r="BK832" s="127" t="s">
        <v>44</v>
      </c>
      <c r="BL832" s="127" t="s">
        <v>44</v>
      </c>
      <c r="BM832" s="127" t="s">
        <v>44</v>
      </c>
      <c r="BN832" s="127" t="s">
        <v>44</v>
      </c>
      <c r="BO832" s="127" t="s">
        <v>44</v>
      </c>
      <c r="BP832" s="127" t="s">
        <v>44</v>
      </c>
      <c r="BQ832" s="127" t="s">
        <v>44</v>
      </c>
      <c r="BR832" s="127" t="s">
        <v>44</v>
      </c>
      <c r="BS832" s="127" t="s">
        <v>44</v>
      </c>
      <c r="BT832" s="127" t="s">
        <v>44</v>
      </c>
      <c r="BU832" s="127" t="s">
        <v>44</v>
      </c>
      <c r="BV832" s="174" t="s">
        <v>44</v>
      </c>
      <c r="BW832" s="174" t="s">
        <v>44</v>
      </c>
      <c r="BX832" s="127" t="s">
        <v>44</v>
      </c>
      <c r="BY832" s="127" t="s">
        <v>44</v>
      </c>
      <c r="BZ832" s="174" t="s">
        <v>44</v>
      </c>
      <c r="CA832" s="179" t="s">
        <v>44</v>
      </c>
      <c r="CB832" s="179" t="s">
        <v>44</v>
      </c>
      <c r="CC832" s="179" t="s">
        <v>44</v>
      </c>
      <c r="CD832" s="179" t="s">
        <v>44</v>
      </c>
      <c r="CE832" s="179" t="s">
        <v>44</v>
      </c>
      <c r="CF832" s="179" t="s">
        <v>44</v>
      </c>
      <c r="CG832" s="176" t="s">
        <v>44</v>
      </c>
      <c r="CH832" s="168" t="s">
        <v>44</v>
      </c>
      <c r="CI832" s="169" t="s">
        <v>44</v>
      </c>
      <c r="CJ832" s="169" t="s">
        <v>44</v>
      </c>
      <c r="CK832" s="169" t="s">
        <v>44</v>
      </c>
      <c r="CL832" s="169" t="s">
        <v>44</v>
      </c>
      <c r="CM832" s="177" t="s">
        <v>44</v>
      </c>
      <c r="CN832" s="177" t="s">
        <v>44</v>
      </c>
      <c r="CO832" s="177" t="s">
        <v>44</v>
      </c>
      <c r="CP832" s="127" t="s">
        <v>44</v>
      </c>
      <c r="CQ832" s="127" t="s">
        <v>44</v>
      </c>
      <c r="CR832" s="127" t="s">
        <v>44</v>
      </c>
      <c r="CS832" s="127" t="s">
        <v>44</v>
      </c>
      <c r="CT832" s="125" t="s">
        <v>44</v>
      </c>
      <c r="CU832" s="125" t="s">
        <v>44</v>
      </c>
      <c r="CV832" s="125" t="s">
        <v>7484</v>
      </c>
      <c r="CW832" s="125" t="s">
        <v>44</v>
      </c>
      <c r="CX832" s="153">
        <v>25569.625694432871</v>
      </c>
    </row>
    <row r="833" spans="1:102" ht="15" customHeight="1" x14ac:dyDescent="0.25">
      <c r="A833" s="8"/>
      <c r="B833" s="128">
        <v>10843445000197</v>
      </c>
      <c r="C833" s="151" t="s">
        <v>7485</v>
      </c>
      <c r="D833" s="125">
        <v>2</v>
      </c>
      <c r="E833" s="125"/>
      <c r="F833" s="121"/>
      <c r="G833" s="125" t="s">
        <v>4970</v>
      </c>
      <c r="H833" s="125" t="s">
        <v>3264</v>
      </c>
      <c r="I833" s="125" t="s">
        <v>3265</v>
      </c>
      <c r="J833" s="125" t="s">
        <v>3318</v>
      </c>
      <c r="K833" s="125" t="s">
        <v>3285</v>
      </c>
      <c r="L833" s="125" t="s">
        <v>3272</v>
      </c>
      <c r="M833" s="125" t="s">
        <v>160</v>
      </c>
      <c r="N833" s="125" t="s">
        <v>3328</v>
      </c>
      <c r="O833" s="125" t="s">
        <v>3326</v>
      </c>
      <c r="P833" s="125" t="s">
        <v>3299</v>
      </c>
      <c r="Q833" s="126">
        <v>100</v>
      </c>
      <c r="R833" s="125" t="s">
        <v>4571</v>
      </c>
      <c r="S833" s="187" t="s">
        <v>44</v>
      </c>
      <c r="T833" s="170">
        <v>50</v>
      </c>
      <c r="U833" s="170">
        <v>50</v>
      </c>
      <c r="V833" s="171" t="s">
        <v>4723</v>
      </c>
      <c r="W833" s="171" t="s">
        <v>132</v>
      </c>
      <c r="X833" s="171" t="s">
        <v>132</v>
      </c>
      <c r="Y833" s="171" t="s">
        <v>132</v>
      </c>
      <c r="Z833" s="171">
        <v>0</v>
      </c>
      <c r="AA833" s="171" t="s">
        <v>44</v>
      </c>
      <c r="AB833" s="168" t="s">
        <v>44</v>
      </c>
      <c r="AC833" s="171" t="s">
        <v>44</v>
      </c>
      <c r="AD833" s="168">
        <v>3.0000000000000001E-3</v>
      </c>
      <c r="AE833" s="168" t="s">
        <v>44</v>
      </c>
      <c r="AF833" s="168">
        <v>4.0000000000000001E-3</v>
      </c>
      <c r="AG833" s="168" t="s">
        <v>44</v>
      </c>
      <c r="AH833" s="171" t="s">
        <v>44</v>
      </c>
      <c r="AI833" s="171" t="s">
        <v>44</v>
      </c>
      <c r="AJ833" s="171" t="s">
        <v>130</v>
      </c>
      <c r="AK833" s="172">
        <v>40805</v>
      </c>
      <c r="AL833" s="186" t="s">
        <v>7486</v>
      </c>
      <c r="AM833" s="127">
        <v>1.06904313650337E-2</v>
      </c>
      <c r="AN833" s="127">
        <v>4.5198526212935901E-2</v>
      </c>
      <c r="AO833" s="127">
        <v>0.1469854600408913</v>
      </c>
      <c r="AP833" s="127">
        <v>0.13175109176378871</v>
      </c>
      <c r="AQ833" s="127">
        <v>0.13183787831581451</v>
      </c>
      <c r="AR833" s="127">
        <v>0.1118032317999067</v>
      </c>
      <c r="AS833" s="127">
        <v>0.12598116855618469</v>
      </c>
      <c r="AT833" s="127">
        <v>0.1306743687676914</v>
      </c>
      <c r="AU833" s="127" t="s">
        <v>44</v>
      </c>
      <c r="AV833" s="127" t="s">
        <v>44</v>
      </c>
      <c r="AW833" s="127">
        <v>9.7637329543239504E-2</v>
      </c>
      <c r="AX833" s="127">
        <v>0.97993010932310398</v>
      </c>
      <c r="AY833" s="127">
        <v>0.99551067499139745</v>
      </c>
      <c r="AZ833" s="127">
        <v>0.99130366806683246</v>
      </c>
      <c r="BA833" s="127">
        <v>1.0021755514048354</v>
      </c>
      <c r="BB833" s="127">
        <v>1.0250246307228814</v>
      </c>
      <c r="BC833" s="127">
        <v>1.0281728094934988</v>
      </c>
      <c r="BD833" s="127">
        <v>0.96556239960050638</v>
      </c>
      <c r="BE833" s="127">
        <v>1.0561248793733129</v>
      </c>
      <c r="BF833" s="127" t="s">
        <v>44</v>
      </c>
      <c r="BG833" s="127" t="s">
        <v>44</v>
      </c>
      <c r="BH833" s="127">
        <v>1.0050875081594497</v>
      </c>
      <c r="BI833" s="127">
        <v>-2.1895009321970001E-4</v>
      </c>
      <c r="BJ833" s="127">
        <v>-2.0382591485659999E-4</v>
      </c>
      <c r="BK833" s="127">
        <v>-1.2894478160840001E-3</v>
      </c>
      <c r="BL833" s="127">
        <v>2.527776152911887E-4</v>
      </c>
      <c r="BM833" s="127">
        <v>2.851846433231664E-3</v>
      </c>
      <c r="BN833" s="127">
        <v>3.0635036456643002E-3</v>
      </c>
      <c r="BO833" s="127">
        <v>-4.4932250286403999E-3</v>
      </c>
      <c r="BP833" s="127">
        <v>6.9443333146572001E-3</v>
      </c>
      <c r="BQ833" s="127" t="s">
        <v>44</v>
      </c>
      <c r="BR833" s="127" t="s">
        <v>44</v>
      </c>
      <c r="BS833" s="127">
        <v>4.504575336790051E-4</v>
      </c>
      <c r="BT833" s="127">
        <v>6.168472614767E-4</v>
      </c>
      <c r="BU833" s="127">
        <v>3.0742564945114002E-3</v>
      </c>
      <c r="BV833" s="174">
        <v>-1.8221726422118909</v>
      </c>
      <c r="BW833" s="174">
        <v>8.4912099442564101E-2</v>
      </c>
      <c r="BX833" s="127" t="s">
        <v>44</v>
      </c>
      <c r="BY833" s="127">
        <v>-1.27985062887174E-2</v>
      </c>
      <c r="BZ833" s="174">
        <v>3.8925399488499997E-5</v>
      </c>
      <c r="CA833" s="179">
        <v>-5.1593907637062397E-2</v>
      </c>
      <c r="CB833" s="179">
        <v>-5.9193378271358697E-2</v>
      </c>
      <c r="CC833" s="179">
        <v>1.4614513784943699E-2</v>
      </c>
      <c r="CD833" s="179">
        <v>-2.19414379290097E-2</v>
      </c>
      <c r="CE833" s="179">
        <v>-0.24713401941654781</v>
      </c>
      <c r="CF833" s="179">
        <v>4.2617193307713998E-2</v>
      </c>
      <c r="CG833" s="176">
        <v>3.88205657</v>
      </c>
      <c r="CH833" s="168">
        <v>0.3</v>
      </c>
      <c r="CI833" s="169" t="s">
        <v>44</v>
      </c>
      <c r="CJ833" s="169">
        <v>8.9999999999999998E-4</v>
      </c>
      <c r="CK833" s="169" t="s">
        <v>44</v>
      </c>
      <c r="CL833" s="169">
        <v>8.9999999999999998E-4</v>
      </c>
      <c r="CM833" s="177">
        <v>5483684286.9300003</v>
      </c>
      <c r="CN833" s="177">
        <v>5277690281.3684921</v>
      </c>
      <c r="CO833" s="177">
        <v>-132061532.80000004</v>
      </c>
      <c r="CP833" s="127" t="s">
        <v>44</v>
      </c>
      <c r="CQ833" s="127" t="s">
        <v>44</v>
      </c>
      <c r="CR833" s="127" t="s">
        <v>44</v>
      </c>
      <c r="CS833" s="127" t="s">
        <v>44</v>
      </c>
      <c r="CT833" s="125" t="s">
        <v>44</v>
      </c>
      <c r="CU833" s="125" t="s">
        <v>44</v>
      </c>
      <c r="CV833" s="125" t="s">
        <v>7487</v>
      </c>
      <c r="CW833" s="125" t="s">
        <v>44</v>
      </c>
      <c r="CX833" s="153">
        <v>25569.625694432871</v>
      </c>
    </row>
    <row r="834" spans="1:102" ht="15" customHeight="1" x14ac:dyDescent="0.25">
      <c r="A834" s="8"/>
      <c r="B834" s="128">
        <v>61424730000104</v>
      </c>
      <c r="C834" s="151" t="s">
        <v>3916</v>
      </c>
      <c r="D834" s="125">
        <v>17</v>
      </c>
      <c r="E834" s="125"/>
      <c r="F834" s="121"/>
      <c r="G834" s="125" t="s">
        <v>706</v>
      </c>
      <c r="H834" s="125" t="s">
        <v>347</v>
      </c>
      <c r="I834" s="125" t="s">
        <v>3278</v>
      </c>
      <c r="J834" s="125" t="s">
        <v>5182</v>
      </c>
      <c r="K834" s="125" t="s">
        <v>3298</v>
      </c>
      <c r="L834" s="125" t="s">
        <v>4605</v>
      </c>
      <c r="M834" s="125" t="s">
        <v>4629</v>
      </c>
      <c r="N834" s="125" t="s">
        <v>44</v>
      </c>
      <c r="O834" s="125" t="s">
        <v>4630</v>
      </c>
      <c r="P834" s="125" t="s">
        <v>3824</v>
      </c>
      <c r="Q834" s="126">
        <v>10</v>
      </c>
      <c r="R834" s="125" t="s">
        <v>4612</v>
      </c>
      <c r="S834" s="187" t="s">
        <v>44</v>
      </c>
      <c r="T834" s="170">
        <v>0.01</v>
      </c>
      <c r="U834" s="170">
        <v>0.01</v>
      </c>
      <c r="V834" s="171" t="s">
        <v>3271</v>
      </c>
      <c r="W834" s="171" t="s">
        <v>132</v>
      </c>
      <c r="X834" s="171" t="s">
        <v>132</v>
      </c>
      <c r="Y834" s="171" t="s">
        <v>132</v>
      </c>
      <c r="Z834" s="171">
        <v>0</v>
      </c>
      <c r="AA834" s="171" t="s">
        <v>44</v>
      </c>
      <c r="AB834" s="168" t="s">
        <v>44</v>
      </c>
      <c r="AC834" s="171" t="s">
        <v>44</v>
      </c>
      <c r="AD834" s="168">
        <v>1.2E-2</v>
      </c>
      <c r="AE834" s="168" t="s">
        <v>44</v>
      </c>
      <c r="AF834" s="168" t="s">
        <v>44</v>
      </c>
      <c r="AG834" s="168" t="s">
        <v>44</v>
      </c>
      <c r="AH834" s="171" t="s">
        <v>44</v>
      </c>
      <c r="AI834" s="171" t="s">
        <v>44</v>
      </c>
      <c r="AJ834" s="171" t="s">
        <v>44</v>
      </c>
      <c r="AK834" s="172">
        <v>45874</v>
      </c>
      <c r="AL834" s="186" t="s">
        <v>7488</v>
      </c>
      <c r="AM834" s="127" t="s">
        <v>44</v>
      </c>
      <c r="AN834" s="127" t="s">
        <v>44</v>
      </c>
      <c r="AO834" s="127" t="s">
        <v>44</v>
      </c>
      <c r="AP834" s="127" t="s">
        <v>44</v>
      </c>
      <c r="AQ834" s="127" t="s">
        <v>44</v>
      </c>
      <c r="AR834" s="127" t="s">
        <v>44</v>
      </c>
      <c r="AS834" s="127" t="s">
        <v>44</v>
      </c>
      <c r="AT834" s="127" t="s">
        <v>44</v>
      </c>
      <c r="AU834" s="127" t="s">
        <v>44</v>
      </c>
      <c r="AV834" s="127" t="s">
        <v>44</v>
      </c>
      <c r="AW834" s="127" t="s">
        <v>44</v>
      </c>
      <c r="AX834" s="127" t="s">
        <v>44</v>
      </c>
      <c r="AY834" s="127" t="s">
        <v>44</v>
      </c>
      <c r="AZ834" s="127" t="s">
        <v>44</v>
      </c>
      <c r="BA834" s="127" t="s">
        <v>44</v>
      </c>
      <c r="BB834" s="127" t="s">
        <v>44</v>
      </c>
      <c r="BC834" s="127" t="s">
        <v>44</v>
      </c>
      <c r="BD834" s="127" t="s">
        <v>44</v>
      </c>
      <c r="BE834" s="127" t="s">
        <v>44</v>
      </c>
      <c r="BF834" s="127" t="s">
        <v>44</v>
      </c>
      <c r="BG834" s="127" t="s">
        <v>44</v>
      </c>
      <c r="BH834" s="127" t="s">
        <v>44</v>
      </c>
      <c r="BI834" s="127" t="s">
        <v>44</v>
      </c>
      <c r="BJ834" s="127" t="s">
        <v>44</v>
      </c>
      <c r="BK834" s="127" t="s">
        <v>44</v>
      </c>
      <c r="BL834" s="127" t="s">
        <v>44</v>
      </c>
      <c r="BM834" s="127" t="s">
        <v>44</v>
      </c>
      <c r="BN834" s="127" t="s">
        <v>44</v>
      </c>
      <c r="BO834" s="127" t="s">
        <v>44</v>
      </c>
      <c r="BP834" s="127" t="s">
        <v>44</v>
      </c>
      <c r="BQ834" s="127" t="s">
        <v>44</v>
      </c>
      <c r="BR834" s="127" t="s">
        <v>44</v>
      </c>
      <c r="BS834" s="127" t="s">
        <v>44</v>
      </c>
      <c r="BT834" s="127" t="s">
        <v>44</v>
      </c>
      <c r="BU834" s="127" t="s">
        <v>44</v>
      </c>
      <c r="BV834" s="174" t="s">
        <v>44</v>
      </c>
      <c r="BW834" s="174" t="s">
        <v>44</v>
      </c>
      <c r="BX834" s="127" t="s">
        <v>44</v>
      </c>
      <c r="BY834" s="127" t="s">
        <v>44</v>
      </c>
      <c r="BZ834" s="174" t="s">
        <v>44</v>
      </c>
      <c r="CA834" s="179" t="s">
        <v>44</v>
      </c>
      <c r="CB834" s="179" t="s">
        <v>44</v>
      </c>
      <c r="CC834" s="179" t="s">
        <v>44</v>
      </c>
      <c r="CD834" s="179" t="s">
        <v>44</v>
      </c>
      <c r="CE834" s="179" t="s">
        <v>44</v>
      </c>
      <c r="CF834" s="179" t="s">
        <v>44</v>
      </c>
      <c r="CG834" s="176" t="s">
        <v>44</v>
      </c>
      <c r="CH834" s="168">
        <v>0.15</v>
      </c>
      <c r="CI834" s="169" t="s">
        <v>44</v>
      </c>
      <c r="CJ834" s="169">
        <v>1.8E-3</v>
      </c>
      <c r="CK834" s="169" t="s">
        <v>44</v>
      </c>
      <c r="CL834" s="169">
        <v>1.8E-3</v>
      </c>
      <c r="CM834" s="177" t="s">
        <v>44</v>
      </c>
      <c r="CN834" s="177" t="s">
        <v>44</v>
      </c>
      <c r="CO834" s="177" t="s">
        <v>44</v>
      </c>
      <c r="CP834" s="127" t="s">
        <v>44</v>
      </c>
      <c r="CQ834" s="127" t="s">
        <v>44</v>
      </c>
      <c r="CR834" s="127" t="s">
        <v>44</v>
      </c>
      <c r="CS834" s="127" t="s">
        <v>44</v>
      </c>
      <c r="CT834" s="125" t="s">
        <v>44</v>
      </c>
      <c r="CU834" s="125" t="s">
        <v>44</v>
      </c>
      <c r="CV834" s="125" t="s">
        <v>7489</v>
      </c>
      <c r="CW834" s="125" t="s">
        <v>44</v>
      </c>
      <c r="CX834" s="153">
        <v>25569.625694432871</v>
      </c>
    </row>
    <row r="835" spans="1:102" ht="15" customHeight="1" x14ac:dyDescent="0.25">
      <c r="A835" s="8"/>
      <c r="B835" s="128">
        <v>39669815000101</v>
      </c>
      <c r="C835" s="151" t="s">
        <v>4066</v>
      </c>
      <c r="D835" s="125">
        <v>50</v>
      </c>
      <c r="E835" s="125"/>
      <c r="F835" s="121"/>
      <c r="G835" s="125" t="s">
        <v>3923</v>
      </c>
      <c r="H835" s="125" t="s">
        <v>4673</v>
      </c>
      <c r="I835" s="125" t="s">
        <v>4673</v>
      </c>
      <c r="J835" s="125" t="s">
        <v>3319</v>
      </c>
      <c r="K835" s="125" t="s">
        <v>3285</v>
      </c>
      <c r="L835" s="125" t="s">
        <v>3273</v>
      </c>
      <c r="M835" s="125" t="s">
        <v>4965</v>
      </c>
      <c r="N835" s="125" t="s">
        <v>4785</v>
      </c>
      <c r="O835" s="125" t="s">
        <v>4647</v>
      </c>
      <c r="P835" s="125" t="s">
        <v>6586</v>
      </c>
      <c r="Q835" s="126">
        <v>10000</v>
      </c>
      <c r="R835" s="125" t="s">
        <v>4612</v>
      </c>
      <c r="S835" s="187" t="s">
        <v>44</v>
      </c>
      <c r="T835" s="170">
        <v>0.01</v>
      </c>
      <c r="U835" s="170">
        <v>0.01</v>
      </c>
      <c r="V835" s="171" t="s">
        <v>3271</v>
      </c>
      <c r="W835" s="171" t="s">
        <v>132</v>
      </c>
      <c r="X835" s="171" t="s">
        <v>44</v>
      </c>
      <c r="Y835" s="171" t="s">
        <v>44</v>
      </c>
      <c r="Z835" s="171" t="s">
        <v>44</v>
      </c>
      <c r="AA835" s="171" t="s">
        <v>44</v>
      </c>
      <c r="AB835" s="168" t="s">
        <v>44</v>
      </c>
      <c r="AC835" s="171" t="s">
        <v>44</v>
      </c>
      <c r="AD835" s="168">
        <v>1.2500000000000001E-2</v>
      </c>
      <c r="AE835" s="168" t="s">
        <v>44</v>
      </c>
      <c r="AF835" s="168" t="s">
        <v>44</v>
      </c>
      <c r="AG835" s="168">
        <v>0.1</v>
      </c>
      <c r="AH835" s="171" t="s">
        <v>44</v>
      </c>
      <c r="AI835" s="171" t="s">
        <v>44</v>
      </c>
      <c r="AJ835" s="171" t="s">
        <v>44</v>
      </c>
      <c r="AK835" s="172">
        <v>44300</v>
      </c>
      <c r="AL835" s="186" t="s">
        <v>7493</v>
      </c>
      <c r="AM835" s="127" t="s">
        <v>44</v>
      </c>
      <c r="AN835" s="127" t="s">
        <v>44</v>
      </c>
      <c r="AO835" s="127" t="s">
        <v>44</v>
      </c>
      <c r="AP835" s="127" t="s">
        <v>44</v>
      </c>
      <c r="AQ835" s="127" t="s">
        <v>44</v>
      </c>
      <c r="AR835" s="127" t="s">
        <v>44</v>
      </c>
      <c r="AS835" s="127" t="s">
        <v>44</v>
      </c>
      <c r="AT835" s="127" t="s">
        <v>44</v>
      </c>
      <c r="AU835" s="127" t="s">
        <v>44</v>
      </c>
      <c r="AV835" s="127" t="s">
        <v>44</v>
      </c>
      <c r="AW835" s="127" t="s">
        <v>44</v>
      </c>
      <c r="AX835" s="127" t="s">
        <v>44</v>
      </c>
      <c r="AY835" s="127" t="s">
        <v>44</v>
      </c>
      <c r="AZ835" s="127" t="s">
        <v>44</v>
      </c>
      <c r="BA835" s="127" t="s">
        <v>44</v>
      </c>
      <c r="BB835" s="127" t="s">
        <v>44</v>
      </c>
      <c r="BC835" s="127" t="s">
        <v>44</v>
      </c>
      <c r="BD835" s="127" t="s">
        <v>44</v>
      </c>
      <c r="BE835" s="127" t="s">
        <v>44</v>
      </c>
      <c r="BF835" s="127" t="s">
        <v>44</v>
      </c>
      <c r="BG835" s="127" t="s">
        <v>44</v>
      </c>
      <c r="BH835" s="127" t="s">
        <v>44</v>
      </c>
      <c r="BI835" s="127" t="s">
        <v>44</v>
      </c>
      <c r="BJ835" s="127" t="s">
        <v>44</v>
      </c>
      <c r="BK835" s="127" t="s">
        <v>44</v>
      </c>
      <c r="BL835" s="127" t="s">
        <v>44</v>
      </c>
      <c r="BM835" s="127" t="s">
        <v>44</v>
      </c>
      <c r="BN835" s="127" t="s">
        <v>44</v>
      </c>
      <c r="BO835" s="127" t="s">
        <v>44</v>
      </c>
      <c r="BP835" s="127" t="s">
        <v>44</v>
      </c>
      <c r="BQ835" s="127" t="s">
        <v>44</v>
      </c>
      <c r="BR835" s="127" t="s">
        <v>44</v>
      </c>
      <c r="BS835" s="127" t="s">
        <v>44</v>
      </c>
      <c r="BT835" s="127">
        <v>6.1744620357182901E-2</v>
      </c>
      <c r="BU835" s="127">
        <v>18.260439377222923</v>
      </c>
      <c r="BV835" s="174">
        <v>-2.5525358339794724</v>
      </c>
      <c r="BW835" s="174">
        <v>0.41731292404435499</v>
      </c>
      <c r="BX835" s="127">
        <v>-7.0790267138576293E-2</v>
      </c>
      <c r="BY835" s="127">
        <v>-0.99095305468999995</v>
      </c>
      <c r="BZ835" s="174">
        <v>1.0656105557932538</v>
      </c>
      <c r="CA835" s="179">
        <v>-4.4698376320964302E-2</v>
      </c>
      <c r="CB835" s="179">
        <v>2.1670028269166499E-2</v>
      </c>
      <c r="CC835" s="179">
        <v>-6.5888947698657996E-2</v>
      </c>
      <c r="CD835" s="179">
        <v>-4.8130887821471798E-2</v>
      </c>
      <c r="CE835" s="179">
        <v>-0.1032996182178004</v>
      </c>
      <c r="CF835" s="179">
        <v>-1.76791962315649E-2</v>
      </c>
      <c r="CG835" s="176">
        <v>989.21792951999998</v>
      </c>
      <c r="CH835" s="168">
        <v>0.1</v>
      </c>
      <c r="CI835" s="169">
        <v>0.05</v>
      </c>
      <c r="CJ835" s="169">
        <v>1.25E-3</v>
      </c>
      <c r="CK835" s="169" t="s">
        <v>44</v>
      </c>
      <c r="CL835" s="169">
        <v>1.25E-3</v>
      </c>
      <c r="CM835" s="177">
        <v>75859822.890000001</v>
      </c>
      <c r="CN835" s="177">
        <v>72946973.478968248</v>
      </c>
      <c r="CO835" s="177">
        <v>2885925</v>
      </c>
      <c r="CP835" s="127" t="s">
        <v>44</v>
      </c>
      <c r="CQ835" s="127" t="s">
        <v>44</v>
      </c>
      <c r="CR835" s="127" t="s">
        <v>44</v>
      </c>
      <c r="CS835" s="127" t="s">
        <v>44</v>
      </c>
      <c r="CT835" s="125" t="s">
        <v>44</v>
      </c>
      <c r="CU835" s="125" t="s">
        <v>44</v>
      </c>
      <c r="CV835" s="125" t="s">
        <v>7494</v>
      </c>
      <c r="CW835" s="125" t="s">
        <v>44</v>
      </c>
      <c r="CX835" s="153">
        <v>25569.604861099539</v>
      </c>
    </row>
    <row r="836" spans="1:102" ht="15" customHeight="1" x14ac:dyDescent="0.25">
      <c r="A836" s="8"/>
      <c r="B836" s="128">
        <v>43120744000152</v>
      </c>
      <c r="C836" s="151" t="s">
        <v>4074</v>
      </c>
      <c r="D836" s="125">
        <v>50</v>
      </c>
      <c r="E836" s="125"/>
      <c r="F836" s="121"/>
      <c r="G836" s="125" t="s">
        <v>4970</v>
      </c>
      <c r="H836" s="125" t="s">
        <v>347</v>
      </c>
      <c r="I836" s="125" t="s">
        <v>3278</v>
      </c>
      <c r="J836" s="125" t="s">
        <v>3318</v>
      </c>
      <c r="K836" s="125" t="s">
        <v>3285</v>
      </c>
      <c r="L836" s="125" t="s">
        <v>5015</v>
      </c>
      <c r="M836" s="125" t="s">
        <v>4965</v>
      </c>
      <c r="N836" s="125" t="s">
        <v>4785</v>
      </c>
      <c r="O836" s="125" t="s">
        <v>4647</v>
      </c>
      <c r="P836" s="125" t="s">
        <v>3828</v>
      </c>
      <c r="Q836" s="126">
        <v>25859</v>
      </c>
      <c r="R836" s="125" t="s">
        <v>4612</v>
      </c>
      <c r="S836" s="187" t="s">
        <v>44</v>
      </c>
      <c r="T836" s="170">
        <v>0.01</v>
      </c>
      <c r="U836" s="170">
        <v>0.01</v>
      </c>
      <c r="V836" s="171" t="s">
        <v>3271</v>
      </c>
      <c r="W836" s="171" t="s">
        <v>132</v>
      </c>
      <c r="X836" s="171" t="s">
        <v>44</v>
      </c>
      <c r="Y836" s="171" t="s">
        <v>44</v>
      </c>
      <c r="Z836" s="171" t="s">
        <v>44</v>
      </c>
      <c r="AA836" s="171" t="s">
        <v>44</v>
      </c>
      <c r="AB836" s="168" t="s">
        <v>44</v>
      </c>
      <c r="AC836" s="171" t="s">
        <v>44</v>
      </c>
      <c r="AD836" s="168">
        <v>0.02</v>
      </c>
      <c r="AE836" s="168" t="s">
        <v>44</v>
      </c>
      <c r="AF836" s="168">
        <v>2.1499999999999998E-2</v>
      </c>
      <c r="AG836" s="168">
        <v>0.2</v>
      </c>
      <c r="AH836" s="171" t="s">
        <v>44</v>
      </c>
      <c r="AI836" s="171" t="s">
        <v>44</v>
      </c>
      <c r="AJ836" s="171" t="s">
        <v>44</v>
      </c>
      <c r="AK836" s="172">
        <v>44690</v>
      </c>
      <c r="AL836" s="186" t="s">
        <v>7495</v>
      </c>
      <c r="AM836" s="127" t="s">
        <v>44</v>
      </c>
      <c r="AN836" s="127" t="s">
        <v>44</v>
      </c>
      <c r="AO836" s="127" t="s">
        <v>44</v>
      </c>
      <c r="AP836" s="127" t="s">
        <v>44</v>
      </c>
      <c r="AQ836" s="127" t="s">
        <v>44</v>
      </c>
      <c r="AR836" s="127" t="s">
        <v>44</v>
      </c>
      <c r="AS836" s="127" t="s">
        <v>44</v>
      </c>
      <c r="AT836" s="127" t="s">
        <v>44</v>
      </c>
      <c r="AU836" s="127" t="s">
        <v>44</v>
      </c>
      <c r="AV836" s="127" t="s">
        <v>44</v>
      </c>
      <c r="AW836" s="127" t="s">
        <v>44</v>
      </c>
      <c r="AX836" s="127" t="s">
        <v>44</v>
      </c>
      <c r="AY836" s="127" t="s">
        <v>44</v>
      </c>
      <c r="AZ836" s="127" t="s">
        <v>44</v>
      </c>
      <c r="BA836" s="127" t="s">
        <v>44</v>
      </c>
      <c r="BB836" s="127" t="s">
        <v>44</v>
      </c>
      <c r="BC836" s="127" t="s">
        <v>44</v>
      </c>
      <c r="BD836" s="127" t="s">
        <v>44</v>
      </c>
      <c r="BE836" s="127" t="s">
        <v>44</v>
      </c>
      <c r="BF836" s="127" t="s">
        <v>44</v>
      </c>
      <c r="BG836" s="127" t="s">
        <v>44</v>
      </c>
      <c r="BH836" s="127" t="s">
        <v>44</v>
      </c>
      <c r="BI836" s="127" t="s">
        <v>44</v>
      </c>
      <c r="BJ836" s="127" t="s">
        <v>44</v>
      </c>
      <c r="BK836" s="127" t="s">
        <v>44</v>
      </c>
      <c r="BL836" s="127" t="s">
        <v>44</v>
      </c>
      <c r="BM836" s="127" t="s">
        <v>44</v>
      </c>
      <c r="BN836" s="127" t="s">
        <v>44</v>
      </c>
      <c r="BO836" s="127" t="s">
        <v>44</v>
      </c>
      <c r="BP836" s="127" t="s">
        <v>44</v>
      </c>
      <c r="BQ836" s="127" t="s">
        <v>44</v>
      </c>
      <c r="BR836" s="127" t="s">
        <v>44</v>
      </c>
      <c r="BS836" s="127" t="s">
        <v>44</v>
      </c>
      <c r="BT836" s="127" t="s">
        <v>44</v>
      </c>
      <c r="BU836" s="127" t="s">
        <v>44</v>
      </c>
      <c r="BV836" s="174" t="s">
        <v>44</v>
      </c>
      <c r="BW836" s="174" t="s">
        <v>44</v>
      </c>
      <c r="BX836" s="127" t="s">
        <v>44</v>
      </c>
      <c r="BY836" s="127" t="s">
        <v>44</v>
      </c>
      <c r="BZ836" s="174" t="s">
        <v>44</v>
      </c>
      <c r="CA836" s="179" t="s">
        <v>44</v>
      </c>
      <c r="CB836" s="179" t="s">
        <v>44</v>
      </c>
      <c r="CC836" s="179" t="s">
        <v>44</v>
      </c>
      <c r="CD836" s="179" t="s">
        <v>44</v>
      </c>
      <c r="CE836" s="179" t="s">
        <v>44</v>
      </c>
      <c r="CF836" s="179" t="s">
        <v>44</v>
      </c>
      <c r="CG836" s="176" t="s">
        <v>44</v>
      </c>
      <c r="CH836" s="168">
        <v>0.125</v>
      </c>
      <c r="CI836" s="169">
        <v>0.05</v>
      </c>
      <c r="CJ836" s="169">
        <v>2.5000000000000001E-3</v>
      </c>
      <c r="CK836" s="169" t="s">
        <v>44</v>
      </c>
      <c r="CL836" s="169">
        <v>2.5000000000000001E-3</v>
      </c>
      <c r="CM836" s="177" t="s">
        <v>44</v>
      </c>
      <c r="CN836" s="177" t="s">
        <v>44</v>
      </c>
      <c r="CO836" s="177" t="s">
        <v>44</v>
      </c>
      <c r="CP836" s="127" t="s">
        <v>44</v>
      </c>
      <c r="CQ836" s="127" t="s">
        <v>44</v>
      </c>
      <c r="CR836" s="127" t="s">
        <v>44</v>
      </c>
      <c r="CS836" s="127" t="s">
        <v>44</v>
      </c>
      <c r="CT836" s="125" t="s">
        <v>44</v>
      </c>
      <c r="CU836" s="125" t="s">
        <v>44</v>
      </c>
      <c r="CV836" s="125" t="s">
        <v>7496</v>
      </c>
      <c r="CW836" s="125" t="s">
        <v>44</v>
      </c>
      <c r="CX836" s="153">
        <v>25569.604861099539</v>
      </c>
    </row>
    <row r="837" spans="1:102" ht="15" customHeight="1" x14ac:dyDescent="0.25">
      <c r="A837" s="8"/>
      <c r="B837" s="128">
        <v>34081651000175</v>
      </c>
      <c r="C837" s="151" t="s">
        <v>7497</v>
      </c>
      <c r="D837" s="125">
        <v>26</v>
      </c>
      <c r="E837" s="125"/>
      <c r="F837" s="121"/>
      <c r="G837" s="125" t="s">
        <v>4970</v>
      </c>
      <c r="H837" s="125" t="s">
        <v>7498</v>
      </c>
      <c r="I837" s="125" t="s">
        <v>7498</v>
      </c>
      <c r="J837" s="125" t="s">
        <v>3318</v>
      </c>
      <c r="K837" s="125" t="s">
        <v>3285</v>
      </c>
      <c r="L837" s="125" t="s">
        <v>5015</v>
      </c>
      <c r="M837" s="125" t="s">
        <v>110</v>
      </c>
      <c r="N837" s="125" t="s">
        <v>4646</v>
      </c>
      <c r="O837" s="125" t="s">
        <v>262</v>
      </c>
      <c r="P837" s="125" t="s">
        <v>3299</v>
      </c>
      <c r="Q837" s="126">
        <v>50000</v>
      </c>
      <c r="R837" s="125" t="s">
        <v>4571</v>
      </c>
      <c r="S837" s="187" t="s">
        <v>44</v>
      </c>
      <c r="T837" s="170">
        <v>50000</v>
      </c>
      <c r="U837" s="170">
        <v>50000</v>
      </c>
      <c r="V837" s="171" t="s">
        <v>3271</v>
      </c>
      <c r="W837" s="171" t="s">
        <v>132</v>
      </c>
      <c r="X837" s="171" t="s">
        <v>5757</v>
      </c>
      <c r="Y837" s="171" t="s">
        <v>3292</v>
      </c>
      <c r="Z837" s="171">
        <v>362</v>
      </c>
      <c r="AA837" s="171" t="s">
        <v>44</v>
      </c>
      <c r="AB837" s="168" t="s">
        <v>44</v>
      </c>
      <c r="AC837" s="171" t="s">
        <v>44</v>
      </c>
      <c r="AD837" s="168">
        <v>1.7500000000000002E-2</v>
      </c>
      <c r="AE837" s="168" t="s">
        <v>44</v>
      </c>
      <c r="AF837" s="168">
        <v>1.7500000000000002E-2</v>
      </c>
      <c r="AG837" s="168">
        <v>0.2</v>
      </c>
      <c r="AH837" s="171" t="s">
        <v>44</v>
      </c>
      <c r="AI837" s="171" t="s">
        <v>44</v>
      </c>
      <c r="AJ837" s="171" t="s">
        <v>130</v>
      </c>
      <c r="AK837" s="172">
        <v>43670</v>
      </c>
      <c r="AL837" s="186" t="s">
        <v>7499</v>
      </c>
      <c r="AM837" s="127">
        <v>1.25065673600237E-2</v>
      </c>
      <c r="AN837" s="127">
        <v>4.9355088731740403E-2</v>
      </c>
      <c r="AO837" s="127">
        <v>0.16150013673514341</v>
      </c>
      <c r="AP837" s="127">
        <v>0.14101678065141129</v>
      </c>
      <c r="AQ837" s="127">
        <v>0.14788700744556019</v>
      </c>
      <c r="AR837" s="127">
        <v>0.1024371089705142</v>
      </c>
      <c r="AS837" s="127">
        <v>0.16865365935113691</v>
      </c>
      <c r="AT837" s="127">
        <v>0.1504461255583722</v>
      </c>
      <c r="AU837" s="127" t="s">
        <v>44</v>
      </c>
      <c r="AV837" s="127" t="s">
        <v>44</v>
      </c>
      <c r="AW837" s="127">
        <v>0.16034613079987919</v>
      </c>
      <c r="AX837" s="127">
        <v>1.1464048083644487</v>
      </c>
      <c r="AY837" s="127">
        <v>1.0870601724074149</v>
      </c>
      <c r="AZ837" s="127">
        <v>1.0891939780594904</v>
      </c>
      <c r="BA837" s="127">
        <v>1.0773180933485511</v>
      </c>
      <c r="BB837" s="127">
        <v>1.1675381208949327</v>
      </c>
      <c r="BC837" s="127">
        <v>0.9420394064735188</v>
      </c>
      <c r="BD837" s="127">
        <v>1.2926188405044423</v>
      </c>
      <c r="BE837" s="127">
        <v>1.2159224315059622</v>
      </c>
      <c r="BF837" s="127" t="s">
        <v>44</v>
      </c>
      <c r="BG837" s="127" t="s">
        <v>44</v>
      </c>
      <c r="BH837" s="127">
        <v>2.0360525319914835</v>
      </c>
      <c r="BI837" s="127">
        <v>1.5971859017702001E-3</v>
      </c>
      <c r="BJ837" s="127">
        <v>3.9527366039477001E-3</v>
      </c>
      <c r="BK837" s="127">
        <v>1.3225228878168E-2</v>
      </c>
      <c r="BL837" s="127">
        <v>8.949221468414148E-3</v>
      </c>
      <c r="BM837" s="127">
        <v>1.8835516213272951E-2</v>
      </c>
      <c r="BN837" s="127">
        <v>-6.3026191837279996E-3</v>
      </c>
      <c r="BO837" s="127">
        <v>3.8179265766311803E-2</v>
      </c>
      <c r="BP837" s="127">
        <v>2.6716090105338E-2</v>
      </c>
      <c r="BQ837" s="127" t="s">
        <v>44</v>
      </c>
      <c r="BR837" s="127" t="s">
        <v>44</v>
      </c>
      <c r="BS837" s="127">
        <v>7.5636093585635722E-2</v>
      </c>
      <c r="BT837" s="127">
        <v>1.56184540641279E-2</v>
      </c>
      <c r="BU837" s="127">
        <v>5.3609748690875099E-2</v>
      </c>
      <c r="BV837" s="174">
        <v>0.7413609968303615</v>
      </c>
      <c r="BW837" s="174">
        <v>1.1024852600974582</v>
      </c>
      <c r="BX837" s="127">
        <v>-6.3624938169593026E-4</v>
      </c>
      <c r="BY837" s="127">
        <v>-6.6844736186155496E-2</v>
      </c>
      <c r="BZ837" s="174">
        <v>2.81499897980735E-2</v>
      </c>
      <c r="CA837" s="179">
        <v>-4.7018940746645997E-2</v>
      </c>
      <c r="CB837" s="179">
        <v>0.12994393895958789</v>
      </c>
      <c r="CC837" s="179">
        <v>-9.1634049632921405E-2</v>
      </c>
      <c r="CD837" s="179">
        <v>-0.15894755745773559</v>
      </c>
      <c r="CE837" s="179">
        <v>1.6631903910497198E-2</v>
      </c>
      <c r="CF837" s="179">
        <v>-5.3581050914980902E-2</v>
      </c>
      <c r="CG837" s="176">
        <v>2727.154356</v>
      </c>
      <c r="CH837" s="168">
        <v>0.35</v>
      </c>
      <c r="CI837" s="169">
        <v>0.125</v>
      </c>
      <c r="CJ837" s="169">
        <v>6.1250000000000002E-3</v>
      </c>
      <c r="CK837" s="169">
        <v>2.8793690403917661E-4</v>
      </c>
      <c r="CL837" s="169">
        <v>6.412936904039177E-3</v>
      </c>
      <c r="CM837" s="177">
        <v>772253451.52999997</v>
      </c>
      <c r="CN837" s="177">
        <v>790770769.58603156</v>
      </c>
      <c r="CO837" s="177">
        <v>-104086981.43000001</v>
      </c>
      <c r="CP837" s="127" t="s">
        <v>44</v>
      </c>
      <c r="CQ837" s="127" t="s">
        <v>44</v>
      </c>
      <c r="CR837" s="127" t="s">
        <v>44</v>
      </c>
      <c r="CS837" s="127" t="s">
        <v>44</v>
      </c>
      <c r="CT837" s="125" t="s">
        <v>44</v>
      </c>
      <c r="CU837" s="125" t="s">
        <v>44</v>
      </c>
      <c r="CV837" s="125" t="s">
        <v>7500</v>
      </c>
      <c r="CW837" s="125" t="s">
        <v>44</v>
      </c>
      <c r="CX837" s="153">
        <v>25569.625694432871</v>
      </c>
    </row>
    <row r="838" spans="1:102" ht="15" customHeight="1" x14ac:dyDescent="0.25">
      <c r="A838" s="8"/>
      <c r="B838" s="128">
        <v>34081680000137</v>
      </c>
      <c r="C838" s="151" t="s">
        <v>4077</v>
      </c>
      <c r="D838" s="125">
        <v>50</v>
      </c>
      <c r="E838" s="125"/>
      <c r="F838" s="121"/>
      <c r="G838" s="125" t="s">
        <v>4970</v>
      </c>
      <c r="H838" s="125" t="s">
        <v>347</v>
      </c>
      <c r="I838" s="125" t="s">
        <v>3278</v>
      </c>
      <c r="J838" s="125" t="s">
        <v>3318</v>
      </c>
      <c r="K838" s="125" t="s">
        <v>3298</v>
      </c>
      <c r="L838" s="125" t="s">
        <v>4876</v>
      </c>
      <c r="M838" s="125" t="s">
        <v>110</v>
      </c>
      <c r="N838" s="125" t="s">
        <v>4789</v>
      </c>
      <c r="O838" s="125" t="s">
        <v>4647</v>
      </c>
      <c r="P838" s="125" t="s">
        <v>5763</v>
      </c>
      <c r="Q838" s="126">
        <v>100000</v>
      </c>
      <c r="R838" s="125" t="s">
        <v>4612</v>
      </c>
      <c r="S838" s="187" t="s">
        <v>44</v>
      </c>
      <c r="T838" s="170">
        <v>0.01</v>
      </c>
      <c r="U838" s="170">
        <v>0.01</v>
      </c>
      <c r="V838" s="171" t="s">
        <v>3271</v>
      </c>
      <c r="W838" s="171" t="s">
        <v>132</v>
      </c>
      <c r="X838" s="171" t="s">
        <v>132</v>
      </c>
      <c r="Y838" s="171" t="s">
        <v>132</v>
      </c>
      <c r="Z838" s="171">
        <v>0</v>
      </c>
      <c r="AA838" s="171" t="s">
        <v>44</v>
      </c>
      <c r="AB838" s="168" t="s">
        <v>44</v>
      </c>
      <c r="AC838" s="171" t="s">
        <v>44</v>
      </c>
      <c r="AD838" s="168">
        <v>1.7500000000000002E-2</v>
      </c>
      <c r="AE838" s="168" t="s">
        <v>44</v>
      </c>
      <c r="AF838" s="168">
        <v>2.0499999999999997E-2</v>
      </c>
      <c r="AG838" s="168">
        <v>0.15</v>
      </c>
      <c r="AH838" s="171" t="s">
        <v>7501</v>
      </c>
      <c r="AI838" s="171" t="s">
        <v>5526</v>
      </c>
      <c r="AJ838" s="171" t="s">
        <v>130</v>
      </c>
      <c r="AK838" s="172">
        <v>43686</v>
      </c>
      <c r="AL838" s="186" t="s">
        <v>7502</v>
      </c>
      <c r="AM838" s="127" t="s">
        <v>44</v>
      </c>
      <c r="AN838" s="127" t="s">
        <v>44</v>
      </c>
      <c r="AO838" s="127" t="s">
        <v>44</v>
      </c>
      <c r="AP838" s="127" t="s">
        <v>44</v>
      </c>
      <c r="AQ838" s="127" t="s">
        <v>44</v>
      </c>
      <c r="AR838" s="127" t="s">
        <v>44</v>
      </c>
      <c r="AS838" s="127" t="s">
        <v>44</v>
      </c>
      <c r="AT838" s="127" t="s">
        <v>44</v>
      </c>
      <c r="AU838" s="127" t="s">
        <v>44</v>
      </c>
      <c r="AV838" s="127" t="s">
        <v>44</v>
      </c>
      <c r="AW838" s="127" t="s">
        <v>44</v>
      </c>
      <c r="AX838" s="127" t="s">
        <v>44</v>
      </c>
      <c r="AY838" s="127" t="s">
        <v>44</v>
      </c>
      <c r="AZ838" s="127" t="s">
        <v>44</v>
      </c>
      <c r="BA838" s="127" t="s">
        <v>44</v>
      </c>
      <c r="BB838" s="127" t="s">
        <v>44</v>
      </c>
      <c r="BC838" s="127" t="s">
        <v>44</v>
      </c>
      <c r="BD838" s="127" t="s">
        <v>44</v>
      </c>
      <c r="BE838" s="127" t="s">
        <v>44</v>
      </c>
      <c r="BF838" s="127" t="s">
        <v>44</v>
      </c>
      <c r="BG838" s="127" t="s">
        <v>44</v>
      </c>
      <c r="BH838" s="127" t="s">
        <v>44</v>
      </c>
      <c r="BI838" s="127" t="s">
        <v>44</v>
      </c>
      <c r="BJ838" s="127" t="s">
        <v>44</v>
      </c>
      <c r="BK838" s="127" t="s">
        <v>44</v>
      </c>
      <c r="BL838" s="127" t="s">
        <v>44</v>
      </c>
      <c r="BM838" s="127" t="s">
        <v>44</v>
      </c>
      <c r="BN838" s="127" t="s">
        <v>44</v>
      </c>
      <c r="BO838" s="127" t="s">
        <v>44</v>
      </c>
      <c r="BP838" s="127" t="s">
        <v>44</v>
      </c>
      <c r="BQ838" s="127" t="s">
        <v>44</v>
      </c>
      <c r="BR838" s="127" t="s">
        <v>44</v>
      </c>
      <c r="BS838" s="127" t="s">
        <v>44</v>
      </c>
      <c r="BT838" s="127">
        <v>1.23333729988586E-2</v>
      </c>
      <c r="BU838" s="127">
        <v>0.31118226495099249</v>
      </c>
      <c r="BV838" s="174">
        <v>3.318574443990765</v>
      </c>
      <c r="BW838" s="174">
        <v>0.66712181247576841</v>
      </c>
      <c r="BX838" s="127">
        <v>-4.2986424007662727E-4</v>
      </c>
      <c r="BY838" s="127">
        <v>-0.23989707969352631</v>
      </c>
      <c r="BZ838" s="174">
        <v>-5.8009084720937798E-2</v>
      </c>
      <c r="CA838" s="179">
        <v>4.04007258417724E-2</v>
      </c>
      <c r="CB838" s="179">
        <v>-9.7054472091875996E-2</v>
      </c>
      <c r="CC838" s="179">
        <v>-6.9369145428916004E-3</v>
      </c>
      <c r="CD838" s="179">
        <v>1.5888044242546601E-2</v>
      </c>
      <c r="CE838" s="179">
        <v>-6.7361127333457199E-2</v>
      </c>
      <c r="CF838" s="179">
        <v>1.8570524035779599E-2</v>
      </c>
      <c r="CG838" s="176">
        <v>5629.44090564</v>
      </c>
      <c r="CH838" s="168" t="s">
        <v>44</v>
      </c>
      <c r="CI838" s="169" t="s">
        <v>44</v>
      </c>
      <c r="CJ838" s="169" t="s">
        <v>44</v>
      </c>
      <c r="CK838" s="169" t="s">
        <v>44</v>
      </c>
      <c r="CL838" s="169" t="s">
        <v>44</v>
      </c>
      <c r="CM838" s="177">
        <v>497659430.50999999</v>
      </c>
      <c r="CN838" s="177">
        <v>475157602.46952391</v>
      </c>
      <c r="CO838" s="177" t="s">
        <v>44</v>
      </c>
      <c r="CP838" s="127" t="s">
        <v>44</v>
      </c>
      <c r="CQ838" s="127" t="s">
        <v>44</v>
      </c>
      <c r="CR838" s="127" t="s">
        <v>44</v>
      </c>
      <c r="CS838" s="127" t="s">
        <v>44</v>
      </c>
      <c r="CT838" s="125" t="s">
        <v>44</v>
      </c>
      <c r="CU838" s="125" t="s">
        <v>44</v>
      </c>
      <c r="CV838" s="125" t="s">
        <v>7503</v>
      </c>
      <c r="CW838" s="125" t="s">
        <v>44</v>
      </c>
      <c r="CX838" s="153">
        <v>25569.604861099539</v>
      </c>
    </row>
    <row r="839" spans="1:102" ht="15" customHeight="1" x14ac:dyDescent="0.25">
      <c r="A839" s="8"/>
      <c r="B839" s="128">
        <v>34081583000144</v>
      </c>
      <c r="C839" s="151" t="s">
        <v>4078</v>
      </c>
      <c r="D839" s="125">
        <v>50</v>
      </c>
      <c r="E839" s="125"/>
      <c r="F839" s="121"/>
      <c r="G839" s="125" t="s">
        <v>4970</v>
      </c>
      <c r="H839" s="125" t="s">
        <v>347</v>
      </c>
      <c r="I839" s="125" t="s">
        <v>3278</v>
      </c>
      <c r="J839" s="125" t="s">
        <v>3318</v>
      </c>
      <c r="K839" s="125" t="s">
        <v>3298</v>
      </c>
      <c r="L839" s="125" t="s">
        <v>5015</v>
      </c>
      <c r="M839" s="125" t="s">
        <v>110</v>
      </c>
      <c r="N839" s="125" t="s">
        <v>4789</v>
      </c>
      <c r="O839" s="125" t="s">
        <v>4647</v>
      </c>
      <c r="P839" s="125" t="s">
        <v>5763</v>
      </c>
      <c r="Q839" s="126">
        <v>806112.09</v>
      </c>
      <c r="R839" s="125" t="s">
        <v>4612</v>
      </c>
      <c r="S839" s="187" t="s">
        <v>44</v>
      </c>
      <c r="T839" s="170">
        <v>0.01</v>
      </c>
      <c r="U839" s="170">
        <v>0.01</v>
      </c>
      <c r="V839" s="171" t="s">
        <v>3271</v>
      </c>
      <c r="W839" s="171" t="s">
        <v>132</v>
      </c>
      <c r="X839" s="171" t="s">
        <v>132</v>
      </c>
      <c r="Y839" s="171" t="s">
        <v>132</v>
      </c>
      <c r="Z839" s="171">
        <v>0</v>
      </c>
      <c r="AA839" s="171" t="s">
        <v>44</v>
      </c>
      <c r="AB839" s="168" t="s">
        <v>44</v>
      </c>
      <c r="AC839" s="171" t="s">
        <v>7504</v>
      </c>
      <c r="AD839" s="168">
        <v>8.5000000000000006E-3</v>
      </c>
      <c r="AE839" s="168">
        <v>0.10350000000000001</v>
      </c>
      <c r="AF839" s="168">
        <v>9.4999999999999998E-3</v>
      </c>
      <c r="AG839" s="168">
        <v>0.1</v>
      </c>
      <c r="AH839" s="171" t="s">
        <v>5039</v>
      </c>
      <c r="AI839" s="171" t="s">
        <v>7505</v>
      </c>
      <c r="AJ839" s="171" t="s">
        <v>130</v>
      </c>
      <c r="AK839" s="172">
        <v>43790</v>
      </c>
      <c r="AL839" s="186" t="s">
        <v>7506</v>
      </c>
      <c r="AM839" s="127" t="s">
        <v>44</v>
      </c>
      <c r="AN839" s="127" t="s">
        <v>44</v>
      </c>
      <c r="AO839" s="127" t="s">
        <v>44</v>
      </c>
      <c r="AP839" s="127" t="s">
        <v>44</v>
      </c>
      <c r="AQ839" s="127" t="s">
        <v>44</v>
      </c>
      <c r="AR839" s="127" t="s">
        <v>44</v>
      </c>
      <c r="AS839" s="127" t="s">
        <v>44</v>
      </c>
      <c r="AT839" s="127" t="s">
        <v>44</v>
      </c>
      <c r="AU839" s="127" t="s">
        <v>44</v>
      </c>
      <c r="AV839" s="127" t="s">
        <v>44</v>
      </c>
      <c r="AW839" s="127" t="s">
        <v>44</v>
      </c>
      <c r="AX839" s="127" t="s">
        <v>44</v>
      </c>
      <c r="AY839" s="127" t="s">
        <v>44</v>
      </c>
      <c r="AZ839" s="127" t="s">
        <v>44</v>
      </c>
      <c r="BA839" s="127" t="s">
        <v>44</v>
      </c>
      <c r="BB839" s="127" t="s">
        <v>44</v>
      </c>
      <c r="BC839" s="127" t="s">
        <v>44</v>
      </c>
      <c r="BD839" s="127" t="s">
        <v>44</v>
      </c>
      <c r="BE839" s="127" t="s">
        <v>44</v>
      </c>
      <c r="BF839" s="127" t="s">
        <v>44</v>
      </c>
      <c r="BG839" s="127" t="s">
        <v>44</v>
      </c>
      <c r="BH839" s="127" t="s">
        <v>44</v>
      </c>
      <c r="BI839" s="127" t="s">
        <v>44</v>
      </c>
      <c r="BJ839" s="127" t="s">
        <v>44</v>
      </c>
      <c r="BK839" s="127" t="s">
        <v>44</v>
      </c>
      <c r="BL839" s="127" t="s">
        <v>44</v>
      </c>
      <c r="BM839" s="127" t="s">
        <v>44</v>
      </c>
      <c r="BN839" s="127" t="s">
        <v>44</v>
      </c>
      <c r="BO839" s="127" t="s">
        <v>44</v>
      </c>
      <c r="BP839" s="127" t="s">
        <v>44</v>
      </c>
      <c r="BQ839" s="127" t="s">
        <v>44</v>
      </c>
      <c r="BR839" s="127" t="s">
        <v>44</v>
      </c>
      <c r="BS839" s="127" t="s">
        <v>44</v>
      </c>
      <c r="BT839" s="127">
        <v>0.47355400615169008</v>
      </c>
      <c r="BU839" s="127">
        <v>0.21705507156356341</v>
      </c>
      <c r="BV839" s="174">
        <v>-1.1576082968496271</v>
      </c>
      <c r="BW839" s="174">
        <v>-0.660307939560551</v>
      </c>
      <c r="BX839" s="127">
        <v>-0.50405130396778874</v>
      </c>
      <c r="BY839" s="127">
        <v>-0.51789717047831685</v>
      </c>
      <c r="BZ839" s="174">
        <v>-2.6402599743470001E-3</v>
      </c>
      <c r="CA839" s="179">
        <v>1.823963113738E-3</v>
      </c>
      <c r="CB839" s="179">
        <v>-2.3899493351833601E-2</v>
      </c>
      <c r="CC839" s="179">
        <v>5.8811576833581201E-2</v>
      </c>
      <c r="CD839" s="179">
        <v>6.5927855562608996E-3</v>
      </c>
      <c r="CE839" s="179">
        <v>-8.1519537056670994E-3</v>
      </c>
      <c r="CF839" s="179">
        <v>4.6171531597939797E-2</v>
      </c>
      <c r="CG839" s="176">
        <v>58866.656871159998</v>
      </c>
      <c r="CH839" s="168" t="s">
        <v>44</v>
      </c>
      <c r="CI839" s="169" t="s">
        <v>44</v>
      </c>
      <c r="CJ839" s="169" t="s">
        <v>44</v>
      </c>
      <c r="CK839" s="169" t="s">
        <v>44</v>
      </c>
      <c r="CL839" s="169" t="s">
        <v>44</v>
      </c>
      <c r="CM839" s="177">
        <v>9595265.0700000003</v>
      </c>
      <c r="CN839" s="177">
        <v>17315918.245158732</v>
      </c>
      <c r="CO839" s="177">
        <v>-8350000</v>
      </c>
      <c r="CP839" s="127" t="s">
        <v>44</v>
      </c>
      <c r="CQ839" s="127" t="s">
        <v>44</v>
      </c>
      <c r="CR839" s="127" t="s">
        <v>44</v>
      </c>
      <c r="CS839" s="127" t="s">
        <v>44</v>
      </c>
      <c r="CT839" s="125" t="s">
        <v>44</v>
      </c>
      <c r="CU839" s="125" t="s">
        <v>44</v>
      </c>
      <c r="CV839" s="125" t="s">
        <v>7507</v>
      </c>
      <c r="CW839" s="125" t="s">
        <v>44</v>
      </c>
      <c r="CX839" s="153">
        <v>25569.604861099539</v>
      </c>
    </row>
    <row r="840" spans="1:102" ht="15" customHeight="1" x14ac:dyDescent="0.25">
      <c r="A840" s="8"/>
      <c r="B840" s="128">
        <v>42700507000106</v>
      </c>
      <c r="C840" s="151" t="s">
        <v>4064</v>
      </c>
      <c r="D840" s="125">
        <v>50</v>
      </c>
      <c r="E840" s="125"/>
      <c r="F840" s="121"/>
      <c r="G840" s="125" t="s">
        <v>4970</v>
      </c>
      <c r="H840" s="125" t="s">
        <v>4673</v>
      </c>
      <c r="I840" s="125" t="s">
        <v>4673</v>
      </c>
      <c r="J840" s="125" t="s">
        <v>3319</v>
      </c>
      <c r="K840" s="125" t="s">
        <v>3298</v>
      </c>
      <c r="L840" s="125" t="s">
        <v>4605</v>
      </c>
      <c r="M840" s="125" t="s">
        <v>4903</v>
      </c>
      <c r="N840" s="125" t="s">
        <v>7490</v>
      </c>
      <c r="O840" s="125" t="s">
        <v>4647</v>
      </c>
      <c r="P840" s="125" t="s">
        <v>3329</v>
      </c>
      <c r="Q840" s="126">
        <v>100380</v>
      </c>
      <c r="R840" s="125" t="s">
        <v>4612</v>
      </c>
      <c r="S840" s="187" t="s">
        <v>44</v>
      </c>
      <c r="T840" s="170">
        <v>0.01</v>
      </c>
      <c r="U840" s="170">
        <v>0.01</v>
      </c>
      <c r="V840" s="171" t="s">
        <v>4723</v>
      </c>
      <c r="W840" s="171" t="s">
        <v>132</v>
      </c>
      <c r="X840" s="171" t="s">
        <v>44</v>
      </c>
      <c r="Y840" s="171" t="s">
        <v>44</v>
      </c>
      <c r="Z840" s="171" t="s">
        <v>44</v>
      </c>
      <c r="AA840" s="171" t="s">
        <v>44</v>
      </c>
      <c r="AB840" s="168" t="s">
        <v>44</v>
      </c>
      <c r="AC840" s="171" t="s">
        <v>44</v>
      </c>
      <c r="AD840" s="168">
        <v>0.02</v>
      </c>
      <c r="AE840" s="168" t="s">
        <v>44</v>
      </c>
      <c r="AF840" s="168">
        <v>2.0199999999999999E-2</v>
      </c>
      <c r="AG840" s="168">
        <v>0.2</v>
      </c>
      <c r="AH840" s="171" t="s">
        <v>44</v>
      </c>
      <c r="AI840" s="171" t="s">
        <v>44</v>
      </c>
      <c r="AJ840" s="171" t="s">
        <v>130</v>
      </c>
      <c r="AK840" s="172">
        <v>44428</v>
      </c>
      <c r="AL840" s="186" t="s">
        <v>7491</v>
      </c>
      <c r="AM840" s="127" t="s">
        <v>44</v>
      </c>
      <c r="AN840" s="127" t="s">
        <v>44</v>
      </c>
      <c r="AO840" s="127" t="s">
        <v>44</v>
      </c>
      <c r="AP840" s="127" t="s">
        <v>44</v>
      </c>
      <c r="AQ840" s="127" t="s">
        <v>44</v>
      </c>
      <c r="AR840" s="127" t="s">
        <v>44</v>
      </c>
      <c r="AS840" s="127" t="s">
        <v>44</v>
      </c>
      <c r="AT840" s="127" t="s">
        <v>44</v>
      </c>
      <c r="AU840" s="127" t="s">
        <v>44</v>
      </c>
      <c r="AV840" s="127" t="s">
        <v>44</v>
      </c>
      <c r="AW840" s="127" t="s">
        <v>44</v>
      </c>
      <c r="AX840" s="127" t="s">
        <v>44</v>
      </c>
      <c r="AY840" s="127" t="s">
        <v>44</v>
      </c>
      <c r="AZ840" s="127" t="s">
        <v>44</v>
      </c>
      <c r="BA840" s="127" t="s">
        <v>44</v>
      </c>
      <c r="BB840" s="127" t="s">
        <v>44</v>
      </c>
      <c r="BC840" s="127" t="s">
        <v>44</v>
      </c>
      <c r="BD840" s="127" t="s">
        <v>44</v>
      </c>
      <c r="BE840" s="127" t="s">
        <v>44</v>
      </c>
      <c r="BF840" s="127" t="s">
        <v>44</v>
      </c>
      <c r="BG840" s="127" t="s">
        <v>44</v>
      </c>
      <c r="BH840" s="127" t="s">
        <v>44</v>
      </c>
      <c r="BI840" s="127" t="s">
        <v>44</v>
      </c>
      <c r="BJ840" s="127" t="s">
        <v>44</v>
      </c>
      <c r="BK840" s="127" t="s">
        <v>44</v>
      </c>
      <c r="BL840" s="127" t="s">
        <v>44</v>
      </c>
      <c r="BM840" s="127" t="s">
        <v>44</v>
      </c>
      <c r="BN840" s="127" t="s">
        <v>44</v>
      </c>
      <c r="BO840" s="127" t="s">
        <v>44</v>
      </c>
      <c r="BP840" s="127" t="s">
        <v>44</v>
      </c>
      <c r="BQ840" s="127" t="s">
        <v>44</v>
      </c>
      <c r="BR840" s="127" t="s">
        <v>44</v>
      </c>
      <c r="BS840" s="127" t="s">
        <v>44</v>
      </c>
      <c r="BT840" s="127" t="s">
        <v>44</v>
      </c>
      <c r="BU840" s="127" t="s">
        <v>44</v>
      </c>
      <c r="BV840" s="174" t="s">
        <v>44</v>
      </c>
      <c r="BW840" s="174" t="s">
        <v>44</v>
      </c>
      <c r="BX840" s="127" t="s">
        <v>44</v>
      </c>
      <c r="BY840" s="127" t="s">
        <v>44</v>
      </c>
      <c r="BZ840" s="174" t="s">
        <v>44</v>
      </c>
      <c r="CA840" s="179" t="s">
        <v>44</v>
      </c>
      <c r="CB840" s="179" t="s">
        <v>44</v>
      </c>
      <c r="CC840" s="179" t="s">
        <v>44</v>
      </c>
      <c r="CD840" s="179" t="s">
        <v>44</v>
      </c>
      <c r="CE840" s="179" t="s">
        <v>44</v>
      </c>
      <c r="CF840" s="179" t="s">
        <v>44</v>
      </c>
      <c r="CG840" s="176">
        <v>0.24403138999999999</v>
      </c>
      <c r="CH840" s="168" t="s">
        <v>44</v>
      </c>
      <c r="CI840" s="169" t="s">
        <v>44</v>
      </c>
      <c r="CJ840" s="169" t="s">
        <v>44</v>
      </c>
      <c r="CK840" s="169" t="s">
        <v>44</v>
      </c>
      <c r="CL840" s="169" t="s">
        <v>44</v>
      </c>
      <c r="CM840" s="177">
        <v>17378529.16</v>
      </c>
      <c r="CN840" s="177" t="s">
        <v>44</v>
      </c>
      <c r="CO840" s="177" t="s">
        <v>44</v>
      </c>
      <c r="CP840" s="127" t="s">
        <v>44</v>
      </c>
      <c r="CQ840" s="127" t="s">
        <v>44</v>
      </c>
      <c r="CR840" s="127" t="s">
        <v>44</v>
      </c>
      <c r="CS840" s="127" t="s">
        <v>44</v>
      </c>
      <c r="CT840" s="125" t="s">
        <v>44</v>
      </c>
      <c r="CU840" s="125" t="s">
        <v>44</v>
      </c>
      <c r="CV840" s="125" t="s">
        <v>7492</v>
      </c>
      <c r="CW840" s="125" t="s">
        <v>44</v>
      </c>
      <c r="CX840" s="153">
        <v>25569.604861099539</v>
      </c>
    </row>
    <row r="841" spans="1:102" ht="15" customHeight="1" x14ac:dyDescent="0.25">
      <c r="A841" s="8"/>
      <c r="B841" s="128">
        <v>41888464000163</v>
      </c>
      <c r="C841" s="151" t="s">
        <v>7508</v>
      </c>
      <c r="D841" s="125">
        <v>2</v>
      </c>
      <c r="E841" s="125"/>
      <c r="F841" s="121"/>
      <c r="G841" s="125" t="s">
        <v>3923</v>
      </c>
      <c r="H841" s="125" t="s">
        <v>347</v>
      </c>
      <c r="I841" s="125" t="s">
        <v>3256</v>
      </c>
      <c r="J841" s="125" t="s">
        <v>3319</v>
      </c>
      <c r="K841" s="125" t="s">
        <v>3285</v>
      </c>
      <c r="L841" s="125" t="s">
        <v>3272</v>
      </c>
      <c r="M841" s="125" t="s">
        <v>160</v>
      </c>
      <c r="N841" s="125" t="s">
        <v>6802</v>
      </c>
      <c r="O841" s="125" t="s">
        <v>4761</v>
      </c>
      <c r="P841" s="125" t="s">
        <v>3320</v>
      </c>
      <c r="Q841" s="126">
        <v>100</v>
      </c>
      <c r="R841" s="125" t="s">
        <v>4571</v>
      </c>
      <c r="S841" s="187" t="s">
        <v>44</v>
      </c>
      <c r="T841" s="170">
        <v>100</v>
      </c>
      <c r="U841" s="170">
        <v>100</v>
      </c>
      <c r="V841" s="171" t="s">
        <v>3271</v>
      </c>
      <c r="W841" s="171" t="s">
        <v>132</v>
      </c>
      <c r="X841" s="171" t="s">
        <v>5166</v>
      </c>
      <c r="Y841" s="171" t="s">
        <v>3288</v>
      </c>
      <c r="Z841" s="171">
        <v>6</v>
      </c>
      <c r="AA841" s="171" t="s">
        <v>44</v>
      </c>
      <c r="AB841" s="168" t="s">
        <v>44</v>
      </c>
      <c r="AC841" s="171" t="s">
        <v>7509</v>
      </c>
      <c r="AD841" s="168">
        <v>5.0000000000000001E-3</v>
      </c>
      <c r="AE841" s="168">
        <v>8.0000000000000002E-3</v>
      </c>
      <c r="AF841" s="168">
        <v>6.9999999999999993E-3</v>
      </c>
      <c r="AG841" s="168">
        <v>0.1</v>
      </c>
      <c r="AH841" s="171" t="s">
        <v>3253</v>
      </c>
      <c r="AI841" s="171" t="s">
        <v>3254</v>
      </c>
      <c r="AJ841" s="171" t="s">
        <v>130</v>
      </c>
      <c r="AK841" s="172">
        <v>44393</v>
      </c>
      <c r="AL841" s="186" t="s">
        <v>7510</v>
      </c>
      <c r="AM841" s="127">
        <v>6.7506421476638996E-3</v>
      </c>
      <c r="AN841" s="127">
        <v>3.9743682047522898E-2</v>
      </c>
      <c r="AO841" s="127">
        <v>0.14194258478832061</v>
      </c>
      <c r="AP841" s="127">
        <v>0.12677152000328129</v>
      </c>
      <c r="AQ841" s="127">
        <v>0.12516051172686429</v>
      </c>
      <c r="AR841" s="127">
        <v>0.1033552105349584</v>
      </c>
      <c r="AS841" s="127">
        <v>0.1291797677719517</v>
      </c>
      <c r="AT841" s="127">
        <v>0.13511855952787649</v>
      </c>
      <c r="AU841" s="127" t="s">
        <v>44</v>
      </c>
      <c r="AV841" s="127" t="s">
        <v>44</v>
      </c>
      <c r="AW841" s="127">
        <v>0.1224360796510013</v>
      </c>
      <c r="AX841" s="127">
        <v>0.61879238282173832</v>
      </c>
      <c r="AY841" s="127">
        <v>0.87536614701497473</v>
      </c>
      <c r="AZ841" s="127">
        <v>0.95729336028478385</v>
      </c>
      <c r="BA841" s="127">
        <v>0.9620455176311512</v>
      </c>
      <c r="BB841" s="127">
        <v>0.96690786523402161</v>
      </c>
      <c r="BC841" s="127">
        <v>0.9504825171932908</v>
      </c>
      <c r="BD841" s="127">
        <v>0.99007754872582143</v>
      </c>
      <c r="BE841" s="127">
        <v>1.09204332669221</v>
      </c>
      <c r="BF841" s="127" t="s">
        <v>44</v>
      </c>
      <c r="BG841" s="127" t="s">
        <v>44</v>
      </c>
      <c r="BH841" s="127">
        <v>1.0041831623154711</v>
      </c>
      <c r="BI841" s="127">
        <v>-4.1587393105895001E-3</v>
      </c>
      <c r="BJ841" s="127">
        <v>-5.6586700802696002E-3</v>
      </c>
      <c r="BK841" s="127">
        <v>-6.3323230686546999E-3</v>
      </c>
      <c r="BL841" s="127">
        <v>-4.4190596349321654E-3</v>
      </c>
      <c r="BM841" s="127">
        <v>-3.7926457800842028E-3</v>
      </c>
      <c r="BN841" s="127">
        <v>-5.3845176192839003E-3</v>
      </c>
      <c r="BO841" s="127">
        <v>-1.2946258128734001E-3</v>
      </c>
      <c r="BP841" s="127">
        <v>1.13885240748423E-2</v>
      </c>
      <c r="BQ841" s="127" t="s">
        <v>44</v>
      </c>
      <c r="BR841" s="127" t="s">
        <v>44</v>
      </c>
      <c r="BS841" s="127">
        <v>4.5460788824813747E-4</v>
      </c>
      <c r="BT841" s="127">
        <v>2.3927987204588001E-3</v>
      </c>
      <c r="BU841" s="127">
        <v>3.3374563152218E-3</v>
      </c>
      <c r="BV841" s="174">
        <v>-2.3111137744090668</v>
      </c>
      <c r="BW841" s="174">
        <v>0.1123543224321715</v>
      </c>
      <c r="BX841" s="127" t="s">
        <v>44</v>
      </c>
      <c r="BY841" s="127">
        <v>-2.5660108888225001E-3</v>
      </c>
      <c r="BZ841" s="174">
        <v>2.0982119278648002E-3</v>
      </c>
      <c r="CA841" s="179">
        <v>0.15127160144136739</v>
      </c>
      <c r="CB841" s="179">
        <v>-1.85262230857344E-2</v>
      </c>
      <c r="CC841" s="179">
        <v>0.25972941848140307</v>
      </c>
      <c r="CD841" s="179">
        <v>0.1782397872075181</v>
      </c>
      <c r="CE841" s="179">
        <v>3.2640189149996598E-2</v>
      </c>
      <c r="CF841" s="179">
        <v>0.2154878770203556</v>
      </c>
      <c r="CG841" s="176">
        <v>1.7348541</v>
      </c>
      <c r="CH841" s="168">
        <v>0.3</v>
      </c>
      <c r="CI841" s="169" t="s">
        <v>44</v>
      </c>
      <c r="CJ841" s="169">
        <v>1.5E-3</v>
      </c>
      <c r="CK841" s="169" t="s">
        <v>44</v>
      </c>
      <c r="CL841" s="169">
        <v>1.5E-3</v>
      </c>
      <c r="CM841" s="177">
        <v>80296599.349999994</v>
      </c>
      <c r="CN841" s="177">
        <v>82232932.209365085</v>
      </c>
      <c r="CO841" s="177">
        <v>-14105627.450000009</v>
      </c>
      <c r="CP841" s="127" t="s">
        <v>44</v>
      </c>
      <c r="CQ841" s="127" t="s">
        <v>44</v>
      </c>
      <c r="CR841" s="127" t="s">
        <v>44</v>
      </c>
      <c r="CS841" s="127" t="s">
        <v>44</v>
      </c>
      <c r="CT841" s="125" t="s">
        <v>44</v>
      </c>
      <c r="CU841" s="125" t="s">
        <v>44</v>
      </c>
      <c r="CV841" s="125" t="s">
        <v>7511</v>
      </c>
      <c r="CW841" s="125" t="s">
        <v>44</v>
      </c>
      <c r="CX841" s="153">
        <v>25569.625694432871</v>
      </c>
    </row>
    <row r="842" spans="1:102" ht="15" customHeight="1" x14ac:dyDescent="0.25">
      <c r="A842" s="8"/>
      <c r="B842" s="128">
        <v>27546601000150</v>
      </c>
      <c r="C842" s="151" t="s">
        <v>7512</v>
      </c>
      <c r="D842" s="125">
        <v>13</v>
      </c>
      <c r="E842" s="125"/>
      <c r="F842" s="121" t="s">
        <v>3267</v>
      </c>
      <c r="G842" s="125" t="s">
        <v>5304</v>
      </c>
      <c r="H842" s="125" t="s">
        <v>347</v>
      </c>
      <c r="I842" s="125" t="s">
        <v>3256</v>
      </c>
      <c r="J842" s="125" t="s">
        <v>3317</v>
      </c>
      <c r="K842" s="125" t="s">
        <v>3298</v>
      </c>
      <c r="L842" s="125" t="s">
        <v>5015</v>
      </c>
      <c r="M842" s="125" t="s">
        <v>110</v>
      </c>
      <c r="N842" s="125" t="s">
        <v>111</v>
      </c>
      <c r="O842" s="125" t="s">
        <v>4730</v>
      </c>
      <c r="P842" s="125" t="s">
        <v>3299</v>
      </c>
      <c r="Q842" s="126">
        <v>1</v>
      </c>
      <c r="R842" s="125" t="s">
        <v>4571</v>
      </c>
      <c r="S842" s="187" t="s">
        <v>44</v>
      </c>
      <c r="T842" s="170" t="s">
        <v>44</v>
      </c>
      <c r="U842" s="170" t="s">
        <v>44</v>
      </c>
      <c r="V842" s="171" t="s">
        <v>3271</v>
      </c>
      <c r="W842" s="171" t="s">
        <v>132</v>
      </c>
      <c r="X842" s="171" t="s">
        <v>3290</v>
      </c>
      <c r="Y842" s="171" t="s">
        <v>3292</v>
      </c>
      <c r="Z842" s="171">
        <v>62</v>
      </c>
      <c r="AA842" s="171" t="s">
        <v>44</v>
      </c>
      <c r="AB842" s="168" t="s">
        <v>44</v>
      </c>
      <c r="AC842" s="171" t="s">
        <v>44</v>
      </c>
      <c r="AD842" s="168">
        <v>6.4000000000000003E-3</v>
      </c>
      <c r="AE842" s="168" t="s">
        <v>44</v>
      </c>
      <c r="AF842" s="168" t="s">
        <v>44</v>
      </c>
      <c r="AG842" s="168" t="s">
        <v>44</v>
      </c>
      <c r="AH842" s="171" t="s">
        <v>44</v>
      </c>
      <c r="AI842" s="171" t="s">
        <v>44</v>
      </c>
      <c r="AJ842" s="171" t="s">
        <v>130</v>
      </c>
      <c r="AK842" s="172">
        <v>42879</v>
      </c>
      <c r="AL842" s="186" t="s">
        <v>7513</v>
      </c>
      <c r="AM842" s="127">
        <v>1.5231600711651701E-2</v>
      </c>
      <c r="AN842" s="127">
        <v>9.1897264744491003E-3</v>
      </c>
      <c r="AO842" s="127">
        <v>0.11389813214263241</v>
      </c>
      <c r="AP842" s="127">
        <v>0.13059508534749151</v>
      </c>
      <c r="AQ842" s="127">
        <v>8.7031732566604306E-2</v>
      </c>
      <c r="AR842" s="127">
        <v>6.64718651133204E-2</v>
      </c>
      <c r="AS842" s="127">
        <v>1.6515195423721901E-2</v>
      </c>
      <c r="AT842" s="127">
        <v>0.16014459129334899</v>
      </c>
      <c r="AU842" s="127" t="s">
        <v>44</v>
      </c>
      <c r="AV842" s="127" t="s">
        <v>44</v>
      </c>
      <c r="AW842" s="127">
        <v>9.0591619802816395E-2</v>
      </c>
      <c r="AX842" s="127">
        <v>1.3961928794898166</v>
      </c>
      <c r="AY842" s="127">
        <v>0.20240639622773521</v>
      </c>
      <c r="AZ842" s="127">
        <v>0.76815513689273396</v>
      </c>
      <c r="BA842" s="127">
        <v>0.99284360165502483</v>
      </c>
      <c r="BB842" s="127">
        <v>0.64806692289906676</v>
      </c>
      <c r="BC842" s="127">
        <v>0.61129328021708085</v>
      </c>
      <c r="BD842" s="127">
        <v>0.12657805849838971</v>
      </c>
      <c r="BE842" s="127">
        <v>1.2943065174675163</v>
      </c>
      <c r="BF842" s="127" t="s">
        <v>44</v>
      </c>
      <c r="BG842" s="127" t="s">
        <v>44</v>
      </c>
      <c r="BH842" s="127">
        <v>1.0194365265087832</v>
      </c>
      <c r="BI842" s="127">
        <v>4.3222192533982004E-3</v>
      </c>
      <c r="BJ842" s="127">
        <v>-3.6212625653343399E-2</v>
      </c>
      <c r="BK842" s="127">
        <v>-3.4376775714342903E-2</v>
      </c>
      <c r="BL842" s="127">
        <v>-8.3190161016821751E-4</v>
      </c>
      <c r="BM842" s="127">
        <v>-4.166698608391195E-2</v>
      </c>
      <c r="BN842" s="127">
        <v>-4.2267863040921803E-2</v>
      </c>
      <c r="BO842" s="127">
        <v>-0.1139591981611032</v>
      </c>
      <c r="BP842" s="127">
        <v>3.6414555840314798E-2</v>
      </c>
      <c r="BQ842" s="127" t="s">
        <v>44</v>
      </c>
      <c r="BR842" s="127" t="s">
        <v>44</v>
      </c>
      <c r="BS842" s="127">
        <v>1.5862538491677736E-3</v>
      </c>
      <c r="BT842" s="127">
        <v>3.6223213792514197E-2</v>
      </c>
      <c r="BU842" s="127">
        <v>5.1875897485091103E-2</v>
      </c>
      <c r="BV842" s="174">
        <v>-0.82146456501128295</v>
      </c>
      <c r="BW842" s="174">
        <v>4.8157021325990097E-2</v>
      </c>
      <c r="BX842" s="127">
        <v>-4.1062003140031701E-2</v>
      </c>
      <c r="BY842" s="127">
        <v>-8.9035507874990302E-2</v>
      </c>
      <c r="BZ842" s="174">
        <v>0.123196556927646</v>
      </c>
      <c r="CA842" s="179">
        <v>0.51943821496167641</v>
      </c>
      <c r="CB842" s="179">
        <v>-0.47247727570019887</v>
      </c>
      <c r="CC842" s="179">
        <v>0.64325756829773895</v>
      </c>
      <c r="CD842" s="179">
        <v>0.55274250369309441</v>
      </c>
      <c r="CE842" s="179">
        <v>7.3086878988136803E-2</v>
      </c>
      <c r="CF842" s="179">
        <v>0.90178218198660764</v>
      </c>
      <c r="CG842" s="176">
        <v>2.1630852100000002</v>
      </c>
      <c r="CH842" s="168" t="s">
        <v>44</v>
      </c>
      <c r="CI842" s="169" t="s">
        <v>44</v>
      </c>
      <c r="CJ842" s="169" t="s">
        <v>44</v>
      </c>
      <c r="CK842" s="169" t="s">
        <v>44</v>
      </c>
      <c r="CL842" s="169" t="s">
        <v>44</v>
      </c>
      <c r="CM842" s="177">
        <v>62997805.020000003</v>
      </c>
      <c r="CN842" s="177">
        <v>72746052.330000013</v>
      </c>
      <c r="CO842" s="177">
        <v>-39363254.600000016</v>
      </c>
      <c r="CP842" s="127" t="s">
        <v>44</v>
      </c>
      <c r="CQ842" s="127" t="s">
        <v>44</v>
      </c>
      <c r="CR842" s="127" t="s">
        <v>44</v>
      </c>
      <c r="CS842" s="127" t="s">
        <v>44</v>
      </c>
      <c r="CT842" s="125" t="s">
        <v>44</v>
      </c>
      <c r="CU842" s="125" t="s">
        <v>44</v>
      </c>
      <c r="CV842" s="125" t="s">
        <v>7514</v>
      </c>
      <c r="CW842" s="125" t="s">
        <v>44</v>
      </c>
      <c r="CX842" s="153">
        <v>25569.625694432871</v>
      </c>
    </row>
    <row r="843" spans="1:102" ht="15" customHeight="1" x14ac:dyDescent="0.25">
      <c r="A843" s="8"/>
      <c r="B843" s="128">
        <v>34231958000105</v>
      </c>
      <c r="C843" s="151" t="s">
        <v>7515</v>
      </c>
      <c r="D843" s="125">
        <v>13</v>
      </c>
      <c r="E843" s="125"/>
      <c r="F843" s="121" t="s">
        <v>3268</v>
      </c>
      <c r="G843" s="125" t="s">
        <v>5304</v>
      </c>
      <c r="H843" s="125" t="s">
        <v>347</v>
      </c>
      <c r="I843" s="125" t="s">
        <v>3256</v>
      </c>
      <c r="J843" s="125" t="s">
        <v>3317</v>
      </c>
      <c r="K843" s="125" t="s">
        <v>3298</v>
      </c>
      <c r="L843" s="125" t="s">
        <v>3273</v>
      </c>
      <c r="M843" s="125" t="s">
        <v>110</v>
      </c>
      <c r="N843" s="125" t="s">
        <v>111</v>
      </c>
      <c r="O843" s="125" t="s">
        <v>4730</v>
      </c>
      <c r="P843" s="125" t="s">
        <v>3299</v>
      </c>
      <c r="Q843" s="126">
        <v>500000</v>
      </c>
      <c r="R843" s="125" t="s">
        <v>4571</v>
      </c>
      <c r="S843" s="187" t="s">
        <v>44</v>
      </c>
      <c r="T843" s="170">
        <v>0.01</v>
      </c>
      <c r="U843" s="170">
        <v>0.01</v>
      </c>
      <c r="V843" s="171" t="s">
        <v>3271</v>
      </c>
      <c r="W843" s="171" t="s">
        <v>132</v>
      </c>
      <c r="X843" s="171" t="s">
        <v>7516</v>
      </c>
      <c r="Y843" s="171" t="s">
        <v>3292</v>
      </c>
      <c r="Z843" s="171">
        <v>64</v>
      </c>
      <c r="AA843" s="171" t="s">
        <v>44</v>
      </c>
      <c r="AB843" s="168" t="s">
        <v>44</v>
      </c>
      <c r="AC843" s="171" t="s">
        <v>7517</v>
      </c>
      <c r="AD843" s="168">
        <v>5.7999999999999996E-3</v>
      </c>
      <c r="AE843" s="168">
        <v>0.21579999999999999</v>
      </c>
      <c r="AF843" s="168">
        <v>2.5000000000000001E-2</v>
      </c>
      <c r="AG843" s="168">
        <v>0.1</v>
      </c>
      <c r="AH843" s="171" t="s">
        <v>44</v>
      </c>
      <c r="AI843" s="171" t="s">
        <v>44</v>
      </c>
      <c r="AJ843" s="171" t="s">
        <v>130</v>
      </c>
      <c r="AK843" s="172">
        <v>43889</v>
      </c>
      <c r="AL843" s="186" t="s">
        <v>7518</v>
      </c>
      <c r="AM843" s="127">
        <v>2.3936673211669701E-2</v>
      </c>
      <c r="AN843" s="127">
        <v>2.9959315555890799E-2</v>
      </c>
      <c r="AO843" s="127">
        <v>0.1305268097441161</v>
      </c>
      <c r="AP843" s="127">
        <v>0.1035693587642831</v>
      </c>
      <c r="AQ843" s="127">
        <v>0.1010606032782022</v>
      </c>
      <c r="AR843" s="127">
        <v>3.9061455733014401E-2</v>
      </c>
      <c r="AS843" s="127">
        <v>9.9394204372577705E-2</v>
      </c>
      <c r="AT843" s="127">
        <v>6.5879492128313399E-2</v>
      </c>
      <c r="AU843" s="127" t="s">
        <v>44</v>
      </c>
      <c r="AV843" s="127" t="s">
        <v>44</v>
      </c>
      <c r="AW843" s="127">
        <v>8.3695426648639104E-2</v>
      </c>
      <c r="AX843" s="127">
        <v>2.1941366064856429</v>
      </c>
      <c r="AY843" s="127">
        <v>0.65986263160034597</v>
      </c>
      <c r="AZ843" s="127">
        <v>0.88030275405749081</v>
      </c>
      <c r="BA843" s="127">
        <v>0.77739404659069578</v>
      </c>
      <c r="BB843" s="127">
        <v>0.76282741544740418</v>
      </c>
      <c r="BC843" s="127">
        <v>0.35921972949580622</v>
      </c>
      <c r="BD843" s="127">
        <v>0.76179088970402997</v>
      </c>
      <c r="BE843" s="127">
        <v>0.53244543159708535</v>
      </c>
      <c r="BF843" s="127" t="s">
        <v>44</v>
      </c>
      <c r="BG843" s="127" t="s">
        <v>44</v>
      </c>
      <c r="BH843" s="127">
        <v>0.8043446478840941</v>
      </c>
      <c r="BI843" s="127">
        <v>1.3027291753416201E-2</v>
      </c>
      <c r="BJ843" s="127">
        <v>-1.54430365719018E-2</v>
      </c>
      <c r="BK843" s="127">
        <v>-1.7748098112859201E-2</v>
      </c>
      <c r="BL843" s="127">
        <v>-2.6170389952149598E-2</v>
      </c>
      <c r="BM843" s="127">
        <v>-2.7745267854616174E-2</v>
      </c>
      <c r="BN843" s="127">
        <v>-6.9678272421227899E-2</v>
      </c>
      <c r="BO843" s="127">
        <v>-3.1080189212247401E-2</v>
      </c>
      <c r="BP843" s="127">
        <v>-5.7850543324720699E-2</v>
      </c>
      <c r="BQ843" s="127" t="s">
        <v>44</v>
      </c>
      <c r="BR843" s="127" t="s">
        <v>44</v>
      </c>
      <c r="BS843" s="127">
        <v>-1.8439999095814175E-2</v>
      </c>
      <c r="BT843" s="127">
        <v>3.8693402394508698E-2</v>
      </c>
      <c r="BU843" s="127">
        <v>4.1790891807253101E-2</v>
      </c>
      <c r="BV843" s="174">
        <v>-0.38351018880304322</v>
      </c>
      <c r="BW843" s="174">
        <v>-0.3320501879671458</v>
      </c>
      <c r="BX843" s="127">
        <v>-3.08357513488971E-2</v>
      </c>
      <c r="BY843" s="127">
        <v>-4.2682507212237097E-2</v>
      </c>
      <c r="BZ843" s="174">
        <v>0.104205359648003</v>
      </c>
      <c r="CA843" s="179">
        <v>0.75501372127036326</v>
      </c>
      <c r="CB843" s="179">
        <v>-0.51062769810616238</v>
      </c>
      <c r="CC843" s="179">
        <v>0.78720072373103822</v>
      </c>
      <c r="CD843" s="179">
        <v>0.72948223725457562</v>
      </c>
      <c r="CE843" s="179">
        <v>0.22206156988572559</v>
      </c>
      <c r="CF843" s="179">
        <v>0.88149625866570713</v>
      </c>
      <c r="CG843" s="176">
        <v>1.6384386799999999</v>
      </c>
      <c r="CH843" s="168">
        <v>0.35</v>
      </c>
      <c r="CI843" s="169" t="s">
        <v>44</v>
      </c>
      <c r="CJ843" s="169">
        <v>2.0299999999999997E-3</v>
      </c>
      <c r="CK843" s="169" t="s">
        <v>44</v>
      </c>
      <c r="CL843" s="169">
        <v>2.0299999999999997E-3</v>
      </c>
      <c r="CM843" s="177">
        <v>15040151.890000001</v>
      </c>
      <c r="CN843" s="177">
        <v>15191983.538888894</v>
      </c>
      <c r="CO843" s="177">
        <v>-22542397.780000009</v>
      </c>
      <c r="CP843" s="127" t="s">
        <v>44</v>
      </c>
      <c r="CQ843" s="127" t="s">
        <v>44</v>
      </c>
      <c r="CR843" s="127" t="s">
        <v>44</v>
      </c>
      <c r="CS843" s="127" t="s">
        <v>44</v>
      </c>
      <c r="CT843" s="125" t="s">
        <v>44</v>
      </c>
      <c r="CU843" s="125" t="s">
        <v>44</v>
      </c>
      <c r="CV843" s="125" t="s">
        <v>7519</v>
      </c>
      <c r="CW843" s="125" t="s">
        <v>44</v>
      </c>
      <c r="CX843" s="153">
        <v>25569.625694432871</v>
      </c>
    </row>
    <row r="844" spans="1:102" ht="15" customHeight="1" x14ac:dyDescent="0.25">
      <c r="A844" s="8"/>
      <c r="B844" s="128">
        <v>28767181000103</v>
      </c>
      <c r="C844" s="151" t="s">
        <v>7520</v>
      </c>
      <c r="D844" s="125">
        <v>28</v>
      </c>
      <c r="E844" s="125"/>
      <c r="F844" s="121" t="s">
        <v>3266</v>
      </c>
      <c r="G844" s="125" t="s">
        <v>5304</v>
      </c>
      <c r="H844" s="125" t="s">
        <v>347</v>
      </c>
      <c r="I844" s="125" t="s">
        <v>3256</v>
      </c>
      <c r="J844" s="125" t="s">
        <v>3317</v>
      </c>
      <c r="K844" s="125" t="s">
        <v>3298</v>
      </c>
      <c r="L844" s="125" t="s">
        <v>3273</v>
      </c>
      <c r="M844" s="125" t="s">
        <v>112</v>
      </c>
      <c r="N844" s="125" t="s">
        <v>113</v>
      </c>
      <c r="O844" s="125" t="s">
        <v>3309</v>
      </c>
      <c r="P844" s="125" t="s">
        <v>3308</v>
      </c>
      <c r="Q844" s="126">
        <v>1</v>
      </c>
      <c r="R844" s="125" t="s">
        <v>4571</v>
      </c>
      <c r="S844" s="187" t="s">
        <v>44</v>
      </c>
      <c r="T844" s="170" t="s">
        <v>44</v>
      </c>
      <c r="U844" s="170" t="s">
        <v>44</v>
      </c>
      <c r="V844" s="171" t="s">
        <v>3271</v>
      </c>
      <c r="W844" s="171" t="s">
        <v>3288</v>
      </c>
      <c r="X844" s="171" t="s">
        <v>7516</v>
      </c>
      <c r="Y844" s="171" t="s">
        <v>4577</v>
      </c>
      <c r="Z844" s="171">
        <v>65</v>
      </c>
      <c r="AA844" s="171" t="s">
        <v>44</v>
      </c>
      <c r="AB844" s="168" t="s">
        <v>44</v>
      </c>
      <c r="AC844" s="171" t="s">
        <v>44</v>
      </c>
      <c r="AD844" s="168">
        <v>9.7999999999999997E-3</v>
      </c>
      <c r="AE844" s="168" t="s">
        <v>44</v>
      </c>
      <c r="AF844" s="168">
        <v>2.5000000000000001E-2</v>
      </c>
      <c r="AG844" s="168" t="s">
        <v>44</v>
      </c>
      <c r="AH844" s="171" t="s">
        <v>44</v>
      </c>
      <c r="AI844" s="171" t="s">
        <v>44</v>
      </c>
      <c r="AJ844" s="171" t="s">
        <v>130</v>
      </c>
      <c r="AK844" s="172">
        <v>43056</v>
      </c>
      <c r="AL844" s="186" t="s">
        <v>7521</v>
      </c>
      <c r="AM844" s="127">
        <v>1.5095457870310599E-2</v>
      </c>
      <c r="AN844" s="127">
        <v>6.0764169913938001E-2</v>
      </c>
      <c r="AO844" s="127">
        <v>0.26090143878433819</v>
      </c>
      <c r="AP844" s="127">
        <v>0.16140782666091349</v>
      </c>
      <c r="AQ844" s="127">
        <v>0.1933066058182642</v>
      </c>
      <c r="AR844" s="127">
        <v>-0.1208692068705965</v>
      </c>
      <c r="AS844" s="127">
        <v>0.25410807049800033</v>
      </c>
      <c r="AT844" s="127">
        <v>-7.2967194904799804E-2</v>
      </c>
      <c r="AU844" s="127" t="s">
        <v>44</v>
      </c>
      <c r="AV844" s="127" t="s">
        <v>44</v>
      </c>
      <c r="AW844" s="127">
        <v>0.1001766046946459</v>
      </c>
      <c r="AX844" s="127">
        <v>1.3837134514065577</v>
      </c>
      <c r="AY844" s="127">
        <v>1.3383485010403642</v>
      </c>
      <c r="AZ844" s="127">
        <v>1.75957916653033</v>
      </c>
      <c r="BA844" s="127">
        <v>1.2448424696214926</v>
      </c>
      <c r="BB844" s="127">
        <v>1.5929453662777471</v>
      </c>
      <c r="BC844" s="127" t="s">
        <v>44</v>
      </c>
      <c r="BD844" s="127">
        <v>1.9475704275475123</v>
      </c>
      <c r="BE844" s="127" t="s">
        <v>44</v>
      </c>
      <c r="BF844" s="127" t="s">
        <v>44</v>
      </c>
      <c r="BG844" s="127" t="s">
        <v>44</v>
      </c>
      <c r="BH844" s="127">
        <v>1.1709061429127849</v>
      </c>
      <c r="BI844" s="127">
        <v>4.1860764120570998E-3</v>
      </c>
      <c r="BJ844" s="127">
        <v>1.53618177861454E-2</v>
      </c>
      <c r="BK844" s="127">
        <v>0.1126265309273628</v>
      </c>
      <c r="BL844" s="127">
        <v>2.8102743160567156E-2</v>
      </c>
      <c r="BM844" s="127">
        <v>6.4168022194719843E-2</v>
      </c>
      <c r="BN844" s="127">
        <v>-0.22960893502483889</v>
      </c>
      <c r="BO844" s="127">
        <v>0.1236336769131751</v>
      </c>
      <c r="BP844" s="127">
        <v>-0.19669723035783401</v>
      </c>
      <c r="BQ844" s="127" t="s">
        <v>44</v>
      </c>
      <c r="BR844" s="127" t="s">
        <v>44</v>
      </c>
      <c r="BS844" s="127">
        <v>1.3469459128988559E-2</v>
      </c>
      <c r="BT844" s="127">
        <v>0.1416976444675665</v>
      </c>
      <c r="BU844" s="127">
        <v>0.19742104874043009</v>
      </c>
      <c r="BV844" s="174">
        <v>0.73145065898336648</v>
      </c>
      <c r="BW844" s="174">
        <v>0.1501711328222525</v>
      </c>
      <c r="BX844" s="127">
        <v>-7.4872379732331004E-2</v>
      </c>
      <c r="BY844" s="127">
        <v>-0.39584977013773021</v>
      </c>
      <c r="BZ844" s="174">
        <v>0.78660462037712031</v>
      </c>
      <c r="CA844" s="179">
        <v>0.91817876514425023</v>
      </c>
      <c r="CB844" s="179">
        <v>-0.4766074053945949</v>
      </c>
      <c r="CC844" s="179">
        <v>0.66609051704448863</v>
      </c>
      <c r="CD844" s="179">
        <v>0.56062536320551426</v>
      </c>
      <c r="CE844" s="179">
        <v>0.16279388106527301</v>
      </c>
      <c r="CF844" s="179">
        <v>0.79450738416501276</v>
      </c>
      <c r="CG844" s="176">
        <v>2.23259893</v>
      </c>
      <c r="CH844" s="168">
        <v>0.35</v>
      </c>
      <c r="CI844" s="169" t="s">
        <v>44</v>
      </c>
      <c r="CJ844" s="169">
        <v>3.4299999999999999E-3</v>
      </c>
      <c r="CK844" s="169" t="s">
        <v>44</v>
      </c>
      <c r="CL844" s="169">
        <v>3.4299999999999999E-3</v>
      </c>
      <c r="CM844" s="177">
        <v>41440823.939999998</v>
      </c>
      <c r="CN844" s="177">
        <v>44992529.795238055</v>
      </c>
      <c r="CO844" s="177">
        <v>-23674844.769999992</v>
      </c>
      <c r="CP844" s="127" t="s">
        <v>44</v>
      </c>
      <c r="CQ844" s="127" t="s">
        <v>44</v>
      </c>
      <c r="CR844" s="127" t="s">
        <v>44</v>
      </c>
      <c r="CS844" s="127" t="s">
        <v>44</v>
      </c>
      <c r="CT844" s="125" t="s">
        <v>44</v>
      </c>
      <c r="CU844" s="125" t="s">
        <v>44</v>
      </c>
      <c r="CV844" s="125" t="s">
        <v>7522</v>
      </c>
      <c r="CW844" s="125" t="s">
        <v>44</v>
      </c>
      <c r="CX844" s="153">
        <v>25569.625694432871</v>
      </c>
    </row>
    <row r="845" spans="1:102" ht="15" customHeight="1" x14ac:dyDescent="0.25">
      <c r="A845" s="8"/>
      <c r="B845" s="128">
        <v>42869954000185</v>
      </c>
      <c r="C845" s="151" t="s">
        <v>7523</v>
      </c>
      <c r="D845" s="125">
        <v>50</v>
      </c>
      <c r="E845" s="125"/>
      <c r="F845" s="121"/>
      <c r="G845" s="125" t="s">
        <v>5304</v>
      </c>
      <c r="H845" s="125" t="s">
        <v>347</v>
      </c>
      <c r="I845" s="125" t="s">
        <v>3278</v>
      </c>
      <c r="J845" s="125" t="s">
        <v>3319</v>
      </c>
      <c r="K845" s="125" t="s">
        <v>3298</v>
      </c>
      <c r="L845" s="125" t="s">
        <v>4876</v>
      </c>
      <c r="M845" s="125" t="s">
        <v>110</v>
      </c>
      <c r="N845" s="125" t="s">
        <v>111</v>
      </c>
      <c r="O845" s="125" t="s">
        <v>4647</v>
      </c>
      <c r="P845" s="125" t="s">
        <v>7007</v>
      </c>
      <c r="Q845" s="126">
        <v>18423.900000000001</v>
      </c>
      <c r="R845" s="125" t="s">
        <v>4612</v>
      </c>
      <c r="S845" s="187" t="s">
        <v>44</v>
      </c>
      <c r="T845" s="170">
        <v>0.01</v>
      </c>
      <c r="U845" s="170">
        <v>0.01</v>
      </c>
      <c r="V845" s="171" t="s">
        <v>3271</v>
      </c>
      <c r="W845" s="171" t="s">
        <v>132</v>
      </c>
      <c r="X845" s="171" t="s">
        <v>6164</v>
      </c>
      <c r="Y845" s="171" t="s">
        <v>3292</v>
      </c>
      <c r="Z845" s="171">
        <v>1001</v>
      </c>
      <c r="AA845" s="171" t="s">
        <v>44</v>
      </c>
      <c r="AB845" s="168" t="s">
        <v>44</v>
      </c>
      <c r="AC845" s="171" t="s">
        <v>7524</v>
      </c>
      <c r="AD845" s="168">
        <v>5.0000000000000001E-4</v>
      </c>
      <c r="AE845" s="168">
        <v>2.2005000000000003</v>
      </c>
      <c r="AF845" s="168" t="s">
        <v>44</v>
      </c>
      <c r="AG845" s="168" t="s">
        <v>44</v>
      </c>
      <c r="AH845" s="171" t="s">
        <v>44</v>
      </c>
      <c r="AI845" s="171" t="s">
        <v>44</v>
      </c>
      <c r="AJ845" s="171" t="s">
        <v>44</v>
      </c>
      <c r="AK845" s="172">
        <v>44447</v>
      </c>
      <c r="AL845" s="186" t="s">
        <v>7525</v>
      </c>
      <c r="AM845" s="127" t="s">
        <v>44</v>
      </c>
      <c r="AN845" s="127" t="s">
        <v>44</v>
      </c>
      <c r="AO845" s="127" t="s">
        <v>44</v>
      </c>
      <c r="AP845" s="127" t="s">
        <v>44</v>
      </c>
      <c r="AQ845" s="127" t="s">
        <v>44</v>
      </c>
      <c r="AR845" s="127" t="s">
        <v>44</v>
      </c>
      <c r="AS845" s="127" t="s">
        <v>44</v>
      </c>
      <c r="AT845" s="127" t="s">
        <v>44</v>
      </c>
      <c r="AU845" s="127" t="s">
        <v>44</v>
      </c>
      <c r="AV845" s="127" t="s">
        <v>44</v>
      </c>
      <c r="AW845" s="127" t="s">
        <v>44</v>
      </c>
      <c r="AX845" s="127" t="s">
        <v>44</v>
      </c>
      <c r="AY845" s="127" t="s">
        <v>44</v>
      </c>
      <c r="AZ845" s="127" t="s">
        <v>44</v>
      </c>
      <c r="BA845" s="127" t="s">
        <v>44</v>
      </c>
      <c r="BB845" s="127" t="s">
        <v>44</v>
      </c>
      <c r="BC845" s="127" t="s">
        <v>44</v>
      </c>
      <c r="BD845" s="127" t="s">
        <v>44</v>
      </c>
      <c r="BE845" s="127" t="s">
        <v>44</v>
      </c>
      <c r="BF845" s="127" t="s">
        <v>44</v>
      </c>
      <c r="BG845" s="127" t="s">
        <v>44</v>
      </c>
      <c r="BH845" s="127" t="s">
        <v>44</v>
      </c>
      <c r="BI845" s="127" t="s">
        <v>44</v>
      </c>
      <c r="BJ845" s="127" t="s">
        <v>44</v>
      </c>
      <c r="BK845" s="127" t="s">
        <v>44</v>
      </c>
      <c r="BL845" s="127" t="s">
        <v>44</v>
      </c>
      <c r="BM845" s="127" t="s">
        <v>44</v>
      </c>
      <c r="BN845" s="127" t="s">
        <v>44</v>
      </c>
      <c r="BO845" s="127" t="s">
        <v>44</v>
      </c>
      <c r="BP845" s="127" t="s">
        <v>44</v>
      </c>
      <c r="BQ845" s="127" t="s">
        <v>44</v>
      </c>
      <c r="BR845" s="127" t="s">
        <v>44</v>
      </c>
      <c r="BS845" s="127" t="s">
        <v>44</v>
      </c>
      <c r="BT845" s="127">
        <v>7.9394107175364395E-2</v>
      </c>
      <c r="BU845" s="127">
        <v>7.3563853377168795E-2</v>
      </c>
      <c r="BV845" s="174">
        <v>-3.4010082830145638</v>
      </c>
      <c r="BW845" s="174">
        <v>-1.5881870537294485</v>
      </c>
      <c r="BX845" s="127">
        <v>-0.12631349052177271</v>
      </c>
      <c r="BY845" s="127">
        <v>-0.1819241651488859</v>
      </c>
      <c r="BZ845" s="174">
        <v>5.3959706734107004E-3</v>
      </c>
      <c r="CA845" s="179">
        <v>3.27835609601555E-2</v>
      </c>
      <c r="CB845" s="179">
        <v>-3.54436622053124E-2</v>
      </c>
      <c r="CC845" s="179">
        <v>2.3229870674543102E-2</v>
      </c>
      <c r="CD845" s="179">
        <v>2.5947321493647601E-2</v>
      </c>
      <c r="CE845" s="179">
        <v>7.1399994661393001E-3</v>
      </c>
      <c r="CF845" s="179">
        <v>3.22196276284911E-2</v>
      </c>
      <c r="CG845" s="176">
        <v>990.46411522000005</v>
      </c>
      <c r="CH845" s="168" t="s">
        <v>44</v>
      </c>
      <c r="CI845" s="169" t="s">
        <v>44</v>
      </c>
      <c r="CJ845" s="169" t="s">
        <v>44</v>
      </c>
      <c r="CK845" s="169" t="s">
        <v>44</v>
      </c>
      <c r="CL845" s="169" t="s">
        <v>44</v>
      </c>
      <c r="CM845" s="177">
        <v>74803811.840000004</v>
      </c>
      <c r="CN845" s="177">
        <v>76266654.97301583</v>
      </c>
      <c r="CO845" s="177" t="s">
        <v>44</v>
      </c>
      <c r="CP845" s="127" t="s">
        <v>44</v>
      </c>
      <c r="CQ845" s="127" t="s">
        <v>44</v>
      </c>
      <c r="CR845" s="127" t="s">
        <v>44</v>
      </c>
      <c r="CS845" s="127" t="s">
        <v>44</v>
      </c>
      <c r="CT845" s="125" t="s">
        <v>44</v>
      </c>
      <c r="CU845" s="125" t="s">
        <v>44</v>
      </c>
      <c r="CV845" s="125" t="s">
        <v>7526</v>
      </c>
      <c r="CW845" s="125" t="s">
        <v>44</v>
      </c>
      <c r="CX845" s="153">
        <v>25569.604861099539</v>
      </c>
    </row>
    <row r="846" spans="1:102" ht="15" customHeight="1" x14ac:dyDescent="0.25">
      <c r="A846" s="8"/>
      <c r="B846" s="128">
        <v>30338831000139</v>
      </c>
      <c r="C846" s="151" t="s">
        <v>7527</v>
      </c>
      <c r="D846" s="125">
        <v>13</v>
      </c>
      <c r="E846" s="125"/>
      <c r="F846" s="121" t="s">
        <v>3267</v>
      </c>
      <c r="G846" s="125" t="s">
        <v>5304</v>
      </c>
      <c r="H846" s="125" t="s">
        <v>347</v>
      </c>
      <c r="I846" s="125" t="s">
        <v>3256</v>
      </c>
      <c r="J846" s="125" t="s">
        <v>3318</v>
      </c>
      <c r="K846" s="125" t="s">
        <v>3298</v>
      </c>
      <c r="L846" s="125" t="s">
        <v>3273</v>
      </c>
      <c r="M846" s="125" t="s">
        <v>110</v>
      </c>
      <c r="N846" s="125" t="s">
        <v>111</v>
      </c>
      <c r="O846" s="125" t="s">
        <v>4730</v>
      </c>
      <c r="P846" s="125" t="s">
        <v>3299</v>
      </c>
      <c r="Q846" s="126">
        <v>1000</v>
      </c>
      <c r="R846" s="125" t="s">
        <v>4571</v>
      </c>
      <c r="S846" s="187" t="s">
        <v>44</v>
      </c>
      <c r="T846" s="170">
        <v>0.01</v>
      </c>
      <c r="U846" s="170">
        <v>0.01</v>
      </c>
      <c r="V846" s="171" t="s">
        <v>3271</v>
      </c>
      <c r="W846" s="171" t="s">
        <v>132</v>
      </c>
      <c r="X846" s="171" t="s">
        <v>5788</v>
      </c>
      <c r="Y846" s="171" t="s">
        <v>3292</v>
      </c>
      <c r="Z846" s="171">
        <v>30</v>
      </c>
      <c r="AA846" s="171" t="s">
        <v>44</v>
      </c>
      <c r="AB846" s="168" t="s">
        <v>44</v>
      </c>
      <c r="AC846" s="171" t="s">
        <v>44</v>
      </c>
      <c r="AD846" s="168">
        <v>1.8E-3</v>
      </c>
      <c r="AE846" s="168" t="s">
        <v>44</v>
      </c>
      <c r="AF846" s="168">
        <v>2.5000000000000001E-2</v>
      </c>
      <c r="AG846" s="168" t="s">
        <v>44</v>
      </c>
      <c r="AH846" s="171" t="s">
        <v>44</v>
      </c>
      <c r="AI846" s="171" t="s">
        <v>44</v>
      </c>
      <c r="AJ846" s="171" t="s">
        <v>44</v>
      </c>
      <c r="AK846" s="172">
        <v>43266</v>
      </c>
      <c r="AL846" s="186" t="s">
        <v>7528</v>
      </c>
      <c r="AM846" s="127">
        <v>1.18327365178132E-2</v>
      </c>
      <c r="AN846" s="127">
        <v>4.5142733620921797E-2</v>
      </c>
      <c r="AO846" s="127">
        <v>0.15452768370463099</v>
      </c>
      <c r="AP846" s="127">
        <v>0.13924994699962309</v>
      </c>
      <c r="AQ846" s="127">
        <v>0.14453610551319609</v>
      </c>
      <c r="AR846" s="127">
        <v>0.1174535593817858</v>
      </c>
      <c r="AS846" s="127">
        <v>0.1348529377072247</v>
      </c>
      <c r="AT846" s="127">
        <v>0.15112154973669839</v>
      </c>
      <c r="AU846" s="127" t="s">
        <v>44</v>
      </c>
      <c r="AV846" s="127" t="s">
        <v>44</v>
      </c>
      <c r="AW846" s="127">
        <v>9.7072119531026901E-2</v>
      </c>
      <c r="AX846" s="127">
        <v>1.0846386262221308</v>
      </c>
      <c r="AY846" s="127">
        <v>0.99428182693839084</v>
      </c>
      <c r="AZ846" s="127">
        <v>1.0421701550048303</v>
      </c>
      <c r="BA846" s="127">
        <v>1.0629422146490448</v>
      </c>
      <c r="BB846" s="127">
        <v>1.1374507642311509</v>
      </c>
      <c r="BC846" s="127">
        <v>1.0801347527297775</v>
      </c>
      <c r="BD846" s="127">
        <v>1.0335586470425169</v>
      </c>
      <c r="BE846" s="127">
        <v>1.2213812853392547</v>
      </c>
      <c r="BF846" s="127" t="s">
        <v>44</v>
      </c>
      <c r="BG846" s="127" t="s">
        <v>44</v>
      </c>
      <c r="BH846" s="127">
        <v>1.0917932345209371</v>
      </c>
      <c r="BI846" s="127">
        <v>9.233550595597E-4</v>
      </c>
      <c r="BJ846" s="127">
        <v>-2.5961850687079998E-4</v>
      </c>
      <c r="BK846" s="127">
        <v>6.2527758476555997E-3</v>
      </c>
      <c r="BL846" s="127">
        <v>7.2905982367232891E-3</v>
      </c>
      <c r="BM846" s="127">
        <v>1.5496725146447954E-2</v>
      </c>
      <c r="BN846" s="127">
        <v>8.7138312275434008E-3</v>
      </c>
      <c r="BO846" s="127">
        <v>4.3785441223995001E-3</v>
      </c>
      <c r="BP846" s="127">
        <v>2.7391514283664199E-2</v>
      </c>
      <c r="BQ846" s="127" t="s">
        <v>44</v>
      </c>
      <c r="BR846" s="127" t="s">
        <v>44</v>
      </c>
      <c r="BS846" s="127">
        <v>7.4950151446389057E-3</v>
      </c>
      <c r="BT846" s="127">
        <v>3.9108270237328997E-3</v>
      </c>
      <c r="BU846" s="127">
        <v>1.3212790205183801E-2</v>
      </c>
      <c r="BV846" s="174">
        <v>1.3913263533025304</v>
      </c>
      <c r="BW846" s="174">
        <v>0.43491838292980362</v>
      </c>
      <c r="BX846" s="127">
        <v>-5.5783520866170555E-4</v>
      </c>
      <c r="BY846" s="127">
        <v>-6.1293190038632497E-2</v>
      </c>
      <c r="BZ846" s="174">
        <v>1.4678882403133999E-3</v>
      </c>
      <c r="CA846" s="179">
        <v>0.19503811011559369</v>
      </c>
      <c r="CB846" s="179">
        <v>-0.1206697421689969</v>
      </c>
      <c r="CC846" s="179">
        <v>0.25595802792861849</v>
      </c>
      <c r="CD846" s="179">
        <v>0.22234503968476729</v>
      </c>
      <c r="CE846" s="179">
        <v>4.16558416572703E-2</v>
      </c>
      <c r="CF846" s="179">
        <v>0.20672076790695371</v>
      </c>
      <c r="CG846" s="176">
        <v>2.0684953699999999</v>
      </c>
      <c r="CH846" s="168">
        <v>0.35</v>
      </c>
      <c r="CI846" s="169" t="s">
        <v>44</v>
      </c>
      <c r="CJ846" s="169">
        <v>6.3000000000000003E-4</v>
      </c>
      <c r="CK846" s="169" t="s">
        <v>44</v>
      </c>
      <c r="CL846" s="169">
        <v>6.3000000000000003E-4</v>
      </c>
      <c r="CM846" s="177">
        <v>46627814.810000002</v>
      </c>
      <c r="CN846" s="177">
        <v>47118386.322936542</v>
      </c>
      <c r="CO846" s="177">
        <v>11656275.030000005</v>
      </c>
      <c r="CP846" s="127" t="s">
        <v>44</v>
      </c>
      <c r="CQ846" s="127" t="s">
        <v>44</v>
      </c>
      <c r="CR846" s="127" t="s">
        <v>44</v>
      </c>
      <c r="CS846" s="127" t="s">
        <v>44</v>
      </c>
      <c r="CT846" s="125" t="s">
        <v>44</v>
      </c>
      <c r="CU846" s="125" t="s">
        <v>44</v>
      </c>
      <c r="CV846" s="125" t="s">
        <v>7529</v>
      </c>
      <c r="CW846" s="125" t="s">
        <v>44</v>
      </c>
      <c r="CX846" s="153">
        <v>25569.625694432871</v>
      </c>
    </row>
    <row r="847" spans="1:102" ht="15" customHeight="1" x14ac:dyDescent="0.25">
      <c r="A847" s="8"/>
      <c r="B847" s="128">
        <v>43741189000186</v>
      </c>
      <c r="C847" s="151" t="s">
        <v>4138</v>
      </c>
      <c r="D847" s="125">
        <v>16</v>
      </c>
      <c r="E847" s="125"/>
      <c r="F847" s="121"/>
      <c r="G847" s="125" t="s">
        <v>4970</v>
      </c>
      <c r="H847" s="125" t="s">
        <v>347</v>
      </c>
      <c r="I847" s="125" t="s">
        <v>3278</v>
      </c>
      <c r="J847" s="125" t="s">
        <v>3319</v>
      </c>
      <c r="K847" s="125" t="s">
        <v>3298</v>
      </c>
      <c r="L847" s="125" t="s">
        <v>3272</v>
      </c>
      <c r="M847" s="125" t="s">
        <v>4629</v>
      </c>
      <c r="N847" s="125" t="s">
        <v>4674</v>
      </c>
      <c r="O847" s="125" t="s">
        <v>4630</v>
      </c>
      <c r="P847" s="125" t="s">
        <v>4782</v>
      </c>
      <c r="Q847" s="126">
        <v>10</v>
      </c>
      <c r="R847" s="125" t="s">
        <v>4612</v>
      </c>
      <c r="S847" s="187" t="s">
        <v>44</v>
      </c>
      <c r="T847" s="170">
        <v>0.01</v>
      </c>
      <c r="U847" s="170">
        <v>0.01</v>
      </c>
      <c r="V847" s="171" t="s">
        <v>3271</v>
      </c>
      <c r="W847" s="171" t="s">
        <v>132</v>
      </c>
      <c r="X847" s="171" t="s">
        <v>132</v>
      </c>
      <c r="Y847" s="171" t="s">
        <v>4577</v>
      </c>
      <c r="Z847" s="171">
        <v>3</v>
      </c>
      <c r="AA847" s="171" t="s">
        <v>44</v>
      </c>
      <c r="AB847" s="168" t="s">
        <v>44</v>
      </c>
      <c r="AC847" s="171" t="s">
        <v>44</v>
      </c>
      <c r="AD847" s="168">
        <v>0.01</v>
      </c>
      <c r="AE847" s="168" t="s">
        <v>44</v>
      </c>
      <c r="AF847" s="168">
        <v>0.01</v>
      </c>
      <c r="AG847" s="168">
        <v>0.2</v>
      </c>
      <c r="AH847" s="171" t="s">
        <v>44</v>
      </c>
      <c r="AI847" s="171" t="s">
        <v>44</v>
      </c>
      <c r="AJ847" s="171" t="s">
        <v>130</v>
      </c>
      <c r="AK847" s="172">
        <v>44733</v>
      </c>
      <c r="AL847" s="186" t="s">
        <v>7530</v>
      </c>
      <c r="AM847" s="127" t="s">
        <v>44</v>
      </c>
      <c r="AN847" s="127" t="s">
        <v>44</v>
      </c>
      <c r="AO847" s="127" t="s">
        <v>44</v>
      </c>
      <c r="AP847" s="127" t="s">
        <v>44</v>
      </c>
      <c r="AQ847" s="127" t="s">
        <v>44</v>
      </c>
      <c r="AR847" s="127" t="s">
        <v>44</v>
      </c>
      <c r="AS847" s="127" t="s">
        <v>44</v>
      </c>
      <c r="AT847" s="127" t="s">
        <v>44</v>
      </c>
      <c r="AU847" s="127" t="s">
        <v>44</v>
      </c>
      <c r="AV847" s="127" t="s">
        <v>44</v>
      </c>
      <c r="AW847" s="127" t="s">
        <v>44</v>
      </c>
      <c r="AX847" s="127" t="s">
        <v>44</v>
      </c>
      <c r="AY847" s="127" t="s">
        <v>44</v>
      </c>
      <c r="AZ847" s="127" t="s">
        <v>44</v>
      </c>
      <c r="BA847" s="127" t="s">
        <v>44</v>
      </c>
      <c r="BB847" s="127" t="s">
        <v>44</v>
      </c>
      <c r="BC847" s="127" t="s">
        <v>44</v>
      </c>
      <c r="BD847" s="127" t="s">
        <v>44</v>
      </c>
      <c r="BE847" s="127" t="s">
        <v>44</v>
      </c>
      <c r="BF847" s="127" t="s">
        <v>44</v>
      </c>
      <c r="BG847" s="127" t="s">
        <v>44</v>
      </c>
      <c r="BH847" s="127" t="s">
        <v>44</v>
      </c>
      <c r="BI847" s="127" t="s">
        <v>44</v>
      </c>
      <c r="BJ847" s="127" t="s">
        <v>44</v>
      </c>
      <c r="BK847" s="127" t="s">
        <v>44</v>
      </c>
      <c r="BL847" s="127" t="s">
        <v>44</v>
      </c>
      <c r="BM847" s="127" t="s">
        <v>44</v>
      </c>
      <c r="BN847" s="127" t="s">
        <v>44</v>
      </c>
      <c r="BO847" s="127" t="s">
        <v>44</v>
      </c>
      <c r="BP847" s="127" t="s">
        <v>44</v>
      </c>
      <c r="BQ847" s="127" t="s">
        <v>44</v>
      </c>
      <c r="BR847" s="127" t="s">
        <v>44</v>
      </c>
      <c r="BS847" s="127" t="s">
        <v>44</v>
      </c>
      <c r="BT847" s="127" t="s">
        <v>44</v>
      </c>
      <c r="BU847" s="127" t="s">
        <v>44</v>
      </c>
      <c r="BV847" s="174" t="s">
        <v>44</v>
      </c>
      <c r="BW847" s="174" t="s">
        <v>44</v>
      </c>
      <c r="BX847" s="127" t="s">
        <v>44</v>
      </c>
      <c r="BY847" s="127" t="s">
        <v>44</v>
      </c>
      <c r="BZ847" s="174" t="s">
        <v>44</v>
      </c>
      <c r="CA847" s="179" t="s">
        <v>44</v>
      </c>
      <c r="CB847" s="179" t="s">
        <v>44</v>
      </c>
      <c r="CC847" s="179" t="s">
        <v>44</v>
      </c>
      <c r="CD847" s="179" t="s">
        <v>44</v>
      </c>
      <c r="CE847" s="179" t="s">
        <v>44</v>
      </c>
      <c r="CF847" s="179" t="s">
        <v>44</v>
      </c>
      <c r="CG847" s="176" t="s">
        <v>44</v>
      </c>
      <c r="CH847" s="168">
        <v>0.1</v>
      </c>
      <c r="CI847" s="169">
        <v>0.05</v>
      </c>
      <c r="CJ847" s="169">
        <v>1E-3</v>
      </c>
      <c r="CK847" s="169" t="s">
        <v>44</v>
      </c>
      <c r="CL847" s="169">
        <v>1E-3</v>
      </c>
      <c r="CM847" s="177" t="s">
        <v>44</v>
      </c>
      <c r="CN847" s="177" t="s">
        <v>44</v>
      </c>
      <c r="CO847" s="177" t="s">
        <v>44</v>
      </c>
      <c r="CP847" s="127" t="s">
        <v>44</v>
      </c>
      <c r="CQ847" s="127" t="s">
        <v>44</v>
      </c>
      <c r="CR847" s="127" t="s">
        <v>44</v>
      </c>
      <c r="CS847" s="127" t="s">
        <v>44</v>
      </c>
      <c r="CT847" s="125" t="s">
        <v>44</v>
      </c>
      <c r="CU847" s="125" t="s">
        <v>44</v>
      </c>
      <c r="CV847" s="125" t="s">
        <v>7531</v>
      </c>
      <c r="CW847" s="125" t="s">
        <v>44</v>
      </c>
      <c r="CX847" s="153">
        <v>25569.604861099539</v>
      </c>
    </row>
    <row r="848" spans="1:102" ht="15" customHeight="1" x14ac:dyDescent="0.25">
      <c r="A848" s="8"/>
      <c r="B848" s="128">
        <v>42463823000101</v>
      </c>
      <c r="C848" s="151" t="s">
        <v>4079</v>
      </c>
      <c r="D848" s="125">
        <v>26</v>
      </c>
      <c r="E848" s="125"/>
      <c r="F848" s="121"/>
      <c r="G848" s="125" t="s">
        <v>4970</v>
      </c>
      <c r="H848" s="125" t="s">
        <v>3278</v>
      </c>
      <c r="I848" s="125" t="s">
        <v>3278</v>
      </c>
      <c r="J848" s="125" t="s">
        <v>3317</v>
      </c>
      <c r="K848" s="125" t="s">
        <v>3298</v>
      </c>
      <c r="L848" s="125" t="s">
        <v>3273</v>
      </c>
      <c r="M848" s="125" t="s">
        <v>4629</v>
      </c>
      <c r="N848" s="125" t="s">
        <v>5331</v>
      </c>
      <c r="O848" s="125" t="s">
        <v>4630</v>
      </c>
      <c r="P848" s="125" t="s">
        <v>3824</v>
      </c>
      <c r="Q848" s="126">
        <v>10000</v>
      </c>
      <c r="R848" s="125" t="s">
        <v>4612</v>
      </c>
      <c r="S848" s="187" t="s">
        <v>44</v>
      </c>
      <c r="T848" s="170">
        <v>0.01</v>
      </c>
      <c r="U848" s="170">
        <v>0.01</v>
      </c>
      <c r="V848" s="171" t="s">
        <v>3271</v>
      </c>
      <c r="W848" s="171" t="s">
        <v>132</v>
      </c>
      <c r="X848" s="171" t="s">
        <v>132</v>
      </c>
      <c r="Y848" s="171" t="s">
        <v>132</v>
      </c>
      <c r="Z848" s="171">
        <v>0</v>
      </c>
      <c r="AA848" s="171" t="s">
        <v>44</v>
      </c>
      <c r="AB848" s="168" t="s">
        <v>44</v>
      </c>
      <c r="AC848" s="171" t="s">
        <v>44</v>
      </c>
      <c r="AD848" s="168">
        <v>5.0000000000000001E-3</v>
      </c>
      <c r="AE848" s="168" t="s">
        <v>44</v>
      </c>
      <c r="AF848" s="168">
        <v>5.0000000000000001E-3</v>
      </c>
      <c r="AG848" s="168">
        <v>0.2</v>
      </c>
      <c r="AH848" s="171" t="s">
        <v>3253</v>
      </c>
      <c r="AI848" s="171" t="s">
        <v>3254</v>
      </c>
      <c r="AJ848" s="171" t="s">
        <v>130</v>
      </c>
      <c r="AK848" s="172">
        <v>44503</v>
      </c>
      <c r="AL848" s="186" t="s">
        <v>7532</v>
      </c>
      <c r="AM848" s="127" t="s">
        <v>44</v>
      </c>
      <c r="AN848" s="127" t="s">
        <v>44</v>
      </c>
      <c r="AO848" s="127" t="s">
        <v>44</v>
      </c>
      <c r="AP848" s="127" t="s">
        <v>44</v>
      </c>
      <c r="AQ848" s="127" t="s">
        <v>44</v>
      </c>
      <c r="AR848" s="127" t="s">
        <v>44</v>
      </c>
      <c r="AS848" s="127" t="s">
        <v>44</v>
      </c>
      <c r="AT848" s="127" t="s">
        <v>44</v>
      </c>
      <c r="AU848" s="127" t="s">
        <v>44</v>
      </c>
      <c r="AV848" s="127" t="s">
        <v>44</v>
      </c>
      <c r="AW848" s="127" t="s">
        <v>44</v>
      </c>
      <c r="AX848" s="127" t="s">
        <v>44</v>
      </c>
      <c r="AY848" s="127" t="s">
        <v>44</v>
      </c>
      <c r="AZ848" s="127" t="s">
        <v>44</v>
      </c>
      <c r="BA848" s="127" t="s">
        <v>44</v>
      </c>
      <c r="BB848" s="127" t="s">
        <v>44</v>
      </c>
      <c r="BC848" s="127" t="s">
        <v>44</v>
      </c>
      <c r="BD848" s="127" t="s">
        <v>44</v>
      </c>
      <c r="BE848" s="127" t="s">
        <v>44</v>
      </c>
      <c r="BF848" s="127" t="s">
        <v>44</v>
      </c>
      <c r="BG848" s="127" t="s">
        <v>44</v>
      </c>
      <c r="BH848" s="127" t="s">
        <v>44</v>
      </c>
      <c r="BI848" s="127" t="s">
        <v>44</v>
      </c>
      <c r="BJ848" s="127" t="s">
        <v>44</v>
      </c>
      <c r="BK848" s="127" t="s">
        <v>44</v>
      </c>
      <c r="BL848" s="127" t="s">
        <v>44</v>
      </c>
      <c r="BM848" s="127" t="s">
        <v>44</v>
      </c>
      <c r="BN848" s="127" t="s">
        <v>44</v>
      </c>
      <c r="BO848" s="127" t="s">
        <v>44</v>
      </c>
      <c r="BP848" s="127" t="s">
        <v>44</v>
      </c>
      <c r="BQ848" s="127" t="s">
        <v>44</v>
      </c>
      <c r="BR848" s="127" t="s">
        <v>44</v>
      </c>
      <c r="BS848" s="127" t="s">
        <v>44</v>
      </c>
      <c r="BT848" s="127" t="s">
        <v>44</v>
      </c>
      <c r="BU848" s="127" t="s">
        <v>44</v>
      </c>
      <c r="BV848" s="174" t="s">
        <v>44</v>
      </c>
      <c r="BW848" s="174" t="s">
        <v>44</v>
      </c>
      <c r="BX848" s="127" t="s">
        <v>44</v>
      </c>
      <c r="BY848" s="127" t="s">
        <v>44</v>
      </c>
      <c r="BZ848" s="174" t="s">
        <v>44</v>
      </c>
      <c r="CA848" s="179" t="s">
        <v>44</v>
      </c>
      <c r="CB848" s="179" t="s">
        <v>44</v>
      </c>
      <c r="CC848" s="179" t="s">
        <v>44</v>
      </c>
      <c r="CD848" s="179" t="s">
        <v>44</v>
      </c>
      <c r="CE848" s="179" t="s">
        <v>44</v>
      </c>
      <c r="CF848" s="179" t="s">
        <v>44</v>
      </c>
      <c r="CG848" s="176" t="s">
        <v>44</v>
      </c>
      <c r="CH848" s="168" t="s">
        <v>44</v>
      </c>
      <c r="CI848" s="169" t="s">
        <v>44</v>
      </c>
      <c r="CJ848" s="169" t="s">
        <v>44</v>
      </c>
      <c r="CK848" s="169" t="s">
        <v>44</v>
      </c>
      <c r="CL848" s="169" t="s">
        <v>44</v>
      </c>
      <c r="CM848" s="177" t="s">
        <v>44</v>
      </c>
      <c r="CN848" s="177" t="s">
        <v>44</v>
      </c>
      <c r="CO848" s="177" t="s">
        <v>44</v>
      </c>
      <c r="CP848" s="127" t="s">
        <v>44</v>
      </c>
      <c r="CQ848" s="127" t="s">
        <v>44</v>
      </c>
      <c r="CR848" s="127" t="s">
        <v>44</v>
      </c>
      <c r="CS848" s="127" t="s">
        <v>44</v>
      </c>
      <c r="CT848" s="125" t="s">
        <v>44</v>
      </c>
      <c r="CU848" s="125" t="s">
        <v>44</v>
      </c>
      <c r="CV848" s="125" t="s">
        <v>7533</v>
      </c>
      <c r="CW848" s="125" t="s">
        <v>44</v>
      </c>
      <c r="CX848" s="153">
        <v>25569.604861099539</v>
      </c>
    </row>
    <row r="849" spans="1:102" ht="15" customHeight="1" x14ac:dyDescent="0.25">
      <c r="A849" s="8"/>
      <c r="B849" s="128">
        <v>42463823000101</v>
      </c>
      <c r="C849" s="151" t="s">
        <v>4081</v>
      </c>
      <c r="D849" s="125">
        <v>26</v>
      </c>
      <c r="E849" s="125"/>
      <c r="F849" s="121"/>
      <c r="G849" s="125" t="s">
        <v>4970</v>
      </c>
      <c r="H849" s="125" t="s">
        <v>3278</v>
      </c>
      <c r="I849" s="125" t="s">
        <v>3278</v>
      </c>
      <c r="J849" s="125" t="s">
        <v>3317</v>
      </c>
      <c r="K849" s="125" t="s">
        <v>3298</v>
      </c>
      <c r="L849" s="125" t="s">
        <v>3273</v>
      </c>
      <c r="M849" s="125" t="s">
        <v>4629</v>
      </c>
      <c r="N849" s="125" t="s">
        <v>5331</v>
      </c>
      <c r="O849" s="125" t="s">
        <v>4630</v>
      </c>
      <c r="P849" s="125" t="s">
        <v>3824</v>
      </c>
      <c r="Q849" s="126">
        <v>6000</v>
      </c>
      <c r="R849" s="125" t="s">
        <v>4612</v>
      </c>
      <c r="S849" s="187" t="s">
        <v>44</v>
      </c>
      <c r="T849" s="170">
        <v>100</v>
      </c>
      <c r="U849" s="170">
        <v>500</v>
      </c>
      <c r="V849" s="171" t="s">
        <v>3271</v>
      </c>
      <c r="W849" s="171" t="s">
        <v>132</v>
      </c>
      <c r="X849" s="171" t="s">
        <v>132</v>
      </c>
      <c r="Y849" s="171" t="s">
        <v>132</v>
      </c>
      <c r="Z849" s="171">
        <v>0</v>
      </c>
      <c r="AA849" s="171" t="s">
        <v>44</v>
      </c>
      <c r="AB849" s="168" t="s">
        <v>44</v>
      </c>
      <c r="AC849" s="171" t="s">
        <v>44</v>
      </c>
      <c r="AD849" s="168">
        <v>1.4999999999999999E-2</v>
      </c>
      <c r="AE849" s="168" t="s">
        <v>44</v>
      </c>
      <c r="AF849" s="168">
        <v>1.4999999999999999E-2</v>
      </c>
      <c r="AG849" s="168">
        <v>0.2</v>
      </c>
      <c r="AH849" s="171" t="s">
        <v>4669</v>
      </c>
      <c r="AI849" s="171" t="s">
        <v>4607</v>
      </c>
      <c r="AJ849" s="171" t="s">
        <v>4670</v>
      </c>
      <c r="AK849" s="172">
        <v>45126</v>
      </c>
      <c r="AL849" s="186" t="s">
        <v>7534</v>
      </c>
      <c r="AM849" s="127" t="s">
        <v>44</v>
      </c>
      <c r="AN849" s="127" t="s">
        <v>44</v>
      </c>
      <c r="AO849" s="127" t="s">
        <v>44</v>
      </c>
      <c r="AP849" s="127" t="s">
        <v>44</v>
      </c>
      <c r="AQ849" s="127" t="s">
        <v>44</v>
      </c>
      <c r="AR849" s="127" t="s">
        <v>44</v>
      </c>
      <c r="AS849" s="127" t="s">
        <v>44</v>
      </c>
      <c r="AT849" s="127" t="s">
        <v>44</v>
      </c>
      <c r="AU849" s="127" t="s">
        <v>44</v>
      </c>
      <c r="AV849" s="127" t="s">
        <v>44</v>
      </c>
      <c r="AW849" s="127" t="s">
        <v>44</v>
      </c>
      <c r="AX849" s="127" t="s">
        <v>44</v>
      </c>
      <c r="AY849" s="127" t="s">
        <v>44</v>
      </c>
      <c r="AZ849" s="127" t="s">
        <v>44</v>
      </c>
      <c r="BA849" s="127" t="s">
        <v>44</v>
      </c>
      <c r="BB849" s="127" t="s">
        <v>44</v>
      </c>
      <c r="BC849" s="127" t="s">
        <v>44</v>
      </c>
      <c r="BD849" s="127" t="s">
        <v>44</v>
      </c>
      <c r="BE849" s="127" t="s">
        <v>44</v>
      </c>
      <c r="BF849" s="127" t="s">
        <v>44</v>
      </c>
      <c r="BG849" s="127" t="s">
        <v>44</v>
      </c>
      <c r="BH849" s="127" t="s">
        <v>44</v>
      </c>
      <c r="BI849" s="127" t="s">
        <v>44</v>
      </c>
      <c r="BJ849" s="127" t="s">
        <v>44</v>
      </c>
      <c r="BK849" s="127" t="s">
        <v>44</v>
      </c>
      <c r="BL849" s="127" t="s">
        <v>44</v>
      </c>
      <c r="BM849" s="127" t="s">
        <v>44</v>
      </c>
      <c r="BN849" s="127" t="s">
        <v>44</v>
      </c>
      <c r="BO849" s="127" t="s">
        <v>44</v>
      </c>
      <c r="BP849" s="127" t="s">
        <v>44</v>
      </c>
      <c r="BQ849" s="127" t="s">
        <v>44</v>
      </c>
      <c r="BR849" s="127" t="s">
        <v>44</v>
      </c>
      <c r="BS849" s="127" t="s">
        <v>44</v>
      </c>
      <c r="BT849" s="127" t="s">
        <v>44</v>
      </c>
      <c r="BU849" s="127" t="s">
        <v>44</v>
      </c>
      <c r="BV849" s="174" t="s">
        <v>44</v>
      </c>
      <c r="BW849" s="174" t="s">
        <v>44</v>
      </c>
      <c r="BX849" s="127" t="s">
        <v>44</v>
      </c>
      <c r="BY849" s="127" t="s">
        <v>44</v>
      </c>
      <c r="BZ849" s="174" t="s">
        <v>44</v>
      </c>
      <c r="CA849" s="179" t="s">
        <v>44</v>
      </c>
      <c r="CB849" s="179" t="s">
        <v>44</v>
      </c>
      <c r="CC849" s="179" t="s">
        <v>44</v>
      </c>
      <c r="CD849" s="179" t="s">
        <v>44</v>
      </c>
      <c r="CE849" s="179" t="s">
        <v>44</v>
      </c>
      <c r="CF849" s="179" t="s">
        <v>44</v>
      </c>
      <c r="CG849" s="176" t="s">
        <v>44</v>
      </c>
      <c r="CH849" s="168" t="s">
        <v>44</v>
      </c>
      <c r="CI849" s="169" t="s">
        <v>44</v>
      </c>
      <c r="CJ849" s="169" t="s">
        <v>44</v>
      </c>
      <c r="CK849" s="169" t="s">
        <v>44</v>
      </c>
      <c r="CL849" s="169" t="s">
        <v>44</v>
      </c>
      <c r="CM849" s="177" t="s">
        <v>44</v>
      </c>
      <c r="CN849" s="177" t="s">
        <v>44</v>
      </c>
      <c r="CO849" s="177" t="s">
        <v>44</v>
      </c>
      <c r="CP849" s="127" t="s">
        <v>44</v>
      </c>
      <c r="CQ849" s="127" t="s">
        <v>44</v>
      </c>
      <c r="CR849" s="127" t="s">
        <v>44</v>
      </c>
      <c r="CS849" s="127" t="s">
        <v>44</v>
      </c>
      <c r="CT849" s="125" t="s">
        <v>44</v>
      </c>
      <c r="CU849" s="125" t="s">
        <v>44</v>
      </c>
      <c r="CV849" s="125" t="s">
        <v>7533</v>
      </c>
      <c r="CW849" s="125" t="s">
        <v>44</v>
      </c>
      <c r="CX849" s="153">
        <v>25569.604861099539</v>
      </c>
    </row>
    <row r="850" spans="1:102" ht="15" customHeight="1" x14ac:dyDescent="0.25">
      <c r="A850" s="8"/>
      <c r="B850" s="128">
        <v>50385179000110</v>
      </c>
      <c r="C850" s="151" t="s">
        <v>4139</v>
      </c>
      <c r="D850" s="125">
        <v>19</v>
      </c>
      <c r="E850" s="125"/>
      <c r="F850" s="121"/>
      <c r="G850" s="125" t="s">
        <v>4970</v>
      </c>
      <c r="H850" s="125" t="s">
        <v>347</v>
      </c>
      <c r="I850" s="125" t="s">
        <v>3278</v>
      </c>
      <c r="J850" s="125" t="s">
        <v>3319</v>
      </c>
      <c r="K850" s="125" t="s">
        <v>3298</v>
      </c>
      <c r="L850" s="125" t="s">
        <v>3272</v>
      </c>
      <c r="M850" s="125" t="s">
        <v>4629</v>
      </c>
      <c r="N850" s="125" t="s">
        <v>4778</v>
      </c>
      <c r="O850" s="125" t="s">
        <v>4630</v>
      </c>
      <c r="P850" s="125" t="s">
        <v>3824</v>
      </c>
      <c r="Q850" s="126">
        <v>10</v>
      </c>
      <c r="R850" s="125" t="s">
        <v>4612</v>
      </c>
      <c r="S850" s="187" t="s">
        <v>44</v>
      </c>
      <c r="T850" s="170">
        <v>100</v>
      </c>
      <c r="U850" s="170">
        <v>500</v>
      </c>
      <c r="V850" s="171" t="s">
        <v>3271</v>
      </c>
      <c r="W850" s="171" t="s">
        <v>132</v>
      </c>
      <c r="X850" s="171" t="s">
        <v>132</v>
      </c>
      <c r="Y850" s="171" t="s">
        <v>132</v>
      </c>
      <c r="Z850" s="171">
        <v>0</v>
      </c>
      <c r="AA850" s="171" t="s">
        <v>44</v>
      </c>
      <c r="AB850" s="168" t="s">
        <v>44</v>
      </c>
      <c r="AC850" s="171" t="s">
        <v>44</v>
      </c>
      <c r="AD850" s="168">
        <v>1.2500000000000001E-2</v>
      </c>
      <c r="AE850" s="168" t="s">
        <v>44</v>
      </c>
      <c r="AF850" s="168">
        <v>1.2500000000000001E-2</v>
      </c>
      <c r="AG850" s="168">
        <v>0.2</v>
      </c>
      <c r="AH850" s="171" t="s">
        <v>4669</v>
      </c>
      <c r="AI850" s="171" t="s">
        <v>4607</v>
      </c>
      <c r="AJ850" s="171" t="s">
        <v>130</v>
      </c>
      <c r="AK850" s="172">
        <v>45111</v>
      </c>
      <c r="AL850" s="186" t="s">
        <v>7535</v>
      </c>
      <c r="AM850" s="127" t="s">
        <v>44</v>
      </c>
      <c r="AN850" s="127" t="s">
        <v>44</v>
      </c>
      <c r="AO850" s="127" t="s">
        <v>44</v>
      </c>
      <c r="AP850" s="127" t="s">
        <v>44</v>
      </c>
      <c r="AQ850" s="127" t="s">
        <v>44</v>
      </c>
      <c r="AR850" s="127" t="s">
        <v>44</v>
      </c>
      <c r="AS850" s="127" t="s">
        <v>44</v>
      </c>
      <c r="AT850" s="127" t="s">
        <v>44</v>
      </c>
      <c r="AU850" s="127" t="s">
        <v>44</v>
      </c>
      <c r="AV850" s="127" t="s">
        <v>44</v>
      </c>
      <c r="AW850" s="127" t="s">
        <v>44</v>
      </c>
      <c r="AX850" s="127" t="s">
        <v>44</v>
      </c>
      <c r="AY850" s="127" t="s">
        <v>44</v>
      </c>
      <c r="AZ850" s="127" t="s">
        <v>44</v>
      </c>
      <c r="BA850" s="127" t="s">
        <v>44</v>
      </c>
      <c r="BB850" s="127" t="s">
        <v>44</v>
      </c>
      <c r="BC850" s="127" t="s">
        <v>44</v>
      </c>
      <c r="BD850" s="127" t="s">
        <v>44</v>
      </c>
      <c r="BE850" s="127" t="s">
        <v>44</v>
      </c>
      <c r="BF850" s="127" t="s">
        <v>44</v>
      </c>
      <c r="BG850" s="127" t="s">
        <v>44</v>
      </c>
      <c r="BH850" s="127" t="s">
        <v>44</v>
      </c>
      <c r="BI850" s="127" t="s">
        <v>44</v>
      </c>
      <c r="BJ850" s="127" t="s">
        <v>44</v>
      </c>
      <c r="BK850" s="127" t="s">
        <v>44</v>
      </c>
      <c r="BL850" s="127" t="s">
        <v>44</v>
      </c>
      <c r="BM850" s="127" t="s">
        <v>44</v>
      </c>
      <c r="BN850" s="127" t="s">
        <v>44</v>
      </c>
      <c r="BO850" s="127" t="s">
        <v>44</v>
      </c>
      <c r="BP850" s="127" t="s">
        <v>44</v>
      </c>
      <c r="BQ850" s="127" t="s">
        <v>44</v>
      </c>
      <c r="BR850" s="127" t="s">
        <v>44</v>
      </c>
      <c r="BS850" s="127" t="s">
        <v>44</v>
      </c>
      <c r="BT850" s="127" t="s">
        <v>44</v>
      </c>
      <c r="BU850" s="127" t="s">
        <v>44</v>
      </c>
      <c r="BV850" s="174" t="s">
        <v>44</v>
      </c>
      <c r="BW850" s="174" t="s">
        <v>44</v>
      </c>
      <c r="BX850" s="127" t="s">
        <v>44</v>
      </c>
      <c r="BY850" s="127" t="s">
        <v>44</v>
      </c>
      <c r="BZ850" s="174" t="s">
        <v>44</v>
      </c>
      <c r="CA850" s="179" t="s">
        <v>44</v>
      </c>
      <c r="CB850" s="179" t="s">
        <v>44</v>
      </c>
      <c r="CC850" s="179" t="s">
        <v>44</v>
      </c>
      <c r="CD850" s="179" t="s">
        <v>44</v>
      </c>
      <c r="CE850" s="179" t="s">
        <v>44</v>
      </c>
      <c r="CF850" s="179" t="s">
        <v>44</v>
      </c>
      <c r="CG850" s="176" t="s">
        <v>44</v>
      </c>
      <c r="CH850" s="168">
        <v>0.1</v>
      </c>
      <c r="CI850" s="169">
        <v>0.05</v>
      </c>
      <c r="CJ850" s="169">
        <v>1.25E-3</v>
      </c>
      <c r="CK850" s="169" t="s">
        <v>44</v>
      </c>
      <c r="CL850" s="169">
        <v>1.25E-3</v>
      </c>
      <c r="CM850" s="177" t="s">
        <v>44</v>
      </c>
      <c r="CN850" s="177" t="s">
        <v>44</v>
      </c>
      <c r="CO850" s="177" t="s">
        <v>44</v>
      </c>
      <c r="CP850" s="127" t="s">
        <v>44</v>
      </c>
      <c r="CQ850" s="127" t="s">
        <v>44</v>
      </c>
      <c r="CR850" s="127" t="s">
        <v>44</v>
      </c>
      <c r="CS850" s="127" t="s">
        <v>44</v>
      </c>
      <c r="CT850" s="125" t="s">
        <v>44</v>
      </c>
      <c r="CU850" s="125" t="s">
        <v>44</v>
      </c>
      <c r="CV850" s="125" t="s">
        <v>7536</v>
      </c>
      <c r="CW850" s="125" t="s">
        <v>44</v>
      </c>
      <c r="CX850" s="153">
        <v>25569.604861099539</v>
      </c>
    </row>
    <row r="851" spans="1:102" ht="15" customHeight="1" x14ac:dyDescent="0.25">
      <c r="A851" s="8"/>
      <c r="B851" s="128">
        <v>52357468000131</v>
      </c>
      <c r="C851" s="151" t="s">
        <v>4140</v>
      </c>
      <c r="D851" s="125">
        <v>19</v>
      </c>
      <c r="E851" s="125"/>
      <c r="F851" s="121"/>
      <c r="G851" s="125" t="s">
        <v>4970</v>
      </c>
      <c r="H851" s="125" t="s">
        <v>347</v>
      </c>
      <c r="I851" s="125" t="s">
        <v>3278</v>
      </c>
      <c r="J851" s="125" t="s">
        <v>3319</v>
      </c>
      <c r="K851" s="125" t="s">
        <v>3298</v>
      </c>
      <c r="L851" s="125" t="s">
        <v>3272</v>
      </c>
      <c r="M851" s="125" t="s">
        <v>4629</v>
      </c>
      <c r="N851" s="125" t="s">
        <v>4674</v>
      </c>
      <c r="O851" s="125" t="s">
        <v>4630</v>
      </c>
      <c r="P851" s="125" t="s">
        <v>3824</v>
      </c>
      <c r="Q851" s="126">
        <v>10</v>
      </c>
      <c r="R851" s="125" t="s">
        <v>4612</v>
      </c>
      <c r="S851" s="187" t="s">
        <v>44</v>
      </c>
      <c r="T851" s="170">
        <v>100</v>
      </c>
      <c r="U851" s="170">
        <v>1000</v>
      </c>
      <c r="V851" s="171" t="s">
        <v>3271</v>
      </c>
      <c r="W851" s="171" t="s">
        <v>132</v>
      </c>
      <c r="X851" s="171" t="s">
        <v>132</v>
      </c>
      <c r="Y851" s="171" t="s">
        <v>132</v>
      </c>
      <c r="Z851" s="171">
        <v>0</v>
      </c>
      <c r="AA851" s="171" t="s">
        <v>44</v>
      </c>
      <c r="AB851" s="168" t="s">
        <v>44</v>
      </c>
      <c r="AC851" s="171" t="s">
        <v>44</v>
      </c>
      <c r="AD851" s="168">
        <v>1.15E-2</v>
      </c>
      <c r="AE851" s="168" t="s">
        <v>44</v>
      </c>
      <c r="AF851" s="168">
        <v>1.15E-2</v>
      </c>
      <c r="AG851" s="168">
        <v>0.2</v>
      </c>
      <c r="AH851" s="171" t="s">
        <v>3322</v>
      </c>
      <c r="AI851" s="171" t="s">
        <v>4573</v>
      </c>
      <c r="AJ851" s="171" t="s">
        <v>130</v>
      </c>
      <c r="AK851" s="172">
        <v>45197</v>
      </c>
      <c r="AL851" s="186" t="s">
        <v>7537</v>
      </c>
      <c r="AM851" s="127" t="s">
        <v>44</v>
      </c>
      <c r="AN851" s="127" t="s">
        <v>44</v>
      </c>
      <c r="AO851" s="127" t="s">
        <v>44</v>
      </c>
      <c r="AP851" s="127" t="s">
        <v>44</v>
      </c>
      <c r="AQ851" s="127" t="s">
        <v>44</v>
      </c>
      <c r="AR851" s="127" t="s">
        <v>44</v>
      </c>
      <c r="AS851" s="127" t="s">
        <v>44</v>
      </c>
      <c r="AT851" s="127" t="s">
        <v>44</v>
      </c>
      <c r="AU851" s="127" t="s">
        <v>44</v>
      </c>
      <c r="AV851" s="127" t="s">
        <v>44</v>
      </c>
      <c r="AW851" s="127" t="s">
        <v>44</v>
      </c>
      <c r="AX851" s="127" t="s">
        <v>44</v>
      </c>
      <c r="AY851" s="127" t="s">
        <v>44</v>
      </c>
      <c r="AZ851" s="127" t="s">
        <v>44</v>
      </c>
      <c r="BA851" s="127" t="s">
        <v>44</v>
      </c>
      <c r="BB851" s="127" t="s">
        <v>44</v>
      </c>
      <c r="BC851" s="127" t="s">
        <v>44</v>
      </c>
      <c r="BD851" s="127" t="s">
        <v>44</v>
      </c>
      <c r="BE851" s="127" t="s">
        <v>44</v>
      </c>
      <c r="BF851" s="127" t="s">
        <v>44</v>
      </c>
      <c r="BG851" s="127" t="s">
        <v>44</v>
      </c>
      <c r="BH851" s="127" t="s">
        <v>44</v>
      </c>
      <c r="BI851" s="127" t="s">
        <v>44</v>
      </c>
      <c r="BJ851" s="127" t="s">
        <v>44</v>
      </c>
      <c r="BK851" s="127" t="s">
        <v>44</v>
      </c>
      <c r="BL851" s="127" t="s">
        <v>44</v>
      </c>
      <c r="BM851" s="127" t="s">
        <v>44</v>
      </c>
      <c r="BN851" s="127" t="s">
        <v>44</v>
      </c>
      <c r="BO851" s="127" t="s">
        <v>44</v>
      </c>
      <c r="BP851" s="127" t="s">
        <v>44</v>
      </c>
      <c r="BQ851" s="127" t="s">
        <v>44</v>
      </c>
      <c r="BR851" s="127" t="s">
        <v>44</v>
      </c>
      <c r="BS851" s="127" t="s">
        <v>44</v>
      </c>
      <c r="BT851" s="127" t="s">
        <v>44</v>
      </c>
      <c r="BU851" s="127" t="s">
        <v>44</v>
      </c>
      <c r="BV851" s="174" t="s">
        <v>44</v>
      </c>
      <c r="BW851" s="174" t="s">
        <v>44</v>
      </c>
      <c r="BX851" s="127" t="s">
        <v>44</v>
      </c>
      <c r="BY851" s="127" t="s">
        <v>44</v>
      </c>
      <c r="BZ851" s="174" t="s">
        <v>44</v>
      </c>
      <c r="CA851" s="179" t="s">
        <v>44</v>
      </c>
      <c r="CB851" s="179" t="s">
        <v>44</v>
      </c>
      <c r="CC851" s="179" t="s">
        <v>44</v>
      </c>
      <c r="CD851" s="179" t="s">
        <v>44</v>
      </c>
      <c r="CE851" s="179" t="s">
        <v>44</v>
      </c>
      <c r="CF851" s="179" t="s">
        <v>44</v>
      </c>
      <c r="CG851" s="176" t="s">
        <v>44</v>
      </c>
      <c r="CH851" s="168">
        <v>0.1</v>
      </c>
      <c r="CI851" s="169">
        <v>0.05</v>
      </c>
      <c r="CJ851" s="169">
        <v>1.15E-3</v>
      </c>
      <c r="CK851" s="169" t="s">
        <v>44</v>
      </c>
      <c r="CL851" s="169">
        <v>1.15E-3</v>
      </c>
      <c r="CM851" s="177" t="s">
        <v>44</v>
      </c>
      <c r="CN851" s="177" t="s">
        <v>44</v>
      </c>
      <c r="CO851" s="177" t="s">
        <v>44</v>
      </c>
      <c r="CP851" s="127" t="s">
        <v>44</v>
      </c>
      <c r="CQ851" s="127" t="s">
        <v>44</v>
      </c>
      <c r="CR851" s="127" t="s">
        <v>44</v>
      </c>
      <c r="CS851" s="127" t="s">
        <v>44</v>
      </c>
      <c r="CT851" s="125" t="s">
        <v>44</v>
      </c>
      <c r="CU851" s="125" t="s">
        <v>44</v>
      </c>
      <c r="CV851" s="125" t="s">
        <v>7538</v>
      </c>
      <c r="CW851" s="125" t="s">
        <v>44</v>
      </c>
      <c r="CX851" s="153">
        <v>25569.604861099539</v>
      </c>
    </row>
    <row r="852" spans="1:102" ht="15" customHeight="1" x14ac:dyDescent="0.25">
      <c r="A852" s="8"/>
      <c r="B852" s="128">
        <v>41360263000199</v>
      </c>
      <c r="C852" s="151" t="s">
        <v>7539</v>
      </c>
      <c r="D852" s="125">
        <v>30</v>
      </c>
      <c r="E852" s="125"/>
      <c r="F852" s="121"/>
      <c r="G852" s="125" t="s">
        <v>3923</v>
      </c>
      <c r="H852" s="125" t="s">
        <v>3924</v>
      </c>
      <c r="I852" s="125" t="s">
        <v>3924</v>
      </c>
      <c r="J852" s="125" t="s">
        <v>3317</v>
      </c>
      <c r="K852" s="125" t="s">
        <v>3285</v>
      </c>
      <c r="L852" s="125" t="s">
        <v>3273</v>
      </c>
      <c r="M852" s="125" t="s">
        <v>112</v>
      </c>
      <c r="N852" s="125" t="s">
        <v>4570</v>
      </c>
      <c r="O852" s="125" t="s">
        <v>353</v>
      </c>
      <c r="P852" s="125" t="s">
        <v>4860</v>
      </c>
      <c r="Q852" s="126">
        <v>25000</v>
      </c>
      <c r="R852" s="125" t="s">
        <v>4612</v>
      </c>
      <c r="S852" s="187" t="s">
        <v>44</v>
      </c>
      <c r="T852" s="170">
        <v>10000</v>
      </c>
      <c r="U852" s="170">
        <v>10000</v>
      </c>
      <c r="V852" s="171" t="s">
        <v>3271</v>
      </c>
      <c r="W852" s="171" t="s">
        <v>3292</v>
      </c>
      <c r="X852" s="171" t="s">
        <v>3289</v>
      </c>
      <c r="Y852" s="171" t="s">
        <v>5417</v>
      </c>
      <c r="Z852" s="171">
        <v>36</v>
      </c>
      <c r="AA852" s="171" t="s">
        <v>44</v>
      </c>
      <c r="AB852" s="168" t="s">
        <v>44</v>
      </c>
      <c r="AC852" s="171" t="s">
        <v>7540</v>
      </c>
      <c r="AD852" s="168">
        <v>6.9999999999999993E-3</v>
      </c>
      <c r="AE852" s="168">
        <v>0.20700000000000002</v>
      </c>
      <c r="AF852" s="168">
        <v>0.02</v>
      </c>
      <c r="AG852" s="168" t="s">
        <v>44</v>
      </c>
      <c r="AH852" s="171" t="s">
        <v>44</v>
      </c>
      <c r="AI852" s="171" t="s">
        <v>44</v>
      </c>
      <c r="AJ852" s="171" t="s">
        <v>44</v>
      </c>
      <c r="AK852" s="172">
        <v>44315</v>
      </c>
      <c r="AL852" s="186" t="s">
        <v>7541</v>
      </c>
      <c r="AM852" s="127">
        <v>-2.2609238554572E-2</v>
      </c>
      <c r="AN852" s="127">
        <v>-0.16265192492934349</v>
      </c>
      <c r="AO852" s="127">
        <v>-6.46928270121018E-2</v>
      </c>
      <c r="AP852" s="127">
        <v>2.1379496851091999E-3</v>
      </c>
      <c r="AQ852" s="127">
        <v>9.3042567403277293E-2</v>
      </c>
      <c r="AR852" s="127">
        <v>0.36073138966649498</v>
      </c>
      <c r="AS852" s="127">
        <v>0.22551894329362879</v>
      </c>
      <c r="AT852" s="127">
        <v>-0.28957936231356551</v>
      </c>
      <c r="AU852" s="127" t="s">
        <v>44</v>
      </c>
      <c r="AV852" s="127" t="s">
        <v>44</v>
      </c>
      <c r="AW852" s="127">
        <v>5.6234145322039998E-3</v>
      </c>
      <c r="AX852" s="127" t="s">
        <v>44</v>
      </c>
      <c r="AY852" s="127" t="s">
        <v>44</v>
      </c>
      <c r="AZ852" s="127" t="s">
        <v>44</v>
      </c>
      <c r="BA852" s="127">
        <v>1.52737108535199E-2</v>
      </c>
      <c r="BB852" s="127">
        <v>0.69687716207302763</v>
      </c>
      <c r="BC852" s="127">
        <v>3.3173835891406118</v>
      </c>
      <c r="BD852" s="127">
        <v>1.7284536612696535</v>
      </c>
      <c r="BE852" s="127" t="s">
        <v>44</v>
      </c>
      <c r="BF852" s="127" t="s">
        <v>44</v>
      </c>
      <c r="BG852" s="127" t="s">
        <v>44</v>
      </c>
      <c r="BH852" s="127">
        <v>3.8061678603560897E-2</v>
      </c>
      <c r="BI852" s="127">
        <v>-3.3518620012825497E-2</v>
      </c>
      <c r="BJ852" s="127">
        <v>-0.20805427705713619</v>
      </c>
      <c r="BK852" s="127">
        <v>-0.21296773486907719</v>
      </c>
      <c r="BL852" s="127">
        <v>-0.12091295113000333</v>
      </c>
      <c r="BM852" s="127">
        <v>-3.5704041849911716E-2</v>
      </c>
      <c r="BN852" s="127">
        <v>0.25199166151225261</v>
      </c>
      <c r="BO852" s="127">
        <v>9.5044549708803702E-2</v>
      </c>
      <c r="BP852" s="127">
        <v>-0.4133093977665997</v>
      </c>
      <c r="BQ852" s="127" t="s">
        <v>44</v>
      </c>
      <c r="BR852" s="127" t="s">
        <v>44</v>
      </c>
      <c r="BS852" s="127">
        <v>-0.12382663163412166</v>
      </c>
      <c r="BT852" s="127">
        <v>0.13257537405250219</v>
      </c>
      <c r="BU852" s="127">
        <v>0.16759800001967129</v>
      </c>
      <c r="BV852" s="174">
        <v>-1.4817299119208529</v>
      </c>
      <c r="BW852" s="174">
        <v>-0.54915075567573912</v>
      </c>
      <c r="BX852" s="127">
        <v>-0.1790200604760247</v>
      </c>
      <c r="BY852" s="127">
        <v>-0.38438870904526751</v>
      </c>
      <c r="BZ852" s="174">
        <v>-5.2903246586278402E-2</v>
      </c>
      <c r="CA852" s="179">
        <v>-4.2074789489375004E-3</v>
      </c>
      <c r="CB852" s="179">
        <v>0.213813647597415</v>
      </c>
      <c r="CC852" s="179">
        <v>1.9615137748401599E-2</v>
      </c>
      <c r="CD852" s="179">
        <v>-2.60143371941647E-2</v>
      </c>
      <c r="CE852" s="179">
        <v>0.50335909799050094</v>
      </c>
      <c r="CF852" s="179">
        <v>3.8306867577723697E-2</v>
      </c>
      <c r="CG852" s="176">
        <v>1.0283664299999999</v>
      </c>
      <c r="CH852" s="168">
        <v>0.3</v>
      </c>
      <c r="CI852" s="169" t="s">
        <v>44</v>
      </c>
      <c r="CJ852" s="169">
        <v>2.0999999999999994E-3</v>
      </c>
      <c r="CK852" s="169" t="s">
        <v>44</v>
      </c>
      <c r="CL852" s="169">
        <v>2.0999999999999994E-3</v>
      </c>
      <c r="CM852" s="177">
        <v>87325607.430000007</v>
      </c>
      <c r="CN852" s="177">
        <v>110132600.7449206</v>
      </c>
      <c r="CO852" s="177">
        <v>-29691372.5</v>
      </c>
      <c r="CP852" s="127" t="s">
        <v>44</v>
      </c>
      <c r="CQ852" s="127" t="s">
        <v>44</v>
      </c>
      <c r="CR852" s="127" t="s">
        <v>44</v>
      </c>
      <c r="CS852" s="127" t="s">
        <v>44</v>
      </c>
      <c r="CT852" s="125" t="s">
        <v>44</v>
      </c>
      <c r="CU852" s="125" t="s">
        <v>44</v>
      </c>
      <c r="CV852" s="125" t="s">
        <v>7542</v>
      </c>
      <c r="CW852" s="125" t="s">
        <v>44</v>
      </c>
      <c r="CX852" s="153">
        <v>25569.625694432871</v>
      </c>
    </row>
    <row r="853" spans="1:102" ht="15" customHeight="1" x14ac:dyDescent="0.25">
      <c r="A853" s="8"/>
      <c r="B853" s="128">
        <v>56936565000130</v>
      </c>
      <c r="C853" s="151" t="s">
        <v>7543</v>
      </c>
      <c r="D853" s="125">
        <v>26</v>
      </c>
      <c r="E853" s="125"/>
      <c r="F853" s="121"/>
      <c r="G853" s="125" t="s">
        <v>3923</v>
      </c>
      <c r="H853" s="125" t="s">
        <v>3924</v>
      </c>
      <c r="I853" s="125" t="s">
        <v>3924</v>
      </c>
      <c r="J853" s="125" t="s">
        <v>3317</v>
      </c>
      <c r="K853" s="125" t="s">
        <v>3285</v>
      </c>
      <c r="L853" s="125" t="s">
        <v>3273</v>
      </c>
      <c r="M853" s="125" t="s">
        <v>112</v>
      </c>
      <c r="N853" s="125" t="s">
        <v>4570</v>
      </c>
      <c r="O853" s="125" t="s">
        <v>353</v>
      </c>
      <c r="P853" s="125" t="s">
        <v>112</v>
      </c>
      <c r="Q853" s="126">
        <v>5000</v>
      </c>
      <c r="R853" s="125" t="s">
        <v>4571</v>
      </c>
      <c r="S853" s="187" t="s">
        <v>44</v>
      </c>
      <c r="T853" s="170">
        <v>1000</v>
      </c>
      <c r="U853" s="170">
        <v>5000</v>
      </c>
      <c r="V853" s="171" t="s">
        <v>3271</v>
      </c>
      <c r="W853" s="171" t="s">
        <v>3292</v>
      </c>
      <c r="X853" s="171" t="s">
        <v>3289</v>
      </c>
      <c r="Y853" s="171" t="s">
        <v>5417</v>
      </c>
      <c r="Z853" s="171">
        <v>36</v>
      </c>
      <c r="AA853" s="171" t="s">
        <v>44</v>
      </c>
      <c r="AB853" s="168" t="s">
        <v>44</v>
      </c>
      <c r="AC853" s="171" t="s">
        <v>7544</v>
      </c>
      <c r="AD853" s="168">
        <v>6.9999999999999993E-3</v>
      </c>
      <c r="AE853" s="168">
        <v>0.20700000000000002</v>
      </c>
      <c r="AF853" s="168">
        <v>0.02</v>
      </c>
      <c r="AG853" s="168" t="s">
        <v>44</v>
      </c>
      <c r="AH853" s="171" t="s">
        <v>44</v>
      </c>
      <c r="AI853" s="171" t="s">
        <v>44</v>
      </c>
      <c r="AJ853" s="171" t="s">
        <v>44</v>
      </c>
      <c r="AK853" s="172">
        <v>45526</v>
      </c>
      <c r="AL853" s="186" t="s">
        <v>7545</v>
      </c>
      <c r="AM853" s="127">
        <v>-3.76076888079254E-2</v>
      </c>
      <c r="AN853" s="127">
        <v>-0.17611252288915219</v>
      </c>
      <c r="AO853" s="127">
        <v>-8.3577945171171703E-2</v>
      </c>
      <c r="AP853" s="127" t="s">
        <v>44</v>
      </c>
      <c r="AQ853" s="127" t="s">
        <v>44</v>
      </c>
      <c r="AR853" s="127" t="s">
        <v>44</v>
      </c>
      <c r="AS853" s="127" t="s">
        <v>44</v>
      </c>
      <c r="AT853" s="127" t="s">
        <v>44</v>
      </c>
      <c r="AU853" s="127" t="s">
        <v>44</v>
      </c>
      <c r="AV853" s="127" t="s">
        <v>44</v>
      </c>
      <c r="AW853" s="127">
        <v>-6.4399542052878095E-2</v>
      </c>
      <c r="AX853" s="127" t="s">
        <v>44</v>
      </c>
      <c r="AY853" s="127" t="s">
        <v>44</v>
      </c>
      <c r="AZ853" s="127" t="s">
        <v>44</v>
      </c>
      <c r="BA853" s="127" t="s">
        <v>44</v>
      </c>
      <c r="BB853" s="127" t="s">
        <v>44</v>
      </c>
      <c r="BC853" s="127" t="s">
        <v>44</v>
      </c>
      <c r="BD853" s="127" t="s">
        <v>44</v>
      </c>
      <c r="BE853" s="127" t="s">
        <v>44</v>
      </c>
      <c r="BF853" s="127" t="s">
        <v>44</v>
      </c>
      <c r="BG853" s="127" t="s">
        <v>44</v>
      </c>
      <c r="BH853" s="127" t="s">
        <v>44</v>
      </c>
      <c r="BI853" s="127">
        <v>-4.8517070266178901E-2</v>
      </c>
      <c r="BJ853" s="127">
        <v>-0.22151487501694489</v>
      </c>
      <c r="BK853" s="127">
        <v>-0.23185285302814709</v>
      </c>
      <c r="BL853" s="127" t="s">
        <v>44</v>
      </c>
      <c r="BM853" s="127" t="s">
        <v>44</v>
      </c>
      <c r="BN853" s="127" t="s">
        <v>44</v>
      </c>
      <c r="BO853" s="127" t="s">
        <v>44</v>
      </c>
      <c r="BP853" s="127" t="s">
        <v>44</v>
      </c>
      <c r="BQ853" s="127" t="s">
        <v>44</v>
      </c>
      <c r="BR853" s="127" t="s">
        <v>44</v>
      </c>
      <c r="BS853" s="127">
        <v>-0.18415292120388349</v>
      </c>
      <c r="BT853" s="127">
        <v>0.13461288328937329</v>
      </c>
      <c r="BU853" s="127">
        <v>0.16275295011229901</v>
      </c>
      <c r="BV853" s="174">
        <v>-1.6087602672887451</v>
      </c>
      <c r="BW853" s="174">
        <v>-1.1240586816144602</v>
      </c>
      <c r="BX853" s="127">
        <v>-0.1923490082136082</v>
      </c>
      <c r="BY853" s="127">
        <v>-0.20170955918909519</v>
      </c>
      <c r="BZ853" s="174">
        <v>3.0184424660042099E-2</v>
      </c>
      <c r="CA853" s="179">
        <v>-5.947114483692E-4</v>
      </c>
      <c r="CB853" s="179">
        <v>0.2184110760987972</v>
      </c>
      <c r="CC853" s="179">
        <v>2.36219015471473E-2</v>
      </c>
      <c r="CD853" s="179">
        <v>-2.37878190815284E-2</v>
      </c>
      <c r="CE853" s="179">
        <v>0.50283326712101228</v>
      </c>
      <c r="CF853" s="179">
        <v>3.9644576766360899E-2</v>
      </c>
      <c r="CG853" s="176">
        <v>0.89806701</v>
      </c>
      <c r="CH853" s="168">
        <v>0.6</v>
      </c>
      <c r="CI853" s="169" t="s">
        <v>44</v>
      </c>
      <c r="CJ853" s="169">
        <v>4.1999999999999989E-3</v>
      </c>
      <c r="CK853" s="169" t="s">
        <v>44</v>
      </c>
      <c r="CL853" s="169">
        <v>4.1999999999999989E-3</v>
      </c>
      <c r="CM853" s="177">
        <v>3567767.97</v>
      </c>
      <c r="CN853" s="177">
        <v>4086057.7697619055</v>
      </c>
      <c r="CO853" s="177">
        <v>97618.82</v>
      </c>
      <c r="CP853" s="127" t="s">
        <v>44</v>
      </c>
      <c r="CQ853" s="127" t="s">
        <v>44</v>
      </c>
      <c r="CR853" s="127" t="s">
        <v>44</v>
      </c>
      <c r="CS853" s="127" t="s">
        <v>44</v>
      </c>
      <c r="CT853" s="125" t="s">
        <v>44</v>
      </c>
      <c r="CU853" s="125" t="s">
        <v>44</v>
      </c>
      <c r="CV853" s="125" t="s">
        <v>7546</v>
      </c>
      <c r="CW853" s="125" t="s">
        <v>44</v>
      </c>
      <c r="CX853" s="153">
        <v>25569.625694432871</v>
      </c>
    </row>
    <row r="854" spans="1:102" ht="15" customHeight="1" x14ac:dyDescent="0.25">
      <c r="C854"/>
      <c r="D854"/>
    </row>
    <row r="855" spans="1:102" ht="15" customHeight="1" x14ac:dyDescent="0.25">
      <c r="C855"/>
      <c r="D855"/>
    </row>
    <row r="856" spans="1:102" ht="15" customHeight="1" x14ac:dyDescent="0.25">
      <c r="C856"/>
      <c r="D856"/>
    </row>
    <row r="857" spans="1:102" ht="15" customHeight="1" x14ac:dyDescent="0.25">
      <c r="C857"/>
      <c r="D857"/>
    </row>
    <row r="858" spans="1:102" ht="15" customHeight="1" x14ac:dyDescent="0.25">
      <c r="C858"/>
      <c r="D858"/>
    </row>
    <row r="859" spans="1:102" ht="15" customHeight="1" x14ac:dyDescent="0.25">
      <c r="C859"/>
      <c r="D859"/>
    </row>
    <row r="860" spans="1:102" ht="15" customHeight="1" x14ac:dyDescent="0.25">
      <c r="C860"/>
      <c r="D860"/>
    </row>
    <row r="861" spans="1:102" ht="15" customHeight="1" x14ac:dyDescent="0.25">
      <c r="C861"/>
      <c r="D861"/>
    </row>
    <row r="862" spans="1:102" ht="15" customHeight="1" x14ac:dyDescent="0.25">
      <c r="C862"/>
      <c r="D862"/>
    </row>
    <row r="863" spans="1:102" ht="15" customHeight="1" x14ac:dyDescent="0.25">
      <c r="C863"/>
      <c r="D863"/>
    </row>
    <row r="864" spans="1:102" ht="15" customHeight="1" x14ac:dyDescent="0.25">
      <c r="C864"/>
      <c r="D864"/>
    </row>
    <row r="865" customFormat="1" ht="15" customHeight="1" x14ac:dyDescent="0.25"/>
    <row r="866" customFormat="1" ht="15" customHeight="1" x14ac:dyDescent="0.25"/>
    <row r="867" customFormat="1" ht="15" customHeight="1" x14ac:dyDescent="0.25"/>
    <row r="868" customFormat="1" ht="15" customHeight="1" x14ac:dyDescent="0.25"/>
    <row r="869" customFormat="1" ht="15" customHeight="1" x14ac:dyDescent="0.25"/>
    <row r="870" customFormat="1" ht="15" customHeight="1" x14ac:dyDescent="0.25"/>
    <row r="871" customFormat="1" ht="15" customHeight="1" x14ac:dyDescent="0.25"/>
    <row r="872" customFormat="1" ht="15" customHeight="1" x14ac:dyDescent="0.25"/>
    <row r="873" customFormat="1" ht="15" customHeight="1" x14ac:dyDescent="0.25"/>
    <row r="874" customFormat="1" ht="15" customHeight="1" x14ac:dyDescent="0.25"/>
    <row r="875" customFormat="1" ht="15" customHeight="1" x14ac:dyDescent="0.25"/>
    <row r="876" customFormat="1" ht="15" customHeight="1" x14ac:dyDescent="0.25"/>
    <row r="877" customFormat="1" ht="15" customHeight="1" x14ac:dyDescent="0.25"/>
    <row r="878" customFormat="1" ht="15" customHeight="1" x14ac:dyDescent="0.25"/>
    <row r="879" customFormat="1" ht="15" customHeight="1" x14ac:dyDescent="0.25"/>
    <row r="880" customFormat="1" ht="15" customHeight="1" x14ac:dyDescent="0.25"/>
    <row r="881" customFormat="1" ht="15" customHeight="1" x14ac:dyDescent="0.25"/>
    <row r="882" customFormat="1" ht="15" customHeight="1" x14ac:dyDescent="0.25"/>
    <row r="883" customFormat="1" ht="15" customHeight="1" x14ac:dyDescent="0.25"/>
    <row r="884" customFormat="1" ht="15" customHeight="1" x14ac:dyDescent="0.25"/>
    <row r="885" customFormat="1" ht="15" customHeight="1" x14ac:dyDescent="0.25"/>
    <row r="886" customFormat="1" ht="15" customHeight="1" x14ac:dyDescent="0.25"/>
    <row r="887" customFormat="1" ht="15" customHeight="1" x14ac:dyDescent="0.25"/>
    <row r="888" customFormat="1" ht="15" customHeight="1" x14ac:dyDescent="0.25"/>
    <row r="889" customFormat="1" ht="15" customHeight="1" x14ac:dyDescent="0.25"/>
    <row r="890" customFormat="1" ht="15" customHeight="1" x14ac:dyDescent="0.25"/>
    <row r="891" customFormat="1" ht="15" customHeight="1" x14ac:dyDescent="0.25"/>
    <row r="892" customFormat="1" ht="15" customHeight="1" x14ac:dyDescent="0.25"/>
    <row r="893" customFormat="1" ht="15" customHeight="1" x14ac:dyDescent="0.25"/>
    <row r="894" customFormat="1" ht="15" customHeight="1" x14ac:dyDescent="0.25"/>
    <row r="895" customFormat="1" ht="15" customHeight="1" x14ac:dyDescent="0.25"/>
    <row r="896" customFormat="1" ht="15" customHeight="1" x14ac:dyDescent="0.25"/>
    <row r="897" customFormat="1" ht="15" customHeight="1" x14ac:dyDescent="0.25"/>
    <row r="898" customFormat="1" ht="15" customHeight="1" x14ac:dyDescent="0.25"/>
    <row r="899" customFormat="1" ht="15" customHeight="1" x14ac:dyDescent="0.25"/>
    <row r="900" customFormat="1" ht="15" customHeight="1" x14ac:dyDescent="0.25"/>
    <row r="901" customFormat="1" ht="15" customHeight="1" x14ac:dyDescent="0.25"/>
    <row r="902" customFormat="1" ht="15" customHeight="1" x14ac:dyDescent="0.25"/>
    <row r="903" customFormat="1" ht="15" customHeight="1" x14ac:dyDescent="0.25"/>
    <row r="904" customFormat="1" ht="15" customHeight="1" x14ac:dyDescent="0.25"/>
    <row r="905" customFormat="1" ht="15" customHeight="1" x14ac:dyDescent="0.25"/>
    <row r="906" customFormat="1" ht="15" customHeight="1" x14ac:dyDescent="0.25"/>
    <row r="907" customFormat="1" ht="15" customHeight="1" x14ac:dyDescent="0.25"/>
    <row r="908" customFormat="1" ht="15" customHeight="1" x14ac:dyDescent="0.25"/>
    <row r="909" customFormat="1" ht="15" customHeight="1" x14ac:dyDescent="0.25"/>
    <row r="910" customFormat="1" ht="15" customHeight="1" x14ac:dyDescent="0.25"/>
    <row r="911" customFormat="1" ht="15" customHeight="1" x14ac:dyDescent="0.25"/>
    <row r="912" customFormat="1" ht="14.65" customHeight="1" x14ac:dyDescent="0.25"/>
    <row r="913" customFormat="1" ht="14.65" customHeight="1" x14ac:dyDescent="0.25"/>
    <row r="914" customFormat="1" ht="14.65" customHeight="1" x14ac:dyDescent="0.25"/>
    <row r="915" customFormat="1" ht="14.65" customHeight="1" x14ac:dyDescent="0.25"/>
    <row r="916" customFormat="1" ht="14.65" customHeight="1" x14ac:dyDescent="0.25"/>
    <row r="917" customFormat="1" ht="14.65" customHeight="1" x14ac:dyDescent="0.25"/>
    <row r="918" customFormat="1" ht="14.65" customHeight="1" x14ac:dyDescent="0.25"/>
    <row r="919" customFormat="1" ht="14.65" customHeight="1" x14ac:dyDescent="0.25"/>
    <row r="920" customFormat="1" ht="14.65" customHeight="1" x14ac:dyDescent="0.25"/>
    <row r="921" customFormat="1" ht="14.65" customHeight="1" x14ac:dyDescent="0.25"/>
    <row r="922" customFormat="1" ht="14.65" customHeight="1" x14ac:dyDescent="0.25"/>
  </sheetData>
  <autoFilter ref="B4:CX911" xr:uid="{E3576FE1-11B1-42D1-96DC-D5BAE4171302}">
    <sortState xmlns:xlrd2="http://schemas.microsoft.com/office/spreadsheetml/2017/richdata2" ref="B5:CX911">
      <sortCondition ref="C4:C911"/>
    </sortState>
  </autoFilter>
  <mergeCells count="9">
    <mergeCell ref="BT3:CG3"/>
    <mergeCell ref="CH3:CI3"/>
    <mergeCell ref="CJ3:CL3"/>
    <mergeCell ref="BI3:BS3"/>
    <mergeCell ref="M3:O3"/>
    <mergeCell ref="X3:AB3"/>
    <mergeCell ref="AD3:AF3"/>
    <mergeCell ref="AM3:AW3"/>
    <mergeCell ref="AX3:BH3"/>
  </mergeCells>
  <conditionalFormatting sqref="D4">
    <cfRule type="cellIs" dxfId="43" priority="19" operator="equal">
      <formula>1</formula>
    </cfRule>
    <cfRule type="cellIs" dxfId="42" priority="20" operator="equal">
      <formula>5</formula>
    </cfRule>
    <cfRule type="cellIs" dxfId="41" priority="21" operator="equal">
      <formula>4</formula>
    </cfRule>
    <cfRule type="cellIs" dxfId="40" priority="22" operator="equal">
      <formula>3</formula>
    </cfRule>
    <cfRule type="cellIs" dxfId="39" priority="23" operator="equal">
      <formula>2</formula>
    </cfRule>
  </conditionalFormatting>
  <pageMargins left="0.7" right="0.7" top="0.75" bottom="0.75" header="0.3" footer="0.3"/>
  <pageSetup paperSize="9" orientation="portrait" r:id="rId1"/>
  <headerFooter>
    <oddFooter>&amp;R_x000D_&amp;1#&amp;"Calibri"&amp;10&amp;K008000 [ CLASSIFICAÇÃO: PÚBLICA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5358-BCA4-4D1A-8309-A32C3E010D2F}">
  <sheetPr codeName="Planilha1"/>
  <dimension ref="A1:AB120"/>
  <sheetViews>
    <sheetView showGridLines="0" zoomScaleNormal="100" workbookViewId="0">
      <selection activeCell="B10" sqref="B10"/>
    </sheetView>
  </sheetViews>
  <sheetFormatPr defaultRowHeight="15" x14ac:dyDescent="0.25"/>
  <cols>
    <col min="1" max="1" width="17.5703125" customWidth="1"/>
    <col min="2" max="2" width="72.140625" bestFit="1" customWidth="1"/>
    <col min="3" max="3" width="15.28515625" style="46" bestFit="1" customWidth="1"/>
    <col min="4" max="4" width="45.7109375" style="46" bestFit="1" customWidth="1"/>
    <col min="5" max="5" width="43.5703125" style="46" bestFit="1" customWidth="1"/>
    <col min="6" max="6" width="24.85546875" style="46" bestFit="1" customWidth="1"/>
    <col min="7" max="7" width="33.28515625" style="46" bestFit="1" customWidth="1"/>
    <col min="8" max="8" width="32.140625" style="173" bestFit="1" customWidth="1"/>
    <col min="9" max="9" width="15.140625" bestFit="1" customWidth="1"/>
    <col min="10" max="10" width="23" bestFit="1" customWidth="1"/>
    <col min="11" max="11" width="136.28515625" bestFit="1" customWidth="1"/>
    <col min="12" max="12" width="11.28515625" bestFit="1" customWidth="1"/>
    <col min="13" max="14" width="17.5703125" customWidth="1"/>
    <col min="15" max="15" width="22.28515625" bestFit="1" customWidth="1"/>
    <col min="16" max="16" width="22.28515625" customWidth="1"/>
    <col min="17" max="17" width="15.42578125" bestFit="1" customWidth="1"/>
    <col min="18" max="18" width="20.7109375" bestFit="1" customWidth="1"/>
    <col min="19" max="19" width="12.42578125" bestFit="1" customWidth="1"/>
    <col min="20" max="20" width="33.5703125" bestFit="1" customWidth="1"/>
    <col min="21" max="21" width="31" bestFit="1" customWidth="1"/>
    <col min="22" max="22" width="13.7109375" customWidth="1"/>
    <col min="23" max="23" width="18.7109375" bestFit="1" customWidth="1"/>
    <col min="24" max="24" width="14.7109375" style="203" customWidth="1"/>
    <col min="25" max="25" width="13" style="203" customWidth="1"/>
    <col min="26" max="26" width="17.7109375" style="204" bestFit="1" customWidth="1"/>
    <col min="27" max="27" width="17.85546875" style="204" customWidth="1"/>
    <col min="28" max="28" width="23.5703125" style="204" bestFit="1" customWidth="1"/>
  </cols>
  <sheetData>
    <row r="1" spans="1:28" ht="27.6" customHeight="1" x14ac:dyDescent="0.25">
      <c r="A1" s="16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c r="AB1"/>
    </row>
    <row r="2" spans="1:28" ht="27.6" customHeight="1" x14ac:dyDescent="0.25">
      <c r="A2" s="16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c r="AB2"/>
    </row>
    <row r="3" spans="1:28" ht="15.75" x14ac:dyDescent="0.25">
      <c r="A3" s="160"/>
      <c r="B3" s="210"/>
      <c r="C3" s="210"/>
      <c r="D3" s="210"/>
      <c r="E3" s="210"/>
      <c r="F3" s="210"/>
      <c r="G3" s="210"/>
      <c r="H3" s="210"/>
      <c r="I3" s="210"/>
      <c r="J3" s="210"/>
      <c r="K3" s="210"/>
      <c r="L3" s="210"/>
      <c r="M3" s="210"/>
      <c r="N3" s="210"/>
      <c r="O3" s="210"/>
      <c r="P3" s="210"/>
      <c r="Q3" s="210"/>
      <c r="R3" s="210"/>
      <c r="S3" s="210"/>
      <c r="T3" s="210"/>
      <c r="U3" s="210"/>
      <c r="V3" s="210"/>
      <c r="W3" s="210"/>
      <c r="X3" s="210"/>
      <c r="Y3" s="210"/>
      <c r="Z3" s="210"/>
      <c r="AA3"/>
      <c r="AB3"/>
    </row>
    <row r="4" spans="1:28" ht="14.45" customHeight="1" x14ac:dyDescent="0.25">
      <c r="A4" s="160"/>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c r="AB4"/>
    </row>
    <row r="5" spans="1:28" ht="14.45" customHeight="1" x14ac:dyDescent="0.25">
      <c r="A5" s="160"/>
      <c r="B5" s="206"/>
      <c r="C5" s="210"/>
      <c r="D5" s="210"/>
      <c r="E5" s="210"/>
      <c r="F5" s="210"/>
      <c r="G5" s="210"/>
      <c r="H5" s="210"/>
      <c r="I5" s="210"/>
      <c r="J5" s="210"/>
      <c r="K5" s="210"/>
      <c r="L5" s="210"/>
      <c r="M5" s="210"/>
      <c r="N5" s="210"/>
      <c r="O5" s="210"/>
      <c r="P5" s="210"/>
      <c r="Q5" s="210"/>
      <c r="R5" s="210"/>
      <c r="S5" s="210"/>
      <c r="T5" s="210"/>
      <c r="U5" s="210"/>
      <c r="V5" s="210"/>
      <c r="W5" s="210"/>
      <c r="X5" s="210"/>
      <c r="Y5" s="210"/>
      <c r="Z5" s="210"/>
      <c r="AA5"/>
      <c r="AB5"/>
    </row>
    <row r="6" spans="1:28" ht="14.45" customHeight="1" x14ac:dyDescent="0.25">
      <c r="A6" s="160"/>
      <c r="B6" s="206"/>
      <c r="C6" s="210"/>
      <c r="D6" s="210"/>
      <c r="E6" s="210"/>
      <c r="F6" s="210"/>
      <c r="G6" s="210"/>
      <c r="H6" s="210"/>
      <c r="I6" s="210"/>
      <c r="J6" s="210"/>
      <c r="K6" s="210"/>
      <c r="L6" s="210"/>
      <c r="M6" s="210"/>
      <c r="N6" s="210"/>
      <c r="O6" s="210"/>
      <c r="P6" s="210"/>
      <c r="Q6" s="210"/>
      <c r="R6" s="210"/>
      <c r="S6" s="210"/>
      <c r="T6" s="210"/>
      <c r="U6" s="210"/>
      <c r="V6" s="210"/>
      <c r="W6" s="210"/>
      <c r="X6" s="210"/>
      <c r="Y6" s="210"/>
      <c r="Z6" s="210"/>
      <c r="AA6"/>
      <c r="AB6"/>
    </row>
    <row r="7" spans="1:28" ht="14.45" customHeight="1" x14ac:dyDescent="0.25">
      <c r="A7" s="160"/>
      <c r="B7" s="206"/>
      <c r="C7" s="210"/>
      <c r="D7" s="210"/>
      <c r="E7" s="210"/>
      <c r="F7" s="210"/>
      <c r="G7" s="210"/>
      <c r="H7" s="210"/>
      <c r="I7" s="210"/>
      <c r="J7" s="210"/>
      <c r="K7" s="205"/>
      <c r="L7" s="205"/>
      <c r="M7" s="205"/>
      <c r="N7" s="205"/>
      <c r="O7" s="205"/>
      <c r="P7" s="205"/>
      <c r="Q7" s="205"/>
      <c r="R7" s="205"/>
      <c r="S7" s="205"/>
      <c r="T7" s="205"/>
      <c r="U7" s="205"/>
      <c r="V7" s="205"/>
      <c r="W7" s="205"/>
      <c r="X7" s="205"/>
      <c r="Y7" s="205"/>
      <c r="Z7" s="205"/>
      <c r="AA7"/>
      <c r="AB7"/>
    </row>
    <row r="8" spans="1:28" ht="14.45" customHeight="1" x14ac:dyDescent="0.25">
      <c r="A8" s="160"/>
      <c r="B8" s="206"/>
      <c r="C8" s="210"/>
      <c r="D8" s="210"/>
      <c r="E8" s="210"/>
      <c r="F8" s="210"/>
      <c r="G8" s="210"/>
      <c r="H8" s="210"/>
      <c r="I8" s="210"/>
      <c r="J8" s="210"/>
      <c r="K8" s="205"/>
      <c r="L8" s="205"/>
      <c r="M8" s="205"/>
      <c r="N8" s="205"/>
      <c r="O8" s="205"/>
      <c r="P8" s="205"/>
      <c r="Q8" s="205"/>
      <c r="R8" s="205"/>
      <c r="S8" s="205"/>
      <c r="T8" s="205"/>
      <c r="U8" s="205"/>
      <c r="V8" s="205"/>
      <c r="W8" s="205"/>
      <c r="X8" s="205"/>
      <c r="Y8" s="205"/>
      <c r="Z8" s="205"/>
      <c r="AA8"/>
      <c r="AB8"/>
    </row>
    <row r="9" spans="1:28" ht="14.45" customHeight="1" x14ac:dyDescent="0.25">
      <c r="A9" s="160"/>
      <c r="B9" s="206"/>
      <c r="C9" s="210"/>
      <c r="D9" s="210"/>
      <c r="E9" s="210"/>
      <c r="F9" s="210"/>
      <c r="G9" s="210"/>
      <c r="H9" s="210"/>
      <c r="I9" s="210"/>
      <c r="J9" s="210"/>
      <c r="K9" s="205"/>
      <c r="L9" s="205"/>
      <c r="M9" s="205"/>
      <c r="N9" s="205"/>
      <c r="O9" s="205"/>
      <c r="P9" s="205"/>
      <c r="Q9" s="205"/>
      <c r="R9" s="205"/>
      <c r="S9" s="205"/>
      <c r="T9" s="205"/>
      <c r="U9" s="205"/>
      <c r="V9" s="256"/>
      <c r="W9" s="256"/>
      <c r="X9" s="256"/>
      <c r="Y9" s="256"/>
      <c r="Z9" s="256"/>
      <c r="AA9"/>
      <c r="AB9"/>
    </row>
    <row r="10" spans="1:28" ht="24" customHeight="1" x14ac:dyDescent="0.25">
      <c r="A10" s="160" t="s">
        <v>4287</v>
      </c>
      <c r="B10" s="211" t="s">
        <v>3587</v>
      </c>
      <c r="C10" s="211" t="s">
        <v>129</v>
      </c>
      <c r="D10" s="211" t="s">
        <v>3588</v>
      </c>
      <c r="E10" s="211" t="s">
        <v>3589</v>
      </c>
      <c r="F10" s="211" t="s">
        <v>3590</v>
      </c>
      <c r="G10" s="211" t="s">
        <v>3591</v>
      </c>
      <c r="H10" s="211" t="s">
        <v>3592</v>
      </c>
      <c r="I10" s="211" t="s">
        <v>3593</v>
      </c>
      <c r="J10" s="211" t="s">
        <v>3594</v>
      </c>
      <c r="K10" s="211" t="s">
        <v>3595</v>
      </c>
      <c r="L10" s="211" t="s">
        <v>3596</v>
      </c>
      <c r="M10" s="211" t="s">
        <v>3597</v>
      </c>
      <c r="N10" s="211" t="s">
        <v>3691</v>
      </c>
      <c r="O10" s="211" t="s">
        <v>3598</v>
      </c>
      <c r="P10" s="211" t="s">
        <v>3690</v>
      </c>
      <c r="Q10" s="211" t="s">
        <v>3599</v>
      </c>
      <c r="R10" s="211" t="s">
        <v>3600</v>
      </c>
      <c r="S10" s="211" t="s">
        <v>3693</v>
      </c>
      <c r="T10" s="211" t="s">
        <v>3601</v>
      </c>
      <c r="U10" s="211" t="s">
        <v>3602</v>
      </c>
      <c r="V10" s="211" t="s">
        <v>3695</v>
      </c>
      <c r="W10" s="211" t="s">
        <v>3694</v>
      </c>
      <c r="X10" s="208">
        <v>2024</v>
      </c>
      <c r="Y10" s="208">
        <v>2023</v>
      </c>
      <c r="Z10" s="208">
        <v>2022</v>
      </c>
      <c r="AA10"/>
      <c r="AB10"/>
    </row>
    <row r="11" spans="1:28" ht="14.45" customHeight="1" x14ac:dyDescent="0.25">
      <c r="A11" s="160"/>
      <c r="B11" s="202" t="s">
        <v>3707</v>
      </c>
      <c r="C11" s="202" t="s">
        <v>3433</v>
      </c>
      <c r="D11" s="202" t="s">
        <v>3622</v>
      </c>
      <c r="E11" s="202" t="s">
        <v>353</v>
      </c>
      <c r="F11" s="202" t="s">
        <v>3604</v>
      </c>
      <c r="G11" s="202" t="s">
        <v>3617</v>
      </c>
      <c r="H11" s="202" t="s">
        <v>3557</v>
      </c>
      <c r="I11" s="202" t="s">
        <v>3605</v>
      </c>
      <c r="J11" s="187" t="s">
        <v>3614</v>
      </c>
      <c r="K11" s="202" t="s">
        <v>3525</v>
      </c>
      <c r="L11" s="154">
        <v>35435</v>
      </c>
      <c r="M11" s="207">
        <v>2000</v>
      </c>
      <c r="N11" s="207">
        <v>750</v>
      </c>
      <c r="O11" s="201" t="s">
        <v>3606</v>
      </c>
      <c r="P11" s="152">
        <v>1.7100000000000001E-2</v>
      </c>
      <c r="Q11" s="152">
        <v>1.4999999999999999E-2</v>
      </c>
      <c r="R11" s="152">
        <v>0</v>
      </c>
      <c r="S11" s="152">
        <v>3.7499999999999999E-3</v>
      </c>
      <c r="T11" s="202" t="s">
        <v>3607</v>
      </c>
      <c r="U11" s="202" t="s">
        <v>3608</v>
      </c>
      <c r="V11" s="209">
        <v>0.1192656</v>
      </c>
      <c r="W11" s="209">
        <v>1.09078E-2</v>
      </c>
      <c r="X11" s="209">
        <v>0.24329999999999999</v>
      </c>
      <c r="Y11" s="209">
        <v>0.33500000000000002</v>
      </c>
      <c r="Z11" s="209">
        <v>-0.29389999999999999</v>
      </c>
      <c r="AA11" s="212"/>
      <c r="AB11"/>
    </row>
    <row r="12" spans="1:28" ht="14.45" customHeight="1" x14ac:dyDescent="0.25">
      <c r="A12" s="160"/>
      <c r="B12" s="202" t="s">
        <v>3708</v>
      </c>
      <c r="C12" s="202" t="s">
        <v>3434</v>
      </c>
      <c r="D12" s="202" t="s">
        <v>3622</v>
      </c>
      <c r="E12" s="202" t="s">
        <v>543</v>
      </c>
      <c r="F12" s="202" t="s">
        <v>3633</v>
      </c>
      <c r="G12" s="202" t="s">
        <v>3617</v>
      </c>
      <c r="H12" s="202" t="s">
        <v>3562</v>
      </c>
      <c r="I12" s="202" t="s">
        <v>3605</v>
      </c>
      <c r="J12" s="187" t="s">
        <v>3612</v>
      </c>
      <c r="K12" s="202" t="s">
        <v>3526</v>
      </c>
      <c r="L12" s="154">
        <v>35435</v>
      </c>
      <c r="M12" s="207">
        <v>2000</v>
      </c>
      <c r="N12" s="207">
        <v>750</v>
      </c>
      <c r="O12" s="201" t="s">
        <v>3606</v>
      </c>
      <c r="P12" s="152">
        <v>1.2999999999999999E-2</v>
      </c>
      <c r="Q12" s="152">
        <v>1.1000000000000001E-2</v>
      </c>
      <c r="R12" s="152">
        <v>0</v>
      </c>
      <c r="S12" s="152">
        <v>2.5000000000000001E-3</v>
      </c>
      <c r="T12" s="202" t="s">
        <v>3607</v>
      </c>
      <c r="U12" s="202" t="s">
        <v>3677</v>
      </c>
      <c r="V12" s="209">
        <v>1.16083E-2</v>
      </c>
      <c r="W12" s="209">
        <v>2.2429999999999998E-4</v>
      </c>
      <c r="X12" s="209">
        <v>2.8999999999999998E-2</v>
      </c>
      <c r="Y12" s="209">
        <v>8.2899999999999988E-2</v>
      </c>
      <c r="Z12" s="209">
        <v>-0.13140000000000002</v>
      </c>
      <c r="AA12"/>
      <c r="AB12"/>
    </row>
    <row r="13" spans="1:28" ht="14.45" customHeight="1" x14ac:dyDescent="0.25">
      <c r="A13" s="160"/>
      <c r="B13" s="202" t="s">
        <v>3709</v>
      </c>
      <c r="C13" s="202" t="s">
        <v>3435</v>
      </c>
      <c r="D13" s="202" t="s">
        <v>3622</v>
      </c>
      <c r="E13" s="202" t="s">
        <v>353</v>
      </c>
      <c r="F13" s="202" t="s">
        <v>3604</v>
      </c>
      <c r="G13" s="202" t="s">
        <v>3259</v>
      </c>
      <c r="H13" s="202" t="s">
        <v>3660</v>
      </c>
      <c r="I13" s="202" t="s">
        <v>3605</v>
      </c>
      <c r="J13" s="187" t="s">
        <v>3646</v>
      </c>
      <c r="K13" s="202" t="s">
        <v>3527</v>
      </c>
      <c r="L13" s="154">
        <v>34884</v>
      </c>
      <c r="M13" s="207">
        <v>2000</v>
      </c>
      <c r="N13" s="207">
        <v>750</v>
      </c>
      <c r="O13" s="201" t="s">
        <v>3606</v>
      </c>
      <c r="P13" s="152">
        <v>1.9199999999999998E-2</v>
      </c>
      <c r="Q13" s="152">
        <v>1.7600000000000001E-2</v>
      </c>
      <c r="R13" s="152">
        <v>0</v>
      </c>
      <c r="S13" s="152">
        <v>3.7499999999999999E-3</v>
      </c>
      <c r="T13" s="202" t="s">
        <v>3607</v>
      </c>
      <c r="U13" s="202" t="s">
        <v>3608</v>
      </c>
      <c r="V13" s="209">
        <v>-5.1327999999999999E-3</v>
      </c>
      <c r="W13" s="209">
        <v>-4.8660800000000004E-2</v>
      </c>
      <c r="X13" s="209">
        <v>-2.53E-2</v>
      </c>
      <c r="Y13" s="209">
        <v>9.3699999999999992E-2</v>
      </c>
      <c r="Z13" s="209">
        <v>-0.10369999999999999</v>
      </c>
      <c r="AA13"/>
    </row>
    <row r="14" spans="1:28" ht="14.45" customHeight="1" x14ac:dyDescent="0.25">
      <c r="A14" s="160"/>
      <c r="B14" s="202" t="s">
        <v>3710</v>
      </c>
      <c r="C14" s="202" t="s">
        <v>3436</v>
      </c>
      <c r="D14" s="202" t="s">
        <v>3622</v>
      </c>
      <c r="E14" s="202" t="s">
        <v>353</v>
      </c>
      <c r="F14" s="202" t="s">
        <v>3604</v>
      </c>
      <c r="G14" s="202" t="s">
        <v>3259</v>
      </c>
      <c r="H14" s="202" t="s">
        <v>3558</v>
      </c>
      <c r="I14" s="202" t="s">
        <v>3605</v>
      </c>
      <c r="J14" s="187" t="s">
        <v>3614</v>
      </c>
      <c r="K14" s="202" t="s">
        <v>3159</v>
      </c>
      <c r="L14" s="154">
        <v>41224</v>
      </c>
      <c r="M14" s="207">
        <v>2000</v>
      </c>
      <c r="N14" s="207">
        <v>750</v>
      </c>
      <c r="O14" s="201" t="s">
        <v>3606</v>
      </c>
      <c r="P14" s="152">
        <v>1.66E-2</v>
      </c>
      <c r="Q14" s="152">
        <v>1.4999999999999999E-2</v>
      </c>
      <c r="R14" s="152">
        <v>0</v>
      </c>
      <c r="S14" s="152">
        <v>3.7499999999999999E-3</v>
      </c>
      <c r="T14" s="202" t="s">
        <v>3607</v>
      </c>
      <c r="U14" s="202" t="s">
        <v>3608</v>
      </c>
      <c r="V14" s="209">
        <v>7.1296899999999996E-2</v>
      </c>
      <c r="W14" s="209">
        <v>5.3835999999999997E-3</v>
      </c>
      <c r="X14" s="209">
        <v>0.1573</v>
      </c>
      <c r="Y14" s="209">
        <v>0.18390000000000001</v>
      </c>
      <c r="Z14" s="209">
        <v>-0.12210000000000001</v>
      </c>
      <c r="AA14"/>
    </row>
    <row r="15" spans="1:28" ht="14.45" customHeight="1" x14ac:dyDescent="0.25">
      <c r="A15" s="160"/>
      <c r="B15" s="202" t="s">
        <v>3711</v>
      </c>
      <c r="C15" s="202" t="s">
        <v>3437</v>
      </c>
      <c r="D15" s="202" t="s">
        <v>3622</v>
      </c>
      <c r="E15" s="202" t="s">
        <v>353</v>
      </c>
      <c r="F15" s="202" t="s">
        <v>3604</v>
      </c>
      <c r="G15" s="202" t="s">
        <v>3617</v>
      </c>
      <c r="H15" s="202" t="s">
        <v>3559</v>
      </c>
      <c r="I15" s="202" t="s">
        <v>3605</v>
      </c>
      <c r="J15" s="187" t="s">
        <v>3614</v>
      </c>
      <c r="K15" s="202" t="s">
        <v>3158</v>
      </c>
      <c r="L15" s="154">
        <v>40843</v>
      </c>
      <c r="M15" s="207">
        <v>2000</v>
      </c>
      <c r="N15" s="207">
        <v>750</v>
      </c>
      <c r="O15" s="201" t="s">
        <v>3606</v>
      </c>
      <c r="P15" s="152">
        <v>1.9599999999999999E-2</v>
      </c>
      <c r="Q15" s="152">
        <v>1.8000000000000002E-2</v>
      </c>
      <c r="R15" s="152">
        <v>0</v>
      </c>
      <c r="S15" s="152">
        <v>3.7499999999999999E-3</v>
      </c>
      <c r="T15" s="202" t="s">
        <v>3607</v>
      </c>
      <c r="U15" s="202" t="s">
        <v>3608</v>
      </c>
      <c r="V15" s="209">
        <v>8.7949100000000002E-2</v>
      </c>
      <c r="W15" s="209">
        <v>4.2309099999999995E-2</v>
      </c>
      <c r="X15" s="209">
        <v>0.24510000000000001</v>
      </c>
      <c r="Y15" s="209">
        <v>0.17710000000000001</v>
      </c>
      <c r="Z15" s="209">
        <v>-0.14849999999999999</v>
      </c>
      <c r="AA15"/>
    </row>
    <row r="16" spans="1:28" ht="14.45" customHeight="1" x14ac:dyDescent="0.25">
      <c r="A16" s="160"/>
      <c r="B16" s="202" t="s">
        <v>3712</v>
      </c>
      <c r="C16" s="202" t="s">
        <v>3438</v>
      </c>
      <c r="D16" s="202" t="s">
        <v>3622</v>
      </c>
      <c r="E16" s="202" t="s">
        <v>543</v>
      </c>
      <c r="F16" s="202" t="s">
        <v>3633</v>
      </c>
      <c r="G16" s="202" t="s">
        <v>3259</v>
      </c>
      <c r="H16" s="202" t="s">
        <v>3561</v>
      </c>
      <c r="I16" s="202" t="s">
        <v>3605</v>
      </c>
      <c r="J16" s="187" t="s">
        <v>3612</v>
      </c>
      <c r="K16" s="202" t="s">
        <v>3528</v>
      </c>
      <c r="L16" s="154">
        <v>40752</v>
      </c>
      <c r="M16" s="207">
        <v>2000</v>
      </c>
      <c r="N16" s="207">
        <v>750</v>
      </c>
      <c r="O16" s="201" t="s">
        <v>3606</v>
      </c>
      <c r="P16" s="152">
        <v>1.2800000000000001E-2</v>
      </c>
      <c r="Q16" s="152">
        <v>1.1000000000000001E-2</v>
      </c>
      <c r="R16" s="152">
        <v>0</v>
      </c>
      <c r="S16" s="152">
        <v>2.5000000000000001E-3</v>
      </c>
      <c r="T16" s="202" t="s">
        <v>3607</v>
      </c>
      <c r="U16" s="202" t="s">
        <v>3608</v>
      </c>
      <c r="V16" s="209">
        <v>1.5732900000000001E-2</v>
      </c>
      <c r="W16" s="209">
        <v>1.2237100000000001E-2</v>
      </c>
      <c r="X16" s="209">
        <v>6.7000000000000004E-2</v>
      </c>
      <c r="Y16" s="209">
        <v>0.1099</v>
      </c>
      <c r="Z16" s="209">
        <v>-8.3599999999999994E-2</v>
      </c>
      <c r="AA16"/>
    </row>
    <row r="17" spans="1:28" ht="14.45" customHeight="1" x14ac:dyDescent="0.25">
      <c r="A17" s="160"/>
      <c r="B17" s="202" t="s">
        <v>3713</v>
      </c>
      <c r="C17" s="202" t="s">
        <v>3439</v>
      </c>
      <c r="D17" s="202" t="s">
        <v>3622</v>
      </c>
      <c r="E17" s="202" t="s">
        <v>353</v>
      </c>
      <c r="F17" s="202" t="s">
        <v>3604</v>
      </c>
      <c r="G17" s="202" t="s">
        <v>3617</v>
      </c>
      <c r="H17" s="202" t="s">
        <v>3557</v>
      </c>
      <c r="I17" s="202" t="s">
        <v>3605</v>
      </c>
      <c r="J17" s="187" t="s">
        <v>3655</v>
      </c>
      <c r="K17" s="202" t="s">
        <v>3158</v>
      </c>
      <c r="L17" s="154">
        <v>37004</v>
      </c>
      <c r="M17" s="207">
        <v>2000</v>
      </c>
      <c r="N17" s="207">
        <v>750</v>
      </c>
      <c r="O17" s="201" t="s">
        <v>3606</v>
      </c>
      <c r="P17" s="152">
        <v>1.6799999999999999E-2</v>
      </c>
      <c r="Q17" s="152">
        <v>1.4999999999999999E-2</v>
      </c>
      <c r="R17" s="152">
        <v>0</v>
      </c>
      <c r="S17" s="152">
        <v>3.7499999999999999E-3</v>
      </c>
      <c r="T17" s="202" t="s">
        <v>3607</v>
      </c>
      <c r="U17" s="202" t="s">
        <v>3608</v>
      </c>
      <c r="V17" s="209">
        <v>9.7577200000000003E-2</v>
      </c>
      <c r="W17" s="209">
        <v>8.7844999999999989E-3</v>
      </c>
      <c r="X17" s="209">
        <v>9.5799999999999996E-2</v>
      </c>
      <c r="Y17" s="209">
        <v>0.19370000000000001</v>
      </c>
      <c r="Z17" s="209">
        <v>-0.2404</v>
      </c>
      <c r="AA17"/>
    </row>
    <row r="18" spans="1:28" ht="14.45" customHeight="1" x14ac:dyDescent="0.25">
      <c r="A18" s="160"/>
      <c r="B18" s="202" t="s">
        <v>3697</v>
      </c>
      <c r="C18" s="202" t="s">
        <v>3698</v>
      </c>
      <c r="D18" s="202" t="s">
        <v>3706</v>
      </c>
      <c r="E18" s="202" t="s">
        <v>353</v>
      </c>
      <c r="F18" s="202" t="s">
        <v>3604</v>
      </c>
      <c r="G18" s="202" t="s">
        <v>3259</v>
      </c>
      <c r="H18" s="202" t="s">
        <v>3664</v>
      </c>
      <c r="I18" s="202" t="s">
        <v>3605</v>
      </c>
      <c r="J18" s="187"/>
      <c r="K18" s="202" t="s">
        <v>3703</v>
      </c>
      <c r="L18" s="154">
        <v>44026</v>
      </c>
      <c r="M18" s="207">
        <v>5000</v>
      </c>
      <c r="N18" s="207">
        <v>1000</v>
      </c>
      <c r="O18" s="201" t="s">
        <v>3606</v>
      </c>
      <c r="P18" s="152">
        <v>2.29E-2</v>
      </c>
      <c r="Q18" s="152">
        <v>1.9699999999999999E-2</v>
      </c>
      <c r="R18" s="152">
        <v>0.15</v>
      </c>
      <c r="S18" s="152">
        <v>1.25E-3</v>
      </c>
      <c r="T18" s="202" t="s">
        <v>3607</v>
      </c>
      <c r="U18" s="202" t="s">
        <v>3608</v>
      </c>
      <c r="V18" s="209">
        <v>5.3314100000000003E-2</v>
      </c>
      <c r="W18" s="209">
        <v>9.431139999999999E-2</v>
      </c>
      <c r="X18" s="209">
        <v>0.2235</v>
      </c>
      <c r="Y18" s="209">
        <v>-6.2300000000000001E-2</v>
      </c>
      <c r="Z18" s="209">
        <v>0.1167</v>
      </c>
      <c r="AA18"/>
    </row>
    <row r="19" spans="1:28" ht="14.45" customHeight="1" x14ac:dyDescent="0.25">
      <c r="A19" s="160"/>
      <c r="B19" s="202" t="s">
        <v>3714</v>
      </c>
      <c r="C19" s="202" t="s">
        <v>3440</v>
      </c>
      <c r="D19" s="202" t="s">
        <v>3603</v>
      </c>
      <c r="E19" s="202" t="s">
        <v>353</v>
      </c>
      <c r="F19" s="202" t="s">
        <v>3604</v>
      </c>
      <c r="G19" s="202" t="s">
        <v>3661</v>
      </c>
      <c r="H19" s="202" t="s">
        <v>3560</v>
      </c>
      <c r="I19" s="202" t="s">
        <v>3605</v>
      </c>
      <c r="J19" s="187"/>
      <c r="K19" s="202" t="s">
        <v>3529</v>
      </c>
      <c r="L19" s="154">
        <v>42066</v>
      </c>
      <c r="M19" s="207">
        <v>1000</v>
      </c>
      <c r="N19" s="207">
        <v>1000</v>
      </c>
      <c r="O19" s="201" t="s">
        <v>3606</v>
      </c>
      <c r="P19" s="152">
        <v>1.8086999999999999E-2</v>
      </c>
      <c r="Q19" s="152">
        <v>1.4999999999999999E-2</v>
      </c>
      <c r="R19" s="152">
        <v>0</v>
      </c>
      <c r="S19" s="152">
        <v>3.0000000000000001E-3</v>
      </c>
      <c r="T19" s="202" t="s">
        <v>3607</v>
      </c>
      <c r="U19" s="202" t="s">
        <v>3608</v>
      </c>
      <c r="V19" s="209">
        <v>6.0935800000000005E-2</v>
      </c>
      <c r="W19" s="209">
        <v>1.2461100000000001E-2</v>
      </c>
      <c r="X19" s="209">
        <v>9.3100000000000002E-2</v>
      </c>
      <c r="Y19" s="209">
        <v>0.21850000000000003</v>
      </c>
      <c r="Z19" s="209">
        <v>-0.21870000000000001</v>
      </c>
      <c r="AA19"/>
    </row>
    <row r="20" spans="1:28" ht="14.45" customHeight="1" x14ac:dyDescent="0.25">
      <c r="A20" s="160"/>
      <c r="B20" s="202" t="s">
        <v>3715</v>
      </c>
      <c r="C20" s="202" t="s">
        <v>3441</v>
      </c>
      <c r="D20" s="202" t="s">
        <v>3603</v>
      </c>
      <c r="E20" s="202" t="s">
        <v>543</v>
      </c>
      <c r="F20" s="202" t="s">
        <v>3633</v>
      </c>
      <c r="G20" s="202" t="s">
        <v>3610</v>
      </c>
      <c r="H20" s="202" t="s">
        <v>3634</v>
      </c>
      <c r="I20" s="202" t="s">
        <v>3605</v>
      </c>
      <c r="J20" s="187" t="s">
        <v>3612</v>
      </c>
      <c r="K20" s="202" t="s">
        <v>3155</v>
      </c>
      <c r="L20" s="154">
        <v>41322</v>
      </c>
      <c r="M20" s="207">
        <v>1000</v>
      </c>
      <c r="N20" s="207">
        <v>1000</v>
      </c>
      <c r="O20" s="201" t="s">
        <v>3606</v>
      </c>
      <c r="P20" s="152">
        <v>1.6234999999999999E-2</v>
      </c>
      <c r="Q20" s="152">
        <v>1.3999999999999999E-2</v>
      </c>
      <c r="R20" s="152">
        <v>0</v>
      </c>
      <c r="S20" s="152">
        <v>3.0000000000000001E-3</v>
      </c>
      <c r="T20" s="202" t="s">
        <v>3607</v>
      </c>
      <c r="U20" s="202" t="s">
        <v>3608</v>
      </c>
      <c r="V20" s="209">
        <v>2.1016900000000002E-2</v>
      </c>
      <c r="W20" s="209">
        <v>3.3311E-3</v>
      </c>
      <c r="X20" s="209">
        <v>7.3300000000000004E-2</v>
      </c>
      <c r="Y20" s="209">
        <v>6.2300000000000001E-2</v>
      </c>
      <c r="Z20" s="209">
        <v>-0.13039999999999999</v>
      </c>
      <c r="AA20"/>
    </row>
    <row r="21" spans="1:28" ht="14.45" customHeight="1" x14ac:dyDescent="0.25">
      <c r="A21" s="160"/>
      <c r="B21" s="202" t="s">
        <v>3716</v>
      </c>
      <c r="C21" s="202" t="s">
        <v>3442</v>
      </c>
      <c r="D21" s="202" t="s">
        <v>3603</v>
      </c>
      <c r="E21" s="202" t="s">
        <v>3696</v>
      </c>
      <c r="F21" s="202" t="s">
        <v>3639</v>
      </c>
      <c r="G21" s="202" t="s">
        <v>3259</v>
      </c>
      <c r="H21" s="202" t="s">
        <v>3566</v>
      </c>
      <c r="I21" s="202" t="s">
        <v>3605</v>
      </c>
      <c r="J21" s="187" t="s">
        <v>3612</v>
      </c>
      <c r="K21" s="202" t="s">
        <v>3640</v>
      </c>
      <c r="L21" s="154">
        <v>40283</v>
      </c>
      <c r="M21" s="207">
        <v>1000</v>
      </c>
      <c r="N21" s="207">
        <v>1000</v>
      </c>
      <c r="O21" s="201" t="s">
        <v>3606</v>
      </c>
      <c r="P21" s="152">
        <v>1.5070999999999999E-2</v>
      </c>
      <c r="Q21" s="152">
        <v>1.2E-2</v>
      </c>
      <c r="R21" s="152">
        <v>0</v>
      </c>
      <c r="S21" s="152">
        <v>2.3999999999999998E-3</v>
      </c>
      <c r="T21" s="202" t="s">
        <v>3607</v>
      </c>
      <c r="U21" s="202" t="s">
        <v>3608</v>
      </c>
      <c r="V21" s="209">
        <v>5.5795399999999995E-2</v>
      </c>
      <c r="W21" s="209">
        <v>4.1100399999999995E-2</v>
      </c>
      <c r="X21" s="209">
        <v>8.3800000000000013E-2</v>
      </c>
      <c r="Y21" s="209">
        <v>7.5399999999999995E-2</v>
      </c>
      <c r="Z21" s="209">
        <v>-0.1241</v>
      </c>
      <c r="AA21"/>
    </row>
    <row r="22" spans="1:28" ht="14.45" customHeight="1" x14ac:dyDescent="0.25">
      <c r="A22" s="160"/>
      <c r="B22" s="202" t="s">
        <v>3717</v>
      </c>
      <c r="C22" s="202" t="s">
        <v>3443</v>
      </c>
      <c r="D22" s="202" t="s">
        <v>3603</v>
      </c>
      <c r="E22" s="202" t="s">
        <v>353</v>
      </c>
      <c r="F22" s="202" t="s">
        <v>3604</v>
      </c>
      <c r="G22" s="202" t="s">
        <v>3571</v>
      </c>
      <c r="H22" s="202" t="s">
        <v>3560</v>
      </c>
      <c r="I22" s="202" t="s">
        <v>3605</v>
      </c>
      <c r="J22" s="187"/>
      <c r="K22" s="202" t="s">
        <v>3161</v>
      </c>
      <c r="L22" s="154">
        <v>40457</v>
      </c>
      <c r="M22" s="207">
        <v>1000</v>
      </c>
      <c r="N22" s="207">
        <v>1000</v>
      </c>
      <c r="O22" s="201" t="s">
        <v>3606</v>
      </c>
      <c r="P22" s="152">
        <v>1.8145999999999999E-2</v>
      </c>
      <c r="Q22" s="152">
        <v>1.4999999999999999E-2</v>
      </c>
      <c r="R22" s="152">
        <v>0</v>
      </c>
      <c r="S22" s="152">
        <v>3.7499999999999999E-3</v>
      </c>
      <c r="T22" s="202" t="s">
        <v>3607</v>
      </c>
      <c r="U22" s="202" t="s">
        <v>3608</v>
      </c>
      <c r="V22" s="209">
        <v>5.9869000000000006E-2</v>
      </c>
      <c r="W22" s="209">
        <v>7.7083000000000004E-3</v>
      </c>
      <c r="X22" s="209">
        <v>8.5000000000000006E-2</v>
      </c>
      <c r="Y22" s="209">
        <v>0.20480000000000001</v>
      </c>
      <c r="Z22" s="209">
        <v>-0.22270000000000001</v>
      </c>
      <c r="AA22"/>
    </row>
    <row r="23" spans="1:28" x14ac:dyDescent="0.25">
      <c r="A23" s="160"/>
      <c r="B23" s="202" t="s">
        <v>3718</v>
      </c>
      <c r="C23" s="202" t="s">
        <v>3444</v>
      </c>
      <c r="D23" s="202" t="s">
        <v>3603</v>
      </c>
      <c r="E23" s="202" t="s">
        <v>543</v>
      </c>
      <c r="F23" s="202" t="s">
        <v>3633</v>
      </c>
      <c r="G23" s="202" t="s">
        <v>3259</v>
      </c>
      <c r="H23" s="202" t="s">
        <v>3561</v>
      </c>
      <c r="I23" s="202" t="s">
        <v>3605</v>
      </c>
      <c r="J23" s="187" t="s">
        <v>3612</v>
      </c>
      <c r="K23" s="202" t="s">
        <v>3550</v>
      </c>
      <c r="L23" s="154">
        <v>39112</v>
      </c>
      <c r="M23" s="207">
        <v>1000</v>
      </c>
      <c r="N23" s="207">
        <v>750</v>
      </c>
      <c r="O23" s="201" t="s">
        <v>3606</v>
      </c>
      <c r="P23" s="152">
        <v>1.1979E-2</v>
      </c>
      <c r="Q23" s="152">
        <v>0.01</v>
      </c>
      <c r="R23" s="152">
        <v>0</v>
      </c>
      <c r="S23" s="152">
        <v>2E-3</v>
      </c>
      <c r="T23" s="202" t="s">
        <v>3607</v>
      </c>
      <c r="U23" s="202" t="s">
        <v>3608</v>
      </c>
      <c r="V23" s="209">
        <v>9.7421000000000001E-3</v>
      </c>
      <c r="W23" s="209">
        <v>1.7055E-3</v>
      </c>
      <c r="X23" s="209">
        <v>4.4199999999999996E-2</v>
      </c>
      <c r="Y23" s="209">
        <v>6.6299999999999998E-2</v>
      </c>
      <c r="Z23" s="209">
        <v>-6.5099999999999991E-2</v>
      </c>
      <c r="AA23"/>
    </row>
    <row r="24" spans="1:28" x14ac:dyDescent="0.25">
      <c r="A24" s="160"/>
      <c r="B24" s="202" t="s">
        <v>3719</v>
      </c>
      <c r="C24" s="202" t="s">
        <v>3445</v>
      </c>
      <c r="D24" s="202" t="s">
        <v>3603</v>
      </c>
      <c r="E24" s="202" t="s">
        <v>3696</v>
      </c>
      <c r="F24" s="202" t="s">
        <v>3639</v>
      </c>
      <c r="G24" s="202" t="s">
        <v>3259</v>
      </c>
      <c r="H24" s="202" t="s">
        <v>3566</v>
      </c>
      <c r="I24" s="202" t="s">
        <v>3605</v>
      </c>
      <c r="J24" s="187" t="s">
        <v>3614</v>
      </c>
      <c r="K24" s="202" t="s">
        <v>3641</v>
      </c>
      <c r="L24" s="154">
        <v>35432</v>
      </c>
      <c r="M24" s="207">
        <v>1000</v>
      </c>
      <c r="N24" s="207">
        <v>750</v>
      </c>
      <c r="O24" s="201" t="s">
        <v>3606</v>
      </c>
      <c r="P24" s="152">
        <v>1.7645999999999998E-2</v>
      </c>
      <c r="Q24" s="152">
        <v>1.4999999999999999E-2</v>
      </c>
      <c r="R24" s="152">
        <v>0</v>
      </c>
      <c r="S24" s="152">
        <v>3.0000000000000005E-3</v>
      </c>
      <c r="T24" s="202" t="s">
        <v>3607</v>
      </c>
      <c r="U24" s="202" t="s">
        <v>3608</v>
      </c>
      <c r="V24" s="209">
        <v>6.4804500000000001E-2</v>
      </c>
      <c r="W24" s="209">
        <v>2.3520599999999999E-2</v>
      </c>
      <c r="X24" s="209">
        <v>8.8200000000000001E-2</v>
      </c>
      <c r="Y24" s="209">
        <v>0.12520000000000001</v>
      </c>
      <c r="Z24" s="209">
        <v>-0.16329999999999997</v>
      </c>
      <c r="AA24"/>
      <c r="AB24"/>
    </row>
    <row r="25" spans="1:28" x14ac:dyDescent="0.25">
      <c r="A25" s="160"/>
      <c r="B25" s="202" t="s">
        <v>3720</v>
      </c>
      <c r="C25" s="202" t="s">
        <v>3446</v>
      </c>
      <c r="D25" s="202" t="s">
        <v>3603</v>
      </c>
      <c r="E25" s="202" t="s">
        <v>353</v>
      </c>
      <c r="F25" s="202" t="s">
        <v>3604</v>
      </c>
      <c r="G25" s="202" t="s">
        <v>3259</v>
      </c>
      <c r="H25" s="202" t="s">
        <v>3558</v>
      </c>
      <c r="I25" s="202" t="s">
        <v>3605</v>
      </c>
      <c r="J25" s="187" t="s">
        <v>3612</v>
      </c>
      <c r="K25" s="202" t="s">
        <v>3152</v>
      </c>
      <c r="L25" s="154">
        <v>35123</v>
      </c>
      <c r="M25" s="207">
        <v>1000</v>
      </c>
      <c r="N25" s="207">
        <v>750</v>
      </c>
      <c r="O25" s="201" t="s">
        <v>3606</v>
      </c>
      <c r="P25" s="152">
        <v>1.8067E-2</v>
      </c>
      <c r="Q25" s="152">
        <v>1.4999999999999999E-2</v>
      </c>
      <c r="R25" s="152">
        <v>0</v>
      </c>
      <c r="S25" s="152">
        <v>0</v>
      </c>
      <c r="T25" s="202" t="s">
        <v>3607</v>
      </c>
      <c r="U25" s="202" t="s">
        <v>3608</v>
      </c>
      <c r="V25" s="209">
        <v>7.6657200000000009E-2</v>
      </c>
      <c r="W25" s="209">
        <v>-2.7548200000000002E-2</v>
      </c>
      <c r="X25" s="209">
        <v>0.11449999999999999</v>
      </c>
      <c r="Y25" s="209">
        <v>0.13300000000000001</v>
      </c>
      <c r="Z25" s="209">
        <v>-0.1888</v>
      </c>
      <c r="AA25"/>
      <c r="AB25"/>
    </row>
    <row r="26" spans="1:28" x14ac:dyDescent="0.25">
      <c r="A26" s="160"/>
      <c r="B26" s="202" t="s">
        <v>3721</v>
      </c>
      <c r="C26" s="202" t="s">
        <v>3447</v>
      </c>
      <c r="D26" s="202" t="s">
        <v>3603</v>
      </c>
      <c r="E26" s="202" t="s">
        <v>3696</v>
      </c>
      <c r="F26" s="202" t="s">
        <v>3639</v>
      </c>
      <c r="G26" s="202" t="s">
        <v>3259</v>
      </c>
      <c r="H26" s="202" t="s">
        <v>3566</v>
      </c>
      <c r="I26" s="202" t="s">
        <v>3605</v>
      </c>
      <c r="J26" s="187" t="s">
        <v>3612</v>
      </c>
      <c r="K26" s="202" t="s">
        <v>3642</v>
      </c>
      <c r="L26" s="154">
        <v>41087</v>
      </c>
      <c r="M26" s="207">
        <v>1000</v>
      </c>
      <c r="N26" s="207">
        <v>1000</v>
      </c>
      <c r="O26" s="201" t="s">
        <v>3606</v>
      </c>
      <c r="P26" s="152">
        <v>1.7818000000000001E-2</v>
      </c>
      <c r="Q26" s="152">
        <v>1.4999999999999999E-2</v>
      </c>
      <c r="R26" s="152">
        <v>0</v>
      </c>
      <c r="S26" s="152">
        <v>3.0000000000000005E-3</v>
      </c>
      <c r="T26" s="202" t="s">
        <v>3607</v>
      </c>
      <c r="U26" s="202" t="s">
        <v>3608</v>
      </c>
      <c r="V26" s="209">
        <v>3.2148900000000001E-2</v>
      </c>
      <c r="W26" s="209">
        <v>1.8931E-2</v>
      </c>
      <c r="X26" s="209">
        <v>6.2199999999999998E-2</v>
      </c>
      <c r="Y26" s="209">
        <v>9.7699999999999995E-2</v>
      </c>
      <c r="Z26" s="209">
        <v>-0.13109999999999999</v>
      </c>
      <c r="AA26"/>
      <c r="AB26"/>
    </row>
    <row r="27" spans="1:28" x14ac:dyDescent="0.25">
      <c r="A27" s="160"/>
      <c r="B27" s="202" t="s">
        <v>3722</v>
      </c>
      <c r="C27" s="202" t="s">
        <v>3448</v>
      </c>
      <c r="D27" s="202" t="s">
        <v>3603</v>
      </c>
      <c r="E27" s="202" t="s">
        <v>353</v>
      </c>
      <c r="F27" s="202" t="s">
        <v>3604</v>
      </c>
      <c r="G27" s="202" t="s">
        <v>3259</v>
      </c>
      <c r="H27" s="202" t="s">
        <v>3653</v>
      </c>
      <c r="I27" s="202" t="s">
        <v>3605</v>
      </c>
      <c r="J27" s="187" t="s">
        <v>3646</v>
      </c>
      <c r="K27" s="202" t="s">
        <v>3152</v>
      </c>
      <c r="L27" s="154">
        <v>36986</v>
      </c>
      <c r="M27" s="207">
        <v>1000</v>
      </c>
      <c r="N27" s="207">
        <v>750</v>
      </c>
      <c r="O27" s="201" t="s">
        <v>3606</v>
      </c>
      <c r="P27" s="152">
        <v>1.9650000000000001E-2</v>
      </c>
      <c r="Q27" s="152">
        <v>1.6500000000000001E-2</v>
      </c>
      <c r="R27" s="152">
        <v>0</v>
      </c>
      <c r="S27" s="152">
        <v>3.3E-3</v>
      </c>
      <c r="T27" s="202" t="s">
        <v>3607</v>
      </c>
      <c r="U27" s="202" t="s">
        <v>3608</v>
      </c>
      <c r="V27" s="209">
        <v>0.1126634</v>
      </c>
      <c r="W27" s="209">
        <v>0.18816169999999999</v>
      </c>
      <c r="X27" s="209">
        <v>-9.0399999999999994E-2</v>
      </c>
      <c r="Y27" s="209">
        <v>0.12759999999999999</v>
      </c>
      <c r="Z27" s="209">
        <v>-0.1832</v>
      </c>
      <c r="AA27"/>
      <c r="AB27"/>
    </row>
    <row r="28" spans="1:28" x14ac:dyDescent="0.25">
      <c r="A28" s="160"/>
      <c r="B28" s="202" t="s">
        <v>3725</v>
      </c>
      <c r="C28" s="202" t="s">
        <v>3451</v>
      </c>
      <c r="D28" s="202" t="s">
        <v>3603</v>
      </c>
      <c r="E28" s="202" t="s">
        <v>353</v>
      </c>
      <c r="F28" s="202" t="s">
        <v>3604</v>
      </c>
      <c r="G28" s="202" t="s">
        <v>3617</v>
      </c>
      <c r="H28" s="202" t="s">
        <v>3559</v>
      </c>
      <c r="I28" s="202" t="s">
        <v>3605</v>
      </c>
      <c r="J28" s="187" t="s">
        <v>3655</v>
      </c>
      <c r="K28" s="202" t="s">
        <v>3532</v>
      </c>
      <c r="L28" s="154">
        <v>37559</v>
      </c>
      <c r="M28" s="207">
        <v>1000</v>
      </c>
      <c r="N28" s="207">
        <v>1000</v>
      </c>
      <c r="O28" s="201" t="s">
        <v>3606</v>
      </c>
      <c r="P28" s="152">
        <v>1.8031999999999999E-2</v>
      </c>
      <c r="Q28" s="152">
        <v>1.4999999999999999E-2</v>
      </c>
      <c r="R28" s="152">
        <v>0</v>
      </c>
      <c r="S28" s="152">
        <v>3.0000000000000005E-3</v>
      </c>
      <c r="T28" s="202" t="s">
        <v>3607</v>
      </c>
      <c r="U28" s="202" t="s">
        <v>3608</v>
      </c>
      <c r="V28" s="209">
        <v>0.16140599999999999</v>
      </c>
      <c r="W28" s="209">
        <v>9.7503100000000009E-2</v>
      </c>
      <c r="X28" s="209">
        <v>0.15210000000000001</v>
      </c>
      <c r="Y28" s="209">
        <v>0.22460000000000002</v>
      </c>
      <c r="Z28" s="209">
        <v>-0.15279999999999999</v>
      </c>
      <c r="AA28"/>
      <c r="AB28"/>
    </row>
    <row r="29" spans="1:28" x14ac:dyDescent="0.25">
      <c r="A29" s="160"/>
      <c r="B29" s="202" t="s">
        <v>3726</v>
      </c>
      <c r="C29" s="202" t="s">
        <v>3452</v>
      </c>
      <c r="D29" s="202" t="s">
        <v>3603</v>
      </c>
      <c r="E29" s="202" t="s">
        <v>353</v>
      </c>
      <c r="F29" s="202" t="s">
        <v>3604</v>
      </c>
      <c r="G29" s="202" t="s">
        <v>3259</v>
      </c>
      <c r="H29" s="202" t="s">
        <v>3660</v>
      </c>
      <c r="I29" s="202" t="s">
        <v>3605</v>
      </c>
      <c r="J29" s="187" t="s">
        <v>3614</v>
      </c>
      <c r="K29" s="202" t="s">
        <v>3527</v>
      </c>
      <c r="L29" s="154">
        <v>36986</v>
      </c>
      <c r="M29" s="207">
        <v>1000</v>
      </c>
      <c r="N29" s="207">
        <v>1000</v>
      </c>
      <c r="O29" s="201" t="s">
        <v>3606</v>
      </c>
      <c r="P29" s="152">
        <v>1.8055999999999999E-2</v>
      </c>
      <c r="Q29" s="152">
        <v>1.4999999999999999E-2</v>
      </c>
      <c r="R29" s="152">
        <v>0</v>
      </c>
      <c r="S29" s="152">
        <v>3.0000000000000005E-3</v>
      </c>
      <c r="T29" s="202" t="s">
        <v>3607</v>
      </c>
      <c r="U29" s="202" t="s">
        <v>3608</v>
      </c>
      <c r="V29" s="209">
        <v>-1.3219000000000002E-2</v>
      </c>
      <c r="W29" s="209">
        <v>-6.4524700000000004E-2</v>
      </c>
      <c r="X29" s="209">
        <v>1.9400000000000001E-2</v>
      </c>
      <c r="Y29" s="209">
        <v>2.18E-2</v>
      </c>
      <c r="Z29" s="209">
        <v>-5.21E-2</v>
      </c>
      <c r="AA29"/>
      <c r="AB29"/>
    </row>
    <row r="30" spans="1:28" x14ac:dyDescent="0.25">
      <c r="A30" s="160"/>
      <c r="B30" s="202" t="s">
        <v>3727</v>
      </c>
      <c r="C30" s="202" t="s">
        <v>3453</v>
      </c>
      <c r="D30" s="202" t="s">
        <v>3603</v>
      </c>
      <c r="E30" s="202" t="s">
        <v>353</v>
      </c>
      <c r="F30" s="202" t="s">
        <v>3604</v>
      </c>
      <c r="G30" s="202" t="s">
        <v>3259</v>
      </c>
      <c r="H30" s="202" t="s">
        <v>3613</v>
      </c>
      <c r="I30" s="202" t="s">
        <v>3605</v>
      </c>
      <c r="J30" s="187" t="s">
        <v>3614</v>
      </c>
      <c r="K30" s="202" t="s">
        <v>3615</v>
      </c>
      <c r="L30" s="154">
        <v>34760</v>
      </c>
      <c r="M30" s="207">
        <v>1000</v>
      </c>
      <c r="N30" s="207">
        <v>750</v>
      </c>
      <c r="O30" s="201" t="s">
        <v>3606</v>
      </c>
      <c r="P30" s="152">
        <v>1.8024999999999999E-2</v>
      </c>
      <c r="Q30" s="152">
        <v>1.4999999999999999E-2</v>
      </c>
      <c r="R30" s="152">
        <v>0</v>
      </c>
      <c r="S30" s="152">
        <v>3.0000000000000005E-3</v>
      </c>
      <c r="T30" s="202" t="s">
        <v>3607</v>
      </c>
      <c r="U30" s="202" t="s">
        <v>3608</v>
      </c>
      <c r="V30" s="209">
        <v>0.26854120000000004</v>
      </c>
      <c r="W30" s="209">
        <v>0.1535994</v>
      </c>
      <c r="X30" s="209">
        <v>0.32500000000000001</v>
      </c>
      <c r="Y30" s="209">
        <v>0.49780000000000002</v>
      </c>
      <c r="Z30" s="209">
        <v>-0.43060000000000004</v>
      </c>
      <c r="AA30"/>
      <c r="AB30"/>
    </row>
    <row r="31" spans="1:28" x14ac:dyDescent="0.25">
      <c r="A31" s="160"/>
      <c r="B31" s="202" t="s">
        <v>3724</v>
      </c>
      <c r="C31" s="202" t="s">
        <v>3450</v>
      </c>
      <c r="D31" s="202" t="s">
        <v>3603</v>
      </c>
      <c r="E31" s="202" t="s">
        <v>543</v>
      </c>
      <c r="F31" s="202" t="s">
        <v>3633</v>
      </c>
      <c r="G31" s="202" t="s">
        <v>3617</v>
      </c>
      <c r="H31" s="202" t="s">
        <v>3562</v>
      </c>
      <c r="I31" s="202" t="s">
        <v>3605</v>
      </c>
      <c r="J31" s="187" t="s">
        <v>3612</v>
      </c>
      <c r="K31" s="202" t="s">
        <v>3531</v>
      </c>
      <c r="L31" s="154">
        <v>37559</v>
      </c>
      <c r="M31" s="207">
        <v>1000</v>
      </c>
      <c r="N31" s="207">
        <v>750</v>
      </c>
      <c r="O31" s="201" t="s">
        <v>3606</v>
      </c>
      <c r="P31" s="152">
        <v>8.7889999999999999E-3</v>
      </c>
      <c r="Q31" s="152">
        <v>7.4999999999999997E-3</v>
      </c>
      <c r="R31" s="152">
        <v>0</v>
      </c>
      <c r="S31" s="152">
        <v>1.5E-3</v>
      </c>
      <c r="T31" s="202" t="s">
        <v>3607</v>
      </c>
      <c r="U31" s="202" t="s">
        <v>3608</v>
      </c>
      <c r="V31" s="209">
        <v>4.5161000000000003E-3</v>
      </c>
      <c r="W31" s="209">
        <v>3.8685000000000004E-3</v>
      </c>
      <c r="X31" s="209">
        <v>4.4699999999999997E-2</v>
      </c>
      <c r="Y31" s="209">
        <v>4.9200000000000001E-2</v>
      </c>
      <c r="Z31" s="209">
        <v>-4.9599999999999998E-2</v>
      </c>
      <c r="AA31"/>
      <c r="AB31"/>
    </row>
    <row r="32" spans="1:28" x14ac:dyDescent="0.25">
      <c r="A32" s="160"/>
      <c r="B32" s="202" t="s">
        <v>3728</v>
      </c>
      <c r="C32" s="202" t="s">
        <v>3454</v>
      </c>
      <c r="D32" s="202" t="s">
        <v>3603</v>
      </c>
      <c r="E32" s="202" t="s">
        <v>3696</v>
      </c>
      <c r="F32" s="202" t="s">
        <v>3625</v>
      </c>
      <c r="G32" s="202" t="s">
        <v>3259</v>
      </c>
      <c r="H32" s="202" t="s">
        <v>3563</v>
      </c>
      <c r="I32" s="202" t="s">
        <v>3605</v>
      </c>
      <c r="J32" s="187"/>
      <c r="K32" s="202" t="s">
        <v>3533</v>
      </c>
      <c r="L32" s="154">
        <v>42220</v>
      </c>
      <c r="M32" s="207">
        <v>5000</v>
      </c>
      <c r="N32" s="207">
        <v>750</v>
      </c>
      <c r="O32" s="201" t="s">
        <v>3606</v>
      </c>
      <c r="P32" s="152">
        <v>1.8558999999999999E-2</v>
      </c>
      <c r="Q32" s="152">
        <v>1.4999999999999999E-2</v>
      </c>
      <c r="R32" s="152">
        <v>0</v>
      </c>
      <c r="S32" s="152">
        <v>2.7499999999999998E-3</v>
      </c>
      <c r="T32" s="202" t="s">
        <v>3607</v>
      </c>
      <c r="U32" s="202" t="s">
        <v>3608</v>
      </c>
      <c r="V32" s="209">
        <v>1.3018099999999999E-2</v>
      </c>
      <c r="W32" s="209">
        <v>1.7003399999999998E-2</v>
      </c>
      <c r="X32" s="209">
        <v>8.6999999999999994E-3</v>
      </c>
      <c r="Y32" s="209">
        <v>6.8199999999999997E-2</v>
      </c>
      <c r="Z32" s="209">
        <v>-2.7799999999999998E-2</v>
      </c>
      <c r="AA32"/>
      <c r="AB32"/>
    </row>
    <row r="33" spans="1:26" customFormat="1" x14ac:dyDescent="0.25">
      <c r="A33" s="160"/>
      <c r="B33" s="202" t="s">
        <v>3723</v>
      </c>
      <c r="C33" s="202" t="s">
        <v>3449</v>
      </c>
      <c r="D33" s="202" t="s">
        <v>3603</v>
      </c>
      <c r="E33" s="202" t="s">
        <v>543</v>
      </c>
      <c r="F33" s="202" t="s">
        <v>3687</v>
      </c>
      <c r="G33" s="202" t="s">
        <v>3617</v>
      </c>
      <c r="H33" s="202" t="s">
        <v>3688</v>
      </c>
      <c r="I33" s="202" t="s">
        <v>3605</v>
      </c>
      <c r="J33" s="187"/>
      <c r="K33" s="202" t="s">
        <v>3530</v>
      </c>
      <c r="L33" s="154">
        <v>34302</v>
      </c>
      <c r="M33" s="207">
        <v>1000</v>
      </c>
      <c r="N33" s="207">
        <v>1000</v>
      </c>
      <c r="O33" s="201" t="s">
        <v>3606</v>
      </c>
      <c r="P33" s="152">
        <v>5.4169999999999999E-3</v>
      </c>
      <c r="Q33" s="152">
        <v>4.5000000000000005E-3</v>
      </c>
      <c r="R33" s="152">
        <v>0</v>
      </c>
      <c r="S33" s="152">
        <v>1.1249999999999999E-3</v>
      </c>
      <c r="T33" s="202" t="s">
        <v>3607</v>
      </c>
      <c r="U33" s="202" t="s">
        <v>3608</v>
      </c>
      <c r="V33" s="209">
        <v>2.7509000000000001E-3</v>
      </c>
      <c r="W33" s="209">
        <v>1.06704E-2</v>
      </c>
      <c r="X33" s="209">
        <v>4.9000000000000002E-2</v>
      </c>
      <c r="Y33" s="209">
        <v>4.8099999999999997E-2</v>
      </c>
      <c r="Z33" s="209">
        <v>1.3500000000000002E-2</v>
      </c>
    </row>
    <row r="34" spans="1:26" customFormat="1" x14ac:dyDescent="0.25">
      <c r="A34" s="160"/>
      <c r="B34" s="202" t="s">
        <v>3730</v>
      </c>
      <c r="C34" s="202" t="s">
        <v>3456</v>
      </c>
      <c r="D34" s="202" t="s">
        <v>3643</v>
      </c>
      <c r="E34" s="202" t="s">
        <v>3696</v>
      </c>
      <c r="F34" s="202" t="s">
        <v>3639</v>
      </c>
      <c r="G34" s="202" t="s">
        <v>3259</v>
      </c>
      <c r="H34" s="202" t="s">
        <v>3566</v>
      </c>
      <c r="I34" s="202" t="s">
        <v>3605</v>
      </c>
      <c r="J34" s="187" t="s">
        <v>3612</v>
      </c>
      <c r="K34" s="202" t="s">
        <v>3644</v>
      </c>
      <c r="L34" s="154">
        <v>42012</v>
      </c>
      <c r="M34" s="207">
        <v>1000</v>
      </c>
      <c r="N34" s="207">
        <v>1000</v>
      </c>
      <c r="O34" s="201" t="s">
        <v>3606</v>
      </c>
      <c r="P34" s="152">
        <v>1.66E-2</v>
      </c>
      <c r="Q34" s="152">
        <v>1.3500000000000002E-2</v>
      </c>
      <c r="R34" s="152">
        <v>0</v>
      </c>
      <c r="S34" s="152">
        <v>2.5000000000000001E-3</v>
      </c>
      <c r="T34" s="202" t="s">
        <v>3607</v>
      </c>
      <c r="U34" s="202" t="s">
        <v>3608</v>
      </c>
      <c r="V34" s="209">
        <v>0</v>
      </c>
      <c r="W34" s="209">
        <v>5.1559500000000001E-2</v>
      </c>
      <c r="X34" s="209">
        <v>6.0599999999999994E-2</v>
      </c>
      <c r="Y34" s="209">
        <v>7.0499999999999993E-2</v>
      </c>
      <c r="Z34" s="209">
        <v>-7.3499999999999996E-2</v>
      </c>
    </row>
    <row r="35" spans="1:26" customFormat="1" x14ac:dyDescent="0.25">
      <c r="A35" s="160"/>
      <c r="B35" s="202" t="s">
        <v>3731</v>
      </c>
      <c r="C35" s="202" t="s">
        <v>3457</v>
      </c>
      <c r="D35" s="202" t="s">
        <v>3662</v>
      </c>
      <c r="E35" s="202" t="s">
        <v>353</v>
      </c>
      <c r="F35" s="202" t="s">
        <v>3604</v>
      </c>
      <c r="G35" s="202" t="s">
        <v>3572</v>
      </c>
      <c r="H35" s="202" t="s">
        <v>3663</v>
      </c>
      <c r="I35" s="202" t="s">
        <v>3605</v>
      </c>
      <c r="J35" s="187" t="s">
        <v>3614</v>
      </c>
      <c r="K35" s="202" t="s">
        <v>3535</v>
      </c>
      <c r="L35" s="154">
        <v>38649</v>
      </c>
      <c r="M35" s="207">
        <v>1000</v>
      </c>
      <c r="N35" s="207">
        <v>1000</v>
      </c>
      <c r="O35" s="201" t="s">
        <v>3606</v>
      </c>
      <c r="P35" s="152">
        <v>1.8200000000000001E-2</v>
      </c>
      <c r="Q35" s="152">
        <v>1.4999999999999999E-2</v>
      </c>
      <c r="R35" s="152">
        <v>0</v>
      </c>
      <c r="S35" s="152">
        <v>2.5000000000000001E-3</v>
      </c>
      <c r="T35" s="202" t="s">
        <v>3607</v>
      </c>
      <c r="U35" s="202" t="s">
        <v>3608</v>
      </c>
      <c r="V35" s="209">
        <v>-2.0790000000000001E-3</v>
      </c>
      <c r="W35" s="209">
        <v>-0.1476768</v>
      </c>
      <c r="X35" s="209">
        <v>0.1477</v>
      </c>
      <c r="Y35" s="209">
        <v>0.26869999999999999</v>
      </c>
      <c r="Z35" s="209">
        <v>-0.11550000000000001</v>
      </c>
    </row>
    <row r="36" spans="1:26" customFormat="1" x14ac:dyDescent="0.25">
      <c r="A36" s="160"/>
      <c r="B36" s="202" t="s">
        <v>3732</v>
      </c>
      <c r="C36" s="202" t="s">
        <v>3458</v>
      </c>
      <c r="D36" s="202" t="s">
        <v>3678</v>
      </c>
      <c r="E36" s="202" t="s">
        <v>543</v>
      </c>
      <c r="F36" s="202" t="s">
        <v>3633</v>
      </c>
      <c r="G36" s="202" t="s">
        <v>3259</v>
      </c>
      <c r="H36" s="202" t="s">
        <v>3561</v>
      </c>
      <c r="I36" s="202" t="s">
        <v>3605</v>
      </c>
      <c r="J36" s="187" t="s">
        <v>3612</v>
      </c>
      <c r="K36" s="202" t="s">
        <v>3541</v>
      </c>
      <c r="L36" s="154">
        <v>41515</v>
      </c>
      <c r="M36" s="207">
        <v>1000</v>
      </c>
      <c r="N36" s="207">
        <v>0</v>
      </c>
      <c r="O36" s="201" t="s">
        <v>3606</v>
      </c>
      <c r="P36" s="152">
        <v>1.38E-2</v>
      </c>
      <c r="Q36" s="152">
        <v>1.1000000000000001E-2</v>
      </c>
      <c r="R36" s="152">
        <v>0</v>
      </c>
      <c r="S36" s="152">
        <v>2.5000000000000001E-3</v>
      </c>
      <c r="T36" s="202" t="s">
        <v>3618</v>
      </c>
      <c r="U36" s="202" t="s">
        <v>3619</v>
      </c>
      <c r="V36" s="209">
        <v>9.835E-4</v>
      </c>
      <c r="W36" s="209">
        <v>1.7258599999999999E-2</v>
      </c>
      <c r="X36" s="209">
        <v>1.47E-2</v>
      </c>
      <c r="Y36" s="209">
        <v>7.22E-2</v>
      </c>
      <c r="Z36" s="209">
        <v>-0.1459</v>
      </c>
    </row>
    <row r="37" spans="1:26" customFormat="1" x14ac:dyDescent="0.25">
      <c r="A37" s="160"/>
      <c r="B37" s="202" t="s">
        <v>3729</v>
      </c>
      <c r="C37" s="202" t="s">
        <v>3455</v>
      </c>
      <c r="D37" s="202" t="s">
        <v>3643</v>
      </c>
      <c r="E37" s="202" t="s">
        <v>543</v>
      </c>
      <c r="F37" s="202" t="s">
        <v>3633</v>
      </c>
      <c r="G37" s="202" t="s">
        <v>3617</v>
      </c>
      <c r="H37" s="202" t="s">
        <v>3562</v>
      </c>
      <c r="I37" s="202" t="s">
        <v>3605</v>
      </c>
      <c r="J37" s="187" t="s">
        <v>3612</v>
      </c>
      <c r="K37" s="202" t="s">
        <v>3534</v>
      </c>
      <c r="L37" s="154">
        <v>37073</v>
      </c>
      <c r="M37" s="207">
        <v>1000</v>
      </c>
      <c r="N37" s="207">
        <v>1000</v>
      </c>
      <c r="O37" s="201" t="s">
        <v>3606</v>
      </c>
      <c r="P37" s="152">
        <v>1.4500000000000001E-2</v>
      </c>
      <c r="Q37" s="152">
        <v>1.1000000000000001E-2</v>
      </c>
      <c r="R37" s="152">
        <v>0</v>
      </c>
      <c r="S37" s="152">
        <v>2E-3</v>
      </c>
      <c r="T37" s="202" t="s">
        <v>3607</v>
      </c>
      <c r="U37" s="202" t="s">
        <v>3608</v>
      </c>
      <c r="V37" s="209">
        <v>1.5692E-3</v>
      </c>
      <c r="W37" s="209">
        <v>1.1890599999999999E-2</v>
      </c>
      <c r="X37" s="209">
        <v>7.5499999999999998E-2</v>
      </c>
      <c r="Y37" s="209">
        <v>0.1255</v>
      </c>
      <c r="Z37" s="209">
        <v>-0.10529999999999999</v>
      </c>
    </row>
    <row r="38" spans="1:26" customFormat="1" x14ac:dyDescent="0.25">
      <c r="A38" s="160"/>
      <c r="B38" s="202" t="s">
        <v>3701</v>
      </c>
      <c r="C38" s="202" t="s">
        <v>3702</v>
      </c>
      <c r="D38" s="202" t="s">
        <v>3678</v>
      </c>
      <c r="E38" s="202" t="s">
        <v>447</v>
      </c>
      <c r="F38" s="202" t="s">
        <v>3633</v>
      </c>
      <c r="G38" s="202" t="s">
        <v>3259</v>
      </c>
      <c r="H38" s="202" t="s">
        <v>3561</v>
      </c>
      <c r="I38" s="202" t="s">
        <v>3605</v>
      </c>
      <c r="J38" s="187" t="s">
        <v>3612</v>
      </c>
      <c r="K38" s="202" t="s">
        <v>3705</v>
      </c>
      <c r="L38" s="154">
        <v>41243</v>
      </c>
      <c r="M38" s="207">
        <v>1000</v>
      </c>
      <c r="N38" s="207">
        <v>1000</v>
      </c>
      <c r="O38" s="201" t="s">
        <v>3606</v>
      </c>
      <c r="P38" s="152">
        <v>1.4E-2</v>
      </c>
      <c r="Q38" s="152">
        <v>1.1000000000000001E-2</v>
      </c>
      <c r="R38" s="152">
        <v>0</v>
      </c>
      <c r="S38" s="152">
        <v>3.7499999999999999E-3</v>
      </c>
      <c r="T38" s="202" t="s">
        <v>3618</v>
      </c>
      <c r="U38" s="202" t="s">
        <v>3619</v>
      </c>
      <c r="V38" s="209">
        <v>4.7440000000000004E-4</v>
      </c>
      <c r="W38" s="209">
        <v>2.6489E-3</v>
      </c>
      <c r="X38" s="209">
        <v>8.1900000000000001E-2</v>
      </c>
      <c r="Y38" s="209">
        <v>0.1399</v>
      </c>
      <c r="Z38" s="209">
        <v>-0.1258</v>
      </c>
    </row>
    <row r="39" spans="1:26" customFormat="1" x14ac:dyDescent="0.25">
      <c r="A39" s="160"/>
      <c r="B39" s="202" t="s">
        <v>3733</v>
      </c>
      <c r="C39" s="202" t="s">
        <v>3459</v>
      </c>
      <c r="D39" s="202" t="s">
        <v>3616</v>
      </c>
      <c r="E39" s="202" t="s">
        <v>353</v>
      </c>
      <c r="F39" s="202" t="s">
        <v>3604</v>
      </c>
      <c r="G39" s="202" t="s">
        <v>3259</v>
      </c>
      <c r="H39" s="202" t="s">
        <v>3665</v>
      </c>
      <c r="I39" s="202" t="s">
        <v>3605</v>
      </c>
      <c r="J39" s="187"/>
      <c r="K39" s="202" t="s">
        <v>3666</v>
      </c>
      <c r="L39" s="154">
        <v>42809</v>
      </c>
      <c r="M39" s="207">
        <v>1000</v>
      </c>
      <c r="N39" s="207">
        <v>0</v>
      </c>
      <c r="O39" s="201" t="s">
        <v>3606</v>
      </c>
      <c r="P39" s="152">
        <v>1.9699999999999999E-2</v>
      </c>
      <c r="Q39" s="152">
        <v>1.4999999999999999E-2</v>
      </c>
      <c r="R39" s="152">
        <v>0</v>
      </c>
      <c r="S39" s="152">
        <v>3.7499999999999999E-3</v>
      </c>
      <c r="T39" s="202" t="s">
        <v>3618</v>
      </c>
      <c r="U39" s="202" t="s">
        <v>3619</v>
      </c>
      <c r="V39" s="209">
        <v>-6.4995000000000001E-3</v>
      </c>
      <c r="W39" s="209">
        <v>0.1174935</v>
      </c>
      <c r="X39" s="209">
        <v>0.12</v>
      </c>
      <c r="Y39" s="209">
        <v>4.24E-2</v>
      </c>
      <c r="Z39" s="209">
        <v>2.9300000000000003E-2</v>
      </c>
    </row>
    <row r="40" spans="1:26" customFormat="1" x14ac:dyDescent="0.25">
      <c r="A40" s="160"/>
      <c r="B40" s="202" t="s">
        <v>3734</v>
      </c>
      <c r="C40" s="202" t="s">
        <v>3460</v>
      </c>
      <c r="D40" s="202" t="s">
        <v>3616</v>
      </c>
      <c r="E40" s="202" t="s">
        <v>353</v>
      </c>
      <c r="F40" s="202" t="s">
        <v>3604</v>
      </c>
      <c r="G40" s="202" t="s">
        <v>3617</v>
      </c>
      <c r="H40" s="202" t="s">
        <v>3557</v>
      </c>
      <c r="I40" s="202" t="s">
        <v>3605</v>
      </c>
      <c r="J40" s="187" t="s">
        <v>3612</v>
      </c>
      <c r="K40" s="202" t="s">
        <v>3537</v>
      </c>
      <c r="L40" s="154">
        <v>39191</v>
      </c>
      <c r="M40" s="207">
        <v>1000</v>
      </c>
      <c r="N40" s="207">
        <v>0</v>
      </c>
      <c r="O40" s="201" t="s">
        <v>3606</v>
      </c>
      <c r="P40" s="152">
        <v>1.7100000000000001E-2</v>
      </c>
      <c r="Q40" s="152">
        <v>1.2500000000000001E-2</v>
      </c>
      <c r="R40" s="152">
        <v>0</v>
      </c>
      <c r="S40" s="152">
        <v>3.7499999999999999E-3</v>
      </c>
      <c r="T40" s="202" t="s">
        <v>3618</v>
      </c>
      <c r="U40" s="202" t="s">
        <v>3619</v>
      </c>
      <c r="V40" s="209">
        <v>2.8438999999999999E-3</v>
      </c>
      <c r="W40" s="209">
        <v>-1.8663E-3</v>
      </c>
      <c r="X40" s="209">
        <v>0.25690000000000002</v>
      </c>
      <c r="Y40" s="209">
        <v>0.42520000000000002</v>
      </c>
      <c r="Z40" s="209">
        <v>-0.32880000000000004</v>
      </c>
    </row>
    <row r="41" spans="1:26" customFormat="1" x14ac:dyDescent="0.25">
      <c r="A41" s="160"/>
      <c r="B41" s="202" t="s">
        <v>3815</v>
      </c>
      <c r="C41" s="202" t="s">
        <v>3816</v>
      </c>
      <c r="D41" s="202" t="s">
        <v>3817</v>
      </c>
      <c r="E41" s="202" t="s">
        <v>543</v>
      </c>
      <c r="F41" s="202" t="s">
        <v>3633</v>
      </c>
      <c r="G41" s="202" t="s">
        <v>3617</v>
      </c>
      <c r="H41" s="202" t="s">
        <v>3562</v>
      </c>
      <c r="I41" s="202" t="s">
        <v>3605</v>
      </c>
      <c r="J41" s="187"/>
      <c r="K41" s="202" t="s">
        <v>3818</v>
      </c>
      <c r="L41" s="154" t="s">
        <v>3819</v>
      </c>
      <c r="M41" s="207">
        <v>1000</v>
      </c>
      <c r="N41" s="207" t="s">
        <v>44</v>
      </c>
      <c r="O41" s="201" t="s">
        <v>3606</v>
      </c>
      <c r="P41" s="152">
        <v>0</v>
      </c>
      <c r="Q41" s="152">
        <v>8.0000000000000002E-3</v>
      </c>
      <c r="R41" s="152">
        <v>0</v>
      </c>
      <c r="S41" s="152">
        <v>2.5000000000000001E-3</v>
      </c>
      <c r="T41" s="202" t="s">
        <v>3618</v>
      </c>
      <c r="U41" s="202" t="s">
        <v>3619</v>
      </c>
      <c r="V41" s="209">
        <v>2.8800000000000001E-4</v>
      </c>
      <c r="W41" s="209">
        <v>9.2978000000000002E-3</v>
      </c>
      <c r="X41" s="209"/>
      <c r="Y41" s="209"/>
      <c r="Z41" s="209"/>
    </row>
    <row r="42" spans="1:26" customFormat="1" x14ac:dyDescent="0.25">
      <c r="A42" s="160"/>
      <c r="B42" s="202" t="s">
        <v>3735</v>
      </c>
      <c r="C42" s="202" t="s">
        <v>3461</v>
      </c>
      <c r="D42" s="202" t="s">
        <v>3645</v>
      </c>
      <c r="E42" s="202" t="s">
        <v>3696</v>
      </c>
      <c r="F42" s="202" t="s">
        <v>3639</v>
      </c>
      <c r="G42" s="202" t="s">
        <v>3617</v>
      </c>
      <c r="H42" s="202" t="s">
        <v>3566</v>
      </c>
      <c r="I42" s="202" t="s">
        <v>3605</v>
      </c>
      <c r="J42" s="187" t="s">
        <v>3646</v>
      </c>
      <c r="K42" s="202" t="s">
        <v>3647</v>
      </c>
      <c r="L42" s="154">
        <v>36152</v>
      </c>
      <c r="M42" s="207">
        <v>2500</v>
      </c>
      <c r="N42" s="207">
        <v>100</v>
      </c>
      <c r="O42" s="201" t="s">
        <v>3606</v>
      </c>
      <c r="P42" s="152">
        <v>1.8800000000000001E-2</v>
      </c>
      <c r="Q42" s="152">
        <v>0.01</v>
      </c>
      <c r="R42" s="152">
        <v>0</v>
      </c>
      <c r="S42" s="152">
        <v>3.7499999999999999E-3</v>
      </c>
      <c r="T42" s="202" t="s">
        <v>3618</v>
      </c>
      <c r="U42" s="202" t="s">
        <v>3619</v>
      </c>
      <c r="V42" s="209">
        <v>-3.8719999999999998E-4</v>
      </c>
      <c r="W42" s="209">
        <v>5.8444999999999999E-3</v>
      </c>
      <c r="X42" s="209">
        <v>0.1366</v>
      </c>
      <c r="Y42" s="209">
        <v>0.1361</v>
      </c>
      <c r="Z42" s="209">
        <v>-0.1757</v>
      </c>
    </row>
    <row r="43" spans="1:26" customFormat="1" x14ac:dyDescent="0.25">
      <c r="A43" s="160"/>
      <c r="B43" s="202" t="s">
        <v>3736</v>
      </c>
      <c r="C43" s="202" t="s">
        <v>3462</v>
      </c>
      <c r="D43" s="202" t="s">
        <v>3645</v>
      </c>
      <c r="E43" s="202" t="s">
        <v>353</v>
      </c>
      <c r="F43" s="202" t="s">
        <v>3604</v>
      </c>
      <c r="G43" s="202" t="s">
        <v>3259</v>
      </c>
      <c r="H43" s="202" t="s">
        <v>3667</v>
      </c>
      <c r="I43" s="202" t="s">
        <v>3605</v>
      </c>
      <c r="J43" s="187" t="s">
        <v>3614</v>
      </c>
      <c r="K43" s="202" t="s">
        <v>3538</v>
      </c>
      <c r="L43" s="154">
        <v>37892</v>
      </c>
      <c r="M43" s="207">
        <v>2500</v>
      </c>
      <c r="N43" s="207">
        <v>100</v>
      </c>
      <c r="O43" s="201" t="s">
        <v>3606</v>
      </c>
      <c r="P43" s="152">
        <v>2.18E-2</v>
      </c>
      <c r="Q43" s="152">
        <v>1.2500000000000001E-2</v>
      </c>
      <c r="R43" s="152">
        <v>0</v>
      </c>
      <c r="S43" s="152">
        <v>3.7499999999999999E-3</v>
      </c>
      <c r="T43" s="202" t="s">
        <v>3618</v>
      </c>
      <c r="U43" s="202" t="s">
        <v>3619</v>
      </c>
      <c r="V43" s="209">
        <v>-2.1684E-3</v>
      </c>
      <c r="W43" s="209">
        <v>8.4020399999999995E-2</v>
      </c>
      <c r="X43" s="209">
        <v>3.4000000000000002E-2</v>
      </c>
      <c r="Y43" s="209">
        <v>7.6999999999999999E-2</v>
      </c>
      <c r="Z43" s="209">
        <v>-0.23089999999999999</v>
      </c>
    </row>
    <row r="44" spans="1:26" customFormat="1" x14ac:dyDescent="0.25">
      <c r="A44" s="160"/>
      <c r="B44" s="202" t="s">
        <v>3737</v>
      </c>
      <c r="C44" s="202" t="s">
        <v>3463</v>
      </c>
      <c r="D44" s="202" t="s">
        <v>3645</v>
      </c>
      <c r="E44" s="202" t="s">
        <v>353</v>
      </c>
      <c r="F44" s="202" t="s">
        <v>3604</v>
      </c>
      <c r="G44" s="202" t="s">
        <v>3617</v>
      </c>
      <c r="H44" s="202" t="s">
        <v>3557</v>
      </c>
      <c r="I44" s="202" t="s">
        <v>3605</v>
      </c>
      <c r="J44" s="187" t="s">
        <v>3612</v>
      </c>
      <c r="K44" s="202" t="s">
        <v>3537</v>
      </c>
      <c r="L44" s="154">
        <v>36152</v>
      </c>
      <c r="M44" s="207">
        <v>2500</v>
      </c>
      <c r="N44" s="207">
        <v>100</v>
      </c>
      <c r="O44" s="201" t="s">
        <v>3606</v>
      </c>
      <c r="P44" s="152">
        <v>2.1299999999999999E-2</v>
      </c>
      <c r="Q44" s="152">
        <v>1.2500000000000001E-2</v>
      </c>
      <c r="R44" s="152">
        <v>0</v>
      </c>
      <c r="S44" s="152">
        <v>4.4999999999999997E-3</v>
      </c>
      <c r="T44" s="202" t="s">
        <v>3618</v>
      </c>
      <c r="U44" s="202" t="s">
        <v>3619</v>
      </c>
      <c r="V44" s="209">
        <v>8.3372999999999989E-3</v>
      </c>
      <c r="W44" s="209">
        <v>4.5088000000000003E-3</v>
      </c>
      <c r="X44" s="209">
        <v>0.26850000000000002</v>
      </c>
      <c r="Y44" s="209">
        <v>0.37130000000000002</v>
      </c>
      <c r="Z44" s="209">
        <v>-0.34320000000000001</v>
      </c>
    </row>
    <row r="45" spans="1:26" customFormat="1" x14ac:dyDescent="0.25">
      <c r="A45" s="160"/>
      <c r="B45" s="202" t="s">
        <v>3742</v>
      </c>
      <c r="C45" s="202" t="s">
        <v>3468</v>
      </c>
      <c r="D45" s="202" t="s">
        <v>3632</v>
      </c>
      <c r="E45" s="202" t="s">
        <v>353</v>
      </c>
      <c r="F45" s="202" t="s">
        <v>3604</v>
      </c>
      <c r="G45" s="202" t="s">
        <v>3610</v>
      </c>
      <c r="H45" s="202" t="s">
        <v>3611</v>
      </c>
      <c r="I45" s="202" t="s">
        <v>3605</v>
      </c>
      <c r="J45" s="187" t="s">
        <v>3655</v>
      </c>
      <c r="K45" s="202" t="s">
        <v>3151</v>
      </c>
      <c r="L45" s="154">
        <v>38441</v>
      </c>
      <c r="M45" s="207">
        <v>1000</v>
      </c>
      <c r="N45" s="207">
        <v>5000</v>
      </c>
      <c r="O45" s="201" t="s">
        <v>3606</v>
      </c>
      <c r="P45" s="152">
        <v>1.7066000000000001E-2</v>
      </c>
      <c r="Q45" s="152">
        <v>1.4999999999999999E-2</v>
      </c>
      <c r="R45" s="152">
        <v>0</v>
      </c>
      <c r="S45" s="152">
        <v>3.5000000000000001E-3</v>
      </c>
      <c r="T45" s="202" t="s">
        <v>3607</v>
      </c>
      <c r="U45" s="202" t="s">
        <v>3608</v>
      </c>
      <c r="V45" s="209">
        <v>0.16761569999999998</v>
      </c>
      <c r="W45" s="209">
        <v>0.18165870000000001</v>
      </c>
      <c r="X45" s="209">
        <v>1.23E-2</v>
      </c>
      <c r="Y45" s="209">
        <v>5.3099999999999994E-2</v>
      </c>
      <c r="Z45" s="209">
        <v>-0.25950000000000001</v>
      </c>
    </row>
    <row r="46" spans="1:26" customFormat="1" x14ac:dyDescent="0.25">
      <c r="A46" s="160"/>
      <c r="B46" s="202" t="s">
        <v>3738</v>
      </c>
      <c r="C46" s="202" t="s">
        <v>3464</v>
      </c>
      <c r="D46" s="202" t="s">
        <v>3632</v>
      </c>
      <c r="E46" s="202" t="s">
        <v>543</v>
      </c>
      <c r="F46" s="202" t="s">
        <v>3633</v>
      </c>
      <c r="G46" s="202" t="s">
        <v>3259</v>
      </c>
      <c r="H46" s="202" t="s">
        <v>3561</v>
      </c>
      <c r="I46" s="202" t="s">
        <v>3605</v>
      </c>
      <c r="J46" s="187" t="s">
        <v>3612</v>
      </c>
      <c r="K46" s="202" t="s">
        <v>3539</v>
      </c>
      <c r="L46" s="154">
        <v>40125</v>
      </c>
      <c r="M46" s="207">
        <v>1000</v>
      </c>
      <c r="N46" s="207">
        <v>5000</v>
      </c>
      <c r="O46" s="201" t="s">
        <v>3606</v>
      </c>
      <c r="P46" s="152">
        <v>9.3520000000000009E-3</v>
      </c>
      <c r="Q46" s="152">
        <v>6.9999999999999993E-3</v>
      </c>
      <c r="R46" s="152">
        <v>0</v>
      </c>
      <c r="S46" s="152">
        <v>2.5000000000000001E-3</v>
      </c>
      <c r="T46" s="202" t="s">
        <v>3607</v>
      </c>
      <c r="U46" s="202" t="s">
        <v>3608</v>
      </c>
      <c r="V46" s="209">
        <v>1.8820999999999998E-3</v>
      </c>
      <c r="W46" s="209">
        <v>-9.9194000000000001E-3</v>
      </c>
      <c r="X46" s="209">
        <v>3.0099999999999998E-2</v>
      </c>
      <c r="Y46" s="209">
        <v>5.5099999999999996E-2</v>
      </c>
      <c r="Z46" s="209">
        <v>-0.1061</v>
      </c>
    </row>
    <row r="47" spans="1:26" customFormat="1" x14ac:dyDescent="0.25">
      <c r="A47" s="160"/>
      <c r="B47" s="202" t="s">
        <v>3739</v>
      </c>
      <c r="C47" s="202" t="s">
        <v>3465</v>
      </c>
      <c r="D47" s="202" t="s">
        <v>3632</v>
      </c>
      <c r="E47" s="202" t="s">
        <v>353</v>
      </c>
      <c r="F47" s="202" t="s">
        <v>3604</v>
      </c>
      <c r="G47" s="202" t="s">
        <v>3617</v>
      </c>
      <c r="H47" s="202" t="s">
        <v>3559</v>
      </c>
      <c r="I47" s="202" t="s">
        <v>3605</v>
      </c>
      <c r="J47" s="187" t="s">
        <v>3614</v>
      </c>
      <c r="K47" s="202" t="s">
        <v>3540</v>
      </c>
      <c r="L47" s="154">
        <v>38442</v>
      </c>
      <c r="M47" s="207">
        <v>1000</v>
      </c>
      <c r="N47" s="207">
        <v>5000</v>
      </c>
      <c r="O47" s="201" t="s">
        <v>3606</v>
      </c>
      <c r="P47" s="152">
        <v>1.7177000000000001E-2</v>
      </c>
      <c r="Q47" s="152">
        <v>1.4999999999999999E-2</v>
      </c>
      <c r="R47" s="152">
        <v>0</v>
      </c>
      <c r="S47" s="152">
        <v>3.4999999999999996E-3</v>
      </c>
      <c r="T47" s="202" t="s">
        <v>3607</v>
      </c>
      <c r="U47" s="202" t="s">
        <v>3608</v>
      </c>
      <c r="V47" s="209">
        <v>1.53002E-2</v>
      </c>
      <c r="W47" s="209">
        <v>4.4394999999999997E-2</v>
      </c>
      <c r="X47" s="209">
        <v>0.26250000000000001</v>
      </c>
      <c r="Y47" s="209">
        <v>0.311</v>
      </c>
      <c r="Z47" s="209">
        <v>-0.1918</v>
      </c>
    </row>
    <row r="48" spans="1:26" customFormat="1" x14ac:dyDescent="0.25">
      <c r="A48" s="160"/>
      <c r="B48" s="202" t="s">
        <v>3740</v>
      </c>
      <c r="C48" s="202" t="s">
        <v>3466</v>
      </c>
      <c r="D48" s="202" t="s">
        <v>3632</v>
      </c>
      <c r="E48" s="202" t="s">
        <v>353</v>
      </c>
      <c r="F48" s="202" t="s">
        <v>3604</v>
      </c>
      <c r="G48" s="202" t="s">
        <v>3258</v>
      </c>
      <c r="H48" s="202" t="s">
        <v>3564</v>
      </c>
      <c r="I48" s="202" t="s">
        <v>3605</v>
      </c>
      <c r="J48" s="187" t="s">
        <v>3655</v>
      </c>
      <c r="K48" s="202" t="s">
        <v>3157</v>
      </c>
      <c r="L48" s="154">
        <v>42257</v>
      </c>
      <c r="M48" s="207">
        <v>1000</v>
      </c>
      <c r="N48" s="207">
        <v>5000</v>
      </c>
      <c r="O48" s="201" t="s">
        <v>3606</v>
      </c>
      <c r="P48" s="152">
        <v>1.7294E-2</v>
      </c>
      <c r="Q48" s="152">
        <v>1.4999999999999999E-2</v>
      </c>
      <c r="R48" s="152">
        <v>0</v>
      </c>
      <c r="S48" s="152">
        <v>3.5000000000000001E-3</v>
      </c>
      <c r="T48" s="202" t="s">
        <v>3607</v>
      </c>
      <c r="U48" s="202" t="s">
        <v>3608</v>
      </c>
      <c r="V48" s="209">
        <v>9.7156400000000004E-2</v>
      </c>
      <c r="W48" s="209">
        <v>9.5672800000000002E-2</v>
      </c>
      <c r="X48" s="209">
        <v>4.4199999999999996E-2</v>
      </c>
      <c r="Y48" s="209">
        <v>-0.24559999999999998</v>
      </c>
      <c r="Z48" s="209">
        <v>-0.28559999999999997</v>
      </c>
    </row>
    <row r="49" spans="1:26" customFormat="1" x14ac:dyDescent="0.25">
      <c r="A49" s="160"/>
      <c r="B49" s="202" t="s">
        <v>3741</v>
      </c>
      <c r="C49" s="202" t="s">
        <v>3467</v>
      </c>
      <c r="D49" s="202" t="s">
        <v>3632</v>
      </c>
      <c r="E49" s="202" t="s">
        <v>543</v>
      </c>
      <c r="F49" s="202" t="s">
        <v>3633</v>
      </c>
      <c r="G49" s="202" t="s">
        <v>3610</v>
      </c>
      <c r="H49" s="202" t="s">
        <v>3634</v>
      </c>
      <c r="I49" s="202" t="s">
        <v>3605</v>
      </c>
      <c r="J49" s="187" t="s">
        <v>3612</v>
      </c>
      <c r="K49" s="202" t="s">
        <v>3155</v>
      </c>
      <c r="L49" s="154">
        <v>40372</v>
      </c>
      <c r="M49" s="207">
        <v>1000</v>
      </c>
      <c r="N49" s="207">
        <v>5000</v>
      </c>
      <c r="O49" s="201" t="s">
        <v>3606</v>
      </c>
      <c r="P49" s="152">
        <v>1.2201999999999999E-2</v>
      </c>
      <c r="Q49" s="152">
        <v>0.01</v>
      </c>
      <c r="R49" s="152">
        <v>0</v>
      </c>
      <c r="S49" s="152">
        <v>2.5000000000000001E-3</v>
      </c>
      <c r="T49" s="202" t="s">
        <v>3607</v>
      </c>
      <c r="U49" s="202" t="s">
        <v>3608</v>
      </c>
      <c r="V49" s="209">
        <v>1.8786400000000002E-2</v>
      </c>
      <c r="W49" s="209">
        <v>1.1016399999999999E-2</v>
      </c>
      <c r="X49" s="209">
        <v>6.9500000000000006E-2</v>
      </c>
      <c r="Y49" s="209">
        <v>6.2199999999999998E-2</v>
      </c>
      <c r="Z49" s="209">
        <v>-0.12789999999999999</v>
      </c>
    </row>
    <row r="50" spans="1:26" customFormat="1" x14ac:dyDescent="0.25">
      <c r="A50" s="160"/>
      <c r="B50" s="202" t="s">
        <v>3743</v>
      </c>
      <c r="C50" s="202" t="s">
        <v>3469</v>
      </c>
      <c r="D50" s="202" t="s">
        <v>3632</v>
      </c>
      <c r="E50" s="202" t="s">
        <v>353</v>
      </c>
      <c r="F50" s="202" t="s">
        <v>3604</v>
      </c>
      <c r="G50" s="202" t="s">
        <v>3571</v>
      </c>
      <c r="H50" s="202" t="s">
        <v>3560</v>
      </c>
      <c r="I50" s="202" t="s">
        <v>3605</v>
      </c>
      <c r="J50" s="187"/>
      <c r="K50" s="202" t="s">
        <v>3161</v>
      </c>
      <c r="L50" s="154">
        <v>41739</v>
      </c>
      <c r="M50" s="207">
        <v>1000</v>
      </c>
      <c r="N50" s="207">
        <v>5000</v>
      </c>
      <c r="O50" s="201" t="s">
        <v>3606</v>
      </c>
      <c r="P50" s="152">
        <v>1.3056E-2</v>
      </c>
      <c r="Q50" s="152">
        <v>0.01</v>
      </c>
      <c r="R50" s="152">
        <v>0</v>
      </c>
      <c r="S50" s="152">
        <v>3.5000000000000001E-3</v>
      </c>
      <c r="T50" s="202" t="s">
        <v>3607</v>
      </c>
      <c r="U50" s="202" t="s">
        <v>3608</v>
      </c>
      <c r="V50" s="209">
        <v>3.00938E-2</v>
      </c>
      <c r="W50" s="209">
        <v>3.9899900000000002E-2</v>
      </c>
      <c r="X50" s="209">
        <v>8.4399999999999989E-2</v>
      </c>
      <c r="Y50" s="209">
        <v>0.1734</v>
      </c>
      <c r="Z50" s="209">
        <v>-7.3200000000000001E-2</v>
      </c>
    </row>
    <row r="51" spans="1:26" customFormat="1" x14ac:dyDescent="0.25">
      <c r="A51" s="160"/>
      <c r="B51" s="202" t="s">
        <v>3744</v>
      </c>
      <c r="C51" s="202" t="s">
        <v>3470</v>
      </c>
      <c r="D51" s="202" t="s">
        <v>3632</v>
      </c>
      <c r="E51" s="202" t="s">
        <v>3696</v>
      </c>
      <c r="F51" s="202" t="s">
        <v>3639</v>
      </c>
      <c r="G51" s="202" t="s">
        <v>3259</v>
      </c>
      <c r="H51" s="202" t="s">
        <v>3566</v>
      </c>
      <c r="I51" s="202" t="s">
        <v>3605</v>
      </c>
      <c r="J51" s="187" t="s">
        <v>3612</v>
      </c>
      <c r="K51" s="202" t="s">
        <v>3648</v>
      </c>
      <c r="L51" s="154">
        <v>41597</v>
      </c>
      <c r="M51" s="207">
        <v>1000</v>
      </c>
      <c r="N51" s="207">
        <v>5000</v>
      </c>
      <c r="O51" s="201" t="s">
        <v>3606</v>
      </c>
      <c r="P51" s="152">
        <v>1.6657999999999999E-2</v>
      </c>
      <c r="Q51" s="152">
        <v>1.4499999999999999E-2</v>
      </c>
      <c r="R51" s="152">
        <v>0</v>
      </c>
      <c r="S51" s="152">
        <v>3.5000000000000001E-3</v>
      </c>
      <c r="T51" s="202" t="s">
        <v>3607</v>
      </c>
      <c r="U51" s="202" t="s">
        <v>3608</v>
      </c>
      <c r="V51" s="209">
        <v>5.7773E-3</v>
      </c>
      <c r="W51" s="209">
        <v>1.7612200000000001E-2</v>
      </c>
      <c r="X51" s="209">
        <v>9.9199999999999997E-2</v>
      </c>
      <c r="Y51" s="209">
        <v>0.10539999999999999</v>
      </c>
      <c r="Z51" s="209">
        <v>-0.15460000000000002</v>
      </c>
    </row>
    <row r="52" spans="1:26" customFormat="1" x14ac:dyDescent="0.25">
      <c r="A52" s="160"/>
      <c r="B52" s="202" t="s">
        <v>3745</v>
      </c>
      <c r="C52" s="202" t="s">
        <v>3471</v>
      </c>
      <c r="D52" s="202" t="s">
        <v>3632</v>
      </c>
      <c r="E52" s="202" t="s">
        <v>543</v>
      </c>
      <c r="F52" s="202" t="s">
        <v>3633</v>
      </c>
      <c r="G52" s="202" t="s">
        <v>3259</v>
      </c>
      <c r="H52" s="202" t="s">
        <v>3561</v>
      </c>
      <c r="I52" s="202" t="s">
        <v>3605</v>
      </c>
      <c r="J52" s="187" t="s">
        <v>3612</v>
      </c>
      <c r="K52" s="202" t="s">
        <v>3541</v>
      </c>
      <c r="L52" s="154">
        <v>41326</v>
      </c>
      <c r="M52" s="207">
        <v>1000</v>
      </c>
      <c r="N52" s="207">
        <v>5000</v>
      </c>
      <c r="O52" s="201" t="s">
        <v>3606</v>
      </c>
      <c r="P52" s="152">
        <v>1.1934999999999999E-2</v>
      </c>
      <c r="Q52" s="152">
        <v>0.01</v>
      </c>
      <c r="R52" s="152">
        <v>0</v>
      </c>
      <c r="S52" s="152">
        <v>2.5000000000000001E-3</v>
      </c>
      <c r="T52" s="202" t="s">
        <v>3607</v>
      </c>
      <c r="U52" s="202" t="s">
        <v>3608</v>
      </c>
      <c r="V52" s="209">
        <v>1.5011099999999999E-2</v>
      </c>
      <c r="W52" s="209">
        <v>-1.9892999999999998E-3</v>
      </c>
      <c r="X52" s="209">
        <v>3.2400000000000005E-2</v>
      </c>
      <c r="Y52" s="209">
        <v>5.96E-2</v>
      </c>
      <c r="Z52" s="209">
        <v>-6.7699999999999996E-2</v>
      </c>
    </row>
    <row r="53" spans="1:26" customFormat="1" x14ac:dyDescent="0.25">
      <c r="A53" s="160"/>
      <c r="B53" s="202" t="s">
        <v>3746</v>
      </c>
      <c r="C53" s="202" t="s">
        <v>3472</v>
      </c>
      <c r="D53" s="202" t="s">
        <v>3632</v>
      </c>
      <c r="E53" s="202" t="s">
        <v>353</v>
      </c>
      <c r="F53" s="202" t="s">
        <v>3604</v>
      </c>
      <c r="G53" s="202" t="s">
        <v>3259</v>
      </c>
      <c r="H53" s="202" t="s">
        <v>3558</v>
      </c>
      <c r="I53" s="202" t="s">
        <v>3605</v>
      </c>
      <c r="J53" s="187" t="s">
        <v>3614</v>
      </c>
      <c r="K53" s="202" t="s">
        <v>3153</v>
      </c>
      <c r="L53" s="154">
        <v>39413</v>
      </c>
      <c r="M53" s="207">
        <v>1000</v>
      </c>
      <c r="N53" s="207">
        <v>5000</v>
      </c>
      <c r="O53" s="201" t="s">
        <v>3606</v>
      </c>
      <c r="P53" s="152">
        <v>1.7186E-2</v>
      </c>
      <c r="Q53" s="152">
        <v>1.4999999999999999E-2</v>
      </c>
      <c r="R53" s="152">
        <v>0</v>
      </c>
      <c r="S53" s="152">
        <v>3.5000000000000001E-3</v>
      </c>
      <c r="T53" s="202" t="s">
        <v>3607</v>
      </c>
      <c r="U53" s="202" t="s">
        <v>3608</v>
      </c>
      <c r="V53" s="209">
        <v>8.9128999999999996E-3</v>
      </c>
      <c r="W53" s="209">
        <v>4.3781299999999995E-2</v>
      </c>
      <c r="X53" s="209">
        <v>7.9500000000000001E-2</v>
      </c>
      <c r="Y53" s="209">
        <v>0.14510000000000001</v>
      </c>
      <c r="Z53" s="209">
        <v>-9.1899999999999996E-2</v>
      </c>
    </row>
    <row r="54" spans="1:26" customFormat="1" x14ac:dyDescent="0.25">
      <c r="A54" s="160"/>
      <c r="B54" s="202" t="s">
        <v>3747</v>
      </c>
      <c r="C54" s="202" t="s">
        <v>3473</v>
      </c>
      <c r="D54" s="202" t="s">
        <v>3632</v>
      </c>
      <c r="E54" s="202" t="s">
        <v>543</v>
      </c>
      <c r="F54" s="202" t="s">
        <v>3633</v>
      </c>
      <c r="G54" s="202" t="s">
        <v>3259</v>
      </c>
      <c r="H54" s="202" t="s">
        <v>3562</v>
      </c>
      <c r="I54" s="202" t="s">
        <v>3605</v>
      </c>
      <c r="J54" s="187" t="s">
        <v>3614</v>
      </c>
      <c r="K54" s="202" t="s">
        <v>3542</v>
      </c>
      <c r="L54" s="154">
        <v>39692</v>
      </c>
      <c r="M54" s="207">
        <v>1000</v>
      </c>
      <c r="N54" s="207">
        <v>5000</v>
      </c>
      <c r="O54" s="201" t="s">
        <v>3606</v>
      </c>
      <c r="P54" s="152">
        <v>1.0711E-2</v>
      </c>
      <c r="Q54" s="152">
        <v>8.5000000000000006E-3</v>
      </c>
      <c r="R54" s="152">
        <v>0</v>
      </c>
      <c r="S54" s="152">
        <v>2.5000000000000001E-3</v>
      </c>
      <c r="T54" s="202" t="s">
        <v>3607</v>
      </c>
      <c r="U54" s="202" t="s">
        <v>3608</v>
      </c>
      <c r="V54" s="209">
        <v>1.5893999999999999E-3</v>
      </c>
      <c r="W54" s="209">
        <v>1.2357400000000001E-2</v>
      </c>
      <c r="X54" s="209">
        <v>8.8200000000000001E-2</v>
      </c>
      <c r="Y54" s="209">
        <v>0.1048</v>
      </c>
      <c r="Z54" s="209">
        <v>-0.1011</v>
      </c>
    </row>
    <row r="55" spans="1:26" customFormat="1" x14ac:dyDescent="0.25">
      <c r="A55" s="160"/>
      <c r="B55" s="202" t="s">
        <v>3748</v>
      </c>
      <c r="C55" s="202" t="s">
        <v>3474</v>
      </c>
      <c r="D55" s="202" t="s">
        <v>3649</v>
      </c>
      <c r="E55" s="202" t="s">
        <v>3696</v>
      </c>
      <c r="F55" s="202" t="s">
        <v>3639</v>
      </c>
      <c r="G55" s="202" t="s">
        <v>3259</v>
      </c>
      <c r="H55" s="202" t="s">
        <v>3566</v>
      </c>
      <c r="I55" s="202" t="s">
        <v>3605</v>
      </c>
      <c r="J55" s="187" t="s">
        <v>3612</v>
      </c>
      <c r="K55" s="202" t="s">
        <v>3650</v>
      </c>
      <c r="L55" s="154">
        <v>41058</v>
      </c>
      <c r="M55" s="207">
        <v>1000</v>
      </c>
      <c r="N55" s="207">
        <v>5000</v>
      </c>
      <c r="O55" s="201" t="s">
        <v>3606</v>
      </c>
      <c r="P55" s="152">
        <v>1.4200000000000001E-2</v>
      </c>
      <c r="Q55" s="152">
        <v>1.2500000000000001E-2</v>
      </c>
      <c r="R55" s="152">
        <v>0</v>
      </c>
      <c r="S55" s="152">
        <v>3.5000000000000001E-3</v>
      </c>
      <c r="T55" s="202" t="s">
        <v>3607</v>
      </c>
      <c r="U55" s="202" t="s">
        <v>3608</v>
      </c>
      <c r="V55" s="209">
        <v>6.0382000000000005E-3</v>
      </c>
      <c r="W55" s="209">
        <v>4.53929E-2</v>
      </c>
      <c r="X55" s="209">
        <v>8.199999999999999E-2</v>
      </c>
      <c r="Y55" s="209">
        <v>8.4100000000000008E-2</v>
      </c>
      <c r="Z55" s="209">
        <v>-0.1188</v>
      </c>
    </row>
    <row r="56" spans="1:26" customFormat="1" x14ac:dyDescent="0.25">
      <c r="A56" s="160"/>
      <c r="B56" s="202" t="s">
        <v>3749</v>
      </c>
      <c r="C56" s="202" t="s">
        <v>3475</v>
      </c>
      <c r="D56" s="202" t="s">
        <v>3632</v>
      </c>
      <c r="E56" s="202" t="s">
        <v>3696</v>
      </c>
      <c r="F56" s="202" t="s">
        <v>3625</v>
      </c>
      <c r="G56" s="202" t="s">
        <v>3259</v>
      </c>
      <c r="H56" s="202" t="s">
        <v>3570</v>
      </c>
      <c r="I56" s="202" t="s">
        <v>3605</v>
      </c>
      <c r="J56" s="187" t="s">
        <v>3612</v>
      </c>
      <c r="K56" s="202" t="s">
        <v>3543</v>
      </c>
      <c r="L56" s="154">
        <v>38683</v>
      </c>
      <c r="M56" s="207">
        <v>1000</v>
      </c>
      <c r="N56" s="207">
        <v>5000</v>
      </c>
      <c r="O56" s="201" t="s">
        <v>3606</v>
      </c>
      <c r="P56" s="152">
        <v>1.46E-2</v>
      </c>
      <c r="Q56" s="152">
        <v>1.2500000000000001E-2</v>
      </c>
      <c r="R56" s="152">
        <v>0</v>
      </c>
      <c r="S56" s="152">
        <v>3.5000000000000001E-3</v>
      </c>
      <c r="T56" s="202" t="s">
        <v>3607</v>
      </c>
      <c r="U56" s="202" t="s">
        <v>3608</v>
      </c>
      <c r="V56" s="209">
        <v>1.8906999999999999E-3</v>
      </c>
      <c r="W56" s="209">
        <v>-3.2670299999999999E-2</v>
      </c>
      <c r="X56" s="209">
        <v>7.9500000000000001E-2</v>
      </c>
      <c r="Y56" s="209">
        <v>1.4000000000000002E-3</v>
      </c>
      <c r="Z56" s="209">
        <v>-0.1109</v>
      </c>
    </row>
    <row r="57" spans="1:26" customFormat="1" x14ac:dyDescent="0.25">
      <c r="A57" s="160"/>
      <c r="B57" s="202" t="s">
        <v>3750</v>
      </c>
      <c r="C57" s="202" t="s">
        <v>3476</v>
      </c>
      <c r="D57" s="202" t="s">
        <v>3632</v>
      </c>
      <c r="E57" s="202" t="s">
        <v>353</v>
      </c>
      <c r="F57" s="202" t="s">
        <v>3604</v>
      </c>
      <c r="G57" s="202" t="s">
        <v>3259</v>
      </c>
      <c r="H57" s="202" t="s">
        <v>3558</v>
      </c>
      <c r="I57" s="202" t="s">
        <v>3605</v>
      </c>
      <c r="J57" s="187" t="s">
        <v>3614</v>
      </c>
      <c r="K57" s="202" t="s">
        <v>3159</v>
      </c>
      <c r="L57" s="154">
        <v>29705</v>
      </c>
      <c r="M57" s="207">
        <v>1000</v>
      </c>
      <c r="N57" s="207">
        <v>5000</v>
      </c>
      <c r="O57" s="201" t="s">
        <v>3606</v>
      </c>
      <c r="P57" s="152">
        <v>1.72E-2</v>
      </c>
      <c r="Q57" s="152">
        <v>1.4999999999999999E-2</v>
      </c>
      <c r="R57" s="152">
        <v>0</v>
      </c>
      <c r="S57" s="152">
        <v>3.5000000000000001E-3</v>
      </c>
      <c r="T57" s="202" t="s">
        <v>3607</v>
      </c>
      <c r="U57" s="202" t="s">
        <v>3608</v>
      </c>
      <c r="V57" s="209">
        <v>1.2799799999999998E-2</v>
      </c>
      <c r="W57" s="209">
        <v>3.3360000000000001E-2</v>
      </c>
      <c r="X57" s="209">
        <v>0.14980000000000002</v>
      </c>
      <c r="Y57" s="209">
        <v>0.2606</v>
      </c>
      <c r="Z57" s="209">
        <v>-0.15679999999999999</v>
      </c>
    </row>
    <row r="58" spans="1:26" customFormat="1" x14ac:dyDescent="0.25">
      <c r="A58" s="160"/>
      <c r="B58" s="202" t="s">
        <v>3751</v>
      </c>
      <c r="C58" s="202" t="s">
        <v>3477</v>
      </c>
      <c r="D58" s="202" t="s">
        <v>3632</v>
      </c>
      <c r="E58" s="202" t="s">
        <v>543</v>
      </c>
      <c r="F58" s="202" t="s">
        <v>3633</v>
      </c>
      <c r="G58" s="202" t="s">
        <v>3259</v>
      </c>
      <c r="H58" s="202" t="s">
        <v>3561</v>
      </c>
      <c r="I58" s="202" t="s">
        <v>3605</v>
      </c>
      <c r="J58" s="187" t="s">
        <v>3612</v>
      </c>
      <c r="K58" s="202" t="s">
        <v>3635</v>
      </c>
      <c r="L58" s="154">
        <v>40331</v>
      </c>
      <c r="M58" s="207">
        <v>1000</v>
      </c>
      <c r="N58" s="207">
        <v>5000</v>
      </c>
      <c r="O58" s="201" t="s">
        <v>3606</v>
      </c>
      <c r="P58" s="152">
        <v>1.2149E-2</v>
      </c>
      <c r="Q58" s="152">
        <v>0.01</v>
      </c>
      <c r="R58" s="152">
        <v>0</v>
      </c>
      <c r="S58" s="152">
        <v>2.5000000000000001E-3</v>
      </c>
      <c r="T58" s="202" t="s">
        <v>3607</v>
      </c>
      <c r="U58" s="202" t="s">
        <v>3608</v>
      </c>
      <c r="V58" s="209">
        <v>2.2507E-3</v>
      </c>
      <c r="W58" s="209">
        <v>6.7825000000000003E-3</v>
      </c>
      <c r="X58" s="209">
        <v>5.28E-2</v>
      </c>
      <c r="Y58" s="209">
        <v>5.8799999999999998E-2</v>
      </c>
      <c r="Z58" s="209">
        <v>-3.4700000000000002E-2</v>
      </c>
    </row>
    <row r="59" spans="1:26" customFormat="1" x14ac:dyDescent="0.25">
      <c r="A59" s="160"/>
      <c r="B59" s="202" t="s">
        <v>3752</v>
      </c>
      <c r="C59" s="202" t="s">
        <v>3478</v>
      </c>
      <c r="D59" s="202" t="s">
        <v>3632</v>
      </c>
      <c r="E59" s="202" t="s">
        <v>353</v>
      </c>
      <c r="F59" s="202" t="s">
        <v>3604</v>
      </c>
      <c r="G59" s="202" t="s">
        <v>3629</v>
      </c>
      <c r="H59" s="202" t="s">
        <v>3564</v>
      </c>
      <c r="I59" s="202" t="s">
        <v>3605</v>
      </c>
      <c r="J59" s="187" t="s">
        <v>3612</v>
      </c>
      <c r="K59" s="202" t="s">
        <v>3544</v>
      </c>
      <c r="L59" s="154">
        <v>38441</v>
      </c>
      <c r="M59" s="207">
        <v>1000</v>
      </c>
      <c r="N59" s="207">
        <v>5000</v>
      </c>
      <c r="O59" s="201" t="s">
        <v>3606</v>
      </c>
      <c r="P59" s="152">
        <v>1.7585E-2</v>
      </c>
      <c r="Q59" s="152">
        <v>1.4999999999999999E-2</v>
      </c>
      <c r="R59" s="152">
        <v>0</v>
      </c>
      <c r="S59" s="152">
        <v>3.4999999999999996E-3</v>
      </c>
      <c r="T59" s="202" t="s">
        <v>3607</v>
      </c>
      <c r="U59" s="202" t="s">
        <v>3608</v>
      </c>
      <c r="V59" s="209">
        <v>0.17292580000000002</v>
      </c>
      <c r="W59" s="209">
        <v>0.1731307</v>
      </c>
      <c r="X59" s="209">
        <v>0.121</v>
      </c>
      <c r="Y59" s="209">
        <v>-0.10189999999999999</v>
      </c>
      <c r="Z59" s="209">
        <v>-0.29260000000000003</v>
      </c>
    </row>
    <row r="60" spans="1:26" customFormat="1" x14ac:dyDescent="0.25">
      <c r="A60" s="160"/>
      <c r="B60" s="202" t="s">
        <v>3753</v>
      </c>
      <c r="C60" s="202" t="s">
        <v>3479</v>
      </c>
      <c r="D60" s="202" t="s">
        <v>3679</v>
      </c>
      <c r="E60" s="202" t="s">
        <v>543</v>
      </c>
      <c r="F60" s="202" t="s">
        <v>3633</v>
      </c>
      <c r="G60" s="202" t="s">
        <v>3259</v>
      </c>
      <c r="H60" s="202" t="s">
        <v>3562</v>
      </c>
      <c r="I60" s="202" t="s">
        <v>3605</v>
      </c>
      <c r="J60" s="187" t="s">
        <v>3614</v>
      </c>
      <c r="K60" s="202" t="s">
        <v>3526</v>
      </c>
      <c r="L60" s="154">
        <v>41791</v>
      </c>
      <c r="M60" s="207">
        <v>1000</v>
      </c>
      <c r="N60" s="207">
        <v>5000</v>
      </c>
      <c r="O60" s="201" t="s">
        <v>3606</v>
      </c>
      <c r="P60" s="152">
        <v>1.1781E-2</v>
      </c>
      <c r="Q60" s="152">
        <v>0.01</v>
      </c>
      <c r="R60" s="152">
        <v>0</v>
      </c>
      <c r="S60" s="152">
        <v>2.5000000000000001E-3</v>
      </c>
      <c r="T60" s="202" t="s">
        <v>3607</v>
      </c>
      <c r="U60" s="202" t="s">
        <v>3608</v>
      </c>
      <c r="V60" s="209">
        <v>1.5776000000000002E-3</v>
      </c>
      <c r="W60" s="209">
        <v>7.7295000000000003E-3</v>
      </c>
      <c r="X60" s="209">
        <v>5.9500000000000004E-2</v>
      </c>
      <c r="Y60" s="209">
        <v>4.9500000000000002E-2</v>
      </c>
      <c r="Z60" s="209">
        <v>-8.1900000000000001E-2</v>
      </c>
    </row>
    <row r="61" spans="1:26" customFormat="1" x14ac:dyDescent="0.25">
      <c r="A61" s="160"/>
      <c r="B61" s="202" t="s">
        <v>3754</v>
      </c>
      <c r="C61" s="202" t="s">
        <v>3480</v>
      </c>
      <c r="D61" s="202" t="s">
        <v>3632</v>
      </c>
      <c r="E61" s="202" t="s">
        <v>543</v>
      </c>
      <c r="F61" s="202" t="s">
        <v>3633</v>
      </c>
      <c r="G61" s="202" t="s">
        <v>3617</v>
      </c>
      <c r="H61" s="202" t="s">
        <v>3562</v>
      </c>
      <c r="I61" s="202" t="s">
        <v>3605</v>
      </c>
      <c r="J61" s="187" t="s">
        <v>3612</v>
      </c>
      <c r="K61" s="202" t="s">
        <v>3636</v>
      </c>
      <c r="L61" s="154">
        <v>39734</v>
      </c>
      <c r="M61" s="207">
        <v>1000</v>
      </c>
      <c r="N61" s="207">
        <v>5000</v>
      </c>
      <c r="O61" s="201" t="s">
        <v>3606</v>
      </c>
      <c r="P61" s="152">
        <v>1.2002000000000001E-2</v>
      </c>
      <c r="Q61" s="152">
        <v>0.01</v>
      </c>
      <c r="R61" s="152">
        <v>0</v>
      </c>
      <c r="S61" s="152">
        <v>2.5000000000000001E-3</v>
      </c>
      <c r="T61" s="202" t="s">
        <v>3607</v>
      </c>
      <c r="U61" s="202" t="s">
        <v>3608</v>
      </c>
      <c r="V61" s="209">
        <v>3.4900000000000003E-4</v>
      </c>
      <c r="W61" s="209">
        <v>8.9324999999999995E-3</v>
      </c>
      <c r="X61" s="209">
        <v>4.9200000000000001E-2</v>
      </c>
      <c r="Y61" s="209">
        <v>4.6500000000000007E-2</v>
      </c>
      <c r="Z61" s="209">
        <v>5.9999999999999995E-4</v>
      </c>
    </row>
    <row r="62" spans="1:26" customFormat="1" x14ac:dyDescent="0.25">
      <c r="A62" s="160"/>
      <c r="B62" s="202" t="s">
        <v>3755</v>
      </c>
      <c r="C62" s="202" t="s">
        <v>3481</v>
      </c>
      <c r="D62" s="202" t="s">
        <v>3632</v>
      </c>
      <c r="E62" s="202" t="s">
        <v>353</v>
      </c>
      <c r="F62" s="202" t="s">
        <v>3604</v>
      </c>
      <c r="G62" s="202" t="s">
        <v>3573</v>
      </c>
      <c r="H62" s="202" t="s">
        <v>3565</v>
      </c>
      <c r="I62" s="202" t="s">
        <v>3605</v>
      </c>
      <c r="J62" s="187"/>
      <c r="K62" s="202" t="s">
        <v>3545</v>
      </c>
      <c r="L62" s="154">
        <v>41613</v>
      </c>
      <c r="M62" s="207">
        <v>1000</v>
      </c>
      <c r="N62" s="207">
        <v>5000</v>
      </c>
      <c r="O62" s="201" t="s">
        <v>3606</v>
      </c>
      <c r="P62" s="152">
        <v>1.745E-2</v>
      </c>
      <c r="Q62" s="152">
        <v>1.4999999999999999E-2</v>
      </c>
      <c r="R62" s="152">
        <v>0</v>
      </c>
      <c r="S62" s="152">
        <v>6.3E-3</v>
      </c>
      <c r="T62" s="202" t="s">
        <v>3607</v>
      </c>
      <c r="U62" s="202" t="s">
        <v>3608</v>
      </c>
      <c r="V62" s="209">
        <v>-8.5368000000000006E-3</v>
      </c>
      <c r="W62" s="209">
        <v>9.1581899999999994E-2</v>
      </c>
      <c r="X62" s="209">
        <v>0.33960000000000001</v>
      </c>
      <c r="Y62" s="209">
        <v>0.308</v>
      </c>
      <c r="Z62" s="209">
        <v>-0.23039999999999999</v>
      </c>
    </row>
    <row r="63" spans="1:26" customFormat="1" x14ac:dyDescent="0.25">
      <c r="A63" s="160"/>
      <c r="B63" s="202" t="s">
        <v>3759</v>
      </c>
      <c r="C63" s="202" t="s">
        <v>3689</v>
      </c>
      <c r="D63" s="202" t="s">
        <v>3632</v>
      </c>
      <c r="E63" s="202" t="s">
        <v>543</v>
      </c>
      <c r="F63" s="202" t="s">
        <v>3687</v>
      </c>
      <c r="G63" s="202" t="s">
        <v>3617</v>
      </c>
      <c r="H63" s="202" t="s">
        <v>3688</v>
      </c>
      <c r="I63" s="202" t="s">
        <v>3605</v>
      </c>
      <c r="J63" s="187"/>
      <c r="K63" s="202" t="s">
        <v>3154</v>
      </c>
      <c r="L63" s="154">
        <v>31788</v>
      </c>
      <c r="M63" s="207">
        <v>1000</v>
      </c>
      <c r="N63" s="207">
        <v>0</v>
      </c>
      <c r="O63" s="201" t="s">
        <v>3606</v>
      </c>
      <c r="P63" s="152">
        <v>5.1489999999999999E-3</v>
      </c>
      <c r="Q63" s="152">
        <v>4.0000000000000001E-3</v>
      </c>
      <c r="R63" s="152">
        <v>0</v>
      </c>
      <c r="S63" s="152">
        <v>1E-3</v>
      </c>
      <c r="T63" s="202" t="s">
        <v>3607</v>
      </c>
      <c r="U63" s="202" t="s">
        <v>3608</v>
      </c>
      <c r="V63" s="209">
        <v>3.1469000000000002E-3</v>
      </c>
      <c r="W63" s="209">
        <v>1.1105100000000001E-2</v>
      </c>
      <c r="X63" s="209">
        <v>5.1399999999999994E-2</v>
      </c>
      <c r="Y63" s="209">
        <v>5.0700000000000002E-2</v>
      </c>
      <c r="Z63" s="209">
        <v>1.3899999999999999E-2</v>
      </c>
    </row>
    <row r="64" spans="1:26" customFormat="1" x14ac:dyDescent="0.25">
      <c r="A64" s="160"/>
      <c r="B64" s="202" t="s">
        <v>3756</v>
      </c>
      <c r="C64" s="202" t="s">
        <v>3482</v>
      </c>
      <c r="D64" s="202" t="s">
        <v>3632</v>
      </c>
      <c r="E64" s="202" t="s">
        <v>353</v>
      </c>
      <c r="F64" s="202" t="s">
        <v>3604</v>
      </c>
      <c r="G64" s="202" t="s">
        <v>3617</v>
      </c>
      <c r="H64" s="202" t="s">
        <v>3557</v>
      </c>
      <c r="I64" s="202" t="s">
        <v>3605</v>
      </c>
      <c r="J64" s="187" t="s">
        <v>3646</v>
      </c>
      <c r="K64" s="202" t="s">
        <v>3546</v>
      </c>
      <c r="L64" s="154">
        <v>38441</v>
      </c>
      <c r="M64" s="207">
        <v>1000</v>
      </c>
      <c r="N64" s="207">
        <v>5000</v>
      </c>
      <c r="O64" s="201" t="s">
        <v>3606</v>
      </c>
      <c r="P64" s="152">
        <v>1.7195999999999999E-2</v>
      </c>
      <c r="Q64" s="152">
        <v>1.4999999999999999E-2</v>
      </c>
      <c r="R64" s="152">
        <v>0</v>
      </c>
      <c r="S64" s="152">
        <v>3.5000000000000001E-3</v>
      </c>
      <c r="T64" s="202" t="s">
        <v>3607</v>
      </c>
      <c r="U64" s="202" t="s">
        <v>3608</v>
      </c>
      <c r="V64" s="209">
        <v>2.0458799999999999E-2</v>
      </c>
      <c r="W64" s="209">
        <v>7.8578999999999993E-3</v>
      </c>
      <c r="X64" s="209">
        <v>0.33090000000000003</v>
      </c>
      <c r="Y64" s="209">
        <v>0.3483</v>
      </c>
      <c r="Z64" s="209">
        <v>-0.26780000000000004</v>
      </c>
    </row>
    <row r="65" spans="1:26" customFormat="1" x14ac:dyDescent="0.25">
      <c r="A65" s="160"/>
      <c r="B65" s="202" t="s">
        <v>3757</v>
      </c>
      <c r="C65" s="202" t="s">
        <v>3483</v>
      </c>
      <c r="D65" s="202" t="s">
        <v>3632</v>
      </c>
      <c r="E65" s="202" t="s">
        <v>353</v>
      </c>
      <c r="F65" s="202" t="s">
        <v>3604</v>
      </c>
      <c r="G65" s="202" t="s">
        <v>3617</v>
      </c>
      <c r="H65" s="202" t="s">
        <v>3559</v>
      </c>
      <c r="I65" s="202" t="s">
        <v>3605</v>
      </c>
      <c r="J65" s="187" t="s">
        <v>3612</v>
      </c>
      <c r="K65" s="202" t="s">
        <v>3540</v>
      </c>
      <c r="L65" s="154">
        <v>30867</v>
      </c>
      <c r="M65" s="207">
        <v>1000</v>
      </c>
      <c r="N65" s="207">
        <v>5000</v>
      </c>
      <c r="O65" s="201" t="s">
        <v>3606</v>
      </c>
      <c r="P65" s="152">
        <v>1.6806000000000001E-2</v>
      </c>
      <c r="Q65" s="152">
        <v>1.4999999999999999E-2</v>
      </c>
      <c r="R65" s="152">
        <v>0</v>
      </c>
      <c r="S65" s="152">
        <v>3.5000000000000001E-3</v>
      </c>
      <c r="T65" s="202" t="s">
        <v>3607</v>
      </c>
      <c r="U65" s="202" t="s">
        <v>3608</v>
      </c>
      <c r="V65" s="209">
        <v>1.9562900000000001E-2</v>
      </c>
      <c r="W65" s="209">
        <v>2.2862399999999998E-2</v>
      </c>
      <c r="X65" s="209">
        <v>0.22899999999999998</v>
      </c>
      <c r="Y65" s="209">
        <v>0.26940000000000003</v>
      </c>
      <c r="Z65" s="209">
        <v>-0.22219999999999998</v>
      </c>
    </row>
    <row r="66" spans="1:26" customFormat="1" x14ac:dyDescent="0.25">
      <c r="A66" s="160"/>
      <c r="B66" s="202" t="s">
        <v>3758</v>
      </c>
      <c r="C66" s="202" t="s">
        <v>3484</v>
      </c>
      <c r="D66" s="202" t="s">
        <v>3632</v>
      </c>
      <c r="E66" s="202" t="s">
        <v>353</v>
      </c>
      <c r="F66" s="202" t="s">
        <v>3604</v>
      </c>
      <c r="G66" s="202" t="s">
        <v>3617</v>
      </c>
      <c r="H66" s="202" t="s">
        <v>3559</v>
      </c>
      <c r="I66" s="202" t="s">
        <v>3605</v>
      </c>
      <c r="J66" s="187" t="s">
        <v>3614</v>
      </c>
      <c r="K66" s="202" t="s">
        <v>3547</v>
      </c>
      <c r="L66" s="154">
        <v>39267</v>
      </c>
      <c r="M66" s="207">
        <v>1000</v>
      </c>
      <c r="N66" s="207">
        <v>5000</v>
      </c>
      <c r="O66" s="201" t="s">
        <v>3606</v>
      </c>
      <c r="P66" s="152">
        <v>1.6975000000000001E-2</v>
      </c>
      <c r="Q66" s="152">
        <v>1.4999999999999999E-2</v>
      </c>
      <c r="R66" s="152">
        <v>0</v>
      </c>
      <c r="S66" s="152">
        <v>3.5000000000000001E-3</v>
      </c>
      <c r="T66" s="202" t="s">
        <v>3607</v>
      </c>
      <c r="U66" s="202" t="s">
        <v>3608</v>
      </c>
      <c r="V66" s="209">
        <v>1.6707199999999998E-2</v>
      </c>
      <c r="W66" s="209">
        <v>3.5006599999999999E-2</v>
      </c>
      <c r="X66" s="209">
        <v>0.28000000000000003</v>
      </c>
      <c r="Y66" s="209">
        <v>0.30430000000000001</v>
      </c>
      <c r="Z66" s="209">
        <v>-0.2021</v>
      </c>
    </row>
    <row r="67" spans="1:26" customFormat="1" x14ac:dyDescent="0.25">
      <c r="A67" s="160"/>
      <c r="B67" s="202" t="s">
        <v>3760</v>
      </c>
      <c r="C67" s="202" t="s">
        <v>3485</v>
      </c>
      <c r="D67" s="202" t="s">
        <v>3680</v>
      </c>
      <c r="E67" s="202" t="s">
        <v>543</v>
      </c>
      <c r="F67" s="202" t="s">
        <v>3633</v>
      </c>
      <c r="G67" s="202" t="s">
        <v>3617</v>
      </c>
      <c r="H67" s="202" t="s">
        <v>3562</v>
      </c>
      <c r="I67" s="202" t="s">
        <v>3605</v>
      </c>
      <c r="J67" s="187" t="s">
        <v>3612</v>
      </c>
      <c r="K67" s="202" t="s">
        <v>3534</v>
      </c>
      <c r="L67" s="154">
        <v>41687</v>
      </c>
      <c r="M67" s="207">
        <v>2500</v>
      </c>
      <c r="N67" s="207">
        <v>0</v>
      </c>
      <c r="O67" s="201" t="s">
        <v>3606</v>
      </c>
      <c r="P67" s="152">
        <v>1.47E-2</v>
      </c>
      <c r="Q67" s="152">
        <v>1.3500000000000002E-2</v>
      </c>
      <c r="R67" s="152">
        <v>0</v>
      </c>
      <c r="S67" s="152">
        <v>2.5000000000000001E-3</v>
      </c>
      <c r="T67" s="202" t="s">
        <v>3618</v>
      </c>
      <c r="U67" s="202" t="s">
        <v>3619</v>
      </c>
      <c r="V67" s="209">
        <v>1.7889E-3</v>
      </c>
      <c r="W67" s="209">
        <v>1.38805E-2</v>
      </c>
      <c r="X67" s="209">
        <v>8.4000000000000005E-2</v>
      </c>
      <c r="Y67" s="209">
        <v>0.10949999999999999</v>
      </c>
      <c r="Z67" s="209">
        <v>-0.1419</v>
      </c>
    </row>
    <row r="68" spans="1:26" customFormat="1" x14ac:dyDescent="0.25">
      <c r="A68" s="160"/>
      <c r="B68" s="202" t="s">
        <v>3761</v>
      </c>
      <c r="C68" s="202" t="s">
        <v>3486</v>
      </c>
      <c r="D68" s="202" t="s">
        <v>3680</v>
      </c>
      <c r="E68" s="202" t="s">
        <v>543</v>
      </c>
      <c r="F68" s="202" t="s">
        <v>3633</v>
      </c>
      <c r="G68" s="202" t="s">
        <v>3617</v>
      </c>
      <c r="H68" s="202" t="s">
        <v>3562</v>
      </c>
      <c r="I68" s="202" t="s">
        <v>3605</v>
      </c>
      <c r="J68" s="187" t="s">
        <v>3612</v>
      </c>
      <c r="K68" s="202" t="s">
        <v>3526</v>
      </c>
      <c r="L68" s="154">
        <v>42008</v>
      </c>
      <c r="M68" s="207">
        <v>2500</v>
      </c>
      <c r="N68" s="207">
        <v>0</v>
      </c>
      <c r="O68" s="201" t="s">
        <v>3606</v>
      </c>
      <c r="P68" s="152">
        <v>1.4999999999999999E-2</v>
      </c>
      <c r="Q68" s="152">
        <v>1.3500000000000002E-2</v>
      </c>
      <c r="R68" s="152">
        <v>0</v>
      </c>
      <c r="S68" s="152">
        <v>2.5000000000000001E-3</v>
      </c>
      <c r="T68" s="202" t="s">
        <v>3618</v>
      </c>
      <c r="U68" s="202" t="s">
        <v>3619</v>
      </c>
      <c r="V68" s="209">
        <v>2.5429000000000003E-3</v>
      </c>
      <c r="W68" s="209">
        <v>2.2697800000000001E-2</v>
      </c>
      <c r="X68" s="209">
        <v>5.7200000000000001E-2</v>
      </c>
      <c r="Y68" s="209">
        <v>7.0699999999999999E-2</v>
      </c>
      <c r="Z68" s="209">
        <v>-0.12939999999999999</v>
      </c>
    </row>
    <row r="69" spans="1:26" customFormat="1" x14ac:dyDescent="0.25">
      <c r="A69" s="160"/>
      <c r="B69" s="202" t="s">
        <v>3762</v>
      </c>
      <c r="C69" s="202" t="s">
        <v>3487</v>
      </c>
      <c r="D69" s="202" t="s">
        <v>3680</v>
      </c>
      <c r="E69" s="202" t="s">
        <v>543</v>
      </c>
      <c r="F69" s="202" t="s">
        <v>3633</v>
      </c>
      <c r="G69" s="202" t="s">
        <v>3617</v>
      </c>
      <c r="H69" s="202" t="s">
        <v>3562</v>
      </c>
      <c r="I69" s="202" t="s">
        <v>3605</v>
      </c>
      <c r="J69" s="187" t="s">
        <v>3655</v>
      </c>
      <c r="K69" s="202" t="s">
        <v>3548</v>
      </c>
      <c r="L69" s="154">
        <v>41687</v>
      </c>
      <c r="M69" s="207">
        <v>2500</v>
      </c>
      <c r="N69" s="207">
        <v>0</v>
      </c>
      <c r="O69" s="201" t="s">
        <v>3606</v>
      </c>
      <c r="P69" s="152">
        <v>1.0800000000000001E-2</v>
      </c>
      <c r="Q69" s="152">
        <v>0.01</v>
      </c>
      <c r="R69" s="152">
        <v>0</v>
      </c>
      <c r="S69" s="152">
        <v>2.5000000000000001E-3</v>
      </c>
      <c r="T69" s="202" t="s">
        <v>3618</v>
      </c>
      <c r="U69" s="202" t="s">
        <v>3619</v>
      </c>
      <c r="V69" s="209">
        <v>7.9679999999999996E-4</v>
      </c>
      <c r="W69" s="209">
        <v>4.7999999999999996E-3</v>
      </c>
      <c r="X69" s="209">
        <v>4.7800000000000002E-2</v>
      </c>
      <c r="Y69" s="209">
        <v>4.6300000000000001E-2</v>
      </c>
      <c r="Z69" s="209">
        <v>-4.8499999999999995E-2</v>
      </c>
    </row>
    <row r="70" spans="1:26" customFormat="1" x14ac:dyDescent="0.25">
      <c r="A70" s="160"/>
      <c r="B70" s="202" t="s">
        <v>3765</v>
      </c>
      <c r="C70" s="202" t="s">
        <v>3490</v>
      </c>
      <c r="D70" s="202" t="s">
        <v>3637</v>
      </c>
      <c r="E70" s="202" t="s">
        <v>353</v>
      </c>
      <c r="F70" s="202" t="s">
        <v>3604</v>
      </c>
      <c r="G70" s="202" t="s">
        <v>3259</v>
      </c>
      <c r="H70" s="202" t="s">
        <v>3558</v>
      </c>
      <c r="I70" s="202" t="s">
        <v>3605</v>
      </c>
      <c r="J70" s="187" t="s">
        <v>3655</v>
      </c>
      <c r="K70" s="202" t="s">
        <v>3159</v>
      </c>
      <c r="L70" s="154">
        <v>38620</v>
      </c>
      <c r="M70" s="207">
        <v>5000</v>
      </c>
      <c r="N70" s="207">
        <v>0</v>
      </c>
      <c r="O70" s="201" t="s">
        <v>3606</v>
      </c>
      <c r="P70" s="152">
        <v>1.9E-2</v>
      </c>
      <c r="Q70" s="152">
        <v>1.0500000000000001E-2</v>
      </c>
      <c r="R70" s="152">
        <v>0</v>
      </c>
      <c r="S70" s="152">
        <v>3.7499999999999999E-3</v>
      </c>
      <c r="T70" s="202" t="s">
        <v>3607</v>
      </c>
      <c r="U70" s="202" t="s">
        <v>3608</v>
      </c>
      <c r="V70" s="209">
        <v>7.0171299999999992E-2</v>
      </c>
      <c r="W70" s="209">
        <v>-1.9438200000000003E-2</v>
      </c>
      <c r="X70" s="209">
        <v>4.4400000000000002E-2</v>
      </c>
      <c r="Y70" s="209">
        <v>0.1288</v>
      </c>
      <c r="Z70" s="209">
        <v>-0.1875</v>
      </c>
    </row>
    <row r="71" spans="1:26" customFormat="1" x14ac:dyDescent="0.25">
      <c r="A71" s="160"/>
      <c r="B71" s="202" t="s">
        <v>3764</v>
      </c>
      <c r="C71" s="202" t="s">
        <v>3489</v>
      </c>
      <c r="D71" s="202" t="s">
        <v>3637</v>
      </c>
      <c r="E71" s="202" t="s">
        <v>353</v>
      </c>
      <c r="F71" s="202" t="s">
        <v>3604</v>
      </c>
      <c r="G71" s="202" t="s">
        <v>3571</v>
      </c>
      <c r="H71" s="202" t="s">
        <v>3560</v>
      </c>
      <c r="I71" s="202" t="s">
        <v>3605</v>
      </c>
      <c r="J71" s="187" t="s">
        <v>3612</v>
      </c>
      <c r="K71" s="202" t="s">
        <v>3161</v>
      </c>
      <c r="L71" s="154">
        <v>36688</v>
      </c>
      <c r="M71" s="207">
        <v>5000</v>
      </c>
      <c r="N71" s="207">
        <v>0</v>
      </c>
      <c r="O71" s="201" t="s">
        <v>3606</v>
      </c>
      <c r="P71" s="152">
        <v>1.95E-2</v>
      </c>
      <c r="Q71" s="152">
        <v>1.0500000000000001E-2</v>
      </c>
      <c r="R71" s="152">
        <v>0</v>
      </c>
      <c r="S71" s="152">
        <v>3.7499999999999999E-3</v>
      </c>
      <c r="T71" s="202" t="s">
        <v>3607</v>
      </c>
      <c r="U71" s="202" t="s">
        <v>3608</v>
      </c>
      <c r="V71" s="209">
        <v>4.6406799999999998E-2</v>
      </c>
      <c r="W71" s="209">
        <v>3.8694399999999997E-2</v>
      </c>
      <c r="X71" s="209">
        <v>-2.5999999999999999E-3</v>
      </c>
      <c r="Y71" s="209">
        <v>0.13189999999999999</v>
      </c>
      <c r="Z71" s="209">
        <v>-0.17420000000000002</v>
      </c>
    </row>
    <row r="72" spans="1:26" customFormat="1" x14ac:dyDescent="0.25">
      <c r="A72" s="160"/>
      <c r="B72" s="202" t="s">
        <v>3763</v>
      </c>
      <c r="C72" s="202" t="s">
        <v>3488</v>
      </c>
      <c r="D72" s="202" t="s">
        <v>3637</v>
      </c>
      <c r="E72" s="202" t="s">
        <v>543</v>
      </c>
      <c r="F72" s="202" t="s">
        <v>3633</v>
      </c>
      <c r="G72" s="202" t="s">
        <v>3610</v>
      </c>
      <c r="H72" s="202" t="s">
        <v>3634</v>
      </c>
      <c r="I72" s="202" t="s">
        <v>3605</v>
      </c>
      <c r="J72" s="187" t="s">
        <v>3612</v>
      </c>
      <c r="K72" s="202" t="s">
        <v>3150</v>
      </c>
      <c r="L72" s="154">
        <v>36921</v>
      </c>
      <c r="M72" s="207">
        <v>1000</v>
      </c>
      <c r="N72" s="207">
        <v>0</v>
      </c>
      <c r="O72" s="201" t="s">
        <v>3606</v>
      </c>
      <c r="P72" s="152">
        <v>1.52E-2</v>
      </c>
      <c r="Q72" s="152">
        <v>9.0000000000000011E-3</v>
      </c>
      <c r="R72" s="152">
        <v>0</v>
      </c>
      <c r="S72" s="152">
        <v>2.5000000000000001E-3</v>
      </c>
      <c r="T72" s="202" t="s">
        <v>3607</v>
      </c>
      <c r="U72" s="202" t="s">
        <v>3608</v>
      </c>
      <c r="V72" s="209">
        <v>2.6669600000000002E-2</v>
      </c>
      <c r="W72" s="209">
        <v>1.06724E-2</v>
      </c>
      <c r="X72" s="209">
        <v>6.2400000000000004E-2</v>
      </c>
      <c r="Y72" s="209">
        <v>9.5899999999999999E-2</v>
      </c>
      <c r="Z72" s="209">
        <v>-0.15859999999999999</v>
      </c>
    </row>
    <row r="73" spans="1:26" customFormat="1" x14ac:dyDescent="0.25">
      <c r="A73" s="160"/>
      <c r="B73" s="202" t="s">
        <v>3766</v>
      </c>
      <c r="C73" s="202" t="s">
        <v>3491</v>
      </c>
      <c r="D73" s="202" t="s">
        <v>3637</v>
      </c>
      <c r="E73" s="202" t="s">
        <v>3696</v>
      </c>
      <c r="F73" s="202" t="s">
        <v>3639</v>
      </c>
      <c r="G73" s="202" t="s">
        <v>3259</v>
      </c>
      <c r="H73" s="202" t="s">
        <v>3566</v>
      </c>
      <c r="I73" s="202" t="s">
        <v>3605</v>
      </c>
      <c r="J73" s="187" t="s">
        <v>3612</v>
      </c>
      <c r="K73" s="202" t="s">
        <v>3651</v>
      </c>
      <c r="L73" s="154">
        <v>36921</v>
      </c>
      <c r="M73" s="207">
        <v>5000</v>
      </c>
      <c r="N73" s="207">
        <v>0</v>
      </c>
      <c r="O73" s="201" t="s">
        <v>3606</v>
      </c>
      <c r="P73" s="152">
        <v>1.84E-2</v>
      </c>
      <c r="Q73" s="152">
        <v>1.0500000000000001E-2</v>
      </c>
      <c r="R73" s="152">
        <v>0</v>
      </c>
      <c r="S73" s="152">
        <v>3.7499999999999999E-3</v>
      </c>
      <c r="T73" s="202" t="s">
        <v>3607</v>
      </c>
      <c r="U73" s="202" t="s">
        <v>3608</v>
      </c>
      <c r="V73" s="209">
        <v>3.08499E-2</v>
      </c>
      <c r="W73" s="209">
        <v>4.1119099999999999E-2</v>
      </c>
      <c r="X73" s="209">
        <v>2.87E-2</v>
      </c>
      <c r="Y73" s="209">
        <v>8.9800000000000005E-2</v>
      </c>
      <c r="Z73" s="209">
        <v>-0.1164</v>
      </c>
    </row>
    <row r="74" spans="1:26" customFormat="1" x14ac:dyDescent="0.25">
      <c r="A74" s="160"/>
      <c r="B74" s="202" t="s">
        <v>3767</v>
      </c>
      <c r="C74" s="202" t="s">
        <v>3492</v>
      </c>
      <c r="D74" s="202" t="s">
        <v>3637</v>
      </c>
      <c r="E74" s="202" t="s">
        <v>543</v>
      </c>
      <c r="F74" s="202" t="s">
        <v>3633</v>
      </c>
      <c r="G74" s="202" t="s">
        <v>3617</v>
      </c>
      <c r="H74" s="202" t="s">
        <v>3562</v>
      </c>
      <c r="I74" s="202" t="s">
        <v>3605</v>
      </c>
      <c r="J74" s="187" t="s">
        <v>3655</v>
      </c>
      <c r="K74" s="202" t="s">
        <v>3549</v>
      </c>
      <c r="L74" s="154">
        <v>38620</v>
      </c>
      <c r="M74" s="207">
        <v>5000</v>
      </c>
      <c r="N74" s="207">
        <v>0</v>
      </c>
      <c r="O74" s="201" t="s">
        <v>3606</v>
      </c>
      <c r="P74" s="152">
        <v>1.14E-2</v>
      </c>
      <c r="Q74" s="152">
        <v>6.0000000000000001E-3</v>
      </c>
      <c r="R74" s="152">
        <v>0</v>
      </c>
      <c r="S74" s="152">
        <v>2E-3</v>
      </c>
      <c r="T74" s="202" t="s">
        <v>3607</v>
      </c>
      <c r="U74" s="202" t="s">
        <v>3608</v>
      </c>
      <c r="V74" s="209">
        <v>3.5693000000000001E-3</v>
      </c>
      <c r="W74" s="209">
        <v>4.7647000000000002E-3</v>
      </c>
      <c r="X74" s="209">
        <v>4.3099999999999999E-2</v>
      </c>
      <c r="Y74" s="209">
        <v>0.05</v>
      </c>
      <c r="Z74" s="209">
        <v>-4.7E-2</v>
      </c>
    </row>
    <row r="75" spans="1:26" customFormat="1" x14ac:dyDescent="0.25">
      <c r="A75" s="160"/>
      <c r="B75" s="202" t="s">
        <v>3768</v>
      </c>
      <c r="C75" s="202" t="s">
        <v>3493</v>
      </c>
      <c r="D75" s="202" t="s">
        <v>3637</v>
      </c>
      <c r="E75" s="202" t="s">
        <v>3696</v>
      </c>
      <c r="F75" s="202" t="s">
        <v>3639</v>
      </c>
      <c r="G75" s="202" t="s">
        <v>3259</v>
      </c>
      <c r="H75" s="202" t="s">
        <v>3566</v>
      </c>
      <c r="I75" s="202" t="s">
        <v>3605</v>
      </c>
      <c r="J75" s="187" t="s">
        <v>3614</v>
      </c>
      <c r="K75" s="202" t="s">
        <v>3159</v>
      </c>
      <c r="L75" s="154">
        <v>42675</v>
      </c>
      <c r="M75" s="207">
        <v>5000</v>
      </c>
      <c r="N75" s="207">
        <v>0</v>
      </c>
      <c r="O75" s="201" t="s">
        <v>3606</v>
      </c>
      <c r="P75" s="152">
        <v>1.9199999999999998E-2</v>
      </c>
      <c r="Q75" s="152">
        <v>1.0500000000000001E-2</v>
      </c>
      <c r="R75" s="152">
        <v>0</v>
      </c>
      <c r="S75" s="152">
        <v>3.7499999999999999E-3</v>
      </c>
      <c r="T75" s="202" t="s">
        <v>3607</v>
      </c>
      <c r="U75" s="202" t="s">
        <v>3608</v>
      </c>
      <c r="V75" s="209">
        <v>2.1317800000000001E-2</v>
      </c>
      <c r="W75" s="209">
        <v>-2.4676099999999999E-2</v>
      </c>
      <c r="X75" s="209">
        <v>4.1100000000000005E-2</v>
      </c>
      <c r="Y75" s="209">
        <v>0.14660000000000001</v>
      </c>
      <c r="Z75" s="209">
        <v>-0.14480000000000001</v>
      </c>
    </row>
    <row r="76" spans="1:26" customFormat="1" x14ac:dyDescent="0.25">
      <c r="A76" s="160"/>
      <c r="B76" s="202" t="s">
        <v>3769</v>
      </c>
      <c r="C76" s="202" t="s">
        <v>3494</v>
      </c>
      <c r="D76" s="202" t="s">
        <v>3609</v>
      </c>
      <c r="E76" s="202" t="s">
        <v>353</v>
      </c>
      <c r="F76" s="202" t="s">
        <v>3604</v>
      </c>
      <c r="G76" s="202" t="s">
        <v>3668</v>
      </c>
      <c r="H76" s="202" t="s">
        <v>3567</v>
      </c>
      <c r="I76" s="202" t="s">
        <v>3605</v>
      </c>
      <c r="J76" s="187" t="s">
        <v>3655</v>
      </c>
      <c r="K76" s="202" t="s">
        <v>3156</v>
      </c>
      <c r="L76" s="154">
        <v>42459</v>
      </c>
      <c r="M76" s="207">
        <v>1000</v>
      </c>
      <c r="N76" s="207">
        <v>0</v>
      </c>
      <c r="O76" s="201" t="s">
        <v>3606</v>
      </c>
      <c r="P76" s="152">
        <v>1.89E-2</v>
      </c>
      <c r="Q76" s="152">
        <v>1.6E-2</v>
      </c>
      <c r="R76" s="152">
        <v>0</v>
      </c>
      <c r="S76" s="152">
        <v>4.0000000000000001E-3</v>
      </c>
      <c r="T76" s="202" t="s">
        <v>3607</v>
      </c>
      <c r="U76" s="202" t="s">
        <v>3608</v>
      </c>
      <c r="V76" s="209">
        <v>0.14592269999999999</v>
      </c>
      <c r="W76" s="209">
        <v>2.8681499999999999E-2</v>
      </c>
      <c r="X76" s="209">
        <v>0.28360000000000002</v>
      </c>
      <c r="Y76" s="209">
        <v>-0.1109</v>
      </c>
      <c r="Z76" s="209">
        <v>-0.1787</v>
      </c>
    </row>
    <row r="77" spans="1:26" customFormat="1" x14ac:dyDescent="0.25">
      <c r="A77" s="160"/>
      <c r="B77" s="202" t="s">
        <v>3770</v>
      </c>
      <c r="C77" s="202" t="s">
        <v>3495</v>
      </c>
      <c r="D77" s="202" t="s">
        <v>3609</v>
      </c>
      <c r="E77" s="202" t="s">
        <v>353</v>
      </c>
      <c r="F77" s="202" t="s">
        <v>3604</v>
      </c>
      <c r="G77" s="202" t="s">
        <v>3610</v>
      </c>
      <c r="H77" s="202" t="s">
        <v>3611</v>
      </c>
      <c r="I77" s="202" t="s">
        <v>3605</v>
      </c>
      <c r="J77" s="187" t="s">
        <v>3612</v>
      </c>
      <c r="K77" s="202" t="s">
        <v>3151</v>
      </c>
      <c r="L77" s="154">
        <v>41137</v>
      </c>
      <c r="M77" s="207">
        <v>1000</v>
      </c>
      <c r="N77" s="207">
        <v>0</v>
      </c>
      <c r="O77" s="201" t="s">
        <v>3606</v>
      </c>
      <c r="P77" s="152">
        <v>2.1899999999999999E-2</v>
      </c>
      <c r="Q77" s="152">
        <v>1.9E-2</v>
      </c>
      <c r="R77" s="152">
        <v>0</v>
      </c>
      <c r="S77" s="152">
        <v>4.7499999999999999E-3</v>
      </c>
      <c r="T77" s="202" t="s">
        <v>3607</v>
      </c>
      <c r="U77" s="202" t="s">
        <v>3608</v>
      </c>
      <c r="V77" s="209">
        <v>0.1006749</v>
      </c>
      <c r="W77" s="209">
        <v>4.5964699999999997E-2</v>
      </c>
      <c r="X77" s="209">
        <v>8.4199999999999997E-2</v>
      </c>
      <c r="Y77" s="209">
        <v>7.17E-2</v>
      </c>
      <c r="Z77" s="209">
        <v>-0.2989</v>
      </c>
    </row>
    <row r="78" spans="1:26" customFormat="1" x14ac:dyDescent="0.25">
      <c r="A78" s="160"/>
      <c r="B78" s="202" t="s">
        <v>3771</v>
      </c>
      <c r="C78" s="202" t="s">
        <v>3496</v>
      </c>
      <c r="D78" s="202" t="s">
        <v>3609</v>
      </c>
      <c r="E78" s="202" t="s">
        <v>353</v>
      </c>
      <c r="F78" s="202" t="s">
        <v>3604</v>
      </c>
      <c r="G78" s="202" t="s">
        <v>3571</v>
      </c>
      <c r="H78" s="202" t="s">
        <v>3560</v>
      </c>
      <c r="I78" s="202" t="s">
        <v>3605</v>
      </c>
      <c r="J78" s="187"/>
      <c r="K78" s="202" t="s">
        <v>3161</v>
      </c>
      <c r="L78" s="154">
        <v>42467</v>
      </c>
      <c r="M78" s="207">
        <v>1000</v>
      </c>
      <c r="N78" s="207">
        <v>0</v>
      </c>
      <c r="O78" s="201" t="s">
        <v>3606</v>
      </c>
      <c r="P78" s="152">
        <v>1.7649999999999999E-2</v>
      </c>
      <c r="Q78" s="152">
        <v>1.4999999999999999E-2</v>
      </c>
      <c r="R78" s="152">
        <v>0</v>
      </c>
      <c r="S78" s="152">
        <v>3.7499999999999999E-3</v>
      </c>
      <c r="T78" s="202" t="s">
        <v>3607</v>
      </c>
      <c r="U78" s="202" t="s">
        <v>3608</v>
      </c>
      <c r="V78" s="209">
        <v>2.3331400000000002E-2</v>
      </c>
      <c r="W78" s="209">
        <v>-0.1027834</v>
      </c>
      <c r="X78" s="209">
        <v>0.19329999999999997</v>
      </c>
      <c r="Y78" s="209">
        <v>0.23260000000000003</v>
      </c>
      <c r="Z78" s="209">
        <v>-0.3826</v>
      </c>
    </row>
    <row r="79" spans="1:26" customFormat="1" x14ac:dyDescent="0.25">
      <c r="A79" s="160"/>
      <c r="B79" s="202" t="s">
        <v>3772</v>
      </c>
      <c r="C79" s="202" t="s">
        <v>3497</v>
      </c>
      <c r="D79" s="202" t="s">
        <v>3609</v>
      </c>
      <c r="E79" s="202" t="s">
        <v>3696</v>
      </c>
      <c r="F79" s="202" t="s">
        <v>3639</v>
      </c>
      <c r="G79" s="202" t="s">
        <v>3259</v>
      </c>
      <c r="H79" s="202" t="s">
        <v>3652</v>
      </c>
      <c r="I79" s="202" t="s">
        <v>3605</v>
      </c>
      <c r="J79" s="187" t="s">
        <v>3612</v>
      </c>
      <c r="K79" s="202" t="s">
        <v>3550</v>
      </c>
      <c r="L79" s="154">
        <v>41868</v>
      </c>
      <c r="M79" s="207">
        <v>1000</v>
      </c>
      <c r="N79" s="207">
        <v>0</v>
      </c>
      <c r="O79" s="201" t="s">
        <v>3606</v>
      </c>
      <c r="P79" s="152">
        <v>2.3802E-2</v>
      </c>
      <c r="Q79" s="152">
        <v>0.02</v>
      </c>
      <c r="R79" s="152">
        <v>0</v>
      </c>
      <c r="S79" s="152">
        <v>5.0000000000000001E-3</v>
      </c>
      <c r="T79" s="202" t="s">
        <v>3607</v>
      </c>
      <c r="U79" s="202" t="s">
        <v>3608</v>
      </c>
      <c r="V79" s="209">
        <v>5.0712E-2</v>
      </c>
      <c r="W79" s="209">
        <v>2.0626099999999998E-2</v>
      </c>
      <c r="X79" s="209">
        <v>0.15509999999999999</v>
      </c>
      <c r="Y79" s="209">
        <v>8.9399999999999993E-2</v>
      </c>
      <c r="Z79" s="209">
        <v>-0.13019999999999998</v>
      </c>
    </row>
    <row r="80" spans="1:26" customFormat="1" x14ac:dyDescent="0.25">
      <c r="A80" s="160"/>
      <c r="B80" s="202" t="s">
        <v>3773</v>
      </c>
      <c r="C80" s="202" t="s">
        <v>3498</v>
      </c>
      <c r="D80" s="202" t="s">
        <v>3609</v>
      </c>
      <c r="E80" s="202" t="s">
        <v>353</v>
      </c>
      <c r="F80" s="202" t="s">
        <v>3604</v>
      </c>
      <c r="G80" s="202" t="s">
        <v>3259</v>
      </c>
      <c r="H80" s="202" t="s">
        <v>3558</v>
      </c>
      <c r="I80" s="202" t="s">
        <v>3605</v>
      </c>
      <c r="J80" s="187" t="s">
        <v>3612</v>
      </c>
      <c r="K80" s="202" t="s">
        <v>3159</v>
      </c>
      <c r="L80" s="154">
        <v>36828</v>
      </c>
      <c r="M80" s="207">
        <v>1000</v>
      </c>
      <c r="N80" s="207">
        <v>0</v>
      </c>
      <c r="O80" s="201" t="s">
        <v>3606</v>
      </c>
      <c r="P80" s="152">
        <v>1.84E-2</v>
      </c>
      <c r="Q80" s="152">
        <v>1.6E-2</v>
      </c>
      <c r="R80" s="152">
        <v>0</v>
      </c>
      <c r="S80" s="152">
        <v>3.5000000000000001E-3</v>
      </c>
      <c r="T80" s="202" t="s">
        <v>3607</v>
      </c>
      <c r="U80" s="202" t="s">
        <v>3608</v>
      </c>
      <c r="V80" s="209">
        <v>3.7583800000000001E-2</v>
      </c>
      <c r="W80" s="209">
        <v>-8.7215799999999996E-2</v>
      </c>
      <c r="X80" s="209">
        <v>0.1973</v>
      </c>
      <c r="Y80" s="209">
        <v>0.23899999999999999</v>
      </c>
      <c r="Z80" s="209">
        <v>-6.1799999999999994E-2</v>
      </c>
    </row>
    <row r="81" spans="1:26" customFormat="1" x14ac:dyDescent="0.25">
      <c r="A81" s="160"/>
      <c r="B81" s="202" t="s">
        <v>3774</v>
      </c>
      <c r="C81" s="202" t="s">
        <v>3499</v>
      </c>
      <c r="D81" s="202" t="s">
        <v>3609</v>
      </c>
      <c r="E81" s="202" t="s">
        <v>543</v>
      </c>
      <c r="F81" s="202" t="s">
        <v>3633</v>
      </c>
      <c r="G81" s="202" t="s">
        <v>3259</v>
      </c>
      <c r="H81" s="202" t="s">
        <v>3561</v>
      </c>
      <c r="I81" s="202" t="s">
        <v>3605</v>
      </c>
      <c r="J81" s="187" t="s">
        <v>3612</v>
      </c>
      <c r="K81" s="202" t="s">
        <v>3638</v>
      </c>
      <c r="L81" s="154">
        <v>40853</v>
      </c>
      <c r="M81" s="207">
        <v>1000</v>
      </c>
      <c r="N81" s="207">
        <v>0</v>
      </c>
      <c r="O81" s="201" t="s">
        <v>3606</v>
      </c>
      <c r="P81" s="152">
        <v>1.2588999999999999E-2</v>
      </c>
      <c r="Q81" s="152">
        <v>0.01</v>
      </c>
      <c r="R81" s="152">
        <v>0</v>
      </c>
      <c r="S81" s="152">
        <v>2.5000000000000001E-3</v>
      </c>
      <c r="T81" s="202" t="s">
        <v>3607</v>
      </c>
      <c r="U81" s="202" t="s">
        <v>3608</v>
      </c>
      <c r="V81" s="209">
        <v>-5.2012000000000004E-3</v>
      </c>
      <c r="W81" s="209">
        <v>1.9300000000000001E-3</v>
      </c>
      <c r="X81" s="209">
        <v>0.11650000000000001</v>
      </c>
      <c r="Y81" s="209">
        <v>4.0800000000000003E-2</v>
      </c>
      <c r="Z81" s="209">
        <v>-2.2599999999999999E-2</v>
      </c>
    </row>
    <row r="82" spans="1:26" customFormat="1" x14ac:dyDescent="0.25">
      <c r="A82" s="160"/>
      <c r="B82" s="202" t="s">
        <v>3775</v>
      </c>
      <c r="C82" s="202" t="s">
        <v>3500</v>
      </c>
      <c r="D82" s="202" t="s">
        <v>3609</v>
      </c>
      <c r="E82" s="202" t="s">
        <v>353</v>
      </c>
      <c r="F82" s="202" t="s">
        <v>3604</v>
      </c>
      <c r="G82" s="202" t="s">
        <v>3259</v>
      </c>
      <c r="H82" s="202" t="s">
        <v>3558</v>
      </c>
      <c r="I82" s="202" t="s">
        <v>3605</v>
      </c>
      <c r="J82" s="187" t="s">
        <v>3614</v>
      </c>
      <c r="K82" s="202" t="s">
        <v>3152</v>
      </c>
      <c r="L82" s="154">
        <v>40511</v>
      </c>
      <c r="M82" s="207">
        <v>1000</v>
      </c>
      <c r="N82" s="207">
        <v>0</v>
      </c>
      <c r="O82" s="201" t="s">
        <v>3606</v>
      </c>
      <c r="P82" s="152">
        <v>1.8415000000000001E-2</v>
      </c>
      <c r="Q82" s="152">
        <v>1.6E-2</v>
      </c>
      <c r="R82" s="152">
        <v>0</v>
      </c>
      <c r="S82" s="152">
        <v>4.0000000000000001E-3</v>
      </c>
      <c r="T82" s="202" t="s">
        <v>3607</v>
      </c>
      <c r="U82" s="202" t="s">
        <v>3608</v>
      </c>
      <c r="V82" s="209">
        <v>9.3113600000000005E-2</v>
      </c>
      <c r="W82" s="209">
        <v>-5.5403599999999997E-2</v>
      </c>
      <c r="X82" s="209">
        <v>0.34470000000000001</v>
      </c>
      <c r="Y82" s="209">
        <v>0.45069999999999999</v>
      </c>
      <c r="Z82" s="209">
        <v>-0.38929999999999998</v>
      </c>
    </row>
    <row r="83" spans="1:26" customFormat="1" x14ac:dyDescent="0.25">
      <c r="A83" s="160"/>
      <c r="B83" s="202" t="s">
        <v>3776</v>
      </c>
      <c r="C83" s="202" t="s">
        <v>3501</v>
      </c>
      <c r="D83" s="202" t="s">
        <v>3609</v>
      </c>
      <c r="E83" s="202" t="s">
        <v>353</v>
      </c>
      <c r="F83" s="202" t="s">
        <v>3604</v>
      </c>
      <c r="G83" s="202" t="s">
        <v>3259</v>
      </c>
      <c r="H83" s="202" t="s">
        <v>3558</v>
      </c>
      <c r="I83" s="202" t="s">
        <v>3605</v>
      </c>
      <c r="J83" s="187" t="s">
        <v>3612</v>
      </c>
      <c r="K83" s="202" t="s">
        <v>3159</v>
      </c>
      <c r="L83" s="154">
        <v>41486</v>
      </c>
      <c r="M83" s="207">
        <v>1000</v>
      </c>
      <c r="N83" s="207">
        <v>0</v>
      </c>
      <c r="O83" s="201" t="s">
        <v>3606</v>
      </c>
      <c r="P83" s="152">
        <v>1.84E-2</v>
      </c>
      <c r="Q83" s="152">
        <v>1.6E-2</v>
      </c>
      <c r="R83" s="152">
        <v>0</v>
      </c>
      <c r="S83" s="152">
        <v>4.4000000000000003E-3</v>
      </c>
      <c r="T83" s="202" t="s">
        <v>3607</v>
      </c>
      <c r="U83" s="202" t="s">
        <v>3608</v>
      </c>
      <c r="V83" s="209">
        <v>6.2144600000000001E-2</v>
      </c>
      <c r="W83" s="209">
        <v>-2.2064300000000002E-2</v>
      </c>
      <c r="X83" s="209">
        <v>0.1686</v>
      </c>
      <c r="Y83" s="209">
        <v>0.14219999999999999</v>
      </c>
      <c r="Z83" s="209">
        <v>-0.15</v>
      </c>
    </row>
    <row r="84" spans="1:26" customFormat="1" x14ac:dyDescent="0.25">
      <c r="A84" s="160"/>
      <c r="B84" s="202" t="s">
        <v>3699</v>
      </c>
      <c r="C84" s="202" t="s">
        <v>3700</v>
      </c>
      <c r="D84" s="202" t="s">
        <v>3609</v>
      </c>
      <c r="E84" s="202" t="s">
        <v>353</v>
      </c>
      <c r="F84" s="202" t="s">
        <v>3633</v>
      </c>
      <c r="G84" s="202" t="s">
        <v>3259</v>
      </c>
      <c r="H84" s="202" t="s">
        <v>3683</v>
      </c>
      <c r="I84" s="202" t="s">
        <v>3605</v>
      </c>
      <c r="J84" s="187"/>
      <c r="K84" s="202" t="s">
        <v>3704</v>
      </c>
      <c r="L84" s="154">
        <v>41246</v>
      </c>
      <c r="M84" s="207">
        <v>1000</v>
      </c>
      <c r="N84" s="207">
        <v>1000</v>
      </c>
      <c r="O84" s="201" t="s">
        <v>3606</v>
      </c>
      <c r="P84" s="152">
        <v>1.24E-2</v>
      </c>
      <c r="Q84" s="152">
        <v>0.01</v>
      </c>
      <c r="R84" s="152">
        <v>0</v>
      </c>
      <c r="S84" s="152">
        <v>2.7499999999999998E-3</v>
      </c>
      <c r="T84" s="202" t="s">
        <v>3607</v>
      </c>
      <c r="U84" s="202" t="s">
        <v>3608</v>
      </c>
      <c r="V84" s="209">
        <v>2.5907E-3</v>
      </c>
      <c r="W84" s="209">
        <v>1.8121000000000001E-3</v>
      </c>
      <c r="X84" s="209">
        <v>4.7300000000000002E-2</v>
      </c>
      <c r="Y84" s="209">
        <v>7.4900000000000008E-2</v>
      </c>
      <c r="Z84" s="209">
        <v>-7.1900000000000006E-2</v>
      </c>
    </row>
    <row r="85" spans="1:26" customFormat="1" x14ac:dyDescent="0.25">
      <c r="A85" s="160"/>
      <c r="B85" s="202" t="s">
        <v>3779</v>
      </c>
      <c r="C85" s="202" t="s">
        <v>3504</v>
      </c>
      <c r="D85" s="202" t="s">
        <v>3609</v>
      </c>
      <c r="E85" s="202" t="s">
        <v>543</v>
      </c>
      <c r="F85" s="202" t="s">
        <v>3633</v>
      </c>
      <c r="G85" s="202" t="s">
        <v>3617</v>
      </c>
      <c r="H85" s="202" t="s">
        <v>3562</v>
      </c>
      <c r="I85" s="202" t="s">
        <v>3605</v>
      </c>
      <c r="J85" s="187" t="s">
        <v>3612</v>
      </c>
      <c r="K85" s="202" t="s">
        <v>3681</v>
      </c>
      <c r="L85" s="154">
        <v>42481</v>
      </c>
      <c r="M85" s="207">
        <v>1000</v>
      </c>
      <c r="N85" s="207">
        <v>0</v>
      </c>
      <c r="O85" s="201" t="s">
        <v>3606</v>
      </c>
      <c r="P85" s="152">
        <v>7.4160000000000007E-3</v>
      </c>
      <c r="Q85" s="152">
        <v>5.0000000000000001E-3</v>
      </c>
      <c r="R85" s="152">
        <v>0</v>
      </c>
      <c r="S85" s="152">
        <v>1.25E-3</v>
      </c>
      <c r="T85" s="202" t="s">
        <v>3607</v>
      </c>
      <c r="U85" s="202" t="s">
        <v>3608</v>
      </c>
      <c r="V85" s="209">
        <v>-1.07288E-2</v>
      </c>
      <c r="W85" s="209">
        <v>7.1563E-3</v>
      </c>
      <c r="X85" s="209">
        <v>0.1211</v>
      </c>
      <c r="Y85" s="209">
        <v>1.83E-2</v>
      </c>
      <c r="Z85" s="209">
        <v>5.1500000000000004E-2</v>
      </c>
    </row>
    <row r="86" spans="1:26" customFormat="1" x14ac:dyDescent="0.25">
      <c r="A86" s="160"/>
      <c r="B86" s="202" t="s">
        <v>3778</v>
      </c>
      <c r="C86" s="202" t="s">
        <v>3503</v>
      </c>
      <c r="D86" s="202" t="s">
        <v>3609</v>
      </c>
      <c r="E86" s="202" t="s">
        <v>543</v>
      </c>
      <c r="F86" s="202" t="s">
        <v>3633</v>
      </c>
      <c r="G86" s="202" t="s">
        <v>3259</v>
      </c>
      <c r="H86" s="202" t="s">
        <v>3562</v>
      </c>
      <c r="I86" s="202" t="s">
        <v>3605</v>
      </c>
      <c r="J86" s="187" t="s">
        <v>3614</v>
      </c>
      <c r="K86" s="202" t="s">
        <v>3551</v>
      </c>
      <c r="L86" s="154">
        <v>41976</v>
      </c>
      <c r="M86" s="207">
        <v>1000</v>
      </c>
      <c r="N86" s="207">
        <v>0</v>
      </c>
      <c r="O86" s="201" t="s">
        <v>3606</v>
      </c>
      <c r="P86" s="152">
        <v>1.2411E-2</v>
      </c>
      <c r="Q86" s="152">
        <v>0.01</v>
      </c>
      <c r="R86" s="152">
        <v>0</v>
      </c>
      <c r="S86" s="152">
        <v>2.5000000000000001E-3</v>
      </c>
      <c r="T86" s="202" t="s">
        <v>3607</v>
      </c>
      <c r="U86" s="202" t="s">
        <v>3608</v>
      </c>
      <c r="V86" s="209">
        <v>2.8305000000000001E-3</v>
      </c>
      <c r="W86" s="209">
        <v>6.5341000000000002E-3</v>
      </c>
      <c r="X86" s="209">
        <v>0.1595</v>
      </c>
      <c r="Y86" s="209">
        <v>6.4500000000000002E-2</v>
      </c>
      <c r="Z86" s="209">
        <v>-4.0800000000000003E-2</v>
      </c>
    </row>
    <row r="87" spans="1:26" customFormat="1" x14ac:dyDescent="0.25">
      <c r="A87" s="160"/>
      <c r="B87" s="202" t="s">
        <v>3777</v>
      </c>
      <c r="C87" s="202" t="s">
        <v>3502</v>
      </c>
      <c r="D87" s="202" t="s">
        <v>3609</v>
      </c>
      <c r="E87" s="202" t="s">
        <v>353</v>
      </c>
      <c r="F87" s="202" t="s">
        <v>3604</v>
      </c>
      <c r="G87" s="202" t="s">
        <v>3617</v>
      </c>
      <c r="H87" s="202" t="s">
        <v>3557</v>
      </c>
      <c r="I87" s="202" t="s">
        <v>3605</v>
      </c>
      <c r="J87" s="187" t="s">
        <v>3626</v>
      </c>
      <c r="K87" s="202" t="s">
        <v>3158</v>
      </c>
      <c r="L87" s="154">
        <v>38686</v>
      </c>
      <c r="M87" s="207">
        <v>1000</v>
      </c>
      <c r="N87" s="207">
        <v>0</v>
      </c>
      <c r="O87" s="201" t="s">
        <v>3606</v>
      </c>
      <c r="P87" s="152">
        <v>1.6407999999999999E-2</v>
      </c>
      <c r="Q87" s="152">
        <v>1.3999999999999999E-2</v>
      </c>
      <c r="R87" s="152">
        <v>0</v>
      </c>
      <c r="S87" s="152">
        <v>3.5000000000000001E-3</v>
      </c>
      <c r="T87" s="202" t="s">
        <v>3607</v>
      </c>
      <c r="U87" s="202" t="s">
        <v>3608</v>
      </c>
      <c r="V87" s="209">
        <v>4.0735E-2</v>
      </c>
      <c r="W87" s="209">
        <v>-9.75747E-2</v>
      </c>
      <c r="X87" s="209">
        <v>0.39090000000000003</v>
      </c>
      <c r="Y87" s="209">
        <v>0.3957</v>
      </c>
      <c r="Z87" s="209">
        <v>-0.52229999999999999</v>
      </c>
    </row>
    <row r="88" spans="1:26" customFormat="1" x14ac:dyDescent="0.25">
      <c r="A88" s="160"/>
      <c r="B88" s="202" t="s">
        <v>3783</v>
      </c>
      <c r="C88" s="202" t="s">
        <v>3508</v>
      </c>
      <c r="D88" s="202" t="s">
        <v>3579</v>
      </c>
      <c r="E88" s="202" t="s">
        <v>353</v>
      </c>
      <c r="F88" s="202" t="s">
        <v>3604</v>
      </c>
      <c r="G88" s="202" t="s">
        <v>3617</v>
      </c>
      <c r="H88" s="202" t="s">
        <v>3568</v>
      </c>
      <c r="I88" s="202" t="s">
        <v>3605</v>
      </c>
      <c r="J88" s="187" t="s">
        <v>3626</v>
      </c>
      <c r="K88" s="202" t="s">
        <v>3552</v>
      </c>
      <c r="L88" s="154">
        <v>44643</v>
      </c>
      <c r="M88" s="207">
        <v>1000</v>
      </c>
      <c r="N88" s="207">
        <v>0</v>
      </c>
      <c r="O88" s="201" t="s">
        <v>3606</v>
      </c>
      <c r="P88" s="152">
        <v>1.5599999999999999E-2</v>
      </c>
      <c r="Q88" s="152">
        <v>1.4999999999999999E-2</v>
      </c>
      <c r="R88" s="152">
        <v>0</v>
      </c>
      <c r="S88" s="152">
        <v>3.7499999999999999E-3</v>
      </c>
      <c r="T88" s="202" t="s">
        <v>3618</v>
      </c>
      <c r="U88" s="202" t="s">
        <v>3619</v>
      </c>
      <c r="V88" s="209">
        <v>-2.2222000000000001E-3</v>
      </c>
      <c r="W88" s="209">
        <v>0.12156539999999999</v>
      </c>
      <c r="X88" s="209">
        <v>9.4800000000000009E-2</v>
      </c>
      <c r="Y88" s="209">
        <v>-3.3700000000000001E-2</v>
      </c>
      <c r="Z88" s="209">
        <v>0</v>
      </c>
    </row>
    <row r="89" spans="1:26" customFormat="1" x14ac:dyDescent="0.25">
      <c r="A89" s="160"/>
      <c r="B89" s="202" t="s">
        <v>3784</v>
      </c>
      <c r="C89" s="202" t="s">
        <v>3669</v>
      </c>
      <c r="D89" s="202" t="s">
        <v>3579</v>
      </c>
      <c r="E89" s="202" t="s">
        <v>353</v>
      </c>
      <c r="F89" s="202" t="s">
        <v>3604</v>
      </c>
      <c r="G89" s="202" t="s">
        <v>3617</v>
      </c>
      <c r="H89" s="202" t="s">
        <v>3559</v>
      </c>
      <c r="I89" s="202" t="s">
        <v>3605</v>
      </c>
      <c r="J89" s="187" t="s">
        <v>3614</v>
      </c>
      <c r="K89" s="202" t="s">
        <v>3540</v>
      </c>
      <c r="L89" s="154">
        <v>41088</v>
      </c>
      <c r="M89" s="207">
        <v>1000</v>
      </c>
      <c r="N89" s="207">
        <v>0</v>
      </c>
      <c r="O89" s="201" t="s">
        <v>3606</v>
      </c>
      <c r="P89" s="152">
        <v>1.8599999999999998E-2</v>
      </c>
      <c r="Q89" s="152">
        <v>1.7000000000000001E-2</v>
      </c>
      <c r="R89" s="152">
        <v>0</v>
      </c>
      <c r="S89" s="152">
        <v>4.2500000000000003E-3</v>
      </c>
      <c r="T89" s="202" t="s">
        <v>3618</v>
      </c>
      <c r="U89" s="202" t="s">
        <v>3619</v>
      </c>
      <c r="V89" s="209">
        <v>2.5119999999999999E-3</v>
      </c>
      <c r="W89" s="209">
        <v>3.4341299999999998E-2</v>
      </c>
      <c r="X89" s="209">
        <v>0.1966</v>
      </c>
      <c r="Y89" s="209">
        <v>0.17069999999999999</v>
      </c>
      <c r="Z89" s="209">
        <v>-0.17800000000000002</v>
      </c>
    </row>
    <row r="90" spans="1:26" customFormat="1" x14ac:dyDescent="0.25">
      <c r="A90" s="160"/>
      <c r="B90" s="202" t="s">
        <v>3780</v>
      </c>
      <c r="C90" s="202" t="s">
        <v>3505</v>
      </c>
      <c r="D90" s="202" t="s">
        <v>3579</v>
      </c>
      <c r="E90" s="202" t="s">
        <v>543</v>
      </c>
      <c r="F90" s="202" t="s">
        <v>3633</v>
      </c>
      <c r="G90" s="202" t="s">
        <v>3610</v>
      </c>
      <c r="H90" s="202" t="s">
        <v>3634</v>
      </c>
      <c r="I90" s="202" t="s">
        <v>3605</v>
      </c>
      <c r="J90" s="187" t="s">
        <v>3612</v>
      </c>
      <c r="K90" s="202" t="s">
        <v>3150</v>
      </c>
      <c r="L90" s="154">
        <v>41424</v>
      </c>
      <c r="M90" s="207">
        <v>1000</v>
      </c>
      <c r="N90" s="207">
        <v>10000</v>
      </c>
      <c r="O90" s="201" t="s">
        <v>3606</v>
      </c>
      <c r="P90" s="152">
        <v>1.4800000000000001E-2</v>
      </c>
      <c r="Q90" s="152">
        <v>1.3999999999999999E-2</v>
      </c>
      <c r="R90" s="152">
        <v>0</v>
      </c>
      <c r="S90" s="152">
        <v>3.5000000000000001E-3</v>
      </c>
      <c r="T90" s="202" t="s">
        <v>3618</v>
      </c>
      <c r="U90" s="202" t="s">
        <v>3619</v>
      </c>
      <c r="V90" s="209">
        <v>3.5693000000000001E-3</v>
      </c>
      <c r="W90" s="209">
        <v>2.2424200000000002E-2</v>
      </c>
      <c r="X90" s="209">
        <v>0.12330000000000001</v>
      </c>
      <c r="Y90" s="209">
        <v>0.13059999999999999</v>
      </c>
      <c r="Z90" s="209">
        <v>-0.19510000000000002</v>
      </c>
    </row>
    <row r="91" spans="1:26" customFormat="1" x14ac:dyDescent="0.25">
      <c r="A91" s="160"/>
      <c r="B91" s="202" t="s">
        <v>3781</v>
      </c>
      <c r="C91" s="202" t="s">
        <v>3506</v>
      </c>
      <c r="D91" s="202" t="s">
        <v>3579</v>
      </c>
      <c r="E91" s="202" t="s">
        <v>543</v>
      </c>
      <c r="F91" s="202" t="s">
        <v>3633</v>
      </c>
      <c r="G91" s="202" t="s">
        <v>3610</v>
      </c>
      <c r="H91" s="202" t="s">
        <v>3634</v>
      </c>
      <c r="I91" s="202" t="s">
        <v>3605</v>
      </c>
      <c r="J91" s="187" t="s">
        <v>3646</v>
      </c>
      <c r="K91" s="202" t="s">
        <v>3533</v>
      </c>
      <c r="L91" s="154">
        <v>41613</v>
      </c>
      <c r="M91" s="207">
        <v>1000</v>
      </c>
      <c r="N91" s="207">
        <v>10000</v>
      </c>
      <c r="O91" s="201" t="s">
        <v>3606</v>
      </c>
      <c r="P91" s="152">
        <v>1.0699999999999999E-2</v>
      </c>
      <c r="Q91" s="152">
        <v>0.01</v>
      </c>
      <c r="R91" s="152">
        <v>0</v>
      </c>
      <c r="S91" s="152">
        <v>2.5000000000000001E-3</v>
      </c>
      <c r="T91" s="202" t="s">
        <v>3618</v>
      </c>
      <c r="U91" s="202" t="s">
        <v>3619</v>
      </c>
      <c r="V91" s="209">
        <v>1.3860000000000001E-3</v>
      </c>
      <c r="W91" s="209">
        <v>1.0489500000000001E-2</v>
      </c>
      <c r="X91" s="209">
        <v>8.4000000000000005E-2</v>
      </c>
      <c r="Y91" s="209">
        <v>7.5300000000000006E-2</v>
      </c>
      <c r="Z91" s="209">
        <v>-7.5300000000000006E-2</v>
      </c>
    </row>
    <row r="92" spans="1:26" customFormat="1" x14ac:dyDescent="0.25">
      <c r="A92" s="160"/>
      <c r="B92" s="202" t="s">
        <v>3782</v>
      </c>
      <c r="C92" s="202" t="s">
        <v>3507</v>
      </c>
      <c r="D92" s="202" t="s">
        <v>3579</v>
      </c>
      <c r="E92" s="202" t="s">
        <v>543</v>
      </c>
      <c r="F92" s="202" t="s">
        <v>3633</v>
      </c>
      <c r="G92" s="202" t="s">
        <v>3259</v>
      </c>
      <c r="H92" s="202" t="s">
        <v>3562</v>
      </c>
      <c r="I92" s="202" t="s">
        <v>3605</v>
      </c>
      <c r="J92" s="187" t="s">
        <v>3612</v>
      </c>
      <c r="K92" s="202" t="s">
        <v>3526</v>
      </c>
      <c r="L92" s="154">
        <v>42045</v>
      </c>
      <c r="M92" s="207">
        <v>1000</v>
      </c>
      <c r="N92" s="207">
        <v>0</v>
      </c>
      <c r="O92" s="201" t="s">
        <v>3606</v>
      </c>
      <c r="P92" s="152">
        <v>1.0999999999999999E-2</v>
      </c>
      <c r="Q92" s="152">
        <v>0.01</v>
      </c>
      <c r="R92" s="152">
        <v>0</v>
      </c>
      <c r="S92" s="152">
        <v>2.5000000000000001E-3</v>
      </c>
      <c r="T92" s="202" t="s">
        <v>3618</v>
      </c>
      <c r="U92" s="202" t="s">
        <v>3619</v>
      </c>
      <c r="V92" s="209">
        <v>7.1330000000000005E-4</v>
      </c>
      <c r="W92" s="209">
        <v>2.1429000000000001E-3</v>
      </c>
      <c r="X92" s="209">
        <v>4.6300000000000001E-2</v>
      </c>
      <c r="Y92" s="209">
        <v>8.2699999999999996E-2</v>
      </c>
      <c r="Z92" s="209">
        <v>-0.1061</v>
      </c>
    </row>
    <row r="93" spans="1:26" customFormat="1" x14ac:dyDescent="0.25">
      <c r="A93" s="160"/>
      <c r="B93" s="202" t="s">
        <v>3786</v>
      </c>
      <c r="C93" s="202" t="s">
        <v>3509</v>
      </c>
      <c r="D93" s="202" t="s">
        <v>3658</v>
      </c>
      <c r="E93" s="202" t="s">
        <v>353</v>
      </c>
      <c r="F93" s="202" t="s">
        <v>28</v>
      </c>
      <c r="G93" s="202" t="s">
        <v>3259</v>
      </c>
      <c r="H93" s="202" t="s">
        <v>3659</v>
      </c>
      <c r="I93" s="202" t="s">
        <v>3605</v>
      </c>
      <c r="J93" s="187"/>
      <c r="K93" s="202" t="s">
        <v>3553</v>
      </c>
      <c r="L93" s="154">
        <v>39345</v>
      </c>
      <c r="M93" s="207">
        <v>10000</v>
      </c>
      <c r="N93" s="207">
        <v>0</v>
      </c>
      <c r="O93" s="201" t="s">
        <v>3606</v>
      </c>
      <c r="P93" s="152">
        <v>1.6400000000000001E-2</v>
      </c>
      <c r="Q93" s="152">
        <v>1.6399999999999998E-2</v>
      </c>
      <c r="R93" s="152">
        <v>0</v>
      </c>
      <c r="S93" s="152">
        <v>3.6900000000000001E-3</v>
      </c>
      <c r="T93" s="202" t="s">
        <v>3618</v>
      </c>
      <c r="U93" s="202" t="s">
        <v>3619</v>
      </c>
      <c r="V93" s="209">
        <v>0</v>
      </c>
      <c r="W93" s="209">
        <v>0.29279810000000001</v>
      </c>
      <c r="X93" s="209">
        <v>2.8300000000000002E-2</v>
      </c>
      <c r="Y93" s="209">
        <v>-8.5500000000000007E-2</v>
      </c>
      <c r="Z93" s="209">
        <v>9.820000000000001E-2</v>
      </c>
    </row>
    <row r="94" spans="1:26" customFormat="1" x14ac:dyDescent="0.25">
      <c r="A94" s="160"/>
      <c r="B94" s="202" t="s">
        <v>3785</v>
      </c>
      <c r="C94" s="202" t="s">
        <v>3682</v>
      </c>
      <c r="D94" s="202" t="s">
        <v>3658</v>
      </c>
      <c r="E94" s="202" t="s">
        <v>353</v>
      </c>
      <c r="F94" s="202" t="s">
        <v>3633</v>
      </c>
      <c r="G94" s="202" t="s">
        <v>3259</v>
      </c>
      <c r="H94" s="202" t="s">
        <v>3683</v>
      </c>
      <c r="I94" s="202" t="s">
        <v>3605</v>
      </c>
      <c r="J94" s="187"/>
      <c r="K94" s="202" t="s">
        <v>3636</v>
      </c>
      <c r="L94" s="154">
        <v>41574</v>
      </c>
      <c r="M94" s="207">
        <v>1000</v>
      </c>
      <c r="N94" s="207">
        <v>0</v>
      </c>
      <c r="O94" s="201" t="s">
        <v>3606</v>
      </c>
      <c r="P94" s="152">
        <v>1.6899999999999998E-2</v>
      </c>
      <c r="Q94" s="152">
        <v>1.6899999999999998E-2</v>
      </c>
      <c r="R94" s="152">
        <v>0</v>
      </c>
      <c r="S94" s="152">
        <v>3.8024999999999999E-3</v>
      </c>
      <c r="T94" s="202" t="s">
        <v>3618</v>
      </c>
      <c r="U94" s="202" t="s">
        <v>3619</v>
      </c>
      <c r="V94" s="209">
        <v>1.1229999999999999E-3</v>
      </c>
      <c r="W94" s="209">
        <v>6.2077E-3</v>
      </c>
      <c r="X94" s="209">
        <v>9.4E-2</v>
      </c>
      <c r="Y94" s="209">
        <v>8.1199999999999994E-2</v>
      </c>
      <c r="Z94" s="209">
        <v>-0.1232</v>
      </c>
    </row>
    <row r="95" spans="1:26" customFormat="1" x14ac:dyDescent="0.25">
      <c r="A95" s="160"/>
      <c r="B95" s="202" t="s">
        <v>3787</v>
      </c>
      <c r="C95" s="202" t="s">
        <v>3510</v>
      </c>
      <c r="D95" s="202" t="s">
        <v>3684</v>
      </c>
      <c r="E95" s="202" t="s">
        <v>543</v>
      </c>
      <c r="F95" s="202" t="s">
        <v>3633</v>
      </c>
      <c r="G95" s="202" t="s">
        <v>3259</v>
      </c>
      <c r="H95" s="202" t="s">
        <v>3561</v>
      </c>
      <c r="I95" s="202" t="s">
        <v>3605</v>
      </c>
      <c r="J95" s="187" t="s">
        <v>3612</v>
      </c>
      <c r="K95" s="202" t="s">
        <v>3539</v>
      </c>
      <c r="L95" s="154">
        <v>38806</v>
      </c>
      <c r="M95" s="207">
        <v>10000</v>
      </c>
      <c r="N95" s="207">
        <v>0</v>
      </c>
      <c r="O95" s="201" t="s">
        <v>3606</v>
      </c>
      <c r="P95" s="152">
        <v>1.3899999999999999E-2</v>
      </c>
      <c r="Q95" s="152">
        <v>1.3899999999999999E-2</v>
      </c>
      <c r="R95" s="152">
        <v>0</v>
      </c>
      <c r="S95" s="152">
        <v>3.1275000000000001E-3</v>
      </c>
      <c r="T95" s="202" t="s">
        <v>3618</v>
      </c>
      <c r="U95" s="202" t="s">
        <v>3619</v>
      </c>
      <c r="V95" s="209">
        <v>1.9127E-3</v>
      </c>
      <c r="W95" s="209">
        <v>-1.07019E-2</v>
      </c>
      <c r="X95" s="209">
        <v>3.1600000000000003E-2</v>
      </c>
      <c r="Y95" s="209">
        <v>7.0999999999999994E-2</v>
      </c>
      <c r="Z95" s="209">
        <v>-0.12179999999999999</v>
      </c>
    </row>
    <row r="96" spans="1:26" customFormat="1" x14ac:dyDescent="0.25">
      <c r="A96" s="160"/>
      <c r="B96" s="202" t="s">
        <v>3788</v>
      </c>
      <c r="C96" s="202" t="s">
        <v>3511</v>
      </c>
      <c r="D96" s="202" t="s">
        <v>3658</v>
      </c>
      <c r="E96" s="202" t="s">
        <v>543</v>
      </c>
      <c r="F96" s="202" t="s">
        <v>3633</v>
      </c>
      <c r="G96" s="202" t="s">
        <v>3259</v>
      </c>
      <c r="H96" s="202" t="s">
        <v>3561</v>
      </c>
      <c r="I96" s="202" t="s">
        <v>3605</v>
      </c>
      <c r="J96" s="187" t="s">
        <v>3612</v>
      </c>
      <c r="K96" s="202" t="s">
        <v>3554</v>
      </c>
      <c r="L96" s="154">
        <v>38970</v>
      </c>
      <c r="M96" s="207">
        <v>10000</v>
      </c>
      <c r="N96" s="207">
        <v>0</v>
      </c>
      <c r="O96" s="201" t="s">
        <v>3606</v>
      </c>
      <c r="P96" s="152">
        <v>1.47E-2</v>
      </c>
      <c r="Q96" s="152">
        <v>1.4499999999999999E-2</v>
      </c>
      <c r="R96" s="152">
        <v>0</v>
      </c>
      <c r="S96" s="152">
        <v>3.2625000000000002E-3</v>
      </c>
      <c r="T96" s="202" t="s">
        <v>3618</v>
      </c>
      <c r="U96" s="202" t="s">
        <v>3619</v>
      </c>
      <c r="V96" s="209">
        <v>1.3902999999999999E-3</v>
      </c>
      <c r="W96" s="209">
        <v>4.5328E-3</v>
      </c>
      <c r="X96" s="209">
        <v>6.6600000000000006E-2</v>
      </c>
      <c r="Y96" s="209">
        <v>0.1201</v>
      </c>
      <c r="Z96" s="209">
        <v>-0.1108</v>
      </c>
    </row>
    <row r="97" spans="1:26" customFormat="1" x14ac:dyDescent="0.25">
      <c r="A97" s="160"/>
      <c r="B97" s="202" t="s">
        <v>3789</v>
      </c>
      <c r="C97" s="202" t="s">
        <v>3512</v>
      </c>
      <c r="D97" s="202" t="s">
        <v>3658</v>
      </c>
      <c r="E97" s="202" t="s">
        <v>543</v>
      </c>
      <c r="F97" s="202" t="s">
        <v>3633</v>
      </c>
      <c r="G97" s="202" t="s">
        <v>3259</v>
      </c>
      <c r="H97" s="202" t="s">
        <v>3561</v>
      </c>
      <c r="I97" s="202" t="s">
        <v>3605</v>
      </c>
      <c r="J97" s="187" t="s">
        <v>3614</v>
      </c>
      <c r="K97" s="202" t="s">
        <v>3526</v>
      </c>
      <c r="L97" s="154">
        <v>41242</v>
      </c>
      <c r="M97" s="207">
        <v>10000</v>
      </c>
      <c r="N97" s="207">
        <v>0</v>
      </c>
      <c r="O97" s="201" t="s">
        <v>3606</v>
      </c>
      <c r="P97" s="152">
        <v>1.4500000000000001E-2</v>
      </c>
      <c r="Q97" s="152">
        <v>1.4499999999999999E-2</v>
      </c>
      <c r="R97" s="152">
        <v>0</v>
      </c>
      <c r="S97" s="152">
        <v>3.2625000000000002E-3</v>
      </c>
      <c r="T97" s="202" t="s">
        <v>3618</v>
      </c>
      <c r="U97" s="202" t="s">
        <v>3619</v>
      </c>
      <c r="V97" s="209">
        <v>2.2496999999999999E-3</v>
      </c>
      <c r="W97" s="209">
        <v>1.1236E-3</v>
      </c>
      <c r="X97" s="209">
        <v>4.5700000000000005E-2</v>
      </c>
      <c r="Y97" s="209">
        <v>7.6200000000000004E-2</v>
      </c>
      <c r="Z97" s="209">
        <v>-8.3800000000000013E-2</v>
      </c>
    </row>
    <row r="98" spans="1:26" customFormat="1" x14ac:dyDescent="0.25">
      <c r="A98" s="160"/>
      <c r="B98" s="202" t="s">
        <v>3790</v>
      </c>
      <c r="C98" s="202" t="s">
        <v>3513</v>
      </c>
      <c r="D98" s="202" t="s">
        <v>3658</v>
      </c>
      <c r="E98" s="202" t="s">
        <v>543</v>
      </c>
      <c r="F98" s="202" t="s">
        <v>3633</v>
      </c>
      <c r="G98" s="202" t="s">
        <v>3617</v>
      </c>
      <c r="H98" s="202" t="s">
        <v>3562</v>
      </c>
      <c r="I98" s="202" t="s">
        <v>3605</v>
      </c>
      <c r="J98" s="187" t="s">
        <v>3612</v>
      </c>
      <c r="K98" s="202" t="s">
        <v>3536</v>
      </c>
      <c r="L98" s="154">
        <v>41819</v>
      </c>
      <c r="M98" s="207">
        <v>10000</v>
      </c>
      <c r="N98" s="207">
        <v>0</v>
      </c>
      <c r="O98" s="201" t="s">
        <v>3606</v>
      </c>
      <c r="P98" s="152">
        <v>8.5000000000000006E-3</v>
      </c>
      <c r="Q98" s="152">
        <v>8.5000000000000006E-3</v>
      </c>
      <c r="R98" s="152">
        <v>0</v>
      </c>
      <c r="S98" s="152">
        <v>1.9E-3</v>
      </c>
      <c r="T98" s="202" t="s">
        <v>3618</v>
      </c>
      <c r="U98" s="202" t="s">
        <v>3619</v>
      </c>
      <c r="V98" s="209">
        <v>0</v>
      </c>
      <c r="W98" s="209">
        <v>1.2519599999999999E-2</v>
      </c>
      <c r="X98" s="209">
        <v>5.6100000000000004E-2</v>
      </c>
      <c r="Y98" s="209">
        <v>5.4600000000000003E-2</v>
      </c>
      <c r="Z98" s="209">
        <v>-4.5000000000000005E-3</v>
      </c>
    </row>
    <row r="99" spans="1:26" customFormat="1" x14ac:dyDescent="0.25">
      <c r="A99" s="160"/>
      <c r="B99" s="202" t="s">
        <v>3796</v>
      </c>
      <c r="C99" s="202" t="s">
        <v>3517</v>
      </c>
      <c r="D99" s="202" t="s">
        <v>3628</v>
      </c>
      <c r="E99" s="202" t="s">
        <v>353</v>
      </c>
      <c r="F99" s="202" t="s">
        <v>3604</v>
      </c>
      <c r="G99" s="202" t="s">
        <v>3258</v>
      </c>
      <c r="H99" s="202" t="s">
        <v>3564</v>
      </c>
      <c r="I99" s="202" t="s">
        <v>3605</v>
      </c>
      <c r="J99" s="187" t="s">
        <v>3612</v>
      </c>
      <c r="K99" s="202" t="s">
        <v>3556</v>
      </c>
      <c r="L99" s="154">
        <v>43074</v>
      </c>
      <c r="M99" s="207">
        <v>1000</v>
      </c>
      <c r="N99" s="207">
        <v>1000</v>
      </c>
      <c r="O99" s="201" t="s">
        <v>3606</v>
      </c>
      <c r="P99" s="152">
        <v>1.84E-2</v>
      </c>
      <c r="Q99" s="152">
        <v>1.4999999999999999E-2</v>
      </c>
      <c r="R99" s="152">
        <v>0</v>
      </c>
      <c r="S99" s="152">
        <v>3.7499999999999999E-3</v>
      </c>
      <c r="T99" s="202" t="s">
        <v>3607</v>
      </c>
      <c r="U99" s="202" t="s">
        <v>3608</v>
      </c>
      <c r="V99" s="209">
        <v>0.1256013</v>
      </c>
      <c r="W99" s="209">
        <v>0.12550520000000001</v>
      </c>
      <c r="X99" s="209">
        <v>1.9699999999999999E-2</v>
      </c>
      <c r="Y99" s="209">
        <v>-0.153</v>
      </c>
      <c r="Z99" s="209">
        <v>-0.30530000000000002</v>
      </c>
    </row>
    <row r="100" spans="1:26" customFormat="1" x14ac:dyDescent="0.25">
      <c r="A100" s="160"/>
      <c r="B100" s="202" t="s">
        <v>3791</v>
      </c>
      <c r="C100" s="202" t="s">
        <v>3514</v>
      </c>
      <c r="D100" s="202" t="s">
        <v>3654</v>
      </c>
      <c r="E100" s="202" t="s">
        <v>3696</v>
      </c>
      <c r="F100" s="202" t="s">
        <v>3625</v>
      </c>
      <c r="G100" s="202" t="s">
        <v>3259</v>
      </c>
      <c r="H100" s="202" t="s">
        <v>3569</v>
      </c>
      <c r="I100" s="202" t="s">
        <v>3605</v>
      </c>
      <c r="J100" s="187" t="s">
        <v>3655</v>
      </c>
      <c r="K100" s="202" t="s">
        <v>3555</v>
      </c>
      <c r="L100" s="154">
        <v>42346</v>
      </c>
      <c r="M100" s="207">
        <v>1000</v>
      </c>
      <c r="N100" s="207">
        <v>5000</v>
      </c>
      <c r="O100" s="201" t="s">
        <v>3692</v>
      </c>
      <c r="P100" s="152">
        <v>2.0410999999999999E-2</v>
      </c>
      <c r="Q100" s="152">
        <v>1.6E-2</v>
      </c>
      <c r="R100" s="152">
        <v>0.1</v>
      </c>
      <c r="S100" s="152">
        <v>3.7499999999999999E-3</v>
      </c>
      <c r="T100" s="202" t="s">
        <v>3607</v>
      </c>
      <c r="U100" s="202" t="s">
        <v>3608</v>
      </c>
      <c r="V100" s="209">
        <v>4.5291600000000001E-2</v>
      </c>
      <c r="W100" s="209">
        <v>0.1002209</v>
      </c>
      <c r="X100" s="209">
        <v>-6.0999999999999999E-2</v>
      </c>
      <c r="Y100" s="209">
        <v>-9.6799999999999997E-2</v>
      </c>
      <c r="Z100" s="209">
        <v>0.29320000000000002</v>
      </c>
    </row>
    <row r="101" spans="1:26" customFormat="1" x14ac:dyDescent="0.25">
      <c r="A101" s="160"/>
      <c r="B101" s="202" t="s">
        <v>3792</v>
      </c>
      <c r="C101" s="202" t="s">
        <v>3670</v>
      </c>
      <c r="D101" s="202" t="s">
        <v>3671</v>
      </c>
      <c r="E101" s="202" t="s">
        <v>353</v>
      </c>
      <c r="F101" s="202" t="s">
        <v>3604</v>
      </c>
      <c r="G101" s="202" t="s">
        <v>3259</v>
      </c>
      <c r="H101" s="202" t="s">
        <v>3664</v>
      </c>
      <c r="I101" s="202" t="s">
        <v>3605</v>
      </c>
      <c r="J101" s="187"/>
      <c r="K101" s="202" t="s">
        <v>3540</v>
      </c>
      <c r="L101" s="154">
        <v>43088</v>
      </c>
      <c r="M101" s="207">
        <v>1000</v>
      </c>
      <c r="N101" s="207">
        <v>5000</v>
      </c>
      <c r="O101" s="201" t="s">
        <v>3606</v>
      </c>
      <c r="P101" s="152">
        <v>2.4327999999999999E-2</v>
      </c>
      <c r="Q101" s="152">
        <v>0.02</v>
      </c>
      <c r="R101" s="152">
        <v>0</v>
      </c>
      <c r="S101" s="152">
        <v>3.7499999999999999E-3</v>
      </c>
      <c r="T101" s="202" t="s">
        <v>3607</v>
      </c>
      <c r="U101" s="202" t="s">
        <v>3608</v>
      </c>
      <c r="V101" s="209">
        <v>8.1409400000000007E-2</v>
      </c>
      <c r="W101" s="209">
        <v>0.1076759</v>
      </c>
      <c r="X101" s="209">
        <v>0.42030000000000001</v>
      </c>
      <c r="Y101" s="209">
        <v>0.2306</v>
      </c>
      <c r="Z101" s="209">
        <v>-0.1014</v>
      </c>
    </row>
    <row r="102" spans="1:26" customFormat="1" x14ac:dyDescent="0.25">
      <c r="A102" s="160"/>
      <c r="B102" s="202" t="s">
        <v>3793</v>
      </c>
      <c r="C102" s="202" t="s">
        <v>3623</v>
      </c>
      <c r="D102" s="202" t="s">
        <v>3624</v>
      </c>
      <c r="E102" s="202" t="s">
        <v>353</v>
      </c>
      <c r="F102" s="202" t="s">
        <v>3625</v>
      </c>
      <c r="G102" s="202" t="s">
        <v>3259</v>
      </c>
      <c r="H102" s="202" t="s">
        <v>3563</v>
      </c>
      <c r="I102" s="202" t="s">
        <v>3605</v>
      </c>
      <c r="J102" s="187" t="s">
        <v>3626</v>
      </c>
      <c r="K102" s="202" t="s">
        <v>3627</v>
      </c>
      <c r="L102" s="154">
        <v>43433</v>
      </c>
      <c r="M102" s="207">
        <v>1000</v>
      </c>
      <c r="N102" s="207">
        <v>5000</v>
      </c>
      <c r="O102" s="201" t="s">
        <v>3606</v>
      </c>
      <c r="P102" s="152">
        <v>2.4457E-2</v>
      </c>
      <c r="Q102" s="152">
        <v>0.02</v>
      </c>
      <c r="R102" s="152">
        <v>0</v>
      </c>
      <c r="S102" s="152">
        <v>5.0000000000000001E-3</v>
      </c>
      <c r="T102" s="202" t="s">
        <v>3607</v>
      </c>
      <c r="U102" s="202" t="s">
        <v>3608</v>
      </c>
      <c r="V102" s="209">
        <v>4.6356000000000001E-3</v>
      </c>
      <c r="W102" s="209">
        <v>-1.5593900000000001E-2</v>
      </c>
      <c r="X102" s="209">
        <v>2.7799999999999998E-2</v>
      </c>
      <c r="Y102" s="209">
        <v>2.2400000000000003E-2</v>
      </c>
      <c r="Z102" s="209">
        <v>-6.3700000000000007E-2</v>
      </c>
    </row>
    <row r="103" spans="1:26" customFormat="1" x14ac:dyDescent="0.25">
      <c r="A103" s="160"/>
      <c r="B103" s="202" t="s">
        <v>3794</v>
      </c>
      <c r="C103" s="202" t="s">
        <v>3515</v>
      </c>
      <c r="D103" s="202" t="s">
        <v>3656</v>
      </c>
      <c r="E103" s="202" t="s">
        <v>353</v>
      </c>
      <c r="F103" s="202" t="s">
        <v>3625</v>
      </c>
      <c r="G103" s="202" t="s">
        <v>3259</v>
      </c>
      <c r="H103" s="202" t="s">
        <v>3657</v>
      </c>
      <c r="I103" s="202" t="s">
        <v>3605</v>
      </c>
      <c r="J103" s="187" t="s">
        <v>3612</v>
      </c>
      <c r="K103" s="202" t="s">
        <v>3530</v>
      </c>
      <c r="L103" s="154">
        <v>43158</v>
      </c>
      <c r="M103" s="207">
        <v>1000</v>
      </c>
      <c r="N103" s="207">
        <v>5000</v>
      </c>
      <c r="O103" s="201" t="s">
        <v>3606</v>
      </c>
      <c r="P103" s="152">
        <v>2.4326E-2</v>
      </c>
      <c r="Q103" s="152">
        <v>0.02</v>
      </c>
      <c r="R103" s="152">
        <v>0</v>
      </c>
      <c r="S103" s="152">
        <v>3.7499999999999999E-3</v>
      </c>
      <c r="T103" s="202" t="s">
        <v>3607</v>
      </c>
      <c r="U103" s="202" t="s">
        <v>3608</v>
      </c>
      <c r="V103" s="209">
        <v>2.6989299999999997E-2</v>
      </c>
      <c r="W103" s="209">
        <v>2.82653E-2</v>
      </c>
      <c r="X103" s="209">
        <v>8.9900000000000008E-2</v>
      </c>
      <c r="Y103" s="209">
        <v>-1.4499999999999999E-2</v>
      </c>
      <c r="Z103" s="209">
        <v>3.7200000000000004E-2</v>
      </c>
    </row>
    <row r="104" spans="1:26" customFormat="1" x14ac:dyDescent="0.25">
      <c r="A104" s="160"/>
      <c r="B104" s="202" t="s">
        <v>3798</v>
      </c>
      <c r="C104" s="202" t="s">
        <v>3519</v>
      </c>
      <c r="D104" s="202" t="s">
        <v>3628</v>
      </c>
      <c r="E104" s="202" t="s">
        <v>543</v>
      </c>
      <c r="F104" s="202" t="s">
        <v>3633</v>
      </c>
      <c r="G104" s="202" t="s">
        <v>3259</v>
      </c>
      <c r="H104" s="202" t="s">
        <v>3561</v>
      </c>
      <c r="I104" s="202" t="s">
        <v>3605</v>
      </c>
      <c r="J104" s="187" t="s">
        <v>3612</v>
      </c>
      <c r="K104" s="202" t="s">
        <v>3685</v>
      </c>
      <c r="L104" s="154">
        <v>43083</v>
      </c>
      <c r="M104" s="207">
        <v>1000</v>
      </c>
      <c r="N104" s="207">
        <v>1000</v>
      </c>
      <c r="O104" s="201" t="s">
        <v>3606</v>
      </c>
      <c r="P104" s="152">
        <v>1.3847E-2</v>
      </c>
      <c r="Q104" s="152">
        <v>1.1000000000000001E-2</v>
      </c>
      <c r="R104" s="152">
        <v>0</v>
      </c>
      <c r="S104" s="152">
        <v>2.7500000000000007E-3</v>
      </c>
      <c r="T104" s="202" t="s">
        <v>3607</v>
      </c>
      <c r="U104" s="202" t="s">
        <v>3608</v>
      </c>
      <c r="V104" s="209">
        <v>9.9180000000000015E-4</v>
      </c>
      <c r="W104" s="209">
        <v>1.1318000000000001E-3</v>
      </c>
      <c r="X104" s="209">
        <v>6.1799999999999994E-2</v>
      </c>
      <c r="Y104" s="209">
        <v>9.5399999999999985E-2</v>
      </c>
      <c r="Z104" s="209">
        <v>-0.12689999999999999</v>
      </c>
    </row>
    <row r="105" spans="1:26" customFormat="1" x14ac:dyDescent="0.25">
      <c r="A105" s="160"/>
      <c r="B105" s="202" t="s">
        <v>3797</v>
      </c>
      <c r="C105" s="202" t="s">
        <v>3518</v>
      </c>
      <c r="D105" s="202" t="s">
        <v>3628</v>
      </c>
      <c r="E105" s="202" t="s">
        <v>353</v>
      </c>
      <c r="F105" s="202" t="s">
        <v>3604</v>
      </c>
      <c r="G105" s="202" t="s">
        <v>3610</v>
      </c>
      <c r="H105" s="202" t="s">
        <v>3611</v>
      </c>
      <c r="I105" s="202" t="s">
        <v>3605</v>
      </c>
      <c r="J105" s="187" t="s">
        <v>3612</v>
      </c>
      <c r="K105" s="202" t="s">
        <v>3151</v>
      </c>
      <c r="L105" s="154">
        <v>39100</v>
      </c>
      <c r="M105" s="207">
        <v>1000</v>
      </c>
      <c r="N105" s="207">
        <v>1000</v>
      </c>
      <c r="O105" s="201" t="s">
        <v>3606</v>
      </c>
      <c r="P105" s="152">
        <v>1.8499999999999999E-2</v>
      </c>
      <c r="Q105" s="152">
        <v>1.4999999999999999E-2</v>
      </c>
      <c r="R105" s="152">
        <v>0</v>
      </c>
      <c r="S105" s="152">
        <v>3.7499999999999999E-3</v>
      </c>
      <c r="T105" s="202" t="s">
        <v>3607</v>
      </c>
      <c r="U105" s="202" t="s">
        <v>3608</v>
      </c>
      <c r="V105" s="209">
        <v>0.17312439999999998</v>
      </c>
      <c r="W105" s="209">
        <v>0.18014559999999999</v>
      </c>
      <c r="X105" s="209">
        <v>6.4299999999999996E-2</v>
      </c>
      <c r="Y105" s="209">
        <v>9.1999999999999998E-2</v>
      </c>
      <c r="Z105" s="209">
        <v>-0.21239999999999998</v>
      </c>
    </row>
    <row r="106" spans="1:26" customFormat="1" x14ac:dyDescent="0.25">
      <c r="A106" s="160"/>
      <c r="B106" s="202" t="s">
        <v>3795</v>
      </c>
      <c r="C106" s="202" t="s">
        <v>3516</v>
      </c>
      <c r="D106" s="202" t="s">
        <v>3628</v>
      </c>
      <c r="E106" s="202" t="s">
        <v>353</v>
      </c>
      <c r="F106" s="202" t="s">
        <v>3604</v>
      </c>
      <c r="G106" s="202" t="s">
        <v>3668</v>
      </c>
      <c r="H106" s="202" t="s">
        <v>3567</v>
      </c>
      <c r="I106" s="202" t="s">
        <v>3605</v>
      </c>
      <c r="J106" s="187" t="s">
        <v>3614</v>
      </c>
      <c r="K106" s="202" t="s">
        <v>3156</v>
      </c>
      <c r="L106" s="154">
        <v>36541</v>
      </c>
      <c r="M106" s="207">
        <v>1000</v>
      </c>
      <c r="N106" s="207">
        <v>1000</v>
      </c>
      <c r="O106" s="201" t="s">
        <v>3692</v>
      </c>
      <c r="P106" s="152">
        <v>1.8423999999999999E-2</v>
      </c>
      <c r="Q106" s="152">
        <v>1.4999999999999999E-2</v>
      </c>
      <c r="R106" s="152">
        <v>0</v>
      </c>
      <c r="S106" s="152">
        <v>3.7499999999999999E-3</v>
      </c>
      <c r="T106" s="202" t="s">
        <v>3607</v>
      </c>
      <c r="U106" s="202" t="s">
        <v>3608</v>
      </c>
      <c r="V106" s="209">
        <v>0.18930309999999997</v>
      </c>
      <c r="W106" s="209">
        <v>0.1654854</v>
      </c>
      <c r="X106" s="209">
        <v>8.6800000000000002E-2</v>
      </c>
      <c r="Y106" s="209">
        <v>7.1999999999999998E-3</v>
      </c>
      <c r="Z106" s="209">
        <v>-0.1986</v>
      </c>
    </row>
    <row r="107" spans="1:26" customFormat="1" x14ac:dyDescent="0.25">
      <c r="A107" s="160"/>
      <c r="B107" s="202" t="s">
        <v>3799</v>
      </c>
      <c r="C107" s="202" t="s">
        <v>3520</v>
      </c>
      <c r="D107" s="202" t="s">
        <v>3628</v>
      </c>
      <c r="E107" s="202" t="s">
        <v>353</v>
      </c>
      <c r="F107" s="202" t="s">
        <v>3604</v>
      </c>
      <c r="G107" s="202" t="s">
        <v>3259</v>
      </c>
      <c r="H107" s="202" t="s">
        <v>3558</v>
      </c>
      <c r="I107" s="202" t="s">
        <v>3605</v>
      </c>
      <c r="J107" s="187" t="s">
        <v>3614</v>
      </c>
      <c r="K107" s="202" t="s">
        <v>3152</v>
      </c>
      <c r="L107" s="154">
        <v>40504</v>
      </c>
      <c r="M107" s="207">
        <v>1000</v>
      </c>
      <c r="N107" s="207">
        <v>1000</v>
      </c>
      <c r="O107" s="201" t="s">
        <v>3606</v>
      </c>
      <c r="P107" s="152">
        <v>1.6299999999999999E-2</v>
      </c>
      <c r="Q107" s="152">
        <v>1.3000000000000001E-2</v>
      </c>
      <c r="R107" s="152">
        <v>0</v>
      </c>
      <c r="S107" s="152">
        <v>3.2499999999999999E-3</v>
      </c>
      <c r="T107" s="202" t="s">
        <v>3607</v>
      </c>
      <c r="U107" s="202" t="s">
        <v>3608</v>
      </c>
      <c r="V107" s="209">
        <v>7.3560000000000006E-3</v>
      </c>
      <c r="W107" s="209">
        <v>2.4083500000000001E-2</v>
      </c>
      <c r="X107" s="209">
        <v>0.1003</v>
      </c>
      <c r="Y107" s="209">
        <v>0.2243</v>
      </c>
      <c r="Z107" s="209">
        <v>-0.17929999999999999</v>
      </c>
    </row>
    <row r="108" spans="1:26" customFormat="1" x14ac:dyDescent="0.25">
      <c r="A108" s="160"/>
      <c r="B108" s="202" t="s">
        <v>3800</v>
      </c>
      <c r="C108" s="202" t="s">
        <v>3521</v>
      </c>
      <c r="D108" s="202" t="s">
        <v>3628</v>
      </c>
      <c r="E108" s="202" t="s">
        <v>353</v>
      </c>
      <c r="F108" s="202" t="s">
        <v>3604</v>
      </c>
      <c r="G108" s="202" t="s">
        <v>3259</v>
      </c>
      <c r="H108" s="202" t="s">
        <v>3558</v>
      </c>
      <c r="I108" s="202" t="s">
        <v>3605</v>
      </c>
      <c r="J108" s="187" t="s">
        <v>3614</v>
      </c>
      <c r="K108" s="202" t="s">
        <v>3152</v>
      </c>
      <c r="L108" s="154">
        <v>38505</v>
      </c>
      <c r="M108" s="207">
        <v>1000</v>
      </c>
      <c r="N108" s="207">
        <v>1000</v>
      </c>
      <c r="O108" s="201" t="s">
        <v>3606</v>
      </c>
      <c r="P108" s="152">
        <v>1.5800000000000002E-2</v>
      </c>
      <c r="Q108" s="152">
        <v>1.2500000000000001E-2</v>
      </c>
      <c r="R108" s="152">
        <v>0</v>
      </c>
      <c r="S108" s="152">
        <v>3.1250000000000002E-3</v>
      </c>
      <c r="T108" s="202" t="s">
        <v>3607</v>
      </c>
      <c r="U108" s="202" t="s">
        <v>3608</v>
      </c>
      <c r="V108" s="209">
        <v>5.5769999999999995E-3</v>
      </c>
      <c r="W108" s="209">
        <v>5.2350800000000003E-2</v>
      </c>
      <c r="X108" s="209">
        <v>0.18160000000000001</v>
      </c>
      <c r="Y108" s="209">
        <v>0.21100000000000002</v>
      </c>
      <c r="Z108" s="209">
        <v>-0.20329999999999998</v>
      </c>
    </row>
    <row r="109" spans="1:26" customFormat="1" x14ac:dyDescent="0.25">
      <c r="A109" s="160"/>
      <c r="B109" s="202" t="s">
        <v>3801</v>
      </c>
      <c r="C109" s="202" t="s">
        <v>3522</v>
      </c>
      <c r="D109" s="202" t="s">
        <v>3628</v>
      </c>
      <c r="E109" s="202" t="s">
        <v>353</v>
      </c>
      <c r="F109" s="202" t="s">
        <v>3604</v>
      </c>
      <c r="G109" s="202" t="s">
        <v>3629</v>
      </c>
      <c r="H109" s="202" t="s">
        <v>3564</v>
      </c>
      <c r="I109" s="202" t="s">
        <v>3605</v>
      </c>
      <c r="J109" s="187" t="s">
        <v>3614</v>
      </c>
      <c r="K109" s="202" t="s">
        <v>3544</v>
      </c>
      <c r="L109" s="154">
        <v>37342</v>
      </c>
      <c r="M109" s="207">
        <v>1000</v>
      </c>
      <c r="N109" s="207">
        <v>1000</v>
      </c>
      <c r="O109" s="201" t="s">
        <v>3606</v>
      </c>
      <c r="P109" s="152">
        <v>1.84E-2</v>
      </c>
      <c r="Q109" s="152">
        <v>1.4999999999999999E-2</v>
      </c>
      <c r="R109" s="152">
        <v>0</v>
      </c>
      <c r="S109" s="152">
        <v>3.7499999999999999E-3</v>
      </c>
      <c r="T109" s="202" t="s">
        <v>3607</v>
      </c>
      <c r="U109" s="202" t="s">
        <v>3608</v>
      </c>
      <c r="V109" s="209">
        <v>0.1332574</v>
      </c>
      <c r="W109" s="209">
        <v>0.1173302</v>
      </c>
      <c r="X109" s="209">
        <v>6.7500000000000004E-2</v>
      </c>
      <c r="Y109" s="209">
        <v>-9.2300000000000007E-2</v>
      </c>
      <c r="Z109" s="209">
        <v>-0.23600000000000002</v>
      </c>
    </row>
    <row r="110" spans="1:26" customFormat="1" x14ac:dyDescent="0.25">
      <c r="A110" s="160"/>
      <c r="B110" s="202" t="s">
        <v>3802</v>
      </c>
      <c r="C110" s="202" t="s">
        <v>3523</v>
      </c>
      <c r="D110" s="202" t="s">
        <v>3628</v>
      </c>
      <c r="E110" s="202" t="s">
        <v>353</v>
      </c>
      <c r="F110" s="202" t="s">
        <v>3604</v>
      </c>
      <c r="G110" s="202" t="s">
        <v>3573</v>
      </c>
      <c r="H110" s="202" t="s">
        <v>3565</v>
      </c>
      <c r="I110" s="202" t="s">
        <v>3605</v>
      </c>
      <c r="J110" s="187"/>
      <c r="K110" s="202" t="s">
        <v>3545</v>
      </c>
      <c r="L110" s="154">
        <v>41359</v>
      </c>
      <c r="M110" s="207">
        <v>1000</v>
      </c>
      <c r="N110" s="207">
        <v>1000</v>
      </c>
      <c r="O110" s="201" t="s">
        <v>3606</v>
      </c>
      <c r="P110" s="152">
        <v>1.6199999999999999E-2</v>
      </c>
      <c r="Q110" s="152">
        <v>1.2500000000000001E-2</v>
      </c>
      <c r="R110" s="152">
        <v>0</v>
      </c>
      <c r="S110" s="152">
        <v>3.15E-3</v>
      </c>
      <c r="T110" s="202" t="s">
        <v>3607</v>
      </c>
      <c r="U110" s="202" t="s">
        <v>3608</v>
      </c>
      <c r="V110" s="209">
        <v>-1.39293E-2</v>
      </c>
      <c r="W110" s="209">
        <v>0.1095275</v>
      </c>
      <c r="X110" s="209">
        <v>0.17629999999999998</v>
      </c>
      <c r="Y110" s="209">
        <v>0.25219999999999998</v>
      </c>
      <c r="Z110" s="209">
        <v>-3.32E-2</v>
      </c>
    </row>
    <row r="111" spans="1:26" customFormat="1" x14ac:dyDescent="0.25">
      <c r="A111" s="160"/>
      <c r="B111" s="202" t="s">
        <v>3803</v>
      </c>
      <c r="C111" s="202" t="s">
        <v>3524</v>
      </c>
      <c r="D111" s="202" t="s">
        <v>3628</v>
      </c>
      <c r="E111" s="202" t="s">
        <v>353</v>
      </c>
      <c r="F111" s="202" t="s">
        <v>3604</v>
      </c>
      <c r="G111" s="202" t="s">
        <v>3617</v>
      </c>
      <c r="H111" s="202" t="s">
        <v>3559</v>
      </c>
      <c r="I111" s="202" t="s">
        <v>3605</v>
      </c>
      <c r="J111" s="187" t="s">
        <v>3614</v>
      </c>
      <c r="K111" s="202" t="s">
        <v>3540</v>
      </c>
      <c r="L111" s="154">
        <v>36541</v>
      </c>
      <c r="M111" s="207">
        <v>1000</v>
      </c>
      <c r="N111" s="207">
        <v>1000</v>
      </c>
      <c r="O111" s="201" t="s">
        <v>3606</v>
      </c>
      <c r="P111" s="152">
        <v>1.5800000000000002E-2</v>
      </c>
      <c r="Q111" s="152">
        <v>1.2500000000000001E-2</v>
      </c>
      <c r="R111" s="152">
        <v>0</v>
      </c>
      <c r="S111" s="152">
        <v>3.1250000000000002E-3</v>
      </c>
      <c r="T111" s="202" t="s">
        <v>3607</v>
      </c>
      <c r="U111" s="202" t="s">
        <v>3608</v>
      </c>
      <c r="V111" s="209">
        <v>8.8683000000000008E-3</v>
      </c>
      <c r="W111" s="209">
        <v>1.9831000000000001E-2</v>
      </c>
      <c r="X111" s="209">
        <v>0.26629999999999998</v>
      </c>
      <c r="Y111" s="209">
        <v>0.22940000000000002</v>
      </c>
      <c r="Z111" s="209">
        <v>-0.16079999999999997</v>
      </c>
    </row>
    <row r="112" spans="1:26" customFormat="1" x14ac:dyDescent="0.25">
      <c r="A112" s="160"/>
      <c r="B112" s="202" t="s">
        <v>3804</v>
      </c>
      <c r="C112" s="202" t="s">
        <v>3630</v>
      </c>
      <c r="D112" s="202" t="s">
        <v>3631</v>
      </c>
      <c r="E112" s="202" t="s">
        <v>353</v>
      </c>
      <c r="F112" s="202" t="s">
        <v>3604</v>
      </c>
      <c r="G112" s="202" t="s">
        <v>3258</v>
      </c>
      <c r="H112" s="202" t="s">
        <v>3564</v>
      </c>
      <c r="I112" s="202" t="s">
        <v>3605</v>
      </c>
      <c r="J112" s="187" t="s">
        <v>3612</v>
      </c>
      <c r="K112" s="202" t="s">
        <v>3160</v>
      </c>
      <c r="L112" s="154">
        <v>44043</v>
      </c>
      <c r="M112" s="207">
        <v>1000</v>
      </c>
      <c r="N112" s="207">
        <v>1000</v>
      </c>
      <c r="O112" s="201" t="s">
        <v>3606</v>
      </c>
      <c r="P112" s="152">
        <v>2.1999999999999999E-2</v>
      </c>
      <c r="Q112" s="152">
        <v>9.4999999999999998E-3</v>
      </c>
      <c r="R112" s="152">
        <v>0</v>
      </c>
      <c r="S112" s="152">
        <v>4.7499999999999999E-3</v>
      </c>
      <c r="T112" s="202" t="s">
        <v>3618</v>
      </c>
      <c r="U112" s="202" t="s">
        <v>3619</v>
      </c>
      <c r="V112" s="209">
        <v>7.7571700000000007E-2</v>
      </c>
      <c r="W112" s="209">
        <v>-4.5001600000000003E-2</v>
      </c>
      <c r="X112" s="209">
        <v>0.125</v>
      </c>
      <c r="Y112" s="209">
        <v>-0.247</v>
      </c>
      <c r="Z112" s="209">
        <v>-0.26150000000000001</v>
      </c>
    </row>
    <row r="113" spans="1:28" x14ac:dyDescent="0.25">
      <c r="A113" s="160"/>
      <c r="B113" s="202" t="s">
        <v>3805</v>
      </c>
      <c r="C113" s="202" t="s">
        <v>3672</v>
      </c>
      <c r="D113" s="202" t="s">
        <v>3621</v>
      </c>
      <c r="E113" s="202" t="s">
        <v>353</v>
      </c>
      <c r="F113" s="202" t="s">
        <v>3604</v>
      </c>
      <c r="G113" s="202" t="s">
        <v>3673</v>
      </c>
      <c r="H113" s="202" t="s">
        <v>3613</v>
      </c>
      <c r="I113" s="202" t="s">
        <v>3605</v>
      </c>
      <c r="J113" s="187" t="s">
        <v>3612</v>
      </c>
      <c r="K113" s="202" t="s">
        <v>3674</v>
      </c>
      <c r="L113" s="154">
        <v>43172</v>
      </c>
      <c r="M113" s="207">
        <v>1000</v>
      </c>
      <c r="N113" s="207">
        <v>1000</v>
      </c>
      <c r="O113" s="201" t="s">
        <v>3606</v>
      </c>
      <c r="P113" s="152">
        <v>2.1399999999999999E-2</v>
      </c>
      <c r="Q113" s="152">
        <v>9.0000000000000011E-3</v>
      </c>
      <c r="R113" s="152">
        <v>0</v>
      </c>
      <c r="S113" s="152">
        <v>4.4999999999999997E-3</v>
      </c>
      <c r="T113" s="202" t="s">
        <v>3607</v>
      </c>
      <c r="U113" s="202" t="s">
        <v>3608</v>
      </c>
      <c r="V113" s="209">
        <v>0.21921600000000002</v>
      </c>
      <c r="W113" s="209">
        <v>0.23912800000000001</v>
      </c>
      <c r="X113" s="209">
        <v>0.17379999999999998</v>
      </c>
      <c r="Y113" s="209">
        <v>0.26669999999999999</v>
      </c>
      <c r="Z113" s="209">
        <v>-0.39409999999999995</v>
      </c>
      <c r="AA113"/>
      <c r="AB113"/>
    </row>
    <row r="114" spans="1:28" x14ac:dyDescent="0.25">
      <c r="A114" s="160"/>
      <c r="B114" s="202" t="s">
        <v>3806</v>
      </c>
      <c r="C114" s="202" t="s">
        <v>3620</v>
      </c>
      <c r="D114" s="202" t="s">
        <v>3621</v>
      </c>
      <c r="E114" s="202" t="s">
        <v>353</v>
      </c>
      <c r="F114" s="202" t="s">
        <v>3604</v>
      </c>
      <c r="G114" s="202" t="s">
        <v>3610</v>
      </c>
      <c r="H114" s="202" t="s">
        <v>3611</v>
      </c>
      <c r="I114" s="202" t="s">
        <v>3605</v>
      </c>
      <c r="J114" s="187" t="s">
        <v>3612</v>
      </c>
      <c r="K114" s="202" t="s">
        <v>3151</v>
      </c>
      <c r="L114" s="154">
        <v>45513</v>
      </c>
      <c r="M114" s="207">
        <v>1000</v>
      </c>
      <c r="N114" s="207">
        <v>1000</v>
      </c>
      <c r="O114" s="201" t="s">
        <v>3606</v>
      </c>
      <c r="P114" s="152">
        <v>1.9E-2</v>
      </c>
      <c r="Q114" s="152">
        <v>8.0000000000000002E-3</v>
      </c>
      <c r="R114" s="152">
        <v>0</v>
      </c>
      <c r="S114" s="152">
        <v>4.0000000000000001E-3</v>
      </c>
      <c r="T114" s="202" t="s">
        <v>3618</v>
      </c>
      <c r="U114" s="202" t="s">
        <v>3619</v>
      </c>
      <c r="V114" s="209">
        <v>1.1792E-2</v>
      </c>
      <c r="W114" s="209">
        <v>0.1149288</v>
      </c>
      <c r="X114" s="209">
        <v>3.1800000000000002E-2</v>
      </c>
      <c r="Y114" s="209">
        <v>2.5699999999999997E-2</v>
      </c>
      <c r="Z114" s="209">
        <v>-0.25629999999999997</v>
      </c>
    </row>
    <row r="115" spans="1:28" x14ac:dyDescent="0.25">
      <c r="A115" s="160"/>
      <c r="B115" s="202" t="s">
        <v>3810</v>
      </c>
      <c r="C115" s="202" t="s">
        <v>3811</v>
      </c>
      <c r="D115" s="202" t="s">
        <v>3621</v>
      </c>
      <c r="E115" s="202" t="s">
        <v>353</v>
      </c>
      <c r="F115" s="202" t="s">
        <v>3604</v>
      </c>
      <c r="G115" s="202" t="s">
        <v>3259</v>
      </c>
      <c r="H115" s="202" t="s">
        <v>3665</v>
      </c>
      <c r="I115" s="202" t="s">
        <v>3605</v>
      </c>
      <c r="J115" s="187" t="s">
        <v>3614</v>
      </c>
      <c r="K115" s="202" t="s">
        <v>3152</v>
      </c>
      <c r="L115" s="154" t="s">
        <v>3812</v>
      </c>
      <c r="M115" s="207">
        <v>5000</v>
      </c>
      <c r="N115" s="207">
        <v>1000</v>
      </c>
      <c r="O115" s="201" t="s">
        <v>3606</v>
      </c>
      <c r="P115" s="152">
        <v>1.7000000000000001E-2</v>
      </c>
      <c r="Q115" s="152">
        <v>7.0000000000000001E-3</v>
      </c>
      <c r="R115" s="152">
        <v>0</v>
      </c>
      <c r="S115" s="152">
        <v>3.7499999999999999E-3</v>
      </c>
      <c r="T115" s="202" t="s">
        <v>3618</v>
      </c>
      <c r="U115" s="202" t="s">
        <v>3619</v>
      </c>
      <c r="V115" s="209">
        <v>2.3215400000000001E-2</v>
      </c>
      <c r="W115" s="209">
        <v>0.1412457</v>
      </c>
      <c r="X115" s="209">
        <v>0.120021</v>
      </c>
      <c r="Y115" s="209">
        <v>3.3936800000000003E-2</v>
      </c>
      <c r="Z115" s="209">
        <v>-9.5839199999999999E-2</v>
      </c>
    </row>
    <row r="116" spans="1:28" x14ac:dyDescent="0.25">
      <c r="A116" s="160"/>
      <c r="B116" s="202" t="s">
        <v>3807</v>
      </c>
      <c r="C116" s="202" t="s">
        <v>3675</v>
      </c>
      <c r="D116" s="202" t="s">
        <v>3621</v>
      </c>
      <c r="E116" s="202" t="s">
        <v>353</v>
      </c>
      <c r="F116" s="202" t="s">
        <v>3604</v>
      </c>
      <c r="G116" s="202" t="s">
        <v>3259</v>
      </c>
      <c r="H116" s="202" t="s">
        <v>3558</v>
      </c>
      <c r="I116" s="202" t="s">
        <v>3605</v>
      </c>
      <c r="J116" s="187" t="s">
        <v>3646</v>
      </c>
      <c r="K116" s="202" t="s">
        <v>3152</v>
      </c>
      <c r="L116" s="154">
        <v>41763</v>
      </c>
      <c r="M116" s="207">
        <v>1000</v>
      </c>
      <c r="N116" s="207">
        <v>1000</v>
      </c>
      <c r="O116" s="201" t="s">
        <v>3606</v>
      </c>
      <c r="P116" s="152">
        <v>1.7899999999999999E-2</v>
      </c>
      <c r="Q116" s="152">
        <v>7.4999999999999997E-3</v>
      </c>
      <c r="R116" s="152">
        <v>0</v>
      </c>
      <c r="S116" s="152">
        <v>3.7499999999999999E-3</v>
      </c>
      <c r="T116" s="202" t="s">
        <v>3607</v>
      </c>
      <c r="U116" s="202" t="s">
        <v>3608</v>
      </c>
      <c r="V116" s="209">
        <v>0.1067805</v>
      </c>
      <c r="W116" s="209">
        <v>4.6619099999999997E-2</v>
      </c>
      <c r="X116" s="209">
        <v>0.2069</v>
      </c>
      <c r="Y116" s="209">
        <v>0.2094</v>
      </c>
      <c r="Z116" s="209">
        <v>-0.2576</v>
      </c>
    </row>
    <row r="117" spans="1:28" x14ac:dyDescent="0.25">
      <c r="A117" s="160"/>
      <c r="B117" s="202" t="s">
        <v>3808</v>
      </c>
      <c r="C117" s="202" t="s">
        <v>3686</v>
      </c>
      <c r="D117" s="202" t="s">
        <v>3621</v>
      </c>
      <c r="E117" s="202" t="s">
        <v>353</v>
      </c>
      <c r="F117" s="202" t="s">
        <v>3633</v>
      </c>
      <c r="G117" s="202" t="s">
        <v>3259</v>
      </c>
      <c r="H117" s="202" t="s">
        <v>3561</v>
      </c>
      <c r="I117" s="202" t="s">
        <v>3605</v>
      </c>
      <c r="J117" s="187" t="s">
        <v>3655</v>
      </c>
      <c r="K117" s="202"/>
      <c r="L117" s="154">
        <v>43082</v>
      </c>
      <c r="M117" s="207">
        <v>1000</v>
      </c>
      <c r="N117" s="207">
        <v>1000</v>
      </c>
      <c r="O117" s="201" t="s">
        <v>3606</v>
      </c>
      <c r="P117" s="152">
        <v>1.2200000000000001E-2</v>
      </c>
      <c r="Q117" s="152">
        <v>5.0000000000000001E-3</v>
      </c>
      <c r="R117" s="152">
        <v>0</v>
      </c>
      <c r="S117" s="152">
        <v>2.5000000000000001E-3</v>
      </c>
      <c r="T117" s="202" t="s">
        <v>3618</v>
      </c>
      <c r="U117" s="202" t="s">
        <v>3619</v>
      </c>
      <c r="V117" s="209">
        <v>1.0787199999999999E-2</v>
      </c>
      <c r="W117" s="209">
        <v>3.6880000000000003E-3</v>
      </c>
      <c r="X117" s="209">
        <v>-1.1599999999999999E-2</v>
      </c>
      <c r="Y117" s="209">
        <v>7.4200000000000002E-2</v>
      </c>
      <c r="Z117" s="209">
        <v>-0.12039999999999999</v>
      </c>
    </row>
    <row r="118" spans="1:28" x14ac:dyDescent="0.25">
      <c r="A118" s="160"/>
      <c r="B118" s="202" t="s">
        <v>3809</v>
      </c>
      <c r="C118" s="202" t="s">
        <v>3676</v>
      </c>
      <c r="D118" s="202" t="s">
        <v>3621</v>
      </c>
      <c r="E118" s="202" t="s">
        <v>353</v>
      </c>
      <c r="F118" s="202" t="s">
        <v>3604</v>
      </c>
      <c r="G118" s="202" t="s">
        <v>3571</v>
      </c>
      <c r="H118" s="202" t="s">
        <v>3560</v>
      </c>
      <c r="I118" s="202" t="s">
        <v>3605</v>
      </c>
      <c r="J118" s="187" t="s">
        <v>3646</v>
      </c>
      <c r="K118" s="202" t="s">
        <v>3161</v>
      </c>
      <c r="L118" s="154">
        <v>43481</v>
      </c>
      <c r="M118" s="207">
        <v>1000</v>
      </c>
      <c r="N118" s="207">
        <v>1000</v>
      </c>
      <c r="O118" s="201" t="s">
        <v>3606</v>
      </c>
      <c r="P118" s="152">
        <v>1.6899999999999998E-2</v>
      </c>
      <c r="Q118" s="152">
        <v>6.9999999999999993E-3</v>
      </c>
      <c r="R118" s="152">
        <v>0</v>
      </c>
      <c r="S118" s="152">
        <v>3.7499999999999999E-3</v>
      </c>
      <c r="T118" s="202" t="s">
        <v>3618</v>
      </c>
      <c r="U118" s="202" t="s">
        <v>3619</v>
      </c>
      <c r="V118" s="209">
        <v>5.4270199999999998E-2</v>
      </c>
      <c r="W118" s="209">
        <v>6.9711E-3</v>
      </c>
      <c r="X118" s="209">
        <v>0.1036</v>
      </c>
      <c r="Y118" s="209">
        <v>0.19649999999999998</v>
      </c>
      <c r="Z118" s="209">
        <v>-0.1258</v>
      </c>
    </row>
    <row r="119" spans="1:28" x14ac:dyDescent="0.25">
      <c r="A119" s="160"/>
      <c r="B119" s="202" t="s">
        <v>3813</v>
      </c>
      <c r="C119" s="202" t="s">
        <v>3814</v>
      </c>
      <c r="D119" s="202" t="s">
        <v>3621</v>
      </c>
      <c r="E119" s="202" t="s">
        <v>353</v>
      </c>
      <c r="F119" s="202" t="s">
        <v>3604</v>
      </c>
      <c r="G119" s="202" t="s">
        <v>3617</v>
      </c>
      <c r="H119" s="202" t="s">
        <v>3557</v>
      </c>
      <c r="I119" s="202" t="s">
        <v>3605</v>
      </c>
      <c r="J119" s="187" t="s">
        <v>3612</v>
      </c>
      <c r="K119" s="202" t="s">
        <v>3540</v>
      </c>
      <c r="L119" s="154">
        <v>44265</v>
      </c>
      <c r="M119" s="207">
        <v>5000</v>
      </c>
      <c r="N119" s="207">
        <v>1000</v>
      </c>
      <c r="O119" s="201" t="s">
        <v>3606</v>
      </c>
      <c r="P119" s="152">
        <v>1.7100000000000001E-2</v>
      </c>
      <c r="Q119" s="152">
        <v>6.4999999999999997E-3</v>
      </c>
      <c r="R119" s="152">
        <v>0</v>
      </c>
      <c r="S119" s="152">
        <v>7.4999999999999997E-3</v>
      </c>
      <c r="T119" s="202" t="s">
        <v>3607</v>
      </c>
      <c r="U119" s="202" t="s">
        <v>3608</v>
      </c>
      <c r="V119" s="209">
        <v>0.10964359999999999</v>
      </c>
      <c r="W119" s="209">
        <v>2.0047899999999997E-2</v>
      </c>
      <c r="X119" s="209">
        <v>0.25689859999999998</v>
      </c>
      <c r="Y119" s="209">
        <v>0.2907497</v>
      </c>
      <c r="Z119" s="209">
        <v>-0.23914440000000001</v>
      </c>
    </row>
    <row r="120" spans="1:28" x14ac:dyDescent="0.25">
      <c r="C120"/>
      <c r="D120"/>
    </row>
  </sheetData>
  <autoFilter ref="B10:Z10" xr:uid="{BA405358-BCA4-4D1A-8309-A32C3E010D2F}"/>
  <mergeCells count="1">
    <mergeCell ref="V9:Z9"/>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7EFE-99AC-4F29-8C6E-E583ACF66C97}">
  <sheetPr codeName="Planilha2"/>
  <dimension ref="A1:AL44"/>
  <sheetViews>
    <sheetView showGridLines="0" zoomScaleNormal="100" workbookViewId="0">
      <selection activeCell="B6" sqref="B6"/>
    </sheetView>
  </sheetViews>
  <sheetFormatPr defaultRowHeight="15" x14ac:dyDescent="0.25"/>
  <cols>
    <col min="1" max="1" width="17.5703125" customWidth="1"/>
    <col min="2" max="2" width="51.28515625" bestFit="1" customWidth="1"/>
    <col min="3" max="3" width="15.140625" style="46" bestFit="1" customWidth="1"/>
    <col min="4" max="4" width="68.28515625" style="46" hidden="1" customWidth="1"/>
    <col min="5" max="6" width="16.28515625" style="46" hidden="1" customWidth="1"/>
    <col min="7" max="7" width="31.85546875" style="46" hidden="1" customWidth="1"/>
    <col min="8" max="8" width="20.5703125" style="173" hidden="1" customWidth="1"/>
    <col min="9" max="9" width="17.28515625" hidden="1" customWidth="1"/>
    <col min="10" max="10" width="11.7109375" style="122" bestFit="1" customWidth="1"/>
    <col min="11" max="11" width="18.42578125" bestFit="1" customWidth="1"/>
    <col min="12" max="12" width="22.7109375" bestFit="1" customWidth="1"/>
    <col min="13" max="13" width="26.42578125" bestFit="1" customWidth="1"/>
    <col min="14" max="14" width="19.28515625" style="234" bestFit="1" customWidth="1"/>
    <col min="15" max="15" width="18.85546875" style="214" bestFit="1" customWidth="1"/>
    <col min="16" max="16" width="25.85546875" style="214" bestFit="1" customWidth="1"/>
    <col min="17" max="17" width="17.7109375" style="214" bestFit="1" customWidth="1"/>
    <col min="18" max="18" width="9.42578125" style="214" bestFit="1" customWidth="1"/>
    <col min="19" max="19" width="15.7109375" style="214" bestFit="1" customWidth="1"/>
    <col min="20" max="21" width="20.28515625" style="214" bestFit="1" customWidth="1"/>
    <col min="22" max="22" width="20.28515625" bestFit="1" customWidth="1"/>
    <col min="23" max="23" width="22.28515625" bestFit="1" customWidth="1"/>
    <col min="24" max="24" width="18.28515625" style="122" bestFit="1" customWidth="1"/>
    <col min="25" max="25" width="30.7109375" style="234" bestFit="1" customWidth="1"/>
    <col min="26" max="29" width="36" style="237" bestFit="1" customWidth="1"/>
    <col min="30" max="32" width="21.85546875" style="214" bestFit="1" customWidth="1"/>
    <col min="33" max="33" width="23.85546875" style="214" bestFit="1" customWidth="1"/>
    <col min="34" max="34" width="23.7109375" style="230" bestFit="1" customWidth="1"/>
    <col min="35" max="35" width="14.140625" style="214" bestFit="1" customWidth="1"/>
    <col min="36" max="36" width="12.42578125" style="214" bestFit="1" customWidth="1"/>
    <col min="37" max="37" width="97.7109375" style="214" bestFit="1" customWidth="1"/>
    <col min="38" max="38" width="35.5703125" style="214" bestFit="1" customWidth="1"/>
  </cols>
  <sheetData>
    <row r="1" spans="1:38" ht="27.6" customHeight="1" x14ac:dyDescent="0.25">
      <c r="A1" s="160"/>
      <c r="B1" s="210"/>
      <c r="C1" s="210"/>
      <c r="D1" s="210"/>
      <c r="E1" s="210"/>
      <c r="F1" s="210"/>
      <c r="G1" s="210"/>
      <c r="H1" s="210"/>
      <c r="I1" s="210"/>
      <c r="J1" s="219"/>
      <c r="K1" s="210"/>
      <c r="L1" s="210"/>
      <c r="M1" s="210"/>
      <c r="N1" s="231"/>
      <c r="O1" s="224"/>
      <c r="P1" s="224"/>
      <c r="Q1" s="224"/>
      <c r="R1" s="224"/>
      <c r="S1" s="224"/>
      <c r="T1" s="224"/>
      <c r="U1" s="224"/>
      <c r="V1" s="210"/>
      <c r="W1" s="210"/>
      <c r="X1" s="219"/>
      <c r="Y1" s="231"/>
      <c r="Z1" s="231"/>
      <c r="AA1" s="231"/>
      <c r="AB1" s="236"/>
      <c r="AC1" s="236"/>
      <c r="AD1" s="224"/>
      <c r="AE1" s="224"/>
      <c r="AF1" s="224"/>
      <c r="AG1" s="224"/>
      <c r="AH1" s="227"/>
      <c r="AI1" s="224"/>
      <c r="AJ1" s="224"/>
      <c r="AK1" s="224"/>
      <c r="AL1" s="224"/>
    </row>
    <row r="2" spans="1:38" ht="27.6" customHeight="1" x14ac:dyDescent="0.25">
      <c r="A2" s="160"/>
      <c r="B2" s="210"/>
      <c r="C2" s="210"/>
      <c r="D2" s="210"/>
      <c r="E2" s="210"/>
      <c r="F2" s="210"/>
      <c r="G2" s="210"/>
      <c r="H2" s="210"/>
      <c r="I2" s="210"/>
      <c r="J2" s="219"/>
      <c r="K2" s="210"/>
      <c r="L2" s="210"/>
      <c r="M2" s="210"/>
      <c r="N2" s="231"/>
      <c r="O2" s="224"/>
      <c r="P2" s="224"/>
      <c r="Q2" s="224"/>
      <c r="R2" s="224"/>
      <c r="S2" s="224"/>
      <c r="T2" s="224"/>
      <c r="U2" s="224"/>
      <c r="V2" s="210"/>
      <c r="W2" s="210"/>
      <c r="X2" s="219"/>
      <c r="Y2" s="231"/>
      <c r="Z2" s="231"/>
      <c r="AA2" s="231"/>
      <c r="AB2" s="236"/>
      <c r="AC2" s="236"/>
      <c r="AD2" s="224"/>
      <c r="AE2" s="224"/>
      <c r="AF2" s="224"/>
      <c r="AG2" s="224"/>
      <c r="AH2" s="227"/>
      <c r="AI2" s="224"/>
      <c r="AJ2" s="224"/>
      <c r="AK2" s="224"/>
      <c r="AL2" s="224"/>
    </row>
    <row r="3" spans="1:38" ht="15.75" x14ac:dyDescent="0.25">
      <c r="A3" s="160"/>
      <c r="B3" s="210"/>
      <c r="C3" s="210"/>
      <c r="D3" s="210"/>
      <c r="E3" s="210"/>
      <c r="F3" s="210"/>
      <c r="G3" s="210"/>
      <c r="H3" s="210"/>
      <c r="I3" s="210"/>
      <c r="J3" s="219"/>
      <c r="K3" s="210"/>
      <c r="L3" s="210"/>
      <c r="M3" s="210"/>
      <c r="N3" s="231"/>
      <c r="O3" s="224"/>
      <c r="P3" s="224"/>
      <c r="Q3" s="224"/>
      <c r="R3" s="224"/>
      <c r="S3" s="224"/>
      <c r="T3" s="224"/>
      <c r="U3" s="224"/>
      <c r="V3" s="210"/>
      <c r="W3" s="210"/>
      <c r="X3" s="219"/>
      <c r="Y3" s="231"/>
      <c r="Z3" s="231"/>
      <c r="AA3" s="231"/>
      <c r="AB3" s="236"/>
      <c r="AC3" s="236"/>
      <c r="AD3" s="224"/>
      <c r="AE3" s="224"/>
      <c r="AF3" s="224"/>
      <c r="AG3" s="224"/>
      <c r="AH3" s="227"/>
      <c r="AI3" s="224"/>
      <c r="AJ3" s="224"/>
      <c r="AK3" s="224"/>
      <c r="AL3" s="224"/>
    </row>
    <row r="4" spans="1:38" ht="14.45" customHeight="1" x14ac:dyDescent="0.25">
      <c r="A4" s="160"/>
      <c r="B4" s="210"/>
      <c r="C4" s="210"/>
      <c r="D4" s="210"/>
      <c r="E4" s="210"/>
      <c r="F4" s="210"/>
      <c r="G4" s="210"/>
      <c r="H4" s="210"/>
      <c r="I4" s="210"/>
      <c r="J4" s="219"/>
      <c r="K4" s="210"/>
      <c r="L4" s="210"/>
      <c r="M4" s="210"/>
      <c r="N4" s="231"/>
      <c r="O4" s="224"/>
      <c r="P4" s="224"/>
      <c r="Q4" s="224"/>
      <c r="R4" s="224"/>
      <c r="S4" s="224"/>
      <c r="T4" s="224"/>
      <c r="U4" s="224"/>
      <c r="V4" s="210"/>
      <c r="W4" s="210"/>
      <c r="X4" s="219"/>
      <c r="Y4" s="231"/>
      <c r="Z4" s="231"/>
      <c r="AA4" s="231"/>
      <c r="AB4" s="236"/>
      <c r="AC4" s="236"/>
      <c r="AD4" s="224"/>
      <c r="AE4" s="224"/>
      <c r="AF4" s="224"/>
      <c r="AG4" s="224"/>
      <c r="AH4" s="227"/>
      <c r="AI4" s="224"/>
      <c r="AJ4" s="224"/>
      <c r="AK4" s="224"/>
      <c r="AL4" s="224"/>
    </row>
    <row r="5" spans="1:38" ht="14.45" customHeight="1" x14ac:dyDescent="0.25">
      <c r="A5" s="160"/>
      <c r="B5" s="206"/>
      <c r="C5" s="210"/>
      <c r="D5" s="210"/>
      <c r="E5" s="210"/>
      <c r="F5" s="210"/>
      <c r="G5" s="210"/>
      <c r="H5" s="210"/>
      <c r="I5" s="210"/>
      <c r="J5" s="219"/>
      <c r="K5" s="210"/>
      <c r="L5" s="210"/>
      <c r="M5" s="210"/>
      <c r="N5" s="231"/>
      <c r="O5" s="224"/>
      <c r="P5" s="224"/>
      <c r="Q5" s="224"/>
      <c r="R5" s="224"/>
      <c r="S5" s="224"/>
      <c r="T5" s="224"/>
      <c r="U5" s="224"/>
      <c r="V5" s="210"/>
      <c r="W5" s="210"/>
      <c r="X5" s="219"/>
      <c r="Y5" s="231"/>
      <c r="Z5" s="231"/>
      <c r="AA5" s="231"/>
      <c r="AB5" s="236"/>
      <c r="AC5" s="236"/>
      <c r="AD5" s="224"/>
      <c r="AE5" s="224"/>
      <c r="AF5" s="224"/>
      <c r="AG5" s="224"/>
      <c r="AH5" s="227"/>
      <c r="AI5" s="224"/>
      <c r="AJ5" s="224"/>
      <c r="AK5" s="224"/>
      <c r="AL5" s="224"/>
    </row>
    <row r="6" spans="1:38" ht="24" customHeight="1" x14ac:dyDescent="0.25">
      <c r="A6" s="160"/>
      <c r="B6" s="211" t="s">
        <v>3202</v>
      </c>
      <c r="C6" s="211" t="s">
        <v>109</v>
      </c>
      <c r="D6" s="211" t="s">
        <v>248</v>
      </c>
      <c r="E6" s="211" t="s">
        <v>3833</v>
      </c>
      <c r="F6" s="211" t="s">
        <v>4141</v>
      </c>
      <c r="G6" s="211" t="s">
        <v>3834</v>
      </c>
      <c r="H6" s="211" t="s">
        <v>3284</v>
      </c>
      <c r="I6" s="211" t="s">
        <v>4142</v>
      </c>
      <c r="J6" s="220" t="s">
        <v>100</v>
      </c>
      <c r="K6" s="211" t="s">
        <v>4210</v>
      </c>
      <c r="L6" s="208" t="s">
        <v>4211</v>
      </c>
      <c r="M6" s="208" t="s">
        <v>4212</v>
      </c>
      <c r="N6" s="232" t="s">
        <v>3838</v>
      </c>
      <c r="O6" s="225" t="s">
        <v>59</v>
      </c>
      <c r="P6" s="225" t="s">
        <v>3835</v>
      </c>
      <c r="Q6" s="225" t="s">
        <v>255</v>
      </c>
      <c r="R6" s="225" t="s">
        <v>4178</v>
      </c>
      <c r="S6" s="225" t="s">
        <v>4179</v>
      </c>
      <c r="T6" s="225" t="s">
        <v>4168</v>
      </c>
      <c r="U6" s="225" t="s">
        <v>4169</v>
      </c>
      <c r="V6" s="211" t="s">
        <v>4170</v>
      </c>
      <c r="W6" s="211" t="s">
        <v>4171</v>
      </c>
      <c r="X6" s="220" t="s">
        <v>4172</v>
      </c>
      <c r="Y6" s="232" t="s">
        <v>4173</v>
      </c>
      <c r="Z6" s="232" t="s">
        <v>4174</v>
      </c>
      <c r="AA6" s="232" t="s">
        <v>4175</v>
      </c>
      <c r="AB6" s="232" t="s">
        <v>4176</v>
      </c>
      <c r="AC6" s="232" t="s">
        <v>4177</v>
      </c>
      <c r="AD6" s="225" t="s">
        <v>4269</v>
      </c>
      <c r="AE6" s="225" t="s">
        <v>4270</v>
      </c>
      <c r="AF6" s="225" t="s">
        <v>4271</v>
      </c>
      <c r="AG6" s="225" t="s">
        <v>4272</v>
      </c>
      <c r="AH6" s="228" t="s">
        <v>114</v>
      </c>
      <c r="AI6" s="225" t="s">
        <v>3836</v>
      </c>
      <c r="AJ6" s="225" t="s">
        <v>115</v>
      </c>
      <c r="AK6" s="225" t="s">
        <v>3837</v>
      </c>
      <c r="AL6" s="225" t="s">
        <v>4213</v>
      </c>
    </row>
    <row r="7" spans="1:38" ht="14.45" customHeight="1" x14ac:dyDescent="0.25">
      <c r="A7" s="160"/>
      <c r="B7" s="202" t="s">
        <v>3858</v>
      </c>
      <c r="C7" s="202">
        <v>45338646000111</v>
      </c>
      <c r="D7" s="202" t="s">
        <v>3859</v>
      </c>
      <c r="E7" s="202" t="s">
        <v>3841</v>
      </c>
      <c r="F7" s="202" t="s">
        <v>4143</v>
      </c>
      <c r="G7" s="202" t="s">
        <v>3824</v>
      </c>
      <c r="H7" s="202" t="s">
        <v>3827</v>
      </c>
      <c r="I7" s="202" t="s">
        <v>4322</v>
      </c>
      <c r="J7" s="154">
        <v>45750</v>
      </c>
      <c r="K7" s="202"/>
      <c r="L7" s="125">
        <v>7</v>
      </c>
      <c r="M7" s="245">
        <v>5</v>
      </c>
      <c r="N7" s="235">
        <v>287630766.54720539</v>
      </c>
      <c r="O7" s="209">
        <v>0</v>
      </c>
      <c r="P7" s="209">
        <v>0</v>
      </c>
      <c r="Q7" s="209">
        <v>0</v>
      </c>
      <c r="R7" s="209">
        <v>0</v>
      </c>
      <c r="S7" s="209">
        <v>0</v>
      </c>
      <c r="T7" s="209">
        <v>0.11600000000000001</v>
      </c>
      <c r="U7" s="209">
        <v>0.25359999999999999</v>
      </c>
      <c r="V7" s="209">
        <v>0.47249999999999998</v>
      </c>
      <c r="W7" s="209">
        <v>0.49669999999999997</v>
      </c>
      <c r="X7" s="226">
        <v>46121</v>
      </c>
      <c r="Y7" s="233">
        <v>0.12</v>
      </c>
      <c r="Z7" s="233">
        <v>1.4189000000000001</v>
      </c>
      <c r="AA7" s="233">
        <v>2.7065999999999999</v>
      </c>
      <c r="AB7" s="233">
        <v>4.1364000000000001</v>
      </c>
      <c r="AC7" s="233">
        <v>5.0880999999999998</v>
      </c>
      <c r="AD7" s="209">
        <v>0.15872853305929935</v>
      </c>
      <c r="AE7" s="209">
        <v>0.32446737109391255</v>
      </c>
      <c r="AF7" s="209">
        <v>0.53506218599276978</v>
      </c>
      <c r="AG7" s="209">
        <v>0.69395963698641761</v>
      </c>
      <c r="AH7" s="229" t="s">
        <v>3830</v>
      </c>
      <c r="AI7" s="209" t="s">
        <v>3843</v>
      </c>
      <c r="AJ7" s="209" t="s">
        <v>3844</v>
      </c>
      <c r="AK7" s="209" t="s">
        <v>3860</v>
      </c>
      <c r="AL7" s="209" t="s">
        <v>4323</v>
      </c>
    </row>
    <row r="8" spans="1:38" ht="14.45" customHeight="1" x14ac:dyDescent="0.25">
      <c r="A8" s="160"/>
      <c r="B8" s="202" t="s">
        <v>4083</v>
      </c>
      <c r="C8" s="202">
        <v>51665327000113</v>
      </c>
      <c r="D8" s="202" t="s">
        <v>3831</v>
      </c>
      <c r="E8" s="202" t="s">
        <v>3841</v>
      </c>
      <c r="F8" s="202" t="s">
        <v>4143</v>
      </c>
      <c r="G8" s="202" t="s">
        <v>3824</v>
      </c>
      <c r="H8" s="202" t="s">
        <v>3823</v>
      </c>
      <c r="I8" s="202" t="s">
        <v>4288</v>
      </c>
      <c r="J8" s="154">
        <v>45140</v>
      </c>
      <c r="K8" s="202">
        <v>5</v>
      </c>
      <c r="L8" s="125" t="s">
        <v>4190</v>
      </c>
      <c r="M8" s="245">
        <v>3</v>
      </c>
      <c r="N8" s="235">
        <v>139991025.640845</v>
      </c>
      <c r="O8" s="209">
        <v>1.2E-2</v>
      </c>
      <c r="P8" s="209">
        <v>0</v>
      </c>
      <c r="Q8" s="209">
        <v>0.2</v>
      </c>
      <c r="R8" s="209">
        <v>1.1999999999999999E-3</v>
      </c>
      <c r="S8" s="209">
        <v>0.01</v>
      </c>
      <c r="T8" s="209">
        <v>0.15690000000000001</v>
      </c>
      <c r="U8" s="209">
        <v>0.2959</v>
      </c>
      <c r="V8" s="209"/>
      <c r="W8" s="209">
        <v>0.33700000000000002</v>
      </c>
      <c r="X8" s="226">
        <v>46142</v>
      </c>
      <c r="Y8" s="233">
        <v>0.13100000000000001</v>
      </c>
      <c r="Z8" s="233">
        <v>1.665</v>
      </c>
      <c r="AA8" s="233">
        <v>2.9689999999999999</v>
      </c>
      <c r="AB8" s="233"/>
      <c r="AC8" s="233">
        <v>3.633</v>
      </c>
      <c r="AD8" s="209">
        <v>0.18582382881393666</v>
      </c>
      <c r="AE8" s="209">
        <v>0.35266640857864595</v>
      </c>
      <c r="AF8" s="209"/>
      <c r="AG8" s="209">
        <v>0.44551400789500972</v>
      </c>
      <c r="AH8" s="229" t="s">
        <v>3825</v>
      </c>
      <c r="AI8" s="209" t="s">
        <v>3839</v>
      </c>
      <c r="AJ8" s="209" t="s">
        <v>3278</v>
      </c>
      <c r="AK8" s="209" t="s">
        <v>4457</v>
      </c>
      <c r="AL8" s="209" t="s">
        <v>4214</v>
      </c>
    </row>
    <row r="9" spans="1:38" ht="14.45" customHeight="1" x14ac:dyDescent="0.25">
      <c r="A9" s="160"/>
      <c r="B9" s="202" t="s">
        <v>4084</v>
      </c>
      <c r="C9" s="202">
        <v>49863204000145</v>
      </c>
      <c r="D9" s="202" t="s">
        <v>4085</v>
      </c>
      <c r="E9" s="202" t="s">
        <v>3841</v>
      </c>
      <c r="F9" s="202" t="s">
        <v>4145</v>
      </c>
      <c r="G9" s="202" t="s">
        <v>3849</v>
      </c>
      <c r="H9" s="202" t="s">
        <v>3827</v>
      </c>
      <c r="I9" s="202" t="s">
        <v>4289</v>
      </c>
      <c r="J9" s="154">
        <v>45112</v>
      </c>
      <c r="K9" s="202">
        <v>5</v>
      </c>
      <c r="L9" s="125" t="s">
        <v>4190</v>
      </c>
      <c r="M9" s="245" t="s">
        <v>4190</v>
      </c>
      <c r="N9" s="235">
        <v>534279276.08071232</v>
      </c>
      <c r="O9" s="209">
        <v>1.2E-2</v>
      </c>
      <c r="P9" s="209">
        <v>1.2E-2</v>
      </c>
      <c r="Q9" s="209">
        <v>0.2</v>
      </c>
      <c r="R9" s="209">
        <v>1.1999999999999999E-3</v>
      </c>
      <c r="S9" s="209">
        <v>0.01</v>
      </c>
      <c r="T9" s="209">
        <v>0.1426</v>
      </c>
      <c r="U9" s="209">
        <v>0.25580000000000003</v>
      </c>
      <c r="V9" s="209"/>
      <c r="W9" s="209">
        <v>0.32600000000000001</v>
      </c>
      <c r="X9" s="226">
        <v>46142</v>
      </c>
      <c r="Y9" s="233">
        <v>0.115</v>
      </c>
      <c r="Z9" s="233">
        <v>1.4500634000000001</v>
      </c>
      <c r="AA9" s="233">
        <v>2.4950634000000003</v>
      </c>
      <c r="AB9" s="233"/>
      <c r="AC9" s="233">
        <v>3.2900634000000002</v>
      </c>
      <c r="AD9" s="209">
        <v>0.15606115727423142</v>
      </c>
      <c r="AE9" s="209">
        <v>0.29375465756562691</v>
      </c>
      <c r="AF9" s="209"/>
      <c r="AG9" s="209">
        <v>0.3890558170946421</v>
      </c>
      <c r="AH9" s="229" t="s">
        <v>3825</v>
      </c>
      <c r="AI9" s="209" t="s">
        <v>3839</v>
      </c>
      <c r="AJ9" s="209" t="s">
        <v>3278</v>
      </c>
      <c r="AK9" s="209" t="s">
        <v>4458</v>
      </c>
      <c r="AL9" s="209" t="s">
        <v>4290</v>
      </c>
    </row>
    <row r="10" spans="1:38" ht="14.45" customHeight="1" x14ac:dyDescent="0.25">
      <c r="A10" s="160"/>
      <c r="B10" s="202" t="s">
        <v>4086</v>
      </c>
      <c r="C10" s="202">
        <v>49252656000190</v>
      </c>
      <c r="D10" s="202" t="s">
        <v>3829</v>
      </c>
      <c r="E10" s="202" t="s">
        <v>3841</v>
      </c>
      <c r="F10" s="202" t="s">
        <v>4147</v>
      </c>
      <c r="G10" s="202" t="s">
        <v>3828</v>
      </c>
      <c r="H10" s="202" t="s">
        <v>3823</v>
      </c>
      <c r="I10" s="202" t="s">
        <v>4291</v>
      </c>
      <c r="J10" s="154">
        <v>44988</v>
      </c>
      <c r="K10" s="202">
        <v>5</v>
      </c>
      <c r="L10" s="125"/>
      <c r="M10" s="245"/>
      <c r="N10" s="235">
        <v>1550143227.1237381</v>
      </c>
      <c r="O10" s="209">
        <v>1.2500000000000001E-2</v>
      </c>
      <c r="P10" s="209">
        <v>1.2500000000000001E-2</v>
      </c>
      <c r="Q10" s="209">
        <v>0.2</v>
      </c>
      <c r="R10" s="209">
        <v>1.25E-3</v>
      </c>
      <c r="S10" s="209">
        <v>0.01</v>
      </c>
      <c r="T10" s="209">
        <v>0.14460000000000001</v>
      </c>
      <c r="U10" s="209">
        <v>0.31290000000000001</v>
      </c>
      <c r="V10" s="209"/>
      <c r="W10" s="209">
        <v>0.49409999999999998</v>
      </c>
      <c r="X10" s="226">
        <v>46134</v>
      </c>
      <c r="Y10" s="233">
        <v>0.125</v>
      </c>
      <c r="Z10" s="233">
        <v>1.5049999999999999</v>
      </c>
      <c r="AA10" s="233">
        <v>2.9750000000000001</v>
      </c>
      <c r="AB10" s="233">
        <v>4.4749999999999996</v>
      </c>
      <c r="AC10" s="233">
        <v>4.5999999999999996</v>
      </c>
      <c r="AD10" s="209">
        <v>0.1612977984099595</v>
      </c>
      <c r="AE10" s="209">
        <v>0.34545904639950109</v>
      </c>
      <c r="AF10" s="209">
        <v>0.56060804592378766</v>
      </c>
      <c r="AG10" s="209">
        <v>0.57978635820014524</v>
      </c>
      <c r="AH10" s="229" t="s">
        <v>3825</v>
      </c>
      <c r="AI10" s="209" t="s">
        <v>2464</v>
      </c>
      <c r="AJ10" s="209" t="s">
        <v>3278</v>
      </c>
      <c r="AK10" s="209" t="s">
        <v>4087</v>
      </c>
      <c r="AL10" s="209" t="s">
        <v>4214</v>
      </c>
    </row>
    <row r="11" spans="1:38" ht="14.45" customHeight="1" x14ac:dyDescent="0.25">
      <c r="A11" s="160"/>
      <c r="B11" s="202" t="s">
        <v>4459</v>
      </c>
      <c r="C11" s="202">
        <v>34964179000119</v>
      </c>
      <c r="D11" s="202" t="s">
        <v>2356</v>
      </c>
      <c r="E11" s="202" t="s">
        <v>3841</v>
      </c>
      <c r="F11" s="202" t="s">
        <v>4147</v>
      </c>
      <c r="G11" s="202" t="s">
        <v>3828</v>
      </c>
      <c r="H11" s="202" t="s">
        <v>3823</v>
      </c>
      <c r="I11" s="202"/>
      <c r="J11" s="154">
        <v>43871</v>
      </c>
      <c r="K11" s="202"/>
      <c r="L11" s="125" t="s">
        <v>4292</v>
      </c>
      <c r="M11" s="245"/>
      <c r="N11" s="235">
        <v>99031579.512901351</v>
      </c>
      <c r="O11" s="209">
        <v>5.6000000000000008E-3</v>
      </c>
      <c r="P11" s="209"/>
      <c r="Q11" s="209">
        <v>0</v>
      </c>
      <c r="R11" s="209">
        <v>0</v>
      </c>
      <c r="S11" s="209">
        <v>0</v>
      </c>
      <c r="T11" s="209">
        <v>0.16980000000000001</v>
      </c>
      <c r="U11" s="209">
        <v>0.46700000000000003</v>
      </c>
      <c r="V11" s="209">
        <v>0.48159999999999997</v>
      </c>
      <c r="W11" s="209">
        <v>-0.78029999999999999</v>
      </c>
      <c r="X11" s="226">
        <v>46112</v>
      </c>
      <c r="Y11" s="233">
        <v>0.92</v>
      </c>
      <c r="Z11" s="233">
        <v>9.8600000000000012</v>
      </c>
      <c r="AA11" s="233">
        <v>17.59</v>
      </c>
      <c r="AB11" s="233">
        <v>18.893277810000001</v>
      </c>
      <c r="AC11" s="233">
        <v>22.237009944699999</v>
      </c>
      <c r="AD11" s="209">
        <v>5.5344324876653417E-2</v>
      </c>
      <c r="AE11" s="209">
        <v>0.10241147273331963</v>
      </c>
      <c r="AF11" s="209">
        <v>0.11185793616317885</v>
      </c>
      <c r="AG11" s="209">
        <v>0.13501873935451658</v>
      </c>
      <c r="AH11" s="229" t="s">
        <v>3280</v>
      </c>
      <c r="AI11" s="209" t="s">
        <v>357</v>
      </c>
      <c r="AJ11" s="209" t="s">
        <v>3853</v>
      </c>
      <c r="AK11" s="209" t="s">
        <v>4398</v>
      </c>
      <c r="AL11" s="209" t="s">
        <v>4293</v>
      </c>
    </row>
    <row r="12" spans="1:38" ht="14.45" customHeight="1" x14ac:dyDescent="0.25">
      <c r="A12" s="160"/>
      <c r="B12" s="202" t="s">
        <v>4460</v>
      </c>
      <c r="C12" s="202">
        <v>60922008000137</v>
      </c>
      <c r="D12" s="202" t="s">
        <v>3867</v>
      </c>
      <c r="E12" s="202" t="s">
        <v>3841</v>
      </c>
      <c r="F12" s="202"/>
      <c r="G12" s="202" t="s">
        <v>3824</v>
      </c>
      <c r="H12" s="202" t="s">
        <v>3823</v>
      </c>
      <c r="I12" s="202"/>
      <c r="J12" s="154">
        <v>46051</v>
      </c>
      <c r="K12" s="202"/>
      <c r="L12" s="125"/>
      <c r="M12" s="245"/>
      <c r="N12" s="235">
        <v>132027884.5729716</v>
      </c>
      <c r="O12" s="209">
        <v>1.2999999999999999E-2</v>
      </c>
      <c r="P12" s="209">
        <v>1.7999999999999999E-2</v>
      </c>
      <c r="Q12" s="209">
        <v>0</v>
      </c>
      <c r="R12" s="209">
        <v>0</v>
      </c>
      <c r="S12" s="209">
        <v>0</v>
      </c>
      <c r="T12" s="209"/>
      <c r="U12" s="209"/>
      <c r="V12" s="209"/>
      <c r="W12" s="209"/>
      <c r="X12" s="226">
        <v>46135</v>
      </c>
      <c r="Y12" s="233">
        <v>7.1224850000000006E-2</v>
      </c>
      <c r="Z12" s="233"/>
      <c r="AA12" s="233"/>
      <c r="AB12" s="233"/>
      <c r="AC12" s="233">
        <v>0.14543066000000002</v>
      </c>
      <c r="AD12" s="209"/>
      <c r="AE12" s="209"/>
      <c r="AF12" s="209"/>
      <c r="AG12" s="209">
        <v>1.4177037485359367E-2</v>
      </c>
      <c r="AH12" s="229" t="s">
        <v>3868</v>
      </c>
      <c r="AI12" s="209" t="s">
        <v>357</v>
      </c>
      <c r="AJ12" s="209" t="s">
        <v>362</v>
      </c>
      <c r="AK12" s="209" t="s">
        <v>4461</v>
      </c>
      <c r="AL12" s="209"/>
    </row>
    <row r="13" spans="1:38" ht="14.45" customHeight="1" x14ac:dyDescent="0.25">
      <c r="A13" s="160"/>
      <c r="B13" s="202" t="s">
        <v>4088</v>
      </c>
      <c r="C13" s="202">
        <v>57376810000164</v>
      </c>
      <c r="D13" s="202" t="s">
        <v>4089</v>
      </c>
      <c r="E13" s="202" t="s">
        <v>3841</v>
      </c>
      <c r="F13" s="202" t="s">
        <v>4143</v>
      </c>
      <c r="G13" s="202" t="s">
        <v>3824</v>
      </c>
      <c r="H13" s="202" t="s">
        <v>3823</v>
      </c>
      <c r="I13" s="202"/>
      <c r="J13" s="154">
        <v>45645</v>
      </c>
      <c r="K13" s="202"/>
      <c r="L13" s="125"/>
      <c r="M13" s="245"/>
      <c r="N13" s="235">
        <v>121905680.0430001</v>
      </c>
      <c r="O13" s="209">
        <v>2.1399999999999999E-2</v>
      </c>
      <c r="P13" s="209">
        <v>2.1399999999999999E-2</v>
      </c>
      <c r="Q13" s="209">
        <v>0.2</v>
      </c>
      <c r="R13" s="209">
        <v>8.5599999999999999E-4</v>
      </c>
      <c r="S13" s="209">
        <v>0.01</v>
      </c>
      <c r="T13" s="209"/>
      <c r="U13" s="209"/>
      <c r="V13" s="209"/>
      <c r="W13" s="209">
        <v>0.87049999999999994</v>
      </c>
      <c r="X13" s="226">
        <v>46146</v>
      </c>
      <c r="Y13" s="233">
        <v>1.0476647100000001</v>
      </c>
      <c r="Z13" s="233">
        <v>11.84718855</v>
      </c>
      <c r="AA13" s="233"/>
      <c r="AB13" s="233"/>
      <c r="AC13" s="233">
        <v>14.649560879999999</v>
      </c>
      <c r="AD13" s="209">
        <v>6.9103430199930482E-2</v>
      </c>
      <c r="AE13" s="209"/>
      <c r="AF13" s="209"/>
      <c r="AG13" s="209">
        <v>7.9438585115328975E-2</v>
      </c>
      <c r="AH13" s="229" t="s">
        <v>3276</v>
      </c>
      <c r="AI13" s="209" t="s">
        <v>3839</v>
      </c>
      <c r="AJ13" s="209" t="s">
        <v>2882</v>
      </c>
      <c r="AK13" s="209" t="s">
        <v>4090</v>
      </c>
      <c r="AL13" s="209" t="s">
        <v>4215</v>
      </c>
    </row>
    <row r="14" spans="1:38" ht="14.45" customHeight="1" x14ac:dyDescent="0.25">
      <c r="A14" s="160"/>
      <c r="B14" s="202" t="s">
        <v>4273</v>
      </c>
      <c r="C14" s="202">
        <v>63104203000148</v>
      </c>
      <c r="D14" s="202"/>
      <c r="E14" s="202" t="s">
        <v>3841</v>
      </c>
      <c r="F14" s="202"/>
      <c r="G14" s="202" t="s">
        <v>3824</v>
      </c>
      <c r="H14" s="202" t="s">
        <v>3827</v>
      </c>
      <c r="I14" s="202"/>
      <c r="J14" s="154">
        <v>45973</v>
      </c>
      <c r="K14" s="202"/>
      <c r="L14" s="125"/>
      <c r="M14" s="245"/>
      <c r="N14" s="235">
        <v>186915876.01972729</v>
      </c>
      <c r="O14" s="209">
        <v>1.03E-2</v>
      </c>
      <c r="P14" s="209">
        <v>1.03E-2</v>
      </c>
      <c r="Q14" s="209">
        <v>0.2</v>
      </c>
      <c r="R14" s="209">
        <v>0</v>
      </c>
      <c r="S14" s="209">
        <v>0</v>
      </c>
      <c r="T14" s="209"/>
      <c r="U14" s="209"/>
      <c r="V14" s="209"/>
      <c r="W14" s="209"/>
      <c r="X14" s="226">
        <v>46134</v>
      </c>
      <c r="Y14" s="233">
        <v>8.455E-2</v>
      </c>
      <c r="Z14" s="233"/>
      <c r="AA14" s="233"/>
      <c r="AB14" s="233"/>
      <c r="AC14" s="233">
        <v>0.36679400000000001</v>
      </c>
      <c r="AD14" s="209"/>
      <c r="AE14" s="209"/>
      <c r="AF14" s="209"/>
      <c r="AG14" s="209">
        <v>3.706438269682133E-2</v>
      </c>
      <c r="AH14" s="229" t="s">
        <v>3825</v>
      </c>
      <c r="AI14" s="209" t="s">
        <v>2464</v>
      </c>
      <c r="AJ14" s="209" t="s">
        <v>3278</v>
      </c>
      <c r="AK14" s="209" t="s">
        <v>4462</v>
      </c>
      <c r="AL14" s="209"/>
    </row>
    <row r="15" spans="1:38" ht="14.45" customHeight="1" x14ac:dyDescent="0.25">
      <c r="A15" s="160"/>
      <c r="B15" s="202" t="s">
        <v>4091</v>
      </c>
      <c r="C15" s="202">
        <v>49844718000153</v>
      </c>
      <c r="D15" s="202" t="s">
        <v>3852</v>
      </c>
      <c r="E15" s="202" t="s">
        <v>3841</v>
      </c>
      <c r="F15" s="202" t="s">
        <v>4145</v>
      </c>
      <c r="G15" s="202" t="s">
        <v>3849</v>
      </c>
      <c r="H15" s="202" t="s">
        <v>3827</v>
      </c>
      <c r="I15" s="202" t="s">
        <v>4146</v>
      </c>
      <c r="J15" s="154">
        <v>44992</v>
      </c>
      <c r="K15" s="202">
        <v>5</v>
      </c>
      <c r="L15" s="125">
        <v>7</v>
      </c>
      <c r="M15" s="245" t="s">
        <v>4190</v>
      </c>
      <c r="N15" s="235">
        <v>268039930.75626811</v>
      </c>
      <c r="O15" s="209">
        <v>0.01</v>
      </c>
      <c r="P15" s="209">
        <v>0.01</v>
      </c>
      <c r="Q15" s="209">
        <v>0.2</v>
      </c>
      <c r="R15" s="209">
        <v>1E-3</v>
      </c>
      <c r="S15" s="209">
        <v>0.01</v>
      </c>
      <c r="T15" s="209">
        <v>0.159</v>
      </c>
      <c r="U15" s="209">
        <v>0.25629999999999997</v>
      </c>
      <c r="V15" s="209"/>
      <c r="W15" s="209">
        <v>0.34119999999999989</v>
      </c>
      <c r="X15" s="226">
        <v>46129</v>
      </c>
      <c r="Y15" s="233">
        <v>0.115</v>
      </c>
      <c r="Z15" s="233">
        <v>1.31</v>
      </c>
      <c r="AA15" s="233">
        <v>2.1350000000000002</v>
      </c>
      <c r="AB15" s="233">
        <v>3.2549999999999999</v>
      </c>
      <c r="AC15" s="233">
        <v>3.2549999999999999</v>
      </c>
      <c r="AD15" s="209">
        <v>0.13912736292179329</v>
      </c>
      <c r="AE15" s="209">
        <v>0.23879106877491618</v>
      </c>
      <c r="AF15" s="209">
        <v>0.38698441053072186</v>
      </c>
      <c r="AG15" s="209">
        <v>0.38698441053072186</v>
      </c>
      <c r="AH15" s="229" t="s">
        <v>3825</v>
      </c>
      <c r="AI15" s="209" t="s">
        <v>3839</v>
      </c>
      <c r="AJ15" s="209" t="s">
        <v>3278</v>
      </c>
      <c r="AK15" s="209" t="s">
        <v>4463</v>
      </c>
      <c r="AL15" s="209" t="s">
        <v>4294</v>
      </c>
    </row>
    <row r="16" spans="1:38" ht="14.45" customHeight="1" x14ac:dyDescent="0.25">
      <c r="A16" s="160"/>
      <c r="B16" s="202" t="s">
        <v>4464</v>
      </c>
      <c r="C16" s="202">
        <v>50143549000103</v>
      </c>
      <c r="D16" s="202" t="s">
        <v>3852</v>
      </c>
      <c r="E16" s="202" t="s">
        <v>3841</v>
      </c>
      <c r="F16" s="202" t="s">
        <v>4149</v>
      </c>
      <c r="G16" s="202" t="s">
        <v>3824</v>
      </c>
      <c r="H16" s="202" t="s">
        <v>3827</v>
      </c>
      <c r="I16" s="202"/>
      <c r="J16" s="154">
        <v>45015</v>
      </c>
      <c r="K16" s="202">
        <v>5</v>
      </c>
      <c r="L16" s="125">
        <v>7</v>
      </c>
      <c r="M16" s="245">
        <v>5</v>
      </c>
      <c r="N16" s="235">
        <v>81872593.98568958</v>
      </c>
      <c r="O16" s="209">
        <v>8.8000000000000005E-3</v>
      </c>
      <c r="P16" s="209">
        <v>8.8000000000000005E-3</v>
      </c>
      <c r="Q16" s="209">
        <v>0.15</v>
      </c>
      <c r="R16" s="209">
        <v>8.8000000000000014E-4</v>
      </c>
      <c r="S16" s="209">
        <v>7.4999999999999997E-3</v>
      </c>
      <c r="T16" s="209">
        <v>0.17180000000000001</v>
      </c>
      <c r="U16" s="209">
        <v>0.2205</v>
      </c>
      <c r="V16" s="209"/>
      <c r="W16" s="209">
        <v>0.39600000000000002</v>
      </c>
      <c r="X16" s="226">
        <v>46122</v>
      </c>
      <c r="Y16" s="233">
        <v>0.1</v>
      </c>
      <c r="Z16" s="233">
        <v>1.2000000000000002</v>
      </c>
      <c r="AA16" s="233">
        <v>2.4000000000000004</v>
      </c>
      <c r="AB16" s="233">
        <v>4.1000000000000005</v>
      </c>
      <c r="AC16" s="233">
        <v>4.1000000000000005</v>
      </c>
      <c r="AD16" s="209">
        <v>0.13614334308185105</v>
      </c>
      <c r="AE16" s="209">
        <v>0.29453361427496971</v>
      </c>
      <c r="AF16" s="209">
        <v>0.53060050601315822</v>
      </c>
      <c r="AG16" s="209">
        <v>0.53060050601315822</v>
      </c>
      <c r="AH16" s="229" t="s">
        <v>3825</v>
      </c>
      <c r="AI16" s="209" t="s">
        <v>3839</v>
      </c>
      <c r="AJ16" s="209" t="s">
        <v>3278</v>
      </c>
      <c r="AK16" s="209" t="s">
        <v>4465</v>
      </c>
      <c r="AL16" s="209" t="s">
        <v>4216</v>
      </c>
    </row>
    <row r="17" spans="1:38" ht="14.45" customHeight="1" x14ac:dyDescent="0.25">
      <c r="A17" s="160"/>
      <c r="B17" s="202" t="s">
        <v>4466</v>
      </c>
      <c r="C17" s="202">
        <v>51601636000120</v>
      </c>
      <c r="D17" s="202" t="s">
        <v>4092</v>
      </c>
      <c r="E17" s="202" t="s">
        <v>3841</v>
      </c>
      <c r="F17" s="202" t="s">
        <v>4149</v>
      </c>
      <c r="G17" s="202" t="s">
        <v>3824</v>
      </c>
      <c r="H17" s="202" t="s">
        <v>3823</v>
      </c>
      <c r="I17" s="202" t="s">
        <v>4295</v>
      </c>
      <c r="J17" s="154">
        <v>45295</v>
      </c>
      <c r="K17" s="202">
        <v>5</v>
      </c>
      <c r="L17" s="125">
        <v>2</v>
      </c>
      <c r="M17" s="245"/>
      <c r="N17" s="235">
        <v>202188563.5811114</v>
      </c>
      <c r="O17" s="209">
        <v>1.2500000000000001E-2</v>
      </c>
      <c r="P17" s="209">
        <v>1.2500000000000001E-2</v>
      </c>
      <c r="Q17" s="209">
        <v>0.2</v>
      </c>
      <c r="R17" s="209">
        <v>1.25E-3</v>
      </c>
      <c r="S17" s="209">
        <v>0.01</v>
      </c>
      <c r="T17" s="209">
        <v>0.1386</v>
      </c>
      <c r="U17" s="209">
        <v>0.2455</v>
      </c>
      <c r="V17" s="209"/>
      <c r="W17" s="209">
        <v>0.245</v>
      </c>
      <c r="X17" s="226">
        <v>46142</v>
      </c>
      <c r="Y17" s="233">
        <v>0.1</v>
      </c>
      <c r="Z17" s="233">
        <v>1.206</v>
      </c>
      <c r="AA17" s="233">
        <v>2.3069999999999999</v>
      </c>
      <c r="AB17" s="233"/>
      <c r="AC17" s="233">
        <v>2.5999599999999998</v>
      </c>
      <c r="AD17" s="209">
        <v>0.1293689746711113</v>
      </c>
      <c r="AE17" s="209">
        <v>0.26282219924155115</v>
      </c>
      <c r="AF17" s="209"/>
      <c r="AG17" s="209">
        <v>0.30087067100662224</v>
      </c>
      <c r="AH17" s="229" t="s">
        <v>3276</v>
      </c>
      <c r="AI17" s="209" t="s">
        <v>2464</v>
      </c>
      <c r="AJ17" s="209" t="s">
        <v>2882</v>
      </c>
      <c r="AK17" s="209" t="s">
        <v>4093</v>
      </c>
      <c r="AL17" s="209" t="s">
        <v>4296</v>
      </c>
    </row>
    <row r="18" spans="1:38" ht="14.45" customHeight="1" x14ac:dyDescent="0.25">
      <c r="A18" s="160"/>
      <c r="B18" s="202" t="s">
        <v>4094</v>
      </c>
      <c r="C18" s="202">
        <v>35755044000106</v>
      </c>
      <c r="D18" s="202" t="s">
        <v>706</v>
      </c>
      <c r="E18" s="202" t="s">
        <v>3841</v>
      </c>
      <c r="F18" s="202" t="s">
        <v>4143</v>
      </c>
      <c r="G18" s="202" t="s">
        <v>3824</v>
      </c>
      <c r="H18" s="202" t="s">
        <v>3823</v>
      </c>
      <c r="I18" s="202" t="s">
        <v>4297</v>
      </c>
      <c r="J18" s="154">
        <v>44186</v>
      </c>
      <c r="K18" s="202"/>
      <c r="L18" s="125" t="s">
        <v>4197</v>
      </c>
      <c r="M18" s="245" t="s">
        <v>4298</v>
      </c>
      <c r="N18" s="235">
        <v>4335433.5210974859</v>
      </c>
      <c r="O18" s="209">
        <v>0.02</v>
      </c>
      <c r="P18" s="209">
        <v>0.02</v>
      </c>
      <c r="Q18" s="209">
        <v>0.2</v>
      </c>
      <c r="R18" s="209">
        <v>0</v>
      </c>
      <c r="S18" s="209">
        <v>0</v>
      </c>
      <c r="T18" s="209">
        <v>0.159</v>
      </c>
      <c r="U18" s="209">
        <v>9.8400000000000001E-2</v>
      </c>
      <c r="V18" s="209">
        <v>0.33550000000000002</v>
      </c>
      <c r="W18" s="209">
        <v>-0.13020000000000001</v>
      </c>
      <c r="X18" s="226">
        <v>46055</v>
      </c>
      <c r="Y18" s="233">
        <v>250.23636665000001</v>
      </c>
      <c r="Z18" s="233">
        <v>567.31891041000006</v>
      </c>
      <c r="AA18" s="233">
        <v>567.31891041000006</v>
      </c>
      <c r="AB18" s="233">
        <v>567.31891041000006</v>
      </c>
      <c r="AC18" s="233">
        <v>567.31891041000006</v>
      </c>
      <c r="AD18" s="209">
        <v>2.2667605179570001</v>
      </c>
      <c r="AE18" s="209">
        <v>2.2667605179570001</v>
      </c>
      <c r="AF18" s="209">
        <v>2.2667605179570001</v>
      </c>
      <c r="AG18" s="209">
        <v>2.2667605179570001</v>
      </c>
      <c r="AH18" s="229" t="s">
        <v>3278</v>
      </c>
      <c r="AI18" s="209" t="s">
        <v>3839</v>
      </c>
      <c r="AJ18" s="209" t="s">
        <v>2415</v>
      </c>
      <c r="AK18" s="209" t="s">
        <v>4095</v>
      </c>
      <c r="AL18" s="209" t="s">
        <v>4299</v>
      </c>
    </row>
    <row r="19" spans="1:38" x14ac:dyDescent="0.25">
      <c r="A19" s="160"/>
      <c r="B19" s="202" t="s">
        <v>4098</v>
      </c>
      <c r="C19" s="202">
        <v>52355496000110</v>
      </c>
      <c r="D19" s="202" t="s">
        <v>4099</v>
      </c>
      <c r="E19" s="202" t="s">
        <v>3841</v>
      </c>
      <c r="F19" s="202" t="s">
        <v>4143</v>
      </c>
      <c r="G19" s="202" t="s">
        <v>3824</v>
      </c>
      <c r="H19" s="202" t="s">
        <v>3827</v>
      </c>
      <c r="I19" s="202"/>
      <c r="J19" s="154">
        <v>45197</v>
      </c>
      <c r="K19" s="202"/>
      <c r="L19" s="125"/>
      <c r="M19" s="245"/>
      <c r="N19" s="235">
        <v>64281448.125000007</v>
      </c>
      <c r="O19" s="209">
        <v>1.2E-2</v>
      </c>
      <c r="P19" s="209">
        <v>1.2E-2</v>
      </c>
      <c r="Q19" s="209">
        <v>0.01</v>
      </c>
      <c r="R19" s="209">
        <v>1.1999999999999999E-3</v>
      </c>
      <c r="S19" s="209">
        <v>0</v>
      </c>
      <c r="T19" s="209">
        <v>0.24690000000000001</v>
      </c>
      <c r="U19" s="209">
        <v>0.2364</v>
      </c>
      <c r="V19" s="209"/>
      <c r="W19" s="209">
        <v>0.2392</v>
      </c>
      <c r="X19" s="226">
        <v>46122</v>
      </c>
      <c r="Y19" s="233">
        <v>6.2899999999999998E-2</v>
      </c>
      <c r="Z19" s="233">
        <v>2.32735</v>
      </c>
      <c r="AA19" s="233">
        <v>6.1381999999999994</v>
      </c>
      <c r="AB19" s="233"/>
      <c r="AC19" s="233">
        <v>6.5183999999999997</v>
      </c>
      <c r="AD19" s="209">
        <v>0.48466928447085622</v>
      </c>
      <c r="AE19" s="209">
        <v>1.3662833711280782</v>
      </c>
      <c r="AF19" s="209"/>
      <c r="AG19" s="209">
        <v>1.4577597807586802</v>
      </c>
      <c r="AH19" s="229" t="s">
        <v>3830</v>
      </c>
      <c r="AI19" s="209" t="s">
        <v>3851</v>
      </c>
      <c r="AJ19" s="209" t="s">
        <v>3844</v>
      </c>
      <c r="AK19" s="209" t="s">
        <v>4100</v>
      </c>
      <c r="AL19" s="209" t="s">
        <v>4300</v>
      </c>
    </row>
    <row r="20" spans="1:38" x14ac:dyDescent="0.25">
      <c r="A20" s="160"/>
      <c r="B20" s="202" t="s">
        <v>4101</v>
      </c>
      <c r="C20" s="202">
        <v>37262531000162</v>
      </c>
      <c r="D20" s="202" t="s">
        <v>706</v>
      </c>
      <c r="E20" s="202" t="s">
        <v>3841</v>
      </c>
      <c r="F20" s="202" t="s">
        <v>4143</v>
      </c>
      <c r="G20" s="202" t="s">
        <v>3824</v>
      </c>
      <c r="H20" s="202" t="s">
        <v>3823</v>
      </c>
      <c r="I20" s="202" t="s">
        <v>4301</v>
      </c>
      <c r="J20" s="154">
        <v>44133</v>
      </c>
      <c r="K20" s="202"/>
      <c r="L20" s="125" t="s">
        <v>4197</v>
      </c>
      <c r="M20" s="245" t="s">
        <v>4298</v>
      </c>
      <c r="N20" s="235">
        <v>37908851.040193483</v>
      </c>
      <c r="O20" s="209">
        <v>5.0000000000000001E-3</v>
      </c>
      <c r="P20" s="209">
        <v>5.0000000000000001E-3</v>
      </c>
      <c r="Q20" s="209">
        <v>0.2</v>
      </c>
      <c r="R20" s="209">
        <v>0</v>
      </c>
      <c r="S20" s="209">
        <v>0</v>
      </c>
      <c r="T20" s="209">
        <v>0.14849999999999999</v>
      </c>
      <c r="U20" s="209">
        <v>0.31369999999999998</v>
      </c>
      <c r="V20" s="209">
        <v>0.27700000000000002</v>
      </c>
      <c r="W20" s="209">
        <v>0.2205</v>
      </c>
      <c r="X20" s="226">
        <v>45783</v>
      </c>
      <c r="Y20" s="233">
        <v>323.55196033999999</v>
      </c>
      <c r="Z20" s="233"/>
      <c r="AA20" s="233">
        <v>323.55196033999999</v>
      </c>
      <c r="AB20" s="233">
        <v>323.55196033999999</v>
      </c>
      <c r="AC20" s="233">
        <v>323.55196033999999</v>
      </c>
      <c r="AD20" s="209">
        <v>0.39114399999999994</v>
      </c>
      <c r="AE20" s="209">
        <v>0.39114399999999994</v>
      </c>
      <c r="AF20" s="209">
        <v>0.39114399999999994</v>
      </c>
      <c r="AG20" s="209">
        <v>0.39114399999999994</v>
      </c>
      <c r="AH20" s="229" t="s">
        <v>3278</v>
      </c>
      <c r="AI20" s="209" t="s">
        <v>357</v>
      </c>
      <c r="AJ20" s="209" t="s">
        <v>3278</v>
      </c>
      <c r="AK20" s="209" t="s">
        <v>4430</v>
      </c>
      <c r="AL20" s="209" t="s">
        <v>4299</v>
      </c>
    </row>
    <row r="21" spans="1:38" x14ac:dyDescent="0.25">
      <c r="A21" s="160"/>
      <c r="B21" s="202" t="s">
        <v>4102</v>
      </c>
      <c r="C21" s="202">
        <v>46437903000135</v>
      </c>
      <c r="D21" s="202" t="s">
        <v>550</v>
      </c>
      <c r="E21" s="202" t="s">
        <v>3841</v>
      </c>
      <c r="F21" s="202" t="s">
        <v>4149</v>
      </c>
      <c r="G21" s="202" t="s">
        <v>3824</v>
      </c>
      <c r="H21" s="202" t="s">
        <v>3827</v>
      </c>
      <c r="I21" s="202" t="s">
        <v>4302</v>
      </c>
      <c r="J21" s="154">
        <v>44859</v>
      </c>
      <c r="K21" s="202">
        <v>5</v>
      </c>
      <c r="L21" s="125" t="s">
        <v>4190</v>
      </c>
      <c r="M21" s="245"/>
      <c r="N21" s="235">
        <v>488469353.5224781</v>
      </c>
      <c r="O21" s="209">
        <v>8.0000000000000004E-4</v>
      </c>
      <c r="P21" s="209"/>
      <c r="Q21" s="209">
        <v>0.2</v>
      </c>
      <c r="R21" s="209">
        <v>8.0000000000000007E-5</v>
      </c>
      <c r="S21" s="209">
        <v>0.01</v>
      </c>
      <c r="T21" s="209">
        <v>0.1903</v>
      </c>
      <c r="U21" s="209">
        <v>0.1638</v>
      </c>
      <c r="V21" s="209">
        <v>0.44479999999999997</v>
      </c>
      <c r="W21" s="209">
        <v>0.40150000000000002</v>
      </c>
      <c r="X21" s="226">
        <v>46132</v>
      </c>
      <c r="Y21" s="233">
        <v>0.09</v>
      </c>
      <c r="Z21" s="233">
        <v>1.1717</v>
      </c>
      <c r="AA21" s="233">
        <v>2.3038599999999998</v>
      </c>
      <c r="AB21" s="233">
        <v>3.5168599999999999</v>
      </c>
      <c r="AC21" s="233">
        <v>4.2168599999999996</v>
      </c>
      <c r="AD21" s="209">
        <v>0.13250691256423286</v>
      </c>
      <c r="AE21" s="209">
        <v>0.28314483997940054</v>
      </c>
      <c r="AF21" s="209">
        <v>0.44719230778619323</v>
      </c>
      <c r="AG21" s="209">
        <v>0.5551849335724881</v>
      </c>
      <c r="AH21" s="229" t="s">
        <v>3276</v>
      </c>
      <c r="AI21" s="209" t="s">
        <v>3839</v>
      </c>
      <c r="AJ21" s="209" t="s">
        <v>2882</v>
      </c>
      <c r="AK21" s="209" t="s">
        <v>4103</v>
      </c>
      <c r="AL21" s="209" t="s">
        <v>4218</v>
      </c>
    </row>
    <row r="22" spans="1:38" x14ac:dyDescent="0.25">
      <c r="A22" s="160"/>
      <c r="B22" s="202" t="s">
        <v>4104</v>
      </c>
      <c r="C22" s="202">
        <v>58356902000145</v>
      </c>
      <c r="D22" s="202" t="s">
        <v>487</v>
      </c>
      <c r="E22" s="202" t="s">
        <v>3841</v>
      </c>
      <c r="F22" s="202" t="s">
        <v>4147</v>
      </c>
      <c r="G22" s="202" t="s">
        <v>160</v>
      </c>
      <c r="H22" s="202" t="s">
        <v>3827</v>
      </c>
      <c r="I22" s="202" t="s">
        <v>4303</v>
      </c>
      <c r="J22" s="154">
        <v>45663</v>
      </c>
      <c r="K22" s="202">
        <v>5</v>
      </c>
      <c r="L22" s="125" t="s">
        <v>4190</v>
      </c>
      <c r="M22" s="245" t="s">
        <v>4190</v>
      </c>
      <c r="N22" s="235">
        <v>72480058.970406219</v>
      </c>
      <c r="O22" s="209">
        <v>1.17E-2</v>
      </c>
      <c r="P22" s="209">
        <v>1.2E-2</v>
      </c>
      <c r="Q22" s="209">
        <v>0.2</v>
      </c>
      <c r="R22" s="209">
        <v>1.7550000000000003E-3</v>
      </c>
      <c r="S22" s="209">
        <v>0.02</v>
      </c>
      <c r="T22" s="209">
        <v>0.16250000000000001</v>
      </c>
      <c r="U22" s="209"/>
      <c r="V22" s="209"/>
      <c r="W22" s="209">
        <v>0.1628</v>
      </c>
      <c r="X22" s="226">
        <v>46142</v>
      </c>
      <c r="Y22" s="233">
        <v>0.1</v>
      </c>
      <c r="Z22" s="233">
        <v>1.2000000000000002</v>
      </c>
      <c r="AA22" s="233"/>
      <c r="AB22" s="233"/>
      <c r="AC22" s="233">
        <v>1.4000000000000001</v>
      </c>
      <c r="AD22" s="209">
        <v>0.12270836976675037</v>
      </c>
      <c r="AE22" s="209"/>
      <c r="AF22" s="209"/>
      <c r="AG22" s="209">
        <v>0.14476912833056788</v>
      </c>
      <c r="AH22" s="229" t="s">
        <v>3825</v>
      </c>
      <c r="AI22" s="209" t="s">
        <v>3839</v>
      </c>
      <c r="AJ22" s="209" t="s">
        <v>3278</v>
      </c>
      <c r="AK22" s="209" t="s">
        <v>4467</v>
      </c>
      <c r="AL22" s="209" t="s">
        <v>4304</v>
      </c>
    </row>
    <row r="23" spans="1:38" x14ac:dyDescent="0.25">
      <c r="A23" s="160"/>
      <c r="B23" s="202" t="s">
        <v>4105</v>
      </c>
      <c r="C23" s="202">
        <v>52915104000120</v>
      </c>
      <c r="D23" s="202" t="s">
        <v>487</v>
      </c>
      <c r="E23" s="202" t="s">
        <v>3841</v>
      </c>
      <c r="F23" s="202" t="s">
        <v>4147</v>
      </c>
      <c r="G23" s="202" t="s">
        <v>110</v>
      </c>
      <c r="H23" s="202" t="s">
        <v>3827</v>
      </c>
      <c r="I23" s="202" t="s">
        <v>4303</v>
      </c>
      <c r="J23" s="154">
        <v>45327</v>
      </c>
      <c r="K23" s="202">
        <v>5</v>
      </c>
      <c r="L23" s="125" t="s">
        <v>4190</v>
      </c>
      <c r="M23" s="245" t="s">
        <v>4190</v>
      </c>
      <c r="N23" s="235">
        <v>358300110.74195832</v>
      </c>
      <c r="O23" s="209">
        <v>1.03E-2</v>
      </c>
      <c r="P23" s="209">
        <v>1.2E-2</v>
      </c>
      <c r="Q23" s="209">
        <v>0.2</v>
      </c>
      <c r="R23" s="209">
        <v>1.0300000000000001E-3</v>
      </c>
      <c r="S23" s="209">
        <v>0.01</v>
      </c>
      <c r="T23" s="209">
        <v>0.16009999999999999</v>
      </c>
      <c r="U23" s="209"/>
      <c r="V23" s="209"/>
      <c r="W23" s="209">
        <v>0.21690000000000001</v>
      </c>
      <c r="X23" s="226">
        <v>46142</v>
      </c>
      <c r="Y23" s="233">
        <v>0.1</v>
      </c>
      <c r="Z23" s="233">
        <v>1.21</v>
      </c>
      <c r="AA23" s="233">
        <v>2.2200000000000002</v>
      </c>
      <c r="AB23" s="233"/>
      <c r="AC23" s="233">
        <v>2.3850000000000002</v>
      </c>
      <c r="AD23" s="209">
        <v>0.1308910438958315</v>
      </c>
      <c r="AE23" s="209">
        <v>0.25282931861612523</v>
      </c>
      <c r="AF23" s="209"/>
      <c r="AG23" s="209">
        <v>0.2734092579987637</v>
      </c>
      <c r="AH23" s="229" t="s">
        <v>3825</v>
      </c>
      <c r="AI23" s="209" t="s">
        <v>3839</v>
      </c>
      <c r="AJ23" s="209" t="s">
        <v>3278</v>
      </c>
      <c r="AK23" s="209" t="s">
        <v>4106</v>
      </c>
      <c r="AL23" s="209" t="s">
        <v>4304</v>
      </c>
    </row>
    <row r="24" spans="1:38" x14ac:dyDescent="0.25">
      <c r="A24" s="160"/>
      <c r="B24" s="202" t="s">
        <v>4107</v>
      </c>
      <c r="C24" s="202">
        <v>43741205000130</v>
      </c>
      <c r="D24" s="202" t="s">
        <v>487</v>
      </c>
      <c r="E24" s="202" t="s">
        <v>3841</v>
      </c>
      <c r="F24" s="202" t="s">
        <v>4145</v>
      </c>
      <c r="G24" s="202" t="s">
        <v>3849</v>
      </c>
      <c r="H24" s="202" t="s">
        <v>3827</v>
      </c>
      <c r="I24" s="202" t="s">
        <v>4146</v>
      </c>
      <c r="J24" s="154">
        <v>44923</v>
      </c>
      <c r="K24" s="202">
        <v>5</v>
      </c>
      <c r="L24" s="125" t="s">
        <v>4190</v>
      </c>
      <c r="M24" s="245" t="s">
        <v>4190</v>
      </c>
      <c r="N24" s="235">
        <v>185640732.7522549</v>
      </c>
      <c r="O24" s="209">
        <v>1.2800000000000001E-2</v>
      </c>
      <c r="P24" s="209">
        <v>1.2800000000000001E-2</v>
      </c>
      <c r="Q24" s="209">
        <v>0.2</v>
      </c>
      <c r="R24" s="209">
        <v>1.2800000000000001E-3</v>
      </c>
      <c r="S24" s="209">
        <v>0.01</v>
      </c>
      <c r="T24" s="209">
        <v>0.1366</v>
      </c>
      <c r="U24" s="209">
        <v>0.24229999999999999</v>
      </c>
      <c r="V24" s="209">
        <v>0.41229999999999989</v>
      </c>
      <c r="W24" s="209">
        <v>0.41060000000000002</v>
      </c>
      <c r="X24" s="226">
        <v>46112</v>
      </c>
      <c r="Y24" s="233">
        <v>0.1</v>
      </c>
      <c r="Z24" s="233">
        <v>1.24</v>
      </c>
      <c r="AA24" s="233">
        <v>2.15</v>
      </c>
      <c r="AB24" s="233">
        <v>3.48</v>
      </c>
      <c r="AC24" s="233">
        <v>3.95</v>
      </c>
      <c r="AD24" s="209">
        <v>0.13372825972457858</v>
      </c>
      <c r="AE24" s="209">
        <v>0.24605969555905505</v>
      </c>
      <c r="AF24" s="209">
        <v>0.42822759918105024</v>
      </c>
      <c r="AG24" s="209">
        <v>0.49700031435249259</v>
      </c>
      <c r="AH24" s="229" t="s">
        <v>3825</v>
      </c>
      <c r="AI24" s="209" t="s">
        <v>3839</v>
      </c>
      <c r="AJ24" s="209" t="s">
        <v>3278</v>
      </c>
      <c r="AK24" s="209" t="s">
        <v>4108</v>
      </c>
      <c r="AL24" s="209" t="s">
        <v>4304</v>
      </c>
    </row>
    <row r="25" spans="1:38" x14ac:dyDescent="0.25">
      <c r="A25" s="160"/>
      <c r="B25" s="202" t="s">
        <v>4109</v>
      </c>
      <c r="C25" s="202">
        <v>40265671000107</v>
      </c>
      <c r="D25" s="202" t="s">
        <v>4110</v>
      </c>
      <c r="E25" s="202" t="s">
        <v>3841</v>
      </c>
      <c r="F25" s="202" t="s">
        <v>4145</v>
      </c>
      <c r="G25" s="202" t="s">
        <v>3849</v>
      </c>
      <c r="H25" s="202" t="s">
        <v>3827</v>
      </c>
      <c r="I25" s="202" t="s">
        <v>4144</v>
      </c>
      <c r="J25" s="154">
        <v>44622</v>
      </c>
      <c r="K25" s="202"/>
      <c r="L25" s="125"/>
      <c r="M25" s="245"/>
      <c r="N25" s="235">
        <v>666663072.91621733</v>
      </c>
      <c r="O25" s="209">
        <v>1.15E-2</v>
      </c>
      <c r="P25" s="209">
        <v>1.15E-2</v>
      </c>
      <c r="Q25" s="209">
        <v>0.1</v>
      </c>
      <c r="R25" s="209">
        <v>1.15E-3</v>
      </c>
      <c r="S25" s="209">
        <v>5.0000000000000001E-3</v>
      </c>
      <c r="T25" s="209">
        <v>0.1018</v>
      </c>
      <c r="U25" s="209">
        <v>0.17649999999999999</v>
      </c>
      <c r="V25" s="209">
        <v>0.36249999999999999</v>
      </c>
      <c r="W25" s="209">
        <v>0.55179999999999996</v>
      </c>
      <c r="X25" s="226">
        <v>46142</v>
      </c>
      <c r="Y25" s="233">
        <v>0.09</v>
      </c>
      <c r="Z25" s="233">
        <v>1</v>
      </c>
      <c r="AA25" s="233">
        <v>1.865</v>
      </c>
      <c r="AB25" s="233">
        <v>3.2250000000000001</v>
      </c>
      <c r="AC25" s="233">
        <v>4.8550000000000004</v>
      </c>
      <c r="AD25" s="209">
        <v>0.10802247848250413</v>
      </c>
      <c r="AE25" s="209">
        <v>0.21303322580014439</v>
      </c>
      <c r="AF25" s="209">
        <v>0.39333052573704341</v>
      </c>
      <c r="AG25" s="209">
        <v>0.64602696560484096</v>
      </c>
      <c r="AH25" s="229" t="s">
        <v>3276</v>
      </c>
      <c r="AI25" s="209" t="s">
        <v>3846</v>
      </c>
      <c r="AJ25" s="209" t="s">
        <v>3847</v>
      </c>
      <c r="AK25" s="209" t="s">
        <v>4111</v>
      </c>
      <c r="AL25" s="209" t="s">
        <v>4305</v>
      </c>
    </row>
    <row r="26" spans="1:38" x14ac:dyDescent="0.25">
      <c r="A26" s="160"/>
      <c r="B26" s="202" t="s">
        <v>4112</v>
      </c>
      <c r="C26" s="202">
        <v>49916958000116</v>
      </c>
      <c r="D26" s="202" t="s">
        <v>3832</v>
      </c>
      <c r="E26" s="202" t="s">
        <v>3841</v>
      </c>
      <c r="F26" s="202" t="s">
        <v>4149</v>
      </c>
      <c r="G26" s="202" t="s">
        <v>3824</v>
      </c>
      <c r="H26" s="202" t="s">
        <v>3827</v>
      </c>
      <c r="I26" s="202" t="s">
        <v>4306</v>
      </c>
      <c r="J26" s="154">
        <v>44998</v>
      </c>
      <c r="K26" s="202">
        <v>5</v>
      </c>
      <c r="L26" s="125">
        <v>7</v>
      </c>
      <c r="M26" s="245"/>
      <c r="N26" s="235">
        <v>155060068.81778589</v>
      </c>
      <c r="O26" s="209">
        <v>1.2E-2</v>
      </c>
      <c r="P26" s="209">
        <v>0</v>
      </c>
      <c r="Q26" s="209">
        <v>0.2</v>
      </c>
      <c r="R26" s="209">
        <v>1.1999999999999999E-3</v>
      </c>
      <c r="S26" s="209">
        <v>0.01</v>
      </c>
      <c r="T26" s="209">
        <v>0.15160000000000001</v>
      </c>
      <c r="U26" s="209">
        <v>0.245</v>
      </c>
      <c r="V26" s="209"/>
      <c r="W26" s="209">
        <v>0.27300000000000002</v>
      </c>
      <c r="X26" s="226">
        <v>46134</v>
      </c>
      <c r="Y26" s="233">
        <v>0.1</v>
      </c>
      <c r="Z26" s="233">
        <v>1.3</v>
      </c>
      <c r="AA26" s="233">
        <v>2.42</v>
      </c>
      <c r="AB26" s="233">
        <v>3.02</v>
      </c>
      <c r="AC26" s="233">
        <v>3.02</v>
      </c>
      <c r="AD26" s="209">
        <v>0.14169870625766401</v>
      </c>
      <c r="AE26" s="209">
        <v>0.28242555818875337</v>
      </c>
      <c r="AF26" s="209">
        <v>0.36169662903219058</v>
      </c>
      <c r="AG26" s="209">
        <v>0.36169662903219058</v>
      </c>
      <c r="AH26" s="229" t="s">
        <v>3276</v>
      </c>
      <c r="AI26" s="209" t="s">
        <v>2464</v>
      </c>
      <c r="AJ26" s="209" t="s">
        <v>2882</v>
      </c>
      <c r="AK26" s="209" t="s">
        <v>4113</v>
      </c>
      <c r="AL26" s="209" t="s">
        <v>4307</v>
      </c>
    </row>
    <row r="27" spans="1:38" x14ac:dyDescent="0.25">
      <c r="A27" s="160"/>
      <c r="B27" s="202" t="s">
        <v>4114</v>
      </c>
      <c r="C27" s="202">
        <v>43741195000133</v>
      </c>
      <c r="D27" s="202" t="s">
        <v>526</v>
      </c>
      <c r="E27" s="202" t="s">
        <v>3841</v>
      </c>
      <c r="F27" s="202" t="s">
        <v>4143</v>
      </c>
      <c r="G27" s="202" t="s">
        <v>3824</v>
      </c>
      <c r="H27" s="202" t="s">
        <v>3827</v>
      </c>
      <c r="I27" s="202" t="s">
        <v>4308</v>
      </c>
      <c r="J27" s="154">
        <v>46147</v>
      </c>
      <c r="K27" s="202">
        <v>5</v>
      </c>
      <c r="L27" s="125" t="s">
        <v>4190</v>
      </c>
      <c r="M27" s="245"/>
      <c r="N27" s="235">
        <v>944557981.29960048</v>
      </c>
      <c r="O27" s="209">
        <v>0.01</v>
      </c>
      <c r="P27" s="209">
        <v>0.01</v>
      </c>
      <c r="Q27" s="209">
        <v>2E-3</v>
      </c>
      <c r="R27" s="209">
        <v>1E-3</v>
      </c>
      <c r="S27" s="209">
        <v>1E-4</v>
      </c>
      <c r="T27" s="209">
        <v>0.13719999999999999</v>
      </c>
      <c r="U27" s="209">
        <v>0.2268</v>
      </c>
      <c r="V27" s="209"/>
      <c r="W27" s="209">
        <v>0.39040000000000002</v>
      </c>
      <c r="X27" s="226">
        <v>46146</v>
      </c>
      <c r="Y27" s="233">
        <v>0.9</v>
      </c>
      <c r="Z27" s="233">
        <v>11.700000000000001</v>
      </c>
      <c r="AA27" s="233">
        <v>22.8</v>
      </c>
      <c r="AB27" s="233">
        <v>35.0045</v>
      </c>
      <c r="AC27" s="233">
        <v>38.054499999999997</v>
      </c>
      <c r="AD27" s="209">
        <v>0.11568562154215267</v>
      </c>
      <c r="AE27" s="209">
        <v>0.25133456004646759</v>
      </c>
      <c r="AF27" s="209">
        <v>0.41397914265797442</v>
      </c>
      <c r="AG27" s="209">
        <v>0.45773293017347583</v>
      </c>
      <c r="AH27" s="229" t="s">
        <v>3825</v>
      </c>
      <c r="AI27" s="209" t="s">
        <v>361</v>
      </c>
      <c r="AJ27" s="209" t="s">
        <v>3278</v>
      </c>
      <c r="AK27" s="209" t="s">
        <v>4468</v>
      </c>
      <c r="AL27" s="209" t="s">
        <v>4309</v>
      </c>
    </row>
    <row r="28" spans="1:38" x14ac:dyDescent="0.25">
      <c r="A28" s="160"/>
      <c r="B28" s="202" t="s">
        <v>4115</v>
      </c>
      <c r="C28" s="202">
        <v>54698848000165</v>
      </c>
      <c r="D28" s="202" t="s">
        <v>526</v>
      </c>
      <c r="E28" s="202" t="s">
        <v>3841</v>
      </c>
      <c r="F28" s="202" t="s">
        <v>4143</v>
      </c>
      <c r="G28" s="202" t="s">
        <v>3824</v>
      </c>
      <c r="H28" s="202" t="s">
        <v>3823</v>
      </c>
      <c r="I28" s="202" t="s">
        <v>4310</v>
      </c>
      <c r="J28" s="154">
        <v>45393</v>
      </c>
      <c r="K28" s="202"/>
      <c r="L28" s="125"/>
      <c r="M28" s="245"/>
      <c r="N28" s="235">
        <v>50821133.008194134</v>
      </c>
      <c r="O28" s="209">
        <v>1.35E-2</v>
      </c>
      <c r="P28" s="209">
        <v>1.35E-2</v>
      </c>
      <c r="Q28" s="209"/>
      <c r="R28" s="209">
        <v>1.3500000000000001E-3</v>
      </c>
      <c r="S28" s="209"/>
      <c r="T28" s="209">
        <v>0.17269999999999999</v>
      </c>
      <c r="U28" s="209"/>
      <c r="V28" s="209"/>
      <c r="W28" s="209">
        <v>0.1613</v>
      </c>
      <c r="X28" s="226">
        <v>46127</v>
      </c>
      <c r="Y28" s="233">
        <v>0.25</v>
      </c>
      <c r="Z28" s="233">
        <v>3.2643999999999997</v>
      </c>
      <c r="AA28" s="233">
        <v>5.4964000000000004</v>
      </c>
      <c r="AB28" s="233"/>
      <c r="AC28" s="233">
        <v>5.4964000000000004</v>
      </c>
      <c r="AD28" s="209">
        <v>0.61876427772407894</v>
      </c>
      <c r="AE28" s="209">
        <v>1.0822581596834224</v>
      </c>
      <c r="AF28" s="209"/>
      <c r="AG28" s="209">
        <v>1.0822581596834224</v>
      </c>
      <c r="AH28" s="229" t="s">
        <v>3825</v>
      </c>
      <c r="AI28" s="209" t="s">
        <v>3839</v>
      </c>
      <c r="AJ28" s="209" t="s">
        <v>3278</v>
      </c>
      <c r="AK28" s="209" t="s">
        <v>4116</v>
      </c>
      <c r="AL28" s="209" t="s">
        <v>4309</v>
      </c>
    </row>
    <row r="29" spans="1:38" x14ac:dyDescent="0.25">
      <c r="A29" s="160"/>
      <c r="B29" s="202" t="s">
        <v>4117</v>
      </c>
      <c r="C29" s="202">
        <v>58643797000125</v>
      </c>
      <c r="D29" s="202" t="s">
        <v>706</v>
      </c>
      <c r="E29" s="202" t="s">
        <v>3841</v>
      </c>
      <c r="F29" s="202" t="s">
        <v>4143</v>
      </c>
      <c r="G29" s="202" t="s">
        <v>3824</v>
      </c>
      <c r="H29" s="202" t="s">
        <v>3827</v>
      </c>
      <c r="I29" s="202"/>
      <c r="J29" s="154">
        <v>45693</v>
      </c>
      <c r="K29" s="202"/>
      <c r="L29" s="125"/>
      <c r="M29" s="245"/>
      <c r="N29" s="235">
        <v>114581407.8545105</v>
      </c>
      <c r="O29" s="209">
        <v>9.4999999999999998E-3</v>
      </c>
      <c r="P29" s="209">
        <v>9.4999999999999998E-3</v>
      </c>
      <c r="Q29" s="209">
        <v>0.1</v>
      </c>
      <c r="R29" s="209">
        <v>1.4249999999999998E-3</v>
      </c>
      <c r="S29" s="209">
        <v>0.01</v>
      </c>
      <c r="T29" s="209"/>
      <c r="U29" s="209"/>
      <c r="V29" s="209"/>
      <c r="W29" s="209">
        <v>0.1106</v>
      </c>
      <c r="X29" s="226">
        <v>46119</v>
      </c>
      <c r="Y29" s="233">
        <v>0.12</v>
      </c>
      <c r="Z29" s="233">
        <v>1.29</v>
      </c>
      <c r="AA29" s="233"/>
      <c r="AB29" s="233"/>
      <c r="AC29" s="233">
        <v>1.57</v>
      </c>
      <c r="AD29" s="209">
        <v>0.15185839871624296</v>
      </c>
      <c r="AE29" s="209"/>
      <c r="AF29" s="209"/>
      <c r="AG29" s="209">
        <v>0.17270374208952011</v>
      </c>
      <c r="AH29" s="229" t="s">
        <v>3825</v>
      </c>
      <c r="AI29" s="209" t="s">
        <v>3839</v>
      </c>
      <c r="AJ29" s="209" t="s">
        <v>3278</v>
      </c>
      <c r="AK29" s="209" t="s">
        <v>4469</v>
      </c>
      <c r="AL29" s="209" t="s">
        <v>4299</v>
      </c>
    </row>
    <row r="30" spans="1:38" x14ac:dyDescent="0.25">
      <c r="A30" s="160"/>
      <c r="B30" s="202" t="s">
        <v>4551</v>
      </c>
      <c r="C30" s="202">
        <v>43741195000133</v>
      </c>
      <c r="D30" s="202" t="s">
        <v>526</v>
      </c>
      <c r="E30" s="202" t="s">
        <v>3841</v>
      </c>
      <c r="F30" s="202"/>
      <c r="G30" s="202" t="s">
        <v>3824</v>
      </c>
      <c r="H30" s="202" t="s">
        <v>3827</v>
      </c>
      <c r="I30" s="202"/>
      <c r="J30" s="154">
        <v>46147</v>
      </c>
      <c r="K30" s="202"/>
      <c r="L30" s="125"/>
      <c r="M30" s="245"/>
      <c r="N30" s="235">
        <v>569796067.39999962</v>
      </c>
      <c r="O30" s="209">
        <v>0.01</v>
      </c>
      <c r="P30" s="209">
        <v>0.01</v>
      </c>
      <c r="Q30" s="209">
        <v>2E-3</v>
      </c>
      <c r="R30" s="209">
        <v>1E-3</v>
      </c>
      <c r="S30" s="209">
        <v>1E-4</v>
      </c>
      <c r="T30" s="209"/>
      <c r="U30" s="209"/>
      <c r="V30" s="209"/>
      <c r="W30" s="209"/>
      <c r="X30" s="226"/>
      <c r="Y30" s="233"/>
      <c r="Z30" s="233"/>
      <c r="AA30" s="233"/>
      <c r="AB30" s="233"/>
      <c r="AC30" s="233"/>
      <c r="AD30" s="209"/>
      <c r="AE30" s="209"/>
      <c r="AF30" s="209"/>
      <c r="AG30" s="209"/>
      <c r="AH30" s="229" t="s">
        <v>3825</v>
      </c>
      <c r="AI30" s="209" t="s">
        <v>361</v>
      </c>
      <c r="AJ30" s="209" t="s">
        <v>3278</v>
      </c>
      <c r="AK30" s="209" t="s">
        <v>4552</v>
      </c>
      <c r="AL30" s="209"/>
    </row>
    <row r="31" spans="1:38" x14ac:dyDescent="0.25">
      <c r="A31" s="160"/>
      <c r="B31" s="202" t="s">
        <v>4118</v>
      </c>
      <c r="C31" s="202">
        <v>56958829000156</v>
      </c>
      <c r="D31" s="202" t="s">
        <v>4119</v>
      </c>
      <c r="E31" s="202" t="s">
        <v>3841</v>
      </c>
      <c r="F31" s="202" t="s">
        <v>4147</v>
      </c>
      <c r="G31" s="202" t="s">
        <v>3828</v>
      </c>
      <c r="H31" s="202" t="s">
        <v>3823</v>
      </c>
      <c r="I31" s="202" t="s">
        <v>4311</v>
      </c>
      <c r="J31" s="154">
        <v>45630</v>
      </c>
      <c r="K31" s="202">
        <v>5</v>
      </c>
      <c r="L31" s="125"/>
      <c r="M31" s="245"/>
      <c r="N31" s="235">
        <v>69059256.03163293</v>
      </c>
      <c r="O31" s="209">
        <v>1.4999999999999999E-2</v>
      </c>
      <c r="P31" s="209">
        <v>1.4999999999999999E-2</v>
      </c>
      <c r="Q31" s="209">
        <v>0.2</v>
      </c>
      <c r="R31" s="209">
        <v>1.5E-3</v>
      </c>
      <c r="S31" s="209">
        <v>0.01</v>
      </c>
      <c r="T31" s="209">
        <v>0.1211</v>
      </c>
      <c r="U31" s="209"/>
      <c r="V31" s="209"/>
      <c r="W31" s="209">
        <v>0.12870000000000001</v>
      </c>
      <c r="X31" s="226">
        <v>46132</v>
      </c>
      <c r="Y31" s="233">
        <v>0.1</v>
      </c>
      <c r="Z31" s="233">
        <v>1.2000000000000002</v>
      </c>
      <c r="AA31" s="233"/>
      <c r="AB31" s="233"/>
      <c r="AC31" s="233">
        <v>1.6</v>
      </c>
      <c r="AD31" s="209">
        <v>0.12925281736563821</v>
      </c>
      <c r="AE31" s="209"/>
      <c r="AF31" s="209"/>
      <c r="AG31" s="209">
        <v>0.17551460125056262</v>
      </c>
      <c r="AH31" s="229" t="s">
        <v>3825</v>
      </c>
      <c r="AI31" s="209" t="s">
        <v>361</v>
      </c>
      <c r="AJ31" s="209" t="s">
        <v>3278</v>
      </c>
      <c r="AK31" s="209" t="s">
        <v>4120</v>
      </c>
      <c r="AL31" s="209" t="s">
        <v>4312</v>
      </c>
    </row>
    <row r="32" spans="1:38" x14ac:dyDescent="0.25">
      <c r="A32" s="160"/>
      <c r="B32" s="202" t="s">
        <v>4121</v>
      </c>
      <c r="C32" s="202">
        <v>51575078000175</v>
      </c>
      <c r="D32" s="202" t="s">
        <v>2212</v>
      </c>
      <c r="E32" s="202" t="s">
        <v>3841</v>
      </c>
      <c r="F32" s="202" t="s">
        <v>4145</v>
      </c>
      <c r="G32" s="202" t="s">
        <v>3849</v>
      </c>
      <c r="H32" s="202" t="s">
        <v>3823</v>
      </c>
      <c r="I32" s="202" t="s">
        <v>4146</v>
      </c>
      <c r="J32" s="154">
        <v>45133</v>
      </c>
      <c r="K32" s="202">
        <v>5</v>
      </c>
      <c r="L32" s="125">
        <v>7</v>
      </c>
      <c r="M32" s="245"/>
      <c r="N32" s="235">
        <v>119975763.5750981</v>
      </c>
      <c r="O32" s="209">
        <v>1.15E-2</v>
      </c>
      <c r="P32" s="209">
        <v>0</v>
      </c>
      <c r="Q32" s="209">
        <v>0.2</v>
      </c>
      <c r="R32" s="209">
        <v>1.15E-3</v>
      </c>
      <c r="S32" s="209">
        <v>0.01</v>
      </c>
      <c r="T32" s="209">
        <v>0.17019999999999999</v>
      </c>
      <c r="U32" s="209">
        <v>0.31290000000000001</v>
      </c>
      <c r="V32" s="209"/>
      <c r="W32" s="209">
        <v>0.34</v>
      </c>
      <c r="X32" s="226">
        <v>46126</v>
      </c>
      <c r="Y32" s="233">
        <v>0.12</v>
      </c>
      <c r="Z32" s="233">
        <v>1.43</v>
      </c>
      <c r="AA32" s="233">
        <v>2.66</v>
      </c>
      <c r="AB32" s="233"/>
      <c r="AC32" s="233">
        <v>3.12</v>
      </c>
      <c r="AD32" s="209">
        <v>0.15095816770930059</v>
      </c>
      <c r="AE32" s="209">
        <v>0.30252007532666281</v>
      </c>
      <c r="AF32" s="209"/>
      <c r="AG32" s="209">
        <v>0.36367498056684266</v>
      </c>
      <c r="AH32" s="229" t="s">
        <v>3825</v>
      </c>
      <c r="AI32" s="209" t="s">
        <v>3839</v>
      </c>
      <c r="AJ32" s="209" t="s">
        <v>3278</v>
      </c>
      <c r="AK32" s="209" t="s">
        <v>4470</v>
      </c>
      <c r="AL32" s="209" t="s">
        <v>4220</v>
      </c>
    </row>
    <row r="33" spans="1:38" x14ac:dyDescent="0.25">
      <c r="A33" s="160"/>
      <c r="B33" s="202" t="s">
        <v>4122</v>
      </c>
      <c r="C33" s="202">
        <v>45829737000150</v>
      </c>
      <c r="D33" s="202" t="s">
        <v>2212</v>
      </c>
      <c r="E33" s="202" t="s">
        <v>3841</v>
      </c>
      <c r="F33" s="202" t="s">
        <v>4147</v>
      </c>
      <c r="G33" s="202" t="s">
        <v>3828</v>
      </c>
      <c r="H33" s="202" t="s">
        <v>3823</v>
      </c>
      <c r="I33" s="202" t="s">
        <v>4152</v>
      </c>
      <c r="J33" s="154">
        <v>44776</v>
      </c>
      <c r="K33" s="202">
        <v>5</v>
      </c>
      <c r="L33" s="125">
        <v>7</v>
      </c>
      <c r="M33" s="245"/>
      <c r="N33" s="235">
        <v>891491276.19103026</v>
      </c>
      <c r="O33" s="209">
        <v>1.4999999999999999E-2</v>
      </c>
      <c r="P33" s="209">
        <v>1.4999999999999999E-2</v>
      </c>
      <c r="Q33" s="209"/>
      <c r="R33" s="209">
        <v>1.5E-3</v>
      </c>
      <c r="S33" s="209"/>
      <c r="T33" s="209">
        <v>0.1024</v>
      </c>
      <c r="U33" s="209">
        <v>0.22720000000000001</v>
      </c>
      <c r="V33" s="209">
        <v>0.36599999999999999</v>
      </c>
      <c r="W33" s="209">
        <v>0.45850000000000002</v>
      </c>
      <c r="X33" s="226">
        <v>46142</v>
      </c>
      <c r="Y33" s="233">
        <v>1.04</v>
      </c>
      <c r="Z33" s="233">
        <v>12.36</v>
      </c>
      <c r="AA33" s="233">
        <v>24.36</v>
      </c>
      <c r="AB33" s="233">
        <v>30.540621174999998</v>
      </c>
      <c r="AC33" s="233">
        <v>43.022529055</v>
      </c>
      <c r="AD33" s="209">
        <v>0.11892778730870579</v>
      </c>
      <c r="AE33" s="209">
        <v>0.2600395950118719</v>
      </c>
      <c r="AF33" s="209">
        <v>0.33978858362499231</v>
      </c>
      <c r="AG33" s="209">
        <v>0.52178420650946244</v>
      </c>
      <c r="AH33" s="229" t="s">
        <v>3277</v>
      </c>
      <c r="AI33" s="209" t="s">
        <v>361</v>
      </c>
      <c r="AJ33" s="209" t="s">
        <v>3277</v>
      </c>
      <c r="AK33" s="209" t="s">
        <v>4123</v>
      </c>
      <c r="AL33" s="209" t="s">
        <v>4220</v>
      </c>
    </row>
    <row r="34" spans="1:38" x14ac:dyDescent="0.25">
      <c r="A34" s="160"/>
      <c r="B34" s="202" t="s">
        <v>4124</v>
      </c>
      <c r="C34" s="202">
        <v>44982118000138</v>
      </c>
      <c r="D34" s="202" t="s">
        <v>3279</v>
      </c>
      <c r="E34" s="202" t="s">
        <v>3841</v>
      </c>
      <c r="F34" s="202" t="s">
        <v>4147</v>
      </c>
      <c r="G34" s="202" t="s">
        <v>160</v>
      </c>
      <c r="H34" s="202" t="s">
        <v>3842</v>
      </c>
      <c r="I34" s="202" t="s">
        <v>4313</v>
      </c>
      <c r="J34" s="154">
        <v>44888</v>
      </c>
      <c r="K34" s="202">
        <v>5</v>
      </c>
      <c r="L34" s="125" t="s">
        <v>4190</v>
      </c>
      <c r="M34" s="245"/>
      <c r="N34" s="235">
        <v>161153434.03174639</v>
      </c>
      <c r="O34" s="209">
        <v>1.0999999999999999E-2</v>
      </c>
      <c r="P34" s="209">
        <v>1.0999999999999999E-2</v>
      </c>
      <c r="Q34" s="209">
        <v>0.2</v>
      </c>
      <c r="R34" s="209">
        <v>1.0999999999999998E-3</v>
      </c>
      <c r="S34" s="209">
        <v>0.01</v>
      </c>
      <c r="T34" s="209">
        <v>0.12770000000000001</v>
      </c>
      <c r="U34" s="209">
        <v>0.17510000000000001</v>
      </c>
      <c r="V34" s="209">
        <v>0.36770000000000003</v>
      </c>
      <c r="W34" s="209">
        <v>0.4118</v>
      </c>
      <c r="X34" s="226">
        <v>46112</v>
      </c>
      <c r="Y34" s="233">
        <v>0.85</v>
      </c>
      <c r="Z34" s="233">
        <v>9.4499999999999993</v>
      </c>
      <c r="AA34" s="233">
        <v>20.05</v>
      </c>
      <c r="AB34" s="233">
        <v>34.36</v>
      </c>
      <c r="AC34" s="233">
        <v>38.660000000000004</v>
      </c>
      <c r="AD34" s="209">
        <v>0.10523529328514036</v>
      </c>
      <c r="AE34" s="209">
        <v>0.23919368953646747</v>
      </c>
      <c r="AF34" s="209">
        <v>0.432474499937886</v>
      </c>
      <c r="AG34" s="209">
        <v>0.49654015700827858</v>
      </c>
      <c r="AH34" s="229" t="s">
        <v>3830</v>
      </c>
      <c r="AI34" s="209" t="s">
        <v>3843</v>
      </c>
      <c r="AJ34" s="209" t="s">
        <v>3844</v>
      </c>
      <c r="AK34" s="209" t="s">
        <v>4125</v>
      </c>
      <c r="AL34" s="209" t="s">
        <v>4314</v>
      </c>
    </row>
    <row r="35" spans="1:38" x14ac:dyDescent="0.25">
      <c r="A35" s="160"/>
      <c r="B35" s="202" t="s">
        <v>4126</v>
      </c>
      <c r="C35" s="202">
        <v>50750438000165</v>
      </c>
      <c r="D35" s="202" t="s">
        <v>3850</v>
      </c>
      <c r="E35" s="202" t="s">
        <v>3841</v>
      </c>
      <c r="F35" s="202" t="s">
        <v>4143</v>
      </c>
      <c r="G35" s="202" t="s">
        <v>3824</v>
      </c>
      <c r="H35" s="202" t="s">
        <v>3827</v>
      </c>
      <c r="I35" s="202" t="s">
        <v>4315</v>
      </c>
      <c r="J35" s="154">
        <v>46118</v>
      </c>
      <c r="K35" s="202">
        <v>5</v>
      </c>
      <c r="L35" s="125"/>
      <c r="M35" s="245"/>
      <c r="N35" s="235">
        <v>329028736.89196491</v>
      </c>
      <c r="O35" s="209">
        <v>1.2500000000000001E-2</v>
      </c>
      <c r="P35" s="209">
        <v>1.2500000000000001E-2</v>
      </c>
      <c r="Q35" s="209">
        <v>0.2</v>
      </c>
      <c r="R35" s="209">
        <v>1.25E-3</v>
      </c>
      <c r="S35" s="209">
        <v>0.01</v>
      </c>
      <c r="T35" s="209">
        <v>0.1668</v>
      </c>
      <c r="U35" s="209">
        <v>0.32290000000000002</v>
      </c>
      <c r="V35" s="209"/>
      <c r="W35" s="209">
        <v>0.36659999999999998</v>
      </c>
      <c r="X35" s="226">
        <v>46134</v>
      </c>
      <c r="Y35" s="233">
        <v>0.11</v>
      </c>
      <c r="Z35" s="233">
        <v>1.31</v>
      </c>
      <c r="AA35" s="233">
        <v>2.7210000000000001</v>
      </c>
      <c r="AB35" s="233"/>
      <c r="AC35" s="233">
        <v>3.3971</v>
      </c>
      <c r="AD35" s="209">
        <v>0.13987841854226879</v>
      </c>
      <c r="AE35" s="209">
        <v>0.31514008101491342</v>
      </c>
      <c r="AF35" s="209"/>
      <c r="AG35" s="209">
        <v>0.40627817022270873</v>
      </c>
      <c r="AH35" s="229" t="s">
        <v>3825</v>
      </c>
      <c r="AI35" s="209" t="s">
        <v>3839</v>
      </c>
      <c r="AJ35" s="209" t="s">
        <v>3278</v>
      </c>
      <c r="AK35" s="209" t="s">
        <v>4471</v>
      </c>
      <c r="AL35" s="209" t="s">
        <v>4221</v>
      </c>
    </row>
    <row r="36" spans="1:38" x14ac:dyDescent="0.25">
      <c r="A36" s="160"/>
      <c r="B36" s="202" t="s">
        <v>4553</v>
      </c>
      <c r="C36" s="202">
        <v>50750438000165</v>
      </c>
      <c r="D36" s="202" t="s">
        <v>3850</v>
      </c>
      <c r="E36" s="202" t="s">
        <v>3841</v>
      </c>
      <c r="F36" s="202"/>
      <c r="G36" s="202" t="s">
        <v>3824</v>
      </c>
      <c r="H36" s="202" t="s">
        <v>3827</v>
      </c>
      <c r="I36" s="202"/>
      <c r="J36" s="154">
        <v>46118</v>
      </c>
      <c r="K36" s="202"/>
      <c r="L36" s="125"/>
      <c r="M36" s="245"/>
      <c r="N36" s="235">
        <v>258114426.17410859</v>
      </c>
      <c r="O36" s="209">
        <v>1.2500000000000001E-2</v>
      </c>
      <c r="P36" s="209">
        <v>1.2500000000000001E-2</v>
      </c>
      <c r="Q36" s="209">
        <v>0.2</v>
      </c>
      <c r="R36" s="209">
        <v>1.25E-3</v>
      </c>
      <c r="S36" s="209">
        <v>0.01</v>
      </c>
      <c r="T36" s="209"/>
      <c r="U36" s="209"/>
      <c r="V36" s="209"/>
      <c r="W36" s="209"/>
      <c r="X36" s="226"/>
      <c r="Y36" s="233"/>
      <c r="Z36" s="233"/>
      <c r="AA36" s="233"/>
      <c r="AB36" s="233"/>
      <c r="AC36" s="233"/>
      <c r="AD36" s="209"/>
      <c r="AE36" s="209"/>
      <c r="AF36" s="209"/>
      <c r="AG36" s="209"/>
      <c r="AH36" s="229" t="s">
        <v>3825</v>
      </c>
      <c r="AI36" s="209" t="s">
        <v>3839</v>
      </c>
      <c r="AJ36" s="209" t="s">
        <v>3278</v>
      </c>
      <c r="AK36" s="209" t="s">
        <v>4554</v>
      </c>
      <c r="AL36" s="209"/>
    </row>
    <row r="37" spans="1:38" x14ac:dyDescent="0.25">
      <c r="A37" s="160"/>
      <c r="B37" s="202" t="s">
        <v>4129</v>
      </c>
      <c r="C37" s="202">
        <v>44625562000104</v>
      </c>
      <c r="D37" s="202" t="s">
        <v>3822</v>
      </c>
      <c r="E37" s="202" t="s">
        <v>3841</v>
      </c>
      <c r="F37" s="202" t="s">
        <v>4143</v>
      </c>
      <c r="G37" s="202" t="s">
        <v>3824</v>
      </c>
      <c r="H37" s="202" t="s">
        <v>3827</v>
      </c>
      <c r="I37" s="202"/>
      <c r="J37" s="154">
        <v>44676</v>
      </c>
      <c r="K37" s="202">
        <v>5</v>
      </c>
      <c r="L37" s="125"/>
      <c r="M37" s="245"/>
      <c r="N37" s="235">
        <v>1274783076.9846971</v>
      </c>
      <c r="O37" s="209">
        <v>1.4999999999999999E-2</v>
      </c>
      <c r="P37" s="209"/>
      <c r="Q37" s="209">
        <v>0.3</v>
      </c>
      <c r="R37" s="209">
        <v>7.5000000000000002E-4</v>
      </c>
      <c r="S37" s="209">
        <v>1.4999999999999999E-2</v>
      </c>
      <c r="T37" s="209">
        <v>7.9600000000000004E-2</v>
      </c>
      <c r="U37" s="209">
        <v>0.14749999999999999</v>
      </c>
      <c r="V37" s="209">
        <v>0.39460000000000001</v>
      </c>
      <c r="W37" s="209">
        <v>0.43940000000000001</v>
      </c>
      <c r="X37" s="226">
        <v>46142</v>
      </c>
      <c r="Y37" s="233">
        <v>0.08</v>
      </c>
      <c r="Z37" s="233">
        <v>1.03</v>
      </c>
      <c r="AA37" s="233">
        <v>2.13</v>
      </c>
      <c r="AB37" s="233">
        <v>3.45</v>
      </c>
      <c r="AC37" s="233">
        <v>4.77037157</v>
      </c>
      <c r="AD37" s="209">
        <v>0.11640978465276697</v>
      </c>
      <c r="AE37" s="209">
        <v>0.25452573462776584</v>
      </c>
      <c r="AF37" s="209">
        <v>0.43482289581655031</v>
      </c>
      <c r="AG37" s="209">
        <v>0.64258191818590316</v>
      </c>
      <c r="AH37" s="229" t="s">
        <v>3825</v>
      </c>
      <c r="AI37" s="209" t="s">
        <v>3839</v>
      </c>
      <c r="AJ37" s="209" t="s">
        <v>3278</v>
      </c>
      <c r="AK37" s="209" t="s">
        <v>4130</v>
      </c>
      <c r="AL37" s="209" t="s">
        <v>4222</v>
      </c>
    </row>
    <row r="38" spans="1:38" x14ac:dyDescent="0.25">
      <c r="A38" s="160"/>
      <c r="B38" s="202" t="s">
        <v>4131</v>
      </c>
      <c r="C38" s="202">
        <v>44625657000110</v>
      </c>
      <c r="D38" s="202" t="s">
        <v>3822</v>
      </c>
      <c r="E38" s="202" t="s">
        <v>3841</v>
      </c>
      <c r="F38" s="202" t="s">
        <v>4143</v>
      </c>
      <c r="G38" s="202" t="s">
        <v>3824</v>
      </c>
      <c r="H38" s="202" t="s">
        <v>3823</v>
      </c>
      <c r="I38" s="202" t="s">
        <v>4316</v>
      </c>
      <c r="J38" s="154">
        <v>46065</v>
      </c>
      <c r="K38" s="202"/>
      <c r="L38" s="125"/>
      <c r="M38" s="245"/>
      <c r="N38" s="235">
        <v>99991647.375869751</v>
      </c>
      <c r="O38" s="209">
        <v>1.2999999999999999E-2</v>
      </c>
      <c r="P38" s="209">
        <v>1.4999999999999999E-2</v>
      </c>
      <c r="Q38" s="209">
        <v>0</v>
      </c>
      <c r="R38" s="209">
        <v>0</v>
      </c>
      <c r="S38" s="209">
        <v>0</v>
      </c>
      <c r="T38" s="209">
        <v>0.1454</v>
      </c>
      <c r="U38" s="209">
        <v>0.32290000000000002</v>
      </c>
      <c r="V38" s="209">
        <v>0.39629999999999999</v>
      </c>
      <c r="W38" s="209">
        <v>0.45789999999999997</v>
      </c>
      <c r="X38" s="226">
        <v>46142</v>
      </c>
      <c r="Y38" s="233">
        <v>0.12508962000000001</v>
      </c>
      <c r="Z38" s="233">
        <v>1.5853393600000001</v>
      </c>
      <c r="AA38" s="233">
        <v>3.1882515499999999</v>
      </c>
      <c r="AB38" s="233">
        <v>4.3760869800000002</v>
      </c>
      <c r="AC38" s="233">
        <v>4.3760869800000002</v>
      </c>
      <c r="AD38" s="209">
        <v>0.17046328461143778</v>
      </c>
      <c r="AE38" s="209">
        <v>0.37166104033889868</v>
      </c>
      <c r="AF38" s="209">
        <v>0.54111431191202919</v>
      </c>
      <c r="AG38" s="209">
        <v>0.54111431191202919</v>
      </c>
      <c r="AH38" s="229" t="s">
        <v>3825</v>
      </c>
      <c r="AI38" s="209" t="s">
        <v>357</v>
      </c>
      <c r="AJ38" s="209" t="s">
        <v>3278</v>
      </c>
      <c r="AK38" s="209" t="s">
        <v>4472</v>
      </c>
      <c r="AL38" s="209" t="s">
        <v>4222</v>
      </c>
    </row>
    <row r="39" spans="1:38" x14ac:dyDescent="0.25">
      <c r="A39" s="160"/>
      <c r="B39" s="202" t="s">
        <v>4132</v>
      </c>
      <c r="C39" s="202">
        <v>46405812000118</v>
      </c>
      <c r="D39" s="202" t="s">
        <v>673</v>
      </c>
      <c r="E39" s="202" t="s">
        <v>3841</v>
      </c>
      <c r="F39" s="202" t="s">
        <v>4147</v>
      </c>
      <c r="G39" s="202" t="s">
        <v>3828</v>
      </c>
      <c r="H39" s="202" t="s">
        <v>3823</v>
      </c>
      <c r="I39" s="202"/>
      <c r="J39" s="154">
        <v>44831</v>
      </c>
      <c r="K39" s="202">
        <v>5</v>
      </c>
      <c r="L39" s="125"/>
      <c r="M39" s="245"/>
      <c r="N39" s="235">
        <v>506912338.97214973</v>
      </c>
      <c r="O39" s="209">
        <v>1.4999999999999999E-2</v>
      </c>
      <c r="P39" s="209">
        <v>1.4999999999999999E-2</v>
      </c>
      <c r="Q39" s="209">
        <v>0.2</v>
      </c>
      <c r="R39" s="209">
        <v>1.5E-3</v>
      </c>
      <c r="S39" s="209">
        <v>0.01</v>
      </c>
      <c r="T39" s="209">
        <v>0.14330000000000001</v>
      </c>
      <c r="U39" s="209">
        <v>0.21940000000000001</v>
      </c>
      <c r="V39" s="209">
        <v>0.4476</v>
      </c>
      <c r="W39" s="209">
        <v>0.40150000000000002</v>
      </c>
      <c r="X39" s="226">
        <v>46112</v>
      </c>
      <c r="Y39" s="233">
        <v>0.1</v>
      </c>
      <c r="Z39" s="233">
        <v>1.17</v>
      </c>
      <c r="AA39" s="233">
        <v>2.4300000000000002</v>
      </c>
      <c r="AB39" s="233">
        <v>3.75</v>
      </c>
      <c r="AC39" s="233">
        <v>4.04</v>
      </c>
      <c r="AD39" s="209">
        <v>0.12858298120772127</v>
      </c>
      <c r="AE39" s="209">
        <v>0.28571333771671958</v>
      </c>
      <c r="AF39" s="209">
        <v>0.46529571502222455</v>
      </c>
      <c r="AG39" s="209">
        <v>0.50883923607640091</v>
      </c>
      <c r="AH39" s="229" t="s">
        <v>3276</v>
      </c>
      <c r="AI39" s="209" t="s">
        <v>3839</v>
      </c>
      <c r="AJ39" s="209" t="s">
        <v>2882</v>
      </c>
      <c r="AK39" s="209" t="s">
        <v>4133</v>
      </c>
      <c r="AL39" s="209" t="s">
        <v>4223</v>
      </c>
    </row>
    <row r="40" spans="1:38" x14ac:dyDescent="0.25">
      <c r="A40" s="160"/>
      <c r="B40" s="202" t="s">
        <v>4134</v>
      </c>
      <c r="C40" s="202">
        <v>50180894000117</v>
      </c>
      <c r="D40" s="202" t="s">
        <v>673</v>
      </c>
      <c r="E40" s="202" t="s">
        <v>3841</v>
      </c>
      <c r="F40" s="202" t="s">
        <v>4149</v>
      </c>
      <c r="G40" s="202" t="s">
        <v>3824</v>
      </c>
      <c r="H40" s="202" t="s">
        <v>3823</v>
      </c>
      <c r="I40" s="202"/>
      <c r="J40" s="154">
        <v>45019</v>
      </c>
      <c r="K40" s="202">
        <v>5</v>
      </c>
      <c r="L40" s="125"/>
      <c r="M40" s="245"/>
      <c r="N40" s="235">
        <v>406155167.69630402</v>
      </c>
      <c r="O40" s="209">
        <v>1.2999999999999999E-2</v>
      </c>
      <c r="P40" s="209">
        <v>0</v>
      </c>
      <c r="Q40" s="209">
        <v>0.2</v>
      </c>
      <c r="R40" s="209">
        <v>1.2999999999999999E-3</v>
      </c>
      <c r="S40" s="209">
        <v>0.01</v>
      </c>
      <c r="T40" s="209">
        <v>0.15440000000000001</v>
      </c>
      <c r="U40" s="209">
        <v>0.2145</v>
      </c>
      <c r="V40" s="209"/>
      <c r="W40" s="209">
        <v>0.26800000000000002</v>
      </c>
      <c r="X40" s="226">
        <v>46119</v>
      </c>
      <c r="Y40" s="233">
        <v>0.09</v>
      </c>
      <c r="Z40" s="233">
        <v>1.1200000000000001</v>
      </c>
      <c r="AA40" s="233">
        <v>2.3200000000000003</v>
      </c>
      <c r="AB40" s="233">
        <v>3.12</v>
      </c>
      <c r="AC40" s="233">
        <v>3.12</v>
      </c>
      <c r="AD40" s="209">
        <v>0.14122864282796899</v>
      </c>
      <c r="AE40" s="209">
        <v>0.29701365794104251</v>
      </c>
      <c r="AF40" s="209">
        <v>0.39177793534628091</v>
      </c>
      <c r="AG40" s="209">
        <v>0.39177793534628091</v>
      </c>
      <c r="AH40" s="229" t="s">
        <v>3276</v>
      </c>
      <c r="AI40" s="209" t="s">
        <v>2464</v>
      </c>
      <c r="AJ40" s="209" t="s">
        <v>2882</v>
      </c>
      <c r="AK40" s="209" t="s">
        <v>4135</v>
      </c>
      <c r="AL40" s="209" t="s">
        <v>4223</v>
      </c>
    </row>
    <row r="41" spans="1:38" x14ac:dyDescent="0.25">
      <c r="A41" s="160"/>
      <c r="B41" s="202" t="s">
        <v>4136</v>
      </c>
      <c r="C41" s="202">
        <v>44614833000118</v>
      </c>
      <c r="D41" s="202" t="s">
        <v>3826</v>
      </c>
      <c r="E41" s="202" t="s">
        <v>3841</v>
      </c>
      <c r="F41" s="202" t="s">
        <v>4145</v>
      </c>
      <c r="G41" s="202" t="s">
        <v>3849</v>
      </c>
      <c r="H41" s="202" t="s">
        <v>3823</v>
      </c>
      <c r="I41" s="202" t="s">
        <v>4317</v>
      </c>
      <c r="J41" s="154">
        <v>44796</v>
      </c>
      <c r="K41" s="202">
        <v>5</v>
      </c>
      <c r="L41" s="125"/>
      <c r="M41" s="245"/>
      <c r="N41" s="235">
        <v>362104847.22801071</v>
      </c>
      <c r="O41" s="209">
        <v>1.0999999999999999E-2</v>
      </c>
      <c r="P41" s="209">
        <v>1.0999999999999999E-2</v>
      </c>
      <c r="Q41" s="209">
        <v>0.1</v>
      </c>
      <c r="R41" s="209">
        <v>1.0999999999999998E-3</v>
      </c>
      <c r="S41" s="209">
        <v>5.0000000000000001E-3</v>
      </c>
      <c r="T41" s="209">
        <v>0.12959999999999999</v>
      </c>
      <c r="U41" s="209">
        <v>0.27829999999999999</v>
      </c>
      <c r="V41" s="209">
        <v>0.48609999999999998</v>
      </c>
      <c r="W41" s="209">
        <v>0.50790000000000002</v>
      </c>
      <c r="X41" s="226">
        <v>46126</v>
      </c>
      <c r="Y41" s="233">
        <v>0.105</v>
      </c>
      <c r="Z41" s="233">
        <v>1.23</v>
      </c>
      <c r="AA41" s="233">
        <v>2.3479999999999999</v>
      </c>
      <c r="AB41" s="233">
        <v>3.7280000000000002</v>
      </c>
      <c r="AC41" s="233">
        <v>4.4770000000000003</v>
      </c>
      <c r="AD41" s="209">
        <v>0.12799763592574909</v>
      </c>
      <c r="AE41" s="209">
        <v>0.26316582272794165</v>
      </c>
      <c r="AF41" s="209">
        <v>0.45461515706529254</v>
      </c>
      <c r="AG41" s="209">
        <v>0.57071878944847976</v>
      </c>
      <c r="AH41" s="229" t="s">
        <v>3830</v>
      </c>
      <c r="AI41" s="209" t="s">
        <v>3843</v>
      </c>
      <c r="AJ41" s="209" t="s">
        <v>3844</v>
      </c>
      <c r="AK41" s="209" t="s">
        <v>4137</v>
      </c>
      <c r="AL41" s="209" t="s">
        <v>4318</v>
      </c>
    </row>
    <row r="42" spans="1:38" x14ac:dyDescent="0.25">
      <c r="A42" s="160"/>
      <c r="B42" s="202" t="s">
        <v>4138</v>
      </c>
      <c r="C42" s="202">
        <v>43741189000186</v>
      </c>
      <c r="D42" s="202" t="s">
        <v>706</v>
      </c>
      <c r="E42" s="202" t="s">
        <v>3841</v>
      </c>
      <c r="F42" s="202" t="s">
        <v>4145</v>
      </c>
      <c r="G42" s="202" t="s">
        <v>3849</v>
      </c>
      <c r="H42" s="202" t="s">
        <v>3827</v>
      </c>
      <c r="I42" s="202" t="s">
        <v>4146</v>
      </c>
      <c r="J42" s="154">
        <v>44733</v>
      </c>
      <c r="K42" s="202">
        <v>5</v>
      </c>
      <c r="L42" s="125">
        <v>7</v>
      </c>
      <c r="M42" s="245"/>
      <c r="N42" s="235">
        <v>1448464388.7902961</v>
      </c>
      <c r="O42" s="209">
        <v>0.01</v>
      </c>
      <c r="P42" s="209">
        <v>0.01</v>
      </c>
      <c r="Q42" s="209">
        <v>0.2</v>
      </c>
      <c r="R42" s="209">
        <v>1E-3</v>
      </c>
      <c r="S42" s="209">
        <v>0.01</v>
      </c>
      <c r="T42" s="209">
        <v>0.1191</v>
      </c>
      <c r="U42" s="209">
        <v>0.22600000000000001</v>
      </c>
      <c r="V42" s="209">
        <v>0.42920000000000003</v>
      </c>
      <c r="W42" s="209">
        <v>0.49890000000000001</v>
      </c>
      <c r="X42" s="226">
        <v>46142</v>
      </c>
      <c r="Y42" s="233">
        <v>0.08</v>
      </c>
      <c r="Z42" s="233">
        <v>1.25</v>
      </c>
      <c r="AA42" s="233">
        <v>2.31</v>
      </c>
      <c r="AB42" s="233">
        <v>3.605</v>
      </c>
      <c r="AC42" s="233">
        <v>4.835</v>
      </c>
      <c r="AD42" s="209">
        <v>0.13597837321580331</v>
      </c>
      <c r="AE42" s="209">
        <v>0.26718118592733653</v>
      </c>
      <c r="AF42" s="209">
        <v>0.44694151878576305</v>
      </c>
      <c r="AG42" s="209">
        <v>0.64231759661664189</v>
      </c>
      <c r="AH42" s="229" t="s">
        <v>3825</v>
      </c>
      <c r="AI42" s="209" t="s">
        <v>3839</v>
      </c>
      <c r="AJ42" s="209" t="s">
        <v>3278</v>
      </c>
      <c r="AK42" s="209" t="s">
        <v>4473</v>
      </c>
      <c r="AL42" s="209" t="s">
        <v>4299</v>
      </c>
    </row>
    <row r="43" spans="1:38" x14ac:dyDescent="0.25">
      <c r="A43" s="160"/>
      <c r="B43" s="202" t="s">
        <v>4139</v>
      </c>
      <c r="C43" s="202">
        <v>50385179000110</v>
      </c>
      <c r="D43" s="202" t="s">
        <v>706</v>
      </c>
      <c r="E43" s="202" t="s">
        <v>3841</v>
      </c>
      <c r="F43" s="202" t="s">
        <v>4143</v>
      </c>
      <c r="G43" s="202" t="s">
        <v>3824</v>
      </c>
      <c r="H43" s="202" t="s">
        <v>3827</v>
      </c>
      <c r="I43" s="202"/>
      <c r="J43" s="154">
        <v>45111</v>
      </c>
      <c r="K43" s="202">
        <v>5</v>
      </c>
      <c r="L43" s="125">
        <v>7</v>
      </c>
      <c r="M43" s="245"/>
      <c r="N43" s="235">
        <v>284819879.65206558</v>
      </c>
      <c r="O43" s="209">
        <v>1.2500000000000001E-2</v>
      </c>
      <c r="P43" s="209">
        <v>1.2500000000000001E-2</v>
      </c>
      <c r="Q43" s="209">
        <v>0.2</v>
      </c>
      <c r="R43" s="209">
        <v>1.25E-3</v>
      </c>
      <c r="S43" s="209">
        <v>0.01</v>
      </c>
      <c r="T43" s="209">
        <v>0.14269999999999999</v>
      </c>
      <c r="U43" s="209">
        <v>0.2432</v>
      </c>
      <c r="V43" s="209"/>
      <c r="W43" s="209">
        <v>0.309</v>
      </c>
      <c r="X43" s="226">
        <v>46142</v>
      </c>
      <c r="Y43" s="233">
        <v>0.1</v>
      </c>
      <c r="Z43" s="233">
        <v>1.2510000000000001</v>
      </c>
      <c r="AA43" s="233">
        <v>2.4809999999999999</v>
      </c>
      <c r="AB43" s="233"/>
      <c r="AC43" s="233">
        <v>3.46</v>
      </c>
      <c r="AD43" s="209">
        <v>0.14072933184560865</v>
      </c>
      <c r="AE43" s="209">
        <v>0.29883380834278817</v>
      </c>
      <c r="AF43" s="209"/>
      <c r="AG43" s="209">
        <v>0.43424914123360558</v>
      </c>
      <c r="AH43" s="229" t="s">
        <v>3825</v>
      </c>
      <c r="AI43" s="209" t="s">
        <v>3839</v>
      </c>
      <c r="AJ43" s="209" t="s">
        <v>3278</v>
      </c>
      <c r="AK43" s="209" t="s">
        <v>4474</v>
      </c>
      <c r="AL43" s="209" t="s">
        <v>4299</v>
      </c>
    </row>
    <row r="44" spans="1:38" x14ac:dyDescent="0.25">
      <c r="A44" s="160"/>
      <c r="B44" s="202" t="s">
        <v>4140</v>
      </c>
      <c r="C44" s="202">
        <v>52357468000131</v>
      </c>
      <c r="D44" s="202" t="s">
        <v>706</v>
      </c>
      <c r="E44" s="202" t="s">
        <v>3841</v>
      </c>
      <c r="F44" s="202" t="s">
        <v>4149</v>
      </c>
      <c r="G44" s="202" t="s">
        <v>3824</v>
      </c>
      <c r="H44" s="202" t="s">
        <v>3827</v>
      </c>
      <c r="I44" s="202"/>
      <c r="J44" s="154">
        <v>45197</v>
      </c>
      <c r="K44" s="202">
        <v>5</v>
      </c>
      <c r="L44" s="125">
        <v>7</v>
      </c>
      <c r="M44" s="245"/>
      <c r="N44" s="235">
        <v>334631028.24078882</v>
      </c>
      <c r="O44" s="209">
        <v>1.15E-2</v>
      </c>
      <c r="P44" s="209">
        <v>1.15E-2</v>
      </c>
      <c r="Q44" s="209">
        <v>0.2</v>
      </c>
      <c r="R44" s="209">
        <v>1.15E-3</v>
      </c>
      <c r="S44" s="209">
        <v>0.01</v>
      </c>
      <c r="T44" s="209">
        <v>0.1477</v>
      </c>
      <c r="U44" s="209">
        <v>0.20830000000000001</v>
      </c>
      <c r="V44" s="209"/>
      <c r="W44" s="209">
        <v>0.22059999999999999</v>
      </c>
      <c r="X44" s="226">
        <v>46120</v>
      </c>
      <c r="Y44" s="233">
        <v>0.1</v>
      </c>
      <c r="Z44" s="233">
        <v>1.2000000000000002</v>
      </c>
      <c r="AA44" s="233">
        <v>2.2600000000000002</v>
      </c>
      <c r="AB44" s="233"/>
      <c r="AC44" s="233">
        <v>2.57</v>
      </c>
      <c r="AD44" s="209">
        <v>0.13347671058733379</v>
      </c>
      <c r="AE44" s="209">
        <v>0.26695413204137974</v>
      </c>
      <c r="AF44" s="209"/>
      <c r="AG44" s="209">
        <v>0.30706903361400606</v>
      </c>
      <c r="AH44" s="229" t="s">
        <v>3825</v>
      </c>
      <c r="AI44" s="209" t="s">
        <v>3839</v>
      </c>
      <c r="AJ44" s="209" t="s">
        <v>3278</v>
      </c>
      <c r="AK44" s="209" t="s">
        <v>4475</v>
      </c>
      <c r="AL44" s="209" t="s">
        <v>4299</v>
      </c>
    </row>
  </sheetData>
  <autoFilter ref="B6:AL6" xr:uid="{E3737EFE-99AC-4F29-8C6E-E583ACF66C97}"/>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EB4E-8612-4991-A23F-E89A77BA881A}">
  <sheetPr codeName="Planilha3"/>
  <dimension ref="A1:AA141"/>
  <sheetViews>
    <sheetView showGridLines="0" zoomScaleNormal="100" workbookViewId="0">
      <selection activeCell="B6" sqref="B6"/>
    </sheetView>
  </sheetViews>
  <sheetFormatPr defaultRowHeight="15" x14ac:dyDescent="0.25"/>
  <cols>
    <col min="1" max="1" width="17.5703125" customWidth="1"/>
    <col min="2" max="2" width="67.28515625" bestFit="1" customWidth="1"/>
    <col min="3" max="3" width="15.140625" style="46" bestFit="1" customWidth="1"/>
    <col min="4" max="4" width="35.42578125" style="46" bestFit="1" customWidth="1"/>
    <col min="5" max="5" width="16.28515625" style="46" bestFit="1" customWidth="1"/>
    <col min="6" max="6" width="18" style="46" bestFit="1" customWidth="1"/>
    <col min="7" max="7" width="31.85546875" style="46" bestFit="1" customWidth="1"/>
    <col min="8" max="8" width="23.85546875" style="173" bestFit="1" customWidth="1"/>
    <col min="9" max="9" width="24.85546875" bestFit="1" customWidth="1"/>
    <col min="10" max="10" width="11.7109375" style="122" bestFit="1" customWidth="1"/>
    <col min="11" max="11" width="22.7109375" bestFit="1" customWidth="1"/>
    <col min="12" max="12" width="26.42578125" bestFit="1" customWidth="1"/>
    <col min="13" max="13" width="20.28515625" style="213" bestFit="1" customWidth="1"/>
    <col min="14" max="14" width="18.85546875" style="214" bestFit="1" customWidth="1"/>
    <col min="15" max="15" width="25.85546875" style="214" bestFit="1" customWidth="1"/>
    <col min="16" max="16" width="17.7109375" bestFit="1" customWidth="1"/>
    <col min="17" max="17" width="9" bestFit="1" customWidth="1"/>
    <col min="18" max="18" width="15.7109375" style="204" bestFit="1" customWidth="1"/>
    <col min="19" max="19" width="20.28515625" bestFit="1" customWidth="1"/>
    <col min="20" max="21" width="20.28515625" style="214" bestFit="1" customWidth="1"/>
    <col min="22" max="22" width="22.28515625" bestFit="1" customWidth="1"/>
    <col min="23" max="23" width="29.5703125" bestFit="1" customWidth="1"/>
    <col min="24" max="24" width="58" style="203" bestFit="1" customWidth="1"/>
    <col min="25" max="25" width="21" style="203" bestFit="1" customWidth="1"/>
    <col min="26" max="26" width="102.85546875" style="204" bestFit="1" customWidth="1"/>
    <col min="27" max="27" width="40.7109375" style="204" bestFit="1" customWidth="1"/>
  </cols>
  <sheetData>
    <row r="1" spans="1:27" ht="27.6" customHeight="1" x14ac:dyDescent="0.25">
      <c r="A1" s="160"/>
      <c r="B1" s="210"/>
      <c r="C1" s="210"/>
      <c r="D1" s="210"/>
      <c r="E1" s="210"/>
      <c r="F1" s="210"/>
      <c r="G1" s="210"/>
      <c r="H1" s="210"/>
      <c r="I1" s="210"/>
      <c r="J1" s="219"/>
      <c r="K1" s="210"/>
      <c r="L1" s="210"/>
      <c r="M1" s="221"/>
      <c r="N1" s="224"/>
      <c r="O1" s="224"/>
      <c r="P1" s="210"/>
      <c r="Q1" s="210"/>
      <c r="R1" s="240"/>
      <c r="S1" s="210"/>
      <c r="T1" s="224"/>
      <c r="U1" s="224"/>
      <c r="V1" s="210"/>
      <c r="W1" s="210"/>
      <c r="X1" s="210"/>
      <c r="Y1" s="210"/>
      <c r="Z1" s="210"/>
      <c r="AA1" s="210"/>
    </row>
    <row r="2" spans="1:27" ht="27.6" customHeight="1" x14ac:dyDescent="0.25">
      <c r="A2" s="160"/>
      <c r="B2" s="210"/>
      <c r="C2" s="210"/>
      <c r="D2" s="210"/>
      <c r="E2" s="210"/>
      <c r="F2" s="210"/>
      <c r="G2" s="210"/>
      <c r="H2" s="210"/>
      <c r="I2" s="210"/>
      <c r="J2" s="219"/>
      <c r="K2" s="210"/>
      <c r="L2" s="210"/>
      <c r="M2" s="221"/>
      <c r="N2" s="224"/>
      <c r="O2" s="224"/>
      <c r="P2" s="210"/>
      <c r="Q2" s="210"/>
      <c r="R2" s="240"/>
      <c r="S2" s="210"/>
      <c r="T2" s="224"/>
      <c r="U2" s="224"/>
      <c r="V2" s="210"/>
      <c r="W2" s="210"/>
      <c r="X2" s="210"/>
      <c r="Y2" s="210"/>
      <c r="Z2" s="210"/>
      <c r="AA2" s="210"/>
    </row>
    <row r="3" spans="1:27" ht="15.75" x14ac:dyDescent="0.25">
      <c r="A3" s="160"/>
      <c r="B3" s="210"/>
      <c r="C3" s="210"/>
      <c r="D3" s="210"/>
      <c r="E3" s="210"/>
      <c r="F3" s="210"/>
      <c r="G3" s="210"/>
      <c r="H3" s="210"/>
      <c r="I3" s="210"/>
      <c r="J3" s="219"/>
      <c r="K3" s="210"/>
      <c r="L3" s="210"/>
      <c r="M3" s="221"/>
      <c r="N3" s="224"/>
      <c r="O3" s="224"/>
      <c r="P3" s="210"/>
      <c r="Q3" s="210"/>
      <c r="R3" s="240"/>
      <c r="S3" s="210"/>
      <c r="T3" s="224"/>
      <c r="U3" s="224"/>
      <c r="V3" s="210"/>
      <c r="W3" s="210"/>
      <c r="X3" s="210"/>
      <c r="Y3" s="210"/>
      <c r="Z3" s="210"/>
      <c r="AA3" s="210"/>
    </row>
    <row r="4" spans="1:27" ht="14.45" customHeight="1" x14ac:dyDescent="0.25">
      <c r="A4" s="160"/>
      <c r="B4" s="210"/>
      <c r="C4" s="210"/>
      <c r="D4" s="210"/>
      <c r="E4" s="210"/>
      <c r="F4" s="210"/>
      <c r="G4" s="210"/>
      <c r="H4" s="210"/>
      <c r="I4" s="210"/>
      <c r="J4" s="219"/>
      <c r="K4" s="210"/>
      <c r="L4" s="210"/>
      <c r="M4" s="221"/>
      <c r="N4" s="224"/>
      <c r="O4" s="224"/>
      <c r="P4" s="210"/>
      <c r="Q4" s="210"/>
      <c r="R4" s="240"/>
      <c r="S4" s="210"/>
      <c r="T4" s="224"/>
      <c r="U4" s="224"/>
      <c r="V4" s="210"/>
      <c r="W4" s="210"/>
      <c r="X4" s="210"/>
      <c r="Y4" s="210"/>
      <c r="Z4" s="210"/>
      <c r="AA4" s="210"/>
    </row>
    <row r="5" spans="1:27" ht="14.45" customHeight="1" x14ac:dyDescent="0.25">
      <c r="A5" s="160"/>
      <c r="B5" s="206"/>
      <c r="C5" s="210"/>
      <c r="D5" s="210"/>
      <c r="E5" s="210"/>
      <c r="F5" s="210"/>
      <c r="G5" s="210"/>
      <c r="H5" s="210"/>
      <c r="I5" s="210"/>
      <c r="J5" s="219"/>
      <c r="K5" s="210"/>
      <c r="L5" s="210"/>
      <c r="M5" s="221"/>
      <c r="N5" s="224"/>
      <c r="O5" s="224"/>
      <c r="P5" s="210"/>
      <c r="Q5" s="210"/>
      <c r="R5" s="240"/>
      <c r="S5" s="210"/>
      <c r="T5" s="224"/>
      <c r="U5" s="224"/>
      <c r="V5" s="210"/>
      <c r="W5" s="210"/>
      <c r="X5" s="210"/>
      <c r="Y5" s="210"/>
      <c r="Z5" s="210"/>
      <c r="AA5" s="210"/>
    </row>
    <row r="6" spans="1:27" ht="24" customHeight="1" x14ac:dyDescent="0.25">
      <c r="A6" s="160"/>
      <c r="B6" s="211" t="s">
        <v>3202</v>
      </c>
      <c r="C6" s="211" t="s">
        <v>109</v>
      </c>
      <c r="D6" s="211" t="s">
        <v>248</v>
      </c>
      <c r="E6" s="211" t="s">
        <v>3833</v>
      </c>
      <c r="F6" s="211" t="s">
        <v>4141</v>
      </c>
      <c r="G6" s="211" t="s">
        <v>3834</v>
      </c>
      <c r="H6" s="211" t="s">
        <v>3284</v>
      </c>
      <c r="I6" s="211" t="s">
        <v>4142</v>
      </c>
      <c r="J6" s="220" t="s">
        <v>100</v>
      </c>
      <c r="K6" s="208" t="s">
        <v>4211</v>
      </c>
      <c r="L6" s="208" t="s">
        <v>4212</v>
      </c>
      <c r="M6" s="222" t="s">
        <v>3838</v>
      </c>
      <c r="N6" s="225" t="s">
        <v>59</v>
      </c>
      <c r="O6" s="225" t="s">
        <v>3835</v>
      </c>
      <c r="P6" s="211" t="s">
        <v>255</v>
      </c>
      <c r="Q6" s="211" t="s">
        <v>4178</v>
      </c>
      <c r="R6" s="241" t="s">
        <v>4179</v>
      </c>
      <c r="S6" s="211" t="s">
        <v>4168</v>
      </c>
      <c r="T6" s="225" t="s">
        <v>4169</v>
      </c>
      <c r="U6" s="225" t="s">
        <v>4170</v>
      </c>
      <c r="V6" s="211" t="s">
        <v>4171</v>
      </c>
      <c r="W6" s="211" t="s">
        <v>114</v>
      </c>
      <c r="X6" s="208" t="s">
        <v>3836</v>
      </c>
      <c r="Y6" s="208" t="s">
        <v>115</v>
      </c>
      <c r="Z6" s="208" t="s">
        <v>3837</v>
      </c>
      <c r="AA6" s="208" t="s">
        <v>4213</v>
      </c>
    </row>
    <row r="7" spans="1:27" ht="14.45" customHeight="1" x14ac:dyDescent="0.25">
      <c r="A7" s="160"/>
      <c r="B7" s="202" t="s">
        <v>3863</v>
      </c>
      <c r="C7" s="202">
        <v>61258419000132</v>
      </c>
      <c r="D7" s="202" t="s">
        <v>3829</v>
      </c>
      <c r="E7" s="202" t="s">
        <v>397</v>
      </c>
      <c r="F7" s="202" t="s">
        <v>4147</v>
      </c>
      <c r="G7" s="202" t="s">
        <v>3828</v>
      </c>
      <c r="H7" s="202" t="s">
        <v>3823</v>
      </c>
      <c r="I7" s="202" t="s">
        <v>4155</v>
      </c>
      <c r="J7" s="154">
        <v>45874</v>
      </c>
      <c r="K7" s="125"/>
      <c r="L7" s="125">
        <v>3</v>
      </c>
      <c r="M7" s="238">
        <v>611089776.68643439</v>
      </c>
      <c r="N7" s="239">
        <v>9.0000000000000011E-3</v>
      </c>
      <c r="O7" s="209">
        <v>0</v>
      </c>
      <c r="P7" s="152">
        <v>0.2</v>
      </c>
      <c r="Q7" s="152">
        <v>1.3500000000000001E-3</v>
      </c>
      <c r="R7" s="152">
        <v>0</v>
      </c>
      <c r="S7" s="152"/>
      <c r="T7" s="209"/>
      <c r="U7" s="209"/>
      <c r="V7" s="209"/>
      <c r="W7" s="209" t="s">
        <v>3276</v>
      </c>
      <c r="X7" s="209" t="s">
        <v>2464</v>
      </c>
      <c r="Y7" s="209" t="s">
        <v>2882</v>
      </c>
      <c r="Z7" s="209" t="s">
        <v>4431</v>
      </c>
      <c r="AA7" s="209" t="s">
        <v>4214</v>
      </c>
    </row>
    <row r="8" spans="1:27" ht="14.45" customHeight="1" x14ac:dyDescent="0.25">
      <c r="A8" s="160"/>
      <c r="B8" s="202" t="s">
        <v>3917</v>
      </c>
      <c r="C8" s="202">
        <v>44544223000195</v>
      </c>
      <c r="D8" s="202" t="s">
        <v>3275</v>
      </c>
      <c r="E8" s="202" t="s">
        <v>397</v>
      </c>
      <c r="F8" s="202" t="s">
        <v>4159</v>
      </c>
      <c r="G8" s="202" t="s">
        <v>3828</v>
      </c>
      <c r="H8" s="202" t="s">
        <v>3823</v>
      </c>
      <c r="I8" s="202" t="s">
        <v>4365</v>
      </c>
      <c r="J8" s="154">
        <v>44742</v>
      </c>
      <c r="K8" s="125" t="s">
        <v>4207</v>
      </c>
      <c r="L8" s="125" t="s">
        <v>4366</v>
      </c>
      <c r="M8" s="238">
        <v>280854791.14596868</v>
      </c>
      <c r="N8" s="239">
        <v>0.02</v>
      </c>
      <c r="O8" s="209">
        <v>0</v>
      </c>
      <c r="P8" s="152">
        <v>0.2</v>
      </c>
      <c r="Q8" s="152">
        <v>3.0000000000000001E-3</v>
      </c>
      <c r="R8" s="152">
        <v>0.01</v>
      </c>
      <c r="S8" s="152">
        <v>1.77E-2</v>
      </c>
      <c r="T8" s="209">
        <v>5.0999999999999997E-2</v>
      </c>
      <c r="U8" s="209">
        <v>0.2006</v>
      </c>
      <c r="V8" s="209">
        <v>-0.17269999999999999</v>
      </c>
      <c r="W8" s="209" t="s">
        <v>3918</v>
      </c>
      <c r="X8" s="209" t="s">
        <v>3851</v>
      </c>
      <c r="Y8" s="209" t="s">
        <v>2882</v>
      </c>
      <c r="Z8" s="209" t="s">
        <v>3919</v>
      </c>
      <c r="AA8" s="209" t="s">
        <v>4229</v>
      </c>
    </row>
    <row r="9" spans="1:27" ht="14.45" customHeight="1" x14ac:dyDescent="0.25">
      <c r="A9" s="160"/>
      <c r="B9" s="202" t="s">
        <v>3920</v>
      </c>
      <c r="C9" s="202">
        <v>44544223000195</v>
      </c>
      <c r="D9" s="202" t="s">
        <v>3275</v>
      </c>
      <c r="E9" s="202" t="s">
        <v>397</v>
      </c>
      <c r="F9" s="202" t="s">
        <v>4159</v>
      </c>
      <c r="G9" s="202" t="s">
        <v>3828</v>
      </c>
      <c r="H9" s="202" t="s">
        <v>3823</v>
      </c>
      <c r="I9" s="202" t="s">
        <v>4365</v>
      </c>
      <c r="J9" s="154">
        <v>44742</v>
      </c>
      <c r="K9" s="125" t="s">
        <v>4207</v>
      </c>
      <c r="L9" s="125" t="s">
        <v>4366</v>
      </c>
      <c r="M9" s="238">
        <v>21192406.53046117</v>
      </c>
      <c r="N9" s="239">
        <v>0.02</v>
      </c>
      <c r="O9" s="209">
        <v>0</v>
      </c>
      <c r="P9" s="152">
        <v>0.2</v>
      </c>
      <c r="Q9" s="152">
        <v>3.0000000000000001E-3</v>
      </c>
      <c r="R9" s="152">
        <v>0.01</v>
      </c>
      <c r="S9" s="152">
        <v>1.77E-2</v>
      </c>
      <c r="T9" s="209">
        <v>5.0999999999999997E-2</v>
      </c>
      <c r="U9" s="209">
        <v>0.2006</v>
      </c>
      <c r="V9" s="209">
        <v>-0.17269999999999999</v>
      </c>
      <c r="W9" s="209" t="s">
        <v>3918</v>
      </c>
      <c r="X9" s="209" t="s">
        <v>3851</v>
      </c>
      <c r="Y9" s="209" t="s">
        <v>2882</v>
      </c>
      <c r="Z9" s="209" t="s">
        <v>3921</v>
      </c>
      <c r="AA9" s="209" t="s">
        <v>4229</v>
      </c>
    </row>
    <row r="10" spans="1:27" ht="14.45" customHeight="1" x14ac:dyDescent="0.25">
      <c r="A10" s="160"/>
      <c r="B10" s="202" t="s">
        <v>3922</v>
      </c>
      <c r="C10" s="202">
        <v>45088539000182</v>
      </c>
      <c r="D10" s="202" t="s">
        <v>3923</v>
      </c>
      <c r="E10" s="202" t="s">
        <v>397</v>
      </c>
      <c r="F10" s="202" t="s">
        <v>4160</v>
      </c>
      <c r="G10" s="202" t="s">
        <v>160</v>
      </c>
      <c r="H10" s="202" t="s">
        <v>3823</v>
      </c>
      <c r="I10" s="202"/>
      <c r="J10" s="154">
        <v>44685</v>
      </c>
      <c r="K10" s="125" t="s">
        <v>4196</v>
      </c>
      <c r="L10" s="125"/>
      <c r="M10" s="238">
        <v>262926941.8165001</v>
      </c>
      <c r="N10" s="239">
        <v>5.0000000000000001E-4</v>
      </c>
      <c r="O10" s="209">
        <v>2E-3</v>
      </c>
      <c r="P10" s="152"/>
      <c r="Q10" s="152">
        <v>0</v>
      </c>
      <c r="R10" s="152"/>
      <c r="S10" s="152">
        <v>0.14319999999999999</v>
      </c>
      <c r="T10" s="209">
        <v>0.26919999999999999</v>
      </c>
      <c r="U10" s="209">
        <v>0.43359999999999999</v>
      </c>
      <c r="V10" s="209">
        <v>0.56369999999999998</v>
      </c>
      <c r="W10" s="209" t="s">
        <v>3924</v>
      </c>
      <c r="X10" s="209" t="s">
        <v>2464</v>
      </c>
      <c r="Y10" s="209" t="s">
        <v>3925</v>
      </c>
      <c r="Z10" s="209" t="s">
        <v>4405</v>
      </c>
      <c r="AA10" s="209" t="s">
        <v>4299</v>
      </c>
    </row>
    <row r="11" spans="1:27" ht="14.45" customHeight="1" x14ac:dyDescent="0.25">
      <c r="A11" s="160"/>
      <c r="B11" s="202" t="s">
        <v>4519</v>
      </c>
      <c r="C11" s="202">
        <v>40107402000104</v>
      </c>
      <c r="D11" s="202" t="s">
        <v>3840</v>
      </c>
      <c r="E11" s="202" t="s">
        <v>397</v>
      </c>
      <c r="F11" s="202" t="s">
        <v>4159</v>
      </c>
      <c r="G11" s="202" t="s">
        <v>3828</v>
      </c>
      <c r="H11" s="202" t="s">
        <v>3823</v>
      </c>
      <c r="I11" s="202"/>
      <c r="J11" s="154">
        <v>44270</v>
      </c>
      <c r="K11" s="125" t="s">
        <v>4190</v>
      </c>
      <c r="L11" s="125" t="s">
        <v>4190</v>
      </c>
      <c r="M11" s="238">
        <v>70554608.193740755</v>
      </c>
      <c r="N11" s="239">
        <v>0.02</v>
      </c>
      <c r="O11" s="209"/>
      <c r="P11" s="152">
        <v>0.2</v>
      </c>
      <c r="Q11" s="152">
        <v>2E-3</v>
      </c>
      <c r="R11" s="152">
        <v>0.01</v>
      </c>
      <c r="S11" s="152">
        <v>1.21E-2</v>
      </c>
      <c r="T11" s="209">
        <v>0.37919999999999998</v>
      </c>
      <c r="U11" s="209">
        <v>0.30819999999999997</v>
      </c>
      <c r="V11" s="209">
        <v>0.44080000000000003</v>
      </c>
      <c r="W11" s="209" t="s">
        <v>3277</v>
      </c>
      <c r="X11" s="209" t="s">
        <v>3839</v>
      </c>
      <c r="Y11" s="209" t="s">
        <v>3277</v>
      </c>
      <c r="Z11" s="209" t="s">
        <v>3926</v>
      </c>
      <c r="AA11" s="209" t="s">
        <v>4219</v>
      </c>
    </row>
    <row r="12" spans="1:27" ht="14.45" customHeight="1" x14ac:dyDescent="0.25">
      <c r="A12" s="160"/>
      <c r="B12" s="202" t="s">
        <v>3927</v>
      </c>
      <c r="C12" s="202">
        <v>55219936000108</v>
      </c>
      <c r="D12" s="202" t="s">
        <v>3928</v>
      </c>
      <c r="E12" s="202" t="s">
        <v>397</v>
      </c>
      <c r="F12" s="202" t="s">
        <v>4151</v>
      </c>
      <c r="G12" s="202" t="s">
        <v>3828</v>
      </c>
      <c r="H12" s="202" t="s">
        <v>3823</v>
      </c>
      <c r="I12" s="202" t="s">
        <v>4367</v>
      </c>
      <c r="J12" s="154">
        <v>45476</v>
      </c>
      <c r="K12" s="125" t="s">
        <v>4197</v>
      </c>
      <c r="L12" s="125" t="s">
        <v>4191</v>
      </c>
      <c r="M12" s="238">
        <v>56060838.046329439</v>
      </c>
      <c r="N12" s="239">
        <v>2.1000000000000001E-2</v>
      </c>
      <c r="O12" s="209">
        <v>2.1000000000000001E-2</v>
      </c>
      <c r="P12" s="152">
        <v>0.2</v>
      </c>
      <c r="Q12" s="152">
        <v>3.15E-3</v>
      </c>
      <c r="R12" s="152">
        <v>0.03</v>
      </c>
      <c r="S12" s="152">
        <v>0.2094</v>
      </c>
      <c r="T12" s="209"/>
      <c r="U12" s="209"/>
      <c r="V12" s="209">
        <v>-7.4299999999999991E-2</v>
      </c>
      <c r="W12" s="209" t="s">
        <v>3825</v>
      </c>
      <c r="X12" s="209" t="s">
        <v>3839</v>
      </c>
      <c r="Y12" s="209" t="s">
        <v>3278</v>
      </c>
      <c r="Z12" s="209" t="s">
        <v>4520</v>
      </c>
      <c r="AA12" s="209" t="s">
        <v>4230</v>
      </c>
    </row>
    <row r="13" spans="1:27" ht="14.45" customHeight="1" x14ac:dyDescent="0.25">
      <c r="A13" s="160"/>
      <c r="B13" s="202" t="s">
        <v>3929</v>
      </c>
      <c r="C13" s="202">
        <v>55219936000108</v>
      </c>
      <c r="D13" s="202" t="s">
        <v>3928</v>
      </c>
      <c r="E13" s="202" t="s">
        <v>397</v>
      </c>
      <c r="F13" s="202" t="s">
        <v>4151</v>
      </c>
      <c r="G13" s="202" t="s">
        <v>3828</v>
      </c>
      <c r="H13" s="202" t="s">
        <v>3823</v>
      </c>
      <c r="I13" s="202" t="s">
        <v>4367</v>
      </c>
      <c r="J13" s="154">
        <v>45476</v>
      </c>
      <c r="K13" s="125" t="s">
        <v>4197</v>
      </c>
      <c r="L13" s="125" t="s">
        <v>4191</v>
      </c>
      <c r="M13" s="238">
        <v>37703633.618632488</v>
      </c>
      <c r="N13" s="239">
        <v>2.1000000000000001E-2</v>
      </c>
      <c r="O13" s="209">
        <v>2.1000000000000001E-2</v>
      </c>
      <c r="P13" s="152">
        <v>0.2</v>
      </c>
      <c r="Q13" s="152">
        <v>3.15E-3</v>
      </c>
      <c r="R13" s="152">
        <v>0.03</v>
      </c>
      <c r="S13" s="152">
        <v>0.2094</v>
      </c>
      <c r="T13" s="209"/>
      <c r="U13" s="209"/>
      <c r="V13" s="209">
        <v>-7.4299999999999991E-2</v>
      </c>
      <c r="W13" s="209" t="s">
        <v>3825</v>
      </c>
      <c r="X13" s="209" t="s">
        <v>3839</v>
      </c>
      <c r="Y13" s="209" t="s">
        <v>3278</v>
      </c>
      <c r="Z13" s="209" t="s">
        <v>4520</v>
      </c>
      <c r="AA13" s="209" t="s">
        <v>4230</v>
      </c>
    </row>
    <row r="14" spans="1:27" ht="14.45" customHeight="1" x14ac:dyDescent="0.25">
      <c r="A14" s="160"/>
      <c r="B14" s="202" t="s">
        <v>3930</v>
      </c>
      <c r="C14" s="202">
        <v>55342176000113</v>
      </c>
      <c r="D14" s="202" t="s">
        <v>706</v>
      </c>
      <c r="E14" s="202" t="s">
        <v>397</v>
      </c>
      <c r="F14" s="202" t="s">
        <v>4160</v>
      </c>
      <c r="G14" s="202" t="s">
        <v>160</v>
      </c>
      <c r="H14" s="202" t="s">
        <v>3823</v>
      </c>
      <c r="I14" s="202"/>
      <c r="J14" s="154">
        <v>45476</v>
      </c>
      <c r="K14" s="125" t="s">
        <v>4197</v>
      </c>
      <c r="L14" s="125"/>
      <c r="M14" s="238">
        <v>66151447.322569147</v>
      </c>
      <c r="N14" s="239">
        <v>5.0000000000000001E-4</v>
      </c>
      <c r="O14" s="209">
        <v>2E-3</v>
      </c>
      <c r="P14" s="152">
        <v>0</v>
      </c>
      <c r="Q14" s="152">
        <v>0</v>
      </c>
      <c r="R14" s="152">
        <v>0</v>
      </c>
      <c r="S14" s="152">
        <v>0.1424</v>
      </c>
      <c r="T14" s="209"/>
      <c r="U14" s="209"/>
      <c r="V14" s="209">
        <v>0.2059</v>
      </c>
      <c r="W14" s="209" t="s">
        <v>3924</v>
      </c>
      <c r="X14" s="209" t="s">
        <v>3839</v>
      </c>
      <c r="Y14" s="209" t="s">
        <v>2949</v>
      </c>
      <c r="Z14" s="209" t="s">
        <v>4521</v>
      </c>
      <c r="AA14" s="209" t="s">
        <v>4217</v>
      </c>
    </row>
    <row r="15" spans="1:27" ht="14.45" customHeight="1" x14ac:dyDescent="0.25">
      <c r="A15" s="160"/>
      <c r="B15" s="202" t="s">
        <v>4433</v>
      </c>
      <c r="C15" s="202">
        <v>53276767000104</v>
      </c>
      <c r="D15" s="202" t="s">
        <v>706</v>
      </c>
      <c r="E15" s="202" t="s">
        <v>397</v>
      </c>
      <c r="F15" s="202"/>
      <c r="G15" s="202" t="s">
        <v>3828</v>
      </c>
      <c r="H15" s="202" t="s">
        <v>3842</v>
      </c>
      <c r="I15" s="202"/>
      <c r="J15" s="154">
        <v>45282</v>
      </c>
      <c r="K15" s="125"/>
      <c r="L15" s="125"/>
      <c r="M15" s="238">
        <v>21298821.038156789</v>
      </c>
      <c r="N15" s="239">
        <v>1E-4</v>
      </c>
      <c r="O15" s="209">
        <v>0.02</v>
      </c>
      <c r="P15" s="152"/>
      <c r="Q15" s="152">
        <v>0</v>
      </c>
      <c r="R15" s="152"/>
      <c r="S15" s="152"/>
      <c r="T15" s="209"/>
      <c r="U15" s="209"/>
      <c r="V15" s="209"/>
      <c r="W15" s="209" t="s">
        <v>3825</v>
      </c>
      <c r="X15" s="209" t="s">
        <v>3839</v>
      </c>
      <c r="Y15" s="209" t="s">
        <v>3278</v>
      </c>
      <c r="Z15" s="209" t="s">
        <v>4434</v>
      </c>
      <c r="AA15" s="209"/>
    </row>
    <row r="16" spans="1:27" ht="14.45" customHeight="1" x14ac:dyDescent="0.25">
      <c r="A16" s="160"/>
      <c r="B16" s="202" t="s">
        <v>4522</v>
      </c>
      <c r="C16" s="202">
        <v>43122383000183</v>
      </c>
      <c r="D16" s="202" t="s">
        <v>4368</v>
      </c>
      <c r="E16" s="202" t="s">
        <v>397</v>
      </c>
      <c r="F16" s="202" t="s">
        <v>4161</v>
      </c>
      <c r="G16" s="202" t="s">
        <v>3828</v>
      </c>
      <c r="H16" s="202" t="s">
        <v>3842</v>
      </c>
      <c r="I16" s="202" t="s">
        <v>4369</v>
      </c>
      <c r="J16" s="154">
        <v>44475</v>
      </c>
      <c r="K16" s="125" t="s">
        <v>4370</v>
      </c>
      <c r="L16" s="125">
        <v>3</v>
      </c>
      <c r="M16" s="238">
        <v>35903253.123436943</v>
      </c>
      <c r="N16" s="239">
        <v>5.0000000000000001E-3</v>
      </c>
      <c r="O16" s="209"/>
      <c r="P16" s="152">
        <v>0.05</v>
      </c>
      <c r="Q16" s="152">
        <v>2.5000000000000001E-3</v>
      </c>
      <c r="R16" s="152">
        <v>0.01</v>
      </c>
      <c r="S16" s="152">
        <v>-0.1226</v>
      </c>
      <c r="T16" s="209">
        <v>6.5700000000000008E-2</v>
      </c>
      <c r="U16" s="209">
        <v>-0.19800000000000001</v>
      </c>
      <c r="V16" s="209">
        <v>-4.2199999999999988E-2</v>
      </c>
      <c r="W16" s="209" t="s">
        <v>3931</v>
      </c>
      <c r="X16" s="209" t="s">
        <v>44</v>
      </c>
      <c r="Y16" s="209" t="s">
        <v>3844</v>
      </c>
      <c r="Z16" s="209" t="s">
        <v>3932</v>
      </c>
      <c r="AA16" s="209" t="s">
        <v>4371</v>
      </c>
    </row>
    <row r="17" spans="1:27" ht="14.45" customHeight="1" x14ac:dyDescent="0.25">
      <c r="A17" s="160"/>
      <c r="B17" s="202" t="s">
        <v>4523</v>
      </c>
      <c r="C17" s="202">
        <v>39581595000151</v>
      </c>
      <c r="D17" s="202" t="s">
        <v>3933</v>
      </c>
      <c r="E17" s="202" t="s">
        <v>397</v>
      </c>
      <c r="F17" s="202" t="s">
        <v>4159</v>
      </c>
      <c r="G17" s="202" t="s">
        <v>3828</v>
      </c>
      <c r="H17" s="202" t="s">
        <v>3823</v>
      </c>
      <c r="I17" s="202"/>
      <c r="J17" s="154">
        <v>44147</v>
      </c>
      <c r="K17" s="125" t="s">
        <v>4195</v>
      </c>
      <c r="L17" s="125" t="s">
        <v>4195</v>
      </c>
      <c r="M17" s="238">
        <v>21055004.944511998</v>
      </c>
      <c r="N17" s="239">
        <v>1.1999999999999999E-3</v>
      </c>
      <c r="O17" s="209"/>
      <c r="P17" s="152">
        <v>0.2</v>
      </c>
      <c r="Q17" s="152">
        <v>0</v>
      </c>
      <c r="R17" s="152">
        <v>0</v>
      </c>
      <c r="S17" s="152">
        <v>-0.1086</v>
      </c>
      <c r="T17" s="209">
        <v>-0.17080000000000001</v>
      </c>
      <c r="U17" s="209">
        <v>-0.1719</v>
      </c>
      <c r="V17" s="209">
        <v>4.8800000000000003E-2</v>
      </c>
      <c r="W17" s="209" t="s">
        <v>3918</v>
      </c>
      <c r="X17" s="209" t="s">
        <v>3851</v>
      </c>
      <c r="Y17" s="209" t="s">
        <v>2882</v>
      </c>
      <c r="Z17" s="209" t="s">
        <v>3934</v>
      </c>
      <c r="AA17" s="209" t="s">
        <v>4372</v>
      </c>
    </row>
    <row r="18" spans="1:27" ht="14.45" customHeight="1" x14ac:dyDescent="0.25">
      <c r="A18" s="160"/>
      <c r="B18" s="202" t="s">
        <v>4524</v>
      </c>
      <c r="C18" s="202">
        <v>46157305000102</v>
      </c>
      <c r="D18" s="202" t="s">
        <v>3933</v>
      </c>
      <c r="E18" s="202" t="s">
        <v>397</v>
      </c>
      <c r="F18" s="202" t="s">
        <v>4159</v>
      </c>
      <c r="G18" s="202" t="s">
        <v>3828</v>
      </c>
      <c r="H18" s="202" t="s">
        <v>3823</v>
      </c>
      <c r="I18" s="202"/>
      <c r="J18" s="154">
        <v>44741</v>
      </c>
      <c r="K18" s="125" t="s">
        <v>4195</v>
      </c>
      <c r="L18" s="125" t="s">
        <v>4205</v>
      </c>
      <c r="M18" s="238">
        <v>29065752.12678884</v>
      </c>
      <c r="N18" s="239">
        <v>1.1999999999999999E-3</v>
      </c>
      <c r="O18" s="209">
        <v>0.02</v>
      </c>
      <c r="P18" s="152">
        <v>0.2</v>
      </c>
      <c r="Q18" s="152">
        <v>0</v>
      </c>
      <c r="R18" s="152">
        <v>0</v>
      </c>
      <c r="S18" s="152">
        <v>2.1000000000000001E-2</v>
      </c>
      <c r="T18" s="209">
        <v>0.1467</v>
      </c>
      <c r="U18" s="209">
        <v>0.37759999999999999</v>
      </c>
      <c r="V18" s="209">
        <v>0.36299999999999999</v>
      </c>
      <c r="W18" s="209" t="s">
        <v>3918</v>
      </c>
      <c r="X18" s="209" t="s">
        <v>3851</v>
      </c>
      <c r="Y18" s="209" t="s">
        <v>2882</v>
      </c>
      <c r="Z18" s="209" t="s">
        <v>3935</v>
      </c>
      <c r="AA18" s="209" t="s">
        <v>4372</v>
      </c>
    </row>
    <row r="19" spans="1:27" x14ac:dyDescent="0.25">
      <c r="A19" s="160"/>
      <c r="B19" s="202" t="s">
        <v>3936</v>
      </c>
      <c r="C19" s="202">
        <v>39774487000103</v>
      </c>
      <c r="D19" s="202" t="s">
        <v>3923</v>
      </c>
      <c r="E19" s="202" t="s">
        <v>397</v>
      </c>
      <c r="F19" s="202" t="s">
        <v>4159</v>
      </c>
      <c r="G19" s="202" t="s">
        <v>3828</v>
      </c>
      <c r="H19" s="202" t="s">
        <v>3823</v>
      </c>
      <c r="I19" s="202" t="s">
        <v>4297</v>
      </c>
      <c r="J19" s="154">
        <v>44272</v>
      </c>
      <c r="K19" s="125" t="s">
        <v>4370</v>
      </c>
      <c r="L19" s="125" t="s">
        <v>4373</v>
      </c>
      <c r="M19" s="238">
        <v>117285321.8664922</v>
      </c>
      <c r="N19" s="239">
        <v>5.0000000000000001E-3</v>
      </c>
      <c r="O19" s="209">
        <v>0</v>
      </c>
      <c r="P19" s="152"/>
      <c r="Q19" s="152">
        <v>5.0000000000000001E-4</v>
      </c>
      <c r="R19" s="152"/>
      <c r="S19" s="152">
        <v>-1.55E-2</v>
      </c>
      <c r="T19" s="209">
        <v>-9.7999999999999997E-3</v>
      </c>
      <c r="U19" s="209">
        <v>-1.29E-2</v>
      </c>
      <c r="V19" s="209">
        <v>0.24129999999999999</v>
      </c>
      <c r="W19" s="209" t="s">
        <v>347</v>
      </c>
      <c r="X19" s="209" t="s">
        <v>2464</v>
      </c>
      <c r="Y19" s="209" t="s">
        <v>2269</v>
      </c>
      <c r="Z19" s="209" t="s">
        <v>4435</v>
      </c>
      <c r="AA19" s="209" t="s">
        <v>4231</v>
      </c>
    </row>
    <row r="20" spans="1:27" x14ac:dyDescent="0.25">
      <c r="A20" s="160"/>
      <c r="B20" s="202" t="s">
        <v>3937</v>
      </c>
      <c r="C20" s="202">
        <v>39774487000103</v>
      </c>
      <c r="D20" s="202" t="s">
        <v>3923</v>
      </c>
      <c r="E20" s="202" t="s">
        <v>397</v>
      </c>
      <c r="F20" s="202" t="s">
        <v>4159</v>
      </c>
      <c r="G20" s="202" t="s">
        <v>3828</v>
      </c>
      <c r="H20" s="202" t="s">
        <v>3823</v>
      </c>
      <c r="I20" s="202" t="s">
        <v>4297</v>
      </c>
      <c r="J20" s="154">
        <v>44272</v>
      </c>
      <c r="K20" s="125" t="s">
        <v>4370</v>
      </c>
      <c r="L20" s="125" t="s">
        <v>4373</v>
      </c>
      <c r="M20" s="238">
        <v>1580015.34563985</v>
      </c>
      <c r="N20" s="239">
        <v>5.0000000000000001E-3</v>
      </c>
      <c r="O20" s="209">
        <v>0</v>
      </c>
      <c r="P20" s="152"/>
      <c r="Q20" s="152">
        <v>5.0000000000000001E-4</v>
      </c>
      <c r="R20" s="152"/>
      <c r="S20" s="152">
        <v>-1.55E-2</v>
      </c>
      <c r="T20" s="209">
        <v>-9.7999999999999997E-3</v>
      </c>
      <c r="U20" s="209">
        <v>-1.29E-2</v>
      </c>
      <c r="V20" s="209">
        <v>0.2475</v>
      </c>
      <c r="W20" s="209" t="s">
        <v>347</v>
      </c>
      <c r="X20" s="209" t="s">
        <v>2464</v>
      </c>
      <c r="Y20" s="209" t="s">
        <v>2269</v>
      </c>
      <c r="Z20" s="209" t="s">
        <v>4435</v>
      </c>
      <c r="AA20" s="209" t="s">
        <v>4231</v>
      </c>
    </row>
    <row r="21" spans="1:27" x14ac:dyDescent="0.25">
      <c r="A21" s="160"/>
      <c r="B21" s="202" t="s">
        <v>3938</v>
      </c>
      <c r="C21" s="202">
        <v>39973967000195</v>
      </c>
      <c r="D21" s="202" t="s">
        <v>3923</v>
      </c>
      <c r="E21" s="202" t="s">
        <v>397</v>
      </c>
      <c r="F21" s="202" t="s">
        <v>4160</v>
      </c>
      <c r="G21" s="202" t="s">
        <v>160</v>
      </c>
      <c r="H21" s="202" t="s">
        <v>3823</v>
      </c>
      <c r="I21" s="202"/>
      <c r="J21" s="154">
        <v>44258</v>
      </c>
      <c r="K21" s="125" t="s">
        <v>4196</v>
      </c>
      <c r="L21" s="125"/>
      <c r="M21" s="238">
        <v>25355044.55260415</v>
      </c>
      <c r="N21" s="239">
        <v>5.0000000000000001E-4</v>
      </c>
      <c r="O21" s="209">
        <v>2E-3</v>
      </c>
      <c r="P21" s="152">
        <v>0</v>
      </c>
      <c r="Q21" s="152">
        <v>0</v>
      </c>
      <c r="R21" s="152">
        <v>0</v>
      </c>
      <c r="S21" s="152">
        <v>0.14299999999999999</v>
      </c>
      <c r="T21" s="209">
        <v>0.26869999999999999</v>
      </c>
      <c r="U21" s="209">
        <v>0.43230000000000002</v>
      </c>
      <c r="V21" s="209">
        <v>0.68310000000000004</v>
      </c>
      <c r="W21" s="209" t="s">
        <v>3924</v>
      </c>
      <c r="X21" s="209" t="s">
        <v>357</v>
      </c>
      <c r="Y21" s="209" t="s">
        <v>3924</v>
      </c>
      <c r="Z21" s="209" t="s">
        <v>4406</v>
      </c>
      <c r="AA21" s="209" t="s">
        <v>4217</v>
      </c>
    </row>
    <row r="22" spans="1:27" x14ac:dyDescent="0.25">
      <c r="A22" s="160"/>
      <c r="B22" s="202" t="s">
        <v>3820</v>
      </c>
      <c r="C22" s="202">
        <v>35551330000150</v>
      </c>
      <c r="D22" s="202" t="s">
        <v>3923</v>
      </c>
      <c r="E22" s="202" t="s">
        <v>397</v>
      </c>
      <c r="F22" s="202" t="s">
        <v>4160</v>
      </c>
      <c r="G22" s="202" t="s">
        <v>160</v>
      </c>
      <c r="H22" s="202" t="s">
        <v>3823</v>
      </c>
      <c r="I22" s="202"/>
      <c r="J22" s="154">
        <v>44480</v>
      </c>
      <c r="K22" s="125">
        <v>12</v>
      </c>
      <c r="L22" s="125"/>
      <c r="M22" s="238">
        <v>144562691.2151916</v>
      </c>
      <c r="N22" s="239">
        <v>5.0000000000000001E-4</v>
      </c>
      <c r="O22" s="209">
        <v>2.5000000000000001E-3</v>
      </c>
      <c r="P22" s="152"/>
      <c r="Q22" s="152">
        <v>0</v>
      </c>
      <c r="R22" s="152"/>
      <c r="S22" s="152">
        <v>0.14330000000000001</v>
      </c>
      <c r="T22" s="209">
        <v>0.26919999999999999</v>
      </c>
      <c r="U22" s="209">
        <v>0.434</v>
      </c>
      <c r="V22" s="209">
        <v>0.64489999999999992</v>
      </c>
      <c r="W22" s="209" t="s">
        <v>3924</v>
      </c>
      <c r="X22" s="209" t="s">
        <v>357</v>
      </c>
      <c r="Y22" s="209" t="s">
        <v>3925</v>
      </c>
      <c r="Z22" s="209" t="s">
        <v>4407</v>
      </c>
      <c r="AA22" s="209" t="s">
        <v>4217</v>
      </c>
    </row>
    <row r="23" spans="1:27" x14ac:dyDescent="0.25">
      <c r="A23" s="160"/>
      <c r="B23" s="202" t="s">
        <v>3939</v>
      </c>
      <c r="C23" s="202">
        <v>38377290000160</v>
      </c>
      <c r="D23" s="202" t="s">
        <v>3923</v>
      </c>
      <c r="E23" s="202" t="s">
        <v>397</v>
      </c>
      <c r="F23" s="202" t="s">
        <v>4159</v>
      </c>
      <c r="G23" s="202" t="s">
        <v>160</v>
      </c>
      <c r="H23" s="202" t="s">
        <v>3823</v>
      </c>
      <c r="I23" s="202" t="s">
        <v>4162</v>
      </c>
      <c r="J23" s="154">
        <v>44133</v>
      </c>
      <c r="K23" s="125" t="s">
        <v>4198</v>
      </c>
      <c r="L23" s="125" t="s">
        <v>4193</v>
      </c>
      <c r="M23" s="238">
        <v>89632482.089913175</v>
      </c>
      <c r="N23" s="239">
        <v>5.0000000000000001E-4</v>
      </c>
      <c r="O23" s="209">
        <v>2E-3</v>
      </c>
      <c r="P23" s="152">
        <v>0</v>
      </c>
      <c r="Q23" s="152">
        <v>0</v>
      </c>
      <c r="R23" s="152">
        <v>0</v>
      </c>
      <c r="S23" s="152">
        <v>0.14319999999999999</v>
      </c>
      <c r="T23" s="209">
        <v>0.26900000000000002</v>
      </c>
      <c r="U23" s="209">
        <v>0.43369999999999997</v>
      </c>
      <c r="V23" s="209">
        <v>0.69530000000000003</v>
      </c>
      <c r="W23" s="209" t="s">
        <v>3924</v>
      </c>
      <c r="X23" s="209" t="s">
        <v>2464</v>
      </c>
      <c r="Y23" s="209" t="s">
        <v>3925</v>
      </c>
      <c r="Z23" s="209" t="s">
        <v>4408</v>
      </c>
      <c r="AA23" s="209" t="s">
        <v>4217</v>
      </c>
    </row>
    <row r="24" spans="1:27" x14ac:dyDescent="0.25">
      <c r="A24" s="160"/>
      <c r="B24" s="202" t="s">
        <v>4525</v>
      </c>
      <c r="C24" s="202">
        <v>31392355000105</v>
      </c>
      <c r="D24" s="202" t="s">
        <v>423</v>
      </c>
      <c r="E24" s="202" t="s">
        <v>397</v>
      </c>
      <c r="F24" s="202" t="s">
        <v>4159</v>
      </c>
      <c r="G24" s="202" t="s">
        <v>3828</v>
      </c>
      <c r="H24" s="202" t="s">
        <v>3823</v>
      </c>
      <c r="I24" s="202" t="s">
        <v>4162</v>
      </c>
      <c r="J24" s="154">
        <v>44133</v>
      </c>
      <c r="K24" s="125" t="s">
        <v>4198</v>
      </c>
      <c r="L24" s="125" t="s">
        <v>4193</v>
      </c>
      <c r="M24" s="238">
        <v>1049613913.368946</v>
      </c>
      <c r="N24" s="239">
        <v>0.02</v>
      </c>
      <c r="O24" s="209">
        <v>0.02</v>
      </c>
      <c r="P24" s="152">
        <v>0.2</v>
      </c>
      <c r="Q24" s="152">
        <v>3.0000000000000001E-3</v>
      </c>
      <c r="R24" s="152">
        <v>0.02</v>
      </c>
      <c r="S24" s="152">
        <v>2.2100000000000002E-2</v>
      </c>
      <c r="T24" s="209">
        <v>4.1099999999999998E-2</v>
      </c>
      <c r="U24" s="209">
        <v>0.27</v>
      </c>
      <c r="V24" s="209">
        <v>0.55930000000000002</v>
      </c>
      <c r="W24" s="209" t="s">
        <v>3931</v>
      </c>
      <c r="X24" s="209" t="s">
        <v>357</v>
      </c>
      <c r="Y24" s="209" t="s">
        <v>3844</v>
      </c>
      <c r="Z24" s="209" t="s">
        <v>3940</v>
      </c>
      <c r="AA24" s="209" t="s">
        <v>4232</v>
      </c>
    </row>
    <row r="25" spans="1:27" x14ac:dyDescent="0.25">
      <c r="A25" s="160"/>
      <c r="B25" s="202" t="s">
        <v>3941</v>
      </c>
      <c r="C25" s="202">
        <v>41593656000142</v>
      </c>
      <c r="D25" s="202" t="s">
        <v>423</v>
      </c>
      <c r="E25" s="202" t="s">
        <v>397</v>
      </c>
      <c r="F25" s="202" t="s">
        <v>4159</v>
      </c>
      <c r="G25" s="202" t="s">
        <v>3828</v>
      </c>
      <c r="H25" s="202" t="s">
        <v>3823</v>
      </c>
      <c r="I25" s="202" t="s">
        <v>4162</v>
      </c>
      <c r="J25" s="154">
        <v>44524</v>
      </c>
      <c r="K25" s="125" t="s">
        <v>4374</v>
      </c>
      <c r="L25" s="125" t="s">
        <v>4366</v>
      </c>
      <c r="M25" s="238">
        <v>283447141.22405791</v>
      </c>
      <c r="N25" s="239">
        <v>0.02</v>
      </c>
      <c r="O25" s="209">
        <v>0</v>
      </c>
      <c r="P25" s="152">
        <v>0.2</v>
      </c>
      <c r="Q25" s="152">
        <v>2E-3</v>
      </c>
      <c r="R25" s="152">
        <v>0.01</v>
      </c>
      <c r="S25" s="152">
        <v>0.2094</v>
      </c>
      <c r="T25" s="209">
        <v>0.38619999999999999</v>
      </c>
      <c r="U25" s="209">
        <v>0.44069999999999998</v>
      </c>
      <c r="V25" s="209">
        <v>0.25559999999999999</v>
      </c>
      <c r="W25" s="209" t="s">
        <v>3931</v>
      </c>
      <c r="X25" s="209" t="s">
        <v>3846</v>
      </c>
      <c r="Y25" s="209" t="s">
        <v>3844</v>
      </c>
      <c r="Z25" s="209" t="s">
        <v>4436</v>
      </c>
      <c r="AA25" s="209" t="s">
        <v>4232</v>
      </c>
    </row>
    <row r="26" spans="1:27" x14ac:dyDescent="0.25">
      <c r="A26" s="160"/>
      <c r="B26" s="202" t="s">
        <v>4526</v>
      </c>
      <c r="C26" s="202">
        <v>41593656000142</v>
      </c>
      <c r="D26" s="202" t="s">
        <v>423</v>
      </c>
      <c r="E26" s="202" t="s">
        <v>397</v>
      </c>
      <c r="F26" s="202" t="s">
        <v>4159</v>
      </c>
      <c r="G26" s="202" t="s">
        <v>3828</v>
      </c>
      <c r="H26" s="202" t="s">
        <v>3823</v>
      </c>
      <c r="I26" s="202" t="s">
        <v>4162</v>
      </c>
      <c r="J26" s="154">
        <v>44524</v>
      </c>
      <c r="K26" s="125" t="s">
        <v>4374</v>
      </c>
      <c r="L26" s="125" t="s">
        <v>4366</v>
      </c>
      <c r="M26" s="238">
        <v>14554634.17992885</v>
      </c>
      <c r="N26" s="239">
        <v>0.02</v>
      </c>
      <c r="O26" s="209">
        <v>0</v>
      </c>
      <c r="P26" s="152">
        <v>0.2</v>
      </c>
      <c r="Q26" s="152">
        <v>2E-3</v>
      </c>
      <c r="R26" s="152">
        <v>0.01</v>
      </c>
      <c r="S26" s="152">
        <v>0.2087</v>
      </c>
      <c r="T26" s="209">
        <v>0.38500000000000001</v>
      </c>
      <c r="U26" s="209">
        <v>0.4385</v>
      </c>
      <c r="V26" s="209">
        <v>0.25359999999999999</v>
      </c>
      <c r="W26" s="209" t="s">
        <v>3931</v>
      </c>
      <c r="X26" s="209" t="s">
        <v>3846</v>
      </c>
      <c r="Y26" s="209" t="s">
        <v>3844</v>
      </c>
      <c r="Z26" s="209" t="s">
        <v>4436</v>
      </c>
      <c r="AA26" s="209" t="s">
        <v>4232</v>
      </c>
    </row>
    <row r="27" spans="1:27" x14ac:dyDescent="0.25">
      <c r="A27" s="160"/>
      <c r="B27" s="202" t="s">
        <v>3942</v>
      </c>
      <c r="C27" s="202">
        <v>54089708000190</v>
      </c>
      <c r="D27" s="202" t="s">
        <v>3943</v>
      </c>
      <c r="E27" s="202" t="s">
        <v>397</v>
      </c>
      <c r="F27" s="202" t="s">
        <v>4163</v>
      </c>
      <c r="G27" s="202" t="s">
        <v>3824</v>
      </c>
      <c r="H27" s="202" t="s">
        <v>3823</v>
      </c>
      <c r="I27" s="202"/>
      <c r="J27" s="154">
        <v>45420</v>
      </c>
      <c r="K27" s="125" t="s">
        <v>4194</v>
      </c>
      <c r="L27" s="125">
        <v>4</v>
      </c>
      <c r="M27" s="238">
        <v>5880020.8192000045</v>
      </c>
      <c r="N27" s="239">
        <v>1.9E-2</v>
      </c>
      <c r="O27" s="209">
        <v>1.9E-2</v>
      </c>
      <c r="P27" s="152">
        <v>0.2</v>
      </c>
      <c r="Q27" s="152">
        <v>3.4199999999999999E-3</v>
      </c>
      <c r="R27" s="152">
        <v>0.02</v>
      </c>
      <c r="S27" s="152">
        <v>-0.18690000000000001</v>
      </c>
      <c r="T27" s="209"/>
      <c r="U27" s="209"/>
      <c r="V27" s="209">
        <v>-0.2276</v>
      </c>
      <c r="W27" s="209" t="s">
        <v>3276</v>
      </c>
      <c r="X27" s="209" t="s">
        <v>3839</v>
      </c>
      <c r="Y27" s="209" t="s">
        <v>2882</v>
      </c>
      <c r="Z27" s="209" t="s">
        <v>3944</v>
      </c>
      <c r="AA27" s="209" t="s">
        <v>4233</v>
      </c>
    </row>
    <row r="28" spans="1:27" x14ac:dyDescent="0.25">
      <c r="A28" s="160"/>
      <c r="B28" s="202" t="s">
        <v>3945</v>
      </c>
      <c r="C28" s="202">
        <v>54089708000190</v>
      </c>
      <c r="D28" s="202" t="s">
        <v>3943</v>
      </c>
      <c r="E28" s="202" t="s">
        <v>397</v>
      </c>
      <c r="F28" s="202" t="s">
        <v>4163</v>
      </c>
      <c r="G28" s="202" t="s">
        <v>3824</v>
      </c>
      <c r="H28" s="202" t="s">
        <v>3823</v>
      </c>
      <c r="I28" s="202"/>
      <c r="J28" s="154">
        <v>45420</v>
      </c>
      <c r="K28" s="125" t="s">
        <v>4194</v>
      </c>
      <c r="L28" s="125">
        <v>4</v>
      </c>
      <c r="M28" s="238">
        <v>17123978.807999961</v>
      </c>
      <c r="N28" s="239">
        <v>1.9E-2</v>
      </c>
      <c r="O28" s="209">
        <v>1.9E-2</v>
      </c>
      <c r="P28" s="152">
        <v>0.2</v>
      </c>
      <c r="Q28" s="152">
        <v>3.4199999999999999E-3</v>
      </c>
      <c r="R28" s="152">
        <v>0.02</v>
      </c>
      <c r="S28" s="152">
        <v>-0.18720000000000001</v>
      </c>
      <c r="T28" s="209"/>
      <c r="U28" s="209"/>
      <c r="V28" s="209">
        <v>-0.22889999999999999</v>
      </c>
      <c r="W28" s="209" t="s">
        <v>3276</v>
      </c>
      <c r="X28" s="209" t="s">
        <v>3839</v>
      </c>
      <c r="Y28" s="209" t="s">
        <v>2882</v>
      </c>
      <c r="Z28" s="209" t="s">
        <v>3946</v>
      </c>
      <c r="AA28" s="209" t="s">
        <v>4233</v>
      </c>
    </row>
    <row r="29" spans="1:27" x14ac:dyDescent="0.25">
      <c r="A29" s="160"/>
      <c r="B29" s="202" t="s">
        <v>4096</v>
      </c>
      <c r="C29" s="202">
        <v>35755044000106</v>
      </c>
      <c r="D29" s="202" t="s">
        <v>706</v>
      </c>
      <c r="E29" s="202" t="s">
        <v>397</v>
      </c>
      <c r="F29" s="202" t="s">
        <v>4143</v>
      </c>
      <c r="G29" s="202" t="s">
        <v>3824</v>
      </c>
      <c r="H29" s="202" t="s">
        <v>3823</v>
      </c>
      <c r="I29" s="202" t="s">
        <v>4297</v>
      </c>
      <c r="J29" s="154">
        <v>44186</v>
      </c>
      <c r="K29" s="125" t="s">
        <v>4197</v>
      </c>
      <c r="L29" s="125" t="s">
        <v>4298</v>
      </c>
      <c r="M29" s="238">
        <v>21286937.801025879</v>
      </c>
      <c r="N29" s="239">
        <v>0.02</v>
      </c>
      <c r="O29" s="209">
        <v>0.02</v>
      </c>
      <c r="P29" s="152">
        <v>0.2</v>
      </c>
      <c r="Q29" s="152">
        <v>0</v>
      </c>
      <c r="R29" s="152">
        <v>0</v>
      </c>
      <c r="S29" s="152">
        <v>9.7500000000000003E-2</v>
      </c>
      <c r="T29" s="209">
        <v>9.7500000000000003E-2</v>
      </c>
      <c r="U29" s="209">
        <v>9.7500000000000003E-2</v>
      </c>
      <c r="V29" s="209">
        <v>9.7500000000000003E-2</v>
      </c>
      <c r="W29" s="209" t="s">
        <v>3278</v>
      </c>
      <c r="X29" s="209" t="s">
        <v>3839</v>
      </c>
      <c r="Y29" s="209" t="s">
        <v>2415</v>
      </c>
      <c r="Z29" s="209" t="s">
        <v>4097</v>
      </c>
      <c r="AA29" s="209" t="s">
        <v>4299</v>
      </c>
    </row>
    <row r="30" spans="1:27" x14ac:dyDescent="0.25">
      <c r="A30" s="160"/>
      <c r="B30" s="202" t="s">
        <v>4409</v>
      </c>
      <c r="C30" s="202">
        <v>36243944000137</v>
      </c>
      <c r="D30" s="202" t="s">
        <v>706</v>
      </c>
      <c r="E30" s="202" t="s">
        <v>397</v>
      </c>
      <c r="F30" s="202" t="s">
        <v>4151</v>
      </c>
      <c r="G30" s="202" t="s">
        <v>110</v>
      </c>
      <c r="H30" s="202" t="s">
        <v>3947</v>
      </c>
      <c r="I30" s="202"/>
      <c r="J30" s="154">
        <v>43916</v>
      </c>
      <c r="K30" s="125"/>
      <c r="L30" s="125"/>
      <c r="M30" s="238">
        <v>118007437.2113135</v>
      </c>
      <c r="N30" s="239">
        <v>0.02</v>
      </c>
      <c r="O30" s="209">
        <v>2.3E-2</v>
      </c>
      <c r="P30" s="152">
        <v>0.15</v>
      </c>
      <c r="Q30" s="152">
        <v>0</v>
      </c>
      <c r="R30" s="152">
        <v>0</v>
      </c>
      <c r="S30" s="152">
        <v>0.1013</v>
      </c>
      <c r="T30" s="209">
        <v>0.31869999999999998</v>
      </c>
      <c r="U30" s="209">
        <v>0.49869999999999998</v>
      </c>
      <c r="V30" s="209">
        <v>1.5368999999999999</v>
      </c>
      <c r="W30" s="209" t="s">
        <v>3825</v>
      </c>
      <c r="X30" s="209" t="s">
        <v>3839</v>
      </c>
      <c r="Y30" s="209" t="s">
        <v>3278</v>
      </c>
      <c r="Z30" s="209" t="s">
        <v>4527</v>
      </c>
      <c r="AA30" s="209" t="s">
        <v>4299</v>
      </c>
    </row>
    <row r="31" spans="1:27" x14ac:dyDescent="0.25">
      <c r="A31" s="160"/>
      <c r="B31" s="202" t="s">
        <v>4280</v>
      </c>
      <c r="C31" s="202">
        <v>62378077000157</v>
      </c>
      <c r="D31" s="202" t="s">
        <v>706</v>
      </c>
      <c r="E31" s="202" t="s">
        <v>397</v>
      </c>
      <c r="F31" s="202"/>
      <c r="G31" s="202" t="s">
        <v>3828</v>
      </c>
      <c r="H31" s="202" t="s">
        <v>3823</v>
      </c>
      <c r="I31" s="202"/>
      <c r="J31" s="154">
        <v>45987</v>
      </c>
      <c r="K31" s="125"/>
      <c r="L31" s="125"/>
      <c r="M31" s="238">
        <v>32924331.929976411</v>
      </c>
      <c r="N31" s="239">
        <v>1.6E-2</v>
      </c>
      <c r="O31" s="209">
        <v>1.6E-2</v>
      </c>
      <c r="P31" s="152">
        <v>0.25</v>
      </c>
      <c r="Q31" s="152">
        <v>2.3999999999999998E-3</v>
      </c>
      <c r="R31" s="152">
        <v>1.2500000000000001E-2</v>
      </c>
      <c r="S31" s="152"/>
      <c r="T31" s="209"/>
      <c r="U31" s="209"/>
      <c r="V31" s="209"/>
      <c r="W31" s="209" t="s">
        <v>3825</v>
      </c>
      <c r="X31" s="209" t="s">
        <v>2464</v>
      </c>
      <c r="Y31" s="209" t="s">
        <v>3278</v>
      </c>
      <c r="Z31" s="209" t="s">
        <v>4437</v>
      </c>
      <c r="AA31" s="209"/>
    </row>
    <row r="32" spans="1:27" x14ac:dyDescent="0.25">
      <c r="A32" s="160"/>
      <c r="B32" s="202" t="s">
        <v>4281</v>
      </c>
      <c r="C32" s="202">
        <v>62378077000157</v>
      </c>
      <c r="D32" s="202" t="s">
        <v>706</v>
      </c>
      <c r="E32" s="202" t="s">
        <v>397</v>
      </c>
      <c r="F32" s="202"/>
      <c r="G32" s="202" t="s">
        <v>3828</v>
      </c>
      <c r="H32" s="202" t="s">
        <v>3823</v>
      </c>
      <c r="I32" s="202"/>
      <c r="J32" s="154">
        <v>45987</v>
      </c>
      <c r="K32" s="125"/>
      <c r="L32" s="125"/>
      <c r="M32" s="238">
        <v>10520316.859994059</v>
      </c>
      <c r="N32" s="239">
        <v>1.6E-2</v>
      </c>
      <c r="O32" s="209">
        <v>1.6E-2</v>
      </c>
      <c r="P32" s="152">
        <v>0.25</v>
      </c>
      <c r="Q32" s="152">
        <v>2.3999999999999998E-3</v>
      </c>
      <c r="R32" s="152">
        <v>1.2500000000000001E-2</v>
      </c>
      <c r="S32" s="152"/>
      <c r="T32" s="209"/>
      <c r="U32" s="209"/>
      <c r="V32" s="209"/>
      <c r="W32" s="209" t="s">
        <v>3825</v>
      </c>
      <c r="X32" s="209" t="s">
        <v>2464</v>
      </c>
      <c r="Y32" s="209" t="s">
        <v>3278</v>
      </c>
      <c r="Z32" s="209" t="s">
        <v>4438</v>
      </c>
      <c r="AA32" s="209"/>
    </row>
    <row r="33" spans="1:27" x14ac:dyDescent="0.25">
      <c r="A33" s="160"/>
      <c r="B33" s="202" t="s">
        <v>4282</v>
      </c>
      <c r="C33" s="202">
        <v>62378077000157</v>
      </c>
      <c r="D33" s="202" t="s">
        <v>706</v>
      </c>
      <c r="E33" s="202" t="s">
        <v>397</v>
      </c>
      <c r="F33" s="202"/>
      <c r="G33" s="202" t="s">
        <v>3828</v>
      </c>
      <c r="H33" s="202" t="s">
        <v>3823</v>
      </c>
      <c r="I33" s="202"/>
      <c r="J33" s="154">
        <v>45987</v>
      </c>
      <c r="K33" s="125"/>
      <c r="L33" s="125"/>
      <c r="M33" s="238">
        <v>792577.94999942952</v>
      </c>
      <c r="N33" s="239">
        <v>1.6E-2</v>
      </c>
      <c r="O33" s="209">
        <v>1.6E-2</v>
      </c>
      <c r="P33" s="152">
        <v>0.25</v>
      </c>
      <c r="Q33" s="152">
        <v>2.3999999999999998E-3</v>
      </c>
      <c r="R33" s="152">
        <v>1.2500000000000001E-2</v>
      </c>
      <c r="S33" s="152"/>
      <c r="T33" s="209"/>
      <c r="U33" s="209"/>
      <c r="V33" s="209"/>
      <c r="W33" s="209" t="s">
        <v>3825</v>
      </c>
      <c r="X33" s="209" t="s">
        <v>2464</v>
      </c>
      <c r="Y33" s="209" t="s">
        <v>3278</v>
      </c>
      <c r="Z33" s="209" t="s">
        <v>4437</v>
      </c>
      <c r="AA33" s="209"/>
    </row>
    <row r="34" spans="1:27" x14ac:dyDescent="0.25">
      <c r="A34" s="160"/>
      <c r="B34" s="202" t="s">
        <v>4283</v>
      </c>
      <c r="C34" s="202">
        <v>61297226000190</v>
      </c>
      <c r="D34" s="202" t="s">
        <v>706</v>
      </c>
      <c r="E34" s="202" t="s">
        <v>397</v>
      </c>
      <c r="F34" s="202"/>
      <c r="G34" s="202" t="s">
        <v>160</v>
      </c>
      <c r="H34" s="202" t="s">
        <v>3823</v>
      </c>
      <c r="I34" s="202"/>
      <c r="J34" s="154">
        <v>45933</v>
      </c>
      <c r="K34" s="125"/>
      <c r="L34" s="125"/>
      <c r="M34" s="238">
        <v>29156444.103529539</v>
      </c>
      <c r="N34" s="239">
        <v>1E-3</v>
      </c>
      <c r="O34" s="209">
        <v>1.1999999999999999E-3</v>
      </c>
      <c r="P34" s="152"/>
      <c r="Q34" s="152">
        <v>0</v>
      </c>
      <c r="R34" s="152"/>
      <c r="S34" s="152"/>
      <c r="T34" s="209"/>
      <c r="U34" s="209"/>
      <c r="V34" s="209"/>
      <c r="W34" s="209" t="s">
        <v>3924</v>
      </c>
      <c r="X34" s="209" t="s">
        <v>3839</v>
      </c>
      <c r="Y34" s="209" t="s">
        <v>2949</v>
      </c>
      <c r="Z34" s="209" t="s">
        <v>4528</v>
      </c>
      <c r="AA34" s="209"/>
    </row>
    <row r="35" spans="1:27" x14ac:dyDescent="0.25">
      <c r="A35" s="160"/>
      <c r="B35" s="202" t="s">
        <v>4565</v>
      </c>
      <c r="C35" s="202">
        <v>45089346000146</v>
      </c>
      <c r="D35" s="202" t="s">
        <v>3923</v>
      </c>
      <c r="E35" s="202" t="s">
        <v>397</v>
      </c>
      <c r="F35" s="202" t="s">
        <v>4160</v>
      </c>
      <c r="G35" s="202" t="s">
        <v>160</v>
      </c>
      <c r="H35" s="202" t="s">
        <v>3823</v>
      </c>
      <c r="I35" s="202"/>
      <c r="J35" s="154">
        <v>44719</v>
      </c>
      <c r="K35" s="125" t="s">
        <v>4198</v>
      </c>
      <c r="L35" s="125"/>
      <c r="M35" s="238">
        <v>558401568.97018421</v>
      </c>
      <c r="N35" s="239">
        <v>5.0000000000000001E-4</v>
      </c>
      <c r="O35" s="209">
        <v>2E-3</v>
      </c>
      <c r="P35" s="152">
        <v>0</v>
      </c>
      <c r="Q35" s="152">
        <v>0</v>
      </c>
      <c r="R35" s="152">
        <v>0</v>
      </c>
      <c r="S35" s="152">
        <v>0.14349999999999999</v>
      </c>
      <c r="T35" s="209">
        <v>0.26950000000000002</v>
      </c>
      <c r="U35" s="209">
        <v>0.43469999999999998</v>
      </c>
      <c r="V35" s="209">
        <v>0.54659999999999997</v>
      </c>
      <c r="W35" s="209" t="s">
        <v>3924</v>
      </c>
      <c r="X35" s="209" t="s">
        <v>2464</v>
      </c>
      <c r="Y35" s="209" t="s">
        <v>3925</v>
      </c>
      <c r="Z35" s="209" t="s">
        <v>4410</v>
      </c>
      <c r="AA35" s="209" t="s">
        <v>4217</v>
      </c>
    </row>
    <row r="36" spans="1:27" x14ac:dyDescent="0.25">
      <c r="A36" s="160"/>
      <c r="B36" s="202" t="s">
        <v>3949</v>
      </c>
      <c r="C36" s="202">
        <v>44466443000148</v>
      </c>
      <c r="D36" s="202" t="s">
        <v>706</v>
      </c>
      <c r="E36" s="202" t="s">
        <v>397</v>
      </c>
      <c r="F36" s="202" t="s">
        <v>4161</v>
      </c>
      <c r="G36" s="202" t="s">
        <v>3828</v>
      </c>
      <c r="H36" s="202" t="s">
        <v>3823</v>
      </c>
      <c r="I36" s="202" t="s">
        <v>4365</v>
      </c>
      <c r="J36" s="154">
        <v>44735</v>
      </c>
      <c r="K36" s="125" t="s">
        <v>4370</v>
      </c>
      <c r="L36" s="125" t="s">
        <v>4199</v>
      </c>
      <c r="M36" s="238">
        <v>460555797.71913862</v>
      </c>
      <c r="N36" s="239">
        <v>0.02</v>
      </c>
      <c r="O36" s="209">
        <v>0</v>
      </c>
      <c r="P36" s="152">
        <v>0.2</v>
      </c>
      <c r="Q36" s="152">
        <v>2E-3</v>
      </c>
      <c r="R36" s="152">
        <v>0.01</v>
      </c>
      <c r="S36" s="152">
        <v>8.8699999999999987E-2</v>
      </c>
      <c r="T36" s="209">
        <v>8.3599999999999994E-2</v>
      </c>
      <c r="U36" s="209">
        <v>8.2200000000000009E-2</v>
      </c>
      <c r="V36" s="209">
        <v>-8.900000000000001E-2</v>
      </c>
      <c r="W36" s="209" t="s">
        <v>3825</v>
      </c>
      <c r="X36" s="209" t="s">
        <v>2464</v>
      </c>
      <c r="Y36" s="209" t="s">
        <v>3278</v>
      </c>
      <c r="Z36" s="209" t="s">
        <v>4529</v>
      </c>
      <c r="AA36" s="209" t="s">
        <v>4299</v>
      </c>
    </row>
    <row r="37" spans="1:27" x14ac:dyDescent="0.25">
      <c r="A37" s="160"/>
      <c r="B37" s="202" t="s">
        <v>3950</v>
      </c>
      <c r="C37" s="202">
        <v>44466443000148</v>
      </c>
      <c r="D37" s="202" t="s">
        <v>706</v>
      </c>
      <c r="E37" s="202" t="s">
        <v>397</v>
      </c>
      <c r="F37" s="202" t="s">
        <v>4161</v>
      </c>
      <c r="G37" s="202" t="s">
        <v>3828</v>
      </c>
      <c r="H37" s="202" t="s">
        <v>3823</v>
      </c>
      <c r="I37" s="202" t="s">
        <v>4365</v>
      </c>
      <c r="J37" s="154">
        <v>44735</v>
      </c>
      <c r="K37" s="125" t="s">
        <v>4370</v>
      </c>
      <c r="L37" s="125" t="s">
        <v>4199</v>
      </c>
      <c r="M37" s="238">
        <v>168123906.3452237</v>
      </c>
      <c r="N37" s="239">
        <v>0.02</v>
      </c>
      <c r="O37" s="209">
        <v>0</v>
      </c>
      <c r="P37" s="152">
        <v>0.2</v>
      </c>
      <c r="Q37" s="152">
        <v>2E-3</v>
      </c>
      <c r="R37" s="152">
        <v>0.01</v>
      </c>
      <c r="S37" s="152">
        <v>8.8699999999999987E-2</v>
      </c>
      <c r="T37" s="209">
        <v>8.3599999999999994E-2</v>
      </c>
      <c r="U37" s="209">
        <v>8.2200000000000009E-2</v>
      </c>
      <c r="V37" s="209">
        <v>-8.900000000000001E-2</v>
      </c>
      <c r="W37" s="209" t="s">
        <v>3825</v>
      </c>
      <c r="X37" s="209" t="s">
        <v>2464</v>
      </c>
      <c r="Y37" s="209" t="s">
        <v>3278</v>
      </c>
      <c r="Z37" s="209" t="s">
        <v>4529</v>
      </c>
      <c r="AA37" s="209" t="s">
        <v>4299</v>
      </c>
    </row>
    <row r="38" spans="1:27" x14ac:dyDescent="0.25">
      <c r="A38" s="160"/>
      <c r="B38" s="202" t="s">
        <v>4566</v>
      </c>
      <c r="C38" s="202">
        <v>56992328000196</v>
      </c>
      <c r="D38" s="202" t="s">
        <v>3943</v>
      </c>
      <c r="E38" s="202" t="s">
        <v>397</v>
      </c>
      <c r="F38" s="202"/>
      <c r="G38" s="202" t="s">
        <v>3824</v>
      </c>
      <c r="H38" s="202" t="s">
        <v>3823</v>
      </c>
      <c r="I38" s="202"/>
      <c r="J38" s="154">
        <v>46006</v>
      </c>
      <c r="K38" s="125"/>
      <c r="L38" s="125"/>
      <c r="M38" s="238">
        <v>963660.74298137985</v>
      </c>
      <c r="N38" s="239">
        <v>7.6E-3</v>
      </c>
      <c r="O38" s="209">
        <v>7.6E-3</v>
      </c>
      <c r="P38" s="152">
        <v>0</v>
      </c>
      <c r="Q38" s="152">
        <v>0</v>
      </c>
      <c r="R38" s="152">
        <v>0</v>
      </c>
      <c r="S38" s="152"/>
      <c r="T38" s="209"/>
      <c r="U38" s="209"/>
      <c r="V38" s="209"/>
      <c r="W38" s="209" t="s">
        <v>3825</v>
      </c>
      <c r="X38" s="209" t="s">
        <v>2464</v>
      </c>
      <c r="Y38" s="209" t="s">
        <v>3278</v>
      </c>
      <c r="Z38" s="209" t="s">
        <v>4567</v>
      </c>
      <c r="AA38" s="209"/>
    </row>
    <row r="39" spans="1:27" x14ac:dyDescent="0.25">
      <c r="A39" s="160"/>
      <c r="B39" s="202" t="s">
        <v>4284</v>
      </c>
      <c r="C39" s="202">
        <v>62308074000147</v>
      </c>
      <c r="D39" s="202" t="s">
        <v>3943</v>
      </c>
      <c r="E39" s="202" t="s">
        <v>397</v>
      </c>
      <c r="F39" s="202" t="s">
        <v>4163</v>
      </c>
      <c r="G39" s="202" t="s">
        <v>3824</v>
      </c>
      <c r="H39" s="202" t="s">
        <v>3827</v>
      </c>
      <c r="I39" s="202"/>
      <c r="J39" s="154">
        <v>45965</v>
      </c>
      <c r="K39" s="125"/>
      <c r="L39" s="125"/>
      <c r="M39" s="238">
        <v>696153097.62000179</v>
      </c>
      <c r="N39" s="239">
        <v>1E-3</v>
      </c>
      <c r="O39" s="209">
        <v>0.01</v>
      </c>
      <c r="P39" s="152">
        <v>0.2</v>
      </c>
      <c r="Q39" s="152">
        <v>5.0000000000000001E-4</v>
      </c>
      <c r="R39" s="152">
        <v>0.02</v>
      </c>
      <c r="S39" s="152"/>
      <c r="T39" s="209"/>
      <c r="U39" s="209"/>
      <c r="V39" s="209"/>
      <c r="W39" s="209" t="s">
        <v>3825</v>
      </c>
      <c r="X39" s="209" t="s">
        <v>2464</v>
      </c>
      <c r="Y39" s="209" t="s">
        <v>3278</v>
      </c>
      <c r="Z39" s="209" t="s">
        <v>3951</v>
      </c>
      <c r="AA39" s="209" t="s">
        <v>4233</v>
      </c>
    </row>
    <row r="40" spans="1:27" x14ac:dyDescent="0.25">
      <c r="A40" s="160"/>
      <c r="B40" s="202" t="s">
        <v>3952</v>
      </c>
      <c r="C40" s="202">
        <v>44951924000149</v>
      </c>
      <c r="D40" s="202" t="s">
        <v>3953</v>
      </c>
      <c r="E40" s="202" t="s">
        <v>397</v>
      </c>
      <c r="F40" s="202" t="s">
        <v>4151</v>
      </c>
      <c r="G40" s="202" t="s">
        <v>110</v>
      </c>
      <c r="H40" s="202" t="s">
        <v>3823</v>
      </c>
      <c r="I40" s="202" t="s">
        <v>4375</v>
      </c>
      <c r="J40" s="154">
        <v>44900</v>
      </c>
      <c r="K40" s="125" t="s">
        <v>4197</v>
      </c>
      <c r="L40" s="125">
        <v>3</v>
      </c>
      <c r="M40" s="238">
        <v>455795114.39839518</v>
      </c>
      <c r="N40" s="239">
        <v>2.0400000000000001E-2</v>
      </c>
      <c r="O40" s="209">
        <v>0</v>
      </c>
      <c r="P40" s="152">
        <v>0.2</v>
      </c>
      <c r="Q40" s="152">
        <v>2.0400000000000001E-3</v>
      </c>
      <c r="R40" s="152">
        <v>0.01</v>
      </c>
      <c r="S40" s="152">
        <v>0.16009999999999999</v>
      </c>
      <c r="T40" s="209">
        <v>0.28029999999999999</v>
      </c>
      <c r="U40" s="209">
        <v>0.35260000000000002</v>
      </c>
      <c r="V40" s="209">
        <v>0.38329999999999997</v>
      </c>
      <c r="W40" s="209" t="s">
        <v>3825</v>
      </c>
      <c r="X40" s="209" t="s">
        <v>2464</v>
      </c>
      <c r="Y40" s="209" t="s">
        <v>3278</v>
      </c>
      <c r="Z40" s="209" t="s">
        <v>4530</v>
      </c>
      <c r="AA40" s="209" t="s">
        <v>4376</v>
      </c>
    </row>
    <row r="41" spans="1:27" x14ac:dyDescent="0.25">
      <c r="A41" s="160"/>
      <c r="B41" s="202" t="s">
        <v>3954</v>
      </c>
      <c r="C41" s="202">
        <v>48658548000150</v>
      </c>
      <c r="D41" s="202" t="s">
        <v>3953</v>
      </c>
      <c r="E41" s="202" t="s">
        <v>397</v>
      </c>
      <c r="F41" s="202" t="s">
        <v>4151</v>
      </c>
      <c r="G41" s="202" t="s">
        <v>110</v>
      </c>
      <c r="H41" s="202" t="s">
        <v>3823</v>
      </c>
      <c r="I41" s="202" t="s">
        <v>4375</v>
      </c>
      <c r="J41" s="154">
        <v>44929</v>
      </c>
      <c r="K41" s="125" t="s">
        <v>4197</v>
      </c>
      <c r="L41" s="125">
        <v>3</v>
      </c>
      <c r="M41" s="238">
        <v>77349231.045857802</v>
      </c>
      <c r="N41" s="239">
        <v>2.0400000000000001E-2</v>
      </c>
      <c r="O41" s="209">
        <v>0</v>
      </c>
      <c r="P41" s="152">
        <v>0.2</v>
      </c>
      <c r="Q41" s="152">
        <v>2.0400000000000001E-3</v>
      </c>
      <c r="R41" s="152">
        <v>0.01</v>
      </c>
      <c r="S41" s="152">
        <v>0.156</v>
      </c>
      <c r="T41" s="209">
        <v>0.27200000000000002</v>
      </c>
      <c r="U41" s="209">
        <v>0.36590000000000011</v>
      </c>
      <c r="V41" s="209">
        <v>0.36830000000000002</v>
      </c>
      <c r="W41" s="209" t="s">
        <v>3825</v>
      </c>
      <c r="X41" s="209" t="s">
        <v>2464</v>
      </c>
      <c r="Y41" s="209" t="s">
        <v>3278</v>
      </c>
      <c r="Z41" s="209" t="s">
        <v>4531</v>
      </c>
      <c r="AA41" s="209" t="s">
        <v>4376</v>
      </c>
    </row>
    <row r="42" spans="1:27" x14ac:dyDescent="0.25">
      <c r="A42" s="160"/>
      <c r="B42" s="202" t="s">
        <v>3955</v>
      </c>
      <c r="C42" s="202">
        <v>48658548000150</v>
      </c>
      <c r="D42" s="202" t="s">
        <v>3953</v>
      </c>
      <c r="E42" s="202" t="s">
        <v>397</v>
      </c>
      <c r="F42" s="202" t="s">
        <v>4151</v>
      </c>
      <c r="G42" s="202" t="s">
        <v>110</v>
      </c>
      <c r="H42" s="202" t="s">
        <v>3823</v>
      </c>
      <c r="I42" s="202" t="s">
        <v>4375</v>
      </c>
      <c r="J42" s="154">
        <v>44929</v>
      </c>
      <c r="K42" s="125" t="s">
        <v>4197</v>
      </c>
      <c r="L42" s="125">
        <v>3</v>
      </c>
      <c r="M42" s="238">
        <v>82362168.756937712</v>
      </c>
      <c r="N42" s="239">
        <v>2.0400000000000001E-2</v>
      </c>
      <c r="O42" s="209">
        <v>0</v>
      </c>
      <c r="P42" s="152">
        <v>0.2</v>
      </c>
      <c r="Q42" s="152">
        <v>2.0400000000000001E-3</v>
      </c>
      <c r="R42" s="152">
        <v>0.01</v>
      </c>
      <c r="S42" s="152">
        <v>0.156</v>
      </c>
      <c r="T42" s="209">
        <v>0.27200000000000002</v>
      </c>
      <c r="U42" s="209">
        <v>0.36590000000000011</v>
      </c>
      <c r="V42" s="209">
        <v>0.36830000000000002</v>
      </c>
      <c r="W42" s="209" t="s">
        <v>3825</v>
      </c>
      <c r="X42" s="209" t="s">
        <v>2464</v>
      </c>
      <c r="Y42" s="209" t="s">
        <v>3278</v>
      </c>
      <c r="Z42" s="209" t="s">
        <v>4531</v>
      </c>
      <c r="AA42" s="209" t="s">
        <v>4376</v>
      </c>
    </row>
    <row r="43" spans="1:27" x14ac:dyDescent="0.25">
      <c r="A43" s="160"/>
      <c r="B43" s="202" t="s">
        <v>3956</v>
      </c>
      <c r="C43" s="202">
        <v>52204330000100</v>
      </c>
      <c r="D43" s="202" t="s">
        <v>3953</v>
      </c>
      <c r="E43" s="202" t="s">
        <v>397</v>
      </c>
      <c r="F43" s="202" t="s">
        <v>4151</v>
      </c>
      <c r="G43" s="202" t="s">
        <v>110</v>
      </c>
      <c r="H43" s="202" t="s">
        <v>3823</v>
      </c>
      <c r="I43" s="202" t="s">
        <v>4375</v>
      </c>
      <c r="J43" s="154">
        <v>45295</v>
      </c>
      <c r="K43" s="125" t="s">
        <v>4197</v>
      </c>
      <c r="L43" s="125">
        <v>3</v>
      </c>
      <c r="M43" s="238">
        <v>70047030.638172552</v>
      </c>
      <c r="N43" s="239">
        <v>2.0400000000000001E-2</v>
      </c>
      <c r="O43" s="209">
        <v>0</v>
      </c>
      <c r="P43" s="152">
        <v>0.2</v>
      </c>
      <c r="Q43" s="152">
        <v>2.0400000000000001E-3</v>
      </c>
      <c r="R43" s="152">
        <v>0.01</v>
      </c>
      <c r="S43" s="152">
        <v>0.15559999999999999</v>
      </c>
      <c r="T43" s="209">
        <v>0.18190000000000001</v>
      </c>
      <c r="U43" s="209"/>
      <c r="V43" s="209">
        <v>0.1827</v>
      </c>
      <c r="W43" s="209" t="s">
        <v>3825</v>
      </c>
      <c r="X43" s="209" t="s">
        <v>3839</v>
      </c>
      <c r="Y43" s="209" t="s">
        <v>3278</v>
      </c>
      <c r="Z43" s="209" t="s">
        <v>4532</v>
      </c>
      <c r="AA43" s="209" t="s">
        <v>4376</v>
      </c>
    </row>
    <row r="44" spans="1:27" x14ac:dyDescent="0.25">
      <c r="A44" s="160"/>
      <c r="B44" s="202" t="s">
        <v>3957</v>
      </c>
      <c r="C44" s="202">
        <v>52204330000100</v>
      </c>
      <c r="D44" s="202" t="s">
        <v>3953</v>
      </c>
      <c r="E44" s="202" t="s">
        <v>397</v>
      </c>
      <c r="F44" s="202" t="s">
        <v>4151</v>
      </c>
      <c r="G44" s="202" t="s">
        <v>110</v>
      </c>
      <c r="H44" s="202" t="s">
        <v>3823</v>
      </c>
      <c r="I44" s="202" t="s">
        <v>4375</v>
      </c>
      <c r="J44" s="154">
        <v>45295</v>
      </c>
      <c r="K44" s="125" t="s">
        <v>4197</v>
      </c>
      <c r="L44" s="125">
        <v>3</v>
      </c>
      <c r="M44" s="238">
        <v>38123713.736179732</v>
      </c>
      <c r="N44" s="239">
        <v>2.0400000000000001E-2</v>
      </c>
      <c r="O44" s="209">
        <v>0</v>
      </c>
      <c r="P44" s="152">
        <v>0.2</v>
      </c>
      <c r="Q44" s="152">
        <v>2.0400000000000001E-3</v>
      </c>
      <c r="R44" s="152">
        <v>0.01</v>
      </c>
      <c r="S44" s="152">
        <v>0.15559999999999999</v>
      </c>
      <c r="T44" s="209"/>
      <c r="U44" s="209"/>
      <c r="V44" s="209">
        <v>0.1827</v>
      </c>
      <c r="W44" s="209" t="s">
        <v>3825</v>
      </c>
      <c r="X44" s="209" t="s">
        <v>3839</v>
      </c>
      <c r="Y44" s="209" t="s">
        <v>3278</v>
      </c>
      <c r="Z44" s="209" t="s">
        <v>4532</v>
      </c>
      <c r="AA44" s="209" t="s">
        <v>4376</v>
      </c>
    </row>
    <row r="45" spans="1:27" x14ac:dyDescent="0.25">
      <c r="A45" s="160"/>
      <c r="B45" s="202" t="s">
        <v>3958</v>
      </c>
      <c r="C45" s="202">
        <v>44951896000160</v>
      </c>
      <c r="D45" s="202" t="s">
        <v>3953</v>
      </c>
      <c r="E45" s="202" t="s">
        <v>397</v>
      </c>
      <c r="F45" s="202" t="s">
        <v>4151</v>
      </c>
      <c r="G45" s="202" t="s">
        <v>110</v>
      </c>
      <c r="H45" s="202" t="s">
        <v>3842</v>
      </c>
      <c r="I45" s="202" t="s">
        <v>4375</v>
      </c>
      <c r="J45" s="154">
        <v>45280</v>
      </c>
      <c r="K45" s="125" t="s">
        <v>4197</v>
      </c>
      <c r="L45" s="125">
        <v>3</v>
      </c>
      <c r="M45" s="238">
        <v>51651776.474659011</v>
      </c>
      <c r="N45" s="239">
        <v>2.0400000000000001E-2</v>
      </c>
      <c r="O45" s="209">
        <v>2.0400000000000001E-2</v>
      </c>
      <c r="P45" s="152">
        <v>0.2</v>
      </c>
      <c r="Q45" s="152">
        <v>2.0400000000000001E-3</v>
      </c>
      <c r="R45" s="152">
        <v>0.01</v>
      </c>
      <c r="S45" s="152">
        <v>0.16500000000000001</v>
      </c>
      <c r="T45" s="209">
        <v>0.33510000000000001</v>
      </c>
      <c r="U45" s="209"/>
      <c r="V45" s="209">
        <v>0.57810000000000006</v>
      </c>
      <c r="W45" s="209" t="s">
        <v>3825</v>
      </c>
      <c r="X45" s="209" t="s">
        <v>3839</v>
      </c>
      <c r="Y45" s="209" t="s">
        <v>3278</v>
      </c>
      <c r="Z45" s="209" t="s">
        <v>4533</v>
      </c>
      <c r="AA45" s="209" t="s">
        <v>4376</v>
      </c>
    </row>
    <row r="46" spans="1:27" x14ac:dyDescent="0.25">
      <c r="A46" s="160"/>
      <c r="B46" s="202" t="s">
        <v>3959</v>
      </c>
      <c r="C46" s="202">
        <v>44951896000160</v>
      </c>
      <c r="D46" s="202" t="s">
        <v>3953</v>
      </c>
      <c r="E46" s="202" t="s">
        <v>397</v>
      </c>
      <c r="F46" s="202" t="s">
        <v>4151</v>
      </c>
      <c r="G46" s="202" t="s">
        <v>110</v>
      </c>
      <c r="H46" s="202" t="s">
        <v>3842</v>
      </c>
      <c r="I46" s="202" t="s">
        <v>4375</v>
      </c>
      <c r="J46" s="154">
        <v>45280</v>
      </c>
      <c r="K46" s="125" t="s">
        <v>4197</v>
      </c>
      <c r="L46" s="125">
        <v>3</v>
      </c>
      <c r="M46" s="238">
        <v>105066787.9901579</v>
      </c>
      <c r="N46" s="239">
        <v>2.0400000000000001E-2</v>
      </c>
      <c r="O46" s="209">
        <v>2.0400000000000001E-2</v>
      </c>
      <c r="P46" s="152">
        <v>0.2</v>
      </c>
      <c r="Q46" s="152">
        <v>2.0400000000000001E-3</v>
      </c>
      <c r="R46" s="152">
        <v>0.01</v>
      </c>
      <c r="S46" s="152">
        <v>0.16500000000000001</v>
      </c>
      <c r="T46" s="209">
        <v>0.33510000000000001</v>
      </c>
      <c r="U46" s="209"/>
      <c r="V46" s="209">
        <v>0.36470000000000002</v>
      </c>
      <c r="W46" s="209" t="s">
        <v>3825</v>
      </c>
      <c r="X46" s="209" t="s">
        <v>3839</v>
      </c>
      <c r="Y46" s="209" t="s">
        <v>3278</v>
      </c>
      <c r="Z46" s="209" t="s">
        <v>4533</v>
      </c>
      <c r="AA46" s="209" t="s">
        <v>4376</v>
      </c>
    </row>
    <row r="47" spans="1:27" x14ac:dyDescent="0.25">
      <c r="A47" s="160"/>
      <c r="B47" s="202" t="s">
        <v>3960</v>
      </c>
      <c r="C47" s="202">
        <v>48887946000148</v>
      </c>
      <c r="D47" s="202" t="s">
        <v>3848</v>
      </c>
      <c r="E47" s="202" t="s">
        <v>397</v>
      </c>
      <c r="F47" s="202" t="s">
        <v>4151</v>
      </c>
      <c r="G47" s="202" t="s">
        <v>110</v>
      </c>
      <c r="H47" s="202" t="s">
        <v>3842</v>
      </c>
      <c r="I47" s="202">
        <v>0.25</v>
      </c>
      <c r="J47" s="154">
        <v>44917</v>
      </c>
      <c r="K47" s="125"/>
      <c r="L47" s="125">
        <v>5</v>
      </c>
      <c r="M47" s="238">
        <v>5809992.2274999982</v>
      </c>
      <c r="N47" s="239">
        <v>1.17E-2</v>
      </c>
      <c r="O47" s="209">
        <v>1.17E-2</v>
      </c>
      <c r="P47" s="152">
        <v>0.05</v>
      </c>
      <c r="Q47" s="152">
        <v>0</v>
      </c>
      <c r="R47" s="152">
        <v>0</v>
      </c>
      <c r="S47" s="152">
        <v>-9.9199999999999997E-2</v>
      </c>
      <c r="T47" s="209">
        <v>-0.25190000000000001</v>
      </c>
      <c r="U47" s="209">
        <v>-0.42509999999999998</v>
      </c>
      <c r="V47" s="209">
        <v>-0.41830000000000001</v>
      </c>
      <c r="W47" s="209" t="s">
        <v>3961</v>
      </c>
      <c r="X47" s="209" t="s">
        <v>357</v>
      </c>
      <c r="Y47" s="209" t="s">
        <v>3853</v>
      </c>
      <c r="Z47" s="209" t="s">
        <v>3962</v>
      </c>
      <c r="AA47" s="209" t="s">
        <v>4376</v>
      </c>
    </row>
    <row r="48" spans="1:27" x14ac:dyDescent="0.25">
      <c r="A48" s="160"/>
      <c r="B48" s="202" t="s">
        <v>3964</v>
      </c>
      <c r="C48" s="202">
        <v>43103187000161</v>
      </c>
      <c r="D48" s="202" t="s">
        <v>3963</v>
      </c>
      <c r="E48" s="202" t="s">
        <v>397</v>
      </c>
      <c r="F48" s="202" t="s">
        <v>4159</v>
      </c>
      <c r="G48" s="202" t="s">
        <v>3828</v>
      </c>
      <c r="H48" s="202" t="s">
        <v>3842</v>
      </c>
      <c r="I48" s="202"/>
      <c r="J48" s="154">
        <v>44538</v>
      </c>
      <c r="K48" s="125"/>
      <c r="L48" s="125">
        <v>10</v>
      </c>
      <c r="M48" s="238">
        <v>58193495.919544563</v>
      </c>
      <c r="N48" s="239">
        <v>1.15E-2</v>
      </c>
      <c r="O48" s="209">
        <v>1.15E-2</v>
      </c>
      <c r="P48" s="152">
        <v>0</v>
      </c>
      <c r="Q48" s="152"/>
      <c r="R48" s="152"/>
      <c r="S48" s="152">
        <v>-7.5899999999999995E-2</v>
      </c>
      <c r="T48" s="209">
        <v>-5.2499999999999998E-2</v>
      </c>
      <c r="U48" s="209">
        <v>0.19869999999999999</v>
      </c>
      <c r="V48" s="209">
        <v>0.1353</v>
      </c>
      <c r="W48" s="209" t="s">
        <v>3931</v>
      </c>
      <c r="X48" s="209" t="s">
        <v>3839</v>
      </c>
      <c r="Y48" s="209" t="s">
        <v>3844</v>
      </c>
      <c r="Z48" s="209" t="s">
        <v>3965</v>
      </c>
      <c r="AA48" s="209" t="s">
        <v>4377</v>
      </c>
    </row>
    <row r="49" spans="1:27" x14ac:dyDescent="0.25">
      <c r="A49" s="160"/>
      <c r="B49" s="202" t="s">
        <v>3966</v>
      </c>
      <c r="C49" s="202">
        <v>42402249000173</v>
      </c>
      <c r="D49" s="202" t="s">
        <v>3923</v>
      </c>
      <c r="E49" s="202" t="s">
        <v>397</v>
      </c>
      <c r="F49" s="202" t="s">
        <v>4160</v>
      </c>
      <c r="G49" s="202" t="s">
        <v>160</v>
      </c>
      <c r="H49" s="202" t="s">
        <v>3823</v>
      </c>
      <c r="I49" s="202"/>
      <c r="J49" s="154">
        <v>44452</v>
      </c>
      <c r="K49" s="125">
        <v>10</v>
      </c>
      <c r="L49" s="125"/>
      <c r="M49" s="238">
        <v>88131497.905597985</v>
      </c>
      <c r="N49" s="239">
        <v>5.0000000000000001E-4</v>
      </c>
      <c r="O49" s="209">
        <v>2.5000000000000001E-3</v>
      </c>
      <c r="P49" s="152">
        <v>0</v>
      </c>
      <c r="Q49" s="152">
        <v>0</v>
      </c>
      <c r="R49" s="152">
        <v>0</v>
      </c>
      <c r="S49" s="152">
        <v>0.14330000000000001</v>
      </c>
      <c r="T49" s="209">
        <v>0.26910000000000001</v>
      </c>
      <c r="U49" s="209">
        <v>0.43390000000000001</v>
      </c>
      <c r="V49" s="209">
        <v>0.65249999999999997</v>
      </c>
      <c r="W49" s="209" t="s">
        <v>3924</v>
      </c>
      <c r="X49" s="209" t="s">
        <v>357</v>
      </c>
      <c r="Y49" s="209" t="s">
        <v>2949</v>
      </c>
      <c r="Z49" s="209" t="s">
        <v>4411</v>
      </c>
      <c r="AA49" s="209" t="s">
        <v>4217</v>
      </c>
    </row>
    <row r="50" spans="1:27" x14ac:dyDescent="0.25">
      <c r="A50" s="160"/>
      <c r="B50" s="202" t="s">
        <v>3967</v>
      </c>
      <c r="C50" s="202">
        <v>41219331000102</v>
      </c>
      <c r="D50" s="202" t="s">
        <v>510</v>
      </c>
      <c r="E50" s="202" t="s">
        <v>397</v>
      </c>
      <c r="F50" s="202" t="s">
        <v>4159</v>
      </c>
      <c r="G50" s="202" t="s">
        <v>3828</v>
      </c>
      <c r="H50" s="202" t="s">
        <v>3823</v>
      </c>
      <c r="I50" s="202" t="s">
        <v>4297</v>
      </c>
      <c r="J50" s="154">
        <v>44490</v>
      </c>
      <c r="K50" s="125" t="s">
        <v>4189</v>
      </c>
      <c r="L50" s="125">
        <v>5</v>
      </c>
      <c r="M50" s="238">
        <v>127003783.68366949</v>
      </c>
      <c r="N50" s="239">
        <v>1.8499999999999999E-2</v>
      </c>
      <c r="O50" s="209">
        <v>0.02</v>
      </c>
      <c r="P50" s="152">
        <v>0.2</v>
      </c>
      <c r="Q50" s="152">
        <v>9.2500000000000004E-4</v>
      </c>
      <c r="R50" s="152">
        <v>0.01</v>
      </c>
      <c r="S50" s="152">
        <v>0.1023</v>
      </c>
      <c r="T50" s="209">
        <v>0.2177</v>
      </c>
      <c r="U50" s="209">
        <v>0.1147</v>
      </c>
      <c r="V50" s="209">
        <v>1.9099999999999999E-2</v>
      </c>
      <c r="W50" s="209" t="s">
        <v>3931</v>
      </c>
      <c r="X50" s="209" t="s">
        <v>2464</v>
      </c>
      <c r="Y50" s="209" t="s">
        <v>3844</v>
      </c>
      <c r="Z50" s="209" t="s">
        <v>4439</v>
      </c>
      <c r="AA50" s="209" t="s">
        <v>4378</v>
      </c>
    </row>
    <row r="51" spans="1:27" x14ac:dyDescent="0.25">
      <c r="A51" s="160"/>
      <c r="B51" s="202" t="s">
        <v>3968</v>
      </c>
      <c r="C51" s="202">
        <v>41219331000102</v>
      </c>
      <c r="D51" s="202" t="s">
        <v>510</v>
      </c>
      <c r="E51" s="202" t="s">
        <v>397</v>
      </c>
      <c r="F51" s="202" t="s">
        <v>4159</v>
      </c>
      <c r="G51" s="202" t="s">
        <v>3828</v>
      </c>
      <c r="H51" s="202" t="s">
        <v>3823</v>
      </c>
      <c r="I51" s="202" t="s">
        <v>4297</v>
      </c>
      <c r="J51" s="154">
        <v>44490</v>
      </c>
      <c r="K51" s="125" t="s">
        <v>4189</v>
      </c>
      <c r="L51" s="125">
        <v>5</v>
      </c>
      <c r="M51" s="238">
        <v>17384132.058674909</v>
      </c>
      <c r="N51" s="239">
        <v>1.8499999999999999E-2</v>
      </c>
      <c r="O51" s="209">
        <v>0.02</v>
      </c>
      <c r="P51" s="152">
        <v>0.2</v>
      </c>
      <c r="Q51" s="152">
        <v>9.2500000000000004E-4</v>
      </c>
      <c r="R51" s="152">
        <v>0.01</v>
      </c>
      <c r="S51" s="152">
        <v>0.1023</v>
      </c>
      <c r="T51" s="209">
        <v>0.2177</v>
      </c>
      <c r="U51" s="209">
        <v>0.1147</v>
      </c>
      <c r="V51" s="209">
        <v>1.9099999999999999E-2</v>
      </c>
      <c r="W51" s="209" t="s">
        <v>3931</v>
      </c>
      <c r="X51" s="209" t="s">
        <v>2464</v>
      </c>
      <c r="Y51" s="209" t="s">
        <v>3844</v>
      </c>
      <c r="Z51" s="209" t="s">
        <v>4440</v>
      </c>
      <c r="AA51" s="209" t="s">
        <v>4378</v>
      </c>
    </row>
    <row r="52" spans="1:27" x14ac:dyDescent="0.25">
      <c r="A52" s="160"/>
      <c r="B52" s="202" t="s">
        <v>4534</v>
      </c>
      <c r="C52" s="202">
        <v>63950243000100</v>
      </c>
      <c r="D52" s="202" t="s">
        <v>510</v>
      </c>
      <c r="E52" s="202" t="s">
        <v>397</v>
      </c>
      <c r="F52" s="202"/>
      <c r="G52" s="202" t="s">
        <v>110</v>
      </c>
      <c r="H52" s="202" t="s">
        <v>3842</v>
      </c>
      <c r="I52" s="202"/>
      <c r="J52" s="154">
        <v>46084</v>
      </c>
      <c r="K52" s="125"/>
      <c r="L52" s="125"/>
      <c r="M52" s="238">
        <v>96798384.99891001</v>
      </c>
      <c r="N52" s="239">
        <v>0.02</v>
      </c>
      <c r="O52" s="209">
        <v>0.02</v>
      </c>
      <c r="P52" s="152">
        <v>0.2</v>
      </c>
      <c r="Q52" s="152">
        <v>3.0000000000000001E-3</v>
      </c>
      <c r="R52" s="152">
        <v>0</v>
      </c>
      <c r="S52" s="152"/>
      <c r="T52" s="209"/>
      <c r="U52" s="209"/>
      <c r="V52" s="209"/>
      <c r="W52" s="209" t="s">
        <v>153</v>
      </c>
      <c r="X52" s="209" t="s">
        <v>2464</v>
      </c>
      <c r="Y52" s="209" t="s">
        <v>2844</v>
      </c>
      <c r="Z52" s="209" t="s">
        <v>4535</v>
      </c>
      <c r="AA52" s="209"/>
    </row>
    <row r="53" spans="1:27" x14ac:dyDescent="0.25">
      <c r="A53" s="160"/>
      <c r="B53" s="202" t="s">
        <v>4536</v>
      </c>
      <c r="C53" s="202">
        <v>63950243000100</v>
      </c>
      <c r="D53" s="202" t="s">
        <v>510</v>
      </c>
      <c r="E53" s="202" t="s">
        <v>397</v>
      </c>
      <c r="F53" s="202"/>
      <c r="G53" s="202" t="s">
        <v>110</v>
      </c>
      <c r="H53" s="202" t="s">
        <v>3842</v>
      </c>
      <c r="I53" s="202"/>
      <c r="J53" s="154">
        <v>46084</v>
      </c>
      <c r="K53" s="125"/>
      <c r="L53" s="125"/>
      <c r="M53" s="238">
        <v>20574610.337792002</v>
      </c>
      <c r="N53" s="239">
        <v>0.02</v>
      </c>
      <c r="O53" s="209">
        <v>0.02</v>
      </c>
      <c r="P53" s="152">
        <v>0.2</v>
      </c>
      <c r="Q53" s="152">
        <v>3.0000000000000001E-3</v>
      </c>
      <c r="R53" s="152">
        <v>0</v>
      </c>
      <c r="S53" s="152"/>
      <c r="T53" s="209"/>
      <c r="U53" s="209"/>
      <c r="V53" s="209"/>
      <c r="W53" s="209" t="s">
        <v>153</v>
      </c>
      <c r="X53" s="209" t="s">
        <v>2464</v>
      </c>
      <c r="Y53" s="209" t="s">
        <v>2844</v>
      </c>
      <c r="Z53" s="209" t="s">
        <v>4537</v>
      </c>
      <c r="AA53" s="209"/>
    </row>
    <row r="54" spans="1:27" x14ac:dyDescent="0.25">
      <c r="A54" s="160"/>
      <c r="B54" s="202" t="s">
        <v>4538</v>
      </c>
      <c r="C54" s="202">
        <v>63350724000185</v>
      </c>
      <c r="D54" s="202" t="s">
        <v>4539</v>
      </c>
      <c r="E54" s="202" t="s">
        <v>397</v>
      </c>
      <c r="F54" s="202"/>
      <c r="G54" s="202" t="s">
        <v>110</v>
      </c>
      <c r="H54" s="202" t="s">
        <v>3842</v>
      </c>
      <c r="I54" s="202"/>
      <c r="J54" s="154">
        <v>46094</v>
      </c>
      <c r="K54" s="125"/>
      <c r="L54" s="125"/>
      <c r="M54" s="238">
        <v>929369.13642394915</v>
      </c>
      <c r="N54" s="239">
        <v>2.1000000000000001E-2</v>
      </c>
      <c r="O54" s="209">
        <v>2.1000000000000001E-2</v>
      </c>
      <c r="P54" s="152">
        <v>0.2</v>
      </c>
      <c r="Q54" s="152">
        <v>0</v>
      </c>
      <c r="R54" s="152">
        <v>0</v>
      </c>
      <c r="S54" s="152"/>
      <c r="T54" s="209"/>
      <c r="U54" s="209"/>
      <c r="V54" s="209"/>
      <c r="W54" s="209" t="s">
        <v>3868</v>
      </c>
      <c r="X54" s="209" t="s">
        <v>3839</v>
      </c>
      <c r="Y54" s="209" t="s">
        <v>362</v>
      </c>
      <c r="Z54" s="209" t="s">
        <v>4540</v>
      </c>
      <c r="AA54" s="209"/>
    </row>
    <row r="55" spans="1:27" x14ac:dyDescent="0.25">
      <c r="A55" s="160"/>
      <c r="B55" s="202" t="s">
        <v>3969</v>
      </c>
      <c r="C55" s="202">
        <v>39774403000123</v>
      </c>
      <c r="D55" s="202" t="s">
        <v>3923</v>
      </c>
      <c r="E55" s="202" t="s">
        <v>397</v>
      </c>
      <c r="F55" s="202" t="s">
        <v>4161</v>
      </c>
      <c r="G55" s="202" t="s">
        <v>3828</v>
      </c>
      <c r="H55" s="202" t="s">
        <v>3842</v>
      </c>
      <c r="I55" s="202"/>
      <c r="J55" s="154">
        <v>44186</v>
      </c>
      <c r="K55" s="125" t="s">
        <v>4200</v>
      </c>
      <c r="L55" s="125" t="s">
        <v>4189</v>
      </c>
      <c r="M55" s="238">
        <v>39958754.791236967</v>
      </c>
      <c r="N55" s="239">
        <v>5.0000000000000001E-3</v>
      </c>
      <c r="O55" s="209"/>
      <c r="P55" s="152">
        <v>0</v>
      </c>
      <c r="Q55" s="152">
        <v>1.5E-3</v>
      </c>
      <c r="R55" s="152">
        <v>0</v>
      </c>
      <c r="S55" s="152">
        <v>-0.16139999999999999</v>
      </c>
      <c r="T55" s="209">
        <v>-2.7799999999999998E-2</v>
      </c>
      <c r="U55" s="209">
        <v>-0.35149999999999998</v>
      </c>
      <c r="V55" s="209">
        <v>-0.1055</v>
      </c>
      <c r="W55" s="209" t="s">
        <v>3825</v>
      </c>
      <c r="X55" s="209" t="s">
        <v>2464</v>
      </c>
      <c r="Y55" s="209" t="s">
        <v>3278</v>
      </c>
      <c r="Z55" s="209" t="s">
        <v>3970</v>
      </c>
      <c r="AA55" s="209" t="s">
        <v>4299</v>
      </c>
    </row>
    <row r="56" spans="1:27" x14ac:dyDescent="0.25">
      <c r="A56" s="160"/>
      <c r="B56" s="202" t="s">
        <v>3971</v>
      </c>
      <c r="C56" s="202">
        <v>53251006000106</v>
      </c>
      <c r="D56" s="202" t="s">
        <v>3972</v>
      </c>
      <c r="E56" s="202" t="s">
        <v>397</v>
      </c>
      <c r="F56" s="202" t="s">
        <v>4163</v>
      </c>
      <c r="G56" s="202" t="s">
        <v>3824</v>
      </c>
      <c r="H56" s="202" t="s">
        <v>3823</v>
      </c>
      <c r="I56" s="202" t="s">
        <v>4302</v>
      </c>
      <c r="J56" s="154">
        <v>45327</v>
      </c>
      <c r="K56" s="125" t="s">
        <v>4379</v>
      </c>
      <c r="L56" s="125">
        <v>0</v>
      </c>
      <c r="M56" s="238">
        <v>12110171.889984</v>
      </c>
      <c r="N56" s="239">
        <v>1.4999999999999999E-2</v>
      </c>
      <c r="O56" s="209">
        <v>1.6199999999999999E-2</v>
      </c>
      <c r="P56" s="152">
        <v>0.2</v>
      </c>
      <c r="Q56" s="152">
        <v>2.2499999999999998E-3</v>
      </c>
      <c r="R56" s="152">
        <v>0.02</v>
      </c>
      <c r="S56" s="152">
        <v>3.6499999999999998E-2</v>
      </c>
      <c r="T56" s="209"/>
      <c r="U56" s="209"/>
      <c r="V56" s="209">
        <v>0.13539999999999999</v>
      </c>
      <c r="W56" s="209" t="s">
        <v>3276</v>
      </c>
      <c r="X56" s="209" t="s">
        <v>2464</v>
      </c>
      <c r="Y56" s="209" t="s">
        <v>2882</v>
      </c>
      <c r="Z56" s="209" t="s">
        <v>3973</v>
      </c>
      <c r="AA56" s="209" t="s">
        <v>4218</v>
      </c>
    </row>
    <row r="57" spans="1:27" x14ac:dyDescent="0.25">
      <c r="A57" s="160"/>
      <c r="B57" s="202" t="s">
        <v>3974</v>
      </c>
      <c r="C57" s="202">
        <v>53251006000106</v>
      </c>
      <c r="D57" s="202" t="s">
        <v>3972</v>
      </c>
      <c r="E57" s="202" t="s">
        <v>397</v>
      </c>
      <c r="F57" s="202" t="s">
        <v>4163</v>
      </c>
      <c r="G57" s="202" t="s">
        <v>3824</v>
      </c>
      <c r="H57" s="202" t="s">
        <v>3823</v>
      </c>
      <c r="I57" s="202" t="s">
        <v>4302</v>
      </c>
      <c r="J57" s="154">
        <v>45327</v>
      </c>
      <c r="K57" s="125" t="s">
        <v>4379</v>
      </c>
      <c r="L57" s="125">
        <v>0</v>
      </c>
      <c r="M57" s="238">
        <v>8879483.1800250001</v>
      </c>
      <c r="N57" s="239">
        <v>1.4999999999999999E-2</v>
      </c>
      <c r="O57" s="209">
        <v>1.6199999999999999E-2</v>
      </c>
      <c r="P57" s="152">
        <v>0.2</v>
      </c>
      <c r="Q57" s="152">
        <v>2.2499999999999998E-3</v>
      </c>
      <c r="R57" s="152">
        <v>0.02</v>
      </c>
      <c r="S57" s="152">
        <v>3.6499999999999998E-2</v>
      </c>
      <c r="T57" s="209"/>
      <c r="U57" s="209"/>
      <c r="V57" s="209">
        <v>0.1323</v>
      </c>
      <c r="W57" s="209" t="s">
        <v>3276</v>
      </c>
      <c r="X57" s="209" t="s">
        <v>2464</v>
      </c>
      <c r="Y57" s="209" t="s">
        <v>2882</v>
      </c>
      <c r="Z57" s="209" t="s">
        <v>3975</v>
      </c>
      <c r="AA57" s="209" t="s">
        <v>4218</v>
      </c>
    </row>
    <row r="58" spans="1:27" x14ac:dyDescent="0.25">
      <c r="A58" s="160"/>
      <c r="B58" s="202" t="s">
        <v>3976</v>
      </c>
      <c r="C58" s="202">
        <v>53251006000106</v>
      </c>
      <c r="D58" s="202" t="s">
        <v>3972</v>
      </c>
      <c r="E58" s="202" t="s">
        <v>397</v>
      </c>
      <c r="F58" s="202" t="s">
        <v>4163</v>
      </c>
      <c r="G58" s="202" t="s">
        <v>3824</v>
      </c>
      <c r="H58" s="202" t="s">
        <v>3823</v>
      </c>
      <c r="I58" s="202" t="s">
        <v>4302</v>
      </c>
      <c r="J58" s="154">
        <v>45327</v>
      </c>
      <c r="K58" s="125" t="s">
        <v>4379</v>
      </c>
      <c r="L58" s="125"/>
      <c r="M58" s="238">
        <v>140767869.40664381</v>
      </c>
      <c r="N58" s="239">
        <v>1.4999999999999999E-2</v>
      </c>
      <c r="O58" s="209">
        <v>1.6199999999999999E-2</v>
      </c>
      <c r="P58" s="152">
        <v>0.2</v>
      </c>
      <c r="Q58" s="152">
        <v>2.2499999999999998E-3</v>
      </c>
      <c r="R58" s="152">
        <v>0.02</v>
      </c>
      <c r="S58" s="152">
        <v>3.6499999999999998E-2</v>
      </c>
      <c r="T58" s="209"/>
      <c r="U58" s="209"/>
      <c r="V58" s="209">
        <v>0.1074</v>
      </c>
      <c r="W58" s="209" t="s">
        <v>3276</v>
      </c>
      <c r="X58" s="209" t="s">
        <v>2464</v>
      </c>
      <c r="Y58" s="209" t="s">
        <v>2882</v>
      </c>
      <c r="Z58" s="209" t="s">
        <v>3975</v>
      </c>
      <c r="AA58" s="209" t="s">
        <v>4218</v>
      </c>
    </row>
    <row r="59" spans="1:27" x14ac:dyDescent="0.25">
      <c r="A59" s="160"/>
      <c r="B59" s="202" t="s">
        <v>3977</v>
      </c>
      <c r="C59" s="202">
        <v>46153220000156</v>
      </c>
      <c r="D59" s="202" t="s">
        <v>3978</v>
      </c>
      <c r="E59" s="202" t="s">
        <v>397</v>
      </c>
      <c r="F59" s="202" t="s">
        <v>4163</v>
      </c>
      <c r="G59" s="202" t="s">
        <v>3828</v>
      </c>
      <c r="H59" s="202" t="s">
        <v>3823</v>
      </c>
      <c r="I59" s="202" t="s">
        <v>4167</v>
      </c>
      <c r="J59" s="154">
        <v>45050</v>
      </c>
      <c r="K59" s="125" t="s">
        <v>4380</v>
      </c>
      <c r="L59" s="125">
        <v>5</v>
      </c>
      <c r="M59" s="238">
        <v>229316959.94994071</v>
      </c>
      <c r="N59" s="239">
        <v>2.12E-2</v>
      </c>
      <c r="O59" s="209">
        <v>2.12E-2</v>
      </c>
      <c r="P59" s="152">
        <v>0.2</v>
      </c>
      <c r="Q59" s="152">
        <v>3.1800000000000001E-3</v>
      </c>
      <c r="R59" s="152">
        <v>0.01</v>
      </c>
      <c r="S59" s="152">
        <v>0.2021</v>
      </c>
      <c r="T59" s="209">
        <v>0.2014</v>
      </c>
      <c r="U59" s="209"/>
      <c r="V59" s="209">
        <v>0.1153</v>
      </c>
      <c r="W59" s="209" t="s">
        <v>3825</v>
      </c>
      <c r="X59" s="209" t="s">
        <v>2464</v>
      </c>
      <c r="Y59" s="209" t="s">
        <v>3278</v>
      </c>
      <c r="Z59" s="209" t="s">
        <v>3979</v>
      </c>
      <c r="AA59" s="209" t="s">
        <v>4381</v>
      </c>
    </row>
    <row r="60" spans="1:27" x14ac:dyDescent="0.25">
      <c r="A60" s="160"/>
      <c r="B60" s="202" t="s">
        <v>3980</v>
      </c>
      <c r="C60" s="202">
        <v>46153220000156</v>
      </c>
      <c r="D60" s="202" t="s">
        <v>3978</v>
      </c>
      <c r="E60" s="202" t="s">
        <v>397</v>
      </c>
      <c r="F60" s="202" t="s">
        <v>4163</v>
      </c>
      <c r="G60" s="202" t="s">
        <v>3828</v>
      </c>
      <c r="H60" s="202" t="s">
        <v>3823</v>
      </c>
      <c r="I60" s="202" t="s">
        <v>4167</v>
      </c>
      <c r="J60" s="154">
        <v>45050</v>
      </c>
      <c r="K60" s="125" t="s">
        <v>4380</v>
      </c>
      <c r="L60" s="125">
        <v>5</v>
      </c>
      <c r="M60" s="238">
        <v>55970455.180045292</v>
      </c>
      <c r="N60" s="239">
        <v>2.12E-2</v>
      </c>
      <c r="O60" s="209">
        <v>2.12E-2</v>
      </c>
      <c r="P60" s="152">
        <v>0.2</v>
      </c>
      <c r="Q60" s="152">
        <v>3.1800000000000001E-3</v>
      </c>
      <c r="R60" s="152">
        <v>0.01</v>
      </c>
      <c r="S60" s="152">
        <v>0.2049</v>
      </c>
      <c r="T60" s="209">
        <v>0.20419999999999999</v>
      </c>
      <c r="U60" s="209"/>
      <c r="V60" s="209">
        <v>0.1179</v>
      </c>
      <c r="W60" s="209" t="s">
        <v>3825</v>
      </c>
      <c r="X60" s="209" t="s">
        <v>2464</v>
      </c>
      <c r="Y60" s="209" t="s">
        <v>3278</v>
      </c>
      <c r="Z60" s="209" t="s">
        <v>3981</v>
      </c>
      <c r="AA60" s="209" t="s">
        <v>4381</v>
      </c>
    </row>
    <row r="61" spans="1:27" x14ac:dyDescent="0.25">
      <c r="A61" s="160"/>
      <c r="B61" s="202" t="s">
        <v>3982</v>
      </c>
      <c r="C61" s="202">
        <v>57341740000109</v>
      </c>
      <c r="D61" s="202" t="s">
        <v>3923</v>
      </c>
      <c r="E61" s="202" t="s">
        <v>397</v>
      </c>
      <c r="F61" s="202" t="s">
        <v>4160</v>
      </c>
      <c r="G61" s="202" t="s">
        <v>160</v>
      </c>
      <c r="H61" s="202" t="s">
        <v>3823</v>
      </c>
      <c r="I61" s="202"/>
      <c r="J61" s="154">
        <v>45610</v>
      </c>
      <c r="K61" s="125" t="s">
        <v>4201</v>
      </c>
      <c r="L61" s="125"/>
      <c r="M61" s="238">
        <v>81061856.323968843</v>
      </c>
      <c r="N61" s="239">
        <v>5.0000000000000001E-4</v>
      </c>
      <c r="O61" s="209">
        <v>2E-3</v>
      </c>
      <c r="P61" s="152"/>
      <c r="Q61" s="152">
        <v>0</v>
      </c>
      <c r="R61" s="152"/>
      <c r="S61" s="152">
        <v>0.14319999999999999</v>
      </c>
      <c r="T61" s="209"/>
      <c r="U61" s="209"/>
      <c r="V61" s="209">
        <v>0.1613</v>
      </c>
      <c r="W61" s="209" t="s">
        <v>3924</v>
      </c>
      <c r="X61" s="209" t="s">
        <v>3839</v>
      </c>
      <c r="Y61" s="209" t="s">
        <v>3925</v>
      </c>
      <c r="Z61" s="209" t="s">
        <v>4412</v>
      </c>
      <c r="AA61" s="209" t="s">
        <v>4217</v>
      </c>
    </row>
    <row r="62" spans="1:27" x14ac:dyDescent="0.25">
      <c r="A62" s="160"/>
      <c r="B62" s="202" t="s">
        <v>3983</v>
      </c>
      <c r="C62" s="202">
        <v>46153220000156</v>
      </c>
      <c r="D62" s="202" t="s">
        <v>3978</v>
      </c>
      <c r="E62" s="202" t="s">
        <v>397</v>
      </c>
      <c r="F62" s="202" t="s">
        <v>4163</v>
      </c>
      <c r="G62" s="202" t="s">
        <v>3828</v>
      </c>
      <c r="H62" s="202" t="s">
        <v>3823</v>
      </c>
      <c r="I62" s="202" t="s">
        <v>4167</v>
      </c>
      <c r="J62" s="154">
        <v>45050</v>
      </c>
      <c r="K62" s="125" t="s">
        <v>4380</v>
      </c>
      <c r="L62" s="125">
        <v>5</v>
      </c>
      <c r="M62" s="238">
        <v>436013669.98047119</v>
      </c>
      <c r="N62" s="239">
        <v>2.12E-2</v>
      </c>
      <c r="O62" s="209">
        <v>2.12E-2</v>
      </c>
      <c r="P62" s="152">
        <v>0.2</v>
      </c>
      <c r="Q62" s="152">
        <v>3.1800000000000001E-3</v>
      </c>
      <c r="R62" s="152">
        <v>0.01</v>
      </c>
      <c r="S62" s="152">
        <v>0.2021</v>
      </c>
      <c r="T62" s="209">
        <v>0.84699999999999998</v>
      </c>
      <c r="U62" s="209"/>
      <c r="V62" s="209">
        <v>0.2195</v>
      </c>
      <c r="W62" s="209" t="s">
        <v>3825</v>
      </c>
      <c r="X62" s="209" t="s">
        <v>2464</v>
      </c>
      <c r="Y62" s="209" t="s">
        <v>3278</v>
      </c>
      <c r="Z62" s="209" t="s">
        <v>3979</v>
      </c>
      <c r="AA62" s="209" t="s">
        <v>4381</v>
      </c>
    </row>
    <row r="63" spans="1:27" x14ac:dyDescent="0.25">
      <c r="A63" s="160"/>
      <c r="B63" s="202" t="s">
        <v>3984</v>
      </c>
      <c r="C63" s="202">
        <v>47716590000117</v>
      </c>
      <c r="D63" s="202" t="s">
        <v>3923</v>
      </c>
      <c r="E63" s="202" t="s">
        <v>397</v>
      </c>
      <c r="F63" s="202" t="s">
        <v>4160</v>
      </c>
      <c r="G63" s="202" t="s">
        <v>160</v>
      </c>
      <c r="H63" s="202" t="s">
        <v>3823</v>
      </c>
      <c r="I63" s="202"/>
      <c r="J63" s="154">
        <v>45050</v>
      </c>
      <c r="K63" s="125" t="s">
        <v>4201</v>
      </c>
      <c r="L63" s="125"/>
      <c r="M63" s="238">
        <v>178829917.30880061</v>
      </c>
      <c r="N63" s="239">
        <v>5.0000000000000001E-4</v>
      </c>
      <c r="O63" s="209">
        <v>2E-3</v>
      </c>
      <c r="P63" s="152"/>
      <c r="Q63" s="152">
        <v>0</v>
      </c>
      <c r="R63" s="152"/>
      <c r="S63" s="152">
        <v>0.14330000000000001</v>
      </c>
      <c r="T63" s="209">
        <v>0.26919999999999999</v>
      </c>
      <c r="U63" s="209"/>
      <c r="V63" s="209">
        <v>0.36359999999999998</v>
      </c>
      <c r="W63" s="209" t="s">
        <v>3924</v>
      </c>
      <c r="X63" s="209" t="s">
        <v>3839</v>
      </c>
      <c r="Y63" s="209" t="s">
        <v>3925</v>
      </c>
      <c r="Z63" s="209" t="s">
        <v>4413</v>
      </c>
      <c r="AA63" s="209" t="s">
        <v>4217</v>
      </c>
    </row>
    <row r="64" spans="1:27" x14ac:dyDescent="0.25">
      <c r="A64" s="160"/>
      <c r="B64" s="202" t="s">
        <v>3985</v>
      </c>
      <c r="C64" s="202">
        <v>46153220000156</v>
      </c>
      <c r="D64" s="202" t="s">
        <v>3978</v>
      </c>
      <c r="E64" s="202" t="s">
        <v>397</v>
      </c>
      <c r="F64" s="202" t="s">
        <v>4163</v>
      </c>
      <c r="G64" s="202" t="s">
        <v>3828</v>
      </c>
      <c r="H64" s="202" t="s">
        <v>3823</v>
      </c>
      <c r="I64" s="202" t="s">
        <v>4167</v>
      </c>
      <c r="J64" s="154">
        <v>45050</v>
      </c>
      <c r="K64" s="125" t="s">
        <v>4380</v>
      </c>
      <c r="L64" s="125">
        <v>5</v>
      </c>
      <c r="M64" s="238">
        <v>132225755.0210356</v>
      </c>
      <c r="N64" s="239">
        <v>2.12E-2</v>
      </c>
      <c r="O64" s="209">
        <v>2.12E-2</v>
      </c>
      <c r="P64" s="152">
        <v>0.2</v>
      </c>
      <c r="Q64" s="152">
        <v>3.1800000000000001E-3</v>
      </c>
      <c r="R64" s="152">
        <v>0.01</v>
      </c>
      <c r="S64" s="152">
        <v>0.2021</v>
      </c>
      <c r="T64" s="209">
        <v>0.84699999999999998</v>
      </c>
      <c r="U64" s="209"/>
      <c r="V64" s="209">
        <v>0.21560000000000001</v>
      </c>
      <c r="W64" s="209" t="s">
        <v>3825</v>
      </c>
      <c r="X64" s="209" t="s">
        <v>2464</v>
      </c>
      <c r="Y64" s="209" t="s">
        <v>3278</v>
      </c>
      <c r="Z64" s="209" t="s">
        <v>3979</v>
      </c>
      <c r="AA64" s="209" t="s">
        <v>4381</v>
      </c>
    </row>
    <row r="65" spans="1:27" x14ac:dyDescent="0.25">
      <c r="A65" s="160"/>
      <c r="B65" s="202" t="s">
        <v>4414</v>
      </c>
      <c r="C65" s="202">
        <v>36643460000185</v>
      </c>
      <c r="D65" s="202" t="s">
        <v>3923</v>
      </c>
      <c r="E65" s="202" t="s">
        <v>397</v>
      </c>
      <c r="F65" s="202" t="s">
        <v>4161</v>
      </c>
      <c r="G65" s="202" t="s">
        <v>3828</v>
      </c>
      <c r="H65" s="202" t="s">
        <v>3842</v>
      </c>
      <c r="I65" s="202"/>
      <c r="J65" s="154">
        <v>44364</v>
      </c>
      <c r="K65" s="125" t="s">
        <v>4382</v>
      </c>
      <c r="L65" s="125" t="s">
        <v>4198</v>
      </c>
      <c r="M65" s="238">
        <v>48802047.74191007</v>
      </c>
      <c r="N65" s="239">
        <v>5.0000000000000001E-3</v>
      </c>
      <c r="O65" s="209">
        <v>5.0000000000000001E-3</v>
      </c>
      <c r="P65" s="152">
        <v>0.05</v>
      </c>
      <c r="Q65" s="152">
        <v>0</v>
      </c>
      <c r="R65" s="152">
        <v>0</v>
      </c>
      <c r="S65" s="152">
        <v>-4.5900000000000003E-2</v>
      </c>
      <c r="T65" s="209">
        <v>-0.11600000000000001</v>
      </c>
      <c r="U65" s="209">
        <v>-0.25790000000000002</v>
      </c>
      <c r="V65" s="209">
        <v>-0.28370000000000001</v>
      </c>
      <c r="W65" s="209" t="s">
        <v>3931</v>
      </c>
      <c r="X65" s="209" t="s">
        <v>3846</v>
      </c>
      <c r="Y65" s="209" t="s">
        <v>3844</v>
      </c>
      <c r="Z65" s="209" t="s">
        <v>4431</v>
      </c>
      <c r="AA65" s="209" t="s">
        <v>4217</v>
      </c>
    </row>
    <row r="66" spans="1:27" x14ac:dyDescent="0.25">
      <c r="A66" s="160"/>
      <c r="B66" s="202" t="s">
        <v>3986</v>
      </c>
      <c r="C66" s="202">
        <v>57286949000117</v>
      </c>
      <c r="D66" s="202" t="s">
        <v>2212</v>
      </c>
      <c r="E66" s="202" t="s">
        <v>397</v>
      </c>
      <c r="F66" s="202" t="s">
        <v>4161</v>
      </c>
      <c r="G66" s="202" t="s">
        <v>3828</v>
      </c>
      <c r="H66" s="202" t="s">
        <v>3823</v>
      </c>
      <c r="I66" s="202"/>
      <c r="J66" s="154">
        <v>45652</v>
      </c>
      <c r="K66" s="125" t="s">
        <v>4202</v>
      </c>
      <c r="L66" s="125" t="s">
        <v>4199</v>
      </c>
      <c r="M66" s="238">
        <v>34468874.339868464</v>
      </c>
      <c r="N66" s="239">
        <v>0.02</v>
      </c>
      <c r="O66" s="209">
        <v>0</v>
      </c>
      <c r="P66" s="152">
        <v>0.2</v>
      </c>
      <c r="Q66" s="152">
        <v>3.0000000000000001E-3</v>
      </c>
      <c r="R66" s="152">
        <v>0.02</v>
      </c>
      <c r="S66" s="152"/>
      <c r="T66" s="209"/>
      <c r="U66" s="209"/>
      <c r="V66" s="209">
        <v>0.23680000000000001</v>
      </c>
      <c r="W66" s="209" t="s">
        <v>3825</v>
      </c>
      <c r="X66" s="209" t="s">
        <v>3839</v>
      </c>
      <c r="Y66" s="209" t="s">
        <v>3278</v>
      </c>
      <c r="Z66" s="209" t="s">
        <v>4541</v>
      </c>
      <c r="AA66" s="209" t="s">
        <v>4220</v>
      </c>
    </row>
    <row r="67" spans="1:27" x14ac:dyDescent="0.25">
      <c r="A67" s="160"/>
      <c r="B67" s="202" t="s">
        <v>3987</v>
      </c>
      <c r="C67" s="202">
        <v>57286949000117</v>
      </c>
      <c r="D67" s="202" t="s">
        <v>2212</v>
      </c>
      <c r="E67" s="202" t="s">
        <v>397</v>
      </c>
      <c r="F67" s="202" t="s">
        <v>4161</v>
      </c>
      <c r="G67" s="202" t="s">
        <v>3828</v>
      </c>
      <c r="H67" s="202" t="s">
        <v>3823</v>
      </c>
      <c r="I67" s="202"/>
      <c r="J67" s="154">
        <v>45652</v>
      </c>
      <c r="K67" s="125" t="s">
        <v>4202</v>
      </c>
      <c r="L67" s="125" t="s">
        <v>4199</v>
      </c>
      <c r="M67" s="238">
        <v>60115636.749625117</v>
      </c>
      <c r="N67" s="239">
        <v>0.02</v>
      </c>
      <c r="O67" s="209">
        <v>0</v>
      </c>
      <c r="P67" s="152">
        <v>0.2</v>
      </c>
      <c r="Q67" s="152">
        <v>3.0000000000000001E-3</v>
      </c>
      <c r="R67" s="152">
        <v>0.02</v>
      </c>
      <c r="S67" s="152"/>
      <c r="T67" s="209"/>
      <c r="U67" s="209"/>
      <c r="V67" s="209">
        <v>0.23680000000000001</v>
      </c>
      <c r="W67" s="209" t="s">
        <v>3825</v>
      </c>
      <c r="X67" s="209" t="s">
        <v>3839</v>
      </c>
      <c r="Y67" s="209" t="s">
        <v>3278</v>
      </c>
      <c r="Z67" s="209" t="s">
        <v>4541</v>
      </c>
      <c r="AA67" s="209" t="s">
        <v>4220</v>
      </c>
    </row>
    <row r="68" spans="1:27" x14ac:dyDescent="0.25">
      <c r="A68" s="160"/>
      <c r="B68" s="202" t="s">
        <v>3988</v>
      </c>
      <c r="C68" s="202">
        <v>59550812000153</v>
      </c>
      <c r="D68" s="202" t="s">
        <v>3923</v>
      </c>
      <c r="E68" s="202" t="s">
        <v>397</v>
      </c>
      <c r="F68" s="202" t="s">
        <v>4160</v>
      </c>
      <c r="G68" s="202" t="s">
        <v>160</v>
      </c>
      <c r="H68" s="202" t="s">
        <v>3823</v>
      </c>
      <c r="I68" s="202"/>
      <c r="J68" s="154">
        <v>45723</v>
      </c>
      <c r="K68" s="125"/>
      <c r="L68" s="125"/>
      <c r="M68" s="238">
        <v>32697385.06421246</v>
      </c>
      <c r="N68" s="239">
        <v>5.0000000000000001E-4</v>
      </c>
      <c r="O68" s="209">
        <v>2.5000000000000001E-3</v>
      </c>
      <c r="P68" s="152"/>
      <c r="Q68" s="152">
        <v>0</v>
      </c>
      <c r="R68" s="152"/>
      <c r="S68" s="152"/>
      <c r="T68" s="209"/>
      <c r="U68" s="209"/>
      <c r="V68" s="209">
        <v>0.12180000000000001</v>
      </c>
      <c r="W68" s="209" t="s">
        <v>3924</v>
      </c>
      <c r="X68" s="209" t="s">
        <v>3839</v>
      </c>
      <c r="Y68" s="209" t="s">
        <v>3989</v>
      </c>
      <c r="Z68" s="209" t="s">
        <v>4415</v>
      </c>
      <c r="AA68" s="209" t="s">
        <v>4217</v>
      </c>
    </row>
    <row r="69" spans="1:27" x14ac:dyDescent="0.25">
      <c r="A69" s="160"/>
      <c r="B69" s="202" t="s">
        <v>3990</v>
      </c>
      <c r="C69" s="202">
        <v>52281935000197</v>
      </c>
      <c r="D69" s="202" t="s">
        <v>2212</v>
      </c>
      <c r="E69" s="202" t="s">
        <v>397</v>
      </c>
      <c r="F69" s="202" t="s">
        <v>4163</v>
      </c>
      <c r="G69" s="202" t="s">
        <v>3828</v>
      </c>
      <c r="H69" s="202" t="s">
        <v>3823</v>
      </c>
      <c r="I69" s="202"/>
      <c r="J69" s="154">
        <v>45268</v>
      </c>
      <c r="K69" s="125"/>
      <c r="L69" s="125"/>
      <c r="M69" s="238">
        <v>111785959.43693189</v>
      </c>
      <c r="N69" s="239">
        <v>2.0799999999999999E-2</v>
      </c>
      <c r="O69" s="209">
        <v>2.0799999999999999E-2</v>
      </c>
      <c r="P69" s="152">
        <v>0.2</v>
      </c>
      <c r="Q69" s="152">
        <v>0</v>
      </c>
      <c r="R69" s="152">
        <v>0</v>
      </c>
      <c r="S69" s="152">
        <v>2.4199999999999999E-2</v>
      </c>
      <c r="T69" s="209"/>
      <c r="U69" s="209"/>
      <c r="V69" s="209">
        <v>-0.11409999999999999</v>
      </c>
      <c r="W69" s="209" t="s">
        <v>3825</v>
      </c>
      <c r="X69" s="209" t="s">
        <v>2464</v>
      </c>
      <c r="Y69" s="209" t="s">
        <v>3278</v>
      </c>
      <c r="Z69" s="209" t="s">
        <v>3991</v>
      </c>
      <c r="AA69" s="209" t="s">
        <v>4220</v>
      </c>
    </row>
    <row r="70" spans="1:27" x14ac:dyDescent="0.25">
      <c r="A70" s="160"/>
      <c r="B70" s="202" t="s">
        <v>3992</v>
      </c>
      <c r="C70" s="202">
        <v>43120902000174</v>
      </c>
      <c r="D70" s="202" t="s">
        <v>2212</v>
      </c>
      <c r="E70" s="202" t="s">
        <v>397</v>
      </c>
      <c r="F70" s="202" t="s">
        <v>4159</v>
      </c>
      <c r="G70" s="202" t="s">
        <v>3828</v>
      </c>
      <c r="H70" s="202" t="s">
        <v>3823</v>
      </c>
      <c r="I70" s="202" t="s">
        <v>4164</v>
      </c>
      <c r="J70" s="154">
        <v>45361</v>
      </c>
      <c r="K70" s="125">
        <v>10</v>
      </c>
      <c r="L70" s="125" t="s">
        <v>4189</v>
      </c>
      <c r="M70" s="238">
        <v>184378078.94142291</v>
      </c>
      <c r="N70" s="239">
        <v>0</v>
      </c>
      <c r="O70" s="209">
        <v>2.0799999999999999E-2</v>
      </c>
      <c r="P70" s="152">
        <v>0</v>
      </c>
      <c r="Q70" s="152">
        <v>0</v>
      </c>
      <c r="R70" s="152">
        <v>0</v>
      </c>
      <c r="S70" s="152">
        <v>-9.1999999999999998E-3</v>
      </c>
      <c r="T70" s="209">
        <v>0.29110000000000003</v>
      </c>
      <c r="U70" s="209">
        <v>0.63319999999999999</v>
      </c>
      <c r="V70" s="209">
        <v>3.3700000000000001E-2</v>
      </c>
      <c r="W70" s="209" t="s">
        <v>3825</v>
      </c>
      <c r="X70" s="209" t="s">
        <v>2464</v>
      </c>
      <c r="Y70" s="209" t="s">
        <v>3278</v>
      </c>
      <c r="Z70" s="209" t="s">
        <v>3993</v>
      </c>
      <c r="AA70" s="209" t="s">
        <v>4220</v>
      </c>
    </row>
    <row r="71" spans="1:27" x14ac:dyDescent="0.25">
      <c r="A71" s="160"/>
      <c r="B71" s="202" t="s">
        <v>3994</v>
      </c>
      <c r="C71" s="202">
        <v>43120902000174</v>
      </c>
      <c r="D71" s="202" t="s">
        <v>2212</v>
      </c>
      <c r="E71" s="202" t="s">
        <v>397</v>
      </c>
      <c r="F71" s="202" t="s">
        <v>4159</v>
      </c>
      <c r="G71" s="202" t="s">
        <v>3828</v>
      </c>
      <c r="H71" s="202" t="s">
        <v>3823</v>
      </c>
      <c r="I71" s="202" t="s">
        <v>4164</v>
      </c>
      <c r="J71" s="154">
        <v>45361</v>
      </c>
      <c r="K71" s="125">
        <v>10</v>
      </c>
      <c r="L71" s="125" t="s">
        <v>4189</v>
      </c>
      <c r="M71" s="238">
        <v>393896107.26146972</v>
      </c>
      <c r="N71" s="239">
        <v>0</v>
      </c>
      <c r="O71" s="209">
        <v>2.0799999999999999E-2</v>
      </c>
      <c r="P71" s="152">
        <v>0</v>
      </c>
      <c r="Q71" s="152">
        <v>0</v>
      </c>
      <c r="R71" s="152">
        <v>0</v>
      </c>
      <c r="S71" s="152">
        <v>-8.8000000000000005E-3</v>
      </c>
      <c r="T71" s="209">
        <v>0.29399999999999998</v>
      </c>
      <c r="U71" s="209">
        <v>0.6341</v>
      </c>
      <c r="V71" s="209">
        <v>3.4299999999999997E-2</v>
      </c>
      <c r="W71" s="209" t="s">
        <v>3825</v>
      </c>
      <c r="X71" s="209" t="s">
        <v>2464</v>
      </c>
      <c r="Y71" s="209" t="s">
        <v>3278</v>
      </c>
      <c r="Z71" s="209" t="s">
        <v>3993</v>
      </c>
      <c r="AA71" s="209" t="s">
        <v>4220</v>
      </c>
    </row>
    <row r="72" spans="1:27" x14ac:dyDescent="0.25">
      <c r="A72" s="160"/>
      <c r="B72" s="202" t="s">
        <v>3995</v>
      </c>
      <c r="C72" s="202">
        <v>43120902000174</v>
      </c>
      <c r="D72" s="202" t="s">
        <v>2212</v>
      </c>
      <c r="E72" s="202" t="s">
        <v>397</v>
      </c>
      <c r="F72" s="202" t="s">
        <v>4159</v>
      </c>
      <c r="G72" s="202" t="s">
        <v>3828</v>
      </c>
      <c r="H72" s="202" t="s">
        <v>3823</v>
      </c>
      <c r="I72" s="202" t="s">
        <v>4164</v>
      </c>
      <c r="J72" s="154">
        <v>45361</v>
      </c>
      <c r="K72" s="125">
        <v>10</v>
      </c>
      <c r="L72" s="125" t="s">
        <v>4189</v>
      </c>
      <c r="M72" s="238">
        <v>262617876.7776126</v>
      </c>
      <c r="N72" s="239">
        <v>0</v>
      </c>
      <c r="O72" s="209">
        <v>2.0799999999999999E-2</v>
      </c>
      <c r="P72" s="152">
        <v>0</v>
      </c>
      <c r="Q72" s="152">
        <v>0</v>
      </c>
      <c r="R72" s="152">
        <v>0</v>
      </c>
      <c r="S72" s="152">
        <v>-2.01E-2</v>
      </c>
      <c r="T72" s="209">
        <v>0.1208</v>
      </c>
      <c r="U72" s="209"/>
      <c r="V72" s="209">
        <v>0.1341</v>
      </c>
      <c r="W72" s="209" t="s">
        <v>3825</v>
      </c>
      <c r="X72" s="209" t="s">
        <v>2464</v>
      </c>
      <c r="Y72" s="209" t="s">
        <v>3278</v>
      </c>
      <c r="Z72" s="209" t="s">
        <v>3993</v>
      </c>
      <c r="AA72" s="209" t="s">
        <v>4220</v>
      </c>
    </row>
    <row r="73" spans="1:27" x14ac:dyDescent="0.25">
      <c r="A73" s="160"/>
      <c r="B73" s="202" t="s">
        <v>3996</v>
      </c>
      <c r="C73" s="202">
        <v>43120902000174</v>
      </c>
      <c r="D73" s="202" t="s">
        <v>2212</v>
      </c>
      <c r="E73" s="202" t="s">
        <v>397</v>
      </c>
      <c r="F73" s="202" t="s">
        <v>4159</v>
      </c>
      <c r="G73" s="202" t="s">
        <v>3828</v>
      </c>
      <c r="H73" s="202" t="s">
        <v>3823</v>
      </c>
      <c r="I73" s="202" t="s">
        <v>4164</v>
      </c>
      <c r="J73" s="154">
        <v>45361</v>
      </c>
      <c r="K73" s="125">
        <v>10</v>
      </c>
      <c r="L73" s="125" t="s">
        <v>4189</v>
      </c>
      <c r="M73" s="238">
        <v>127347877.03910629</v>
      </c>
      <c r="N73" s="239">
        <v>0</v>
      </c>
      <c r="O73" s="209">
        <v>2.0799999999999999E-2</v>
      </c>
      <c r="P73" s="152">
        <v>0</v>
      </c>
      <c r="Q73" s="152">
        <v>0</v>
      </c>
      <c r="R73" s="152">
        <v>0</v>
      </c>
      <c r="S73" s="152">
        <v>-1.43E-2</v>
      </c>
      <c r="T73" s="209"/>
      <c r="U73" s="209"/>
      <c r="V73" s="209">
        <v>6.1699999999999998E-2</v>
      </c>
      <c r="W73" s="209" t="s">
        <v>3825</v>
      </c>
      <c r="X73" s="209" t="s">
        <v>2464</v>
      </c>
      <c r="Y73" s="209" t="s">
        <v>3278</v>
      </c>
      <c r="Z73" s="209" t="s">
        <v>3993</v>
      </c>
      <c r="AA73" s="209" t="s">
        <v>4220</v>
      </c>
    </row>
    <row r="74" spans="1:27" x14ac:dyDescent="0.25">
      <c r="A74" s="160"/>
      <c r="B74" s="202" t="s">
        <v>3997</v>
      </c>
      <c r="C74" s="202">
        <v>47047294000170</v>
      </c>
      <c r="D74" s="202" t="s">
        <v>3923</v>
      </c>
      <c r="E74" s="202" t="s">
        <v>397</v>
      </c>
      <c r="F74" s="202" t="s">
        <v>4160</v>
      </c>
      <c r="G74" s="202" t="s">
        <v>160</v>
      </c>
      <c r="H74" s="202" t="s">
        <v>3823</v>
      </c>
      <c r="I74" s="202"/>
      <c r="J74" s="154">
        <v>44839</v>
      </c>
      <c r="K74" s="125">
        <v>10</v>
      </c>
      <c r="L74" s="125"/>
      <c r="M74" s="238">
        <v>231611002.873898</v>
      </c>
      <c r="N74" s="239">
        <v>5.0000000000000001E-4</v>
      </c>
      <c r="O74" s="209">
        <v>2E-3</v>
      </c>
      <c r="P74" s="152"/>
      <c r="Q74" s="152">
        <v>0</v>
      </c>
      <c r="R74" s="152"/>
      <c r="S74" s="152">
        <v>0.1434</v>
      </c>
      <c r="T74" s="209">
        <v>0.26929999999999998</v>
      </c>
      <c r="U74" s="209">
        <v>0.43440000000000001</v>
      </c>
      <c r="V74" s="209">
        <v>0.48259999999999997</v>
      </c>
      <c r="W74" s="209" t="s">
        <v>3924</v>
      </c>
      <c r="X74" s="209" t="s">
        <v>357</v>
      </c>
      <c r="Y74" s="209" t="s">
        <v>3925</v>
      </c>
      <c r="Z74" s="209" t="s">
        <v>4416</v>
      </c>
      <c r="AA74" s="209" t="s">
        <v>4217</v>
      </c>
    </row>
    <row r="75" spans="1:27" x14ac:dyDescent="0.25">
      <c r="A75" s="160"/>
      <c r="B75" s="202" t="s">
        <v>3998</v>
      </c>
      <c r="C75" s="202">
        <v>42847408000143</v>
      </c>
      <c r="D75" s="202" t="s">
        <v>4417</v>
      </c>
      <c r="E75" s="202" t="s">
        <v>397</v>
      </c>
      <c r="F75" s="202" t="s">
        <v>4163</v>
      </c>
      <c r="G75" s="202" t="s">
        <v>110</v>
      </c>
      <c r="H75" s="202" t="s">
        <v>3842</v>
      </c>
      <c r="I75" s="202" t="s">
        <v>4383</v>
      </c>
      <c r="J75" s="154">
        <v>44424</v>
      </c>
      <c r="K75" s="125" t="s">
        <v>4194</v>
      </c>
      <c r="L75" s="125"/>
      <c r="M75" s="238">
        <v>36718764.829149671</v>
      </c>
      <c r="N75" s="239">
        <v>1.2999999999999999E-3</v>
      </c>
      <c r="O75" s="209">
        <v>8.3000000000000001E-3</v>
      </c>
      <c r="P75" s="152">
        <v>0</v>
      </c>
      <c r="Q75" s="152">
        <v>6.4999999999999997E-4</v>
      </c>
      <c r="R75" s="152">
        <v>0</v>
      </c>
      <c r="S75" s="152">
        <v>-0.1865</v>
      </c>
      <c r="T75" s="209">
        <v>-3.7400000000000003E-2</v>
      </c>
      <c r="U75" s="209">
        <v>-8.0700000000000008E-2</v>
      </c>
      <c r="V75" s="209">
        <v>-5.8200000000000002E-2</v>
      </c>
      <c r="W75" s="209" t="s">
        <v>3868</v>
      </c>
      <c r="X75" s="209" t="s">
        <v>3839</v>
      </c>
      <c r="Y75" s="209" t="s">
        <v>362</v>
      </c>
      <c r="Z75" s="209" t="s">
        <v>4418</v>
      </c>
      <c r="AA75" s="209" t="s">
        <v>4314</v>
      </c>
    </row>
    <row r="76" spans="1:27" x14ac:dyDescent="0.25">
      <c r="A76" s="160"/>
      <c r="B76" s="202" t="s">
        <v>4419</v>
      </c>
      <c r="C76" s="202">
        <v>44951827000156</v>
      </c>
      <c r="D76" s="202" t="s">
        <v>3279</v>
      </c>
      <c r="E76" s="202" t="s">
        <v>397</v>
      </c>
      <c r="F76" s="202" t="s">
        <v>4163</v>
      </c>
      <c r="G76" s="202" t="s">
        <v>110</v>
      </c>
      <c r="H76" s="202" t="s">
        <v>3842</v>
      </c>
      <c r="I76" s="202" t="s">
        <v>4383</v>
      </c>
      <c r="J76" s="154">
        <v>44805</v>
      </c>
      <c r="K76" s="125" t="s">
        <v>4194</v>
      </c>
      <c r="L76" s="125"/>
      <c r="M76" s="238">
        <v>13799928.646926969</v>
      </c>
      <c r="N76" s="239">
        <v>8.6E-3</v>
      </c>
      <c r="O76" s="209">
        <v>1.6000000000000001E-3</v>
      </c>
      <c r="P76" s="152">
        <v>0</v>
      </c>
      <c r="Q76" s="152">
        <v>4.3E-3</v>
      </c>
      <c r="R76" s="152">
        <v>0</v>
      </c>
      <c r="S76" s="152">
        <v>-6.7099999999999993E-2</v>
      </c>
      <c r="T76" s="209">
        <v>0.13070000000000001</v>
      </c>
      <c r="U76" s="209">
        <v>0.41820000000000002</v>
      </c>
      <c r="V76" s="209">
        <v>2.1299999999999999E-2</v>
      </c>
      <c r="W76" s="209" t="s">
        <v>3825</v>
      </c>
      <c r="X76" s="209" t="s">
        <v>3839</v>
      </c>
      <c r="Y76" s="209" t="s">
        <v>3278</v>
      </c>
      <c r="Z76" s="209" t="s">
        <v>4441</v>
      </c>
      <c r="AA76" s="209" t="s">
        <v>4314</v>
      </c>
    </row>
    <row r="77" spans="1:27" x14ac:dyDescent="0.25">
      <c r="A77" s="160"/>
      <c r="B77" s="202" t="s">
        <v>3999</v>
      </c>
      <c r="C77" s="202">
        <v>58429506000109</v>
      </c>
      <c r="D77" s="202" t="s">
        <v>3279</v>
      </c>
      <c r="E77" s="202" t="s">
        <v>397</v>
      </c>
      <c r="F77" s="202" t="s">
        <v>4163</v>
      </c>
      <c r="G77" s="202" t="s">
        <v>3828</v>
      </c>
      <c r="H77" s="202" t="s">
        <v>3842</v>
      </c>
      <c r="I77" s="202" t="s">
        <v>4383</v>
      </c>
      <c r="J77" s="154">
        <v>73050</v>
      </c>
      <c r="K77" s="125" t="s">
        <v>4193</v>
      </c>
      <c r="L77" s="125"/>
      <c r="M77" s="238">
        <v>2853830.2352978941</v>
      </c>
      <c r="N77" s="239">
        <v>8.5000000000000006E-3</v>
      </c>
      <c r="O77" s="209">
        <v>0</v>
      </c>
      <c r="P77" s="152"/>
      <c r="Q77" s="152">
        <v>0</v>
      </c>
      <c r="R77" s="152"/>
      <c r="S77" s="152"/>
      <c r="T77" s="209"/>
      <c r="U77" s="209"/>
      <c r="V77" s="209">
        <v>-0.2707</v>
      </c>
      <c r="W77" s="209" t="s">
        <v>3868</v>
      </c>
      <c r="X77" s="209" t="s">
        <v>3839</v>
      </c>
      <c r="Y77" s="209" t="s">
        <v>362</v>
      </c>
      <c r="Z77" s="209" t="s">
        <v>4000</v>
      </c>
      <c r="AA77" s="209" t="s">
        <v>4314</v>
      </c>
    </row>
    <row r="78" spans="1:27" x14ac:dyDescent="0.25">
      <c r="A78" s="160"/>
      <c r="B78" s="202" t="s">
        <v>4442</v>
      </c>
      <c r="C78" s="202">
        <v>53276514000130</v>
      </c>
      <c r="D78" s="202" t="s">
        <v>706</v>
      </c>
      <c r="E78" s="202" t="s">
        <v>397</v>
      </c>
      <c r="F78" s="202"/>
      <c r="G78" s="202" t="s">
        <v>3828</v>
      </c>
      <c r="H78" s="202" t="s">
        <v>3842</v>
      </c>
      <c r="I78" s="202"/>
      <c r="J78" s="154">
        <v>45282</v>
      </c>
      <c r="K78" s="125"/>
      <c r="L78" s="125"/>
      <c r="M78" s="238">
        <v>72398511.326967642</v>
      </c>
      <c r="N78" s="239">
        <v>1E-4</v>
      </c>
      <c r="O78" s="209">
        <v>0.02</v>
      </c>
      <c r="P78" s="152"/>
      <c r="Q78" s="152">
        <v>0</v>
      </c>
      <c r="R78" s="152"/>
      <c r="S78" s="152"/>
      <c r="T78" s="209"/>
      <c r="U78" s="209"/>
      <c r="V78" s="209"/>
      <c r="W78" s="209" t="s">
        <v>3825</v>
      </c>
      <c r="X78" s="209" t="s">
        <v>3839</v>
      </c>
      <c r="Y78" s="209" t="s">
        <v>3278</v>
      </c>
      <c r="Z78" s="209" t="s">
        <v>4443</v>
      </c>
      <c r="AA78" s="209"/>
    </row>
    <row r="79" spans="1:27" x14ac:dyDescent="0.25">
      <c r="A79" s="160"/>
      <c r="B79" s="202" t="s">
        <v>4127</v>
      </c>
      <c r="C79" s="202">
        <v>59987139000113</v>
      </c>
      <c r="D79" s="202" t="s">
        <v>3850</v>
      </c>
      <c r="E79" s="202" t="s">
        <v>397</v>
      </c>
      <c r="F79" s="202" t="s">
        <v>4143</v>
      </c>
      <c r="G79" s="202" t="s">
        <v>3824</v>
      </c>
      <c r="H79" s="202" t="s">
        <v>3823</v>
      </c>
      <c r="I79" s="202" t="s">
        <v>4384</v>
      </c>
      <c r="J79" s="154">
        <v>45951</v>
      </c>
      <c r="K79" s="125" t="s">
        <v>4188</v>
      </c>
      <c r="L79" s="125" t="s">
        <v>4188</v>
      </c>
      <c r="M79" s="238">
        <v>147717141.67337379</v>
      </c>
      <c r="N79" s="239">
        <v>1.4999999999999999E-2</v>
      </c>
      <c r="O79" s="209">
        <v>1.4999999999999999E-2</v>
      </c>
      <c r="P79" s="152">
        <v>0.2</v>
      </c>
      <c r="Q79" s="152">
        <v>0</v>
      </c>
      <c r="R79" s="152">
        <v>0</v>
      </c>
      <c r="S79" s="152"/>
      <c r="T79" s="209"/>
      <c r="U79" s="209"/>
      <c r="V79" s="209">
        <v>0.38659999999999989</v>
      </c>
      <c r="W79" s="209" t="s">
        <v>3825</v>
      </c>
      <c r="X79" s="209" t="s">
        <v>357</v>
      </c>
      <c r="Y79" s="209" t="s">
        <v>3278</v>
      </c>
      <c r="Z79" s="209" t="s">
        <v>4542</v>
      </c>
      <c r="AA79" s="209" t="s">
        <v>4221</v>
      </c>
    </row>
    <row r="80" spans="1:27" x14ac:dyDescent="0.25">
      <c r="A80" s="160"/>
      <c r="B80" s="202" t="s">
        <v>4128</v>
      </c>
      <c r="C80" s="202">
        <v>59987139000113</v>
      </c>
      <c r="D80" s="202" t="s">
        <v>3850</v>
      </c>
      <c r="E80" s="202" t="s">
        <v>397</v>
      </c>
      <c r="F80" s="202" t="s">
        <v>4143</v>
      </c>
      <c r="G80" s="202" t="s">
        <v>3824</v>
      </c>
      <c r="H80" s="202" t="s">
        <v>3823</v>
      </c>
      <c r="I80" s="202" t="s">
        <v>4384</v>
      </c>
      <c r="J80" s="154">
        <v>45951</v>
      </c>
      <c r="K80" s="125" t="s">
        <v>4188</v>
      </c>
      <c r="L80" s="125" t="s">
        <v>4188</v>
      </c>
      <c r="M80" s="238">
        <v>160882899.75657251</v>
      </c>
      <c r="N80" s="239">
        <v>1.4999999999999999E-2</v>
      </c>
      <c r="O80" s="209">
        <v>1.4999999999999999E-2</v>
      </c>
      <c r="P80" s="152">
        <v>0.2</v>
      </c>
      <c r="Q80" s="152">
        <v>0</v>
      </c>
      <c r="R80" s="152">
        <v>0</v>
      </c>
      <c r="S80" s="152"/>
      <c r="T80" s="209"/>
      <c r="U80" s="209"/>
      <c r="V80" s="209">
        <v>0.442</v>
      </c>
      <c r="W80" s="209" t="s">
        <v>3825</v>
      </c>
      <c r="X80" s="209" t="s">
        <v>357</v>
      </c>
      <c r="Y80" s="209" t="s">
        <v>3278</v>
      </c>
      <c r="Z80" s="209" t="s">
        <v>4542</v>
      </c>
      <c r="AA80" s="209" t="s">
        <v>4221</v>
      </c>
    </row>
    <row r="81" spans="1:27" x14ac:dyDescent="0.25">
      <c r="A81" s="160"/>
      <c r="B81" s="202" t="s">
        <v>4001</v>
      </c>
      <c r="C81" s="202">
        <v>46965426000180</v>
      </c>
      <c r="D81" s="202" t="s">
        <v>3923</v>
      </c>
      <c r="E81" s="202" t="s">
        <v>397</v>
      </c>
      <c r="F81" s="202" t="s">
        <v>4160</v>
      </c>
      <c r="G81" s="202" t="s">
        <v>160</v>
      </c>
      <c r="H81" s="202" t="s">
        <v>3823</v>
      </c>
      <c r="I81" s="202"/>
      <c r="J81" s="154">
        <v>44806</v>
      </c>
      <c r="K81" s="125" t="s">
        <v>4198</v>
      </c>
      <c r="L81" s="125"/>
      <c r="M81" s="238">
        <v>96661780.663871482</v>
      </c>
      <c r="N81" s="239">
        <v>5.0000000000000001E-4</v>
      </c>
      <c r="O81" s="209">
        <v>2E-3</v>
      </c>
      <c r="P81" s="152"/>
      <c r="Q81" s="152">
        <v>0</v>
      </c>
      <c r="R81" s="152"/>
      <c r="S81" s="152">
        <v>0.1431</v>
      </c>
      <c r="T81" s="209">
        <v>0.26900000000000002</v>
      </c>
      <c r="U81" s="209">
        <v>0.43330000000000002</v>
      </c>
      <c r="V81" s="209">
        <v>0.49819999999999998</v>
      </c>
      <c r="W81" s="209" t="s">
        <v>3924</v>
      </c>
      <c r="X81" s="209" t="s">
        <v>2464</v>
      </c>
      <c r="Y81" s="209" t="s">
        <v>3925</v>
      </c>
      <c r="Z81" s="209" t="s">
        <v>4420</v>
      </c>
      <c r="AA81" s="209" t="s">
        <v>4217</v>
      </c>
    </row>
    <row r="82" spans="1:27" x14ac:dyDescent="0.25">
      <c r="A82" s="160"/>
      <c r="B82" s="202" t="s">
        <v>4002</v>
      </c>
      <c r="C82" s="202">
        <v>46300253000181</v>
      </c>
      <c r="D82" s="202" t="s">
        <v>618</v>
      </c>
      <c r="E82" s="202" t="s">
        <v>397</v>
      </c>
      <c r="F82" s="202" t="s">
        <v>4159</v>
      </c>
      <c r="G82" s="202" t="s">
        <v>3828</v>
      </c>
      <c r="H82" s="202" t="s">
        <v>3823</v>
      </c>
      <c r="I82" s="202"/>
      <c r="J82" s="154">
        <v>44914</v>
      </c>
      <c r="K82" s="125" t="s">
        <v>4198</v>
      </c>
      <c r="L82" s="125" t="s">
        <v>4189</v>
      </c>
      <c r="M82" s="238">
        <v>86989545.112304643</v>
      </c>
      <c r="N82" s="239">
        <v>0.02</v>
      </c>
      <c r="O82" s="209">
        <v>0</v>
      </c>
      <c r="P82" s="152">
        <v>0.2</v>
      </c>
      <c r="Q82" s="152">
        <v>2E-3</v>
      </c>
      <c r="R82" s="152">
        <v>0.01</v>
      </c>
      <c r="S82" s="152">
        <v>4.5400000000000003E-2</v>
      </c>
      <c r="T82" s="209">
        <v>0.1487</v>
      </c>
      <c r="U82" s="209">
        <v>1.0027999999999999</v>
      </c>
      <c r="V82" s="209">
        <v>7.6299999999999993E-2</v>
      </c>
      <c r="W82" s="209" t="s">
        <v>3868</v>
      </c>
      <c r="X82" s="209" t="s">
        <v>2464</v>
      </c>
      <c r="Y82" s="209" t="s">
        <v>362</v>
      </c>
      <c r="Z82" s="209" t="s">
        <v>4003</v>
      </c>
      <c r="AA82" s="209" t="s">
        <v>4227</v>
      </c>
    </row>
    <row r="83" spans="1:27" x14ac:dyDescent="0.25">
      <c r="A83" s="160"/>
      <c r="B83" s="202" t="s">
        <v>4004</v>
      </c>
      <c r="C83" s="202">
        <v>46300253000181</v>
      </c>
      <c r="D83" s="202" t="s">
        <v>618</v>
      </c>
      <c r="E83" s="202" t="s">
        <v>397</v>
      </c>
      <c r="F83" s="202" t="s">
        <v>4159</v>
      </c>
      <c r="G83" s="202" t="s">
        <v>3828</v>
      </c>
      <c r="H83" s="202" t="s">
        <v>3823</v>
      </c>
      <c r="I83" s="202"/>
      <c r="J83" s="154">
        <v>44914</v>
      </c>
      <c r="K83" s="125" t="s">
        <v>4198</v>
      </c>
      <c r="L83" s="125" t="s">
        <v>4189</v>
      </c>
      <c r="M83" s="238">
        <v>58723648.671157137</v>
      </c>
      <c r="N83" s="239">
        <v>0.02</v>
      </c>
      <c r="O83" s="209">
        <v>0</v>
      </c>
      <c r="P83" s="152">
        <v>0.2</v>
      </c>
      <c r="Q83" s="152">
        <v>2E-3</v>
      </c>
      <c r="R83" s="152">
        <v>0.01</v>
      </c>
      <c r="S83" s="152">
        <v>4.5400000000000003E-2</v>
      </c>
      <c r="T83" s="209">
        <v>0.1487</v>
      </c>
      <c r="U83" s="209">
        <v>1.0027999999999999</v>
      </c>
      <c r="V83" s="209">
        <v>7.6299999999999993E-2</v>
      </c>
      <c r="W83" s="209" t="s">
        <v>3868</v>
      </c>
      <c r="X83" s="209" t="s">
        <v>2464</v>
      </c>
      <c r="Y83" s="209" t="s">
        <v>362</v>
      </c>
      <c r="Z83" s="209" t="s">
        <v>4005</v>
      </c>
      <c r="AA83" s="209" t="s">
        <v>4227</v>
      </c>
    </row>
    <row r="84" spans="1:27" x14ac:dyDescent="0.25">
      <c r="A84" s="160"/>
      <c r="B84" s="202" t="s">
        <v>4006</v>
      </c>
      <c r="C84" s="202">
        <v>51931205000121</v>
      </c>
      <c r="D84" s="202" t="s">
        <v>706</v>
      </c>
      <c r="E84" s="202" t="s">
        <v>397</v>
      </c>
      <c r="F84" s="202" t="s">
        <v>4159</v>
      </c>
      <c r="G84" s="202" t="s">
        <v>3828</v>
      </c>
      <c r="H84" s="202" t="s">
        <v>3823</v>
      </c>
      <c r="I84" s="202" t="s">
        <v>4421</v>
      </c>
      <c r="J84" s="154">
        <v>45223</v>
      </c>
      <c r="K84" s="125">
        <v>10</v>
      </c>
      <c r="L84" s="125" t="s">
        <v>4189</v>
      </c>
      <c r="M84" s="238">
        <v>510238835.54221642</v>
      </c>
      <c r="N84" s="239">
        <v>0.02</v>
      </c>
      <c r="O84" s="209">
        <v>2.1000000000000001E-2</v>
      </c>
      <c r="P84" s="152">
        <v>0.2</v>
      </c>
      <c r="Q84" s="152">
        <v>3.5999999999999999E-3</v>
      </c>
      <c r="R84" s="152">
        <v>0.02</v>
      </c>
      <c r="S84" s="152">
        <v>0.1477</v>
      </c>
      <c r="T84" s="209">
        <v>0.33389999999999997</v>
      </c>
      <c r="U84" s="209"/>
      <c r="V84" s="209">
        <v>0.3054</v>
      </c>
      <c r="W84" s="209" t="s">
        <v>3825</v>
      </c>
      <c r="X84" s="209" t="s">
        <v>3839</v>
      </c>
      <c r="Y84" s="209" t="s">
        <v>3278</v>
      </c>
      <c r="Z84" s="209" t="s">
        <v>4543</v>
      </c>
      <c r="AA84" s="209" t="s">
        <v>4299</v>
      </c>
    </row>
    <row r="85" spans="1:27" x14ac:dyDescent="0.25">
      <c r="A85" s="160"/>
      <c r="B85" s="202" t="s">
        <v>4007</v>
      </c>
      <c r="C85" s="202">
        <v>51931205000121</v>
      </c>
      <c r="D85" s="202" t="s">
        <v>706</v>
      </c>
      <c r="E85" s="202" t="s">
        <v>397</v>
      </c>
      <c r="F85" s="202" t="s">
        <v>4159</v>
      </c>
      <c r="G85" s="202" t="s">
        <v>3828</v>
      </c>
      <c r="H85" s="202" t="s">
        <v>3823</v>
      </c>
      <c r="I85" s="202" t="s">
        <v>4421</v>
      </c>
      <c r="J85" s="154">
        <v>45223</v>
      </c>
      <c r="K85" s="125">
        <v>10</v>
      </c>
      <c r="L85" s="125" t="s">
        <v>4189</v>
      </c>
      <c r="M85" s="238">
        <v>13753212.3166983</v>
      </c>
      <c r="N85" s="239">
        <v>0.02</v>
      </c>
      <c r="O85" s="209">
        <v>2.1000000000000001E-2</v>
      </c>
      <c r="P85" s="152">
        <v>0.2</v>
      </c>
      <c r="Q85" s="152">
        <v>3.5999999999999999E-3</v>
      </c>
      <c r="R85" s="152">
        <v>0.02</v>
      </c>
      <c r="S85" s="152">
        <v>0.15709999999999999</v>
      </c>
      <c r="T85" s="209">
        <v>0.33389999999999997</v>
      </c>
      <c r="U85" s="209"/>
      <c r="V85" s="209">
        <v>0.3054</v>
      </c>
      <c r="W85" s="209" t="s">
        <v>3825</v>
      </c>
      <c r="X85" s="209" t="s">
        <v>3839</v>
      </c>
      <c r="Y85" s="209" t="s">
        <v>3278</v>
      </c>
      <c r="Z85" s="209" t="s">
        <v>4543</v>
      </c>
      <c r="AA85" s="209" t="s">
        <v>4299</v>
      </c>
    </row>
    <row r="86" spans="1:27" x14ac:dyDescent="0.25">
      <c r="A86" s="160"/>
      <c r="B86" s="202" t="s">
        <v>4008</v>
      </c>
      <c r="C86" s="202">
        <v>57519008000186</v>
      </c>
      <c r="D86" s="202" t="s">
        <v>4009</v>
      </c>
      <c r="E86" s="202" t="s">
        <v>397</v>
      </c>
      <c r="F86" s="202" t="s">
        <v>4163</v>
      </c>
      <c r="G86" s="202" t="s">
        <v>3824</v>
      </c>
      <c r="H86" s="202" t="s">
        <v>3842</v>
      </c>
      <c r="I86" s="202" t="s">
        <v>4365</v>
      </c>
      <c r="J86" s="154">
        <v>45567</v>
      </c>
      <c r="K86" s="125" t="s">
        <v>4203</v>
      </c>
      <c r="L86" s="125"/>
      <c r="M86" s="238">
        <v>2070498.2586327391</v>
      </c>
      <c r="N86" s="239">
        <v>0</v>
      </c>
      <c r="O86" s="209">
        <v>0</v>
      </c>
      <c r="P86" s="152">
        <v>0.01</v>
      </c>
      <c r="Q86" s="152">
        <v>0</v>
      </c>
      <c r="R86" s="152">
        <v>0</v>
      </c>
      <c r="S86" s="152">
        <v>0.16289999999999999</v>
      </c>
      <c r="T86" s="209"/>
      <c r="U86" s="209"/>
      <c r="V86" s="209">
        <v>0.35909999999999997</v>
      </c>
      <c r="W86" s="209" t="s">
        <v>3868</v>
      </c>
      <c r="X86" s="209" t="s">
        <v>357</v>
      </c>
      <c r="Y86" s="209" t="s">
        <v>362</v>
      </c>
      <c r="Z86" s="209" t="s">
        <v>4010</v>
      </c>
      <c r="AA86" s="209" t="s">
        <v>4385</v>
      </c>
    </row>
    <row r="87" spans="1:27" x14ac:dyDescent="0.25">
      <c r="A87" s="160"/>
      <c r="B87" s="202" t="s">
        <v>719</v>
      </c>
      <c r="C87" s="202">
        <v>30282418000108</v>
      </c>
      <c r="D87" s="202" t="s">
        <v>706</v>
      </c>
      <c r="E87" s="202" t="s">
        <v>397</v>
      </c>
      <c r="F87" s="202" t="s">
        <v>4151</v>
      </c>
      <c r="G87" s="202" t="s">
        <v>110</v>
      </c>
      <c r="H87" s="202" t="s">
        <v>3842</v>
      </c>
      <c r="I87" s="202" t="s">
        <v>4165</v>
      </c>
      <c r="J87" s="154">
        <v>43343</v>
      </c>
      <c r="K87" s="125" t="s">
        <v>4203</v>
      </c>
      <c r="L87" s="125" t="s">
        <v>4191</v>
      </c>
      <c r="M87" s="238">
        <v>2420884.3304795399</v>
      </c>
      <c r="N87" s="239">
        <v>0</v>
      </c>
      <c r="O87" s="209">
        <v>0</v>
      </c>
      <c r="P87" s="152">
        <v>0</v>
      </c>
      <c r="Q87" s="152">
        <v>0</v>
      </c>
      <c r="R87" s="152">
        <v>0</v>
      </c>
      <c r="S87" s="152">
        <v>-0.43280000000000002</v>
      </c>
      <c r="T87" s="209">
        <v>-0.82299999999999995</v>
      </c>
      <c r="U87" s="209">
        <v>-0.82459999999999989</v>
      </c>
      <c r="V87" s="209">
        <v>-0.96420000000000006</v>
      </c>
      <c r="W87" s="209" t="s">
        <v>3845</v>
      </c>
      <c r="X87" s="209" t="s">
        <v>3846</v>
      </c>
      <c r="Y87" s="209" t="s">
        <v>3847</v>
      </c>
      <c r="Z87" s="209" t="s">
        <v>4011</v>
      </c>
      <c r="AA87" s="209" t="s">
        <v>4217</v>
      </c>
    </row>
    <row r="88" spans="1:27" x14ac:dyDescent="0.25">
      <c r="A88" s="160"/>
      <c r="B88" s="202" t="s">
        <v>4012</v>
      </c>
      <c r="C88" s="202">
        <v>40365916000160</v>
      </c>
      <c r="D88" s="202" t="s">
        <v>4009</v>
      </c>
      <c r="E88" s="202" t="s">
        <v>397</v>
      </c>
      <c r="F88" s="202" t="s">
        <v>4151</v>
      </c>
      <c r="G88" s="202" t="s">
        <v>3821</v>
      </c>
      <c r="H88" s="202" t="s">
        <v>3823</v>
      </c>
      <c r="I88" s="202" t="s">
        <v>4365</v>
      </c>
      <c r="J88" s="154">
        <v>44550</v>
      </c>
      <c r="K88" s="125" t="s">
        <v>4203</v>
      </c>
      <c r="L88" s="125"/>
      <c r="M88" s="238">
        <v>1588883.1481654339</v>
      </c>
      <c r="N88" s="239">
        <v>0</v>
      </c>
      <c r="O88" s="209">
        <v>0</v>
      </c>
      <c r="P88" s="152"/>
      <c r="Q88" s="152">
        <v>0</v>
      </c>
      <c r="R88" s="152"/>
      <c r="S88" s="152">
        <v>0.3639</v>
      </c>
      <c r="T88" s="209">
        <v>0.85370000000000001</v>
      </c>
      <c r="U88" s="209">
        <v>1.0696000000000001</v>
      </c>
      <c r="V88" s="209">
        <v>1.0638000000000001</v>
      </c>
      <c r="W88" s="209" t="s">
        <v>3868</v>
      </c>
      <c r="X88" s="209" t="s">
        <v>357</v>
      </c>
      <c r="Y88" s="209" t="s">
        <v>362</v>
      </c>
      <c r="Z88" s="209" t="s">
        <v>4013</v>
      </c>
      <c r="AA88" s="209" t="s">
        <v>4385</v>
      </c>
    </row>
    <row r="89" spans="1:27" x14ac:dyDescent="0.25">
      <c r="A89" s="160"/>
      <c r="B89" s="202" t="s">
        <v>4014</v>
      </c>
      <c r="C89" s="202">
        <v>40011415000185</v>
      </c>
      <c r="D89" s="202" t="s">
        <v>4009</v>
      </c>
      <c r="E89" s="202" t="s">
        <v>397</v>
      </c>
      <c r="F89" s="202" t="s">
        <v>4151</v>
      </c>
      <c r="G89" s="202" t="s">
        <v>3828</v>
      </c>
      <c r="H89" s="202" t="s">
        <v>3842</v>
      </c>
      <c r="I89" s="202" t="s">
        <v>4365</v>
      </c>
      <c r="J89" s="154">
        <v>44428</v>
      </c>
      <c r="K89" s="125" t="s">
        <v>4203</v>
      </c>
      <c r="L89" s="125" t="s">
        <v>4191</v>
      </c>
      <c r="M89" s="238">
        <v>47672869.635488227</v>
      </c>
      <c r="N89" s="239">
        <v>1.9E-2</v>
      </c>
      <c r="O89" s="209">
        <v>0</v>
      </c>
      <c r="P89" s="152">
        <v>0.2</v>
      </c>
      <c r="Q89" s="152">
        <v>2.8499999999999997E-3</v>
      </c>
      <c r="R89" s="152">
        <v>0.01</v>
      </c>
      <c r="S89" s="152">
        <v>0.38300000000000001</v>
      </c>
      <c r="T89" s="209">
        <v>0.46510000000000001</v>
      </c>
      <c r="U89" s="209">
        <v>0.77439999999999998</v>
      </c>
      <c r="V89" s="209">
        <v>0.3765</v>
      </c>
      <c r="W89" s="209" t="s">
        <v>3868</v>
      </c>
      <c r="X89" s="209" t="s">
        <v>361</v>
      </c>
      <c r="Y89" s="209" t="s">
        <v>362</v>
      </c>
      <c r="Z89" s="209" t="s">
        <v>4015</v>
      </c>
      <c r="AA89" s="209" t="s">
        <v>4385</v>
      </c>
    </row>
    <row r="90" spans="1:27" x14ac:dyDescent="0.25">
      <c r="A90" s="160"/>
      <c r="B90" s="202" t="s">
        <v>4285</v>
      </c>
      <c r="C90" s="202">
        <v>62731360000110</v>
      </c>
      <c r="D90" s="202" t="s">
        <v>4016</v>
      </c>
      <c r="E90" s="202" t="s">
        <v>397</v>
      </c>
      <c r="F90" s="202" t="s">
        <v>4163</v>
      </c>
      <c r="G90" s="202" t="s">
        <v>3824</v>
      </c>
      <c r="H90" s="202" t="s">
        <v>3827</v>
      </c>
      <c r="I90" s="202" t="s">
        <v>4386</v>
      </c>
      <c r="J90" s="154">
        <v>45966</v>
      </c>
      <c r="K90" s="125" t="s">
        <v>4205</v>
      </c>
      <c r="L90" s="125"/>
      <c r="M90" s="238">
        <v>170723384.88740289</v>
      </c>
      <c r="N90" s="239">
        <v>1.7999999999999999E-2</v>
      </c>
      <c r="O90" s="209">
        <v>1.7999999999999999E-2</v>
      </c>
      <c r="P90" s="152">
        <v>0.2</v>
      </c>
      <c r="Q90" s="152">
        <v>2.6999999999999997E-3</v>
      </c>
      <c r="R90" s="152">
        <v>0.02</v>
      </c>
      <c r="S90" s="152"/>
      <c r="T90" s="209"/>
      <c r="U90" s="209"/>
      <c r="V90" s="209"/>
      <c r="W90" s="209" t="s">
        <v>3825</v>
      </c>
      <c r="X90" s="209" t="s">
        <v>2464</v>
      </c>
      <c r="Y90" s="209" t="s">
        <v>3278</v>
      </c>
      <c r="Z90" s="209" t="s">
        <v>4544</v>
      </c>
      <c r="AA90" s="209" t="s">
        <v>4387</v>
      </c>
    </row>
    <row r="91" spans="1:27" x14ac:dyDescent="0.25">
      <c r="A91" s="160"/>
      <c r="B91" s="202" t="s">
        <v>4017</v>
      </c>
      <c r="C91" s="202">
        <v>39977091000155</v>
      </c>
      <c r="D91" s="202" t="s">
        <v>3948</v>
      </c>
      <c r="E91" s="202" t="s">
        <v>397</v>
      </c>
      <c r="F91" s="202" t="s">
        <v>4161</v>
      </c>
      <c r="G91" s="202" t="s">
        <v>3828</v>
      </c>
      <c r="H91" s="202" t="s">
        <v>4018</v>
      </c>
      <c r="I91" s="202"/>
      <c r="J91" s="154">
        <v>44565</v>
      </c>
      <c r="K91" s="125" t="s">
        <v>4193</v>
      </c>
      <c r="L91" s="125">
        <v>5</v>
      </c>
      <c r="M91" s="238">
        <v>25646819.101656739</v>
      </c>
      <c r="N91" s="239">
        <v>1.4E-3</v>
      </c>
      <c r="O91" s="209">
        <v>1.8700000000000001E-2</v>
      </c>
      <c r="P91" s="152">
        <v>0</v>
      </c>
      <c r="Q91" s="152">
        <v>0</v>
      </c>
      <c r="R91" s="152">
        <v>0</v>
      </c>
      <c r="S91" s="152">
        <v>-5.4399999999999997E-2</v>
      </c>
      <c r="T91" s="209">
        <v>0.21390000000000001</v>
      </c>
      <c r="U91" s="209">
        <v>8.1799999999999998E-2</v>
      </c>
      <c r="V91" s="209">
        <v>-2.5499999999999998E-2</v>
      </c>
      <c r="W91" s="209" t="s">
        <v>3277</v>
      </c>
      <c r="X91" s="209" t="s">
        <v>3851</v>
      </c>
      <c r="Y91" s="209" t="s">
        <v>381</v>
      </c>
      <c r="Z91" s="209" t="s">
        <v>4422</v>
      </c>
      <c r="AA91" s="209" t="s">
        <v>4388</v>
      </c>
    </row>
    <row r="92" spans="1:27" x14ac:dyDescent="0.25">
      <c r="A92" s="160"/>
      <c r="B92" s="202" t="s">
        <v>4019</v>
      </c>
      <c r="C92" s="202">
        <v>50764538000140</v>
      </c>
      <c r="D92" s="202" t="s">
        <v>3826</v>
      </c>
      <c r="E92" s="202" t="s">
        <v>397</v>
      </c>
      <c r="F92" s="202" t="s">
        <v>4159</v>
      </c>
      <c r="G92" s="202" t="s">
        <v>3828</v>
      </c>
      <c r="H92" s="202" t="s">
        <v>3823</v>
      </c>
      <c r="I92" s="202" t="s">
        <v>4389</v>
      </c>
      <c r="J92" s="154">
        <v>45141</v>
      </c>
      <c r="K92" s="125" t="s">
        <v>4207</v>
      </c>
      <c r="L92" s="125">
        <v>5</v>
      </c>
      <c r="M92" s="238">
        <v>170376287.25404319</v>
      </c>
      <c r="N92" s="239">
        <v>0.02</v>
      </c>
      <c r="O92" s="209">
        <v>2.1000000000000001E-2</v>
      </c>
      <c r="P92" s="152">
        <v>0.2</v>
      </c>
      <c r="Q92" s="152">
        <v>2E-3</v>
      </c>
      <c r="R92" s="152">
        <v>0.01</v>
      </c>
      <c r="S92" s="152">
        <v>-2.3E-3</v>
      </c>
      <c r="T92" s="209">
        <v>0.80819999999999992</v>
      </c>
      <c r="U92" s="209"/>
      <c r="V92" s="209">
        <v>8.09E-2</v>
      </c>
      <c r="W92" s="209" t="s">
        <v>3825</v>
      </c>
      <c r="X92" s="209" t="s">
        <v>3839</v>
      </c>
      <c r="Y92" s="209" t="s">
        <v>3278</v>
      </c>
      <c r="Z92" s="209" t="s">
        <v>4444</v>
      </c>
      <c r="AA92" s="209" t="s">
        <v>4360</v>
      </c>
    </row>
    <row r="93" spans="1:27" x14ac:dyDescent="0.25">
      <c r="A93" s="160"/>
      <c r="B93" s="202" t="s">
        <v>4020</v>
      </c>
      <c r="C93" s="202">
        <v>50764538000140</v>
      </c>
      <c r="D93" s="202" t="s">
        <v>3826</v>
      </c>
      <c r="E93" s="202" t="s">
        <v>397</v>
      </c>
      <c r="F93" s="202" t="s">
        <v>4159</v>
      </c>
      <c r="G93" s="202" t="s">
        <v>3828</v>
      </c>
      <c r="H93" s="202" t="s">
        <v>3823</v>
      </c>
      <c r="I93" s="202" t="s">
        <v>4389</v>
      </c>
      <c r="J93" s="154">
        <v>45141</v>
      </c>
      <c r="K93" s="125" t="s">
        <v>4207</v>
      </c>
      <c r="L93" s="125">
        <v>5</v>
      </c>
      <c r="M93" s="238">
        <v>138680293.0713211</v>
      </c>
      <c r="N93" s="239">
        <v>0.02</v>
      </c>
      <c r="O93" s="209">
        <v>2.1000000000000001E-2</v>
      </c>
      <c r="P93" s="152">
        <v>0.2</v>
      </c>
      <c r="Q93" s="152">
        <v>2E-3</v>
      </c>
      <c r="R93" s="152">
        <v>0.01</v>
      </c>
      <c r="S93" s="152">
        <v>-2.3E-3</v>
      </c>
      <c r="T93" s="209">
        <v>0.80819999999999992</v>
      </c>
      <c r="U93" s="209"/>
      <c r="V93" s="209">
        <v>8.09E-2</v>
      </c>
      <c r="W93" s="209" t="s">
        <v>3825</v>
      </c>
      <c r="X93" s="209" t="s">
        <v>3839</v>
      </c>
      <c r="Y93" s="209" t="s">
        <v>3278</v>
      </c>
      <c r="Z93" s="209" t="s">
        <v>4445</v>
      </c>
      <c r="AA93" s="209" t="s">
        <v>4360</v>
      </c>
    </row>
    <row r="94" spans="1:27" x14ac:dyDescent="0.25">
      <c r="A94" s="160"/>
      <c r="B94" s="202" t="s">
        <v>4021</v>
      </c>
      <c r="C94" s="202">
        <v>50786035000176</v>
      </c>
      <c r="D94" s="202" t="s">
        <v>3923</v>
      </c>
      <c r="E94" s="202" t="s">
        <v>397</v>
      </c>
      <c r="F94" s="202" t="s">
        <v>4160</v>
      </c>
      <c r="G94" s="202" t="s">
        <v>160</v>
      </c>
      <c r="H94" s="202" t="s">
        <v>3823</v>
      </c>
      <c r="I94" s="202"/>
      <c r="J94" s="154">
        <v>45141</v>
      </c>
      <c r="K94" s="125">
        <v>10</v>
      </c>
      <c r="L94" s="125"/>
      <c r="M94" s="238">
        <v>252997944.61584011</v>
      </c>
      <c r="N94" s="239">
        <v>5.0000000000000001E-4</v>
      </c>
      <c r="O94" s="209">
        <v>2E-3</v>
      </c>
      <c r="P94" s="152"/>
      <c r="Q94" s="152">
        <v>0</v>
      </c>
      <c r="R94" s="152"/>
      <c r="S94" s="152">
        <v>0.1434</v>
      </c>
      <c r="T94" s="209">
        <v>0.26939999999999997</v>
      </c>
      <c r="U94" s="209"/>
      <c r="V94" s="209">
        <v>0.33489999999999998</v>
      </c>
      <c r="W94" s="209" t="s">
        <v>3924</v>
      </c>
      <c r="X94" s="209" t="s">
        <v>3839</v>
      </c>
      <c r="Y94" s="209" t="s">
        <v>3925</v>
      </c>
      <c r="Z94" s="209" t="s">
        <v>4423</v>
      </c>
      <c r="AA94" s="209" t="s">
        <v>4217</v>
      </c>
    </row>
    <row r="95" spans="1:27" x14ac:dyDescent="0.25">
      <c r="A95" s="160"/>
      <c r="B95" s="202" t="s">
        <v>4022</v>
      </c>
      <c r="C95" s="202">
        <v>38597349000125</v>
      </c>
      <c r="D95" s="202" t="s">
        <v>3923</v>
      </c>
      <c r="E95" s="202" t="s">
        <v>397</v>
      </c>
      <c r="F95" s="202" t="s">
        <v>4160</v>
      </c>
      <c r="G95" s="202" t="s">
        <v>160</v>
      </c>
      <c r="H95" s="202" t="s">
        <v>3823</v>
      </c>
      <c r="I95" s="202"/>
      <c r="J95" s="154">
        <v>44187</v>
      </c>
      <c r="K95" s="125" t="s">
        <v>4198</v>
      </c>
      <c r="L95" s="125"/>
      <c r="M95" s="238">
        <v>84685526.891028136</v>
      </c>
      <c r="N95" s="239">
        <v>5.0000000000000001E-4</v>
      </c>
      <c r="O95" s="209">
        <v>2E-3</v>
      </c>
      <c r="P95" s="152">
        <v>0</v>
      </c>
      <c r="Q95" s="152">
        <v>0</v>
      </c>
      <c r="R95" s="152">
        <v>0</v>
      </c>
      <c r="S95" s="152">
        <v>0.1431</v>
      </c>
      <c r="T95" s="209">
        <v>0.26900000000000002</v>
      </c>
      <c r="U95" s="209">
        <v>0.43340000000000001</v>
      </c>
      <c r="V95" s="209">
        <v>0.6905</v>
      </c>
      <c r="W95" s="209" t="s">
        <v>3924</v>
      </c>
      <c r="X95" s="209" t="s">
        <v>2464</v>
      </c>
      <c r="Y95" s="209" t="s">
        <v>3925</v>
      </c>
      <c r="Z95" s="209" t="s">
        <v>4424</v>
      </c>
      <c r="AA95" s="209" t="s">
        <v>4217</v>
      </c>
    </row>
    <row r="96" spans="1:27" x14ac:dyDescent="0.25">
      <c r="A96" s="160"/>
      <c r="B96" s="202" t="s">
        <v>4023</v>
      </c>
      <c r="C96" s="202">
        <v>38057650000146</v>
      </c>
      <c r="D96" s="202" t="s">
        <v>706</v>
      </c>
      <c r="E96" s="202" t="s">
        <v>397</v>
      </c>
      <c r="F96" s="202" t="s">
        <v>4159</v>
      </c>
      <c r="G96" s="202" t="s">
        <v>3828</v>
      </c>
      <c r="H96" s="202" t="s">
        <v>3823</v>
      </c>
      <c r="I96" s="202" t="s">
        <v>4425</v>
      </c>
      <c r="J96" s="154">
        <v>44187</v>
      </c>
      <c r="K96" s="125" t="s">
        <v>4207</v>
      </c>
      <c r="L96" s="125">
        <v>5</v>
      </c>
      <c r="M96" s="238">
        <v>255470126.3633514</v>
      </c>
      <c r="N96" s="239">
        <v>1.6999999999999999E-3</v>
      </c>
      <c r="O96" s="209">
        <v>2.3599999999999999E-2</v>
      </c>
      <c r="P96" s="152">
        <v>0</v>
      </c>
      <c r="Q96" s="152">
        <v>3.0769999999999999E-3</v>
      </c>
      <c r="R96" s="152">
        <v>0</v>
      </c>
      <c r="S96" s="152">
        <v>9.9299999999999999E-2</v>
      </c>
      <c r="T96" s="209">
        <v>0.19689999999999999</v>
      </c>
      <c r="U96" s="209">
        <v>0.52100000000000002</v>
      </c>
      <c r="V96" s="209">
        <v>-1.5800000000000002E-2</v>
      </c>
      <c r="W96" s="209" t="s">
        <v>347</v>
      </c>
      <c r="X96" s="209" t="s">
        <v>357</v>
      </c>
      <c r="Y96" s="209" t="s">
        <v>2269</v>
      </c>
      <c r="Z96" s="209" t="s">
        <v>4545</v>
      </c>
      <c r="AA96" s="209" t="s">
        <v>4360</v>
      </c>
    </row>
    <row r="97" spans="1:27" x14ac:dyDescent="0.25">
      <c r="A97" s="160"/>
      <c r="B97" s="202" t="s">
        <v>4024</v>
      </c>
      <c r="C97" s="202">
        <v>51385048000104</v>
      </c>
      <c r="D97" s="202" t="s">
        <v>706</v>
      </c>
      <c r="E97" s="202" t="s">
        <v>397</v>
      </c>
      <c r="F97" s="202" t="s">
        <v>4163</v>
      </c>
      <c r="G97" s="202" t="s">
        <v>3824</v>
      </c>
      <c r="H97" s="202" t="s">
        <v>3823</v>
      </c>
      <c r="I97" s="202" t="s">
        <v>4301</v>
      </c>
      <c r="J97" s="154">
        <v>45509</v>
      </c>
      <c r="K97" s="125" t="s">
        <v>4390</v>
      </c>
      <c r="L97" s="125" t="s">
        <v>4199</v>
      </c>
      <c r="M97" s="238">
        <v>11899992.969959641</v>
      </c>
      <c r="N97" s="239">
        <v>1.4999999999999999E-2</v>
      </c>
      <c r="O97" s="209">
        <v>0</v>
      </c>
      <c r="P97" s="152">
        <v>0.2</v>
      </c>
      <c r="Q97" s="152">
        <v>1.5E-3</v>
      </c>
      <c r="R97" s="152">
        <v>0.01</v>
      </c>
      <c r="S97" s="152">
        <v>-1.1599999999999999E-2</v>
      </c>
      <c r="T97" s="209">
        <v>0.16309999999999999</v>
      </c>
      <c r="U97" s="209"/>
      <c r="V97" s="209">
        <v>0.1133</v>
      </c>
      <c r="W97" s="209" t="s">
        <v>3825</v>
      </c>
      <c r="X97" s="209" t="s">
        <v>3839</v>
      </c>
      <c r="Y97" s="209" t="s">
        <v>3278</v>
      </c>
      <c r="Z97" s="209" t="s">
        <v>4446</v>
      </c>
      <c r="AA97" s="209" t="s">
        <v>4299</v>
      </c>
    </row>
    <row r="98" spans="1:27" x14ac:dyDescent="0.25">
      <c r="A98" s="160"/>
      <c r="B98" s="202" t="s">
        <v>4025</v>
      </c>
      <c r="C98" s="202">
        <v>51385048000104</v>
      </c>
      <c r="D98" s="202" t="s">
        <v>706</v>
      </c>
      <c r="E98" s="202" t="s">
        <v>397</v>
      </c>
      <c r="F98" s="202" t="s">
        <v>4163</v>
      </c>
      <c r="G98" s="202" t="s">
        <v>3824</v>
      </c>
      <c r="H98" s="202" t="s">
        <v>3823</v>
      </c>
      <c r="I98" s="202" t="s">
        <v>4301</v>
      </c>
      <c r="J98" s="154">
        <v>45509</v>
      </c>
      <c r="K98" s="125" t="s">
        <v>4390</v>
      </c>
      <c r="L98" s="125" t="s">
        <v>4199</v>
      </c>
      <c r="M98" s="238">
        <v>110457912.65119129</v>
      </c>
      <c r="N98" s="239">
        <v>1.4999999999999999E-2</v>
      </c>
      <c r="O98" s="209">
        <v>0</v>
      </c>
      <c r="P98" s="152">
        <v>0.2</v>
      </c>
      <c r="Q98" s="152">
        <v>1.5E-3</v>
      </c>
      <c r="R98" s="152">
        <v>0.01</v>
      </c>
      <c r="S98" s="152">
        <v>-1.3299999999999999E-2</v>
      </c>
      <c r="T98" s="209">
        <v>0.20169999999999999</v>
      </c>
      <c r="U98" s="209"/>
      <c r="V98" s="209">
        <v>9.2100000000000015E-2</v>
      </c>
      <c r="W98" s="209" t="s">
        <v>3825</v>
      </c>
      <c r="X98" s="209" t="s">
        <v>3839</v>
      </c>
      <c r="Y98" s="209" t="s">
        <v>3278</v>
      </c>
      <c r="Z98" s="209" t="s">
        <v>4446</v>
      </c>
      <c r="AA98" s="209" t="s">
        <v>4299</v>
      </c>
    </row>
    <row r="99" spans="1:27" x14ac:dyDescent="0.25">
      <c r="A99" s="160"/>
      <c r="B99" s="202" t="s">
        <v>4026</v>
      </c>
      <c r="C99" s="202">
        <v>51385048000104</v>
      </c>
      <c r="D99" s="202" t="s">
        <v>706</v>
      </c>
      <c r="E99" s="202" t="s">
        <v>397</v>
      </c>
      <c r="F99" s="202" t="s">
        <v>4163</v>
      </c>
      <c r="G99" s="202" t="s">
        <v>3824</v>
      </c>
      <c r="H99" s="202" t="s">
        <v>3823</v>
      </c>
      <c r="I99" s="202" t="s">
        <v>4301</v>
      </c>
      <c r="J99" s="154">
        <v>45509</v>
      </c>
      <c r="K99" s="125" t="s">
        <v>4390</v>
      </c>
      <c r="L99" s="125" t="s">
        <v>4199</v>
      </c>
      <c r="M99" s="238">
        <v>30075626.0272156</v>
      </c>
      <c r="N99" s="239">
        <v>1.4999999999999999E-2</v>
      </c>
      <c r="O99" s="209">
        <v>0</v>
      </c>
      <c r="P99" s="152">
        <v>0.2</v>
      </c>
      <c r="Q99" s="152">
        <v>1.5E-3</v>
      </c>
      <c r="R99" s="152">
        <v>0.01</v>
      </c>
      <c r="S99" s="152">
        <v>-1.54E-2</v>
      </c>
      <c r="T99" s="209">
        <v>0.21890000000000001</v>
      </c>
      <c r="U99" s="209"/>
      <c r="V99" s="209">
        <v>6.4000000000000001E-2</v>
      </c>
      <c r="W99" s="209" t="s">
        <v>3825</v>
      </c>
      <c r="X99" s="209" t="s">
        <v>3839</v>
      </c>
      <c r="Y99" s="209" t="s">
        <v>3278</v>
      </c>
      <c r="Z99" s="209" t="s">
        <v>4446</v>
      </c>
      <c r="AA99" s="209" t="s">
        <v>4299</v>
      </c>
    </row>
    <row r="100" spans="1:27" x14ac:dyDescent="0.25">
      <c r="A100" s="160"/>
      <c r="B100" s="202" t="s">
        <v>4027</v>
      </c>
      <c r="C100" s="202">
        <v>51385048000104</v>
      </c>
      <c r="D100" s="202" t="s">
        <v>706</v>
      </c>
      <c r="E100" s="202" t="s">
        <v>397</v>
      </c>
      <c r="F100" s="202" t="s">
        <v>4163</v>
      </c>
      <c r="G100" s="202" t="s">
        <v>3824</v>
      </c>
      <c r="H100" s="202" t="s">
        <v>3823</v>
      </c>
      <c r="I100" s="202" t="s">
        <v>4301</v>
      </c>
      <c r="J100" s="154">
        <v>45509</v>
      </c>
      <c r="K100" s="125" t="s">
        <v>4390</v>
      </c>
      <c r="L100" s="125" t="s">
        <v>4199</v>
      </c>
      <c r="M100" s="238">
        <v>76431390.500217825</v>
      </c>
      <c r="N100" s="239">
        <v>1.4999999999999999E-2</v>
      </c>
      <c r="O100" s="209">
        <v>0</v>
      </c>
      <c r="P100" s="152">
        <v>0.2</v>
      </c>
      <c r="Q100" s="152">
        <v>1.5E-3</v>
      </c>
      <c r="R100" s="152">
        <v>0.01</v>
      </c>
      <c r="S100" s="152">
        <v>-4.99E-2</v>
      </c>
      <c r="T100" s="209"/>
      <c r="U100" s="209"/>
      <c r="V100" s="209">
        <v>-3.5700000000000003E-2</v>
      </c>
      <c r="W100" s="209" t="s">
        <v>3825</v>
      </c>
      <c r="X100" s="209" t="s">
        <v>3839</v>
      </c>
      <c r="Y100" s="209" t="s">
        <v>3278</v>
      </c>
      <c r="Z100" s="209" t="s">
        <v>4446</v>
      </c>
      <c r="AA100" s="209" t="s">
        <v>4299</v>
      </c>
    </row>
    <row r="101" spans="1:27" x14ac:dyDescent="0.25">
      <c r="A101" s="160"/>
      <c r="B101" s="202" t="s">
        <v>4028</v>
      </c>
      <c r="C101" s="202">
        <v>53779703000126</v>
      </c>
      <c r="D101" s="202" t="s">
        <v>706</v>
      </c>
      <c r="E101" s="202" t="s">
        <v>397</v>
      </c>
      <c r="F101" s="202" t="s">
        <v>4150</v>
      </c>
      <c r="G101" s="202" t="s">
        <v>3821</v>
      </c>
      <c r="H101" s="202" t="s">
        <v>3823</v>
      </c>
      <c r="I101" s="202"/>
      <c r="J101" s="154">
        <v>45324</v>
      </c>
      <c r="K101" s="125" t="s">
        <v>4391</v>
      </c>
      <c r="L101" s="125">
        <v>1.5</v>
      </c>
      <c r="M101" s="238">
        <v>663721151.29619515</v>
      </c>
      <c r="N101" s="239">
        <v>1.5E-3</v>
      </c>
      <c r="O101" s="209">
        <v>5.0000000000000001E-3</v>
      </c>
      <c r="P101" s="152">
        <v>0.2</v>
      </c>
      <c r="Q101" s="152">
        <v>2.2499999999999999E-4</v>
      </c>
      <c r="R101" s="152">
        <v>0.02</v>
      </c>
      <c r="S101" s="152">
        <v>0.17560000000000001</v>
      </c>
      <c r="T101" s="209"/>
      <c r="U101" s="209"/>
      <c r="V101" s="209">
        <v>0.1656</v>
      </c>
      <c r="W101" s="209" t="s">
        <v>3825</v>
      </c>
      <c r="X101" s="209" t="s">
        <v>3839</v>
      </c>
      <c r="Y101" s="209" t="s">
        <v>3278</v>
      </c>
      <c r="Z101" s="209" t="s">
        <v>4029</v>
      </c>
      <c r="AA101" s="209" t="s">
        <v>4299</v>
      </c>
    </row>
    <row r="102" spans="1:27" x14ac:dyDescent="0.25">
      <c r="A102" s="160"/>
      <c r="B102" s="202" t="s">
        <v>4030</v>
      </c>
      <c r="C102" s="202">
        <v>53779703000126</v>
      </c>
      <c r="D102" s="202" t="s">
        <v>706</v>
      </c>
      <c r="E102" s="202" t="s">
        <v>397</v>
      </c>
      <c r="F102" s="202" t="s">
        <v>4150</v>
      </c>
      <c r="G102" s="202" t="s">
        <v>3821</v>
      </c>
      <c r="H102" s="202" t="s">
        <v>3823</v>
      </c>
      <c r="I102" s="202"/>
      <c r="J102" s="154">
        <v>45324</v>
      </c>
      <c r="K102" s="125" t="s">
        <v>4391</v>
      </c>
      <c r="L102" s="125">
        <v>1.5</v>
      </c>
      <c r="M102" s="238">
        <v>205650437.921839</v>
      </c>
      <c r="N102" s="239">
        <v>1.5E-3</v>
      </c>
      <c r="O102" s="209">
        <v>5.0000000000000001E-3</v>
      </c>
      <c r="P102" s="152">
        <v>0.2</v>
      </c>
      <c r="Q102" s="152">
        <v>2.2499999999999999E-4</v>
      </c>
      <c r="R102" s="152">
        <v>0.02</v>
      </c>
      <c r="S102" s="152">
        <v>0.17560000000000001</v>
      </c>
      <c r="T102" s="209"/>
      <c r="U102" s="209"/>
      <c r="V102" s="209">
        <v>0.1656</v>
      </c>
      <c r="W102" s="209" t="s">
        <v>3825</v>
      </c>
      <c r="X102" s="209" t="s">
        <v>3839</v>
      </c>
      <c r="Y102" s="209" t="s">
        <v>3278</v>
      </c>
      <c r="Z102" s="209" t="s">
        <v>4031</v>
      </c>
      <c r="AA102" s="209" t="s">
        <v>4299</v>
      </c>
    </row>
    <row r="103" spans="1:27" x14ac:dyDescent="0.25">
      <c r="A103" s="160"/>
      <c r="B103" s="202" t="s">
        <v>4032</v>
      </c>
      <c r="C103" s="202">
        <v>37262531000162</v>
      </c>
      <c r="D103" s="202" t="s">
        <v>706</v>
      </c>
      <c r="E103" s="202" t="s">
        <v>397</v>
      </c>
      <c r="F103" s="202" t="s">
        <v>4163</v>
      </c>
      <c r="G103" s="202" t="s">
        <v>3824</v>
      </c>
      <c r="H103" s="202" t="s">
        <v>3823</v>
      </c>
      <c r="I103" s="202" t="s">
        <v>4301</v>
      </c>
      <c r="J103" s="154">
        <v>44133</v>
      </c>
      <c r="K103" s="125" t="s">
        <v>4197</v>
      </c>
      <c r="L103" s="125" t="s">
        <v>4298</v>
      </c>
      <c r="M103" s="238">
        <v>12598579.3700333</v>
      </c>
      <c r="N103" s="239">
        <v>5.0000000000000001E-3</v>
      </c>
      <c r="O103" s="209">
        <v>5.0000000000000001E-3</v>
      </c>
      <c r="P103" s="152">
        <v>0.2</v>
      </c>
      <c r="Q103" s="152">
        <v>0</v>
      </c>
      <c r="R103" s="152">
        <v>0</v>
      </c>
      <c r="S103" s="152">
        <v>0.1368</v>
      </c>
      <c r="T103" s="209">
        <v>0.31519999999999998</v>
      </c>
      <c r="U103" s="209">
        <v>0.31119999999999998</v>
      </c>
      <c r="V103" s="209">
        <v>0.192</v>
      </c>
      <c r="W103" s="209" t="s">
        <v>3278</v>
      </c>
      <c r="X103" s="209" t="s">
        <v>357</v>
      </c>
      <c r="Y103" s="209" t="s">
        <v>3278</v>
      </c>
      <c r="Z103" s="209"/>
      <c r="AA103" s="209" t="s">
        <v>4299</v>
      </c>
    </row>
    <row r="104" spans="1:27" x14ac:dyDescent="0.25">
      <c r="A104" s="160"/>
      <c r="B104" s="202" t="s">
        <v>4033</v>
      </c>
      <c r="C104" s="202">
        <v>34027608000121</v>
      </c>
      <c r="D104" s="202" t="s">
        <v>706</v>
      </c>
      <c r="E104" s="202" t="s">
        <v>397</v>
      </c>
      <c r="F104" s="202" t="s">
        <v>4163</v>
      </c>
      <c r="G104" s="202" t="s">
        <v>3828</v>
      </c>
      <c r="H104" s="202" t="s">
        <v>3823</v>
      </c>
      <c r="I104" s="202"/>
      <c r="J104" s="154">
        <v>43860</v>
      </c>
      <c r="K104" s="125" t="s">
        <v>4193</v>
      </c>
      <c r="L104" s="125" t="s">
        <v>4206</v>
      </c>
      <c r="M104" s="238">
        <v>1460051.7788581999</v>
      </c>
      <c r="N104" s="239">
        <v>1.4999999999999999E-2</v>
      </c>
      <c r="O104" s="209">
        <v>1.4999999999999999E-2</v>
      </c>
      <c r="P104" s="152">
        <v>0.2</v>
      </c>
      <c r="Q104" s="152">
        <v>0</v>
      </c>
      <c r="R104" s="152">
        <v>0</v>
      </c>
      <c r="S104" s="152">
        <v>-0.73809999999999998</v>
      </c>
      <c r="T104" s="209">
        <v>-0.86340000000000006</v>
      </c>
      <c r="U104" s="209">
        <v>-0.85659999999999992</v>
      </c>
      <c r="V104" s="209">
        <v>-0.875</v>
      </c>
      <c r="W104" s="209" t="s">
        <v>3825</v>
      </c>
      <c r="X104" s="209" t="s">
        <v>3839</v>
      </c>
      <c r="Y104" s="209" t="s">
        <v>3278</v>
      </c>
      <c r="Z104" s="209" t="s">
        <v>4034</v>
      </c>
      <c r="AA104" s="209" t="s">
        <v>4299</v>
      </c>
    </row>
    <row r="105" spans="1:27" x14ac:dyDescent="0.25">
      <c r="A105" s="160"/>
      <c r="B105" s="202" t="s">
        <v>4035</v>
      </c>
      <c r="C105" s="202">
        <v>44466492000180</v>
      </c>
      <c r="D105" s="202" t="s">
        <v>706</v>
      </c>
      <c r="E105" s="202" t="s">
        <v>397</v>
      </c>
      <c r="F105" s="202" t="s">
        <v>4163</v>
      </c>
      <c r="G105" s="202" t="s">
        <v>3828</v>
      </c>
      <c r="H105" s="202" t="s">
        <v>3823</v>
      </c>
      <c r="I105" s="202" t="s">
        <v>4301</v>
      </c>
      <c r="J105" s="154">
        <v>44869</v>
      </c>
      <c r="K105" s="125" t="s">
        <v>4392</v>
      </c>
      <c r="L105" s="125" t="s">
        <v>4191</v>
      </c>
      <c r="M105" s="238">
        <v>373774330.43353438</v>
      </c>
      <c r="N105" s="239">
        <v>1.4999999999999999E-2</v>
      </c>
      <c r="O105" s="209">
        <v>1.6199999999999999E-2</v>
      </c>
      <c r="P105" s="152">
        <v>0.2</v>
      </c>
      <c r="Q105" s="152">
        <v>1.5E-3</v>
      </c>
      <c r="R105" s="152">
        <v>0.01</v>
      </c>
      <c r="S105" s="152">
        <v>0.14299999999999999</v>
      </c>
      <c r="T105" s="209">
        <v>0.3775</v>
      </c>
      <c r="U105" s="209">
        <v>0.42880000000000001</v>
      </c>
      <c r="V105" s="209">
        <v>0.3911</v>
      </c>
      <c r="W105" s="209" t="s">
        <v>3825</v>
      </c>
      <c r="X105" s="209" t="s">
        <v>2464</v>
      </c>
      <c r="Y105" s="209" t="s">
        <v>3278</v>
      </c>
      <c r="Z105" s="209" t="s">
        <v>4447</v>
      </c>
      <c r="AA105" s="209" t="s">
        <v>4299</v>
      </c>
    </row>
    <row r="106" spans="1:27" x14ac:dyDescent="0.25">
      <c r="A106" s="160"/>
      <c r="B106" s="202" t="s">
        <v>4036</v>
      </c>
      <c r="C106" s="202">
        <v>44466492000180</v>
      </c>
      <c r="D106" s="202" t="s">
        <v>706</v>
      </c>
      <c r="E106" s="202" t="s">
        <v>397</v>
      </c>
      <c r="F106" s="202" t="s">
        <v>4163</v>
      </c>
      <c r="G106" s="202" t="s">
        <v>3828</v>
      </c>
      <c r="H106" s="202" t="s">
        <v>3823</v>
      </c>
      <c r="I106" s="202" t="s">
        <v>4301</v>
      </c>
      <c r="J106" s="154">
        <v>44869</v>
      </c>
      <c r="K106" s="125" t="s">
        <v>4392</v>
      </c>
      <c r="L106" s="125" t="s">
        <v>4191</v>
      </c>
      <c r="M106" s="238">
        <v>42078251.597748779</v>
      </c>
      <c r="N106" s="239">
        <v>1.4999999999999999E-2</v>
      </c>
      <c r="O106" s="209">
        <v>1.6199999999999999E-2</v>
      </c>
      <c r="P106" s="152">
        <v>0.2</v>
      </c>
      <c r="Q106" s="152">
        <v>1.5E-3</v>
      </c>
      <c r="R106" s="152">
        <v>0.01</v>
      </c>
      <c r="S106" s="152">
        <v>0.1424</v>
      </c>
      <c r="T106" s="209">
        <v>0.37569999999999998</v>
      </c>
      <c r="U106" s="209">
        <v>0.43340000000000001</v>
      </c>
      <c r="V106" s="209">
        <v>0.43719999999999998</v>
      </c>
      <c r="W106" s="209" t="s">
        <v>3825</v>
      </c>
      <c r="X106" s="209" t="s">
        <v>2464</v>
      </c>
      <c r="Y106" s="209" t="s">
        <v>3278</v>
      </c>
      <c r="Z106" s="209" t="s">
        <v>4448</v>
      </c>
      <c r="AA106" s="209" t="s">
        <v>4299</v>
      </c>
    </row>
    <row r="107" spans="1:27" x14ac:dyDescent="0.25">
      <c r="A107" s="160"/>
      <c r="B107" s="202" t="s">
        <v>4426</v>
      </c>
      <c r="C107" s="202">
        <v>44466492000180</v>
      </c>
      <c r="D107" s="202" t="s">
        <v>706</v>
      </c>
      <c r="E107" s="202" t="s">
        <v>397</v>
      </c>
      <c r="F107" s="202"/>
      <c r="G107" s="202" t="s">
        <v>3828</v>
      </c>
      <c r="H107" s="202" t="s">
        <v>3823</v>
      </c>
      <c r="I107" s="202"/>
      <c r="J107" s="154">
        <v>44869</v>
      </c>
      <c r="K107" s="125"/>
      <c r="L107" s="125"/>
      <c r="M107" s="238">
        <v>40122419.739206292</v>
      </c>
      <c r="N107" s="239">
        <v>1.4999999999999999E-2</v>
      </c>
      <c r="O107" s="209">
        <v>1.6199999999999999E-2</v>
      </c>
      <c r="P107" s="152">
        <v>0.2</v>
      </c>
      <c r="Q107" s="152">
        <v>1.5E-3</v>
      </c>
      <c r="R107" s="152">
        <v>0.01</v>
      </c>
      <c r="S107" s="152"/>
      <c r="T107" s="209"/>
      <c r="U107" s="209"/>
      <c r="V107" s="209"/>
      <c r="W107" s="209" t="s">
        <v>3825</v>
      </c>
      <c r="X107" s="209" t="s">
        <v>2464</v>
      </c>
      <c r="Y107" s="209" t="s">
        <v>3278</v>
      </c>
      <c r="Z107" s="209" t="s">
        <v>4448</v>
      </c>
      <c r="AA107" s="209"/>
    </row>
    <row r="108" spans="1:27" x14ac:dyDescent="0.25">
      <c r="A108" s="160"/>
      <c r="B108" s="202" t="s">
        <v>4037</v>
      </c>
      <c r="C108" s="202">
        <v>55128678000146</v>
      </c>
      <c r="D108" s="202" t="s">
        <v>706</v>
      </c>
      <c r="E108" s="202" t="s">
        <v>397</v>
      </c>
      <c r="F108" s="202" t="s">
        <v>4163</v>
      </c>
      <c r="G108" s="202" t="s">
        <v>3828</v>
      </c>
      <c r="H108" s="202" t="s">
        <v>3823</v>
      </c>
      <c r="I108" s="202" t="s">
        <v>4301</v>
      </c>
      <c r="J108" s="154">
        <v>45539</v>
      </c>
      <c r="K108" s="125" t="s">
        <v>4207</v>
      </c>
      <c r="L108" s="125">
        <v>5</v>
      </c>
      <c r="M108" s="238">
        <v>28972812.970027778</v>
      </c>
      <c r="N108" s="239">
        <v>1.72E-2</v>
      </c>
      <c r="O108" s="209">
        <v>0</v>
      </c>
      <c r="P108" s="152">
        <v>0.2</v>
      </c>
      <c r="Q108" s="152">
        <v>2.5800000000000003E-3</v>
      </c>
      <c r="R108" s="152">
        <v>0.02</v>
      </c>
      <c r="S108" s="152">
        <v>1.2200000000000001E-2</v>
      </c>
      <c r="T108" s="209"/>
      <c r="U108" s="209"/>
      <c r="V108" s="209">
        <v>-8.8599999999999998E-2</v>
      </c>
      <c r="W108" s="209" t="s">
        <v>3825</v>
      </c>
      <c r="X108" s="209" t="s">
        <v>3839</v>
      </c>
      <c r="Y108" s="209" t="s">
        <v>3278</v>
      </c>
      <c r="Z108" s="209" t="s">
        <v>4038</v>
      </c>
      <c r="AA108" s="209" t="s">
        <v>4299</v>
      </c>
    </row>
    <row r="109" spans="1:27" x14ac:dyDescent="0.25">
      <c r="A109" s="160"/>
      <c r="B109" s="202" t="s">
        <v>4039</v>
      </c>
      <c r="C109" s="202">
        <v>55128678000146</v>
      </c>
      <c r="D109" s="202" t="s">
        <v>706</v>
      </c>
      <c r="E109" s="202" t="s">
        <v>397</v>
      </c>
      <c r="F109" s="202" t="s">
        <v>4163</v>
      </c>
      <c r="G109" s="202" t="s">
        <v>3828</v>
      </c>
      <c r="H109" s="202" t="s">
        <v>3823</v>
      </c>
      <c r="I109" s="202" t="s">
        <v>4301</v>
      </c>
      <c r="J109" s="154">
        <v>45539</v>
      </c>
      <c r="K109" s="125" t="s">
        <v>4207</v>
      </c>
      <c r="L109" s="125">
        <v>5</v>
      </c>
      <c r="M109" s="238">
        <v>19907820.210016329</v>
      </c>
      <c r="N109" s="239">
        <v>1.72E-2</v>
      </c>
      <c r="O109" s="209">
        <v>0</v>
      </c>
      <c r="P109" s="152">
        <v>0.2</v>
      </c>
      <c r="Q109" s="152">
        <v>2.5800000000000003E-3</v>
      </c>
      <c r="R109" s="152">
        <v>0.02</v>
      </c>
      <c r="S109" s="152">
        <v>-5.0000000000000001E-3</v>
      </c>
      <c r="T109" s="209"/>
      <c r="U109" s="209"/>
      <c r="V109" s="209">
        <v>-0.1042</v>
      </c>
      <c r="W109" s="209" t="s">
        <v>3825</v>
      </c>
      <c r="X109" s="209" t="s">
        <v>3839</v>
      </c>
      <c r="Y109" s="209" t="s">
        <v>3278</v>
      </c>
      <c r="Z109" s="209" t="s">
        <v>4040</v>
      </c>
      <c r="AA109" s="209" t="s">
        <v>4299</v>
      </c>
    </row>
    <row r="110" spans="1:27" x14ac:dyDescent="0.25">
      <c r="A110" s="160"/>
      <c r="B110" s="202" t="s">
        <v>4041</v>
      </c>
      <c r="C110" s="202">
        <v>55177071000156</v>
      </c>
      <c r="D110" s="202" t="s">
        <v>3923</v>
      </c>
      <c r="E110" s="202" t="s">
        <v>397</v>
      </c>
      <c r="F110" s="202" t="s">
        <v>4160</v>
      </c>
      <c r="G110" s="202" t="s">
        <v>160</v>
      </c>
      <c r="H110" s="202" t="s">
        <v>3823</v>
      </c>
      <c r="I110" s="202"/>
      <c r="J110" s="154">
        <v>45539</v>
      </c>
      <c r="K110" s="125" t="s">
        <v>4207</v>
      </c>
      <c r="L110" s="125"/>
      <c r="M110" s="238">
        <v>65597816.736197948</v>
      </c>
      <c r="N110" s="239">
        <v>5.0000000000000001E-4</v>
      </c>
      <c r="O110" s="209">
        <v>2E-3</v>
      </c>
      <c r="P110" s="152">
        <v>0</v>
      </c>
      <c r="Q110" s="152">
        <v>0</v>
      </c>
      <c r="R110" s="152">
        <v>0</v>
      </c>
      <c r="S110" s="152">
        <v>0.14299999999999999</v>
      </c>
      <c r="T110" s="209"/>
      <c r="U110" s="209"/>
      <c r="V110" s="209">
        <v>0.1757</v>
      </c>
      <c r="W110" s="209" t="s">
        <v>3924</v>
      </c>
      <c r="X110" s="209" t="s">
        <v>3839</v>
      </c>
      <c r="Y110" s="209" t="s">
        <v>2949</v>
      </c>
      <c r="Z110" s="209" t="s">
        <v>4546</v>
      </c>
      <c r="AA110" s="209" t="s">
        <v>4299</v>
      </c>
    </row>
    <row r="111" spans="1:27" x14ac:dyDescent="0.25">
      <c r="A111" s="160"/>
      <c r="B111" s="202" t="s">
        <v>4042</v>
      </c>
      <c r="C111" s="202">
        <v>55128667000166</v>
      </c>
      <c r="D111" s="202" t="s">
        <v>706</v>
      </c>
      <c r="E111" s="202" t="s">
        <v>397</v>
      </c>
      <c r="F111" s="202" t="s">
        <v>4163</v>
      </c>
      <c r="G111" s="202" t="s">
        <v>3828</v>
      </c>
      <c r="H111" s="202" t="s">
        <v>3823</v>
      </c>
      <c r="I111" s="202" t="s">
        <v>4301</v>
      </c>
      <c r="J111" s="154">
        <v>45546</v>
      </c>
      <c r="K111" s="125" t="s">
        <v>4207</v>
      </c>
      <c r="L111" s="125">
        <v>5</v>
      </c>
      <c r="M111" s="238">
        <v>64355774.199686967</v>
      </c>
      <c r="N111" s="239">
        <v>1.1999999999999999E-3</v>
      </c>
      <c r="O111" s="209">
        <v>1.72E-2</v>
      </c>
      <c r="P111" s="152"/>
      <c r="Q111" s="152">
        <v>0</v>
      </c>
      <c r="R111" s="152"/>
      <c r="S111" s="152"/>
      <c r="T111" s="209"/>
      <c r="U111" s="209"/>
      <c r="V111" s="209">
        <v>-6.0299999999999999E-2</v>
      </c>
      <c r="W111" s="209" t="s">
        <v>3825</v>
      </c>
      <c r="X111" s="209" t="s">
        <v>3839</v>
      </c>
      <c r="Y111" s="209" t="s">
        <v>3278</v>
      </c>
      <c r="Z111" s="209" t="s">
        <v>4043</v>
      </c>
      <c r="AA111" s="209" t="s">
        <v>4299</v>
      </c>
    </row>
    <row r="112" spans="1:27" x14ac:dyDescent="0.25">
      <c r="A112" s="160"/>
      <c r="B112" s="202" t="s">
        <v>4044</v>
      </c>
      <c r="C112" s="202">
        <v>55128667000166</v>
      </c>
      <c r="D112" s="202" t="s">
        <v>706</v>
      </c>
      <c r="E112" s="202" t="s">
        <v>397</v>
      </c>
      <c r="F112" s="202" t="s">
        <v>4163</v>
      </c>
      <c r="G112" s="202" t="s">
        <v>3828</v>
      </c>
      <c r="H112" s="202" t="s">
        <v>3823</v>
      </c>
      <c r="I112" s="202" t="s">
        <v>4301</v>
      </c>
      <c r="J112" s="154">
        <v>45546</v>
      </c>
      <c r="K112" s="125" t="s">
        <v>4207</v>
      </c>
      <c r="L112" s="125">
        <v>5</v>
      </c>
      <c r="M112" s="238">
        <v>3451166.7900170828</v>
      </c>
      <c r="N112" s="239">
        <v>1.1999999999999999E-3</v>
      </c>
      <c r="O112" s="209">
        <v>1.72E-2</v>
      </c>
      <c r="P112" s="152"/>
      <c r="Q112" s="152">
        <v>0</v>
      </c>
      <c r="R112" s="152"/>
      <c r="S112" s="152"/>
      <c r="T112" s="209"/>
      <c r="U112" s="209"/>
      <c r="V112" s="209">
        <v>-6.0299999999999999E-2</v>
      </c>
      <c r="W112" s="209" t="s">
        <v>3825</v>
      </c>
      <c r="X112" s="209" t="s">
        <v>3839</v>
      </c>
      <c r="Y112" s="209" t="s">
        <v>3278</v>
      </c>
      <c r="Z112" s="209" t="s">
        <v>4045</v>
      </c>
      <c r="AA112" s="209" t="s">
        <v>4299</v>
      </c>
    </row>
    <row r="113" spans="1:27" x14ac:dyDescent="0.25">
      <c r="A113" s="160"/>
      <c r="B113" s="202" t="s">
        <v>4046</v>
      </c>
      <c r="C113" s="202">
        <v>57378715000108</v>
      </c>
      <c r="D113" s="202" t="s">
        <v>706</v>
      </c>
      <c r="E113" s="202" t="s">
        <v>397</v>
      </c>
      <c r="F113" s="202" t="s">
        <v>4163</v>
      </c>
      <c r="G113" s="202" t="s">
        <v>3828</v>
      </c>
      <c r="H113" s="202" t="s">
        <v>3823</v>
      </c>
      <c r="I113" s="202" t="s">
        <v>4301</v>
      </c>
      <c r="J113" s="154">
        <v>45742</v>
      </c>
      <c r="K113" s="125" t="s">
        <v>4207</v>
      </c>
      <c r="L113" s="125">
        <v>5</v>
      </c>
      <c r="M113" s="238">
        <v>10977169.51702244</v>
      </c>
      <c r="N113" s="239">
        <v>1.1999999999999999E-3</v>
      </c>
      <c r="O113" s="209">
        <v>1.72E-2</v>
      </c>
      <c r="P113" s="152"/>
      <c r="Q113" s="152">
        <v>0</v>
      </c>
      <c r="R113" s="152"/>
      <c r="S113" s="152"/>
      <c r="T113" s="209"/>
      <c r="U113" s="209"/>
      <c r="V113" s="209">
        <v>-5.7799999999999997E-2</v>
      </c>
      <c r="W113" s="209" t="s">
        <v>3825</v>
      </c>
      <c r="X113" s="209" t="s">
        <v>3839</v>
      </c>
      <c r="Y113" s="209" t="s">
        <v>3278</v>
      </c>
      <c r="Z113" s="209" t="s">
        <v>4449</v>
      </c>
      <c r="AA113" s="209" t="s">
        <v>4299</v>
      </c>
    </row>
    <row r="114" spans="1:27" x14ac:dyDescent="0.25">
      <c r="A114" s="160"/>
      <c r="B114" s="202" t="s">
        <v>4047</v>
      </c>
      <c r="C114" s="202">
        <v>57378715000108</v>
      </c>
      <c r="D114" s="202" t="s">
        <v>706</v>
      </c>
      <c r="E114" s="202" t="s">
        <v>397</v>
      </c>
      <c r="F114" s="202" t="s">
        <v>4163</v>
      </c>
      <c r="G114" s="202" t="s">
        <v>3828</v>
      </c>
      <c r="H114" s="202" t="s">
        <v>3823</v>
      </c>
      <c r="I114" s="202" t="s">
        <v>4301</v>
      </c>
      <c r="J114" s="154">
        <v>45742</v>
      </c>
      <c r="K114" s="125" t="s">
        <v>4207</v>
      </c>
      <c r="L114" s="125">
        <v>5</v>
      </c>
      <c r="M114" s="238">
        <v>3363971.2999978801</v>
      </c>
      <c r="N114" s="239">
        <v>1.1999999999999999E-3</v>
      </c>
      <c r="O114" s="209">
        <v>1.72E-2</v>
      </c>
      <c r="P114" s="152"/>
      <c r="Q114" s="152">
        <v>0</v>
      </c>
      <c r="R114" s="152"/>
      <c r="S114" s="152"/>
      <c r="T114" s="209"/>
      <c r="U114" s="209"/>
      <c r="V114" s="209">
        <v>-5.7799999999999997E-2</v>
      </c>
      <c r="W114" s="209" t="s">
        <v>3825</v>
      </c>
      <c r="X114" s="209" t="s">
        <v>3839</v>
      </c>
      <c r="Y114" s="209" t="s">
        <v>3278</v>
      </c>
      <c r="Z114" s="209" t="s">
        <v>4450</v>
      </c>
      <c r="AA114" s="209" t="s">
        <v>4299</v>
      </c>
    </row>
    <row r="115" spans="1:27" x14ac:dyDescent="0.25">
      <c r="A115" s="160"/>
      <c r="B115" s="202" t="s">
        <v>4048</v>
      </c>
      <c r="C115" s="202">
        <v>41394983000175</v>
      </c>
      <c r="D115" s="202" t="s">
        <v>706</v>
      </c>
      <c r="E115" s="202" t="s">
        <v>397</v>
      </c>
      <c r="F115" s="202" t="s">
        <v>4163</v>
      </c>
      <c r="G115" s="202" t="s">
        <v>3828</v>
      </c>
      <c r="H115" s="202" t="s">
        <v>3842</v>
      </c>
      <c r="I115" s="202" t="s">
        <v>4393</v>
      </c>
      <c r="J115" s="154">
        <v>44452</v>
      </c>
      <c r="K115" s="125" t="s">
        <v>4394</v>
      </c>
      <c r="L115" s="125">
        <v>3</v>
      </c>
      <c r="M115" s="238">
        <v>33333809.797499601</v>
      </c>
      <c r="N115" s="239">
        <v>1.5E-3</v>
      </c>
      <c r="O115" s="209"/>
      <c r="P115" s="152">
        <v>0.2</v>
      </c>
      <c r="Q115" s="152">
        <v>1.4999999999999999E-4</v>
      </c>
      <c r="R115" s="152">
        <v>0.01</v>
      </c>
      <c r="S115" s="152">
        <v>0.19009999999999999</v>
      </c>
      <c r="T115" s="209">
        <v>9.8100000000000007E-2</v>
      </c>
      <c r="U115" s="209">
        <v>-4.1200000000000001E-2</v>
      </c>
      <c r="V115" s="209">
        <v>-9.1499999999999998E-2</v>
      </c>
      <c r="W115" s="209" t="s">
        <v>3931</v>
      </c>
      <c r="X115" s="209" t="s">
        <v>3846</v>
      </c>
      <c r="Y115" s="209" t="s">
        <v>3844</v>
      </c>
      <c r="Z115" s="209" t="s">
        <v>4049</v>
      </c>
      <c r="AA115" s="209" t="s">
        <v>4299</v>
      </c>
    </row>
    <row r="116" spans="1:27" x14ac:dyDescent="0.25">
      <c r="A116" s="160"/>
      <c r="B116" s="202" t="s">
        <v>4050</v>
      </c>
      <c r="C116" s="202">
        <v>41687480000198</v>
      </c>
      <c r="D116" s="202" t="s">
        <v>706</v>
      </c>
      <c r="E116" s="202" t="s">
        <v>397</v>
      </c>
      <c r="F116" s="202" t="s">
        <v>4163</v>
      </c>
      <c r="G116" s="202" t="s">
        <v>3828</v>
      </c>
      <c r="H116" s="202" t="s">
        <v>3842</v>
      </c>
      <c r="I116" s="202" t="s">
        <v>4393</v>
      </c>
      <c r="J116" s="154">
        <v>44490</v>
      </c>
      <c r="K116" s="125" t="s">
        <v>4394</v>
      </c>
      <c r="L116" s="125">
        <v>3</v>
      </c>
      <c r="M116" s="238">
        <v>53972718.479795597</v>
      </c>
      <c r="N116" s="239">
        <v>1.5E-3</v>
      </c>
      <c r="O116" s="209"/>
      <c r="P116" s="152">
        <v>0.2</v>
      </c>
      <c r="Q116" s="152">
        <v>1.4999999999999999E-4</v>
      </c>
      <c r="R116" s="152">
        <v>0.01</v>
      </c>
      <c r="S116" s="152">
        <v>0.1852</v>
      </c>
      <c r="T116" s="209">
        <v>9.3800000000000008E-2</v>
      </c>
      <c r="U116" s="209">
        <v>-3.78E-2</v>
      </c>
      <c r="V116" s="209">
        <v>-0.12970000000000001</v>
      </c>
      <c r="W116" s="209" t="s">
        <v>3931</v>
      </c>
      <c r="X116" s="209" t="s">
        <v>3846</v>
      </c>
      <c r="Y116" s="209" t="s">
        <v>3844</v>
      </c>
      <c r="Z116" s="209" t="s">
        <v>4051</v>
      </c>
      <c r="AA116" s="209" t="s">
        <v>4299</v>
      </c>
    </row>
    <row r="117" spans="1:27" x14ac:dyDescent="0.25">
      <c r="A117" s="160"/>
      <c r="B117" s="202" t="s">
        <v>4052</v>
      </c>
      <c r="C117" s="202">
        <v>36554324000119</v>
      </c>
      <c r="D117" s="202" t="s">
        <v>706</v>
      </c>
      <c r="E117" s="202" t="s">
        <v>397</v>
      </c>
      <c r="F117" s="202" t="s">
        <v>4150</v>
      </c>
      <c r="G117" s="202" t="s">
        <v>110</v>
      </c>
      <c r="H117" s="202" t="s">
        <v>3842</v>
      </c>
      <c r="I117" s="202"/>
      <c r="J117" s="154">
        <v>44169</v>
      </c>
      <c r="K117" s="125" t="s">
        <v>4202</v>
      </c>
      <c r="L117" s="125">
        <v>2</v>
      </c>
      <c r="M117" s="238">
        <v>154812707.30497479</v>
      </c>
      <c r="N117" s="239">
        <v>0.02</v>
      </c>
      <c r="O117" s="209">
        <v>0</v>
      </c>
      <c r="P117" s="152">
        <v>0.2</v>
      </c>
      <c r="Q117" s="152">
        <v>2E-3</v>
      </c>
      <c r="R117" s="152">
        <v>0.01</v>
      </c>
      <c r="S117" s="152">
        <v>-9.7899999999999987E-2</v>
      </c>
      <c r="T117" s="209">
        <v>-1.4999999999999999E-2</v>
      </c>
      <c r="U117" s="209">
        <v>9.2799999999999994E-2</v>
      </c>
      <c r="V117" s="209">
        <v>0.32540000000000002</v>
      </c>
      <c r="W117" s="209" t="s">
        <v>3830</v>
      </c>
      <c r="X117" s="209" t="s">
        <v>3846</v>
      </c>
      <c r="Y117" s="209" t="s">
        <v>3844</v>
      </c>
      <c r="Z117" s="209" t="s">
        <v>4053</v>
      </c>
      <c r="AA117" s="209" t="s">
        <v>4299</v>
      </c>
    </row>
    <row r="118" spans="1:27" x14ac:dyDescent="0.25">
      <c r="A118" s="160"/>
      <c r="B118" s="202" t="s">
        <v>4286</v>
      </c>
      <c r="C118" s="202">
        <v>52114658000128</v>
      </c>
      <c r="D118" s="202" t="s">
        <v>706</v>
      </c>
      <c r="E118" s="202" t="s">
        <v>397</v>
      </c>
      <c r="F118" s="202" t="s">
        <v>4163</v>
      </c>
      <c r="G118" s="202" t="s">
        <v>3828</v>
      </c>
      <c r="H118" s="202" t="s">
        <v>3823</v>
      </c>
      <c r="I118" s="202"/>
      <c r="J118" s="154">
        <v>45177</v>
      </c>
      <c r="K118" s="125" t="s">
        <v>4392</v>
      </c>
      <c r="L118" s="125" t="s">
        <v>4191</v>
      </c>
      <c r="M118" s="238">
        <v>87321048.81928204</v>
      </c>
      <c r="N118" s="239">
        <v>1.12E-2</v>
      </c>
      <c r="O118" s="209">
        <v>1.12E-2</v>
      </c>
      <c r="P118" s="152">
        <v>0.2</v>
      </c>
      <c r="Q118" s="152">
        <v>0</v>
      </c>
      <c r="R118" s="152">
        <v>0</v>
      </c>
      <c r="S118" s="152">
        <v>0.22239999999999999</v>
      </c>
      <c r="T118" s="209"/>
      <c r="U118" s="209"/>
      <c r="V118" s="209">
        <v>0.2064</v>
      </c>
      <c r="W118" s="209" t="s">
        <v>3825</v>
      </c>
      <c r="X118" s="209" t="s">
        <v>2464</v>
      </c>
      <c r="Y118" s="209" t="s">
        <v>3278</v>
      </c>
      <c r="Z118" s="209" t="s">
        <v>4054</v>
      </c>
      <c r="AA118" s="209" t="s">
        <v>4299</v>
      </c>
    </row>
    <row r="119" spans="1:27" x14ac:dyDescent="0.25">
      <c r="A119" s="160"/>
      <c r="B119" s="202" t="s">
        <v>4055</v>
      </c>
      <c r="C119" s="202">
        <v>21523833000107</v>
      </c>
      <c r="D119" s="202" t="s">
        <v>706</v>
      </c>
      <c r="E119" s="202" t="s">
        <v>397</v>
      </c>
      <c r="F119" s="202" t="s">
        <v>4159</v>
      </c>
      <c r="G119" s="202" t="s">
        <v>3828</v>
      </c>
      <c r="H119" s="202" t="s">
        <v>3823</v>
      </c>
      <c r="I119" s="202" t="s">
        <v>4395</v>
      </c>
      <c r="J119" s="154">
        <v>43951</v>
      </c>
      <c r="K119" s="125" t="s">
        <v>4204</v>
      </c>
      <c r="L119" s="125" t="s">
        <v>4366</v>
      </c>
      <c r="M119" s="238">
        <v>1673271964.7333889</v>
      </c>
      <c r="N119" s="239">
        <v>0.02</v>
      </c>
      <c r="O119" s="209">
        <v>0</v>
      </c>
      <c r="P119" s="152">
        <v>0.2</v>
      </c>
      <c r="Q119" s="152">
        <v>2E-3</v>
      </c>
      <c r="R119" s="152">
        <v>0.01</v>
      </c>
      <c r="S119" s="152">
        <v>-5.8500000000000003E-2</v>
      </c>
      <c r="T119" s="209">
        <v>-2.5600000000000001E-2</v>
      </c>
      <c r="U119" s="209">
        <v>0.1173</v>
      </c>
      <c r="V119" s="209">
        <v>0.46639999999999998</v>
      </c>
      <c r="W119" s="209" t="s">
        <v>3280</v>
      </c>
      <c r="X119" s="209" t="s">
        <v>2464</v>
      </c>
      <c r="Y119" s="209" t="s">
        <v>781</v>
      </c>
      <c r="Z119" s="209" t="s">
        <v>4451</v>
      </c>
      <c r="AA119" s="209" t="s">
        <v>4299</v>
      </c>
    </row>
    <row r="120" spans="1:27" x14ac:dyDescent="0.25">
      <c r="A120" s="160"/>
      <c r="B120" s="202" t="s">
        <v>4056</v>
      </c>
      <c r="C120" s="202">
        <v>21523833000107</v>
      </c>
      <c r="D120" s="202" t="s">
        <v>706</v>
      </c>
      <c r="E120" s="202" t="s">
        <v>397</v>
      </c>
      <c r="F120" s="202" t="s">
        <v>4159</v>
      </c>
      <c r="G120" s="202" t="s">
        <v>3828</v>
      </c>
      <c r="H120" s="202" t="s">
        <v>3823</v>
      </c>
      <c r="I120" s="202" t="s">
        <v>4395</v>
      </c>
      <c r="J120" s="154">
        <v>43951</v>
      </c>
      <c r="K120" s="125" t="s">
        <v>4204</v>
      </c>
      <c r="L120" s="125" t="s">
        <v>4366</v>
      </c>
      <c r="M120" s="238">
        <v>109723622.7370816</v>
      </c>
      <c r="N120" s="239">
        <v>0.02</v>
      </c>
      <c r="O120" s="209">
        <v>0</v>
      </c>
      <c r="P120" s="152">
        <v>0.2</v>
      </c>
      <c r="Q120" s="152">
        <v>2E-3</v>
      </c>
      <c r="R120" s="152">
        <v>0.01</v>
      </c>
      <c r="S120" s="152">
        <v>-5.8500000000000003E-2</v>
      </c>
      <c r="T120" s="209">
        <v>-2.5600000000000001E-2</v>
      </c>
      <c r="U120" s="209">
        <v>0.1173</v>
      </c>
      <c r="V120" s="209">
        <v>0.46639999999999998</v>
      </c>
      <c r="W120" s="209" t="s">
        <v>3280</v>
      </c>
      <c r="X120" s="209" t="s">
        <v>2464</v>
      </c>
      <c r="Y120" s="209" t="s">
        <v>781</v>
      </c>
      <c r="Z120" s="209" t="s">
        <v>4057</v>
      </c>
      <c r="AA120" s="209" t="s">
        <v>4299</v>
      </c>
    </row>
    <row r="121" spans="1:27" x14ac:dyDescent="0.25">
      <c r="A121" s="160"/>
      <c r="B121" s="202" t="s">
        <v>4058</v>
      </c>
      <c r="C121" s="202">
        <v>21523833000107</v>
      </c>
      <c r="D121" s="202" t="s">
        <v>706</v>
      </c>
      <c r="E121" s="202" t="s">
        <v>397</v>
      </c>
      <c r="F121" s="202" t="s">
        <v>4159</v>
      </c>
      <c r="G121" s="202" t="s">
        <v>3828</v>
      </c>
      <c r="H121" s="202" t="s">
        <v>3823</v>
      </c>
      <c r="I121" s="202" t="s">
        <v>4395</v>
      </c>
      <c r="J121" s="154">
        <v>43951</v>
      </c>
      <c r="K121" s="125" t="s">
        <v>4204</v>
      </c>
      <c r="L121" s="125" t="s">
        <v>4366</v>
      </c>
      <c r="M121" s="238">
        <v>93553924.606873617</v>
      </c>
      <c r="N121" s="239">
        <v>0.02</v>
      </c>
      <c r="O121" s="209">
        <v>0</v>
      </c>
      <c r="P121" s="152">
        <v>0.2</v>
      </c>
      <c r="Q121" s="152">
        <v>2E-3</v>
      </c>
      <c r="R121" s="152">
        <v>0.01</v>
      </c>
      <c r="S121" s="152">
        <v>-5.8500000000000003E-2</v>
      </c>
      <c r="T121" s="209">
        <v>-2.5600000000000001E-2</v>
      </c>
      <c r="U121" s="209">
        <v>0.1173</v>
      </c>
      <c r="V121" s="209">
        <v>0.46639999999999998</v>
      </c>
      <c r="W121" s="209" t="s">
        <v>3280</v>
      </c>
      <c r="X121" s="209" t="s">
        <v>2464</v>
      </c>
      <c r="Y121" s="209" t="s">
        <v>781</v>
      </c>
      <c r="Z121" s="209" t="s">
        <v>4452</v>
      </c>
      <c r="AA121" s="209" t="s">
        <v>4299</v>
      </c>
    </row>
    <row r="122" spans="1:27" x14ac:dyDescent="0.25">
      <c r="A122" s="160"/>
      <c r="B122" s="202" t="s">
        <v>4059</v>
      </c>
      <c r="C122" s="202">
        <v>46153324000160</v>
      </c>
      <c r="D122" s="202" t="s">
        <v>706</v>
      </c>
      <c r="E122" s="202" t="s">
        <v>397</v>
      </c>
      <c r="F122" s="202" t="s">
        <v>4159</v>
      </c>
      <c r="G122" s="202" t="s">
        <v>3828</v>
      </c>
      <c r="H122" s="202" t="s">
        <v>3823</v>
      </c>
      <c r="I122" s="202" t="s">
        <v>4297</v>
      </c>
      <c r="J122" s="154">
        <v>45050</v>
      </c>
      <c r="K122" s="125" t="s">
        <v>4193</v>
      </c>
      <c r="L122" s="125" t="s">
        <v>4366</v>
      </c>
      <c r="M122" s="238">
        <v>933788482.74105656</v>
      </c>
      <c r="N122" s="239">
        <v>0.02</v>
      </c>
      <c r="O122" s="209"/>
      <c r="P122" s="152">
        <v>0.2</v>
      </c>
      <c r="Q122" s="152">
        <v>1E-3</v>
      </c>
      <c r="R122" s="152">
        <v>0.01</v>
      </c>
      <c r="S122" s="152">
        <v>1.6799999999999999E-2</v>
      </c>
      <c r="T122" s="209">
        <v>0.11070000000000001</v>
      </c>
      <c r="U122" s="209"/>
      <c r="V122" s="209">
        <v>4.1999999999999997E-3</v>
      </c>
      <c r="W122" s="209" t="s">
        <v>3825</v>
      </c>
      <c r="X122" s="209" t="s">
        <v>2464</v>
      </c>
      <c r="Y122" s="209" t="s">
        <v>3278</v>
      </c>
      <c r="Z122" s="209" t="s">
        <v>4453</v>
      </c>
      <c r="AA122" s="209" t="s">
        <v>4299</v>
      </c>
    </row>
    <row r="123" spans="1:27" x14ac:dyDescent="0.25">
      <c r="A123" s="160"/>
      <c r="B123" s="202" t="s">
        <v>4060</v>
      </c>
      <c r="C123" s="202">
        <v>46153324000160</v>
      </c>
      <c r="D123" s="202" t="s">
        <v>706</v>
      </c>
      <c r="E123" s="202" t="s">
        <v>397</v>
      </c>
      <c r="F123" s="202" t="s">
        <v>4159</v>
      </c>
      <c r="G123" s="202" t="s">
        <v>3828</v>
      </c>
      <c r="H123" s="202" t="s">
        <v>3823</v>
      </c>
      <c r="I123" s="202" t="s">
        <v>4297</v>
      </c>
      <c r="J123" s="154">
        <v>45050</v>
      </c>
      <c r="K123" s="125" t="s">
        <v>4193</v>
      </c>
      <c r="L123" s="125" t="s">
        <v>4366</v>
      </c>
      <c r="M123" s="238">
        <v>21641560.609928209</v>
      </c>
      <c r="N123" s="239">
        <v>0.02</v>
      </c>
      <c r="O123" s="209"/>
      <c r="P123" s="152">
        <v>0.2</v>
      </c>
      <c r="Q123" s="152">
        <v>1E-3</v>
      </c>
      <c r="R123" s="152">
        <v>0.01</v>
      </c>
      <c r="S123" s="152">
        <v>-3.27E-2</v>
      </c>
      <c r="T123" s="209">
        <v>0.1069</v>
      </c>
      <c r="U123" s="209"/>
      <c r="V123" s="209">
        <v>7.7699999999999991E-2</v>
      </c>
      <c r="W123" s="209" t="s">
        <v>3825</v>
      </c>
      <c r="X123" s="209" t="s">
        <v>2464</v>
      </c>
      <c r="Y123" s="209" t="s">
        <v>3278</v>
      </c>
      <c r="Z123" s="209" t="s">
        <v>4453</v>
      </c>
      <c r="AA123" s="209" t="s">
        <v>4299</v>
      </c>
    </row>
    <row r="124" spans="1:27" x14ac:dyDescent="0.25">
      <c r="A124" s="160"/>
      <c r="B124" s="202" t="s">
        <v>4061</v>
      </c>
      <c r="C124" s="202">
        <v>46153324000160</v>
      </c>
      <c r="D124" s="202" t="s">
        <v>706</v>
      </c>
      <c r="E124" s="202" t="s">
        <v>397</v>
      </c>
      <c r="F124" s="202" t="s">
        <v>4159</v>
      </c>
      <c r="G124" s="202" t="s">
        <v>3828</v>
      </c>
      <c r="H124" s="202" t="s">
        <v>3823</v>
      </c>
      <c r="I124" s="202" t="s">
        <v>4297</v>
      </c>
      <c r="J124" s="154">
        <v>45050</v>
      </c>
      <c r="K124" s="125" t="s">
        <v>4193</v>
      </c>
      <c r="L124" s="125" t="s">
        <v>4366</v>
      </c>
      <c r="M124" s="238">
        <v>573034281.28933966</v>
      </c>
      <c r="N124" s="239">
        <v>0.02</v>
      </c>
      <c r="O124" s="209"/>
      <c r="P124" s="152">
        <v>0.2</v>
      </c>
      <c r="Q124" s="152">
        <v>1E-3</v>
      </c>
      <c r="R124" s="152">
        <v>0.01</v>
      </c>
      <c r="S124" s="152">
        <v>1.49E-2</v>
      </c>
      <c r="T124" s="209">
        <v>0.1091</v>
      </c>
      <c r="U124" s="209"/>
      <c r="V124" s="209">
        <v>4.0000000000000001E-3</v>
      </c>
      <c r="W124" s="209" t="s">
        <v>3825</v>
      </c>
      <c r="X124" s="209" t="s">
        <v>2464</v>
      </c>
      <c r="Y124" s="209" t="s">
        <v>3278</v>
      </c>
      <c r="Z124" s="209" t="s">
        <v>4453</v>
      </c>
      <c r="AA124" s="209" t="s">
        <v>4299</v>
      </c>
    </row>
    <row r="125" spans="1:27" x14ac:dyDescent="0.25">
      <c r="A125" s="160"/>
      <c r="B125" s="202" t="s">
        <v>4062</v>
      </c>
      <c r="C125" s="202">
        <v>46153324000160</v>
      </c>
      <c r="D125" s="202" t="s">
        <v>706</v>
      </c>
      <c r="E125" s="202" t="s">
        <v>397</v>
      </c>
      <c r="F125" s="202" t="s">
        <v>4159</v>
      </c>
      <c r="G125" s="202" t="s">
        <v>3828</v>
      </c>
      <c r="H125" s="202" t="s">
        <v>3823</v>
      </c>
      <c r="I125" s="202" t="s">
        <v>4297</v>
      </c>
      <c r="J125" s="154">
        <v>45050</v>
      </c>
      <c r="K125" s="125" t="s">
        <v>4193</v>
      </c>
      <c r="L125" s="125" t="s">
        <v>4366</v>
      </c>
      <c r="M125" s="238">
        <v>36692797.270354971</v>
      </c>
      <c r="N125" s="239">
        <v>0.02</v>
      </c>
      <c r="O125" s="209"/>
      <c r="P125" s="152">
        <v>0.2</v>
      </c>
      <c r="Q125" s="152">
        <v>1E-3</v>
      </c>
      <c r="R125" s="152">
        <v>0.01</v>
      </c>
      <c r="S125" s="152">
        <v>-3.7999999999999999E-2</v>
      </c>
      <c r="T125" s="209">
        <v>9.5299999999999996E-2</v>
      </c>
      <c r="U125" s="209"/>
      <c r="V125" s="209">
        <v>5.3499999999999999E-2</v>
      </c>
      <c r="W125" s="209" t="s">
        <v>3825</v>
      </c>
      <c r="X125" s="209" t="s">
        <v>2464</v>
      </c>
      <c r="Y125" s="209" t="s">
        <v>3278</v>
      </c>
      <c r="Z125" s="209" t="s">
        <v>4453</v>
      </c>
      <c r="AA125" s="209" t="s">
        <v>4299</v>
      </c>
    </row>
    <row r="126" spans="1:27" x14ac:dyDescent="0.25">
      <c r="A126" s="160"/>
      <c r="B126" s="202" t="s">
        <v>4063</v>
      </c>
      <c r="C126" s="202">
        <v>48948713000108</v>
      </c>
      <c r="D126" s="202" t="s">
        <v>3923</v>
      </c>
      <c r="E126" s="202" t="s">
        <v>397</v>
      </c>
      <c r="F126" s="202" t="s">
        <v>4159</v>
      </c>
      <c r="G126" s="202" t="s">
        <v>160</v>
      </c>
      <c r="H126" s="202" t="s">
        <v>3823</v>
      </c>
      <c r="I126" s="202"/>
      <c r="J126" s="154">
        <v>44988</v>
      </c>
      <c r="K126" s="125" t="s">
        <v>4208</v>
      </c>
      <c r="L126" s="125"/>
      <c r="M126" s="238">
        <v>262091804.09763891</v>
      </c>
      <c r="N126" s="239">
        <v>5.0000000000000001E-4</v>
      </c>
      <c r="O126" s="209">
        <v>2E-3</v>
      </c>
      <c r="P126" s="152"/>
      <c r="Q126" s="152">
        <v>0</v>
      </c>
      <c r="R126" s="152"/>
      <c r="S126" s="152">
        <v>0.1434</v>
      </c>
      <c r="T126" s="209">
        <v>0.26950000000000002</v>
      </c>
      <c r="U126" s="209"/>
      <c r="V126" s="209">
        <v>0.4078</v>
      </c>
      <c r="W126" s="209" t="s">
        <v>3924</v>
      </c>
      <c r="X126" s="209" t="s">
        <v>2464</v>
      </c>
      <c r="Y126" s="209" t="s">
        <v>3925</v>
      </c>
      <c r="Z126" s="209" t="s">
        <v>4427</v>
      </c>
      <c r="AA126" s="209" t="s">
        <v>4299</v>
      </c>
    </row>
    <row r="127" spans="1:27" x14ac:dyDescent="0.25">
      <c r="A127" s="160"/>
      <c r="B127" s="202" t="s">
        <v>4064</v>
      </c>
      <c r="C127" s="202">
        <v>42700507000106</v>
      </c>
      <c r="D127" s="202" t="s">
        <v>706</v>
      </c>
      <c r="E127" s="202" t="s">
        <v>397</v>
      </c>
      <c r="F127" s="202" t="s">
        <v>4151</v>
      </c>
      <c r="G127" s="202" t="s">
        <v>3821</v>
      </c>
      <c r="H127" s="202" t="s">
        <v>3842</v>
      </c>
      <c r="I127" s="202"/>
      <c r="J127" s="154">
        <v>44428</v>
      </c>
      <c r="K127" s="125"/>
      <c r="L127" s="125">
        <v>1.5</v>
      </c>
      <c r="M127" s="238">
        <v>9593046.8715188932</v>
      </c>
      <c r="N127" s="239">
        <v>0.02</v>
      </c>
      <c r="O127" s="209">
        <v>2.0199999999999999E-2</v>
      </c>
      <c r="P127" s="152">
        <v>0.2</v>
      </c>
      <c r="Q127" s="152">
        <v>0</v>
      </c>
      <c r="R127" s="152">
        <v>0</v>
      </c>
      <c r="S127" s="152">
        <v>3.49E-2</v>
      </c>
      <c r="T127" s="209">
        <v>-0.36590000000000011</v>
      </c>
      <c r="U127" s="209">
        <v>-0.51539999999999997</v>
      </c>
      <c r="V127" s="209">
        <v>-0.5524</v>
      </c>
      <c r="W127" s="209" t="s">
        <v>3830</v>
      </c>
      <c r="X127" s="209" t="s">
        <v>3839</v>
      </c>
      <c r="Y127" s="209" t="s">
        <v>3844</v>
      </c>
      <c r="Z127" s="209" t="s">
        <v>4396</v>
      </c>
      <c r="AA127" s="209" t="s">
        <v>4299</v>
      </c>
    </row>
    <row r="128" spans="1:27" x14ac:dyDescent="0.25">
      <c r="A128" s="160"/>
      <c r="B128" s="202" t="s">
        <v>4065</v>
      </c>
      <c r="C128" s="202">
        <v>40634839000104</v>
      </c>
      <c r="D128" s="202" t="s">
        <v>3923</v>
      </c>
      <c r="E128" s="202" t="s">
        <v>397</v>
      </c>
      <c r="F128" s="202" t="s">
        <v>4160</v>
      </c>
      <c r="G128" s="202" t="s">
        <v>160</v>
      </c>
      <c r="H128" s="202" t="s">
        <v>3823</v>
      </c>
      <c r="I128" s="202"/>
      <c r="J128" s="154">
        <v>44300</v>
      </c>
      <c r="K128" s="125" t="s">
        <v>4198</v>
      </c>
      <c r="L128" s="125"/>
      <c r="M128" s="238">
        <v>284989117.5690769</v>
      </c>
      <c r="N128" s="239">
        <v>5.0000000000000001E-4</v>
      </c>
      <c r="O128" s="209">
        <v>2E-3</v>
      </c>
      <c r="P128" s="152">
        <v>0</v>
      </c>
      <c r="Q128" s="152"/>
      <c r="R128" s="152"/>
      <c r="S128" s="152">
        <v>0.14330000000000001</v>
      </c>
      <c r="T128" s="209">
        <v>0.26929999999999998</v>
      </c>
      <c r="U128" s="209">
        <v>0.43390000000000001</v>
      </c>
      <c r="V128" s="209">
        <v>0.68110000000000004</v>
      </c>
      <c r="W128" s="209" t="s">
        <v>3924</v>
      </c>
      <c r="X128" s="209" t="s">
        <v>357</v>
      </c>
      <c r="Y128" s="209" t="s">
        <v>3925</v>
      </c>
      <c r="Z128" s="209" t="s">
        <v>4428</v>
      </c>
      <c r="AA128" s="209" t="s">
        <v>4299</v>
      </c>
    </row>
    <row r="129" spans="1:27" x14ac:dyDescent="0.25">
      <c r="A129" s="160"/>
      <c r="B129" s="202" t="s">
        <v>4066</v>
      </c>
      <c r="C129" s="202">
        <v>39669815000101</v>
      </c>
      <c r="D129" s="202" t="s">
        <v>3923</v>
      </c>
      <c r="E129" s="202" t="s">
        <v>397</v>
      </c>
      <c r="F129" s="202" t="s">
        <v>4166</v>
      </c>
      <c r="G129" s="202" t="s">
        <v>3828</v>
      </c>
      <c r="H129" s="202" t="s">
        <v>3823</v>
      </c>
      <c r="I129" s="202" t="s">
        <v>4301</v>
      </c>
      <c r="J129" s="154">
        <v>44300</v>
      </c>
      <c r="K129" s="125" t="s">
        <v>4370</v>
      </c>
      <c r="L129" s="125" t="s">
        <v>4397</v>
      </c>
      <c r="M129" s="238">
        <v>867290718.65416396</v>
      </c>
      <c r="N129" s="239">
        <v>1.2500000000000001E-2</v>
      </c>
      <c r="O129" s="209"/>
      <c r="P129" s="152">
        <v>0.1</v>
      </c>
      <c r="Q129" s="152">
        <v>1.25E-3</v>
      </c>
      <c r="R129" s="152">
        <v>5.0000000000000001E-3</v>
      </c>
      <c r="S129" s="152">
        <v>5.2600000000000001E-2</v>
      </c>
      <c r="T129" s="209">
        <v>0.15079999999999999</v>
      </c>
      <c r="U129" s="209">
        <v>0.1158</v>
      </c>
      <c r="V129" s="209">
        <v>6.0999999999999999E-2</v>
      </c>
      <c r="W129" s="209" t="s">
        <v>3931</v>
      </c>
      <c r="X129" s="209" t="s">
        <v>3839</v>
      </c>
      <c r="Y129" s="209" t="s">
        <v>3844</v>
      </c>
      <c r="Z129" s="209" t="s">
        <v>4067</v>
      </c>
      <c r="AA129" s="209" t="s">
        <v>4299</v>
      </c>
    </row>
    <row r="130" spans="1:27" x14ac:dyDescent="0.25">
      <c r="A130" s="160"/>
      <c r="B130" s="202" t="s">
        <v>4068</v>
      </c>
      <c r="C130" s="202">
        <v>39669815000101</v>
      </c>
      <c r="D130" s="202" t="s">
        <v>3923</v>
      </c>
      <c r="E130" s="202" t="s">
        <v>397</v>
      </c>
      <c r="F130" s="202" t="s">
        <v>4166</v>
      </c>
      <c r="G130" s="202" t="s">
        <v>3828</v>
      </c>
      <c r="H130" s="202" t="s">
        <v>3823</v>
      </c>
      <c r="I130" s="202" t="s">
        <v>4301</v>
      </c>
      <c r="J130" s="154">
        <v>44300</v>
      </c>
      <c r="K130" s="125" t="s">
        <v>4370</v>
      </c>
      <c r="L130" s="125" t="s">
        <v>4397</v>
      </c>
      <c r="M130" s="238">
        <v>70174674.608351305</v>
      </c>
      <c r="N130" s="239">
        <v>1.2500000000000001E-2</v>
      </c>
      <c r="O130" s="209"/>
      <c r="P130" s="152">
        <v>0.1</v>
      </c>
      <c r="Q130" s="152">
        <v>1.25E-3</v>
      </c>
      <c r="R130" s="152">
        <v>5.0000000000000001E-3</v>
      </c>
      <c r="S130" s="152">
        <v>5.2600000000000001E-2</v>
      </c>
      <c r="T130" s="209">
        <v>0.15079999999999999</v>
      </c>
      <c r="U130" s="209">
        <v>0.1158</v>
      </c>
      <c r="V130" s="209">
        <v>6.0999999999999999E-2</v>
      </c>
      <c r="W130" s="209" t="s">
        <v>3931</v>
      </c>
      <c r="X130" s="209" t="s">
        <v>3839</v>
      </c>
      <c r="Y130" s="209" t="s">
        <v>3844</v>
      </c>
      <c r="Z130" s="209" t="s">
        <v>4069</v>
      </c>
      <c r="AA130" s="209" t="s">
        <v>4299</v>
      </c>
    </row>
    <row r="131" spans="1:27" x14ac:dyDescent="0.25">
      <c r="A131" s="160"/>
      <c r="B131" s="202" t="s">
        <v>4070</v>
      </c>
      <c r="C131" s="202">
        <v>60356780000139</v>
      </c>
      <c r="D131" s="202" t="s">
        <v>3923</v>
      </c>
      <c r="E131" s="202" t="s">
        <v>397</v>
      </c>
      <c r="F131" s="202" t="s">
        <v>4166</v>
      </c>
      <c r="G131" s="202" t="s">
        <v>3828</v>
      </c>
      <c r="H131" s="202" t="s">
        <v>3842</v>
      </c>
      <c r="I131" s="202" t="s">
        <v>4301</v>
      </c>
      <c r="J131" s="154">
        <v>45833</v>
      </c>
      <c r="K131" s="125" t="s">
        <v>4394</v>
      </c>
      <c r="L131" s="125" t="s">
        <v>4209</v>
      </c>
      <c r="M131" s="238">
        <v>89841000.759990782</v>
      </c>
      <c r="N131" s="239">
        <v>1.34E-2</v>
      </c>
      <c r="O131" s="209">
        <v>0</v>
      </c>
      <c r="P131" s="152">
        <v>0.15</v>
      </c>
      <c r="Q131" s="152">
        <v>0</v>
      </c>
      <c r="R131" s="152">
        <v>0</v>
      </c>
      <c r="S131" s="152"/>
      <c r="T131" s="209"/>
      <c r="U131" s="209"/>
      <c r="V131" s="209">
        <v>0.17749999999999999</v>
      </c>
      <c r="W131" s="209" t="s">
        <v>3825</v>
      </c>
      <c r="X131" s="209" t="s">
        <v>3839</v>
      </c>
      <c r="Y131" s="209" t="s">
        <v>3278</v>
      </c>
      <c r="Z131" s="209" t="s">
        <v>4454</v>
      </c>
      <c r="AA131" s="209" t="s">
        <v>4299</v>
      </c>
    </row>
    <row r="132" spans="1:27" x14ac:dyDescent="0.25">
      <c r="A132" s="160"/>
      <c r="B132" s="202" t="s">
        <v>4071</v>
      </c>
      <c r="C132" s="202">
        <v>60356780000139</v>
      </c>
      <c r="D132" s="202" t="s">
        <v>3923</v>
      </c>
      <c r="E132" s="202" t="s">
        <v>397</v>
      </c>
      <c r="F132" s="202" t="s">
        <v>4166</v>
      </c>
      <c r="G132" s="202" t="s">
        <v>3828</v>
      </c>
      <c r="H132" s="202" t="s">
        <v>3842</v>
      </c>
      <c r="I132" s="202" t="s">
        <v>4301</v>
      </c>
      <c r="J132" s="154">
        <v>45833</v>
      </c>
      <c r="K132" s="125" t="s">
        <v>4394</v>
      </c>
      <c r="L132" s="125" t="s">
        <v>4209</v>
      </c>
      <c r="M132" s="238">
        <v>34331780.000063397</v>
      </c>
      <c r="N132" s="239">
        <v>1.34E-2</v>
      </c>
      <c r="O132" s="209">
        <v>0</v>
      </c>
      <c r="P132" s="152">
        <v>0.15</v>
      </c>
      <c r="Q132" s="152">
        <v>0</v>
      </c>
      <c r="R132" s="152">
        <v>0</v>
      </c>
      <c r="S132" s="152"/>
      <c r="T132" s="209"/>
      <c r="U132" s="209"/>
      <c r="V132" s="209">
        <v>0.17749999999999999</v>
      </c>
      <c r="W132" s="209" t="s">
        <v>3825</v>
      </c>
      <c r="X132" s="209" t="s">
        <v>3839</v>
      </c>
      <c r="Y132" s="209" t="s">
        <v>3278</v>
      </c>
      <c r="Z132" s="209" t="s">
        <v>4454</v>
      </c>
      <c r="AA132" s="209" t="s">
        <v>4299</v>
      </c>
    </row>
    <row r="133" spans="1:27" x14ac:dyDescent="0.25">
      <c r="A133" s="160"/>
      <c r="B133" s="202" t="s">
        <v>4072</v>
      </c>
      <c r="C133" s="202">
        <v>60356780000139</v>
      </c>
      <c r="D133" s="202" t="s">
        <v>3923</v>
      </c>
      <c r="E133" s="202" t="s">
        <v>397</v>
      </c>
      <c r="F133" s="202" t="s">
        <v>4166</v>
      </c>
      <c r="G133" s="202" t="s">
        <v>3828</v>
      </c>
      <c r="H133" s="202" t="s">
        <v>3842</v>
      </c>
      <c r="I133" s="202" t="s">
        <v>4301</v>
      </c>
      <c r="J133" s="154">
        <v>45833</v>
      </c>
      <c r="K133" s="125" t="s">
        <v>4394</v>
      </c>
      <c r="L133" s="125" t="s">
        <v>4209</v>
      </c>
      <c r="M133" s="238">
        <v>6528642.6800088007</v>
      </c>
      <c r="N133" s="239">
        <v>1.34E-2</v>
      </c>
      <c r="O133" s="209">
        <v>0</v>
      </c>
      <c r="P133" s="152">
        <v>0.15</v>
      </c>
      <c r="Q133" s="152">
        <v>0</v>
      </c>
      <c r="R133" s="152">
        <v>0</v>
      </c>
      <c r="S133" s="152"/>
      <c r="T133" s="209"/>
      <c r="U133" s="209"/>
      <c r="V133" s="209">
        <v>0.18010000000000001</v>
      </c>
      <c r="W133" s="209" t="s">
        <v>3825</v>
      </c>
      <c r="X133" s="209" t="s">
        <v>3839</v>
      </c>
      <c r="Y133" s="209" t="s">
        <v>3278</v>
      </c>
      <c r="Z133" s="209" t="s">
        <v>4454</v>
      </c>
      <c r="AA133" s="209" t="s">
        <v>4299</v>
      </c>
    </row>
    <row r="134" spans="1:27" x14ac:dyDescent="0.25">
      <c r="A134" s="160"/>
      <c r="B134" s="202" t="s">
        <v>4073</v>
      </c>
      <c r="C134" s="202">
        <v>60372788000199</v>
      </c>
      <c r="D134" s="202" t="s">
        <v>706</v>
      </c>
      <c r="E134" s="202" t="s">
        <v>397</v>
      </c>
      <c r="F134" s="202" t="s">
        <v>4160</v>
      </c>
      <c r="G134" s="202" t="s">
        <v>160</v>
      </c>
      <c r="H134" s="202" t="s">
        <v>3823</v>
      </c>
      <c r="I134" s="202"/>
      <c r="J134" s="154">
        <v>45812</v>
      </c>
      <c r="K134" s="125" t="s">
        <v>4197</v>
      </c>
      <c r="L134" s="125"/>
      <c r="M134" s="238">
        <v>187827290.6754964</v>
      </c>
      <c r="N134" s="239">
        <v>2E-3</v>
      </c>
      <c r="O134" s="209">
        <v>2.2000000000000001E-3</v>
      </c>
      <c r="P134" s="152"/>
      <c r="Q134" s="152">
        <v>0</v>
      </c>
      <c r="R134" s="152"/>
      <c r="S134" s="152"/>
      <c r="T134" s="209"/>
      <c r="U134" s="209"/>
      <c r="V134" s="209">
        <v>8.6099999999999996E-2</v>
      </c>
      <c r="W134" s="209" t="s">
        <v>3924</v>
      </c>
      <c r="X134" s="209" t="s">
        <v>3839</v>
      </c>
      <c r="Y134" s="209">
        <v>5389174000101</v>
      </c>
      <c r="Z134" s="209" t="s">
        <v>4429</v>
      </c>
      <c r="AA134" s="209" t="s">
        <v>4299</v>
      </c>
    </row>
    <row r="135" spans="1:27" x14ac:dyDescent="0.25">
      <c r="A135" s="160"/>
      <c r="B135" s="202" t="s">
        <v>4547</v>
      </c>
      <c r="C135" s="202">
        <v>61811959000100</v>
      </c>
      <c r="D135" s="202" t="s">
        <v>706</v>
      </c>
      <c r="E135" s="202" t="s">
        <v>397</v>
      </c>
      <c r="F135" s="202"/>
      <c r="G135" s="202" t="s">
        <v>3828</v>
      </c>
      <c r="H135" s="202" t="s">
        <v>3823</v>
      </c>
      <c r="I135" s="202"/>
      <c r="J135" s="154">
        <v>46100</v>
      </c>
      <c r="K135" s="125"/>
      <c r="L135" s="125"/>
      <c r="M135" s="238">
        <v>47782131.639131248</v>
      </c>
      <c r="N135" s="239">
        <v>1.0999999999999999E-2</v>
      </c>
      <c r="O135" s="209">
        <v>1.1900000000000001E-2</v>
      </c>
      <c r="P135" s="152">
        <v>0.15</v>
      </c>
      <c r="Q135" s="152">
        <v>9.8999999999999999E-4</v>
      </c>
      <c r="R135" s="152">
        <v>7.4999999999999997E-3</v>
      </c>
      <c r="S135" s="152"/>
      <c r="T135" s="209"/>
      <c r="U135" s="209"/>
      <c r="V135" s="209"/>
      <c r="W135" s="209" t="s">
        <v>3825</v>
      </c>
      <c r="X135" s="209" t="s">
        <v>2464</v>
      </c>
      <c r="Y135" s="209" t="s">
        <v>3278</v>
      </c>
      <c r="Z135" s="209" t="s">
        <v>4548</v>
      </c>
      <c r="AA135" s="209"/>
    </row>
    <row r="136" spans="1:27" x14ac:dyDescent="0.25">
      <c r="A136" s="160"/>
      <c r="B136" s="202" t="s">
        <v>4074</v>
      </c>
      <c r="C136" s="202">
        <v>43120744000152</v>
      </c>
      <c r="D136" s="202" t="s">
        <v>706</v>
      </c>
      <c r="E136" s="202" t="s">
        <v>397</v>
      </c>
      <c r="F136" s="202" t="s">
        <v>4151</v>
      </c>
      <c r="G136" s="202" t="s">
        <v>3828</v>
      </c>
      <c r="H136" s="202" t="s">
        <v>3823</v>
      </c>
      <c r="I136" s="202" t="s">
        <v>4167</v>
      </c>
      <c r="J136" s="154">
        <v>44690</v>
      </c>
      <c r="K136" s="125">
        <v>10</v>
      </c>
      <c r="L136" s="125" t="s">
        <v>4191</v>
      </c>
      <c r="M136" s="238">
        <v>888225880.61206698</v>
      </c>
      <c r="N136" s="239">
        <v>0.02</v>
      </c>
      <c r="O136" s="209">
        <v>2.1499999999999998E-2</v>
      </c>
      <c r="P136" s="152">
        <v>0.2</v>
      </c>
      <c r="Q136" s="152">
        <v>2.5000000000000001E-3</v>
      </c>
      <c r="R136" s="152">
        <v>0.01</v>
      </c>
      <c r="S136" s="152">
        <v>0.13519999999999999</v>
      </c>
      <c r="T136" s="209">
        <v>0.10929999999999999</v>
      </c>
      <c r="U136" s="209">
        <v>0.24709999999999999</v>
      </c>
      <c r="V136" s="209">
        <v>0.2492</v>
      </c>
      <c r="W136" s="209" t="s">
        <v>3825</v>
      </c>
      <c r="X136" s="209" t="s">
        <v>3839</v>
      </c>
      <c r="Y136" s="209" t="s">
        <v>4075</v>
      </c>
      <c r="Z136" s="209" t="s">
        <v>4455</v>
      </c>
      <c r="AA136" s="209" t="s">
        <v>4299</v>
      </c>
    </row>
    <row r="137" spans="1:27" x14ac:dyDescent="0.25">
      <c r="A137" s="160"/>
      <c r="B137" s="202" t="s">
        <v>4076</v>
      </c>
      <c r="C137" s="202">
        <v>43120744000152</v>
      </c>
      <c r="D137" s="202" t="s">
        <v>706</v>
      </c>
      <c r="E137" s="202" t="s">
        <v>397</v>
      </c>
      <c r="F137" s="202" t="s">
        <v>4151</v>
      </c>
      <c r="G137" s="202" t="s">
        <v>3828</v>
      </c>
      <c r="H137" s="202" t="s">
        <v>3823</v>
      </c>
      <c r="I137" s="202" t="s">
        <v>4167</v>
      </c>
      <c r="J137" s="154">
        <v>44690</v>
      </c>
      <c r="K137" s="125">
        <v>10</v>
      </c>
      <c r="L137" s="125" t="s">
        <v>4191</v>
      </c>
      <c r="M137" s="238">
        <v>80362828.407536015</v>
      </c>
      <c r="N137" s="239">
        <v>0.02</v>
      </c>
      <c r="O137" s="209">
        <v>2.1499999999999998E-2</v>
      </c>
      <c r="P137" s="152">
        <v>0.2</v>
      </c>
      <c r="Q137" s="152">
        <v>2.5000000000000001E-3</v>
      </c>
      <c r="R137" s="152">
        <v>0.01</v>
      </c>
      <c r="S137" s="152">
        <v>0.13519999999999999</v>
      </c>
      <c r="T137" s="209">
        <v>0.10929999999999999</v>
      </c>
      <c r="U137" s="209">
        <v>0.24709999999999999</v>
      </c>
      <c r="V137" s="209">
        <v>0.2475</v>
      </c>
      <c r="W137" s="209" t="s">
        <v>3825</v>
      </c>
      <c r="X137" s="209" t="s">
        <v>3839</v>
      </c>
      <c r="Y137" s="209" t="s">
        <v>4075</v>
      </c>
      <c r="Z137" s="209" t="s">
        <v>4456</v>
      </c>
      <c r="AA137" s="209" t="s">
        <v>4299</v>
      </c>
    </row>
    <row r="138" spans="1:27" x14ac:dyDescent="0.25">
      <c r="A138" s="160"/>
      <c r="B138" s="202" t="s">
        <v>4077</v>
      </c>
      <c r="C138" s="202">
        <v>34081680000137</v>
      </c>
      <c r="D138" s="202" t="s">
        <v>706</v>
      </c>
      <c r="E138" s="202" t="s">
        <v>397</v>
      </c>
      <c r="F138" s="202" t="s">
        <v>4151</v>
      </c>
      <c r="G138" s="202" t="s">
        <v>110</v>
      </c>
      <c r="H138" s="202" t="s">
        <v>3842</v>
      </c>
      <c r="I138" s="202"/>
      <c r="J138" s="154">
        <v>43686</v>
      </c>
      <c r="K138" s="125"/>
      <c r="L138" s="125"/>
      <c r="M138" s="238">
        <v>168114329.03472841</v>
      </c>
      <c r="N138" s="239">
        <v>1.7500000000000002E-2</v>
      </c>
      <c r="O138" s="209">
        <v>2.0500000000000001E-2</v>
      </c>
      <c r="P138" s="152">
        <v>0.15</v>
      </c>
      <c r="Q138" s="152">
        <v>0</v>
      </c>
      <c r="R138" s="152">
        <v>0</v>
      </c>
      <c r="S138" s="152">
        <v>0.251</v>
      </c>
      <c r="T138" s="209">
        <v>0.47289999999999999</v>
      </c>
      <c r="U138" s="209">
        <v>0.7631</v>
      </c>
      <c r="V138" s="209">
        <v>4.3116000000000003</v>
      </c>
      <c r="W138" s="209" t="s">
        <v>3825</v>
      </c>
      <c r="X138" s="209" t="s">
        <v>3839</v>
      </c>
      <c r="Y138" s="209" t="s">
        <v>3278</v>
      </c>
      <c r="Z138" s="209" t="s">
        <v>4549</v>
      </c>
      <c r="AA138" s="209" t="s">
        <v>4299</v>
      </c>
    </row>
    <row r="139" spans="1:27" x14ac:dyDescent="0.25">
      <c r="A139" s="160"/>
      <c r="B139" s="202" t="s">
        <v>4078</v>
      </c>
      <c r="C139" s="202">
        <v>34081583000144</v>
      </c>
      <c r="D139" s="202" t="s">
        <v>706</v>
      </c>
      <c r="E139" s="202" t="s">
        <v>397</v>
      </c>
      <c r="F139" s="202" t="s">
        <v>4151</v>
      </c>
      <c r="G139" s="202" t="s">
        <v>110</v>
      </c>
      <c r="H139" s="202" t="s">
        <v>3842</v>
      </c>
      <c r="I139" s="202"/>
      <c r="J139" s="154">
        <v>43790</v>
      </c>
      <c r="K139" s="125"/>
      <c r="L139" s="125"/>
      <c r="M139" s="238">
        <v>4718846.5717784008</v>
      </c>
      <c r="N139" s="239">
        <v>8.5000000000000006E-3</v>
      </c>
      <c r="O139" s="209">
        <v>9.4999999999999998E-3</v>
      </c>
      <c r="P139" s="152">
        <v>0.1</v>
      </c>
      <c r="Q139" s="152">
        <v>0</v>
      </c>
      <c r="R139" s="152">
        <v>0</v>
      </c>
      <c r="S139" s="152">
        <v>0.14219999999999999</v>
      </c>
      <c r="T139" s="209">
        <v>9.0299999999999991E-2</v>
      </c>
      <c r="U139" s="209">
        <v>-2E-3</v>
      </c>
      <c r="V139" s="209">
        <v>0.1351</v>
      </c>
      <c r="W139" s="209" t="s">
        <v>3825</v>
      </c>
      <c r="X139" s="209" t="s">
        <v>3839</v>
      </c>
      <c r="Y139" s="209" t="s">
        <v>3278</v>
      </c>
      <c r="Z139" s="209" t="s">
        <v>4550</v>
      </c>
      <c r="AA139" s="209" t="s">
        <v>4299</v>
      </c>
    </row>
    <row r="140" spans="1:27" x14ac:dyDescent="0.25">
      <c r="A140" s="160"/>
      <c r="B140" s="202" t="s">
        <v>4079</v>
      </c>
      <c r="C140" s="202">
        <v>42463823000101</v>
      </c>
      <c r="D140" s="202" t="s">
        <v>706</v>
      </c>
      <c r="E140" s="202" t="s">
        <v>397</v>
      </c>
      <c r="F140" s="202" t="s">
        <v>4163</v>
      </c>
      <c r="G140" s="202" t="s">
        <v>3824</v>
      </c>
      <c r="H140" s="202" t="s">
        <v>3947</v>
      </c>
      <c r="I140" s="202" t="s">
        <v>4297</v>
      </c>
      <c r="J140" s="154">
        <v>45126</v>
      </c>
      <c r="K140" s="125" t="s">
        <v>4197</v>
      </c>
      <c r="L140" s="125"/>
      <c r="M140" s="238">
        <v>104602642.1911626</v>
      </c>
      <c r="N140" s="239">
        <v>1.4999999999999999E-2</v>
      </c>
      <c r="O140" s="209">
        <v>1.4999999999999999E-2</v>
      </c>
      <c r="P140" s="152">
        <v>0.2</v>
      </c>
      <c r="Q140" s="152">
        <v>0</v>
      </c>
      <c r="R140" s="152">
        <v>0</v>
      </c>
      <c r="S140" s="152">
        <v>0.19800000000000001</v>
      </c>
      <c r="T140" s="209">
        <v>0.19800000000000001</v>
      </c>
      <c r="U140" s="209">
        <v>0.19800000000000001</v>
      </c>
      <c r="V140" s="209">
        <v>0.19800000000000001</v>
      </c>
      <c r="W140" s="209" t="s">
        <v>3278</v>
      </c>
      <c r="X140" s="209" t="s">
        <v>3839</v>
      </c>
      <c r="Y140" s="209" t="s">
        <v>3278</v>
      </c>
      <c r="Z140" s="209" t="s">
        <v>4080</v>
      </c>
      <c r="AA140" s="209" t="s">
        <v>4299</v>
      </c>
    </row>
    <row r="141" spans="1:27" x14ac:dyDescent="0.25">
      <c r="A141" s="160"/>
      <c r="B141" s="202" t="s">
        <v>4081</v>
      </c>
      <c r="C141" s="202">
        <v>42463823000101</v>
      </c>
      <c r="D141" s="202" t="s">
        <v>706</v>
      </c>
      <c r="E141" s="202" t="s">
        <v>397</v>
      </c>
      <c r="F141" s="202" t="s">
        <v>4163</v>
      </c>
      <c r="G141" s="202" t="s">
        <v>3824</v>
      </c>
      <c r="H141" s="202" t="s">
        <v>3947</v>
      </c>
      <c r="I141" s="202" t="s">
        <v>4297</v>
      </c>
      <c r="J141" s="154">
        <v>45126</v>
      </c>
      <c r="K141" s="125" t="s">
        <v>4197</v>
      </c>
      <c r="L141" s="125"/>
      <c r="M141" s="238">
        <v>82893086.990557104</v>
      </c>
      <c r="N141" s="239">
        <v>1.4999999999999999E-2</v>
      </c>
      <c r="O141" s="209">
        <v>1.4999999999999999E-2</v>
      </c>
      <c r="P141" s="152">
        <v>0.2</v>
      </c>
      <c r="Q141" s="152">
        <v>0</v>
      </c>
      <c r="R141" s="152">
        <v>0</v>
      </c>
      <c r="S141" s="152">
        <v>0.1804</v>
      </c>
      <c r="T141" s="209">
        <v>0.16769999999999999</v>
      </c>
      <c r="U141" s="209"/>
      <c r="V141" s="209">
        <v>0.1731</v>
      </c>
      <c r="W141" s="209" t="s">
        <v>3278</v>
      </c>
      <c r="X141" s="209" t="s">
        <v>3839</v>
      </c>
      <c r="Y141" s="209" t="s">
        <v>3278</v>
      </c>
      <c r="Z141" s="209" t="s">
        <v>4082</v>
      </c>
      <c r="AA141" s="209" t="s">
        <v>4299</v>
      </c>
    </row>
  </sheetData>
  <autoFilter ref="B6:AA6" xr:uid="{370AEB4E-8612-4991-A23F-E89A77BA881A}"/>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64DC7-9D93-44E1-B490-20950A3199EB}">
  <sheetPr codeName="Planilha4"/>
  <dimension ref="A1:AK69"/>
  <sheetViews>
    <sheetView showGridLines="0" zoomScaleNormal="100" workbookViewId="0">
      <selection activeCell="B6" sqref="B6"/>
    </sheetView>
  </sheetViews>
  <sheetFormatPr defaultRowHeight="15" x14ac:dyDescent="0.25"/>
  <cols>
    <col min="1" max="1" width="17.5703125" customWidth="1"/>
    <col min="2" max="2" width="59.42578125" bestFit="1" customWidth="1"/>
    <col min="3" max="3" width="15.7109375" style="46" bestFit="1" customWidth="1"/>
    <col min="4" max="4" width="40.7109375" style="46" bestFit="1" customWidth="1"/>
    <col min="5" max="5" width="20.7109375" style="46" bestFit="1" customWidth="1"/>
    <col min="6" max="6" width="13" style="46" bestFit="1" customWidth="1"/>
    <col min="7" max="7" width="31.85546875" style="46" bestFit="1" customWidth="1"/>
    <col min="8" max="8" width="20.5703125" style="173" bestFit="1" customWidth="1"/>
    <col min="9" max="9" width="21.7109375" bestFit="1" customWidth="1"/>
    <col min="10" max="10" width="16.28515625" style="122" bestFit="1" customWidth="1"/>
    <col min="11" max="11" width="27.140625" bestFit="1" customWidth="1"/>
    <col min="12" max="12" width="30.85546875" bestFit="1" customWidth="1"/>
    <col min="13" max="13" width="20.7109375" style="213" bestFit="1" customWidth="1"/>
    <col min="14" max="14" width="23.28515625" style="214" bestFit="1" customWidth="1"/>
    <col min="15" max="15" width="30.28515625" style="214" bestFit="1" customWidth="1"/>
    <col min="16" max="16" width="22.28515625" style="214" bestFit="1" customWidth="1"/>
    <col min="17" max="17" width="13.42578125" style="214" bestFit="1" customWidth="1"/>
    <col min="18" max="18" width="19.7109375" style="214" bestFit="1" customWidth="1"/>
    <col min="19" max="21" width="24.7109375" style="214" bestFit="1" customWidth="1"/>
    <col min="22" max="22" width="26.7109375" bestFit="1" customWidth="1"/>
    <col min="23" max="23" width="22.7109375" style="122" bestFit="1" customWidth="1"/>
    <col min="24" max="24" width="35.5703125" style="213" bestFit="1" customWidth="1"/>
    <col min="25" max="27" width="40.85546875" style="213" bestFit="1" customWidth="1"/>
    <col min="28" max="28" width="43" style="213" bestFit="1" customWidth="1"/>
    <col min="29" max="31" width="26.28515625" style="214" bestFit="1" customWidth="1"/>
    <col min="32" max="32" width="28.28515625" style="214" bestFit="1" customWidth="1"/>
    <col min="33" max="33" width="21.7109375" style="214" bestFit="1" customWidth="1"/>
    <col min="34" max="34" width="14.140625" style="230" bestFit="1" customWidth="1"/>
    <col min="35" max="35" width="14.85546875" style="244" bestFit="1" customWidth="1"/>
    <col min="36" max="36" width="95.5703125" style="214" bestFit="1" customWidth="1"/>
    <col min="37" max="37" width="44.28515625" style="214" bestFit="1" customWidth="1"/>
  </cols>
  <sheetData>
    <row r="1" spans="1:37" ht="27.6" customHeight="1" x14ac:dyDescent="0.25">
      <c r="A1" s="160"/>
      <c r="B1" s="210"/>
      <c r="C1" s="210"/>
      <c r="D1" s="210"/>
      <c r="E1" s="210"/>
      <c r="F1" s="210"/>
      <c r="G1" s="210"/>
      <c r="H1" s="210"/>
      <c r="I1" s="210"/>
      <c r="J1" s="219"/>
      <c r="K1" s="210"/>
      <c r="L1" s="210"/>
      <c r="M1" s="221"/>
      <c r="N1" s="224"/>
      <c r="O1" s="224"/>
      <c r="P1" s="224"/>
      <c r="Q1" s="224"/>
      <c r="R1" s="224"/>
      <c r="S1" s="224"/>
      <c r="T1" s="224"/>
      <c r="U1" s="224"/>
      <c r="V1" s="210"/>
      <c r="W1" s="219"/>
      <c r="X1" s="221"/>
      <c r="Y1" s="221"/>
      <c r="Z1" s="221"/>
      <c r="AA1" s="221"/>
      <c r="AB1" s="221"/>
      <c r="AC1" s="224"/>
      <c r="AD1" s="224"/>
      <c r="AE1" s="224"/>
      <c r="AF1" s="224"/>
      <c r="AG1" s="224"/>
      <c r="AH1" s="227"/>
      <c r="AI1" s="242"/>
      <c r="AJ1" s="224"/>
      <c r="AK1" s="224"/>
    </row>
    <row r="2" spans="1:37" ht="27.6" customHeight="1" x14ac:dyDescent="0.25">
      <c r="A2" s="160"/>
      <c r="B2" s="210"/>
      <c r="C2" s="210"/>
      <c r="D2" s="210"/>
      <c r="E2" s="210"/>
      <c r="F2" s="210"/>
      <c r="G2" s="210"/>
      <c r="H2" s="210"/>
      <c r="I2" s="210"/>
      <c r="J2" s="219"/>
      <c r="K2" s="210"/>
      <c r="L2" s="210"/>
      <c r="M2" s="221"/>
      <c r="N2" s="224"/>
      <c r="O2" s="224"/>
      <c r="P2" s="224"/>
      <c r="Q2" s="224"/>
      <c r="R2" s="224"/>
      <c r="S2" s="224"/>
      <c r="T2" s="224"/>
      <c r="U2" s="224"/>
      <c r="V2" s="210"/>
      <c r="W2" s="219"/>
      <c r="X2" s="221"/>
      <c r="Y2" s="221"/>
      <c r="Z2" s="221"/>
      <c r="AA2" s="221"/>
      <c r="AB2" s="221"/>
      <c r="AC2" s="224"/>
      <c r="AD2" s="224"/>
      <c r="AE2" s="224"/>
      <c r="AF2" s="224"/>
      <c r="AG2" s="224"/>
      <c r="AH2" s="227"/>
      <c r="AI2" s="242"/>
      <c r="AJ2" s="224"/>
      <c r="AK2" s="224"/>
    </row>
    <row r="3" spans="1:37" ht="15.75" x14ac:dyDescent="0.25">
      <c r="A3" s="160"/>
      <c r="B3" s="210"/>
      <c r="C3" s="210"/>
      <c r="D3" s="210"/>
      <c r="E3" s="210"/>
      <c r="F3" s="210"/>
      <c r="G3" s="210"/>
      <c r="H3" s="210"/>
      <c r="I3" s="210"/>
      <c r="J3" s="219"/>
      <c r="K3" s="210"/>
      <c r="L3" s="210"/>
      <c r="M3" s="221"/>
      <c r="N3" s="224"/>
      <c r="O3" s="224"/>
      <c r="P3" s="224"/>
      <c r="Q3" s="224"/>
      <c r="R3" s="224"/>
      <c r="S3" s="224"/>
      <c r="T3" s="224"/>
      <c r="U3" s="224"/>
      <c r="V3" s="210"/>
      <c r="W3" s="219"/>
      <c r="X3" s="221"/>
      <c r="Y3" s="221"/>
      <c r="Z3" s="221"/>
      <c r="AA3" s="221"/>
      <c r="AB3" s="221"/>
      <c r="AC3" s="224"/>
      <c r="AD3" s="224"/>
      <c r="AE3" s="224"/>
      <c r="AF3" s="224"/>
      <c r="AG3" s="224"/>
      <c r="AH3" s="227"/>
      <c r="AI3" s="242"/>
      <c r="AJ3" s="224"/>
      <c r="AK3" s="224"/>
    </row>
    <row r="4" spans="1:37" ht="14.45" customHeight="1" x14ac:dyDescent="0.25">
      <c r="A4" s="160"/>
      <c r="B4" s="210"/>
      <c r="C4" s="210"/>
      <c r="D4" s="210"/>
      <c r="E4" s="210"/>
      <c r="F4" s="210"/>
      <c r="G4" s="210"/>
      <c r="H4" s="210"/>
      <c r="I4" s="210"/>
      <c r="J4" s="219"/>
      <c r="K4" s="210"/>
      <c r="L4" s="210"/>
      <c r="M4" s="221"/>
      <c r="N4" s="224"/>
      <c r="O4" s="224"/>
      <c r="P4" s="224"/>
      <c r="Q4" s="224"/>
      <c r="R4" s="224"/>
      <c r="S4" s="224"/>
      <c r="T4" s="224"/>
      <c r="U4" s="224"/>
      <c r="V4" s="210"/>
      <c r="W4" s="219"/>
      <c r="X4" s="221"/>
      <c r="Y4" s="221"/>
      <c r="Z4" s="221"/>
      <c r="AA4" s="221"/>
      <c r="AB4" s="221"/>
      <c r="AC4" s="224"/>
      <c r="AD4" s="224"/>
      <c r="AE4" s="224"/>
      <c r="AF4" s="224"/>
      <c r="AG4" s="224"/>
      <c r="AH4" s="227"/>
      <c r="AI4" s="242"/>
      <c r="AJ4" s="224"/>
      <c r="AK4" s="224"/>
    </row>
    <row r="5" spans="1:37" ht="14.45" customHeight="1" x14ac:dyDescent="0.25">
      <c r="A5" s="160"/>
      <c r="B5" s="206"/>
      <c r="C5" s="210"/>
      <c r="D5" s="210"/>
      <c r="E5" s="210"/>
      <c r="F5" s="210"/>
      <c r="G5" s="210"/>
      <c r="H5" s="210"/>
      <c r="I5" s="210"/>
      <c r="J5" s="219"/>
      <c r="K5" s="210"/>
      <c r="L5" s="210"/>
      <c r="M5" s="221"/>
      <c r="N5" s="224"/>
      <c r="O5" s="224"/>
      <c r="P5" s="224"/>
      <c r="Q5" s="224"/>
      <c r="R5" s="224"/>
      <c r="S5" s="224"/>
      <c r="T5" s="224"/>
      <c r="U5" s="224"/>
      <c r="V5" s="210"/>
      <c r="W5" s="219"/>
      <c r="X5" s="221"/>
      <c r="Y5" s="221"/>
      <c r="Z5" s="221"/>
      <c r="AA5" s="221"/>
      <c r="AB5" s="221"/>
      <c r="AC5" s="224"/>
      <c r="AD5" s="224"/>
      <c r="AE5" s="224"/>
      <c r="AF5" s="224"/>
      <c r="AG5" s="224"/>
      <c r="AH5" s="227"/>
      <c r="AI5" s="242"/>
      <c r="AJ5" s="224"/>
      <c r="AK5" s="224"/>
    </row>
    <row r="6" spans="1:37" ht="24" customHeight="1" x14ac:dyDescent="0.25">
      <c r="A6" s="160"/>
      <c r="B6" s="211" t="s">
        <v>3202</v>
      </c>
      <c r="C6" s="211" t="s">
        <v>109</v>
      </c>
      <c r="D6" s="211" t="s">
        <v>248</v>
      </c>
      <c r="E6" s="211" t="s">
        <v>3833</v>
      </c>
      <c r="F6" s="211" t="s">
        <v>4141</v>
      </c>
      <c r="G6" s="211" t="s">
        <v>3834</v>
      </c>
      <c r="H6" s="211" t="s">
        <v>3284</v>
      </c>
      <c r="I6" s="211" t="s">
        <v>4142</v>
      </c>
      <c r="J6" s="220" t="s">
        <v>100</v>
      </c>
      <c r="K6" s="211" t="s">
        <v>4211</v>
      </c>
      <c r="L6" s="208" t="s">
        <v>4212</v>
      </c>
      <c r="M6" s="222" t="s">
        <v>3838</v>
      </c>
      <c r="N6" s="225" t="s">
        <v>59</v>
      </c>
      <c r="O6" s="225" t="s">
        <v>3835</v>
      </c>
      <c r="P6" s="225" t="s">
        <v>255</v>
      </c>
      <c r="Q6" s="225" t="s">
        <v>4178</v>
      </c>
      <c r="R6" s="225" t="s">
        <v>4179</v>
      </c>
      <c r="S6" s="225" t="s">
        <v>4168</v>
      </c>
      <c r="T6" s="225" t="s">
        <v>4169</v>
      </c>
      <c r="U6" s="225" t="s">
        <v>4170</v>
      </c>
      <c r="V6" s="211" t="s">
        <v>4171</v>
      </c>
      <c r="W6" s="220" t="s">
        <v>4172</v>
      </c>
      <c r="X6" s="222" t="s">
        <v>4173</v>
      </c>
      <c r="Y6" s="222" t="s">
        <v>4174</v>
      </c>
      <c r="Z6" s="222" t="s">
        <v>4175</v>
      </c>
      <c r="AA6" s="222" t="s">
        <v>4176</v>
      </c>
      <c r="AB6" s="222" t="s">
        <v>4177</v>
      </c>
      <c r="AC6" s="225" t="s">
        <v>4269</v>
      </c>
      <c r="AD6" s="225" t="s">
        <v>4270</v>
      </c>
      <c r="AE6" s="225" t="s">
        <v>4271</v>
      </c>
      <c r="AF6" s="225" t="s">
        <v>4272</v>
      </c>
      <c r="AG6" s="225" t="s">
        <v>114</v>
      </c>
      <c r="AH6" s="228" t="s">
        <v>3836</v>
      </c>
      <c r="AI6" s="208" t="s">
        <v>115</v>
      </c>
      <c r="AJ6" s="225" t="s">
        <v>3837</v>
      </c>
      <c r="AK6" s="225" t="s">
        <v>4213</v>
      </c>
    </row>
    <row r="7" spans="1:37" ht="14.45" customHeight="1" x14ac:dyDescent="0.25">
      <c r="A7" s="160"/>
      <c r="B7" s="202" t="s">
        <v>3854</v>
      </c>
      <c r="C7" s="202">
        <v>58198613000165</v>
      </c>
      <c r="D7" s="202" t="s">
        <v>309</v>
      </c>
      <c r="E7" s="202" t="s">
        <v>3855</v>
      </c>
      <c r="F7" s="202" t="s">
        <v>4143</v>
      </c>
      <c r="G7" s="202" t="s">
        <v>3824</v>
      </c>
      <c r="H7" s="202" t="s">
        <v>3827</v>
      </c>
      <c r="I7" s="202" t="s">
        <v>4146</v>
      </c>
      <c r="J7" s="154">
        <v>45663</v>
      </c>
      <c r="K7" s="202" t="s">
        <v>4188</v>
      </c>
      <c r="L7" s="125" t="s">
        <v>4209</v>
      </c>
      <c r="M7" s="238">
        <v>192367809.35523501</v>
      </c>
      <c r="N7" s="239">
        <v>0.01</v>
      </c>
      <c r="O7" s="209">
        <v>0</v>
      </c>
      <c r="P7" s="209">
        <v>0.2</v>
      </c>
      <c r="Q7" s="209">
        <v>1.5E-3</v>
      </c>
      <c r="R7" s="209">
        <v>0.02</v>
      </c>
      <c r="S7" s="209">
        <v>0.12809999999999999</v>
      </c>
      <c r="T7" s="209"/>
      <c r="U7" s="209"/>
      <c r="V7" s="209">
        <v>0.1285</v>
      </c>
      <c r="W7" s="226">
        <v>46126</v>
      </c>
      <c r="X7" s="223">
        <v>1.2</v>
      </c>
      <c r="Y7" s="223">
        <v>13.76</v>
      </c>
      <c r="Z7" s="223"/>
      <c r="AA7" s="223"/>
      <c r="AB7" s="223">
        <v>16.28</v>
      </c>
      <c r="AC7" s="209">
        <v>0.14853908923500314</v>
      </c>
      <c r="AD7" s="209"/>
      <c r="AE7" s="209"/>
      <c r="AF7" s="209">
        <v>0.17775523568610141</v>
      </c>
      <c r="AG7" s="209" t="s">
        <v>3825</v>
      </c>
      <c r="AH7" s="229" t="s">
        <v>3839</v>
      </c>
      <c r="AI7" s="243" t="s">
        <v>3278</v>
      </c>
      <c r="AJ7" s="209" t="s">
        <v>4476</v>
      </c>
      <c r="AK7" s="209" t="s">
        <v>4319</v>
      </c>
    </row>
    <row r="8" spans="1:37" ht="14.45" customHeight="1" x14ac:dyDescent="0.25">
      <c r="A8" s="160"/>
      <c r="B8" s="202" t="s">
        <v>3856</v>
      </c>
      <c r="C8" s="202">
        <v>55296764000168</v>
      </c>
      <c r="D8" s="202" t="s">
        <v>351</v>
      </c>
      <c r="E8" s="202" t="s">
        <v>3855</v>
      </c>
      <c r="F8" s="202" t="s">
        <v>4143</v>
      </c>
      <c r="G8" s="202" t="s">
        <v>3824</v>
      </c>
      <c r="H8" s="202" t="s">
        <v>3823</v>
      </c>
      <c r="I8" s="202" t="s">
        <v>4153</v>
      </c>
      <c r="J8" s="154">
        <v>45439</v>
      </c>
      <c r="K8" s="202">
        <v>5</v>
      </c>
      <c r="L8" s="125" t="s">
        <v>4320</v>
      </c>
      <c r="M8" s="238">
        <v>149548366.60049599</v>
      </c>
      <c r="N8" s="239">
        <v>1.1299999999999999E-2</v>
      </c>
      <c r="O8" s="209">
        <v>1.1299999999999999E-2</v>
      </c>
      <c r="P8" s="209">
        <v>0.2</v>
      </c>
      <c r="Q8" s="209">
        <v>1.6949999999999999E-3</v>
      </c>
      <c r="R8" s="209">
        <v>0.01</v>
      </c>
      <c r="S8" s="209">
        <v>0.16450000000000001</v>
      </c>
      <c r="T8" s="209"/>
      <c r="U8" s="209"/>
      <c r="V8" s="209">
        <v>0.2074</v>
      </c>
      <c r="W8" s="226">
        <v>46127</v>
      </c>
      <c r="X8" s="223">
        <v>8.0574220000000002E-2</v>
      </c>
      <c r="Y8" s="223">
        <v>2.5951807100000002</v>
      </c>
      <c r="Z8" s="223"/>
      <c r="AA8" s="223"/>
      <c r="AB8" s="223">
        <v>3.315807188</v>
      </c>
      <c r="AC8" s="209">
        <v>0.31258184686795443</v>
      </c>
      <c r="AD8" s="209">
        <v>0.41139501546343848</v>
      </c>
      <c r="AE8" s="209"/>
      <c r="AF8" s="209">
        <v>0.41139501546343848</v>
      </c>
      <c r="AG8" s="209" t="s">
        <v>3825</v>
      </c>
      <c r="AH8" s="229" t="s">
        <v>3839</v>
      </c>
      <c r="AI8" s="243" t="s">
        <v>3278</v>
      </c>
      <c r="AJ8" s="209" t="s">
        <v>3857</v>
      </c>
      <c r="AK8" s="209" t="s">
        <v>4321</v>
      </c>
    </row>
    <row r="9" spans="1:37" ht="14.45" customHeight="1" x14ac:dyDescent="0.25">
      <c r="A9" s="160"/>
      <c r="B9" s="202" t="s">
        <v>4399</v>
      </c>
      <c r="C9" s="202">
        <v>64169533000184</v>
      </c>
      <c r="D9" s="202" t="s">
        <v>3829</v>
      </c>
      <c r="E9" s="202" t="s">
        <v>3855</v>
      </c>
      <c r="F9" s="202"/>
      <c r="G9" s="202" t="s">
        <v>160</v>
      </c>
      <c r="H9" s="202" t="s">
        <v>3827</v>
      </c>
      <c r="I9" s="202"/>
      <c r="J9" s="154">
        <v>46056</v>
      </c>
      <c r="K9" s="202"/>
      <c r="L9" s="125"/>
      <c r="M9" s="238">
        <v>197233860.94128701</v>
      </c>
      <c r="N9" s="239">
        <v>1.2500000000000001E-2</v>
      </c>
      <c r="O9" s="209">
        <v>1.2500000000000001E-2</v>
      </c>
      <c r="P9" s="209">
        <v>0</v>
      </c>
      <c r="Q9" s="209">
        <v>1.8749999999999999E-3</v>
      </c>
      <c r="R9" s="209">
        <v>0</v>
      </c>
      <c r="S9" s="209"/>
      <c r="T9" s="209"/>
      <c r="U9" s="209"/>
      <c r="V9" s="209"/>
      <c r="W9" s="226"/>
      <c r="X9" s="223"/>
      <c r="Y9" s="223"/>
      <c r="Z9" s="223"/>
      <c r="AA9" s="223"/>
      <c r="AB9" s="223"/>
      <c r="AC9" s="209"/>
      <c r="AD9" s="209"/>
      <c r="AE9" s="209"/>
      <c r="AF9" s="209"/>
      <c r="AG9" s="209" t="s">
        <v>3276</v>
      </c>
      <c r="AH9" s="229" t="s">
        <v>3839</v>
      </c>
      <c r="AI9" s="243" t="s">
        <v>2882</v>
      </c>
      <c r="AJ9" s="209" t="s">
        <v>4431</v>
      </c>
      <c r="AK9" s="209"/>
    </row>
    <row r="10" spans="1:37" ht="14.45" customHeight="1" x14ac:dyDescent="0.25">
      <c r="A10" s="160"/>
      <c r="B10" s="202" t="s">
        <v>4324</v>
      </c>
      <c r="C10" s="202">
        <v>61848349000172</v>
      </c>
      <c r="D10" s="202" t="s">
        <v>3831</v>
      </c>
      <c r="E10" s="202" t="s">
        <v>3855</v>
      </c>
      <c r="F10" s="202" t="s">
        <v>4143</v>
      </c>
      <c r="G10" s="202" t="s">
        <v>3824</v>
      </c>
      <c r="H10" s="202" t="s">
        <v>3827</v>
      </c>
      <c r="I10" s="202" t="s">
        <v>4154</v>
      </c>
      <c r="J10" s="154">
        <v>45933</v>
      </c>
      <c r="K10" s="202" t="s">
        <v>4189</v>
      </c>
      <c r="L10" s="125">
        <v>3</v>
      </c>
      <c r="M10" s="238">
        <v>423755033.59951973</v>
      </c>
      <c r="N10" s="239">
        <v>1.2E-2</v>
      </c>
      <c r="O10" s="209">
        <v>1.2E-2</v>
      </c>
      <c r="P10" s="209">
        <v>0.2</v>
      </c>
      <c r="Q10" s="209">
        <v>1.8E-3</v>
      </c>
      <c r="R10" s="209">
        <v>0.02</v>
      </c>
      <c r="S10" s="209"/>
      <c r="T10" s="209"/>
      <c r="U10" s="209"/>
      <c r="V10" s="209"/>
      <c r="W10" s="226">
        <v>46142</v>
      </c>
      <c r="X10" s="223">
        <v>1.2</v>
      </c>
      <c r="Y10" s="223"/>
      <c r="Z10" s="223"/>
      <c r="AA10" s="223"/>
      <c r="AB10" s="223">
        <v>8.31</v>
      </c>
      <c r="AC10" s="209"/>
      <c r="AD10" s="209"/>
      <c r="AE10" s="209"/>
      <c r="AF10" s="209">
        <v>8.6583123299186049E-2</v>
      </c>
      <c r="AG10" s="209" t="s">
        <v>3825</v>
      </c>
      <c r="AH10" s="229" t="s">
        <v>3839</v>
      </c>
      <c r="AI10" s="243" t="s">
        <v>3278</v>
      </c>
      <c r="AJ10" s="209" t="s">
        <v>4477</v>
      </c>
      <c r="AK10" s="209" t="s">
        <v>4214</v>
      </c>
    </row>
    <row r="11" spans="1:37" ht="14.45" customHeight="1" x14ac:dyDescent="0.25">
      <c r="A11" s="160"/>
      <c r="B11" s="202" t="s">
        <v>3861</v>
      </c>
      <c r="C11" s="202">
        <v>59482549000102</v>
      </c>
      <c r="D11" s="202" t="s">
        <v>3829</v>
      </c>
      <c r="E11" s="202" t="s">
        <v>3855</v>
      </c>
      <c r="F11" s="202" t="s">
        <v>4147</v>
      </c>
      <c r="G11" s="202" t="s">
        <v>3828</v>
      </c>
      <c r="H11" s="202" t="s">
        <v>3823</v>
      </c>
      <c r="I11" s="202" t="s">
        <v>4325</v>
      </c>
      <c r="J11" s="154">
        <v>45783</v>
      </c>
      <c r="K11" s="202" t="s">
        <v>4190</v>
      </c>
      <c r="L11" s="125" t="s">
        <v>4326</v>
      </c>
      <c r="M11" s="238">
        <v>309709041.73528707</v>
      </c>
      <c r="N11" s="239">
        <v>1.24E-2</v>
      </c>
      <c r="O11" s="209">
        <v>1.24E-2</v>
      </c>
      <c r="P11" s="209">
        <v>0.2</v>
      </c>
      <c r="Q11" s="209">
        <v>1.8599999999999999E-3</v>
      </c>
      <c r="R11" s="209">
        <v>0.02</v>
      </c>
      <c r="S11" s="209"/>
      <c r="T11" s="209"/>
      <c r="U11" s="209"/>
      <c r="V11" s="209">
        <v>0.10639999999999999</v>
      </c>
      <c r="W11" s="226">
        <v>46134</v>
      </c>
      <c r="X11" s="223">
        <v>1.25</v>
      </c>
      <c r="Y11" s="223">
        <v>12.55</v>
      </c>
      <c r="Z11" s="223"/>
      <c r="AA11" s="223"/>
      <c r="AB11" s="223">
        <v>12.55</v>
      </c>
      <c r="AC11" s="209">
        <v>0.13031676550011051</v>
      </c>
      <c r="AD11" s="209"/>
      <c r="AE11" s="209"/>
      <c r="AF11" s="209">
        <v>0.13031676550011051</v>
      </c>
      <c r="AG11" s="209" t="s">
        <v>3825</v>
      </c>
      <c r="AH11" s="229" t="s">
        <v>2464</v>
      </c>
      <c r="AI11" s="243" t="s">
        <v>3278</v>
      </c>
      <c r="AJ11" s="209" t="s">
        <v>3862</v>
      </c>
      <c r="AK11" s="209" t="s">
        <v>4214</v>
      </c>
    </row>
    <row r="12" spans="1:37" ht="14.45" customHeight="1" x14ac:dyDescent="0.25">
      <c r="A12" s="160"/>
      <c r="B12" s="202" t="s">
        <v>4400</v>
      </c>
      <c r="C12" s="202">
        <v>63669622000127</v>
      </c>
      <c r="D12" s="202" t="s">
        <v>4401</v>
      </c>
      <c r="E12" s="202" t="s">
        <v>3855</v>
      </c>
      <c r="F12" s="202"/>
      <c r="G12" s="202" t="s">
        <v>3824</v>
      </c>
      <c r="H12" s="202" t="s">
        <v>3827</v>
      </c>
      <c r="I12" s="202"/>
      <c r="J12" s="154">
        <v>46056</v>
      </c>
      <c r="K12" s="202"/>
      <c r="L12" s="125"/>
      <c r="M12" s="238">
        <v>140800773.13342851</v>
      </c>
      <c r="N12" s="239">
        <v>1.2999999999999999E-2</v>
      </c>
      <c r="O12" s="209">
        <v>1.2999999999999999E-2</v>
      </c>
      <c r="P12" s="209">
        <v>0</v>
      </c>
      <c r="Q12" s="209">
        <v>1.9499999999999997E-3</v>
      </c>
      <c r="R12" s="209">
        <v>0</v>
      </c>
      <c r="S12" s="209"/>
      <c r="T12" s="209"/>
      <c r="U12" s="209"/>
      <c r="V12" s="209"/>
      <c r="W12" s="226">
        <v>46126</v>
      </c>
      <c r="X12" s="223">
        <v>0.80678806000000003</v>
      </c>
      <c r="Y12" s="223"/>
      <c r="Z12" s="223"/>
      <c r="AA12" s="223"/>
      <c r="AB12" s="223">
        <v>1.3467880600000002</v>
      </c>
      <c r="AC12" s="209"/>
      <c r="AD12" s="209"/>
      <c r="AE12" s="209"/>
      <c r="AF12" s="209">
        <v>1.3353583508000089E-2</v>
      </c>
      <c r="AG12" s="209" t="s">
        <v>3825</v>
      </c>
      <c r="AH12" s="229" t="s">
        <v>2464</v>
      </c>
      <c r="AI12" s="243" t="s">
        <v>3278</v>
      </c>
      <c r="AJ12" s="209" t="s">
        <v>4431</v>
      </c>
      <c r="AK12" s="209"/>
    </row>
    <row r="13" spans="1:37" ht="14.45" customHeight="1" x14ac:dyDescent="0.25">
      <c r="A13" s="160"/>
      <c r="B13" s="202" t="s">
        <v>3864</v>
      </c>
      <c r="C13" s="202">
        <v>62017163000134</v>
      </c>
      <c r="D13" s="202" t="s">
        <v>3865</v>
      </c>
      <c r="E13" s="202" t="s">
        <v>3855</v>
      </c>
      <c r="F13" s="202" t="s">
        <v>3821</v>
      </c>
      <c r="G13" s="202" t="s">
        <v>3821</v>
      </c>
      <c r="H13" s="202" t="s">
        <v>3823</v>
      </c>
      <c r="I13" s="202" t="s">
        <v>4327</v>
      </c>
      <c r="J13" s="154">
        <v>45903</v>
      </c>
      <c r="K13" s="202" t="s">
        <v>4191</v>
      </c>
      <c r="L13" s="125"/>
      <c r="M13" s="238">
        <v>277840292.32912719</v>
      </c>
      <c r="N13" s="239">
        <v>6.0000000000000001E-3</v>
      </c>
      <c r="O13" s="209">
        <v>6.0000000000000001E-3</v>
      </c>
      <c r="P13" s="209"/>
      <c r="Q13" s="209">
        <v>1.1999999999999999E-3</v>
      </c>
      <c r="R13" s="209"/>
      <c r="S13" s="209"/>
      <c r="T13" s="209"/>
      <c r="U13" s="209"/>
      <c r="V13" s="209"/>
      <c r="W13" s="226"/>
      <c r="X13" s="223"/>
      <c r="Y13" s="223"/>
      <c r="Z13" s="223"/>
      <c r="AA13" s="223"/>
      <c r="AB13" s="223"/>
      <c r="AC13" s="209"/>
      <c r="AD13" s="209"/>
      <c r="AE13" s="209"/>
      <c r="AF13" s="209"/>
      <c r="AG13" s="209" t="s">
        <v>3825</v>
      </c>
      <c r="AH13" s="229" t="s">
        <v>2464</v>
      </c>
      <c r="AI13" s="243" t="s">
        <v>3278</v>
      </c>
      <c r="AJ13" s="209" t="s">
        <v>4478</v>
      </c>
      <c r="AK13" s="209" t="s">
        <v>4328</v>
      </c>
    </row>
    <row r="14" spans="1:37" ht="14.45" customHeight="1" x14ac:dyDescent="0.25">
      <c r="A14" s="160"/>
      <c r="B14" s="202" t="s">
        <v>4329</v>
      </c>
      <c r="C14" s="202">
        <v>62995191000126</v>
      </c>
      <c r="D14" s="202" t="s">
        <v>4275</v>
      </c>
      <c r="E14" s="202" t="s">
        <v>3855</v>
      </c>
      <c r="F14" s="202"/>
      <c r="G14" s="202" t="s">
        <v>3824</v>
      </c>
      <c r="H14" s="202" t="s">
        <v>3842</v>
      </c>
      <c r="I14" s="202"/>
      <c r="J14" s="154">
        <v>45989</v>
      </c>
      <c r="K14" s="202"/>
      <c r="L14" s="125"/>
      <c r="M14" s="238">
        <v>71455083.959139988</v>
      </c>
      <c r="N14" s="239">
        <v>1.2999999999999999E-2</v>
      </c>
      <c r="O14" s="209">
        <v>1.2999999999999999E-2</v>
      </c>
      <c r="P14" s="209">
        <v>0.2</v>
      </c>
      <c r="Q14" s="209">
        <v>0</v>
      </c>
      <c r="R14" s="209">
        <v>0</v>
      </c>
      <c r="S14" s="209"/>
      <c r="T14" s="209"/>
      <c r="U14" s="209"/>
      <c r="V14" s="209"/>
      <c r="W14" s="226">
        <v>46052</v>
      </c>
      <c r="X14" s="223">
        <v>0.47705999999999998</v>
      </c>
      <c r="Y14" s="223"/>
      <c r="Z14" s="223"/>
      <c r="AA14" s="223"/>
      <c r="AB14" s="223">
        <v>0.47705999999999998</v>
      </c>
      <c r="AC14" s="209"/>
      <c r="AD14" s="209"/>
      <c r="AE14" s="209"/>
      <c r="AF14" s="209">
        <v>3.6620000000000541E-3</v>
      </c>
      <c r="AG14" s="209" t="s">
        <v>3825</v>
      </c>
      <c r="AH14" s="229" t="s">
        <v>3839</v>
      </c>
      <c r="AI14" s="243" t="s">
        <v>3278</v>
      </c>
      <c r="AJ14" s="209" t="s">
        <v>4479</v>
      </c>
      <c r="AK14" s="209"/>
    </row>
    <row r="15" spans="1:37" ht="14.45" customHeight="1" x14ac:dyDescent="0.25">
      <c r="A15" s="160"/>
      <c r="B15" s="202" t="s">
        <v>4274</v>
      </c>
      <c r="C15" s="202">
        <v>62883138000133</v>
      </c>
      <c r="D15" s="202" t="s">
        <v>4275</v>
      </c>
      <c r="E15" s="202" t="s">
        <v>3855</v>
      </c>
      <c r="F15" s="202"/>
      <c r="G15" s="202" t="s">
        <v>3824</v>
      </c>
      <c r="H15" s="202" t="s">
        <v>3827</v>
      </c>
      <c r="I15" s="202"/>
      <c r="J15" s="154">
        <v>45988</v>
      </c>
      <c r="K15" s="202"/>
      <c r="L15" s="125"/>
      <c r="M15" s="238">
        <v>258056216.62824231</v>
      </c>
      <c r="N15" s="239">
        <v>1.2999999999999999E-2</v>
      </c>
      <c r="O15" s="209">
        <v>1.2999999999999999E-2</v>
      </c>
      <c r="P15" s="209"/>
      <c r="Q15" s="209">
        <v>1.9499999999999997E-3</v>
      </c>
      <c r="R15" s="209"/>
      <c r="S15" s="209"/>
      <c r="T15" s="209"/>
      <c r="U15" s="209"/>
      <c r="V15" s="209"/>
      <c r="W15" s="226">
        <v>46142</v>
      </c>
      <c r="X15" s="223">
        <v>1.7605200000000001</v>
      </c>
      <c r="Y15" s="223"/>
      <c r="Z15" s="223"/>
      <c r="AA15" s="223"/>
      <c r="AB15" s="223">
        <v>3.6349450000000001</v>
      </c>
      <c r="AC15" s="209"/>
      <c r="AD15" s="209"/>
      <c r="AE15" s="209"/>
      <c r="AF15" s="209">
        <v>3.611541569702692E-2</v>
      </c>
      <c r="AG15" s="209" t="s">
        <v>3825</v>
      </c>
      <c r="AH15" s="229" t="s">
        <v>3839</v>
      </c>
      <c r="AI15" s="243" t="s">
        <v>3278</v>
      </c>
      <c r="AJ15" s="209" t="s">
        <v>4480</v>
      </c>
      <c r="AK15" s="209"/>
    </row>
    <row r="16" spans="1:37" ht="14.45" customHeight="1" x14ac:dyDescent="0.25">
      <c r="A16" s="160"/>
      <c r="B16" s="202" t="s">
        <v>3866</v>
      </c>
      <c r="C16" s="202">
        <v>59658166000142</v>
      </c>
      <c r="D16" s="202" t="s">
        <v>3867</v>
      </c>
      <c r="E16" s="202" t="s">
        <v>3855</v>
      </c>
      <c r="F16" s="202" t="s">
        <v>4143</v>
      </c>
      <c r="G16" s="202" t="s">
        <v>3824</v>
      </c>
      <c r="H16" s="202" t="s">
        <v>3823</v>
      </c>
      <c r="I16" s="202" t="s">
        <v>4330</v>
      </c>
      <c r="J16" s="154">
        <v>45744</v>
      </c>
      <c r="K16" s="202" t="s">
        <v>4192</v>
      </c>
      <c r="L16" s="125"/>
      <c r="M16" s="238">
        <v>68881096.458447084</v>
      </c>
      <c r="N16" s="239">
        <v>1.32E-2</v>
      </c>
      <c r="O16" s="209">
        <v>1.32E-2</v>
      </c>
      <c r="P16" s="209"/>
      <c r="Q16" s="209">
        <v>0</v>
      </c>
      <c r="R16" s="209"/>
      <c r="S16" s="209"/>
      <c r="T16" s="209"/>
      <c r="U16" s="209"/>
      <c r="V16" s="209">
        <v>0.1169</v>
      </c>
      <c r="W16" s="226">
        <v>46135</v>
      </c>
      <c r="X16" s="223">
        <v>7.5332150000000001E-2</v>
      </c>
      <c r="Y16" s="223">
        <v>0.89167399999999997</v>
      </c>
      <c r="Z16" s="223"/>
      <c r="AA16" s="223"/>
      <c r="AB16" s="223">
        <v>0.89167399999999997</v>
      </c>
      <c r="AC16" s="209">
        <v>8.9122787279794169E-2</v>
      </c>
      <c r="AD16" s="209"/>
      <c r="AE16" s="209"/>
      <c r="AF16" s="209">
        <v>8.9122787279794169E-2</v>
      </c>
      <c r="AG16" s="209" t="s">
        <v>3868</v>
      </c>
      <c r="AH16" s="229" t="s">
        <v>357</v>
      </c>
      <c r="AI16" s="243" t="s">
        <v>362</v>
      </c>
      <c r="AJ16" s="209" t="s">
        <v>3869</v>
      </c>
      <c r="AK16" s="209" t="s">
        <v>4331</v>
      </c>
    </row>
    <row r="17" spans="1:37" ht="14.45" customHeight="1" x14ac:dyDescent="0.25">
      <c r="A17" s="160"/>
      <c r="B17" s="202" t="s">
        <v>3870</v>
      </c>
      <c r="C17" s="202">
        <v>60449267000192</v>
      </c>
      <c r="D17" s="202" t="s">
        <v>3871</v>
      </c>
      <c r="E17" s="202" t="s">
        <v>3855</v>
      </c>
      <c r="F17" s="202" t="s">
        <v>4147</v>
      </c>
      <c r="G17" s="202" t="s">
        <v>160</v>
      </c>
      <c r="H17" s="202" t="s">
        <v>3827</v>
      </c>
      <c r="I17" s="202" t="s">
        <v>4146</v>
      </c>
      <c r="J17" s="154">
        <v>45841</v>
      </c>
      <c r="K17" s="202">
        <v>6</v>
      </c>
      <c r="L17" s="125"/>
      <c r="M17" s="238">
        <v>90315668.890297994</v>
      </c>
      <c r="N17" s="239">
        <v>0.01</v>
      </c>
      <c r="O17" s="209">
        <v>0.01</v>
      </c>
      <c r="P17" s="209">
        <v>0.2</v>
      </c>
      <c r="Q17" s="209">
        <v>1.5E-3</v>
      </c>
      <c r="R17" s="209">
        <v>0.02</v>
      </c>
      <c r="S17" s="209"/>
      <c r="T17" s="209"/>
      <c r="U17" s="209"/>
      <c r="V17" s="209">
        <v>6.9099999999999995E-2</v>
      </c>
      <c r="W17" s="226">
        <v>46119</v>
      </c>
      <c r="X17" s="223">
        <v>0.9</v>
      </c>
      <c r="Y17" s="223"/>
      <c r="Z17" s="223"/>
      <c r="AA17" s="223"/>
      <c r="AB17" s="223">
        <v>8.4459999999999997</v>
      </c>
      <c r="AC17" s="209"/>
      <c r="AD17" s="209"/>
      <c r="AE17" s="209"/>
      <c r="AF17" s="209">
        <v>8.7416706153748969E-2</v>
      </c>
      <c r="AG17" s="209" t="s">
        <v>3825</v>
      </c>
      <c r="AH17" s="229" t="s">
        <v>2464</v>
      </c>
      <c r="AI17" s="243" t="s">
        <v>3278</v>
      </c>
      <c r="AJ17" s="209" t="s">
        <v>4481</v>
      </c>
      <c r="AK17" s="209" t="s">
        <v>4224</v>
      </c>
    </row>
    <row r="18" spans="1:37" ht="14.45" customHeight="1" x14ac:dyDescent="0.25">
      <c r="A18" s="160"/>
      <c r="B18" s="202" t="s">
        <v>4482</v>
      </c>
      <c r="C18" s="202">
        <v>64137795000167</v>
      </c>
      <c r="D18" s="202" t="s">
        <v>4483</v>
      </c>
      <c r="E18" s="202" t="s">
        <v>3855</v>
      </c>
      <c r="F18" s="202"/>
      <c r="G18" s="202" t="s">
        <v>3824</v>
      </c>
      <c r="H18" s="202" t="s">
        <v>3827</v>
      </c>
      <c r="I18" s="202"/>
      <c r="J18" s="154">
        <v>46085</v>
      </c>
      <c r="K18" s="202"/>
      <c r="L18" s="125"/>
      <c r="M18" s="238">
        <v>79135363.696808234</v>
      </c>
      <c r="N18" s="239">
        <v>1.2E-2</v>
      </c>
      <c r="O18" s="209">
        <v>1.2E-2</v>
      </c>
      <c r="P18" s="209">
        <v>0.2</v>
      </c>
      <c r="Q18" s="209">
        <v>1.8E-3</v>
      </c>
      <c r="R18" s="209">
        <v>0.02</v>
      </c>
      <c r="S18" s="209"/>
      <c r="T18" s="209"/>
      <c r="U18" s="209"/>
      <c r="V18" s="209"/>
      <c r="W18" s="226"/>
      <c r="X18" s="223"/>
      <c r="Y18" s="223"/>
      <c r="Z18" s="223"/>
      <c r="AA18" s="223"/>
      <c r="AB18" s="223"/>
      <c r="AC18" s="209"/>
      <c r="AD18" s="209"/>
      <c r="AE18" s="209"/>
      <c r="AF18" s="209"/>
      <c r="AG18" s="209" t="s">
        <v>3825</v>
      </c>
      <c r="AH18" s="229" t="s">
        <v>2464</v>
      </c>
      <c r="AI18" s="243" t="s">
        <v>3278</v>
      </c>
      <c r="AJ18" s="209" t="s">
        <v>4484</v>
      </c>
      <c r="AK18" s="209"/>
    </row>
    <row r="19" spans="1:37" x14ac:dyDescent="0.25">
      <c r="A19" s="160"/>
      <c r="B19" s="202" t="s">
        <v>3872</v>
      </c>
      <c r="C19" s="202">
        <v>61232706000173</v>
      </c>
      <c r="D19" s="202" t="s">
        <v>3873</v>
      </c>
      <c r="E19" s="202" t="s">
        <v>3855</v>
      </c>
      <c r="F19" s="202" t="s">
        <v>4143</v>
      </c>
      <c r="G19" s="202" t="s">
        <v>3824</v>
      </c>
      <c r="H19" s="202" t="s">
        <v>3827</v>
      </c>
      <c r="I19" s="202" t="s">
        <v>4146</v>
      </c>
      <c r="J19" s="154">
        <v>45884</v>
      </c>
      <c r="K19" s="202" t="s">
        <v>4189</v>
      </c>
      <c r="L19" s="125">
        <v>1</v>
      </c>
      <c r="M19" s="238">
        <v>93267634.732575774</v>
      </c>
      <c r="N19" s="239">
        <v>1.2E-2</v>
      </c>
      <c r="O19" s="209">
        <v>1.2E-2</v>
      </c>
      <c r="P19" s="209">
        <v>0.2</v>
      </c>
      <c r="Q19" s="209">
        <v>1.8E-3</v>
      </c>
      <c r="R19" s="209">
        <v>0.02</v>
      </c>
      <c r="S19" s="209"/>
      <c r="T19" s="209"/>
      <c r="U19" s="209"/>
      <c r="V19" s="209"/>
      <c r="W19" s="226">
        <v>46134</v>
      </c>
      <c r="X19" s="223">
        <v>1.05</v>
      </c>
      <c r="Y19" s="223"/>
      <c r="Z19" s="223"/>
      <c r="AA19" s="223"/>
      <c r="AB19" s="223">
        <v>7.8</v>
      </c>
      <c r="AC19" s="209"/>
      <c r="AD19" s="209"/>
      <c r="AE19" s="209"/>
      <c r="AF19" s="209">
        <v>8.1168625602280109E-2</v>
      </c>
      <c r="AG19" s="209" t="s">
        <v>3825</v>
      </c>
      <c r="AH19" s="229" t="s">
        <v>3839</v>
      </c>
      <c r="AI19" s="243" t="s">
        <v>3278</v>
      </c>
      <c r="AJ19" s="209" t="s">
        <v>4485</v>
      </c>
      <c r="AK19" s="209" t="s">
        <v>4332</v>
      </c>
    </row>
    <row r="20" spans="1:37" x14ac:dyDescent="0.25">
      <c r="A20" s="160"/>
      <c r="B20" s="202" t="s">
        <v>4276</v>
      </c>
      <c r="C20" s="202">
        <v>62252669000128</v>
      </c>
      <c r="D20" s="202" t="s">
        <v>4277</v>
      </c>
      <c r="E20" s="202" t="s">
        <v>3855</v>
      </c>
      <c r="F20" s="202"/>
      <c r="G20" s="202" t="s">
        <v>3824</v>
      </c>
      <c r="H20" s="202" t="s">
        <v>3827</v>
      </c>
      <c r="I20" s="202"/>
      <c r="J20" s="154">
        <v>45965</v>
      </c>
      <c r="K20" s="202"/>
      <c r="L20" s="125"/>
      <c r="M20" s="238">
        <v>115421020.32675061</v>
      </c>
      <c r="N20" s="239">
        <v>9.0000000000000011E-3</v>
      </c>
      <c r="O20" s="209">
        <v>9.0000000000000011E-3</v>
      </c>
      <c r="P20" s="209">
        <v>0.2</v>
      </c>
      <c r="Q20" s="209">
        <v>1.2150000000000002E-3</v>
      </c>
      <c r="R20" s="209">
        <v>0.02</v>
      </c>
      <c r="S20" s="209"/>
      <c r="T20" s="209"/>
      <c r="U20" s="209"/>
      <c r="V20" s="209"/>
      <c r="W20" s="226">
        <v>46121</v>
      </c>
      <c r="X20" s="223">
        <v>1.05</v>
      </c>
      <c r="Y20" s="223"/>
      <c r="Z20" s="223"/>
      <c r="AA20" s="223"/>
      <c r="AB20" s="223">
        <v>4.7699999999999996</v>
      </c>
      <c r="AC20" s="209"/>
      <c r="AD20" s="209"/>
      <c r="AE20" s="209"/>
      <c r="AF20" s="209">
        <v>4.879708340309219E-2</v>
      </c>
      <c r="AG20" s="209" t="s">
        <v>3825</v>
      </c>
      <c r="AH20" s="229" t="s">
        <v>2464</v>
      </c>
      <c r="AI20" s="243" t="s">
        <v>3278</v>
      </c>
      <c r="AJ20" s="209" t="s">
        <v>4486</v>
      </c>
      <c r="AK20" s="209"/>
    </row>
    <row r="21" spans="1:37" x14ac:dyDescent="0.25">
      <c r="A21" s="160"/>
      <c r="B21" s="202" t="s">
        <v>3874</v>
      </c>
      <c r="C21" s="202">
        <v>61885788000155</v>
      </c>
      <c r="D21" s="202" t="s">
        <v>3875</v>
      </c>
      <c r="E21" s="202" t="s">
        <v>3855</v>
      </c>
      <c r="F21" s="202" t="s">
        <v>3821</v>
      </c>
      <c r="G21" s="202" t="s">
        <v>3821</v>
      </c>
      <c r="H21" s="202" t="s">
        <v>3823</v>
      </c>
      <c r="I21" s="202" t="s">
        <v>4157</v>
      </c>
      <c r="J21" s="154">
        <v>45903</v>
      </c>
      <c r="K21" s="202">
        <v>5</v>
      </c>
      <c r="L21" s="125"/>
      <c r="M21" s="238">
        <v>194979149.05936861</v>
      </c>
      <c r="N21" s="239">
        <v>1.7999999999999999E-2</v>
      </c>
      <c r="O21" s="209">
        <v>0.02</v>
      </c>
      <c r="P21" s="209">
        <v>0.2</v>
      </c>
      <c r="Q21" s="209">
        <v>2.6999999999999997E-3</v>
      </c>
      <c r="R21" s="209">
        <v>0.02</v>
      </c>
      <c r="S21" s="209"/>
      <c r="T21" s="209"/>
      <c r="U21" s="209"/>
      <c r="V21" s="209"/>
      <c r="W21" s="226"/>
      <c r="X21" s="223"/>
      <c r="Y21" s="223"/>
      <c r="Z21" s="223"/>
      <c r="AA21" s="223"/>
      <c r="AB21" s="223"/>
      <c r="AC21" s="209"/>
      <c r="AD21" s="209"/>
      <c r="AE21" s="209"/>
      <c r="AF21" s="209"/>
      <c r="AG21" s="209" t="s">
        <v>153</v>
      </c>
      <c r="AH21" s="229" t="s">
        <v>2464</v>
      </c>
      <c r="AI21" s="243" t="s">
        <v>2894</v>
      </c>
      <c r="AJ21" s="209" t="s">
        <v>4402</v>
      </c>
      <c r="AK21" s="209" t="s">
        <v>4333</v>
      </c>
    </row>
    <row r="22" spans="1:37" x14ac:dyDescent="0.25">
      <c r="A22" s="160"/>
      <c r="B22" s="202" t="s">
        <v>3876</v>
      </c>
      <c r="C22" s="202">
        <v>60103810000103</v>
      </c>
      <c r="D22" s="202" t="s">
        <v>526</v>
      </c>
      <c r="E22" s="202" t="s">
        <v>3855</v>
      </c>
      <c r="F22" s="202" t="s">
        <v>3821</v>
      </c>
      <c r="G22" s="202" t="s">
        <v>3821</v>
      </c>
      <c r="H22" s="202" t="s">
        <v>3823</v>
      </c>
      <c r="I22" s="202" t="s">
        <v>4148</v>
      </c>
      <c r="J22" s="154">
        <v>45783</v>
      </c>
      <c r="K22" s="202">
        <v>7</v>
      </c>
      <c r="L22" s="125">
        <v>6.5</v>
      </c>
      <c r="M22" s="238">
        <v>389133470.96254629</v>
      </c>
      <c r="N22" s="239">
        <v>1.2500000000000001E-2</v>
      </c>
      <c r="O22" s="209">
        <v>1.2500000000000001E-2</v>
      </c>
      <c r="P22" s="209">
        <v>0.1</v>
      </c>
      <c r="Q22" s="209">
        <v>1.8749999999999999E-3</v>
      </c>
      <c r="R22" s="209">
        <v>0.01</v>
      </c>
      <c r="S22" s="209"/>
      <c r="T22" s="209"/>
      <c r="U22" s="209"/>
      <c r="V22" s="209">
        <v>3.9899999999999998E-2</v>
      </c>
      <c r="W22" s="226">
        <v>46141</v>
      </c>
      <c r="X22" s="223">
        <v>3.86</v>
      </c>
      <c r="Y22" s="223">
        <v>16.3</v>
      </c>
      <c r="Z22" s="223"/>
      <c r="AA22" s="223"/>
      <c r="AB22" s="223">
        <v>16.3</v>
      </c>
      <c r="AC22" s="209">
        <v>0.17141443399475409</v>
      </c>
      <c r="AD22" s="209"/>
      <c r="AE22" s="209"/>
      <c r="AF22" s="209">
        <v>0.17141443399475409</v>
      </c>
      <c r="AG22" s="209" t="s">
        <v>3825</v>
      </c>
      <c r="AH22" s="229" t="s">
        <v>3839</v>
      </c>
      <c r="AI22" s="243" t="s">
        <v>3278</v>
      </c>
      <c r="AJ22" s="209" t="s">
        <v>4487</v>
      </c>
      <c r="AK22" s="209" t="s">
        <v>4334</v>
      </c>
    </row>
    <row r="23" spans="1:37" x14ac:dyDescent="0.25">
      <c r="A23" s="160"/>
      <c r="B23" s="202" t="s">
        <v>3877</v>
      </c>
      <c r="C23" s="202">
        <v>60261869000111</v>
      </c>
      <c r="D23" s="202" t="s">
        <v>526</v>
      </c>
      <c r="E23" s="202" t="s">
        <v>3855</v>
      </c>
      <c r="F23" s="202" t="s">
        <v>3821</v>
      </c>
      <c r="G23" s="202" t="s">
        <v>3821</v>
      </c>
      <c r="H23" s="202" t="s">
        <v>3827</v>
      </c>
      <c r="I23" s="202" t="s">
        <v>4335</v>
      </c>
      <c r="J23" s="154">
        <v>45841</v>
      </c>
      <c r="K23" s="202">
        <v>3</v>
      </c>
      <c r="L23" s="125">
        <v>2.5</v>
      </c>
      <c r="M23" s="238">
        <v>182045125.19401431</v>
      </c>
      <c r="N23" s="239">
        <v>1.2500000000000001E-2</v>
      </c>
      <c r="O23" s="209">
        <v>1.2500000000000001E-2</v>
      </c>
      <c r="P23" s="209">
        <v>0.1</v>
      </c>
      <c r="Q23" s="209">
        <v>1.8749999999999999E-3</v>
      </c>
      <c r="R23" s="209">
        <v>0.01</v>
      </c>
      <c r="S23" s="209"/>
      <c r="T23" s="209"/>
      <c r="U23" s="209"/>
      <c r="V23" s="209">
        <v>4.4200000000000003E-2</v>
      </c>
      <c r="W23" s="226">
        <v>46111</v>
      </c>
      <c r="X23" s="223">
        <v>3.94</v>
      </c>
      <c r="Y23" s="223"/>
      <c r="Z23" s="223"/>
      <c r="AA23" s="223"/>
      <c r="AB23" s="223">
        <v>12.11</v>
      </c>
      <c r="AC23" s="209"/>
      <c r="AD23" s="209"/>
      <c r="AE23" s="209"/>
      <c r="AF23" s="209">
        <v>0.12604528485585909</v>
      </c>
      <c r="AG23" s="209" t="s">
        <v>3825</v>
      </c>
      <c r="AH23" s="229" t="s">
        <v>357</v>
      </c>
      <c r="AI23" s="243" t="s">
        <v>3278</v>
      </c>
      <c r="AJ23" s="209" t="s">
        <v>3878</v>
      </c>
      <c r="AK23" s="209" t="s">
        <v>4334</v>
      </c>
    </row>
    <row r="24" spans="1:37" x14ac:dyDescent="0.25">
      <c r="A24" s="160"/>
      <c r="B24" s="202" t="s">
        <v>4336</v>
      </c>
      <c r="C24" s="202">
        <v>63912733000112</v>
      </c>
      <c r="D24" s="202" t="s">
        <v>526</v>
      </c>
      <c r="E24" s="202" t="s">
        <v>3855</v>
      </c>
      <c r="F24" s="202"/>
      <c r="G24" s="202" t="s">
        <v>3821</v>
      </c>
      <c r="H24" s="202" t="s">
        <v>3827</v>
      </c>
      <c r="I24" s="202"/>
      <c r="J24" s="154">
        <v>46028</v>
      </c>
      <c r="K24" s="202"/>
      <c r="L24" s="125"/>
      <c r="M24" s="238">
        <v>155549879.15980509</v>
      </c>
      <c r="N24" s="239">
        <v>0.01</v>
      </c>
      <c r="O24" s="209">
        <v>1.2500000000000001E-2</v>
      </c>
      <c r="P24" s="209">
        <v>0.2</v>
      </c>
      <c r="Q24" s="209">
        <v>1.5E-3</v>
      </c>
      <c r="R24" s="209">
        <v>0.02</v>
      </c>
      <c r="S24" s="209"/>
      <c r="T24" s="209"/>
      <c r="U24" s="209"/>
      <c r="V24" s="209"/>
      <c r="W24" s="226">
        <v>46111</v>
      </c>
      <c r="X24" s="223">
        <v>3.61</v>
      </c>
      <c r="Y24" s="223"/>
      <c r="Z24" s="223"/>
      <c r="AA24" s="223"/>
      <c r="AB24" s="223">
        <v>3.61</v>
      </c>
      <c r="AC24" s="209"/>
      <c r="AD24" s="209"/>
      <c r="AE24" s="209"/>
      <c r="AF24" s="209">
        <v>3.6099000000000103E-2</v>
      </c>
      <c r="AG24" s="209" t="s">
        <v>3825</v>
      </c>
      <c r="AH24" s="229" t="s">
        <v>357</v>
      </c>
      <c r="AI24" s="243" t="s">
        <v>3278</v>
      </c>
      <c r="AJ24" s="209" t="s">
        <v>4488</v>
      </c>
      <c r="AK24" s="209"/>
    </row>
    <row r="25" spans="1:37" x14ac:dyDescent="0.25">
      <c r="A25" s="160"/>
      <c r="B25" s="202" t="s">
        <v>4489</v>
      </c>
      <c r="C25" s="202">
        <v>64118207000148</v>
      </c>
      <c r="D25" s="202" t="s">
        <v>526</v>
      </c>
      <c r="E25" s="202" t="s">
        <v>3855</v>
      </c>
      <c r="F25" s="202"/>
      <c r="G25" s="202" t="s">
        <v>3821</v>
      </c>
      <c r="H25" s="202" t="s">
        <v>3823</v>
      </c>
      <c r="I25" s="202"/>
      <c r="J25" s="154">
        <v>46057</v>
      </c>
      <c r="K25" s="202"/>
      <c r="L25" s="125"/>
      <c r="M25" s="238">
        <v>8886571.2311799619</v>
      </c>
      <c r="N25" s="239">
        <v>0.01</v>
      </c>
      <c r="O25" s="209">
        <v>1.2500000000000001E-2</v>
      </c>
      <c r="P25" s="209">
        <v>0.1</v>
      </c>
      <c r="Q25" s="209">
        <v>1.5E-3</v>
      </c>
      <c r="R25" s="209">
        <v>0.01</v>
      </c>
      <c r="S25" s="209"/>
      <c r="T25" s="209"/>
      <c r="U25" s="209"/>
      <c r="V25" s="209"/>
      <c r="W25" s="226"/>
      <c r="X25" s="223"/>
      <c r="Y25" s="223"/>
      <c r="Z25" s="223"/>
      <c r="AA25" s="223"/>
      <c r="AB25" s="223"/>
      <c r="AC25" s="209"/>
      <c r="AD25" s="209"/>
      <c r="AE25" s="209"/>
      <c r="AF25" s="209"/>
      <c r="AG25" s="209" t="s">
        <v>3825</v>
      </c>
      <c r="AH25" s="229" t="s">
        <v>3839</v>
      </c>
      <c r="AI25" s="243" t="s">
        <v>3278</v>
      </c>
      <c r="AJ25" s="209" t="s">
        <v>4490</v>
      </c>
      <c r="AK25" s="209"/>
    </row>
    <row r="26" spans="1:37" x14ac:dyDescent="0.25">
      <c r="A26" s="160"/>
      <c r="B26" s="202" t="s">
        <v>4403</v>
      </c>
      <c r="C26" s="202">
        <v>64118207000148</v>
      </c>
      <c r="D26" s="202" t="s">
        <v>526</v>
      </c>
      <c r="E26" s="202" t="s">
        <v>3855</v>
      </c>
      <c r="F26" s="202"/>
      <c r="G26" s="202" t="s">
        <v>3821</v>
      </c>
      <c r="H26" s="202" t="s">
        <v>3823</v>
      </c>
      <c r="I26" s="202"/>
      <c r="J26" s="154">
        <v>46057</v>
      </c>
      <c r="K26" s="202"/>
      <c r="L26" s="125"/>
      <c r="M26" s="238">
        <v>319565362.70859188</v>
      </c>
      <c r="N26" s="239">
        <v>0.01</v>
      </c>
      <c r="O26" s="209">
        <v>1.2500000000000001E-2</v>
      </c>
      <c r="P26" s="209">
        <v>0.1</v>
      </c>
      <c r="Q26" s="209">
        <v>1.5E-3</v>
      </c>
      <c r="R26" s="209">
        <v>0.01</v>
      </c>
      <c r="S26" s="209"/>
      <c r="T26" s="209"/>
      <c r="U26" s="209"/>
      <c r="V26" s="209"/>
      <c r="W26" s="226">
        <v>46141</v>
      </c>
      <c r="X26" s="223">
        <v>3.66</v>
      </c>
      <c r="Y26" s="223"/>
      <c r="Z26" s="223"/>
      <c r="AA26" s="223"/>
      <c r="AB26" s="223">
        <v>3.66</v>
      </c>
      <c r="AC26" s="209"/>
      <c r="AD26" s="209"/>
      <c r="AE26" s="209"/>
      <c r="AF26" s="209">
        <v>3.65120000000001E-2</v>
      </c>
      <c r="AG26" s="209" t="s">
        <v>3825</v>
      </c>
      <c r="AH26" s="229" t="s">
        <v>3839</v>
      </c>
      <c r="AI26" s="243" t="s">
        <v>3278</v>
      </c>
      <c r="AJ26" s="209" t="s">
        <v>4431</v>
      </c>
      <c r="AK26" s="209"/>
    </row>
    <row r="27" spans="1:37" x14ac:dyDescent="0.25">
      <c r="A27" s="160"/>
      <c r="B27" s="202" t="s">
        <v>3879</v>
      </c>
      <c r="C27" s="202">
        <v>61922643000187</v>
      </c>
      <c r="D27" s="202" t="s">
        <v>3880</v>
      </c>
      <c r="E27" s="202" t="s">
        <v>3855</v>
      </c>
      <c r="F27" s="202" t="s">
        <v>4143</v>
      </c>
      <c r="G27" s="202" t="s">
        <v>3824</v>
      </c>
      <c r="H27" s="202" t="s">
        <v>3823</v>
      </c>
      <c r="I27" s="202">
        <v>0.15</v>
      </c>
      <c r="J27" s="154">
        <v>45901</v>
      </c>
      <c r="K27" s="202" t="s">
        <v>4190</v>
      </c>
      <c r="L27" s="125"/>
      <c r="M27" s="238">
        <v>569224002.8672303</v>
      </c>
      <c r="N27" s="239">
        <v>1.4999999999999999E-2</v>
      </c>
      <c r="O27" s="209">
        <v>0</v>
      </c>
      <c r="P27" s="209"/>
      <c r="Q27" s="209">
        <v>2.2499999999999998E-3</v>
      </c>
      <c r="R27" s="209"/>
      <c r="S27" s="209"/>
      <c r="T27" s="209"/>
      <c r="U27" s="209"/>
      <c r="V27" s="209"/>
      <c r="W27" s="226">
        <v>46119</v>
      </c>
      <c r="X27" s="223">
        <v>1.36186607</v>
      </c>
      <c r="Y27" s="223"/>
      <c r="Z27" s="223"/>
      <c r="AA27" s="223"/>
      <c r="AB27" s="223">
        <v>8.1318660700000009</v>
      </c>
      <c r="AC27" s="209"/>
      <c r="AD27" s="209"/>
      <c r="AE27" s="209"/>
      <c r="AF27" s="209">
        <v>8.3669084717003406E-2</v>
      </c>
      <c r="AG27" s="209" t="s">
        <v>347</v>
      </c>
      <c r="AH27" s="229" t="s">
        <v>2464</v>
      </c>
      <c r="AI27" s="243" t="s">
        <v>3278</v>
      </c>
      <c r="AJ27" s="209" t="s">
        <v>4491</v>
      </c>
      <c r="AK27" s="209" t="s">
        <v>4225</v>
      </c>
    </row>
    <row r="28" spans="1:37" x14ac:dyDescent="0.25">
      <c r="A28" s="160"/>
      <c r="B28" s="202" t="s">
        <v>4337</v>
      </c>
      <c r="C28" s="202">
        <v>63918369000106</v>
      </c>
      <c r="D28" s="202" t="s">
        <v>3880</v>
      </c>
      <c r="E28" s="202" t="s">
        <v>3855</v>
      </c>
      <c r="F28" s="202"/>
      <c r="G28" s="202" t="s">
        <v>3824</v>
      </c>
      <c r="H28" s="202" t="s">
        <v>3827</v>
      </c>
      <c r="I28" s="202"/>
      <c r="J28" s="154">
        <v>46021</v>
      </c>
      <c r="K28" s="202"/>
      <c r="L28" s="125"/>
      <c r="M28" s="238">
        <v>768547539.21489263</v>
      </c>
      <c r="N28" s="239">
        <v>1.4999999999999999E-2</v>
      </c>
      <c r="O28" s="209">
        <v>1.4999999999999999E-2</v>
      </c>
      <c r="P28" s="209"/>
      <c r="Q28" s="209">
        <v>2.2499999999999998E-3</v>
      </c>
      <c r="R28" s="209"/>
      <c r="S28" s="209"/>
      <c r="T28" s="209"/>
      <c r="U28" s="209"/>
      <c r="V28" s="209"/>
      <c r="W28" s="226">
        <v>46119</v>
      </c>
      <c r="X28" s="223">
        <v>1</v>
      </c>
      <c r="Y28" s="223"/>
      <c r="Z28" s="223"/>
      <c r="AA28" s="223"/>
      <c r="AB28" s="223">
        <v>2.2000000000000002</v>
      </c>
      <c r="AC28" s="209"/>
      <c r="AD28" s="209"/>
      <c r="AE28" s="209"/>
      <c r="AF28" s="209">
        <v>2.18765803449954E-2</v>
      </c>
      <c r="AG28" s="209" t="s">
        <v>3825</v>
      </c>
      <c r="AH28" s="229" t="s">
        <v>3024</v>
      </c>
      <c r="AI28" s="243" t="s">
        <v>3278</v>
      </c>
      <c r="AJ28" s="209" t="s">
        <v>4338</v>
      </c>
      <c r="AK28" s="209"/>
    </row>
    <row r="29" spans="1:37" x14ac:dyDescent="0.25">
      <c r="A29" s="160"/>
      <c r="B29" s="202" t="s">
        <v>3881</v>
      </c>
      <c r="C29" s="202">
        <v>59196234000107</v>
      </c>
      <c r="D29" s="202" t="s">
        <v>3880</v>
      </c>
      <c r="E29" s="202" t="s">
        <v>3855</v>
      </c>
      <c r="F29" s="202" t="s">
        <v>4143</v>
      </c>
      <c r="G29" s="202" t="s">
        <v>3824</v>
      </c>
      <c r="H29" s="202" t="s">
        <v>3827</v>
      </c>
      <c r="I29" s="202" t="s">
        <v>4156</v>
      </c>
      <c r="J29" s="154">
        <v>45722</v>
      </c>
      <c r="K29" s="202" t="s">
        <v>4190</v>
      </c>
      <c r="L29" s="125"/>
      <c r="M29" s="238">
        <v>322512631.43913478</v>
      </c>
      <c r="N29" s="239">
        <v>1.4999999999999999E-2</v>
      </c>
      <c r="O29" s="209">
        <v>1.4999999999999999E-2</v>
      </c>
      <c r="P29" s="209"/>
      <c r="Q29" s="209">
        <v>0</v>
      </c>
      <c r="R29" s="209"/>
      <c r="S29" s="209"/>
      <c r="T29" s="209"/>
      <c r="U29" s="209"/>
      <c r="V29" s="209">
        <v>0.1162</v>
      </c>
      <c r="W29" s="226">
        <v>46119</v>
      </c>
      <c r="X29" s="223">
        <v>0.83074179000000004</v>
      </c>
      <c r="Y29" s="223">
        <v>9.3121716259999996</v>
      </c>
      <c r="Z29" s="223"/>
      <c r="AA29" s="223"/>
      <c r="AB29" s="223">
        <v>9.3121716259999996</v>
      </c>
      <c r="AC29" s="209">
        <v>9.4118291169754897E-2</v>
      </c>
      <c r="AD29" s="209"/>
      <c r="AE29" s="209"/>
      <c r="AF29" s="209">
        <v>9.4118291169754897E-2</v>
      </c>
      <c r="AG29" s="209" t="s">
        <v>3825</v>
      </c>
      <c r="AH29" s="229" t="s">
        <v>2464</v>
      </c>
      <c r="AI29" s="243" t="s">
        <v>3278</v>
      </c>
      <c r="AJ29" s="209" t="s">
        <v>4492</v>
      </c>
      <c r="AK29" s="209" t="s">
        <v>4225</v>
      </c>
    </row>
    <row r="30" spans="1:37" x14ac:dyDescent="0.25">
      <c r="A30" s="160"/>
      <c r="B30" s="202" t="s">
        <v>3882</v>
      </c>
      <c r="C30" s="202">
        <v>57021822000176</v>
      </c>
      <c r="D30" s="202" t="s">
        <v>519</v>
      </c>
      <c r="E30" s="202" t="s">
        <v>3855</v>
      </c>
      <c r="F30" s="202" t="s">
        <v>4147</v>
      </c>
      <c r="G30" s="202" t="s">
        <v>160</v>
      </c>
      <c r="H30" s="202" t="s">
        <v>3827</v>
      </c>
      <c r="I30" s="202" t="s">
        <v>4339</v>
      </c>
      <c r="J30" s="154">
        <v>45601</v>
      </c>
      <c r="K30" s="202">
        <v>7</v>
      </c>
      <c r="L30" s="125" t="s">
        <v>4194</v>
      </c>
      <c r="M30" s="238">
        <v>434171890.10697693</v>
      </c>
      <c r="N30" s="239">
        <v>1.2E-2</v>
      </c>
      <c r="O30" s="209">
        <v>1.2999999999999999E-2</v>
      </c>
      <c r="P30" s="209">
        <v>0.1</v>
      </c>
      <c r="Q30" s="209">
        <v>1.8E-3</v>
      </c>
      <c r="R30" s="209">
        <v>0.01</v>
      </c>
      <c r="S30" s="209">
        <v>0.1711</v>
      </c>
      <c r="T30" s="209"/>
      <c r="U30" s="209"/>
      <c r="V30" s="209">
        <v>0.18590000000000001</v>
      </c>
      <c r="W30" s="226">
        <v>46120</v>
      </c>
      <c r="X30" s="223">
        <v>1</v>
      </c>
      <c r="Y30" s="223">
        <v>12</v>
      </c>
      <c r="Z30" s="223"/>
      <c r="AA30" s="223"/>
      <c r="AB30" s="223">
        <v>16</v>
      </c>
      <c r="AC30" s="209">
        <v>0.12474592163375609</v>
      </c>
      <c r="AD30" s="209"/>
      <c r="AE30" s="209"/>
      <c r="AF30" s="209">
        <v>0.17043597461461846</v>
      </c>
      <c r="AG30" s="209" t="s">
        <v>3825</v>
      </c>
      <c r="AH30" s="229" t="s">
        <v>3839</v>
      </c>
      <c r="AI30" s="243" t="s">
        <v>3278</v>
      </c>
      <c r="AJ30" s="209" t="s">
        <v>4493</v>
      </c>
      <c r="AK30" s="209" t="s">
        <v>4226</v>
      </c>
    </row>
    <row r="31" spans="1:37" x14ac:dyDescent="0.25">
      <c r="A31" s="160"/>
      <c r="B31" s="202" t="s">
        <v>3883</v>
      </c>
      <c r="C31" s="202">
        <v>59604698000105</v>
      </c>
      <c r="D31" s="202" t="s">
        <v>3832</v>
      </c>
      <c r="E31" s="202" t="s">
        <v>3855</v>
      </c>
      <c r="F31" s="202" t="s">
        <v>4143</v>
      </c>
      <c r="G31" s="202" t="s">
        <v>3824</v>
      </c>
      <c r="H31" s="202" t="s">
        <v>3827</v>
      </c>
      <c r="I31" s="202" t="s">
        <v>4340</v>
      </c>
      <c r="J31" s="154">
        <v>45763</v>
      </c>
      <c r="K31" s="202" t="s">
        <v>4194</v>
      </c>
      <c r="L31" s="125"/>
      <c r="M31" s="238">
        <v>181317349.9760375</v>
      </c>
      <c r="N31" s="239">
        <v>1.2E-2</v>
      </c>
      <c r="O31" s="209">
        <v>1.2E-2</v>
      </c>
      <c r="P31" s="209">
        <v>0.2</v>
      </c>
      <c r="Q31" s="209">
        <v>1.8E-3</v>
      </c>
      <c r="R31" s="209">
        <v>0.02</v>
      </c>
      <c r="S31" s="209"/>
      <c r="T31" s="209"/>
      <c r="U31" s="209"/>
      <c r="V31" s="209">
        <v>9.7899999999999987E-2</v>
      </c>
      <c r="W31" s="226">
        <v>46142</v>
      </c>
      <c r="X31" s="223">
        <v>1.3</v>
      </c>
      <c r="Y31" s="223">
        <v>13.2</v>
      </c>
      <c r="Z31" s="223"/>
      <c r="AA31" s="223"/>
      <c r="AB31" s="223">
        <v>13.2</v>
      </c>
      <c r="AC31" s="209">
        <v>0.13994560725043259</v>
      </c>
      <c r="AD31" s="209"/>
      <c r="AE31" s="209"/>
      <c r="AF31" s="209">
        <v>0.13994560725043259</v>
      </c>
      <c r="AG31" s="209" t="s">
        <v>3825</v>
      </c>
      <c r="AH31" s="229" t="s">
        <v>357</v>
      </c>
      <c r="AI31" s="243" t="s">
        <v>3278</v>
      </c>
      <c r="AJ31" s="209" t="s">
        <v>4494</v>
      </c>
      <c r="AK31" s="209" t="s">
        <v>4307</v>
      </c>
    </row>
    <row r="32" spans="1:37" x14ac:dyDescent="0.25">
      <c r="A32" s="160"/>
      <c r="B32" s="202" t="s">
        <v>3884</v>
      </c>
      <c r="C32" s="202">
        <v>62526654000100</v>
      </c>
      <c r="D32" s="202" t="s">
        <v>526</v>
      </c>
      <c r="E32" s="202" t="s">
        <v>3855</v>
      </c>
      <c r="F32" s="202" t="s">
        <v>4143</v>
      </c>
      <c r="G32" s="202" t="s">
        <v>3824</v>
      </c>
      <c r="H32" s="202" t="s">
        <v>3827</v>
      </c>
      <c r="I32" s="202" t="s">
        <v>4341</v>
      </c>
      <c r="J32" s="154">
        <v>45933</v>
      </c>
      <c r="K32" s="202" t="s">
        <v>4190</v>
      </c>
      <c r="L32" s="125"/>
      <c r="M32" s="238">
        <v>924450409.99398184</v>
      </c>
      <c r="N32" s="239">
        <v>9.4999999999999998E-3</v>
      </c>
      <c r="O32" s="209">
        <v>1.0999999999999999E-2</v>
      </c>
      <c r="P32" s="209"/>
      <c r="Q32" s="209">
        <v>4.75E-4</v>
      </c>
      <c r="R32" s="209"/>
      <c r="S32" s="209"/>
      <c r="T32" s="209"/>
      <c r="U32" s="209"/>
      <c r="V32" s="209"/>
      <c r="W32" s="226">
        <v>46125</v>
      </c>
      <c r="X32" s="223">
        <v>0.74078288999999997</v>
      </c>
      <c r="Y32" s="223"/>
      <c r="Z32" s="223"/>
      <c r="AA32" s="223"/>
      <c r="AB32" s="223">
        <v>4.0822491420000002</v>
      </c>
      <c r="AC32" s="209"/>
      <c r="AD32" s="209"/>
      <c r="AE32" s="209"/>
      <c r="AF32" s="209">
        <v>3.9865826752565336E-2</v>
      </c>
      <c r="AG32" s="209" t="s">
        <v>3825</v>
      </c>
      <c r="AH32" s="229" t="s">
        <v>2464</v>
      </c>
      <c r="AI32" s="243" t="s">
        <v>3278</v>
      </c>
      <c r="AJ32" s="209" t="s">
        <v>3885</v>
      </c>
      <c r="AK32" s="209" t="s">
        <v>4309</v>
      </c>
    </row>
    <row r="33" spans="1:37" x14ac:dyDescent="0.25">
      <c r="A33" s="160"/>
      <c r="B33" s="202" t="s">
        <v>4495</v>
      </c>
      <c r="C33" s="202">
        <v>65511886000183</v>
      </c>
      <c r="D33" s="202" t="s">
        <v>526</v>
      </c>
      <c r="E33" s="202" t="s">
        <v>3855</v>
      </c>
      <c r="F33" s="202"/>
      <c r="G33" s="202" t="s">
        <v>3824</v>
      </c>
      <c r="H33" s="202" t="s">
        <v>3823</v>
      </c>
      <c r="I33" s="202"/>
      <c r="J33" s="154">
        <v>46113</v>
      </c>
      <c r="K33" s="202"/>
      <c r="L33" s="125"/>
      <c r="M33" s="238">
        <v>114841595.5193848</v>
      </c>
      <c r="N33" s="239">
        <v>1.4E-2</v>
      </c>
      <c r="O33" s="209">
        <v>1.4E-2</v>
      </c>
      <c r="P33" s="209">
        <v>0.2</v>
      </c>
      <c r="Q33" s="209">
        <v>1.0499999999999999E-3</v>
      </c>
      <c r="R33" s="209">
        <v>0.02</v>
      </c>
      <c r="S33" s="209"/>
      <c r="T33" s="209"/>
      <c r="U33" s="209"/>
      <c r="V33" s="209"/>
      <c r="W33" s="226"/>
      <c r="X33" s="223"/>
      <c r="Y33" s="223"/>
      <c r="Z33" s="223"/>
      <c r="AA33" s="223"/>
      <c r="AB33" s="223"/>
      <c r="AC33" s="209"/>
      <c r="AD33" s="209"/>
      <c r="AE33" s="209"/>
      <c r="AF33" s="209"/>
      <c r="AG33" s="209" t="s">
        <v>3868</v>
      </c>
      <c r="AH33" s="229" t="s">
        <v>3839</v>
      </c>
      <c r="AI33" s="243" t="s">
        <v>362</v>
      </c>
      <c r="AJ33" s="209" t="s">
        <v>4496</v>
      </c>
      <c r="AK33" s="209"/>
    </row>
    <row r="34" spans="1:37" x14ac:dyDescent="0.25">
      <c r="A34" s="160"/>
      <c r="B34" s="202" t="s">
        <v>3886</v>
      </c>
      <c r="C34" s="202">
        <v>57979459000104</v>
      </c>
      <c r="D34" s="202" t="s">
        <v>526</v>
      </c>
      <c r="E34" s="202" t="s">
        <v>3855</v>
      </c>
      <c r="F34" s="202" t="s">
        <v>4143</v>
      </c>
      <c r="G34" s="202" t="s">
        <v>3824</v>
      </c>
      <c r="H34" s="202" t="s">
        <v>3827</v>
      </c>
      <c r="I34" s="202" t="s">
        <v>4342</v>
      </c>
      <c r="J34" s="154">
        <v>45660</v>
      </c>
      <c r="K34" s="202">
        <v>7</v>
      </c>
      <c r="L34" s="125"/>
      <c r="M34" s="238">
        <v>714381284.67032957</v>
      </c>
      <c r="N34" s="239">
        <v>1.14E-2</v>
      </c>
      <c r="O34" s="209">
        <v>1.2800000000000001E-2</v>
      </c>
      <c r="P34" s="209">
        <v>0.2</v>
      </c>
      <c r="Q34" s="209">
        <v>1.7100000000000001E-3</v>
      </c>
      <c r="R34" s="209">
        <v>0.02</v>
      </c>
      <c r="S34" s="209">
        <v>0.14990000000000001</v>
      </c>
      <c r="T34" s="209"/>
      <c r="U34" s="209"/>
      <c r="V34" s="209">
        <v>0.151</v>
      </c>
      <c r="W34" s="226">
        <v>46125</v>
      </c>
      <c r="X34" s="223">
        <v>7.9766400000000001E-2</v>
      </c>
      <c r="Y34" s="223">
        <v>0.90122176700000001</v>
      </c>
      <c r="Z34" s="223"/>
      <c r="AA34" s="223"/>
      <c r="AB34" s="223">
        <v>1.1062896470000001</v>
      </c>
      <c r="AC34" s="209">
        <v>8.9725778072802242E-2</v>
      </c>
      <c r="AD34" s="209"/>
      <c r="AE34" s="209"/>
      <c r="AF34" s="209">
        <v>0.11194195193917822</v>
      </c>
      <c r="AG34" s="209" t="s">
        <v>3825</v>
      </c>
      <c r="AH34" s="229" t="s">
        <v>3839</v>
      </c>
      <c r="AI34" s="243" t="s">
        <v>3278</v>
      </c>
      <c r="AJ34" s="209" t="s">
        <v>3887</v>
      </c>
      <c r="AK34" s="209" t="s">
        <v>4309</v>
      </c>
    </row>
    <row r="35" spans="1:37" x14ac:dyDescent="0.25">
      <c r="A35" s="160"/>
      <c r="B35" s="202" t="s">
        <v>4278</v>
      </c>
      <c r="C35" s="202">
        <v>62603652000178</v>
      </c>
      <c r="D35" s="202" t="s">
        <v>526</v>
      </c>
      <c r="E35" s="202" t="s">
        <v>3855</v>
      </c>
      <c r="F35" s="202"/>
      <c r="G35" s="202" t="s">
        <v>3824</v>
      </c>
      <c r="H35" s="202" t="s">
        <v>3823</v>
      </c>
      <c r="I35" s="202"/>
      <c r="J35" s="154">
        <v>45989</v>
      </c>
      <c r="K35" s="202"/>
      <c r="L35" s="125"/>
      <c r="M35" s="238">
        <v>143926285.05000001</v>
      </c>
      <c r="N35" s="239">
        <v>9.5999999999999992E-3</v>
      </c>
      <c r="O35" s="209">
        <v>9.5999999999999992E-3</v>
      </c>
      <c r="P35" s="209"/>
      <c r="Q35" s="209">
        <v>0</v>
      </c>
      <c r="R35" s="209"/>
      <c r="S35" s="209"/>
      <c r="T35" s="209"/>
      <c r="U35" s="209"/>
      <c r="V35" s="209"/>
      <c r="W35" s="226"/>
      <c r="X35" s="223"/>
      <c r="Y35" s="223"/>
      <c r="Z35" s="223"/>
      <c r="AA35" s="223"/>
      <c r="AB35" s="223"/>
      <c r="AC35" s="209"/>
      <c r="AD35" s="209"/>
      <c r="AE35" s="209"/>
      <c r="AF35" s="209"/>
      <c r="AG35" s="209" t="s">
        <v>3276</v>
      </c>
      <c r="AH35" s="229" t="s">
        <v>3839</v>
      </c>
      <c r="AI35" s="243" t="s">
        <v>2882</v>
      </c>
      <c r="AJ35" s="209" t="s">
        <v>4432</v>
      </c>
      <c r="AK35" s="209"/>
    </row>
    <row r="36" spans="1:37" x14ac:dyDescent="0.25">
      <c r="A36" s="160"/>
      <c r="B36" s="202" t="s">
        <v>3888</v>
      </c>
      <c r="C36" s="202">
        <v>59560195000177</v>
      </c>
      <c r="D36" s="202" t="s">
        <v>3889</v>
      </c>
      <c r="E36" s="202" t="s">
        <v>3855</v>
      </c>
      <c r="F36" s="202" t="s">
        <v>3821</v>
      </c>
      <c r="G36" s="202" t="s">
        <v>3821</v>
      </c>
      <c r="H36" s="202" t="s">
        <v>3827</v>
      </c>
      <c r="I36" s="202" t="s">
        <v>4144</v>
      </c>
      <c r="J36" s="154">
        <v>45812</v>
      </c>
      <c r="K36" s="202">
        <v>5</v>
      </c>
      <c r="L36" s="125">
        <v>5</v>
      </c>
      <c r="M36" s="238">
        <v>97186004.06318301</v>
      </c>
      <c r="N36" s="239">
        <v>8.0000000000000002E-3</v>
      </c>
      <c r="O36" s="209">
        <v>8.199999999999999E-3</v>
      </c>
      <c r="P36" s="209">
        <v>0.2</v>
      </c>
      <c r="Q36" s="209">
        <v>1.1999999999999999E-3</v>
      </c>
      <c r="R36" s="209">
        <v>0.02</v>
      </c>
      <c r="S36" s="209"/>
      <c r="T36" s="209"/>
      <c r="U36" s="209"/>
      <c r="V36" s="209">
        <v>8.5299999999999987E-2</v>
      </c>
      <c r="W36" s="226"/>
      <c r="X36" s="223"/>
      <c r="Y36" s="223"/>
      <c r="Z36" s="223"/>
      <c r="AA36" s="223"/>
      <c r="AB36" s="223"/>
      <c r="AC36" s="209"/>
      <c r="AD36" s="209"/>
      <c r="AE36" s="209"/>
      <c r="AF36" s="209"/>
      <c r="AG36" s="209" t="s">
        <v>3825</v>
      </c>
      <c r="AH36" s="229" t="s">
        <v>357</v>
      </c>
      <c r="AI36" s="243" t="s">
        <v>3278</v>
      </c>
      <c r="AJ36" s="209" t="s">
        <v>4497</v>
      </c>
      <c r="AK36" s="209" t="s">
        <v>4343</v>
      </c>
    </row>
    <row r="37" spans="1:37" x14ac:dyDescent="0.25">
      <c r="A37" s="160"/>
      <c r="B37" s="202" t="s">
        <v>3890</v>
      </c>
      <c r="C37" s="202">
        <v>54635245000114</v>
      </c>
      <c r="D37" s="202" t="s">
        <v>590</v>
      </c>
      <c r="E37" s="202" t="s">
        <v>3855</v>
      </c>
      <c r="F37" s="202" t="s">
        <v>4143</v>
      </c>
      <c r="G37" s="202" t="s">
        <v>3824</v>
      </c>
      <c r="H37" s="202" t="s">
        <v>3823</v>
      </c>
      <c r="I37" s="202" t="s">
        <v>4313</v>
      </c>
      <c r="J37" s="154">
        <v>45812</v>
      </c>
      <c r="K37" s="202" t="s">
        <v>4190</v>
      </c>
      <c r="L37" s="125">
        <v>2</v>
      </c>
      <c r="M37" s="238">
        <v>122612580.75</v>
      </c>
      <c r="N37" s="239">
        <v>1.7000000000000001E-2</v>
      </c>
      <c r="O37" s="209">
        <v>1.7000000000000001E-2</v>
      </c>
      <c r="P37" s="209">
        <v>0.2</v>
      </c>
      <c r="Q37" s="209">
        <v>2.5500000000000002E-3</v>
      </c>
      <c r="R37" s="209">
        <v>0.02</v>
      </c>
      <c r="S37" s="209"/>
      <c r="T37" s="209"/>
      <c r="U37" s="209"/>
      <c r="V37" s="209">
        <v>7.6399999999999996E-2</v>
      </c>
      <c r="W37" s="226">
        <v>46119</v>
      </c>
      <c r="X37" s="223">
        <v>7.3599999999999999E-2</v>
      </c>
      <c r="Y37" s="223"/>
      <c r="Z37" s="223"/>
      <c r="AA37" s="223"/>
      <c r="AB37" s="223">
        <v>0.72740000000000005</v>
      </c>
      <c r="AC37" s="209"/>
      <c r="AD37" s="209"/>
      <c r="AE37" s="209"/>
      <c r="AF37" s="209">
        <v>7.4058189446138289E-2</v>
      </c>
      <c r="AG37" s="209" t="s">
        <v>3276</v>
      </c>
      <c r="AH37" s="229" t="s">
        <v>3839</v>
      </c>
      <c r="AI37" s="243">
        <v>62232889000190</v>
      </c>
      <c r="AJ37" s="209" t="s">
        <v>3891</v>
      </c>
      <c r="AK37" s="209" t="s">
        <v>4344</v>
      </c>
    </row>
    <row r="38" spans="1:37" x14ac:dyDescent="0.25">
      <c r="A38" s="160"/>
      <c r="B38" s="202" t="s">
        <v>3892</v>
      </c>
      <c r="C38" s="202">
        <v>54635245000114</v>
      </c>
      <c r="D38" s="202" t="s">
        <v>590</v>
      </c>
      <c r="E38" s="202" t="s">
        <v>3855</v>
      </c>
      <c r="F38" s="202" t="s">
        <v>4143</v>
      </c>
      <c r="G38" s="202" t="s">
        <v>3824</v>
      </c>
      <c r="H38" s="202" t="s">
        <v>3823</v>
      </c>
      <c r="I38" s="202" t="s">
        <v>4313</v>
      </c>
      <c r="J38" s="154">
        <v>45812</v>
      </c>
      <c r="K38" s="202" t="s">
        <v>4190</v>
      </c>
      <c r="L38" s="125">
        <v>2</v>
      </c>
      <c r="M38" s="238">
        <v>14266997.25</v>
      </c>
      <c r="N38" s="239">
        <v>1.7000000000000001E-2</v>
      </c>
      <c r="O38" s="209">
        <v>1.7000000000000001E-2</v>
      </c>
      <c r="P38" s="209">
        <v>0.2</v>
      </c>
      <c r="Q38" s="209">
        <v>2.5500000000000002E-3</v>
      </c>
      <c r="R38" s="209">
        <v>0.02</v>
      </c>
      <c r="S38" s="209"/>
      <c r="T38" s="209"/>
      <c r="U38" s="209"/>
      <c r="V38" s="209">
        <v>-0.28939999999999999</v>
      </c>
      <c r="W38" s="226"/>
      <c r="X38" s="223"/>
      <c r="Y38" s="223"/>
      <c r="Z38" s="223"/>
      <c r="AA38" s="223"/>
      <c r="AB38" s="223"/>
      <c r="AC38" s="209"/>
      <c r="AD38" s="209"/>
      <c r="AE38" s="209"/>
      <c r="AF38" s="209"/>
      <c r="AG38" s="209" t="s">
        <v>3276</v>
      </c>
      <c r="AH38" s="229" t="s">
        <v>3839</v>
      </c>
      <c r="AI38" s="243">
        <v>62232889000190</v>
      </c>
      <c r="AJ38" s="209" t="s">
        <v>3893</v>
      </c>
      <c r="AK38" s="209" t="s">
        <v>4344</v>
      </c>
    </row>
    <row r="39" spans="1:37" x14ac:dyDescent="0.25">
      <c r="A39" s="160"/>
      <c r="B39" s="202" t="s">
        <v>4498</v>
      </c>
      <c r="C39" s="202">
        <v>64768982000149</v>
      </c>
      <c r="D39" s="202" t="s">
        <v>2212</v>
      </c>
      <c r="E39" s="202" t="s">
        <v>3855</v>
      </c>
      <c r="F39" s="202"/>
      <c r="G39" s="202" t="s">
        <v>3828</v>
      </c>
      <c r="H39" s="202" t="s">
        <v>3823</v>
      </c>
      <c r="I39" s="202"/>
      <c r="J39" s="154">
        <v>46084</v>
      </c>
      <c r="K39" s="202"/>
      <c r="L39" s="125"/>
      <c r="M39" s="238">
        <v>178938914.27533439</v>
      </c>
      <c r="N39" s="239">
        <v>1.2E-2</v>
      </c>
      <c r="O39" s="209">
        <v>1.2E-2</v>
      </c>
      <c r="P39" s="209">
        <v>0.1</v>
      </c>
      <c r="Q39" s="209">
        <v>1.8E-3</v>
      </c>
      <c r="R39" s="209">
        <v>0.01</v>
      </c>
      <c r="S39" s="209"/>
      <c r="T39" s="209"/>
      <c r="U39" s="209"/>
      <c r="V39" s="209"/>
      <c r="W39" s="226">
        <v>46112</v>
      </c>
      <c r="X39" s="223">
        <v>1</v>
      </c>
      <c r="Y39" s="223"/>
      <c r="Z39" s="223"/>
      <c r="AA39" s="223"/>
      <c r="AB39" s="223">
        <v>1</v>
      </c>
      <c r="AC39" s="209"/>
      <c r="AD39" s="209"/>
      <c r="AE39" s="209"/>
      <c r="AF39" s="209">
        <v>9.9949999999999761E-3</v>
      </c>
      <c r="AG39" s="209" t="s">
        <v>3868</v>
      </c>
      <c r="AH39" s="229" t="s">
        <v>3839</v>
      </c>
      <c r="AI39" s="243" t="s">
        <v>362</v>
      </c>
      <c r="AJ39" s="209" t="s">
        <v>4499</v>
      </c>
      <c r="AK39" s="209"/>
    </row>
    <row r="40" spans="1:37" x14ac:dyDescent="0.25">
      <c r="A40" s="160"/>
      <c r="B40" s="202" t="s">
        <v>3894</v>
      </c>
      <c r="C40" s="202">
        <v>60022798000102</v>
      </c>
      <c r="D40" s="202" t="s">
        <v>3279</v>
      </c>
      <c r="E40" s="202" t="s">
        <v>3855</v>
      </c>
      <c r="F40" s="202" t="s">
        <v>4147</v>
      </c>
      <c r="G40" s="202" t="s">
        <v>160</v>
      </c>
      <c r="H40" s="202" t="s">
        <v>3827</v>
      </c>
      <c r="I40" s="202" t="s">
        <v>4146</v>
      </c>
      <c r="J40" s="154">
        <v>45783</v>
      </c>
      <c r="K40" s="202">
        <v>7</v>
      </c>
      <c r="L40" s="125">
        <v>2</v>
      </c>
      <c r="M40" s="238">
        <v>153896699.64754871</v>
      </c>
      <c r="N40" s="239">
        <v>1.2500000000000001E-2</v>
      </c>
      <c r="O40" s="209">
        <v>1.2500000000000001E-2</v>
      </c>
      <c r="P40" s="209">
        <v>0.2</v>
      </c>
      <c r="Q40" s="209">
        <v>1.8749999999999999E-3</v>
      </c>
      <c r="R40" s="209">
        <v>0.02</v>
      </c>
      <c r="S40" s="209"/>
      <c r="T40" s="209"/>
      <c r="U40" s="209"/>
      <c r="V40" s="209">
        <v>9.2799999999999994E-2</v>
      </c>
      <c r="W40" s="226">
        <v>46121</v>
      </c>
      <c r="X40" s="223">
        <v>0.93</v>
      </c>
      <c r="Y40" s="223">
        <v>10.689999889999999</v>
      </c>
      <c r="Z40" s="223"/>
      <c r="AA40" s="223"/>
      <c r="AB40" s="223">
        <v>10.689999889999999</v>
      </c>
      <c r="AC40" s="209">
        <v>0.11204194237262022</v>
      </c>
      <c r="AD40" s="209"/>
      <c r="AE40" s="209"/>
      <c r="AF40" s="209">
        <v>0.11204194237262022</v>
      </c>
      <c r="AG40" s="209" t="s">
        <v>3825</v>
      </c>
      <c r="AH40" s="229" t="s">
        <v>357</v>
      </c>
      <c r="AI40" s="243" t="s">
        <v>3278</v>
      </c>
      <c r="AJ40" s="209" t="s">
        <v>4500</v>
      </c>
      <c r="AK40" s="209" t="s">
        <v>4314</v>
      </c>
    </row>
    <row r="41" spans="1:37" x14ac:dyDescent="0.25">
      <c r="A41" s="160"/>
      <c r="B41" s="202" t="s">
        <v>4555</v>
      </c>
      <c r="C41" s="202">
        <v>65787500000160</v>
      </c>
      <c r="D41" s="202" t="s">
        <v>3279</v>
      </c>
      <c r="E41" s="202" t="s">
        <v>3855</v>
      </c>
      <c r="F41" s="202"/>
      <c r="G41" s="202" t="s">
        <v>3824</v>
      </c>
      <c r="H41" s="202" t="s">
        <v>3827</v>
      </c>
      <c r="I41" s="202"/>
      <c r="J41" s="154">
        <v>46148</v>
      </c>
      <c r="K41" s="202"/>
      <c r="L41" s="125"/>
      <c r="M41" s="238">
        <v>154801700</v>
      </c>
      <c r="N41" s="239">
        <v>1.17E-2</v>
      </c>
      <c r="O41" s="209">
        <v>1.17E-2</v>
      </c>
      <c r="P41" s="209">
        <v>0.2</v>
      </c>
      <c r="Q41" s="209">
        <v>1.7550000000000003E-3</v>
      </c>
      <c r="R41" s="209">
        <v>0.02</v>
      </c>
      <c r="S41" s="209"/>
      <c r="T41" s="209"/>
      <c r="U41" s="209"/>
      <c r="V41" s="209"/>
      <c r="W41" s="226"/>
      <c r="X41" s="223"/>
      <c r="Y41" s="223"/>
      <c r="Z41" s="223"/>
      <c r="AA41" s="223"/>
      <c r="AB41" s="223"/>
      <c r="AC41" s="209"/>
      <c r="AD41" s="209"/>
      <c r="AE41" s="209"/>
      <c r="AF41" s="209"/>
      <c r="AG41" s="209" t="s">
        <v>3868</v>
      </c>
      <c r="AH41" s="229" t="s">
        <v>357</v>
      </c>
      <c r="AI41" s="243" t="s">
        <v>362</v>
      </c>
      <c r="AJ41" s="209" t="s">
        <v>4556</v>
      </c>
      <c r="AK41" s="209"/>
    </row>
    <row r="42" spans="1:37" x14ac:dyDescent="0.25">
      <c r="A42" s="160"/>
      <c r="B42" s="202" t="s">
        <v>4345</v>
      </c>
      <c r="C42" s="202">
        <v>62995712000145</v>
      </c>
      <c r="D42" s="202"/>
      <c r="E42" s="202" t="s">
        <v>3855</v>
      </c>
      <c r="F42" s="202"/>
      <c r="G42" s="202" t="s">
        <v>3824</v>
      </c>
      <c r="H42" s="202" t="s">
        <v>3827</v>
      </c>
      <c r="I42" s="202"/>
      <c r="J42" s="154">
        <v>45933</v>
      </c>
      <c r="K42" s="202"/>
      <c r="L42" s="125"/>
      <c r="M42" s="238">
        <v>676719911.43079317</v>
      </c>
      <c r="N42" s="239">
        <v>1.23E-2</v>
      </c>
      <c r="O42" s="209">
        <v>1.23E-2</v>
      </c>
      <c r="P42" s="209">
        <v>0</v>
      </c>
      <c r="Q42" s="209">
        <v>1.8450000000000001E-3</v>
      </c>
      <c r="R42" s="209">
        <v>0</v>
      </c>
      <c r="S42" s="209"/>
      <c r="T42" s="209"/>
      <c r="U42" s="209"/>
      <c r="V42" s="209"/>
      <c r="W42" s="226">
        <v>46128</v>
      </c>
      <c r="X42" s="223">
        <v>0.86005498000000002</v>
      </c>
      <c r="Y42" s="223"/>
      <c r="Z42" s="223"/>
      <c r="AA42" s="223"/>
      <c r="AB42" s="223">
        <v>3.9658178900000003</v>
      </c>
      <c r="AC42" s="209"/>
      <c r="AD42" s="209"/>
      <c r="AE42" s="209"/>
      <c r="AF42" s="209">
        <v>3.9443071080029979E-2</v>
      </c>
      <c r="AG42" s="209" t="s">
        <v>3825</v>
      </c>
      <c r="AH42" s="229" t="s">
        <v>2464</v>
      </c>
      <c r="AI42" s="243" t="s">
        <v>3278</v>
      </c>
      <c r="AJ42" s="209" t="s">
        <v>4501</v>
      </c>
      <c r="AK42" s="209"/>
    </row>
    <row r="43" spans="1:37" x14ac:dyDescent="0.25">
      <c r="A43" s="160"/>
      <c r="B43" s="202" t="s">
        <v>4279</v>
      </c>
      <c r="C43" s="202">
        <v>62590175000153</v>
      </c>
      <c r="D43" s="202" t="s">
        <v>3850</v>
      </c>
      <c r="E43" s="202" t="s">
        <v>3855</v>
      </c>
      <c r="F43" s="202" t="s">
        <v>4145</v>
      </c>
      <c r="G43" s="202" t="s">
        <v>3849</v>
      </c>
      <c r="H43" s="202" t="s">
        <v>3827</v>
      </c>
      <c r="I43" s="202" t="s">
        <v>4346</v>
      </c>
      <c r="J43" s="154">
        <v>45933</v>
      </c>
      <c r="K43" s="202"/>
      <c r="L43" s="125"/>
      <c r="M43" s="238">
        <v>421389326.37781572</v>
      </c>
      <c r="N43" s="239">
        <v>1.4E-2</v>
      </c>
      <c r="O43" s="209">
        <v>1.4E-2</v>
      </c>
      <c r="P43" s="209">
        <v>0.1</v>
      </c>
      <c r="Q43" s="209">
        <v>2.0999999999999999E-3</v>
      </c>
      <c r="R43" s="209">
        <v>0.01</v>
      </c>
      <c r="S43" s="209"/>
      <c r="T43" s="209"/>
      <c r="U43" s="209"/>
      <c r="V43" s="209"/>
      <c r="W43" s="226">
        <v>46121</v>
      </c>
      <c r="X43" s="223">
        <v>1</v>
      </c>
      <c r="Y43" s="223"/>
      <c r="Z43" s="223"/>
      <c r="AA43" s="223"/>
      <c r="AB43" s="223">
        <v>5.68</v>
      </c>
      <c r="AC43" s="209"/>
      <c r="AD43" s="209"/>
      <c r="AE43" s="209"/>
      <c r="AF43" s="209">
        <v>5.4945818923365142E-2</v>
      </c>
      <c r="AG43" s="209" t="s">
        <v>3825</v>
      </c>
      <c r="AH43" s="229" t="s">
        <v>2464</v>
      </c>
      <c r="AI43" s="243" t="s">
        <v>3278</v>
      </c>
      <c r="AJ43" s="209" t="s">
        <v>4502</v>
      </c>
      <c r="AK43" s="209" t="s">
        <v>4221</v>
      </c>
    </row>
    <row r="44" spans="1:37" x14ac:dyDescent="0.25">
      <c r="A44" s="160"/>
      <c r="B44" s="202" t="s">
        <v>3895</v>
      </c>
      <c r="C44" s="202">
        <v>57271402000148</v>
      </c>
      <c r="D44" s="202" t="s">
        <v>2317</v>
      </c>
      <c r="E44" s="202" t="s">
        <v>3855</v>
      </c>
      <c r="F44" s="202" t="s">
        <v>3821</v>
      </c>
      <c r="G44" s="202" t="s">
        <v>3821</v>
      </c>
      <c r="H44" s="202" t="s">
        <v>3823</v>
      </c>
      <c r="I44" s="202" t="s">
        <v>4347</v>
      </c>
      <c r="J44" s="154">
        <v>45601</v>
      </c>
      <c r="K44" s="202">
        <v>5</v>
      </c>
      <c r="L44" s="125" t="s">
        <v>4348</v>
      </c>
      <c r="M44" s="238">
        <v>170544581.17265841</v>
      </c>
      <c r="N44" s="239">
        <v>1.3599999999999999E-2</v>
      </c>
      <c r="O44" s="209">
        <v>1.41E-2</v>
      </c>
      <c r="P44" s="209">
        <v>0.2</v>
      </c>
      <c r="Q44" s="209">
        <v>2.0399999999999997E-3</v>
      </c>
      <c r="R44" s="209">
        <v>0.02</v>
      </c>
      <c r="S44" s="209">
        <v>0.1948</v>
      </c>
      <c r="T44" s="209"/>
      <c r="U44" s="209"/>
      <c r="V44" s="209">
        <v>0.21049999999999999</v>
      </c>
      <c r="W44" s="226"/>
      <c r="X44" s="223"/>
      <c r="Y44" s="223"/>
      <c r="Z44" s="223"/>
      <c r="AA44" s="223"/>
      <c r="AB44" s="223"/>
      <c r="AC44" s="209"/>
      <c r="AD44" s="209"/>
      <c r="AE44" s="209"/>
      <c r="AF44" s="209"/>
      <c r="AG44" s="209" t="s">
        <v>347</v>
      </c>
      <c r="AH44" s="229" t="s">
        <v>3839</v>
      </c>
      <c r="AI44" s="243" t="s">
        <v>2269</v>
      </c>
      <c r="AJ44" s="209" t="s">
        <v>4503</v>
      </c>
      <c r="AK44" s="209" t="s">
        <v>4349</v>
      </c>
    </row>
    <row r="45" spans="1:37" x14ac:dyDescent="0.25">
      <c r="A45" s="160"/>
      <c r="B45" s="202" t="s">
        <v>3896</v>
      </c>
      <c r="C45" s="202">
        <v>58290688000171</v>
      </c>
      <c r="D45" s="202" t="s">
        <v>3897</v>
      </c>
      <c r="E45" s="202" t="s">
        <v>3855</v>
      </c>
      <c r="F45" s="202" t="s">
        <v>4143</v>
      </c>
      <c r="G45" s="202" t="s">
        <v>3824</v>
      </c>
      <c r="H45" s="202" t="s">
        <v>3827</v>
      </c>
      <c r="I45" s="202" t="s">
        <v>4146</v>
      </c>
      <c r="J45" s="154">
        <v>45693</v>
      </c>
      <c r="K45" s="202" t="s">
        <v>4194</v>
      </c>
      <c r="L45" s="125"/>
      <c r="M45" s="238">
        <v>125577124.8984199</v>
      </c>
      <c r="N45" s="239">
        <v>9.0000000000000011E-3</v>
      </c>
      <c r="O45" s="209">
        <v>9.1000000000000004E-3</v>
      </c>
      <c r="P45" s="209">
        <v>0.2</v>
      </c>
      <c r="Q45" s="209">
        <v>1.3500000000000001E-3</v>
      </c>
      <c r="R45" s="209">
        <v>0.02</v>
      </c>
      <c r="S45" s="209"/>
      <c r="T45" s="209"/>
      <c r="U45" s="209"/>
      <c r="V45" s="209">
        <v>0.1135</v>
      </c>
      <c r="W45" s="226">
        <v>46126</v>
      </c>
      <c r="X45" s="223">
        <v>1.4</v>
      </c>
      <c r="Y45" s="223">
        <v>14.789</v>
      </c>
      <c r="Z45" s="223"/>
      <c r="AA45" s="223"/>
      <c r="AB45" s="223">
        <v>15.748999999999999</v>
      </c>
      <c r="AC45" s="209">
        <v>0.15864202230168578</v>
      </c>
      <c r="AD45" s="209"/>
      <c r="AE45" s="209"/>
      <c r="AF45" s="209">
        <v>0.16964332830344042</v>
      </c>
      <c r="AG45" s="209" t="s">
        <v>3868</v>
      </c>
      <c r="AH45" s="229" t="s">
        <v>3839</v>
      </c>
      <c r="AI45" s="243" t="s">
        <v>362</v>
      </c>
      <c r="AJ45" s="209" t="s">
        <v>3898</v>
      </c>
      <c r="AK45" s="209" t="s">
        <v>4227</v>
      </c>
    </row>
    <row r="46" spans="1:37" x14ac:dyDescent="0.25">
      <c r="A46" s="160"/>
      <c r="B46" s="202" t="s">
        <v>3899</v>
      </c>
      <c r="C46" s="202">
        <v>58525584000107</v>
      </c>
      <c r="D46" s="202" t="s">
        <v>637</v>
      </c>
      <c r="E46" s="202" t="s">
        <v>3855</v>
      </c>
      <c r="F46" s="202" t="s">
        <v>3821</v>
      </c>
      <c r="G46" s="202" t="s">
        <v>3821</v>
      </c>
      <c r="H46" s="202" t="s">
        <v>3827</v>
      </c>
      <c r="I46" s="202" t="s">
        <v>4350</v>
      </c>
      <c r="J46" s="154">
        <v>45723</v>
      </c>
      <c r="K46" s="202">
        <v>6</v>
      </c>
      <c r="L46" s="125">
        <v>6</v>
      </c>
      <c r="M46" s="238">
        <v>110280195.49153601</v>
      </c>
      <c r="N46" s="239">
        <v>1.3100000000000001E-2</v>
      </c>
      <c r="O46" s="209">
        <v>1.32E-2</v>
      </c>
      <c r="P46" s="209"/>
      <c r="Q46" s="209">
        <v>1.9650000000000002E-3</v>
      </c>
      <c r="R46" s="209"/>
      <c r="S46" s="209"/>
      <c r="T46" s="209"/>
      <c r="U46" s="209"/>
      <c r="V46" s="209">
        <v>1.1900000000000001E-2</v>
      </c>
      <c r="W46" s="226">
        <v>46114</v>
      </c>
      <c r="X46" s="223">
        <v>-1E-8</v>
      </c>
      <c r="Y46" s="223">
        <v>12.625089470000001</v>
      </c>
      <c r="Z46" s="223"/>
      <c r="AA46" s="223"/>
      <c r="AB46" s="223">
        <v>12.625089470000001</v>
      </c>
      <c r="AC46" s="209">
        <v>0.13106748703834348</v>
      </c>
      <c r="AD46" s="209"/>
      <c r="AE46" s="209"/>
      <c r="AF46" s="209">
        <v>0.13106748703834348</v>
      </c>
      <c r="AG46" s="209" t="s">
        <v>3825</v>
      </c>
      <c r="AH46" s="229" t="s">
        <v>3839</v>
      </c>
      <c r="AI46" s="243" t="s">
        <v>3278</v>
      </c>
      <c r="AJ46" s="209" t="s">
        <v>4504</v>
      </c>
      <c r="AK46" s="209" t="s">
        <v>4351</v>
      </c>
    </row>
    <row r="47" spans="1:37" x14ac:dyDescent="0.25">
      <c r="A47" s="160"/>
      <c r="B47" s="202" t="s">
        <v>3900</v>
      </c>
      <c r="C47" s="202">
        <v>56992930000123</v>
      </c>
      <c r="D47" s="202" t="s">
        <v>3901</v>
      </c>
      <c r="E47" s="202" t="s">
        <v>3855</v>
      </c>
      <c r="F47" s="202" t="s">
        <v>4147</v>
      </c>
      <c r="G47" s="202" t="s">
        <v>160</v>
      </c>
      <c r="H47" s="202" t="s">
        <v>3823</v>
      </c>
      <c r="I47" s="202" t="s">
        <v>4352</v>
      </c>
      <c r="J47" s="154">
        <v>45567</v>
      </c>
      <c r="K47" s="202">
        <v>3</v>
      </c>
      <c r="L47" s="125"/>
      <c r="M47" s="238">
        <v>183364666.5369252</v>
      </c>
      <c r="N47" s="239">
        <v>7.8000000000000014E-3</v>
      </c>
      <c r="O47" s="209">
        <v>8.8000000000000005E-3</v>
      </c>
      <c r="P47" s="209">
        <v>0.2</v>
      </c>
      <c r="Q47" s="209">
        <v>1.1700000000000002E-3</v>
      </c>
      <c r="R47" s="209">
        <v>0.02</v>
      </c>
      <c r="S47" s="209">
        <v>0.1893</v>
      </c>
      <c r="T47" s="209"/>
      <c r="U47" s="209"/>
      <c r="V47" s="209">
        <v>0.1237</v>
      </c>
      <c r="W47" s="226">
        <v>46126</v>
      </c>
      <c r="X47" s="223">
        <v>1</v>
      </c>
      <c r="Y47" s="223">
        <v>12</v>
      </c>
      <c r="Z47" s="223"/>
      <c r="AA47" s="223"/>
      <c r="AB47" s="223">
        <v>18</v>
      </c>
      <c r="AC47" s="209">
        <v>0.13421610051255106</v>
      </c>
      <c r="AD47" s="209"/>
      <c r="AE47" s="209"/>
      <c r="AF47" s="209">
        <v>0.20878602111395939</v>
      </c>
      <c r="AG47" s="209" t="s">
        <v>3825</v>
      </c>
      <c r="AH47" s="229" t="s">
        <v>3839</v>
      </c>
      <c r="AI47" s="243" t="s">
        <v>3278</v>
      </c>
      <c r="AJ47" s="209" t="s">
        <v>4505</v>
      </c>
      <c r="AK47" s="209" t="s">
        <v>4228</v>
      </c>
    </row>
    <row r="48" spans="1:37" x14ac:dyDescent="0.25">
      <c r="A48" s="160"/>
      <c r="B48" s="202" t="s">
        <v>4506</v>
      </c>
      <c r="C48" s="202">
        <v>64776566000192</v>
      </c>
      <c r="D48" s="202" t="s">
        <v>3822</v>
      </c>
      <c r="E48" s="202" t="s">
        <v>3855</v>
      </c>
      <c r="F48" s="202"/>
      <c r="G48" s="202" t="s">
        <v>3824</v>
      </c>
      <c r="H48" s="202" t="s">
        <v>3827</v>
      </c>
      <c r="I48" s="202"/>
      <c r="J48" s="154">
        <v>46114</v>
      </c>
      <c r="K48" s="202"/>
      <c r="L48" s="125"/>
      <c r="M48" s="238">
        <v>221929602.2002342</v>
      </c>
      <c r="N48" s="239">
        <v>9.3999999999999986E-3</v>
      </c>
      <c r="O48" s="209">
        <v>9.3999999999999986E-3</v>
      </c>
      <c r="P48" s="209">
        <v>0</v>
      </c>
      <c r="Q48" s="209">
        <v>1.4099999999999998E-3</v>
      </c>
      <c r="R48" s="209">
        <v>0</v>
      </c>
      <c r="S48" s="209"/>
      <c r="T48" s="209"/>
      <c r="U48" s="209"/>
      <c r="V48" s="209"/>
      <c r="W48" s="226"/>
      <c r="X48" s="223"/>
      <c r="Y48" s="223"/>
      <c r="Z48" s="223"/>
      <c r="AA48" s="223"/>
      <c r="AB48" s="223"/>
      <c r="AC48" s="209"/>
      <c r="AD48" s="209"/>
      <c r="AE48" s="209"/>
      <c r="AF48" s="209"/>
      <c r="AG48" s="209" t="s">
        <v>3825</v>
      </c>
      <c r="AH48" s="229" t="s">
        <v>3839</v>
      </c>
      <c r="AI48" s="243" t="s">
        <v>3278</v>
      </c>
      <c r="AJ48" s="209" t="s">
        <v>4507</v>
      </c>
      <c r="AK48" s="209"/>
    </row>
    <row r="49" spans="1:37" x14ac:dyDescent="0.25">
      <c r="A49" s="160"/>
      <c r="B49" s="202" t="s">
        <v>4404</v>
      </c>
      <c r="C49" s="202">
        <v>64099959000109</v>
      </c>
      <c r="D49" s="202" t="s">
        <v>3822</v>
      </c>
      <c r="E49" s="202" t="s">
        <v>3855</v>
      </c>
      <c r="F49" s="202"/>
      <c r="G49" s="202" t="s">
        <v>3824</v>
      </c>
      <c r="H49" s="202" t="s">
        <v>3827</v>
      </c>
      <c r="I49" s="202"/>
      <c r="J49" s="154">
        <v>46057</v>
      </c>
      <c r="K49" s="202"/>
      <c r="L49" s="125"/>
      <c r="M49" s="238">
        <v>632734603.83200657</v>
      </c>
      <c r="N49" s="239">
        <v>1.4999999999999999E-2</v>
      </c>
      <c r="O49" s="209">
        <v>1.4999999999999999E-2</v>
      </c>
      <c r="P49" s="209">
        <v>0</v>
      </c>
      <c r="Q49" s="209">
        <v>2.2499999999999998E-3</v>
      </c>
      <c r="R49" s="209">
        <v>0</v>
      </c>
      <c r="S49" s="209"/>
      <c r="T49" s="209"/>
      <c r="U49" s="209"/>
      <c r="V49" s="209"/>
      <c r="W49" s="226">
        <v>46126</v>
      </c>
      <c r="X49" s="223">
        <v>0.12280000000000001</v>
      </c>
      <c r="Y49" s="223"/>
      <c r="Z49" s="223"/>
      <c r="AA49" s="223"/>
      <c r="AB49" s="223">
        <v>0.19980000000000001</v>
      </c>
      <c r="AC49" s="209"/>
      <c r="AD49" s="209"/>
      <c r="AE49" s="209"/>
      <c r="AF49" s="209">
        <v>1.9969574559999925E-2</v>
      </c>
      <c r="AG49" s="209" t="s">
        <v>3825</v>
      </c>
      <c r="AH49" s="229" t="s">
        <v>3839</v>
      </c>
      <c r="AI49" s="243" t="s">
        <v>3278</v>
      </c>
      <c r="AJ49" s="209" t="s">
        <v>4431</v>
      </c>
      <c r="AK49" s="209"/>
    </row>
    <row r="50" spans="1:37" x14ac:dyDescent="0.25">
      <c r="A50" s="160"/>
      <c r="B50" s="202" t="s">
        <v>3902</v>
      </c>
      <c r="C50" s="202">
        <v>60513922000124</v>
      </c>
      <c r="D50" s="202"/>
      <c r="E50" s="202" t="s">
        <v>3855</v>
      </c>
      <c r="F50" s="202" t="s">
        <v>4143</v>
      </c>
      <c r="G50" s="202" t="s">
        <v>3824</v>
      </c>
      <c r="H50" s="202" t="s">
        <v>3827</v>
      </c>
      <c r="I50" s="202" t="s">
        <v>4353</v>
      </c>
      <c r="J50" s="154">
        <v>45812</v>
      </c>
      <c r="K50" s="202" t="s">
        <v>4189</v>
      </c>
      <c r="L50" s="125">
        <v>5</v>
      </c>
      <c r="M50" s="238">
        <v>236636979.01567781</v>
      </c>
      <c r="N50" s="239">
        <v>8.5000000000000006E-3</v>
      </c>
      <c r="O50" s="209">
        <v>1.15E-2</v>
      </c>
      <c r="P50" s="209"/>
      <c r="Q50" s="209">
        <v>1.2750000000000001E-3</v>
      </c>
      <c r="R50" s="209"/>
      <c r="S50" s="209"/>
      <c r="T50" s="209"/>
      <c r="U50" s="209"/>
      <c r="V50" s="209">
        <v>8.2599999999999993E-2</v>
      </c>
      <c r="W50" s="226">
        <v>46127</v>
      </c>
      <c r="X50" s="223">
        <v>0.14540165999999999</v>
      </c>
      <c r="Y50" s="223"/>
      <c r="Z50" s="223"/>
      <c r="AA50" s="223"/>
      <c r="AB50" s="223">
        <v>11.74794593</v>
      </c>
      <c r="AC50" s="209"/>
      <c r="AD50" s="209"/>
      <c r="AE50" s="209"/>
      <c r="AF50" s="209">
        <v>0.12429287406007794</v>
      </c>
      <c r="AG50" s="209" t="s">
        <v>3825</v>
      </c>
      <c r="AH50" s="229" t="s">
        <v>3839</v>
      </c>
      <c r="AI50" s="243" t="s">
        <v>3278</v>
      </c>
      <c r="AJ50" s="209" t="s">
        <v>3903</v>
      </c>
      <c r="AK50" s="209" t="s">
        <v>4222</v>
      </c>
    </row>
    <row r="51" spans="1:37" x14ac:dyDescent="0.25">
      <c r="A51" s="160"/>
      <c r="B51" s="202" t="s">
        <v>3904</v>
      </c>
      <c r="C51" s="202">
        <v>60551924000108</v>
      </c>
      <c r="D51" s="202"/>
      <c r="E51" s="202" t="s">
        <v>3855</v>
      </c>
      <c r="F51" s="202" t="s">
        <v>4143</v>
      </c>
      <c r="G51" s="202" t="s">
        <v>3824</v>
      </c>
      <c r="H51" s="202" t="s">
        <v>3823</v>
      </c>
      <c r="I51" s="202" t="s">
        <v>4354</v>
      </c>
      <c r="J51" s="154">
        <v>45825</v>
      </c>
      <c r="K51" s="202" t="s">
        <v>4189</v>
      </c>
      <c r="L51" s="125">
        <v>5</v>
      </c>
      <c r="M51" s="238">
        <v>74623442.854545534</v>
      </c>
      <c r="N51" s="239">
        <v>8.5000000000000006E-3</v>
      </c>
      <c r="O51" s="209">
        <v>1.15E-2</v>
      </c>
      <c r="P51" s="209"/>
      <c r="Q51" s="209">
        <v>0</v>
      </c>
      <c r="R51" s="209"/>
      <c r="S51" s="209"/>
      <c r="T51" s="209"/>
      <c r="U51" s="209"/>
      <c r="V51" s="209">
        <v>0</v>
      </c>
      <c r="W51" s="226">
        <v>46120</v>
      </c>
      <c r="X51" s="223">
        <v>0.18961074</v>
      </c>
      <c r="Y51" s="223"/>
      <c r="Z51" s="223"/>
      <c r="AA51" s="223"/>
      <c r="AB51" s="223">
        <v>2.1966410600000001</v>
      </c>
      <c r="AC51" s="209"/>
      <c r="AD51" s="209"/>
      <c r="AE51" s="209"/>
      <c r="AF51" s="209">
        <v>2.2574755809607883E-2</v>
      </c>
      <c r="AG51" s="209" t="s">
        <v>3825</v>
      </c>
      <c r="AH51" s="229" t="s">
        <v>3839</v>
      </c>
      <c r="AI51" s="243" t="s">
        <v>3278</v>
      </c>
      <c r="AJ51" s="209" t="s">
        <v>4508</v>
      </c>
      <c r="AK51" s="209" t="s">
        <v>4222</v>
      </c>
    </row>
    <row r="52" spans="1:37" x14ac:dyDescent="0.25">
      <c r="A52" s="160"/>
      <c r="B52" s="202" t="s">
        <v>3905</v>
      </c>
      <c r="C52" s="202">
        <v>61453937000107</v>
      </c>
      <c r="D52" s="202" t="s">
        <v>3822</v>
      </c>
      <c r="E52" s="202" t="s">
        <v>3855</v>
      </c>
      <c r="F52" s="202" t="s">
        <v>4143</v>
      </c>
      <c r="G52" s="202" t="s">
        <v>3824</v>
      </c>
      <c r="H52" s="202" t="s">
        <v>3827</v>
      </c>
      <c r="I52" s="202" t="s">
        <v>4316</v>
      </c>
      <c r="J52" s="154">
        <v>45874</v>
      </c>
      <c r="K52" s="202">
        <v>9</v>
      </c>
      <c r="L52" s="125"/>
      <c r="M52" s="238">
        <v>168069551.06462049</v>
      </c>
      <c r="N52" s="239">
        <v>1.4999999999999999E-2</v>
      </c>
      <c r="O52" s="209">
        <v>0</v>
      </c>
      <c r="P52" s="209"/>
      <c r="Q52" s="209">
        <v>2.2499999999999998E-3</v>
      </c>
      <c r="R52" s="209"/>
      <c r="S52" s="209"/>
      <c r="T52" s="209"/>
      <c r="U52" s="209"/>
      <c r="V52" s="209"/>
      <c r="W52" s="226">
        <v>46126</v>
      </c>
      <c r="X52" s="223">
        <v>0.13800000000000001</v>
      </c>
      <c r="Y52" s="223"/>
      <c r="Z52" s="223"/>
      <c r="AA52" s="223"/>
      <c r="AB52" s="223">
        <v>1.0270000000000001</v>
      </c>
      <c r="AC52" s="209"/>
      <c r="AD52" s="209"/>
      <c r="AE52" s="209"/>
      <c r="AF52" s="209">
        <v>0.10667187897764685</v>
      </c>
      <c r="AG52" s="209" t="s">
        <v>3825</v>
      </c>
      <c r="AH52" s="229" t="s">
        <v>3839</v>
      </c>
      <c r="AI52" s="243" t="s">
        <v>3278</v>
      </c>
      <c r="AJ52" s="209" t="s">
        <v>4509</v>
      </c>
      <c r="AK52" s="209" t="s">
        <v>4222</v>
      </c>
    </row>
    <row r="53" spans="1:37" x14ac:dyDescent="0.25">
      <c r="A53" s="160"/>
      <c r="B53" s="202" t="s">
        <v>3906</v>
      </c>
      <c r="C53" s="202">
        <v>44625657000110</v>
      </c>
      <c r="D53" s="202" t="s">
        <v>3822</v>
      </c>
      <c r="E53" s="202" t="s">
        <v>3855</v>
      </c>
      <c r="F53" s="202" t="s">
        <v>4143</v>
      </c>
      <c r="G53" s="202" t="s">
        <v>3824</v>
      </c>
      <c r="H53" s="202" t="s">
        <v>3823</v>
      </c>
      <c r="I53" s="202" t="s">
        <v>4316</v>
      </c>
      <c r="J53" s="154">
        <v>46065</v>
      </c>
      <c r="K53" s="202"/>
      <c r="L53" s="125"/>
      <c r="M53" s="238">
        <v>3780155.37239184</v>
      </c>
      <c r="N53" s="239">
        <v>1.2999999999999999E-2</v>
      </c>
      <c r="O53" s="209">
        <v>1.4999999999999999E-2</v>
      </c>
      <c r="P53" s="209">
        <v>0</v>
      </c>
      <c r="Q53" s="209">
        <v>0</v>
      </c>
      <c r="R53" s="209">
        <v>0</v>
      </c>
      <c r="S53" s="209"/>
      <c r="T53" s="209"/>
      <c r="U53" s="209"/>
      <c r="V53" s="209"/>
      <c r="W53" s="226">
        <v>46142</v>
      </c>
      <c r="X53" s="223">
        <v>0.12507618000000001</v>
      </c>
      <c r="Y53" s="223"/>
      <c r="Z53" s="223"/>
      <c r="AA53" s="223"/>
      <c r="AB53" s="223">
        <v>1.16426896</v>
      </c>
      <c r="AC53" s="209"/>
      <c r="AD53" s="209"/>
      <c r="AE53" s="209"/>
      <c r="AF53" s="209">
        <v>0.12254759887719091</v>
      </c>
      <c r="AG53" s="209" t="s">
        <v>3825</v>
      </c>
      <c r="AH53" s="229" t="s">
        <v>357</v>
      </c>
      <c r="AI53" s="243" t="s">
        <v>3278</v>
      </c>
      <c r="AJ53" s="209" t="s">
        <v>4472</v>
      </c>
      <c r="AK53" s="209" t="s">
        <v>4222</v>
      </c>
    </row>
    <row r="54" spans="1:37" x14ac:dyDescent="0.25">
      <c r="A54" s="160"/>
      <c r="B54" s="202" t="s">
        <v>4557</v>
      </c>
      <c r="C54" s="202">
        <v>65344522000156</v>
      </c>
      <c r="D54" s="202"/>
      <c r="E54" s="202" t="s">
        <v>3855</v>
      </c>
      <c r="F54" s="202"/>
      <c r="G54" s="202" t="s">
        <v>3849</v>
      </c>
      <c r="H54" s="202" t="s">
        <v>3823</v>
      </c>
      <c r="I54" s="202"/>
      <c r="J54" s="154">
        <v>46147</v>
      </c>
      <c r="K54" s="202"/>
      <c r="L54" s="125"/>
      <c r="M54" s="238">
        <v>46575000</v>
      </c>
      <c r="N54" s="239">
        <v>1.4E-2</v>
      </c>
      <c r="O54" s="209">
        <v>1.4E-2</v>
      </c>
      <c r="P54" s="209">
        <v>0</v>
      </c>
      <c r="Q54" s="209">
        <v>2.0999999999999999E-3</v>
      </c>
      <c r="R54" s="209">
        <v>0</v>
      </c>
      <c r="S54" s="209"/>
      <c r="T54" s="209"/>
      <c r="U54" s="209"/>
      <c r="V54" s="209"/>
      <c r="W54" s="226"/>
      <c r="X54" s="223"/>
      <c r="Y54" s="223"/>
      <c r="Z54" s="223"/>
      <c r="AA54" s="223"/>
      <c r="AB54" s="223"/>
      <c r="AC54" s="209"/>
      <c r="AD54" s="209"/>
      <c r="AE54" s="209"/>
      <c r="AF54" s="209"/>
      <c r="AG54" s="209" t="s">
        <v>3276</v>
      </c>
      <c r="AH54" s="229" t="s">
        <v>2464</v>
      </c>
      <c r="AI54" s="243" t="s">
        <v>2882</v>
      </c>
      <c r="AJ54" s="209" t="s">
        <v>4558</v>
      </c>
      <c r="AK54" s="209"/>
    </row>
    <row r="55" spans="1:37" x14ac:dyDescent="0.25">
      <c r="A55" s="160"/>
      <c r="B55" s="202" t="s">
        <v>4510</v>
      </c>
      <c r="C55" s="202">
        <v>64290120000153</v>
      </c>
      <c r="D55" s="202"/>
      <c r="E55" s="202" t="s">
        <v>3855</v>
      </c>
      <c r="F55" s="202"/>
      <c r="G55" s="202" t="s">
        <v>3849</v>
      </c>
      <c r="H55" s="202" t="s">
        <v>3827</v>
      </c>
      <c r="I55" s="202"/>
      <c r="J55" s="154">
        <v>46085</v>
      </c>
      <c r="K55" s="202"/>
      <c r="L55" s="125"/>
      <c r="M55" s="238">
        <v>536468026.92782599</v>
      </c>
      <c r="N55" s="239">
        <v>1.37E-2</v>
      </c>
      <c r="O55" s="209">
        <v>1.37E-2</v>
      </c>
      <c r="P55" s="209">
        <v>0</v>
      </c>
      <c r="Q55" s="209">
        <v>2.055E-3</v>
      </c>
      <c r="R55" s="209">
        <v>0</v>
      </c>
      <c r="S55" s="209"/>
      <c r="T55" s="209"/>
      <c r="U55" s="209"/>
      <c r="V55" s="209"/>
      <c r="W55" s="226">
        <v>46112</v>
      </c>
      <c r="X55" s="223">
        <v>1.0537269899999999</v>
      </c>
      <c r="Y55" s="223"/>
      <c r="Z55" s="223"/>
      <c r="AA55" s="223"/>
      <c r="AB55" s="223">
        <v>1.0537269899999999</v>
      </c>
      <c r="AC55" s="209"/>
      <c r="AD55" s="209"/>
      <c r="AE55" s="209"/>
      <c r="AF55" s="209">
        <v>1.0426999999999964E-2</v>
      </c>
      <c r="AG55" s="209" t="s">
        <v>3276</v>
      </c>
      <c r="AH55" s="229" t="s">
        <v>3839</v>
      </c>
      <c r="AI55" s="243" t="s">
        <v>2882</v>
      </c>
      <c r="AJ55" s="209" t="s">
        <v>4511</v>
      </c>
      <c r="AK55" s="209"/>
    </row>
    <row r="56" spans="1:37" x14ac:dyDescent="0.25">
      <c r="A56" s="160"/>
      <c r="B56" s="202" t="s">
        <v>3907</v>
      </c>
      <c r="C56" s="202">
        <v>60535430000130</v>
      </c>
      <c r="D56" s="202" t="s">
        <v>673</v>
      </c>
      <c r="E56" s="202" t="s">
        <v>3855</v>
      </c>
      <c r="F56" s="202" t="s">
        <v>4143</v>
      </c>
      <c r="G56" s="202" t="s">
        <v>3824</v>
      </c>
      <c r="H56" s="202" t="s">
        <v>3827</v>
      </c>
      <c r="I56" s="202" t="s">
        <v>4306</v>
      </c>
      <c r="J56" s="154">
        <v>45841</v>
      </c>
      <c r="K56" s="202" t="s">
        <v>4189</v>
      </c>
      <c r="L56" s="125">
        <v>2</v>
      </c>
      <c r="M56" s="238">
        <v>402741246.67784739</v>
      </c>
      <c r="N56" s="239">
        <v>1.2E-2</v>
      </c>
      <c r="O56" s="209">
        <v>1.2E-2</v>
      </c>
      <c r="P56" s="209">
        <v>0.2</v>
      </c>
      <c r="Q56" s="209">
        <v>1.8E-3</v>
      </c>
      <c r="R56" s="209">
        <v>0.02</v>
      </c>
      <c r="S56" s="209"/>
      <c r="T56" s="209"/>
      <c r="U56" s="209"/>
      <c r="V56" s="209">
        <v>9.7599999999999992E-2</v>
      </c>
      <c r="W56" s="226">
        <v>46119</v>
      </c>
      <c r="X56" s="223">
        <v>1.3</v>
      </c>
      <c r="Y56" s="223"/>
      <c r="Z56" s="223"/>
      <c r="AA56" s="223"/>
      <c r="AB56" s="223">
        <v>11.879999999999999</v>
      </c>
      <c r="AC56" s="209"/>
      <c r="AD56" s="209"/>
      <c r="AE56" s="209"/>
      <c r="AF56" s="209">
        <v>0.12489125588655048</v>
      </c>
      <c r="AG56" s="209" t="s">
        <v>3825</v>
      </c>
      <c r="AH56" s="229" t="s">
        <v>2464</v>
      </c>
      <c r="AI56" s="243" t="s">
        <v>3278</v>
      </c>
      <c r="AJ56" s="209" t="s">
        <v>4512</v>
      </c>
      <c r="AK56" s="209" t="s">
        <v>4223</v>
      </c>
    </row>
    <row r="57" spans="1:37" x14ac:dyDescent="0.25">
      <c r="A57" s="160"/>
      <c r="B57" s="202" t="s">
        <v>4355</v>
      </c>
      <c r="C57" s="202">
        <v>63496639000120</v>
      </c>
      <c r="D57" s="202" t="s">
        <v>673</v>
      </c>
      <c r="E57" s="202" t="s">
        <v>3855</v>
      </c>
      <c r="F57" s="202"/>
      <c r="G57" s="202" t="s">
        <v>3824</v>
      </c>
      <c r="H57" s="202" t="s">
        <v>3827</v>
      </c>
      <c r="I57" s="202"/>
      <c r="J57" s="154">
        <v>45993</v>
      </c>
      <c r="K57" s="202"/>
      <c r="L57" s="125"/>
      <c r="M57" s="238">
        <v>569706527.6452862</v>
      </c>
      <c r="N57" s="239">
        <v>1.2E-2</v>
      </c>
      <c r="O57" s="209">
        <v>1.2E-2</v>
      </c>
      <c r="P57" s="209"/>
      <c r="Q57" s="209">
        <v>1.8E-3</v>
      </c>
      <c r="R57" s="209"/>
      <c r="S57" s="209"/>
      <c r="T57" s="209"/>
      <c r="U57" s="209"/>
      <c r="V57" s="209"/>
      <c r="W57" s="226">
        <v>46121</v>
      </c>
      <c r="X57" s="223">
        <v>1.17</v>
      </c>
      <c r="Y57" s="223"/>
      <c r="Z57" s="223"/>
      <c r="AA57" s="223"/>
      <c r="AB57" s="223">
        <v>4.5999999999999996</v>
      </c>
      <c r="AC57" s="209"/>
      <c r="AD57" s="209"/>
      <c r="AE57" s="209"/>
      <c r="AF57" s="209">
        <v>4.6612052377253965E-2</v>
      </c>
      <c r="AG57" s="209" t="s">
        <v>3825</v>
      </c>
      <c r="AH57" s="229" t="s">
        <v>2464</v>
      </c>
      <c r="AI57" s="243" t="s">
        <v>3278</v>
      </c>
      <c r="AJ57" s="209" t="s">
        <v>4356</v>
      </c>
      <c r="AK57" s="209"/>
    </row>
    <row r="58" spans="1:37" x14ac:dyDescent="0.25">
      <c r="A58" s="160"/>
      <c r="B58" s="202" t="s">
        <v>3908</v>
      </c>
      <c r="C58" s="202">
        <v>62292392000167</v>
      </c>
      <c r="D58" s="202" t="s">
        <v>673</v>
      </c>
      <c r="E58" s="202" t="s">
        <v>3855</v>
      </c>
      <c r="F58" s="202" t="s">
        <v>4147</v>
      </c>
      <c r="G58" s="202" t="s">
        <v>3828</v>
      </c>
      <c r="H58" s="202" t="s">
        <v>3823</v>
      </c>
      <c r="I58" s="202" t="s">
        <v>4152</v>
      </c>
      <c r="J58" s="154">
        <v>45932</v>
      </c>
      <c r="K58" s="202">
        <v>6</v>
      </c>
      <c r="L58" s="125">
        <v>4</v>
      </c>
      <c r="M58" s="238">
        <v>117117081.1240209</v>
      </c>
      <c r="N58" s="239">
        <v>1.1299999999999999E-2</v>
      </c>
      <c r="O58" s="209">
        <v>1.1299999999999999E-2</v>
      </c>
      <c r="P58" s="209">
        <v>0.15</v>
      </c>
      <c r="Q58" s="209">
        <v>1.6949999999999999E-3</v>
      </c>
      <c r="R58" s="209">
        <v>1.4999999999999999E-2</v>
      </c>
      <c r="S58" s="209"/>
      <c r="T58" s="209"/>
      <c r="U58" s="209"/>
      <c r="V58" s="209"/>
      <c r="W58" s="226">
        <v>46142</v>
      </c>
      <c r="X58" s="223">
        <v>1.3910439999999999</v>
      </c>
      <c r="Y58" s="223"/>
      <c r="Z58" s="223"/>
      <c r="AA58" s="223"/>
      <c r="AB58" s="223">
        <v>6.9305030399999996</v>
      </c>
      <c r="AC58" s="209"/>
      <c r="AD58" s="209"/>
      <c r="AE58" s="209"/>
      <c r="AF58" s="209">
        <v>5.6665648536761815E-2</v>
      </c>
      <c r="AG58" s="209" t="s">
        <v>3276</v>
      </c>
      <c r="AH58" s="229" t="s">
        <v>3839</v>
      </c>
      <c r="AI58" s="243" t="s">
        <v>2882</v>
      </c>
      <c r="AJ58" s="209" t="s">
        <v>3909</v>
      </c>
      <c r="AK58" s="209" t="s">
        <v>4223</v>
      </c>
    </row>
    <row r="59" spans="1:37" x14ac:dyDescent="0.25">
      <c r="A59" s="160"/>
      <c r="B59" s="202" t="s">
        <v>4559</v>
      </c>
      <c r="C59" s="202">
        <v>65326215000142</v>
      </c>
      <c r="D59" s="202" t="s">
        <v>3911</v>
      </c>
      <c r="E59" s="202" t="s">
        <v>3855</v>
      </c>
      <c r="F59" s="202"/>
      <c r="G59" s="202" t="s">
        <v>3824</v>
      </c>
      <c r="H59" s="202" t="s">
        <v>3827</v>
      </c>
      <c r="I59" s="202"/>
      <c r="J59" s="154">
        <v>46148</v>
      </c>
      <c r="K59" s="202"/>
      <c r="L59" s="125"/>
      <c r="M59" s="238">
        <v>285937300</v>
      </c>
      <c r="N59" s="239">
        <v>7.4999999999999997E-3</v>
      </c>
      <c r="O59" s="209">
        <v>1.2500000000000001E-2</v>
      </c>
      <c r="P59" s="209">
        <v>0.2</v>
      </c>
      <c r="Q59" s="209">
        <v>1.1249999999999999E-3</v>
      </c>
      <c r="R59" s="209">
        <v>0.02</v>
      </c>
      <c r="S59" s="209"/>
      <c r="T59" s="209"/>
      <c r="U59" s="209"/>
      <c r="V59" s="209"/>
      <c r="W59" s="226"/>
      <c r="X59" s="223"/>
      <c r="Y59" s="223"/>
      <c r="Z59" s="223"/>
      <c r="AA59" s="223"/>
      <c r="AB59" s="223"/>
      <c r="AC59" s="209"/>
      <c r="AD59" s="209"/>
      <c r="AE59" s="209"/>
      <c r="AF59" s="209"/>
      <c r="AG59" s="209" t="s">
        <v>3825</v>
      </c>
      <c r="AH59" s="229" t="s">
        <v>3839</v>
      </c>
      <c r="AI59" s="243" t="s">
        <v>3278</v>
      </c>
      <c r="AJ59" s="209" t="s">
        <v>4560</v>
      </c>
      <c r="AK59" s="209"/>
    </row>
    <row r="60" spans="1:37" x14ac:dyDescent="0.25">
      <c r="A60" s="160"/>
      <c r="B60" s="202" t="s">
        <v>3910</v>
      </c>
      <c r="C60" s="202">
        <v>60079651000140</v>
      </c>
      <c r="D60" s="202" t="s">
        <v>3911</v>
      </c>
      <c r="E60" s="202" t="s">
        <v>3855</v>
      </c>
      <c r="F60" s="202" t="s">
        <v>4143</v>
      </c>
      <c r="G60" s="202" t="s">
        <v>3824</v>
      </c>
      <c r="H60" s="202" t="s">
        <v>3827</v>
      </c>
      <c r="I60" s="202" t="s">
        <v>4357</v>
      </c>
      <c r="J60" s="154">
        <v>45783</v>
      </c>
      <c r="K60" s="202" t="s">
        <v>4194</v>
      </c>
      <c r="L60" s="125">
        <v>3</v>
      </c>
      <c r="M60" s="238">
        <v>163880915.65051341</v>
      </c>
      <c r="N60" s="239">
        <v>7.4999999999999997E-3</v>
      </c>
      <c r="O60" s="209">
        <v>1.2500000000000001E-2</v>
      </c>
      <c r="P60" s="209">
        <v>0.2</v>
      </c>
      <c r="Q60" s="209">
        <v>1.1249999999999999E-3</v>
      </c>
      <c r="R60" s="209">
        <v>0.02</v>
      </c>
      <c r="S60" s="209"/>
      <c r="T60" s="209"/>
      <c r="U60" s="209"/>
      <c r="V60" s="209">
        <v>9.4700000000000006E-2</v>
      </c>
      <c r="W60" s="226">
        <v>46147</v>
      </c>
      <c r="X60" s="223">
        <v>1.25</v>
      </c>
      <c r="Y60" s="223">
        <v>13.340551720000001</v>
      </c>
      <c r="Z60" s="223"/>
      <c r="AA60" s="223"/>
      <c r="AB60" s="223">
        <v>13.340551720000001</v>
      </c>
      <c r="AC60" s="209">
        <v>0.12776514667313443</v>
      </c>
      <c r="AD60" s="209"/>
      <c r="AE60" s="209"/>
      <c r="AF60" s="209">
        <v>0.12776514667313443</v>
      </c>
      <c r="AG60" s="209" t="s">
        <v>3825</v>
      </c>
      <c r="AH60" s="229" t="s">
        <v>2464</v>
      </c>
      <c r="AI60" s="243" t="s">
        <v>3278</v>
      </c>
      <c r="AJ60" s="209" t="s">
        <v>4513</v>
      </c>
      <c r="AK60" s="209" t="s">
        <v>4358</v>
      </c>
    </row>
    <row r="61" spans="1:37" x14ac:dyDescent="0.25">
      <c r="A61" s="160"/>
      <c r="B61" s="202" t="s">
        <v>3912</v>
      </c>
      <c r="C61" s="202">
        <v>56992610000173</v>
      </c>
      <c r="D61" s="202" t="s">
        <v>3826</v>
      </c>
      <c r="E61" s="202" t="s">
        <v>3855</v>
      </c>
      <c r="F61" s="202" t="s">
        <v>3821</v>
      </c>
      <c r="G61" s="202" t="s">
        <v>3821</v>
      </c>
      <c r="H61" s="202" t="s">
        <v>3823</v>
      </c>
      <c r="I61" s="202" t="s">
        <v>4359</v>
      </c>
      <c r="J61" s="154">
        <v>45527</v>
      </c>
      <c r="K61" s="202" t="s">
        <v>4189</v>
      </c>
      <c r="L61" s="125"/>
      <c r="M61" s="238">
        <v>153143150.7135936</v>
      </c>
      <c r="N61" s="239">
        <v>1.2800000000000001E-2</v>
      </c>
      <c r="O61" s="209">
        <v>2.2499999999999999E-2</v>
      </c>
      <c r="P61" s="209">
        <v>0.2</v>
      </c>
      <c r="Q61" s="209">
        <v>1.44896E-3</v>
      </c>
      <c r="R61" s="209">
        <v>0.01</v>
      </c>
      <c r="S61" s="209">
        <v>0.10639999999999999</v>
      </c>
      <c r="T61" s="209"/>
      <c r="U61" s="209"/>
      <c r="V61" s="209">
        <v>0.13239999999999999</v>
      </c>
      <c r="W61" s="226">
        <v>46119</v>
      </c>
      <c r="X61" s="223">
        <v>1.1222269600000001</v>
      </c>
      <c r="Y61" s="223">
        <v>8.6785552500000005</v>
      </c>
      <c r="Z61" s="223"/>
      <c r="AA61" s="223"/>
      <c r="AB61" s="223">
        <v>8.6785552500000005</v>
      </c>
      <c r="AC61" s="209">
        <v>8.0205933779799565E-2</v>
      </c>
      <c r="AD61" s="209"/>
      <c r="AE61" s="209"/>
      <c r="AF61" s="209">
        <v>8.0205933779799565E-2</v>
      </c>
      <c r="AG61" s="209" t="s">
        <v>3825</v>
      </c>
      <c r="AH61" s="229" t="s">
        <v>3839</v>
      </c>
      <c r="AI61" s="243" t="s">
        <v>3278</v>
      </c>
      <c r="AJ61" s="209" t="s">
        <v>3913</v>
      </c>
      <c r="AK61" s="209" t="s">
        <v>4360</v>
      </c>
    </row>
    <row r="62" spans="1:37" x14ac:dyDescent="0.25">
      <c r="A62" s="160"/>
      <c r="B62" s="202" t="s">
        <v>4561</v>
      </c>
      <c r="C62" s="202">
        <v>65344621000138</v>
      </c>
      <c r="D62" s="202"/>
      <c r="E62" s="202" t="s">
        <v>3855</v>
      </c>
      <c r="F62" s="202"/>
      <c r="G62" s="202" t="s">
        <v>3849</v>
      </c>
      <c r="H62" s="202" t="s">
        <v>3827</v>
      </c>
      <c r="I62" s="202"/>
      <c r="J62" s="154">
        <v>46148</v>
      </c>
      <c r="K62" s="202"/>
      <c r="L62" s="125"/>
      <c r="M62" s="238">
        <v>247000000</v>
      </c>
      <c r="N62" s="239">
        <v>1.4E-2</v>
      </c>
      <c r="O62" s="209">
        <v>1.4E-2</v>
      </c>
      <c r="P62" s="209">
        <v>0</v>
      </c>
      <c r="Q62" s="209">
        <v>2.0999999999999999E-3</v>
      </c>
      <c r="R62" s="209">
        <v>0</v>
      </c>
      <c r="S62" s="209"/>
      <c r="T62" s="209"/>
      <c r="U62" s="209"/>
      <c r="V62" s="209"/>
      <c r="W62" s="226"/>
      <c r="X62" s="223"/>
      <c r="Y62" s="223"/>
      <c r="Z62" s="223"/>
      <c r="AA62" s="223"/>
      <c r="AB62" s="223"/>
      <c r="AC62" s="209"/>
      <c r="AD62" s="209"/>
      <c r="AE62" s="209"/>
      <c r="AF62" s="209"/>
      <c r="AG62" s="209" t="s">
        <v>3276</v>
      </c>
      <c r="AH62" s="229" t="s">
        <v>2464</v>
      </c>
      <c r="AI62" s="243" t="s">
        <v>2882</v>
      </c>
      <c r="AJ62" s="209" t="s">
        <v>4562</v>
      </c>
      <c r="AK62" s="209"/>
    </row>
    <row r="63" spans="1:37" x14ac:dyDescent="0.25">
      <c r="A63" s="160"/>
      <c r="B63" s="202" t="s">
        <v>4361</v>
      </c>
      <c r="C63" s="202">
        <v>62739410000106</v>
      </c>
      <c r="D63" s="202"/>
      <c r="E63" s="202" t="s">
        <v>3855</v>
      </c>
      <c r="F63" s="202"/>
      <c r="G63" s="202" t="s">
        <v>3824</v>
      </c>
      <c r="H63" s="202" t="s">
        <v>3827</v>
      </c>
      <c r="I63" s="202"/>
      <c r="J63" s="154">
        <v>45993</v>
      </c>
      <c r="K63" s="202"/>
      <c r="L63" s="125"/>
      <c r="M63" s="238">
        <v>291712544.28765053</v>
      </c>
      <c r="N63" s="239">
        <v>1.0500000000000001E-2</v>
      </c>
      <c r="O63" s="209">
        <v>0</v>
      </c>
      <c r="P63" s="209">
        <v>0</v>
      </c>
      <c r="Q63" s="209">
        <v>1.575E-3</v>
      </c>
      <c r="R63" s="209">
        <v>0</v>
      </c>
      <c r="S63" s="209"/>
      <c r="T63" s="209"/>
      <c r="U63" s="209"/>
      <c r="V63" s="209"/>
      <c r="W63" s="226">
        <v>46126</v>
      </c>
      <c r="X63" s="223">
        <v>0.86</v>
      </c>
      <c r="Y63" s="223"/>
      <c r="Z63" s="223"/>
      <c r="AA63" s="223"/>
      <c r="AB63" s="223">
        <v>3.14</v>
      </c>
      <c r="AC63" s="209"/>
      <c r="AD63" s="209"/>
      <c r="AE63" s="209"/>
      <c r="AF63" s="209">
        <v>3.0539033749012789E-2</v>
      </c>
      <c r="AG63" s="209" t="s">
        <v>3825</v>
      </c>
      <c r="AH63" s="229" t="s">
        <v>2464</v>
      </c>
      <c r="AI63" s="243" t="s">
        <v>3278</v>
      </c>
      <c r="AJ63" s="209" t="s">
        <v>4362</v>
      </c>
      <c r="AK63" s="209"/>
    </row>
    <row r="64" spans="1:37" x14ac:dyDescent="0.25">
      <c r="A64" s="160"/>
      <c r="B64" s="202" t="s">
        <v>4363</v>
      </c>
      <c r="C64" s="202">
        <v>63608356000122</v>
      </c>
      <c r="D64" s="202" t="s">
        <v>706</v>
      </c>
      <c r="E64" s="202" t="s">
        <v>3855</v>
      </c>
      <c r="F64" s="202"/>
      <c r="G64" s="202" t="s">
        <v>3849</v>
      </c>
      <c r="H64" s="202" t="s">
        <v>3827</v>
      </c>
      <c r="I64" s="202"/>
      <c r="J64" s="154">
        <v>46027</v>
      </c>
      <c r="K64" s="202"/>
      <c r="L64" s="125"/>
      <c r="M64" s="238">
        <v>131620088.1067335</v>
      </c>
      <c r="N64" s="239">
        <v>0.01</v>
      </c>
      <c r="O64" s="209">
        <v>0.01</v>
      </c>
      <c r="P64" s="209">
        <v>0</v>
      </c>
      <c r="Q64" s="209">
        <v>1.5E-3</v>
      </c>
      <c r="R64" s="209">
        <v>0</v>
      </c>
      <c r="S64" s="209"/>
      <c r="T64" s="209"/>
      <c r="U64" s="209"/>
      <c r="V64" s="209"/>
      <c r="W64" s="226">
        <v>46121</v>
      </c>
      <c r="X64" s="223">
        <v>1.43047518</v>
      </c>
      <c r="Y64" s="223"/>
      <c r="Z64" s="223"/>
      <c r="AA64" s="223"/>
      <c r="AB64" s="223">
        <v>3.84680336</v>
      </c>
      <c r="AC64" s="209"/>
      <c r="AD64" s="209"/>
      <c r="AE64" s="209"/>
      <c r="AF64" s="209">
        <v>3.8831328485416927E-2</v>
      </c>
      <c r="AG64" s="209" t="s">
        <v>3825</v>
      </c>
      <c r="AH64" s="229" t="s">
        <v>2464</v>
      </c>
      <c r="AI64" s="243" t="s">
        <v>3278</v>
      </c>
      <c r="AJ64" s="209" t="s">
        <v>4364</v>
      </c>
      <c r="AK64" s="209"/>
    </row>
    <row r="65" spans="1:37" x14ac:dyDescent="0.25">
      <c r="A65" s="160"/>
      <c r="B65" s="202" t="s">
        <v>3914</v>
      </c>
      <c r="C65" s="202">
        <v>62021906000140</v>
      </c>
      <c r="D65" s="202" t="s">
        <v>706</v>
      </c>
      <c r="E65" s="202" t="s">
        <v>3855</v>
      </c>
      <c r="F65" s="202" t="s">
        <v>4143</v>
      </c>
      <c r="G65" s="202" t="s">
        <v>3824</v>
      </c>
      <c r="H65" s="202" t="s">
        <v>3827</v>
      </c>
      <c r="I65" s="202" t="s">
        <v>4158</v>
      </c>
      <c r="J65" s="154">
        <v>45902</v>
      </c>
      <c r="K65" s="202" t="s">
        <v>4190</v>
      </c>
      <c r="L65" s="125">
        <v>3</v>
      </c>
      <c r="M65" s="238">
        <v>506324840.03580099</v>
      </c>
      <c r="N65" s="239">
        <v>1.2999999999999999E-2</v>
      </c>
      <c r="O65" s="209">
        <v>1.2999999999999999E-2</v>
      </c>
      <c r="P65" s="209"/>
      <c r="Q65" s="209">
        <v>1.9499999999999997E-3</v>
      </c>
      <c r="R65" s="209"/>
      <c r="S65" s="209"/>
      <c r="T65" s="209"/>
      <c r="U65" s="209"/>
      <c r="V65" s="209"/>
      <c r="W65" s="226">
        <v>46120</v>
      </c>
      <c r="X65" s="223">
        <v>1.16828997</v>
      </c>
      <c r="Y65" s="223"/>
      <c r="Z65" s="223"/>
      <c r="AA65" s="223"/>
      <c r="AB65" s="223">
        <v>7.0534101200000006</v>
      </c>
      <c r="AC65" s="209"/>
      <c r="AD65" s="209"/>
      <c r="AE65" s="209"/>
      <c r="AF65" s="209">
        <v>7.2542484733873147E-2</v>
      </c>
      <c r="AG65" s="209" t="s">
        <v>347</v>
      </c>
      <c r="AH65" s="229" t="s">
        <v>2464</v>
      </c>
      <c r="AI65" s="243" t="s">
        <v>3278</v>
      </c>
      <c r="AJ65" s="209" t="s">
        <v>4514</v>
      </c>
      <c r="AK65" s="209" t="s">
        <v>4299</v>
      </c>
    </row>
    <row r="66" spans="1:37" x14ac:dyDescent="0.25">
      <c r="A66" s="160"/>
      <c r="B66" s="202" t="s">
        <v>4563</v>
      </c>
      <c r="C66" s="202">
        <v>65196656000177</v>
      </c>
      <c r="D66" s="202" t="s">
        <v>706</v>
      </c>
      <c r="E66" s="202" t="s">
        <v>3855</v>
      </c>
      <c r="F66" s="202"/>
      <c r="G66" s="202" t="s">
        <v>3824</v>
      </c>
      <c r="H66" s="202" t="s">
        <v>3827</v>
      </c>
      <c r="I66" s="202"/>
      <c r="J66" s="154">
        <v>46118</v>
      </c>
      <c r="K66" s="202"/>
      <c r="L66" s="125"/>
      <c r="M66" s="238">
        <v>631019843.97075021</v>
      </c>
      <c r="N66" s="239">
        <v>1.24E-2</v>
      </c>
      <c r="O66" s="209">
        <v>1.24E-2</v>
      </c>
      <c r="P66" s="209">
        <v>0</v>
      </c>
      <c r="Q66" s="209">
        <v>1.8599999999999999E-3</v>
      </c>
      <c r="R66" s="209">
        <v>0</v>
      </c>
      <c r="S66" s="209"/>
      <c r="T66" s="209"/>
      <c r="U66" s="209"/>
      <c r="V66" s="209"/>
      <c r="W66" s="226"/>
      <c r="X66" s="223"/>
      <c r="Y66" s="223"/>
      <c r="Z66" s="223"/>
      <c r="AA66" s="223"/>
      <c r="AB66" s="223"/>
      <c r="AC66" s="209"/>
      <c r="AD66" s="209"/>
      <c r="AE66" s="209"/>
      <c r="AF66" s="209"/>
      <c r="AG66" s="209" t="s">
        <v>3825</v>
      </c>
      <c r="AH66" s="229" t="s">
        <v>3839</v>
      </c>
      <c r="AI66" s="243" t="s">
        <v>3278</v>
      </c>
      <c r="AJ66" s="209" t="s">
        <v>4564</v>
      </c>
      <c r="AK66" s="209"/>
    </row>
    <row r="67" spans="1:37" x14ac:dyDescent="0.25">
      <c r="A67" s="160"/>
      <c r="B67" s="202" t="s">
        <v>3915</v>
      </c>
      <c r="C67" s="202">
        <v>58863998000138</v>
      </c>
      <c r="D67" s="202" t="s">
        <v>706</v>
      </c>
      <c r="E67" s="202" t="s">
        <v>3855</v>
      </c>
      <c r="F67" s="202" t="s">
        <v>4143</v>
      </c>
      <c r="G67" s="202" t="s">
        <v>3824</v>
      </c>
      <c r="H67" s="202" t="s">
        <v>3827</v>
      </c>
      <c r="I67" s="202" t="s">
        <v>4156</v>
      </c>
      <c r="J67" s="154">
        <v>45723</v>
      </c>
      <c r="K67" s="202" t="s">
        <v>4190</v>
      </c>
      <c r="L67" s="125"/>
      <c r="M67" s="238">
        <v>509234196.87317932</v>
      </c>
      <c r="N67" s="239">
        <v>1.2E-2</v>
      </c>
      <c r="O67" s="209">
        <v>1.2E-2</v>
      </c>
      <c r="P67" s="209"/>
      <c r="Q67" s="209">
        <v>1.8E-3</v>
      </c>
      <c r="R67" s="209"/>
      <c r="S67" s="209"/>
      <c r="T67" s="209"/>
      <c r="U67" s="209"/>
      <c r="V67" s="209">
        <v>0.35189999999999999</v>
      </c>
      <c r="W67" s="226">
        <v>46142</v>
      </c>
      <c r="X67" s="223">
        <v>0.12</v>
      </c>
      <c r="Y67" s="223">
        <v>1.74</v>
      </c>
      <c r="Z67" s="223"/>
      <c r="AA67" s="223"/>
      <c r="AB67" s="223">
        <v>1.98</v>
      </c>
      <c r="AC67" s="209">
        <v>0.16210577593480502</v>
      </c>
      <c r="AD67" s="209"/>
      <c r="AE67" s="209"/>
      <c r="AF67" s="209">
        <v>0.18736751805648888</v>
      </c>
      <c r="AG67" s="209" t="s">
        <v>3825</v>
      </c>
      <c r="AH67" s="229" t="s">
        <v>3839</v>
      </c>
      <c r="AI67" s="243" t="s">
        <v>3278</v>
      </c>
      <c r="AJ67" s="209" t="s">
        <v>4515</v>
      </c>
      <c r="AK67" s="209" t="s">
        <v>4299</v>
      </c>
    </row>
    <row r="68" spans="1:37" x14ac:dyDescent="0.25">
      <c r="A68" s="160"/>
      <c r="B68" s="202" t="s">
        <v>4516</v>
      </c>
      <c r="C68" s="202">
        <v>64722519000166</v>
      </c>
      <c r="D68" s="202" t="s">
        <v>706</v>
      </c>
      <c r="E68" s="202" t="s">
        <v>3855</v>
      </c>
      <c r="F68" s="202"/>
      <c r="G68" s="202" t="s">
        <v>3824</v>
      </c>
      <c r="H68" s="202" t="s">
        <v>3827</v>
      </c>
      <c r="I68" s="202"/>
      <c r="J68" s="154">
        <v>46085</v>
      </c>
      <c r="K68" s="202"/>
      <c r="L68" s="125"/>
      <c r="M68" s="238">
        <v>514331436.49848902</v>
      </c>
      <c r="N68" s="239">
        <v>1.2E-2</v>
      </c>
      <c r="O68" s="209">
        <v>1.2E-2</v>
      </c>
      <c r="P68" s="209">
        <v>0</v>
      </c>
      <c r="Q68" s="209">
        <v>1.8E-3</v>
      </c>
      <c r="R68" s="209">
        <v>0</v>
      </c>
      <c r="S68" s="209"/>
      <c r="T68" s="209"/>
      <c r="U68" s="209"/>
      <c r="V68" s="209"/>
      <c r="W68" s="226">
        <v>46142</v>
      </c>
      <c r="X68" s="223">
        <v>0.15</v>
      </c>
      <c r="Y68" s="223"/>
      <c r="Z68" s="223"/>
      <c r="AA68" s="223"/>
      <c r="AB68" s="223">
        <v>0.22999999999999998</v>
      </c>
      <c r="AC68" s="209"/>
      <c r="AD68" s="209"/>
      <c r="AE68" s="209"/>
      <c r="AF68" s="209">
        <v>2.2072729678000114E-2</v>
      </c>
      <c r="AG68" s="209" t="s">
        <v>3825</v>
      </c>
      <c r="AH68" s="229" t="s">
        <v>2464</v>
      </c>
      <c r="AI68" s="243" t="s">
        <v>3278</v>
      </c>
      <c r="AJ68" s="209" t="s">
        <v>4517</v>
      </c>
      <c r="AK68" s="209"/>
    </row>
    <row r="69" spans="1:37" x14ac:dyDescent="0.25">
      <c r="A69" s="160"/>
      <c r="B69" s="202" t="s">
        <v>3916</v>
      </c>
      <c r="C69" s="202">
        <v>61424730000104</v>
      </c>
      <c r="D69" s="202" t="s">
        <v>706</v>
      </c>
      <c r="E69" s="202" t="s">
        <v>3855</v>
      </c>
      <c r="F69" s="202" t="s">
        <v>4143</v>
      </c>
      <c r="G69" s="202" t="s">
        <v>3824</v>
      </c>
      <c r="H69" s="202" t="s">
        <v>3827</v>
      </c>
      <c r="I69" s="202" t="s">
        <v>4152</v>
      </c>
      <c r="J69" s="154">
        <v>45874</v>
      </c>
      <c r="K69" s="202" t="s">
        <v>4189</v>
      </c>
      <c r="L69" s="125"/>
      <c r="M69" s="238">
        <v>356495427.16251439</v>
      </c>
      <c r="N69" s="239">
        <v>1.2E-2</v>
      </c>
      <c r="O69" s="209">
        <v>0</v>
      </c>
      <c r="P69" s="209"/>
      <c r="Q69" s="209">
        <v>1.8E-3</v>
      </c>
      <c r="R69" s="209"/>
      <c r="S69" s="209"/>
      <c r="T69" s="209"/>
      <c r="U69" s="209"/>
      <c r="V69" s="209"/>
      <c r="W69" s="226">
        <v>46126</v>
      </c>
      <c r="X69" s="223">
        <v>7.714211E-2</v>
      </c>
      <c r="Y69" s="223"/>
      <c r="Z69" s="223"/>
      <c r="AA69" s="223"/>
      <c r="AB69" s="223">
        <v>0.57335412600000002</v>
      </c>
      <c r="AC69" s="209"/>
      <c r="AD69" s="209"/>
      <c r="AE69" s="209"/>
      <c r="AF69" s="209">
        <v>5.807448892278666E-2</v>
      </c>
      <c r="AG69" s="209" t="s">
        <v>3825</v>
      </c>
      <c r="AH69" s="229" t="s">
        <v>2464</v>
      </c>
      <c r="AI69" s="243" t="s">
        <v>3278</v>
      </c>
      <c r="AJ69" s="209" t="s">
        <v>4518</v>
      </c>
      <c r="AK69" s="209" t="s">
        <v>4299</v>
      </c>
    </row>
  </sheetData>
  <autoFilter ref="B6:AK6" xr:uid="{29564DC7-9D93-44E1-B490-20950A3199EB}"/>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A7DC-91DE-4713-9809-C731200267BF}">
  <sheetPr codeName="Planilha5"/>
  <dimension ref="A1:AF39"/>
  <sheetViews>
    <sheetView showGridLines="0" workbookViewId="0">
      <selection activeCell="A6" sqref="A6"/>
    </sheetView>
  </sheetViews>
  <sheetFormatPr defaultRowHeight="15" x14ac:dyDescent="0.25"/>
  <cols>
    <col min="1" max="1" width="41.7109375" bestFit="1" customWidth="1"/>
    <col min="2" max="2" width="66.85546875" bestFit="1" customWidth="1"/>
  </cols>
  <sheetData>
    <row r="1" spans="1:32" ht="27.6" customHeight="1" x14ac:dyDescent="0.25">
      <c r="A1" s="21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row>
    <row r="2" spans="1:32" ht="27.6" customHeight="1" x14ac:dyDescent="0.25">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row>
    <row r="3" spans="1:32" ht="15.75" x14ac:dyDescent="0.25">
      <c r="A3" s="210"/>
      <c r="B3" s="210"/>
      <c r="C3" s="210"/>
      <c r="D3" s="210"/>
      <c r="E3" s="210"/>
      <c r="F3" s="210"/>
      <c r="G3" s="210"/>
      <c r="H3" s="210"/>
      <c r="I3" s="210"/>
      <c r="J3" s="210"/>
      <c r="K3" s="210"/>
      <c r="L3" s="210"/>
      <c r="M3" s="210"/>
      <c r="N3" s="210"/>
      <c r="O3" s="210"/>
      <c r="P3" s="210"/>
      <c r="Q3" s="210"/>
      <c r="R3" s="210"/>
      <c r="S3" s="210"/>
      <c r="T3" s="210"/>
      <c r="U3" s="210"/>
      <c r="V3" s="210"/>
      <c r="W3" s="210"/>
      <c r="X3" s="210"/>
      <c r="Y3" s="210"/>
      <c r="Z3" s="210"/>
      <c r="AA3" s="210"/>
      <c r="AB3" s="210"/>
      <c r="AC3" s="210"/>
      <c r="AD3" s="210"/>
      <c r="AE3" s="210"/>
      <c r="AF3" s="210"/>
    </row>
    <row r="4" spans="1:32" ht="14.45" customHeight="1" x14ac:dyDescent="0.25">
      <c r="A4" s="210"/>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row>
    <row r="5" spans="1:32" ht="14.45" customHeight="1" x14ac:dyDescent="0.25">
      <c r="A5" s="206"/>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row>
    <row r="6" spans="1:32" x14ac:dyDescent="0.25">
      <c r="A6" s="211" t="s">
        <v>4234</v>
      </c>
      <c r="B6" s="211" t="s">
        <v>4235</v>
      </c>
    </row>
    <row r="7" spans="1:32" ht="47.45" customHeight="1" x14ac:dyDescent="0.25">
      <c r="A7" s="217" t="s">
        <v>3202</v>
      </c>
      <c r="B7" s="218" t="s">
        <v>4236</v>
      </c>
    </row>
    <row r="8" spans="1:32" ht="47.45" customHeight="1" x14ac:dyDescent="0.25">
      <c r="A8" s="217" t="s">
        <v>109</v>
      </c>
      <c r="B8" s="218" t="s">
        <v>4237</v>
      </c>
    </row>
    <row r="9" spans="1:32" ht="47.45" customHeight="1" x14ac:dyDescent="0.25">
      <c r="A9" s="217" t="s">
        <v>248</v>
      </c>
      <c r="B9" s="218" t="s">
        <v>4238</v>
      </c>
    </row>
    <row r="10" spans="1:32" ht="47.45" customHeight="1" x14ac:dyDescent="0.25">
      <c r="A10" s="217" t="s">
        <v>114</v>
      </c>
      <c r="B10" s="218" t="s">
        <v>4239</v>
      </c>
    </row>
    <row r="11" spans="1:32" ht="47.45" customHeight="1" x14ac:dyDescent="0.25">
      <c r="A11" s="217" t="s">
        <v>3833</v>
      </c>
      <c r="B11" s="218" t="s">
        <v>4240</v>
      </c>
    </row>
    <row r="12" spans="1:32" ht="47.45" customHeight="1" x14ac:dyDescent="0.25">
      <c r="A12" s="217" t="s">
        <v>3834</v>
      </c>
      <c r="B12" s="218" t="s">
        <v>4241</v>
      </c>
    </row>
    <row r="13" spans="1:32" ht="47.45" customHeight="1" x14ac:dyDescent="0.25">
      <c r="A13" s="217" t="s">
        <v>4141</v>
      </c>
      <c r="B13" s="218" t="s">
        <v>4242</v>
      </c>
    </row>
    <row r="14" spans="1:32" ht="47.45" customHeight="1" x14ac:dyDescent="0.25">
      <c r="A14" s="217" t="s">
        <v>4210</v>
      </c>
      <c r="B14" s="218" t="s">
        <v>4264</v>
      </c>
    </row>
    <row r="15" spans="1:32" ht="47.45" customHeight="1" x14ac:dyDescent="0.25">
      <c r="A15" s="217" t="s">
        <v>4211</v>
      </c>
      <c r="B15" s="218" t="s">
        <v>4265</v>
      </c>
    </row>
    <row r="16" spans="1:32" ht="47.45" customHeight="1" x14ac:dyDescent="0.25">
      <c r="A16" s="217" t="s">
        <v>4212</v>
      </c>
      <c r="B16" s="218" t="s">
        <v>4266</v>
      </c>
    </row>
    <row r="17" spans="1:2" ht="47.45" customHeight="1" x14ac:dyDescent="0.25">
      <c r="A17" s="217" t="s">
        <v>4142</v>
      </c>
      <c r="B17" s="218" t="s">
        <v>4243</v>
      </c>
    </row>
    <row r="18" spans="1:2" ht="47.45" customHeight="1" x14ac:dyDescent="0.25">
      <c r="A18" s="217" t="s">
        <v>3284</v>
      </c>
      <c r="B18" s="218" t="s">
        <v>4244</v>
      </c>
    </row>
    <row r="19" spans="1:2" ht="47.45" customHeight="1" x14ac:dyDescent="0.25">
      <c r="A19" s="217" t="s">
        <v>100</v>
      </c>
      <c r="B19" s="218" t="s">
        <v>4245</v>
      </c>
    </row>
    <row r="20" spans="1:2" ht="47.45" customHeight="1" x14ac:dyDescent="0.25">
      <c r="A20" s="217" t="s">
        <v>3836</v>
      </c>
      <c r="B20" s="218" t="s">
        <v>4246</v>
      </c>
    </row>
    <row r="21" spans="1:2" ht="47.45" customHeight="1" x14ac:dyDescent="0.25">
      <c r="A21" s="217" t="s">
        <v>115</v>
      </c>
      <c r="B21" s="218" t="s">
        <v>4247</v>
      </c>
    </row>
    <row r="22" spans="1:2" ht="47.45" customHeight="1" x14ac:dyDescent="0.25">
      <c r="A22" s="217" t="s">
        <v>3837</v>
      </c>
      <c r="B22" s="218" t="s">
        <v>4248</v>
      </c>
    </row>
    <row r="23" spans="1:2" ht="47.45" customHeight="1" x14ac:dyDescent="0.25">
      <c r="A23" s="217" t="s">
        <v>4213</v>
      </c>
      <c r="B23" s="218" t="s">
        <v>4249</v>
      </c>
    </row>
    <row r="24" spans="1:2" ht="47.45" customHeight="1" x14ac:dyDescent="0.25">
      <c r="A24" s="217" t="s">
        <v>3838</v>
      </c>
      <c r="B24" s="218" t="s">
        <v>4250</v>
      </c>
    </row>
    <row r="25" spans="1:2" ht="47.45" customHeight="1" x14ac:dyDescent="0.25">
      <c r="A25" s="217" t="s">
        <v>59</v>
      </c>
      <c r="B25" s="218" t="s">
        <v>4251</v>
      </c>
    </row>
    <row r="26" spans="1:2" ht="47.45" customHeight="1" x14ac:dyDescent="0.25">
      <c r="A26" s="217" t="s">
        <v>3835</v>
      </c>
      <c r="B26" s="218" t="s">
        <v>4252</v>
      </c>
    </row>
    <row r="27" spans="1:2" ht="47.45" customHeight="1" x14ac:dyDescent="0.25">
      <c r="A27" s="217" t="s">
        <v>255</v>
      </c>
      <c r="B27" s="218" t="s">
        <v>4253</v>
      </c>
    </row>
    <row r="28" spans="1:2" ht="47.45" customHeight="1" x14ac:dyDescent="0.25">
      <c r="A28" s="217" t="s">
        <v>4178</v>
      </c>
      <c r="B28" s="218" t="s">
        <v>4267</v>
      </c>
    </row>
    <row r="29" spans="1:2" ht="47.45" customHeight="1" x14ac:dyDescent="0.25">
      <c r="A29" s="217" t="s">
        <v>4179</v>
      </c>
      <c r="B29" s="218" t="s">
        <v>4268</v>
      </c>
    </row>
    <row r="30" spans="1:2" ht="47.45" customHeight="1" x14ac:dyDescent="0.25">
      <c r="A30" s="217" t="s">
        <v>4168</v>
      </c>
      <c r="B30" s="218" t="s">
        <v>4254</v>
      </c>
    </row>
    <row r="31" spans="1:2" ht="47.45" customHeight="1" x14ac:dyDescent="0.25">
      <c r="A31" s="217" t="s">
        <v>4169</v>
      </c>
      <c r="B31" s="218" t="s">
        <v>4255</v>
      </c>
    </row>
    <row r="32" spans="1:2" ht="47.45" customHeight="1" x14ac:dyDescent="0.25">
      <c r="A32" s="217" t="s">
        <v>4170</v>
      </c>
      <c r="B32" s="218" t="s">
        <v>4256</v>
      </c>
    </row>
    <row r="33" spans="1:2" ht="47.45" customHeight="1" x14ac:dyDescent="0.25">
      <c r="A33" s="217" t="s">
        <v>4171</v>
      </c>
      <c r="B33" s="218" t="s">
        <v>4257</v>
      </c>
    </row>
    <row r="34" spans="1:2" ht="47.45" customHeight="1" x14ac:dyDescent="0.25">
      <c r="A34" s="217" t="s">
        <v>4172</v>
      </c>
      <c r="B34" s="218" t="s">
        <v>4258</v>
      </c>
    </row>
    <row r="35" spans="1:2" ht="47.45" customHeight="1" x14ac:dyDescent="0.25">
      <c r="A35" s="217" t="s">
        <v>4173</v>
      </c>
      <c r="B35" s="218" t="s">
        <v>4259</v>
      </c>
    </row>
    <row r="36" spans="1:2" ht="47.45" customHeight="1" x14ac:dyDescent="0.25">
      <c r="A36" s="217" t="s">
        <v>4174</v>
      </c>
      <c r="B36" s="218" t="s">
        <v>4260</v>
      </c>
    </row>
    <row r="37" spans="1:2" ht="47.45" customHeight="1" x14ac:dyDescent="0.25">
      <c r="A37" s="217" t="s">
        <v>4175</v>
      </c>
      <c r="B37" s="218" t="s">
        <v>4261</v>
      </c>
    </row>
    <row r="38" spans="1:2" ht="47.45" customHeight="1" x14ac:dyDescent="0.25">
      <c r="A38" s="217" t="s">
        <v>4176</v>
      </c>
      <c r="B38" s="218" t="s">
        <v>4262</v>
      </c>
    </row>
    <row r="39" spans="1:2" ht="47.45" customHeight="1" x14ac:dyDescent="0.25">
      <c r="A39" s="217" t="s">
        <v>4177</v>
      </c>
      <c r="B39" s="218" t="s">
        <v>4263</v>
      </c>
    </row>
  </sheetData>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4D6E-415C-43E3-AC6E-68F4D688C2C5}">
  <sheetPr codeName="Sheet3"/>
  <dimension ref="A1:Z75"/>
  <sheetViews>
    <sheetView showGridLines="0" zoomScale="70" zoomScaleNormal="70" workbookViewId="0"/>
  </sheetViews>
  <sheetFormatPr defaultColWidth="0" defaultRowHeight="15" zeroHeight="1" x14ac:dyDescent="0.25"/>
  <cols>
    <col min="1" max="1" width="16.28515625" customWidth="1"/>
    <col min="2" max="2" width="2.28515625" customWidth="1"/>
    <col min="3" max="3" width="13.28515625" customWidth="1"/>
    <col min="4" max="4" width="9.7109375" customWidth="1"/>
    <col min="5" max="5" width="11.28515625" customWidth="1"/>
    <col min="6" max="6" width="11" customWidth="1"/>
    <col min="7" max="8" width="14" customWidth="1"/>
    <col min="9" max="11" width="9.7109375" customWidth="1"/>
    <col min="12" max="14" width="14" customWidth="1"/>
    <col min="15" max="16" width="9.7109375" customWidth="1"/>
    <col min="17" max="17" width="4.5703125" customWidth="1"/>
    <col min="18" max="18" width="5.28515625" customWidth="1"/>
    <col min="19" max="19" width="5.42578125" customWidth="1"/>
    <col min="20" max="20" width="4" customWidth="1"/>
    <col min="21" max="21" width="5.28515625" customWidth="1"/>
    <col min="22" max="22" width="4.7109375" customWidth="1"/>
    <col min="23" max="23" width="6.5703125" customWidth="1"/>
    <col min="24" max="24" width="17.28515625" customWidth="1"/>
    <col min="25" max="26" width="2.28515625" customWidth="1"/>
    <col min="27" max="16384" width="8.7109375" hidden="1"/>
  </cols>
  <sheetData>
    <row r="1" spans="1:26" x14ac:dyDescent="0.25">
      <c r="A1" s="4"/>
      <c r="B1" s="3"/>
      <c r="C1" s="3"/>
      <c r="D1" s="3"/>
      <c r="E1" s="3"/>
      <c r="F1" s="3"/>
      <c r="G1" s="3"/>
      <c r="H1" s="3"/>
      <c r="I1" s="3"/>
      <c r="J1" s="3"/>
      <c r="K1" s="3"/>
      <c r="L1" s="3"/>
      <c r="M1" s="3"/>
      <c r="N1" s="3"/>
      <c r="O1" s="5"/>
      <c r="P1" s="5"/>
      <c r="Q1" s="5"/>
      <c r="R1" s="5"/>
      <c r="S1" s="5"/>
      <c r="T1" s="5"/>
      <c r="U1" s="5"/>
      <c r="V1" s="5"/>
      <c r="W1" s="5"/>
      <c r="X1" s="5"/>
      <c r="Z1" s="1"/>
    </row>
    <row r="2" spans="1:26" ht="15" customHeight="1" x14ac:dyDescent="0.25">
      <c r="A2" s="4"/>
      <c r="B2" s="3"/>
      <c r="C2" s="257" t="s">
        <v>4</v>
      </c>
      <c r="D2" s="258"/>
      <c r="E2" s="258"/>
      <c r="F2" s="258"/>
      <c r="G2" s="258"/>
      <c r="H2" s="258"/>
      <c r="I2" s="258"/>
      <c r="J2" s="3"/>
      <c r="K2" s="3"/>
      <c r="L2" s="3"/>
      <c r="M2" s="3"/>
      <c r="N2" s="3"/>
      <c r="O2" s="5"/>
      <c r="P2" s="5"/>
      <c r="Q2" s="5"/>
      <c r="R2" s="5"/>
      <c r="S2" s="5"/>
      <c r="T2" s="5"/>
      <c r="U2" s="5"/>
      <c r="V2" s="5"/>
      <c r="W2" s="5"/>
      <c r="X2" s="5"/>
      <c r="Z2" s="1"/>
    </row>
    <row r="3" spans="1:26" ht="15" customHeight="1" x14ac:dyDescent="0.25">
      <c r="A3" s="6"/>
      <c r="B3" s="3"/>
      <c r="C3" s="258"/>
      <c r="D3" s="258"/>
      <c r="E3" s="258"/>
      <c r="F3" s="258"/>
      <c r="G3" s="258"/>
      <c r="H3" s="258"/>
      <c r="I3" s="258"/>
      <c r="J3" s="3"/>
      <c r="K3" s="3"/>
      <c r="L3" s="3"/>
      <c r="M3" s="3"/>
      <c r="N3" s="3"/>
      <c r="O3" s="5"/>
      <c r="P3" s="5"/>
      <c r="Q3" s="5"/>
      <c r="R3" s="5"/>
      <c r="S3" s="5"/>
      <c r="T3" s="5"/>
      <c r="U3" s="5"/>
      <c r="V3" s="5"/>
      <c r="W3" s="5"/>
      <c r="X3" s="5"/>
      <c r="Z3" s="1"/>
    </row>
    <row r="4" spans="1:26" ht="15" customHeight="1" thickBot="1" x14ac:dyDescent="0.3">
      <c r="A4" s="6"/>
      <c r="B4" s="3"/>
      <c r="C4" s="259"/>
      <c r="D4" s="259"/>
      <c r="E4" s="259"/>
      <c r="F4" s="259"/>
      <c r="G4" s="259"/>
      <c r="H4" s="259"/>
      <c r="I4" s="259"/>
      <c r="J4" s="7"/>
      <c r="K4" s="7"/>
      <c r="L4" s="7"/>
      <c r="M4" s="7"/>
      <c r="N4" s="7"/>
      <c r="O4" s="7"/>
      <c r="P4" s="7"/>
      <c r="Q4" s="7"/>
      <c r="R4" s="7"/>
      <c r="S4" s="7"/>
      <c r="T4" s="7"/>
      <c r="U4" s="7"/>
      <c r="V4" s="7"/>
      <c r="W4" s="7"/>
      <c r="X4" s="7"/>
      <c r="Z4" s="1"/>
    </row>
    <row r="5" spans="1:26" x14ac:dyDescent="0.25">
      <c r="A5" s="8"/>
      <c r="B5" s="3"/>
      <c r="C5" s="40" t="s">
        <v>5</v>
      </c>
      <c r="D5" s="9"/>
      <c r="E5" s="3"/>
      <c r="F5" s="3"/>
      <c r="G5" s="3"/>
      <c r="H5" s="3"/>
      <c r="I5" s="3"/>
      <c r="J5" s="3"/>
      <c r="K5" s="3"/>
      <c r="L5" s="5"/>
      <c r="M5" s="3"/>
      <c r="N5" s="3"/>
      <c r="O5" s="5"/>
      <c r="P5" s="5"/>
      <c r="Q5" s="5"/>
      <c r="R5" s="5"/>
      <c r="S5" s="5"/>
      <c r="T5" s="5"/>
      <c r="U5" s="5"/>
      <c r="V5" s="5"/>
      <c r="W5" s="5"/>
      <c r="X5" s="5"/>
      <c r="Z5" s="1"/>
    </row>
    <row r="6" spans="1:26" x14ac:dyDescent="0.25">
      <c r="A6" s="8"/>
      <c r="B6" s="3"/>
      <c r="C6" s="9"/>
      <c r="D6" s="9"/>
      <c r="E6" s="3"/>
      <c r="F6" s="3"/>
      <c r="G6" s="3"/>
      <c r="H6" s="3"/>
      <c r="I6" s="3"/>
      <c r="J6" s="3"/>
      <c r="K6" s="3"/>
      <c r="L6" s="5"/>
      <c r="M6" s="3"/>
      <c r="N6" s="3"/>
      <c r="O6" s="5"/>
      <c r="P6" s="5"/>
      <c r="Q6" s="5"/>
      <c r="R6" s="5"/>
      <c r="S6" s="5"/>
      <c r="T6" s="5"/>
      <c r="U6" s="5"/>
      <c r="V6" s="5"/>
      <c r="W6" s="5"/>
      <c r="X6" s="5"/>
      <c r="Z6" s="1"/>
    </row>
    <row r="7" spans="1:26" ht="18" customHeight="1" x14ac:dyDescent="0.25">
      <c r="A7" s="8"/>
      <c r="B7" s="3"/>
      <c r="C7" s="260" t="s">
        <v>6</v>
      </c>
      <c r="D7" s="261"/>
      <c r="E7" s="261"/>
      <c r="F7" s="262"/>
      <c r="G7" s="263"/>
      <c r="H7" s="263"/>
      <c r="I7" s="263"/>
      <c r="J7" s="264"/>
      <c r="K7" s="10"/>
      <c r="T7" s="5"/>
      <c r="U7" s="5"/>
      <c r="V7" s="5"/>
      <c r="W7" s="5"/>
      <c r="X7" s="5"/>
      <c r="Z7" s="1"/>
    </row>
    <row r="8" spans="1:26" ht="14.65" customHeight="1" x14ac:dyDescent="0.25">
      <c r="A8" s="8"/>
      <c r="B8" s="3"/>
      <c r="C8" s="271" t="s">
        <v>308</v>
      </c>
      <c r="D8" s="271"/>
      <c r="E8" s="271"/>
      <c r="F8" s="272" t="str">
        <f>IFERROR(MATCH(F7,'Fundos XP Locais'!$C:$C,0),"")</f>
        <v/>
      </c>
      <c r="G8" s="272"/>
      <c r="H8" s="272"/>
      <c r="I8" s="272"/>
      <c r="J8" s="272"/>
      <c r="K8" s="3"/>
      <c r="T8" s="5"/>
      <c r="U8" s="5"/>
      <c r="V8" s="5"/>
      <c r="W8" s="5"/>
      <c r="X8" s="5"/>
      <c r="Z8" s="1"/>
    </row>
    <row r="9" spans="1:26" ht="14.65" customHeight="1" x14ac:dyDescent="0.25">
      <c r="A9" s="8"/>
      <c r="B9" s="3"/>
      <c r="C9" s="282" t="s">
        <v>8</v>
      </c>
      <c r="D9" s="282"/>
      <c r="E9" s="282"/>
      <c r="F9" s="283" t="str" cm="1">
        <f t="array" ref="F9">IF(F7="","Selecione o fundo no campo acima",INDEX('Fundos XP Locais'!$B:$B,$F$8))</f>
        <v>Selecione o fundo no campo acima</v>
      </c>
      <c r="G9" s="283"/>
      <c r="H9" s="283"/>
      <c r="I9" s="283"/>
      <c r="J9" s="283"/>
      <c r="K9" s="3"/>
      <c r="L9" s="265" t="s">
        <v>7</v>
      </c>
      <c r="M9" s="266"/>
      <c r="N9" s="267"/>
      <c r="O9" s="268" t="str">
        <f>IFERROR(IF(INDEX('Base Comentários'!E:E,MATCH(F9,'Base Comentários'!A:A,0))&lt;&gt;"",HYPERLINK(INDEX('Base Comentários'!E:E,MATCH(F9,'Base Comentários'!A:A,0)),"Página do Fundo"),"Material não disponível"),"Material não disponível")</f>
        <v>Material não disponível</v>
      </c>
      <c r="P9" s="269"/>
      <c r="Q9" s="269"/>
      <c r="R9" s="269"/>
      <c r="S9" s="270"/>
      <c r="T9" s="5"/>
      <c r="U9" s="5"/>
      <c r="V9" s="5"/>
      <c r="W9" s="5"/>
      <c r="X9" s="5"/>
      <c r="Z9" s="1"/>
    </row>
    <row r="10" spans="1:26" ht="14.65" customHeight="1" x14ac:dyDescent="0.25">
      <c r="A10" s="8"/>
      <c r="B10" s="3"/>
      <c r="C10" s="284" t="s">
        <v>247</v>
      </c>
      <c r="D10" s="284"/>
      <c r="E10" s="284"/>
      <c r="F10" s="285" t="str" cm="1">
        <f t="array" ref="F10">IFERROR(INDEX('Fundos XP Locais'!$G:$G,$F$8),"")</f>
        <v/>
      </c>
      <c r="G10" s="285"/>
      <c r="H10" s="285"/>
      <c r="I10" s="285"/>
      <c r="J10" s="285"/>
      <c r="K10" s="3"/>
      <c r="L10" s="265" t="s">
        <v>9</v>
      </c>
      <c r="M10" s="266"/>
      <c r="N10" s="267"/>
      <c r="O10" s="268" t="str">
        <f>IFERROR(IF(INDEX('Base Comentários'!F:F,MATCH(F9,'Base Comentários'!A:A,0))&lt;&gt;"",HYPERLINK(INDEX('Base Comentários'!F:F,MATCH(F9,'Base Comentários'!A:A,0)),"Material de Divulgação"),"Material não disponível"),"Material não disponível")</f>
        <v>Material não disponível</v>
      </c>
      <c r="P10" s="269"/>
      <c r="Q10" s="269"/>
      <c r="R10" s="269"/>
      <c r="S10" s="270"/>
      <c r="T10" s="5"/>
      <c r="U10" s="5"/>
      <c r="V10" s="5"/>
      <c r="W10" s="5"/>
      <c r="X10" s="5"/>
      <c r="Z10" s="1"/>
    </row>
    <row r="11" spans="1:26" x14ac:dyDescent="0.25">
      <c r="A11" s="8"/>
      <c r="B11" s="3"/>
      <c r="C11" s="12"/>
      <c r="D11" s="12"/>
      <c r="E11" s="12"/>
      <c r="F11" s="11"/>
      <c r="G11" s="11"/>
      <c r="H11" s="11"/>
      <c r="I11" s="11"/>
      <c r="J11" s="11"/>
      <c r="K11" s="11"/>
      <c r="L11" s="5"/>
      <c r="M11" s="3"/>
      <c r="N11" s="13"/>
      <c r="O11" s="14"/>
      <c r="P11" s="14"/>
      <c r="Q11" s="14"/>
      <c r="R11" s="14"/>
      <c r="S11" s="14"/>
      <c r="T11" s="14"/>
      <c r="U11" s="14"/>
      <c r="V11" s="14"/>
      <c r="W11" s="14"/>
      <c r="X11" s="14"/>
      <c r="Z11" s="1"/>
    </row>
    <row r="12" spans="1:26" x14ac:dyDescent="0.25">
      <c r="A12" s="8"/>
      <c r="B12" s="3"/>
      <c r="C12" s="15" t="s">
        <v>10</v>
      </c>
      <c r="D12" s="15"/>
      <c r="E12" s="3"/>
      <c r="F12" s="3"/>
      <c r="G12" s="3"/>
      <c r="H12" s="3"/>
      <c r="I12" s="3"/>
      <c r="J12" s="3"/>
      <c r="K12" s="3"/>
      <c r="L12" s="3"/>
      <c r="M12" s="3"/>
      <c r="N12" s="13"/>
      <c r="O12" s="14"/>
      <c r="P12" s="14"/>
      <c r="Q12" s="14"/>
      <c r="R12" s="14"/>
      <c r="S12" s="14"/>
      <c r="T12" s="14"/>
      <c r="U12" s="14"/>
      <c r="V12" s="14"/>
      <c r="W12" s="14"/>
      <c r="X12" s="14"/>
      <c r="Z12" s="1"/>
    </row>
    <row r="13" spans="1:26" ht="15.75" x14ac:dyDescent="0.25">
      <c r="A13" s="8"/>
      <c r="B13" s="3"/>
      <c r="C13" s="16" t="s">
        <v>248</v>
      </c>
      <c r="D13" s="17"/>
      <c r="E13" s="5"/>
      <c r="F13" s="5"/>
      <c r="G13" s="5"/>
      <c r="H13" s="5"/>
      <c r="I13" s="5"/>
      <c r="Z13" s="1"/>
    </row>
    <row r="14" spans="1:26" ht="15.75" x14ac:dyDescent="0.25">
      <c r="A14" s="8"/>
      <c r="B14" s="3"/>
      <c r="C14" s="16"/>
      <c r="D14" s="5"/>
      <c r="E14" s="5"/>
      <c r="F14" s="5"/>
      <c r="G14" s="5"/>
      <c r="H14" s="5"/>
      <c r="I14" s="5"/>
      <c r="Z14" s="1"/>
    </row>
    <row r="15" spans="1:26" x14ac:dyDescent="0.25">
      <c r="A15" s="8"/>
      <c r="B15" s="3"/>
      <c r="C15" s="273" t="str">
        <f>IFERROR(INDEX('Base Assets'!C:C,MATCH($F$10,'Base Assets'!B:B,0)),"Informações não disponíveis")</f>
        <v>Informações não disponíveis</v>
      </c>
      <c r="D15" s="274"/>
      <c r="E15" s="274"/>
      <c r="F15" s="274"/>
      <c r="G15" s="274"/>
      <c r="H15" s="275"/>
      <c r="I15" s="5"/>
      <c r="Z15" s="1"/>
    </row>
    <row r="16" spans="1:26" x14ac:dyDescent="0.25">
      <c r="A16" s="8"/>
      <c r="B16" s="3"/>
      <c r="C16" s="276"/>
      <c r="D16" s="277"/>
      <c r="E16" s="277"/>
      <c r="F16" s="277"/>
      <c r="G16" s="277"/>
      <c r="H16" s="278"/>
      <c r="I16" s="5"/>
      <c r="Z16" s="1"/>
    </row>
    <row r="17" spans="1:26" x14ac:dyDescent="0.25">
      <c r="A17" s="8"/>
      <c r="B17" s="3"/>
      <c r="C17" s="276"/>
      <c r="D17" s="277"/>
      <c r="E17" s="277"/>
      <c r="F17" s="277"/>
      <c r="G17" s="277"/>
      <c r="H17" s="278"/>
      <c r="I17" s="5"/>
      <c r="Z17" s="1"/>
    </row>
    <row r="18" spans="1:26" x14ac:dyDescent="0.25">
      <c r="A18" s="8"/>
      <c r="B18" s="3"/>
      <c r="C18" s="276"/>
      <c r="D18" s="277"/>
      <c r="E18" s="277"/>
      <c r="F18" s="277"/>
      <c r="G18" s="277"/>
      <c r="H18" s="278"/>
      <c r="I18" s="5"/>
      <c r="Z18" s="1"/>
    </row>
    <row r="19" spans="1:26" x14ac:dyDescent="0.25">
      <c r="A19" s="8"/>
      <c r="B19" s="3"/>
      <c r="C19" s="276"/>
      <c r="D19" s="277"/>
      <c r="E19" s="277"/>
      <c r="F19" s="277"/>
      <c r="G19" s="277"/>
      <c r="H19" s="278"/>
      <c r="I19" s="5"/>
      <c r="Z19" s="1"/>
    </row>
    <row r="20" spans="1:26" x14ac:dyDescent="0.25">
      <c r="A20" s="8"/>
      <c r="B20" s="3"/>
      <c r="C20" s="276"/>
      <c r="D20" s="277"/>
      <c r="E20" s="277"/>
      <c r="F20" s="277"/>
      <c r="G20" s="277"/>
      <c r="H20" s="278"/>
      <c r="I20" s="5"/>
      <c r="Z20" s="1"/>
    </row>
    <row r="21" spans="1:26" x14ac:dyDescent="0.25">
      <c r="A21" s="8"/>
      <c r="B21" s="3"/>
      <c r="C21" s="279"/>
      <c r="D21" s="280"/>
      <c r="E21" s="280"/>
      <c r="F21" s="280"/>
      <c r="G21" s="280"/>
      <c r="H21" s="281"/>
      <c r="I21" s="5"/>
      <c r="Z21" s="1"/>
    </row>
    <row r="22" spans="1:26" x14ac:dyDescent="0.25">
      <c r="A22" s="8"/>
      <c r="B22" s="3"/>
      <c r="C22" s="19"/>
      <c r="D22" s="19"/>
      <c r="E22" s="19"/>
      <c r="F22" s="20"/>
      <c r="G22" s="5"/>
      <c r="H22" s="5"/>
      <c r="I22" s="5"/>
      <c r="J22" s="5"/>
      <c r="K22" s="18"/>
      <c r="L22" s="18"/>
      <c r="M22" s="18"/>
      <c r="N22" s="18"/>
      <c r="O22" s="18"/>
      <c r="P22" s="18"/>
      <c r="Q22" s="18"/>
      <c r="R22" s="18"/>
      <c r="S22" s="18"/>
      <c r="T22" s="18"/>
      <c r="U22" s="18"/>
      <c r="V22" s="18"/>
      <c r="W22" s="18"/>
      <c r="X22" s="18"/>
      <c r="Z22" s="1"/>
    </row>
    <row r="23" spans="1:26" ht="15.75" x14ac:dyDescent="0.25">
      <c r="A23" s="8"/>
      <c r="B23" s="3"/>
      <c r="C23" s="16" t="s">
        <v>21</v>
      </c>
      <c r="D23" s="5"/>
      <c r="E23" s="5"/>
      <c r="F23" s="5"/>
      <c r="G23" s="5"/>
      <c r="H23" s="5"/>
      <c r="I23" s="5"/>
      <c r="P23" s="18"/>
      <c r="Q23" s="22" t="s">
        <v>12</v>
      </c>
      <c r="R23" s="5"/>
      <c r="S23" s="5"/>
      <c r="T23" s="5"/>
      <c r="U23" s="5"/>
      <c r="V23" s="123"/>
      <c r="W23" s="5"/>
      <c r="X23" s="5"/>
      <c r="Z23" s="1"/>
    </row>
    <row r="24" spans="1:26" ht="15.75" x14ac:dyDescent="0.25">
      <c r="A24" s="8"/>
      <c r="B24" s="3"/>
      <c r="C24" s="16"/>
      <c r="D24" s="5"/>
      <c r="E24" s="5"/>
      <c r="F24" s="5"/>
      <c r="G24" s="5"/>
      <c r="H24" s="5"/>
      <c r="I24" s="5"/>
      <c r="P24" s="5"/>
      <c r="Q24" s="5"/>
      <c r="R24" s="5"/>
      <c r="S24" s="5"/>
      <c r="T24" s="5"/>
      <c r="U24" s="5"/>
      <c r="V24" s="5"/>
      <c r="W24" s="5"/>
      <c r="X24" s="5"/>
      <c r="Z24" s="1"/>
    </row>
    <row r="25" spans="1:26" ht="14.65" customHeight="1" x14ac:dyDescent="0.25">
      <c r="A25" s="8"/>
      <c r="B25" s="3"/>
      <c r="C25" s="273" t="str">
        <f>IFERROR(INDEX('Base Fundos'!$E:$E,MATCH($F$9,'Base Fundos'!$A:$A,0)),"Informações não disponíveis")</f>
        <v>Informações não disponíveis</v>
      </c>
      <c r="D25" s="274"/>
      <c r="E25" s="274"/>
      <c r="F25" s="274"/>
      <c r="G25" s="274"/>
      <c r="H25" s="274"/>
      <c r="I25" s="274"/>
      <c r="J25" s="274"/>
      <c r="K25" s="274"/>
      <c r="L25" s="274"/>
      <c r="M25" s="274"/>
      <c r="N25" s="274"/>
      <c r="O25" s="275"/>
      <c r="P25" s="5"/>
      <c r="Q25" s="23" t="s">
        <v>251</v>
      </c>
      <c r="R25" s="24"/>
      <c r="S25" s="24"/>
      <c r="T25" s="24"/>
      <c r="U25" s="24"/>
      <c r="V25" s="332" t="str" cm="1">
        <f t="array" ref="V25">IFERROR(INDEX('Fundos XP Locais'!$G:$G,$F$8),"-")</f>
        <v>-</v>
      </c>
      <c r="W25" s="332"/>
      <c r="X25" s="333"/>
      <c r="Z25" s="1"/>
    </row>
    <row r="26" spans="1:26" x14ac:dyDescent="0.25">
      <c r="A26" s="8"/>
      <c r="B26" s="3"/>
      <c r="C26" s="276"/>
      <c r="D26" s="277"/>
      <c r="E26" s="277"/>
      <c r="F26" s="277"/>
      <c r="G26" s="277"/>
      <c r="H26" s="277"/>
      <c r="I26" s="277"/>
      <c r="J26" s="277"/>
      <c r="K26" s="277"/>
      <c r="L26" s="277"/>
      <c r="M26" s="277"/>
      <c r="N26" s="277"/>
      <c r="O26" s="278"/>
      <c r="P26" s="5"/>
      <c r="Q26" s="25" t="s">
        <v>13</v>
      </c>
      <c r="R26" s="26"/>
      <c r="S26" s="26"/>
      <c r="T26" s="26"/>
      <c r="U26" s="26"/>
      <c r="V26" s="288" t="str" cm="1">
        <f t="array" ref="V26">IFERROR(INDEX('Fundos XP Locais'!$AD:$AD,$F$8),"-")</f>
        <v>-</v>
      </c>
      <c r="W26" s="288"/>
      <c r="X26" s="289"/>
      <c r="Z26" s="1"/>
    </row>
    <row r="27" spans="1:26" x14ac:dyDescent="0.25">
      <c r="A27" s="8"/>
      <c r="B27" s="3"/>
      <c r="C27" s="276"/>
      <c r="D27" s="277"/>
      <c r="E27" s="277"/>
      <c r="F27" s="277"/>
      <c r="G27" s="277"/>
      <c r="H27" s="277"/>
      <c r="I27" s="277"/>
      <c r="J27" s="277"/>
      <c r="K27" s="277"/>
      <c r="L27" s="277"/>
      <c r="M27" s="277"/>
      <c r="N27" s="277"/>
      <c r="O27" s="278"/>
      <c r="P27" s="5"/>
      <c r="Q27" s="25" t="s">
        <v>14</v>
      </c>
      <c r="R27" s="26"/>
      <c r="S27" s="26"/>
      <c r="T27" s="26"/>
      <c r="U27" s="26"/>
      <c r="V27" s="288" t="str" cm="1">
        <f t="array" ref="V27">IFERROR(INDEX('Fundos XP Locais'!$AE:$AE,$F$8),"-")</f>
        <v>-</v>
      </c>
      <c r="W27" s="288"/>
      <c r="X27" s="289"/>
      <c r="Z27" s="1"/>
    </row>
    <row r="28" spans="1:26" x14ac:dyDescent="0.25">
      <c r="A28" s="8"/>
      <c r="B28" s="3"/>
      <c r="C28" s="276"/>
      <c r="D28" s="277"/>
      <c r="E28" s="277"/>
      <c r="F28" s="277"/>
      <c r="G28" s="277"/>
      <c r="H28" s="277"/>
      <c r="I28" s="277"/>
      <c r="J28" s="277"/>
      <c r="K28" s="277"/>
      <c r="L28" s="277"/>
      <c r="M28" s="277"/>
      <c r="N28" s="277"/>
      <c r="O28" s="278"/>
      <c r="P28" s="5"/>
      <c r="Q28" s="25" t="s">
        <v>15</v>
      </c>
      <c r="R28" s="26"/>
      <c r="S28" s="26"/>
      <c r="T28" s="26"/>
      <c r="U28" s="26"/>
      <c r="V28" s="288" t="str" cm="1">
        <f t="array" ref="V28">IFERROR(INDEX('Fundos XP Locais'!$AG:$AG,$F$8),"-")</f>
        <v>-</v>
      </c>
      <c r="W28" s="288"/>
      <c r="X28" s="289"/>
      <c r="Z28" s="1"/>
    </row>
    <row r="29" spans="1:26" x14ac:dyDescent="0.25">
      <c r="A29" s="8"/>
      <c r="B29" s="3"/>
      <c r="C29" s="276"/>
      <c r="D29" s="277"/>
      <c r="E29" s="277"/>
      <c r="F29" s="277"/>
      <c r="G29" s="277"/>
      <c r="H29" s="277"/>
      <c r="I29" s="277"/>
      <c r="J29" s="277"/>
      <c r="K29" s="277"/>
      <c r="L29" s="277"/>
      <c r="M29" s="277"/>
      <c r="N29" s="277"/>
      <c r="O29" s="278"/>
      <c r="P29" s="5"/>
      <c r="Q29" s="25" t="s">
        <v>16</v>
      </c>
      <c r="R29" s="26"/>
      <c r="S29" s="26"/>
      <c r="T29" s="26"/>
      <c r="U29" s="26"/>
      <c r="V29" s="299" t="str" cm="1">
        <f t="array" ref="V29">IFERROR(INDEX('Fundos XP Locais'!$AJ:$AJ,$F$8),"-")</f>
        <v>-</v>
      </c>
      <c r="W29" s="299"/>
      <c r="X29" s="300"/>
      <c r="Z29" s="1"/>
    </row>
    <row r="30" spans="1:26" x14ac:dyDescent="0.25">
      <c r="A30" s="8"/>
      <c r="B30" s="3"/>
      <c r="C30" s="276"/>
      <c r="D30" s="277"/>
      <c r="E30" s="277"/>
      <c r="F30" s="277"/>
      <c r="G30" s="277"/>
      <c r="H30" s="277"/>
      <c r="I30" s="277"/>
      <c r="J30" s="277"/>
      <c r="K30" s="277"/>
      <c r="L30" s="277"/>
      <c r="M30" s="277"/>
      <c r="N30" s="277"/>
      <c r="O30" s="278"/>
      <c r="P30" s="5"/>
      <c r="Q30" s="25" t="s">
        <v>17</v>
      </c>
      <c r="R30" s="26"/>
      <c r="S30" s="26"/>
      <c r="T30" s="26"/>
      <c r="U30" s="26"/>
      <c r="V30" s="328" t="str" cm="1">
        <f t="array" ref="V30">IFERROR(INDEX('Fundos XP Locais'!$Q:$Q,$F$8),"-")</f>
        <v>-</v>
      </c>
      <c r="W30" s="328"/>
      <c r="X30" s="329"/>
      <c r="Z30" s="1"/>
    </row>
    <row r="31" spans="1:26" x14ac:dyDescent="0.25">
      <c r="A31" s="8"/>
      <c r="B31" s="3"/>
      <c r="C31" s="279"/>
      <c r="D31" s="280"/>
      <c r="E31" s="280"/>
      <c r="F31" s="280"/>
      <c r="G31" s="280"/>
      <c r="H31" s="280"/>
      <c r="I31" s="280"/>
      <c r="J31" s="280"/>
      <c r="K31" s="280"/>
      <c r="L31" s="280"/>
      <c r="M31" s="280"/>
      <c r="N31" s="280"/>
      <c r="O31" s="281"/>
      <c r="P31" s="5"/>
      <c r="Q31" s="25" t="s">
        <v>18</v>
      </c>
      <c r="R31" s="26"/>
      <c r="S31" s="26"/>
      <c r="T31" s="26"/>
      <c r="U31" s="26"/>
      <c r="V31" s="328" t="str" cm="1">
        <f t="array" ref="V31">IFERROR(INDEX('Fundos XP Locais'!$T:$T,$F$8),"-")</f>
        <v>-</v>
      </c>
      <c r="W31" s="328"/>
      <c r="X31" s="329"/>
      <c r="Z31" s="1"/>
    </row>
    <row r="32" spans="1:26" x14ac:dyDescent="0.25">
      <c r="A32" s="8"/>
      <c r="B32" s="3"/>
      <c r="C32" s="27"/>
      <c r="D32" s="5"/>
      <c r="E32" s="5"/>
      <c r="F32" s="5"/>
      <c r="G32" s="5"/>
      <c r="H32" s="5"/>
      <c r="I32" s="5"/>
      <c r="P32" s="5"/>
      <c r="Q32" s="25" t="s">
        <v>19</v>
      </c>
      <c r="R32" s="26"/>
      <c r="S32" s="26"/>
      <c r="T32" s="26"/>
      <c r="U32" s="26"/>
      <c r="V32" s="328" t="str" cm="1">
        <f t="array" ref="V32">IFERROR(INDEX('Fundos XP Locais'!$U:$U,$F$8),"-")</f>
        <v>-</v>
      </c>
      <c r="W32" s="328"/>
      <c r="X32" s="329"/>
      <c r="Z32" s="1"/>
    </row>
    <row r="33" spans="1:26" ht="15.75" x14ac:dyDescent="0.25">
      <c r="A33" s="8"/>
      <c r="B33" s="3"/>
      <c r="C33" s="16" t="s">
        <v>11</v>
      </c>
      <c r="D33" s="5"/>
      <c r="E33" s="5"/>
      <c r="F33" s="5"/>
      <c r="G33" s="5"/>
      <c r="H33" s="5"/>
      <c r="I33" s="5"/>
      <c r="J33" s="21" t="s">
        <v>22</v>
      </c>
      <c r="K33" s="5"/>
      <c r="L33" s="5"/>
      <c r="M33" s="5"/>
      <c r="N33" s="5"/>
      <c r="O33" s="5"/>
      <c r="P33" s="5"/>
      <c r="Q33" s="25" t="s">
        <v>20</v>
      </c>
      <c r="R33" s="26"/>
      <c r="S33" s="26"/>
      <c r="T33" s="26"/>
      <c r="U33" s="26"/>
      <c r="V33" s="286" t="str" cm="1">
        <f t="array" ref="V33">IFERROR(INDEX('Fundos XP Locais'!$AK:$AK,$F$8),"-")</f>
        <v>-</v>
      </c>
      <c r="W33" s="286"/>
      <c r="X33" s="287"/>
      <c r="Z33" s="1"/>
    </row>
    <row r="34" spans="1:26" ht="15.75" x14ac:dyDescent="0.25">
      <c r="A34" s="8"/>
      <c r="B34" s="3"/>
      <c r="C34" s="16"/>
      <c r="D34" s="5"/>
      <c r="E34" s="5"/>
      <c r="F34" s="5"/>
      <c r="G34" s="5"/>
      <c r="H34" s="5"/>
      <c r="I34" s="5"/>
      <c r="J34" s="5"/>
      <c r="K34" s="5"/>
      <c r="L34" s="5"/>
      <c r="M34" s="5"/>
      <c r="N34" s="5"/>
      <c r="O34" s="5"/>
      <c r="P34" s="5"/>
      <c r="Q34" s="25" t="s">
        <v>23</v>
      </c>
      <c r="R34" s="26"/>
      <c r="S34" s="26"/>
      <c r="T34" s="26"/>
      <c r="U34" s="26"/>
      <c r="V34" s="288" t="str" cm="1">
        <f t="array" ref="V34">IFERROR(INDEX('Fundos XP Locais'!$W:$W,$F$8),"-")</f>
        <v>-</v>
      </c>
      <c r="W34" s="288"/>
      <c r="X34" s="289"/>
      <c r="Z34" s="1"/>
    </row>
    <row r="35" spans="1:26" ht="14.65" customHeight="1" x14ac:dyDescent="0.25">
      <c r="A35" s="8"/>
      <c r="B35" s="3"/>
      <c r="C35" s="301" t="str">
        <f>IFERROR(INDEX('Base Fundos'!$F:$F,MATCH($F$9,'Base Fundos'!$A:$A,0)),"Informações não disponíveis")</f>
        <v>Informações não disponíveis</v>
      </c>
      <c r="D35" s="302"/>
      <c r="E35" s="302"/>
      <c r="F35" s="302"/>
      <c r="G35" s="302"/>
      <c r="H35" s="303"/>
      <c r="I35" s="5"/>
      <c r="J35" s="290" t="s">
        <v>34</v>
      </c>
      <c r="K35" s="291"/>
      <c r="L35" s="292"/>
      <c r="M35" s="290" t="s">
        <v>299</v>
      </c>
      <c r="N35" s="291"/>
      <c r="O35" s="292"/>
      <c r="P35" s="5"/>
      <c r="Q35" s="25" t="s">
        <v>24</v>
      </c>
      <c r="R35" s="26"/>
      <c r="S35" s="26"/>
      <c r="T35" s="26"/>
      <c r="U35" s="26"/>
      <c r="V35" s="288" t="str" cm="1">
        <f t="array" ref="V35">IFERROR(INDEX('Fundos XP Locais'!$X:$X,$F$8),"-")</f>
        <v>-</v>
      </c>
      <c r="W35" s="288"/>
      <c r="X35" s="289"/>
      <c r="Z35" s="158" t="e">
        <f>INDEX('Base Fundos'!$L:$L,MATCH($F$9,'Base Fundos'!$A:$A,0))</f>
        <v>#N/A</v>
      </c>
    </row>
    <row r="36" spans="1:26" x14ac:dyDescent="0.25">
      <c r="A36" s="8"/>
      <c r="B36" s="3"/>
      <c r="C36" s="304"/>
      <c r="D36" s="305"/>
      <c r="E36" s="305"/>
      <c r="F36" s="305"/>
      <c r="G36" s="305"/>
      <c r="H36" s="306"/>
      <c r="I36" s="5"/>
      <c r="J36" s="293"/>
      <c r="K36" s="294"/>
      <c r="L36" s="295"/>
      <c r="M36" s="293"/>
      <c r="N36" s="294"/>
      <c r="O36" s="295"/>
      <c r="P36" s="5"/>
      <c r="Q36" s="25" t="s">
        <v>26</v>
      </c>
      <c r="R36" s="26"/>
      <c r="S36" s="26"/>
      <c r="T36" s="26"/>
      <c r="U36" s="26"/>
      <c r="V36" s="288" t="str" cm="1">
        <f t="array" ref="V36">IFERROR(INDEX('Fundos XP Locais'!$Y:$Y,$F$8),"-")</f>
        <v>-</v>
      </c>
      <c r="W36" s="288"/>
      <c r="X36" s="289"/>
      <c r="Z36" s="158" t="e">
        <f>INDEX('Base Fundos'!$M:$M,MATCH($F$9,'Base Fundos'!$A:$A,0))</f>
        <v>#N/A</v>
      </c>
    </row>
    <row r="37" spans="1:26" ht="14.65" customHeight="1" x14ac:dyDescent="0.25">
      <c r="A37" s="8"/>
      <c r="B37" s="3"/>
      <c r="C37" s="304"/>
      <c r="D37" s="305"/>
      <c r="E37" s="305"/>
      <c r="F37" s="305"/>
      <c r="G37" s="305"/>
      <c r="H37" s="306"/>
      <c r="I37" s="3"/>
      <c r="J37" s="290" t="s">
        <v>25</v>
      </c>
      <c r="K37" s="291"/>
      <c r="L37" s="292"/>
      <c r="M37" s="290" t="s">
        <v>300</v>
      </c>
      <c r="N37" s="291"/>
      <c r="O37" s="292"/>
      <c r="P37" s="14"/>
      <c r="Q37" s="25" t="s">
        <v>27</v>
      </c>
      <c r="R37" s="26"/>
      <c r="S37" s="26"/>
      <c r="T37" s="26"/>
      <c r="U37" s="26"/>
      <c r="V37" s="288" t="str" cm="1">
        <f t="array" ref="V37">IFERROR(INDEX('Fundos XP Locais'!$L:$L,$F$8),"-")</f>
        <v>-</v>
      </c>
      <c r="W37" s="288"/>
      <c r="X37" s="289"/>
      <c r="Z37" s="158" t="e">
        <f>INDEX('Base Fundos'!$O:$O,MATCH($F$9,'Base Fundos'!$A:$A,0))</f>
        <v>#N/A</v>
      </c>
    </row>
    <row r="38" spans="1:26" x14ac:dyDescent="0.25">
      <c r="A38" s="8"/>
      <c r="B38" s="3"/>
      <c r="C38" s="304"/>
      <c r="D38" s="305"/>
      <c r="E38" s="305"/>
      <c r="F38" s="305"/>
      <c r="G38" s="305"/>
      <c r="H38" s="306"/>
      <c r="I38" s="3"/>
      <c r="J38" s="293"/>
      <c r="K38" s="294"/>
      <c r="L38" s="295"/>
      <c r="M38" s="293"/>
      <c r="N38" s="294"/>
      <c r="O38" s="295"/>
      <c r="P38" s="5"/>
      <c r="Q38" s="25" t="s">
        <v>29</v>
      </c>
      <c r="R38" s="26"/>
      <c r="S38" s="26"/>
      <c r="T38" s="26"/>
      <c r="U38" s="26"/>
      <c r="V38" s="299" t="str" cm="1">
        <f t="array" ref="V38">IFERROR(INDEX('Fundos XP Locais'!$P:$P,$F$8),"-")</f>
        <v>-</v>
      </c>
      <c r="W38" s="299"/>
      <c r="X38" s="300"/>
      <c r="Z38" s="158" t="e">
        <f>INDEX('Base Fundos'!$P:$P,MATCH($F$9,'Base Fundos'!$A:$A,0))</f>
        <v>#N/A</v>
      </c>
    </row>
    <row r="39" spans="1:26" ht="14.65" customHeight="1" x14ac:dyDescent="0.25">
      <c r="A39" s="8"/>
      <c r="B39" s="3"/>
      <c r="C39" s="304"/>
      <c r="D39" s="305"/>
      <c r="E39" s="305"/>
      <c r="F39" s="305"/>
      <c r="G39" s="305"/>
      <c r="H39" s="306"/>
      <c r="I39" s="3"/>
      <c r="J39" s="290" t="s">
        <v>301</v>
      </c>
      <c r="K39" s="291"/>
      <c r="L39" s="292"/>
      <c r="M39" s="290" t="s">
        <v>302</v>
      </c>
      <c r="N39" s="291"/>
      <c r="O39" s="292"/>
      <c r="P39" s="18"/>
      <c r="Q39" s="25" t="s">
        <v>30</v>
      </c>
      <c r="R39" s="26"/>
      <c r="S39" s="26"/>
      <c r="T39" s="26"/>
      <c r="U39" s="26"/>
      <c r="V39" s="330" t="str" cm="1">
        <f t="array" ref="V39">IFERROR(INDEX('Fundos XP Locais'!$CM:$CM,$F$8),"-")</f>
        <v>-</v>
      </c>
      <c r="W39" s="330"/>
      <c r="X39" s="331"/>
      <c r="Z39" s="158" t="e">
        <f>INDEX('Base Fundos'!$N:$N,MATCH($F$9,'Base Fundos'!$A:$A,0))</f>
        <v>#N/A</v>
      </c>
    </row>
    <row r="40" spans="1:26" x14ac:dyDescent="0.25">
      <c r="A40" s="8"/>
      <c r="B40" s="3"/>
      <c r="C40" s="304"/>
      <c r="D40" s="305"/>
      <c r="E40" s="305"/>
      <c r="F40" s="305"/>
      <c r="G40" s="305"/>
      <c r="H40" s="306"/>
      <c r="I40" s="3"/>
      <c r="J40" s="293"/>
      <c r="K40" s="294"/>
      <c r="L40" s="295"/>
      <c r="M40" s="293"/>
      <c r="N40" s="294"/>
      <c r="O40" s="295"/>
      <c r="P40" s="18"/>
      <c r="Q40" s="25" t="s">
        <v>250</v>
      </c>
      <c r="R40" s="26"/>
      <c r="S40" s="26"/>
      <c r="T40" s="26"/>
      <c r="U40" s="26"/>
      <c r="V40" s="330" t="str" cm="1">
        <f t="array" ref="V40">IFERROR(INDEX('Fundos XP Locais'!$CN:$CN,$F$8),"-")</f>
        <v>-</v>
      </c>
      <c r="W40" s="330"/>
      <c r="X40" s="331"/>
      <c r="Z40" s="158" t="e">
        <f>INDEX('Base Fundos'!$V:$V,MATCH($F$9,'Base Fundos'!$A:$A,0))</f>
        <v>#N/A</v>
      </c>
    </row>
    <row r="41" spans="1:26" ht="14.65" customHeight="1" x14ac:dyDescent="0.25">
      <c r="A41" s="8"/>
      <c r="B41" s="3"/>
      <c r="C41" s="304"/>
      <c r="D41" s="305"/>
      <c r="E41" s="305"/>
      <c r="F41" s="305"/>
      <c r="G41" s="305"/>
      <c r="H41" s="306"/>
      <c r="I41" s="3"/>
      <c r="J41" s="290" t="s">
        <v>28</v>
      </c>
      <c r="K41" s="291"/>
      <c r="L41" s="292"/>
      <c r="M41" s="290" t="s">
        <v>303</v>
      </c>
      <c r="N41" s="291"/>
      <c r="O41" s="292"/>
      <c r="P41" s="18"/>
      <c r="Q41" s="25" t="s">
        <v>31</v>
      </c>
      <c r="R41" s="26"/>
      <c r="S41" s="26"/>
      <c r="T41" s="26"/>
      <c r="U41" s="26"/>
      <c r="V41" s="297" t="str" cm="1">
        <f t="array" ref="V41">IFERROR(INDEX('Fundos XP Locais'!$F:$F,$F$8),"")</f>
        <v/>
      </c>
      <c r="W41" s="297"/>
      <c r="X41" s="298"/>
      <c r="Z41" s="158" t="e">
        <f>INDEX('Base Fundos'!$Q:$Q,MATCH($F$9,'Base Fundos'!$A:$A,0))</f>
        <v>#N/A</v>
      </c>
    </row>
    <row r="42" spans="1:26" x14ac:dyDescent="0.25">
      <c r="A42" s="8"/>
      <c r="B42" s="3"/>
      <c r="C42" s="304"/>
      <c r="D42" s="305"/>
      <c r="E42" s="305"/>
      <c r="F42" s="305"/>
      <c r="G42" s="305"/>
      <c r="H42" s="306"/>
      <c r="I42" s="3"/>
      <c r="J42" s="293"/>
      <c r="K42" s="294"/>
      <c r="L42" s="295"/>
      <c r="M42" s="293"/>
      <c r="N42" s="294"/>
      <c r="O42" s="295"/>
      <c r="P42" s="18"/>
      <c r="Q42" s="25" t="s">
        <v>32</v>
      </c>
      <c r="R42" s="26"/>
      <c r="S42" s="26"/>
      <c r="T42" s="26"/>
      <c r="U42" s="26"/>
      <c r="V42" s="299" t="str" cm="1">
        <f t="array" ref="V42">IFERROR(INDEX('Fundos XP Locais'!$O:$O,$F$8),"-")</f>
        <v>-</v>
      </c>
      <c r="W42" s="299"/>
      <c r="X42" s="300"/>
      <c r="Z42" s="158" t="e">
        <f>INDEX('Base Fundos'!$T:$T,MATCH($F$9,'Base Fundos'!$A:$A,0))</f>
        <v>#N/A</v>
      </c>
    </row>
    <row r="43" spans="1:26" ht="14.65" customHeight="1" x14ac:dyDescent="0.25">
      <c r="A43" s="8"/>
      <c r="B43" s="3"/>
      <c r="C43" s="304"/>
      <c r="D43" s="305"/>
      <c r="E43" s="305"/>
      <c r="F43" s="305"/>
      <c r="G43" s="305"/>
      <c r="H43" s="306"/>
      <c r="I43" s="3"/>
      <c r="J43" s="290" t="s">
        <v>161</v>
      </c>
      <c r="K43" s="291"/>
      <c r="L43" s="292"/>
      <c r="M43" s="290" t="s">
        <v>262</v>
      </c>
      <c r="N43" s="291"/>
      <c r="O43" s="292"/>
      <c r="P43" s="18"/>
      <c r="Q43" s="25" t="s">
        <v>33</v>
      </c>
      <c r="R43" s="26"/>
      <c r="S43" s="26"/>
      <c r="T43" s="26"/>
      <c r="U43" s="26"/>
      <c r="V43" s="299" t="str" cm="1">
        <f t="array" ref="V43">IFERROR(INDEX('Fundos XP Locais'!$M:$M,$F$8),"-")</f>
        <v>-</v>
      </c>
      <c r="W43" s="299"/>
      <c r="X43" s="300"/>
      <c r="Z43" s="158" t="e">
        <f>INDEX('Base Fundos'!$R:$R,MATCH($F$9,'Base Fundos'!$A:$A,0))</f>
        <v>#N/A</v>
      </c>
    </row>
    <row r="44" spans="1:26" x14ac:dyDescent="0.25">
      <c r="A44" s="8"/>
      <c r="B44" s="3"/>
      <c r="C44" s="307"/>
      <c r="D44" s="308"/>
      <c r="E44" s="308"/>
      <c r="F44" s="308"/>
      <c r="G44" s="308"/>
      <c r="H44" s="309"/>
      <c r="I44" s="3"/>
      <c r="J44" s="293"/>
      <c r="K44" s="294"/>
      <c r="L44" s="295"/>
      <c r="M44" s="293"/>
      <c r="N44" s="294"/>
      <c r="O44" s="295"/>
      <c r="P44" s="18"/>
      <c r="Q44" s="29" t="s">
        <v>249</v>
      </c>
      <c r="R44" s="30"/>
      <c r="S44" s="30"/>
      <c r="T44" s="30"/>
      <c r="U44" s="30"/>
      <c r="V44" s="107" t="str" cm="1">
        <f t="array" ref="V44">IFERROR(INDEX('Fundos XP Locais'!$N:$N,$F$8),"-")</f>
        <v>-</v>
      </c>
      <c r="W44" s="107"/>
      <c r="X44" s="108"/>
      <c r="Z44" s="158" t="e">
        <f>INDEX('Base Fundos'!$S:$S,MATCH($F$9,'Base Fundos'!$A:$A,0))</f>
        <v>#N/A</v>
      </c>
    </row>
    <row r="45" spans="1:26" ht="14.65" customHeight="1" x14ac:dyDescent="0.25">
      <c r="A45" s="8"/>
      <c r="B45" s="3"/>
      <c r="I45" s="3"/>
      <c r="J45" s="290" t="s">
        <v>304</v>
      </c>
      <c r="K45" s="291"/>
      <c r="L45" s="292"/>
      <c r="M45" s="290" t="s">
        <v>305</v>
      </c>
      <c r="N45" s="291"/>
      <c r="O45" s="292"/>
      <c r="P45" s="18"/>
      <c r="Q45" s="5"/>
      <c r="R45" s="5"/>
      <c r="S45" s="5"/>
      <c r="T45" s="5"/>
      <c r="U45" s="5"/>
      <c r="V45" s="5"/>
      <c r="W45" s="5"/>
      <c r="X45" s="5"/>
      <c r="Z45" s="158" t="e">
        <f>INDEX('Base Fundos'!$W:$W,MATCH($F$9,'Base Fundos'!$A:$A,0))</f>
        <v>#N/A</v>
      </c>
    </row>
    <row r="46" spans="1:26" x14ac:dyDescent="0.25">
      <c r="A46" s="8"/>
      <c r="B46" s="3"/>
      <c r="I46" s="3"/>
      <c r="J46" s="293"/>
      <c r="K46" s="294"/>
      <c r="L46" s="295"/>
      <c r="M46" s="293"/>
      <c r="N46" s="294"/>
      <c r="O46" s="295"/>
      <c r="P46" s="18"/>
      <c r="Q46" s="5"/>
      <c r="R46" s="5"/>
      <c r="S46" s="5"/>
      <c r="T46" s="5"/>
      <c r="U46" s="5"/>
      <c r="V46" s="5"/>
      <c r="W46" s="5"/>
      <c r="X46" s="5"/>
      <c r="Z46" s="158" t="e">
        <f>INDEX('Base Fundos'!$U:$U,MATCH($F$9,'Base Fundos'!$A:$A,0))</f>
        <v>#N/A</v>
      </c>
    </row>
    <row r="47" spans="1:26" x14ac:dyDescent="0.25">
      <c r="A47" s="8"/>
      <c r="B47" s="3"/>
      <c r="C47" s="31"/>
      <c r="D47" s="31"/>
      <c r="E47" s="31"/>
      <c r="F47" s="31"/>
      <c r="G47" s="31"/>
      <c r="H47" s="5"/>
      <c r="I47" s="3"/>
      <c r="J47" s="5"/>
      <c r="K47" s="5"/>
      <c r="L47" s="5"/>
      <c r="M47" s="5"/>
      <c r="N47" s="5"/>
      <c r="O47" s="5"/>
      <c r="P47" s="18"/>
      <c r="Q47" s="5"/>
      <c r="R47" s="5"/>
      <c r="S47" s="5"/>
      <c r="T47" s="5"/>
      <c r="U47" s="5"/>
      <c r="V47" s="5"/>
      <c r="W47" s="5"/>
      <c r="X47" s="5"/>
      <c r="Z47" s="1"/>
    </row>
    <row r="48" spans="1:26" ht="15.75" x14ac:dyDescent="0.25">
      <c r="A48" s="8"/>
      <c r="B48" s="3"/>
      <c r="C48" s="21" t="s">
        <v>35</v>
      </c>
      <c r="D48" s="3"/>
      <c r="E48" s="3"/>
      <c r="F48" s="5"/>
      <c r="G48" s="3"/>
      <c r="H48" s="3"/>
      <c r="I48" s="32"/>
      <c r="J48" s="5"/>
      <c r="K48" s="5"/>
      <c r="L48" s="5"/>
      <c r="M48" s="5"/>
      <c r="N48" s="5"/>
      <c r="O48" s="21" t="s">
        <v>36</v>
      </c>
      <c r="P48" s="3"/>
      <c r="Q48" s="3"/>
      <c r="R48" s="3"/>
      <c r="S48" s="3"/>
      <c r="T48" s="5"/>
      <c r="U48" s="5"/>
      <c r="V48" s="5"/>
      <c r="W48" s="5"/>
      <c r="X48" s="5"/>
      <c r="Z48" s="1"/>
    </row>
    <row r="49" spans="1:26" x14ac:dyDescent="0.25">
      <c r="A49" s="8"/>
      <c r="B49" s="3"/>
      <c r="C49" s="5"/>
      <c r="D49" s="3"/>
      <c r="E49" s="3"/>
      <c r="F49" s="3"/>
      <c r="G49" s="3"/>
      <c r="H49" s="3"/>
      <c r="I49" s="33"/>
      <c r="J49" s="5"/>
      <c r="K49" s="5"/>
      <c r="L49" s="5"/>
      <c r="M49" s="5"/>
      <c r="N49" s="5"/>
      <c r="O49" s="5"/>
      <c r="P49" s="3"/>
      <c r="Q49" s="3"/>
      <c r="R49" s="3"/>
      <c r="S49" s="3"/>
      <c r="T49" s="5"/>
      <c r="U49" s="5"/>
      <c r="V49" s="5"/>
      <c r="W49" s="5"/>
      <c r="X49" s="5"/>
      <c r="Z49" s="1"/>
    </row>
    <row r="50" spans="1:26" ht="14.65" customHeight="1" x14ac:dyDescent="0.25">
      <c r="A50" s="8"/>
      <c r="B50" s="3"/>
      <c r="C50" s="310" t="str">
        <f>IFERROR(IF(INDEX('Base Comentários'!C:C,MATCH(F9,'Base Comentários'!A:A,0))&lt;&gt;"",INDEX('Base Comentários'!C:C,MATCH(F9,'Base Comentários'!A:A,0)),"Comentário não disponível"),"Comentário não disponível")</f>
        <v>Comentário não disponível</v>
      </c>
      <c r="D50" s="311"/>
      <c r="E50" s="311"/>
      <c r="F50" s="311"/>
      <c r="G50" s="311"/>
      <c r="H50" s="311"/>
      <c r="I50" s="311"/>
      <c r="J50" s="311"/>
      <c r="K50" s="311"/>
      <c r="L50" s="311"/>
      <c r="M50" s="312"/>
      <c r="N50" s="34"/>
      <c r="O50" s="319" t="str">
        <f>IFERROR(IF(INDEX('Base Comentários'!D:D,MATCH(F9,'Base Comentários'!A:A,0))&lt;&gt;"",INDEX('Base Comentários'!D:D,MATCH(F9,'Base Comentários'!A:A,0)),"Comentário não disponível"),"Comentário não disponível")</f>
        <v>Comentário não disponível</v>
      </c>
      <c r="P50" s="320"/>
      <c r="Q50" s="320"/>
      <c r="R50" s="320"/>
      <c r="S50" s="320"/>
      <c r="T50" s="320"/>
      <c r="U50" s="320"/>
      <c r="V50" s="320"/>
      <c r="W50" s="320"/>
      <c r="X50" s="321"/>
      <c r="Z50" s="1"/>
    </row>
    <row r="51" spans="1:26" x14ac:dyDescent="0.25">
      <c r="A51" s="8"/>
      <c r="B51" s="3"/>
      <c r="C51" s="313"/>
      <c r="D51" s="314"/>
      <c r="E51" s="314"/>
      <c r="F51" s="314"/>
      <c r="G51" s="314"/>
      <c r="H51" s="314"/>
      <c r="I51" s="314"/>
      <c r="J51" s="314"/>
      <c r="K51" s="314"/>
      <c r="L51" s="314"/>
      <c r="M51" s="315"/>
      <c r="N51" s="34"/>
      <c r="O51" s="322"/>
      <c r="P51" s="323"/>
      <c r="Q51" s="323"/>
      <c r="R51" s="323"/>
      <c r="S51" s="323"/>
      <c r="T51" s="323"/>
      <c r="U51" s="323"/>
      <c r="V51" s="323"/>
      <c r="W51" s="323"/>
      <c r="X51" s="324"/>
      <c r="Z51" s="1"/>
    </row>
    <row r="52" spans="1:26" x14ac:dyDescent="0.25">
      <c r="A52" s="8"/>
      <c r="B52" s="3"/>
      <c r="C52" s="313"/>
      <c r="D52" s="314"/>
      <c r="E52" s="314"/>
      <c r="F52" s="314"/>
      <c r="G52" s="314"/>
      <c r="H52" s="314"/>
      <c r="I52" s="314"/>
      <c r="J52" s="314"/>
      <c r="K52" s="314"/>
      <c r="L52" s="314"/>
      <c r="M52" s="315"/>
      <c r="N52" s="34"/>
      <c r="O52" s="322"/>
      <c r="P52" s="323"/>
      <c r="Q52" s="323"/>
      <c r="R52" s="323"/>
      <c r="S52" s="323"/>
      <c r="T52" s="323"/>
      <c r="U52" s="323"/>
      <c r="V52" s="323"/>
      <c r="W52" s="323"/>
      <c r="X52" s="324"/>
      <c r="Z52" s="1"/>
    </row>
    <row r="53" spans="1:26" x14ac:dyDescent="0.25">
      <c r="A53" s="8"/>
      <c r="B53" s="3"/>
      <c r="C53" s="313"/>
      <c r="D53" s="314"/>
      <c r="E53" s="314"/>
      <c r="F53" s="314"/>
      <c r="G53" s="314"/>
      <c r="H53" s="314"/>
      <c r="I53" s="314"/>
      <c r="J53" s="314"/>
      <c r="K53" s="314"/>
      <c r="L53" s="314"/>
      <c r="M53" s="315"/>
      <c r="N53" s="34"/>
      <c r="O53" s="322"/>
      <c r="P53" s="323"/>
      <c r="Q53" s="323"/>
      <c r="R53" s="323"/>
      <c r="S53" s="323"/>
      <c r="T53" s="323"/>
      <c r="U53" s="323"/>
      <c r="V53" s="323"/>
      <c r="W53" s="323"/>
      <c r="X53" s="324"/>
      <c r="Z53" s="1"/>
    </row>
    <row r="54" spans="1:26" x14ac:dyDescent="0.25">
      <c r="A54" s="8"/>
      <c r="B54" s="3"/>
      <c r="C54" s="313"/>
      <c r="D54" s="314"/>
      <c r="E54" s="314"/>
      <c r="F54" s="314"/>
      <c r="G54" s="314"/>
      <c r="H54" s="314"/>
      <c r="I54" s="314"/>
      <c r="J54" s="314"/>
      <c r="K54" s="314"/>
      <c r="L54" s="314"/>
      <c r="M54" s="315"/>
      <c r="N54" s="34"/>
      <c r="O54" s="322"/>
      <c r="P54" s="323"/>
      <c r="Q54" s="323"/>
      <c r="R54" s="323"/>
      <c r="S54" s="323"/>
      <c r="T54" s="323"/>
      <c r="U54" s="323"/>
      <c r="V54" s="323"/>
      <c r="W54" s="323"/>
      <c r="X54" s="324"/>
      <c r="Z54" s="1"/>
    </row>
    <row r="55" spans="1:26" x14ac:dyDescent="0.25">
      <c r="A55" s="8"/>
      <c r="B55" s="3"/>
      <c r="C55" s="313"/>
      <c r="D55" s="314"/>
      <c r="E55" s="314"/>
      <c r="F55" s="314"/>
      <c r="G55" s="314"/>
      <c r="H55" s="314"/>
      <c r="I55" s="314"/>
      <c r="J55" s="314"/>
      <c r="K55" s="314"/>
      <c r="L55" s="314"/>
      <c r="M55" s="315"/>
      <c r="N55" s="34"/>
      <c r="O55" s="322"/>
      <c r="P55" s="323"/>
      <c r="Q55" s="323"/>
      <c r="R55" s="323"/>
      <c r="S55" s="323"/>
      <c r="T55" s="323"/>
      <c r="U55" s="323"/>
      <c r="V55" s="323"/>
      <c r="W55" s="323"/>
      <c r="X55" s="324"/>
      <c r="Z55" s="1"/>
    </row>
    <row r="56" spans="1:26" x14ac:dyDescent="0.25">
      <c r="A56" s="8"/>
      <c r="B56" s="3"/>
      <c r="C56" s="313"/>
      <c r="D56" s="314"/>
      <c r="E56" s="314"/>
      <c r="F56" s="314"/>
      <c r="G56" s="314"/>
      <c r="H56" s="314"/>
      <c r="I56" s="314"/>
      <c r="J56" s="314"/>
      <c r="K56" s="314"/>
      <c r="L56" s="314"/>
      <c r="M56" s="315"/>
      <c r="N56" s="34"/>
      <c r="O56" s="322"/>
      <c r="P56" s="323"/>
      <c r="Q56" s="323"/>
      <c r="R56" s="323"/>
      <c r="S56" s="323"/>
      <c r="T56" s="323"/>
      <c r="U56" s="323"/>
      <c r="V56" s="323"/>
      <c r="W56" s="323"/>
      <c r="X56" s="324"/>
      <c r="Z56" s="1"/>
    </row>
    <row r="57" spans="1:26" x14ac:dyDescent="0.25">
      <c r="A57" s="8"/>
      <c r="B57" s="3"/>
      <c r="C57" s="313"/>
      <c r="D57" s="314"/>
      <c r="E57" s="314"/>
      <c r="F57" s="314"/>
      <c r="G57" s="314"/>
      <c r="H57" s="314"/>
      <c r="I57" s="314"/>
      <c r="J57" s="314"/>
      <c r="K57" s="314"/>
      <c r="L57" s="314"/>
      <c r="M57" s="315"/>
      <c r="N57" s="34"/>
      <c r="O57" s="322"/>
      <c r="P57" s="323"/>
      <c r="Q57" s="323"/>
      <c r="R57" s="323"/>
      <c r="S57" s="323"/>
      <c r="T57" s="323"/>
      <c r="U57" s="323"/>
      <c r="V57" s="323"/>
      <c r="W57" s="323"/>
      <c r="X57" s="324"/>
      <c r="Z57" s="1"/>
    </row>
    <row r="58" spans="1:26" ht="20.65" customHeight="1" x14ac:dyDescent="0.25">
      <c r="A58" s="8"/>
      <c r="B58" s="3"/>
      <c r="C58" s="316"/>
      <c r="D58" s="317"/>
      <c r="E58" s="317"/>
      <c r="F58" s="317"/>
      <c r="G58" s="317"/>
      <c r="H58" s="317"/>
      <c r="I58" s="317"/>
      <c r="J58" s="317"/>
      <c r="K58" s="317"/>
      <c r="L58" s="317"/>
      <c r="M58" s="318"/>
      <c r="N58" s="28"/>
      <c r="O58" s="325"/>
      <c r="P58" s="326"/>
      <c r="Q58" s="326"/>
      <c r="R58" s="326"/>
      <c r="S58" s="326"/>
      <c r="T58" s="326"/>
      <c r="U58" s="326"/>
      <c r="V58" s="326"/>
      <c r="W58" s="326"/>
      <c r="X58" s="327"/>
      <c r="Z58" s="1"/>
    </row>
    <row r="59" spans="1:26" ht="20.25" x14ac:dyDescent="0.25">
      <c r="A59" s="8"/>
      <c r="B59" s="3"/>
      <c r="C59" s="5"/>
      <c r="D59" s="5"/>
      <c r="E59" s="5"/>
      <c r="F59" s="5"/>
      <c r="G59" s="5"/>
      <c r="H59" s="5"/>
      <c r="I59" s="5"/>
      <c r="J59" s="28"/>
      <c r="K59" s="28"/>
      <c r="L59" s="28"/>
      <c r="M59" s="28"/>
      <c r="N59" s="28"/>
      <c r="O59" s="28"/>
      <c r="P59" s="35"/>
      <c r="Q59" s="5"/>
      <c r="R59" s="5"/>
      <c r="S59" s="5"/>
      <c r="T59" s="5"/>
      <c r="U59" s="5"/>
      <c r="V59" s="5"/>
      <c r="W59" s="5"/>
      <c r="X59" s="5"/>
      <c r="Z59" s="1"/>
    </row>
    <row r="60" spans="1:26" ht="20.25" x14ac:dyDescent="0.25">
      <c r="A60" s="8"/>
      <c r="B60" s="3"/>
      <c r="C60" s="5"/>
      <c r="D60" s="5"/>
      <c r="E60" s="5"/>
      <c r="F60" s="5"/>
      <c r="G60" s="5"/>
      <c r="H60" s="5"/>
      <c r="I60" s="5"/>
      <c r="J60" s="28"/>
      <c r="K60" s="28"/>
      <c r="L60" s="28"/>
      <c r="M60" s="28"/>
      <c r="N60" s="28"/>
      <c r="O60" s="28"/>
      <c r="P60" s="35"/>
      <c r="Q60" s="5"/>
      <c r="R60" s="5"/>
      <c r="S60" s="5"/>
      <c r="T60" s="5"/>
      <c r="U60" s="5"/>
      <c r="V60" s="5"/>
      <c r="W60" s="5"/>
      <c r="X60" s="5"/>
      <c r="Z60" s="1"/>
    </row>
    <row r="61" spans="1:26" ht="20.25" x14ac:dyDescent="0.25">
      <c r="A61" s="8"/>
      <c r="B61" s="3"/>
      <c r="C61" s="21" t="s">
        <v>37</v>
      </c>
      <c r="D61" s="19"/>
      <c r="G61" s="19"/>
      <c r="H61" s="19"/>
      <c r="I61" s="35"/>
      <c r="J61" s="5"/>
      <c r="K61" s="5"/>
      <c r="L61" s="5"/>
      <c r="M61" s="5"/>
      <c r="N61" s="28"/>
      <c r="X61" s="5"/>
      <c r="Z61" s="1"/>
    </row>
    <row r="62" spans="1:26" ht="20.25" x14ac:dyDescent="0.25">
      <c r="A62" s="8"/>
      <c r="B62" s="3"/>
      <c r="C62" s="5"/>
      <c r="D62" s="19"/>
      <c r="E62" s="5"/>
      <c r="F62" s="5"/>
      <c r="G62" s="19"/>
      <c r="H62" s="19"/>
      <c r="I62" s="35"/>
      <c r="J62" s="5"/>
      <c r="K62" s="5"/>
      <c r="L62" s="5"/>
      <c r="M62" s="5"/>
      <c r="N62" s="28"/>
      <c r="X62" s="5"/>
      <c r="Z62" s="1"/>
    </row>
    <row r="63" spans="1:26" ht="49.5" customHeight="1" thickBot="1" x14ac:dyDescent="0.3">
      <c r="A63" s="8"/>
      <c r="B63" s="3"/>
      <c r="C63" s="197"/>
      <c r="D63" s="36" t="s">
        <v>39</v>
      </c>
      <c r="E63" s="36" t="s">
        <v>40</v>
      </c>
      <c r="F63" s="36" t="s">
        <v>41</v>
      </c>
      <c r="G63" s="37" t="s">
        <v>3122</v>
      </c>
      <c r="H63" s="37" t="s">
        <v>3123</v>
      </c>
      <c r="I63" s="36">
        <v>2020</v>
      </c>
      <c r="J63" s="36">
        <v>2019</v>
      </c>
      <c r="K63" s="36">
        <v>2018</v>
      </c>
      <c r="L63" s="37" t="s">
        <v>3121</v>
      </c>
      <c r="M63" s="37" t="s">
        <v>42</v>
      </c>
      <c r="N63" s="37" t="s">
        <v>43</v>
      </c>
      <c r="X63" s="5"/>
      <c r="Z63" s="1"/>
    </row>
    <row r="64" spans="1:26" x14ac:dyDescent="0.25">
      <c r="A64" s="8"/>
      <c r="B64" s="3"/>
      <c r="C64" s="188" t="s">
        <v>38</v>
      </c>
      <c r="D64" s="189" t="str" cm="1">
        <f t="array" ref="D64">IFERROR(INDEX('Fundos XP Locais'!AM:AM,$F$8),"-")</f>
        <v>-</v>
      </c>
      <c r="E64" s="189" t="str" cm="1">
        <f t="array" ref="E64">IFERROR(INDEX('Fundos XP Locais'!AN:AN,$F$8),"-")</f>
        <v>-</v>
      </c>
      <c r="F64" s="189" t="str" cm="1">
        <f t="array" ref="F64">IFERROR(INDEX('Fundos XP Locais'!AO:AO,$F$8),"-")</f>
        <v>-</v>
      </c>
      <c r="G64" s="189" t="str" cm="1">
        <f t="array" ref="G64">IFERROR(INDEX('Fundos XP Locais'!AP:AP,$F$8),"-")</f>
        <v>-</v>
      </c>
      <c r="H64" s="189" t="str" cm="1">
        <f t="array" ref="H64">IFERROR(INDEX('Fundos XP Locais'!AQ:AQ,$F$8),"-")</f>
        <v>-</v>
      </c>
      <c r="I64" s="189" t="str" cm="1">
        <f t="array" ref="I64">IFERROR(INDEX('Fundos XP Locais'!AR:AR,$F$8),"-")</f>
        <v>-</v>
      </c>
      <c r="J64" s="189" t="str" cm="1">
        <f t="array" ref="J64">IFERROR(INDEX('Fundos XP Locais'!AS:AS,$F$8),"-")</f>
        <v>-</v>
      </c>
      <c r="K64" s="189" t="str" cm="1">
        <f t="array" ref="K64">IFERROR(INDEX('Fundos XP Locais'!AT:AT,$F$8),"-")</f>
        <v>-</v>
      </c>
      <c r="L64" s="189" t="str" cm="1">
        <f t="array" ref="L64">IFERROR(INDEX('Fundos XP Locais'!AW:AW,$F$8),"-")</f>
        <v>-</v>
      </c>
      <c r="M64" s="189" t="str" cm="1">
        <f t="array" ref="M64">IFERROR(INDEX('Fundos XP Locais'!BT:BT,$F$8),"-")</f>
        <v>-</v>
      </c>
      <c r="N64" s="190" t="str" cm="1">
        <f t="array" ref="N64">IFERROR(INDEX('Fundos XP Locais'!BV:BV,$F$8),"-")</f>
        <v>-</v>
      </c>
      <c r="X64" s="5"/>
      <c r="Z64" s="1"/>
    </row>
    <row r="65" spans="1:26" x14ac:dyDescent="0.25">
      <c r="A65" s="8"/>
      <c r="B65" s="3"/>
      <c r="C65" s="191" t="s">
        <v>306</v>
      </c>
      <c r="D65" s="192" t="str" cm="1">
        <f t="array" ref="D65">IFERROR(INDEX('Fundos XP Locais'!AX:AX,$F$8),"-")</f>
        <v>-</v>
      </c>
      <c r="E65" s="192" t="str" cm="1">
        <f t="array" ref="E65">IFERROR(INDEX('Fundos XP Locais'!AY:AY,$F$8),"-")</f>
        <v>-</v>
      </c>
      <c r="F65" s="192" t="str" cm="1">
        <f t="array" ref="F65">IFERROR(INDEX('Fundos XP Locais'!AZ:AZ,$F$8),"-")</f>
        <v>-</v>
      </c>
      <c r="G65" s="192" t="str" cm="1">
        <f t="array" ref="G65">IFERROR(INDEX('Fundos XP Locais'!BA:BA,$F$8),"-")</f>
        <v>-</v>
      </c>
      <c r="H65" s="192" t="str" cm="1">
        <f t="array" ref="H65">IFERROR(INDEX('Fundos XP Locais'!BB:BB,$F$8),"-")</f>
        <v>-</v>
      </c>
      <c r="I65" s="192" t="str" cm="1">
        <f t="array" ref="I65">IFERROR(INDEX('Fundos XP Locais'!BC:BC,$F$8),"-")</f>
        <v>-</v>
      </c>
      <c r="J65" s="192" t="str" cm="1">
        <f t="array" ref="J65">IFERROR(INDEX('Fundos XP Locais'!BD:BD,$F$8),"-")</f>
        <v>-</v>
      </c>
      <c r="K65" s="192" t="str" cm="1">
        <f t="array" ref="K65">IFERROR(INDEX('Fundos XP Locais'!BE:BE,$F$8),"-")</f>
        <v>-</v>
      </c>
      <c r="L65" s="192" t="str" cm="1">
        <f t="array" ref="L65">IFERROR(INDEX('Fundos XP Locais'!BH:BH,$F$8),"-")</f>
        <v>-</v>
      </c>
      <c r="M65" s="192"/>
      <c r="N65" s="193"/>
      <c r="X65" s="5"/>
      <c r="Z65" s="1"/>
    </row>
    <row r="66" spans="1:26" x14ac:dyDescent="0.25">
      <c r="A66" s="8"/>
      <c r="B66" s="3"/>
      <c r="C66" s="194" t="s">
        <v>307</v>
      </c>
      <c r="D66" s="195" t="str" cm="1">
        <f t="array" ref="D66">IFERROR(INDEX('Fundos XP Locais'!BI:BI,$F$8),"-")</f>
        <v>-</v>
      </c>
      <c r="E66" s="195" t="str" cm="1">
        <f t="array" ref="E66">IFERROR(INDEX('Fundos XP Locais'!BJ:BJ,$F$8),"-")</f>
        <v>-</v>
      </c>
      <c r="F66" s="195" t="str" cm="1">
        <f t="array" ref="F66">IFERROR(INDEX('Fundos XP Locais'!BK:BK,$F$8),"-")</f>
        <v>-</v>
      </c>
      <c r="G66" s="195" t="str" cm="1">
        <f t="array" ref="G66">IFERROR(INDEX('Fundos XP Locais'!BL:BL,$F$8),"-")</f>
        <v>-</v>
      </c>
      <c r="H66" s="195" t="str" cm="1">
        <f t="array" ref="H66">IFERROR(INDEX('Fundos XP Locais'!BM:BM,$F$8),"-")</f>
        <v>-</v>
      </c>
      <c r="I66" s="195" t="str" cm="1">
        <f t="array" ref="I66">IFERROR(INDEX('Fundos XP Locais'!BN:BN,$F$8),"-")</f>
        <v>-</v>
      </c>
      <c r="J66" s="195" t="str" cm="1">
        <f t="array" ref="J66">IFERROR(INDEX('Fundos XP Locais'!BO:BO,$F$8),"-")</f>
        <v>-</v>
      </c>
      <c r="K66" s="195" t="str" cm="1">
        <f t="array" ref="K66">IFERROR(INDEX('Fundos XP Locais'!BP:BP,$F$8),"-")</f>
        <v>-</v>
      </c>
      <c r="L66" s="195" t="str" cm="1">
        <f t="array" ref="L66">IFERROR(INDEX('Fundos XP Locais'!BS:BS,$F$8),"-")</f>
        <v>-</v>
      </c>
      <c r="M66" s="195"/>
      <c r="N66" s="196"/>
      <c r="X66" s="5"/>
      <c r="Z66" s="1"/>
    </row>
    <row r="67" spans="1:26" x14ac:dyDescent="0.25">
      <c r="A67" s="8"/>
      <c r="B67" s="3"/>
      <c r="Z67" s="1"/>
    </row>
    <row r="68" spans="1:26" x14ac:dyDescent="0.25">
      <c r="A68" s="8"/>
      <c r="B68" s="3"/>
      <c r="Z68" s="1"/>
    </row>
    <row r="69" spans="1:26" x14ac:dyDescent="0.25">
      <c r="A69" s="8"/>
      <c r="B69" s="3"/>
      <c r="C69" s="296"/>
      <c r="D69" s="296"/>
      <c r="E69" s="296"/>
      <c r="F69" s="296"/>
      <c r="G69" s="296"/>
      <c r="H69" s="296"/>
      <c r="I69" s="296"/>
      <c r="J69" s="296"/>
      <c r="K69" s="296"/>
      <c r="L69" s="296"/>
      <c r="M69" s="296"/>
      <c r="N69" s="296"/>
      <c r="O69" s="296"/>
      <c r="P69" s="296"/>
      <c r="Q69" s="296"/>
      <c r="R69" s="296"/>
      <c r="S69" s="296"/>
      <c r="T69" s="296"/>
      <c r="U69" s="296"/>
      <c r="V69" s="296"/>
      <c r="W69" s="296"/>
      <c r="X69" s="296"/>
      <c r="Z69" s="1"/>
    </row>
    <row r="70" spans="1:26" x14ac:dyDescent="0.25">
      <c r="A70" s="8"/>
      <c r="B70" s="3"/>
      <c r="C70" s="296"/>
      <c r="D70" s="296"/>
      <c r="E70" s="296"/>
      <c r="F70" s="296"/>
      <c r="G70" s="296"/>
      <c r="H70" s="296"/>
      <c r="I70" s="296"/>
      <c r="J70" s="296"/>
      <c r="K70" s="296"/>
      <c r="L70" s="296"/>
      <c r="M70" s="296"/>
      <c r="N70" s="296"/>
      <c r="O70" s="296"/>
      <c r="P70" s="296"/>
      <c r="Q70" s="296"/>
      <c r="R70" s="296"/>
      <c r="S70" s="296"/>
      <c r="T70" s="296"/>
      <c r="U70" s="296"/>
      <c r="V70" s="296"/>
      <c r="W70" s="296"/>
      <c r="X70" s="296"/>
      <c r="Z70" s="1"/>
    </row>
    <row r="71" spans="1:26" x14ac:dyDescent="0.25">
      <c r="A71" s="8"/>
      <c r="B71" s="3"/>
      <c r="C71" s="296"/>
      <c r="D71" s="296"/>
      <c r="E71" s="296"/>
      <c r="F71" s="296"/>
      <c r="G71" s="296"/>
      <c r="H71" s="296"/>
      <c r="I71" s="296"/>
      <c r="J71" s="296"/>
      <c r="K71" s="296"/>
      <c r="L71" s="296"/>
      <c r="M71" s="296"/>
      <c r="N71" s="296"/>
      <c r="O71" s="296"/>
      <c r="P71" s="296"/>
      <c r="Q71" s="296"/>
      <c r="R71" s="296"/>
      <c r="S71" s="296"/>
      <c r="T71" s="296"/>
      <c r="U71" s="296"/>
      <c r="V71" s="296"/>
      <c r="W71" s="296"/>
      <c r="X71" s="296"/>
      <c r="Z71" s="1"/>
    </row>
    <row r="72" spans="1:26" x14ac:dyDescent="0.25">
      <c r="A72" s="38"/>
      <c r="B72" s="1"/>
      <c r="C72" s="1"/>
      <c r="D72" s="1"/>
      <c r="E72" s="1"/>
      <c r="F72" s="1"/>
      <c r="G72" s="1"/>
      <c r="H72" s="1"/>
      <c r="I72" s="1"/>
      <c r="J72" s="1"/>
      <c r="K72" s="1"/>
      <c r="L72" s="1"/>
      <c r="M72" s="1"/>
      <c r="N72" s="1"/>
      <c r="O72" s="1"/>
      <c r="P72" s="1"/>
      <c r="Q72" s="1"/>
      <c r="R72" s="1"/>
      <c r="S72" s="1"/>
      <c r="T72" s="1"/>
      <c r="U72" s="1"/>
      <c r="V72" s="1"/>
      <c r="W72" s="1"/>
      <c r="X72" s="1"/>
      <c r="Z72" s="1"/>
    </row>
    <row r="73" spans="1:26" x14ac:dyDescent="0.25">
      <c r="A73" s="38"/>
      <c r="B73" s="1"/>
      <c r="C73" s="1"/>
      <c r="D73" s="1"/>
      <c r="E73" s="1"/>
      <c r="F73" s="1"/>
      <c r="G73" s="1"/>
      <c r="H73" s="1"/>
      <c r="I73" s="1"/>
      <c r="J73" s="1"/>
      <c r="K73" s="1"/>
      <c r="L73" s="1"/>
      <c r="M73" s="1"/>
      <c r="N73" s="1"/>
      <c r="O73" s="1"/>
      <c r="P73" s="1"/>
      <c r="Q73" s="1"/>
      <c r="R73" s="1"/>
      <c r="S73" s="1"/>
      <c r="T73" s="1"/>
      <c r="U73" s="1"/>
      <c r="V73" s="1"/>
      <c r="W73" s="1"/>
      <c r="X73" s="1"/>
      <c r="Z73" s="1"/>
    </row>
    <row r="74" spans="1:26" x14ac:dyDescent="0.25">
      <c r="A74" s="38"/>
      <c r="B74" s="1"/>
      <c r="C74" s="1"/>
      <c r="D74" s="1"/>
      <c r="E74" s="1"/>
      <c r="F74" s="1"/>
      <c r="G74" s="1"/>
      <c r="H74" s="1"/>
      <c r="I74" s="1"/>
      <c r="J74" s="1"/>
      <c r="K74" s="1"/>
      <c r="L74" s="1"/>
      <c r="M74" s="1"/>
      <c r="N74" s="1"/>
      <c r="O74" s="1"/>
      <c r="P74" s="1"/>
      <c r="Q74" s="1"/>
      <c r="R74" s="1"/>
      <c r="S74" s="1"/>
      <c r="T74" s="1"/>
      <c r="U74" s="1"/>
      <c r="V74" s="1"/>
      <c r="W74" s="1"/>
      <c r="X74" s="1"/>
      <c r="Z74" s="1"/>
    </row>
    <row r="75" spans="1:26" x14ac:dyDescent="0.25">
      <c r="A75" s="38"/>
      <c r="B75" s="1"/>
      <c r="C75" s="1"/>
      <c r="D75" s="1"/>
      <c r="E75" s="1"/>
      <c r="F75" s="1"/>
      <c r="G75" s="1"/>
      <c r="H75" s="1"/>
      <c r="I75" s="1"/>
      <c r="J75" s="1"/>
      <c r="K75" s="1"/>
      <c r="L75" s="1"/>
      <c r="M75" s="1"/>
      <c r="N75" s="1"/>
      <c r="O75" s="1"/>
      <c r="P75" s="1"/>
      <c r="Q75" s="1"/>
      <c r="R75" s="1"/>
      <c r="S75" s="1"/>
      <c r="T75" s="1"/>
      <c r="U75" s="1"/>
      <c r="V75" s="1"/>
      <c r="W75" s="1"/>
      <c r="X75" s="1"/>
      <c r="Z75" s="1"/>
    </row>
  </sheetData>
  <mergeCells count="51">
    <mergeCell ref="M43:O44"/>
    <mergeCell ref="C25:O31"/>
    <mergeCell ref="C50:M58"/>
    <mergeCell ref="O50:X58"/>
    <mergeCell ref="V32:X32"/>
    <mergeCell ref="J39:L40"/>
    <mergeCell ref="M39:O40"/>
    <mergeCell ref="V39:X39"/>
    <mergeCell ref="V40:X40"/>
    <mergeCell ref="V25:X25"/>
    <mergeCell ref="V26:X26"/>
    <mergeCell ref="V27:X27"/>
    <mergeCell ref="V28:X28"/>
    <mergeCell ref="V29:X29"/>
    <mergeCell ref="V30:X30"/>
    <mergeCell ref="V31:X31"/>
    <mergeCell ref="C71:X71"/>
    <mergeCell ref="J41:L42"/>
    <mergeCell ref="M41:O42"/>
    <mergeCell ref="V41:X41"/>
    <mergeCell ref="V42:X42"/>
    <mergeCell ref="V43:X43"/>
    <mergeCell ref="C69:X70"/>
    <mergeCell ref="C35:H44"/>
    <mergeCell ref="J43:L44"/>
    <mergeCell ref="V38:X38"/>
    <mergeCell ref="J35:L36"/>
    <mergeCell ref="M35:O36"/>
    <mergeCell ref="V35:X35"/>
    <mergeCell ref="V36:X36"/>
    <mergeCell ref="J45:L46"/>
    <mergeCell ref="M45:O46"/>
    <mergeCell ref="V33:X33"/>
    <mergeCell ref="V34:X34"/>
    <mergeCell ref="J37:L38"/>
    <mergeCell ref="M37:O38"/>
    <mergeCell ref="V37:X37"/>
    <mergeCell ref="C15:H21"/>
    <mergeCell ref="C9:E9"/>
    <mergeCell ref="F9:J9"/>
    <mergeCell ref="L10:N10"/>
    <mergeCell ref="O10:S10"/>
    <mergeCell ref="C10:E10"/>
    <mergeCell ref="F10:J10"/>
    <mergeCell ref="C2:I4"/>
    <mergeCell ref="C7:E7"/>
    <mergeCell ref="F7:J7"/>
    <mergeCell ref="L9:N9"/>
    <mergeCell ref="O9:S9"/>
    <mergeCell ref="C8:E8"/>
    <mergeCell ref="F8:J8"/>
  </mergeCells>
  <conditionalFormatting sqref="J35:L36">
    <cfRule type="expression" dxfId="38" priority="18">
      <formula>$Z$35=1</formula>
    </cfRule>
  </conditionalFormatting>
  <conditionalFormatting sqref="J37:L38">
    <cfRule type="expression" dxfId="37" priority="11">
      <formula>$Z$37=1</formula>
    </cfRule>
  </conditionalFormatting>
  <conditionalFormatting sqref="J39:L40">
    <cfRule type="expression" dxfId="36" priority="8">
      <formula>$Z$39=1</formula>
    </cfRule>
  </conditionalFormatting>
  <conditionalFormatting sqref="J41:L42">
    <cfRule type="expression" dxfId="35" priority="6">
      <formula>$Z$41=1</formula>
    </cfRule>
  </conditionalFormatting>
  <conditionalFormatting sqref="J43:L44">
    <cfRule type="expression" dxfId="34" priority="4">
      <formula>$Z$43=1</formula>
    </cfRule>
  </conditionalFormatting>
  <conditionalFormatting sqref="J45:L46">
    <cfRule type="expression" dxfId="33" priority="2">
      <formula>$Z$45=1</formula>
    </cfRule>
  </conditionalFormatting>
  <conditionalFormatting sqref="M35:O36">
    <cfRule type="expression" dxfId="32" priority="12">
      <formula>$Z$36=1</formula>
    </cfRule>
  </conditionalFormatting>
  <conditionalFormatting sqref="M37:O38">
    <cfRule type="expression" dxfId="31" priority="10">
      <formula>$Z$38=1</formula>
    </cfRule>
  </conditionalFormatting>
  <conditionalFormatting sqref="M39:O40">
    <cfRule type="expression" dxfId="30" priority="7">
      <formula>$Z$40=1</formula>
    </cfRule>
  </conditionalFormatting>
  <conditionalFormatting sqref="M41:O42">
    <cfRule type="expression" dxfId="29" priority="5">
      <formula>$Z$42=1</formula>
    </cfRule>
  </conditionalFormatting>
  <conditionalFormatting sqref="M43:O44">
    <cfRule type="expression" dxfId="28" priority="3">
      <formula>$Z$44=1</formula>
    </cfRule>
  </conditionalFormatting>
  <conditionalFormatting sqref="M45:O46">
    <cfRule type="expression" dxfId="27" priority="1">
      <formula>$Z$46=1</formula>
    </cfRule>
  </conditionalFormatting>
  <dataValidations count="1">
    <dataValidation type="list" allowBlank="1" showInputMessage="1" showErrorMessage="1" sqref="F7:J7" xr:uid="{9C285495-4BBE-4132-A26D-9ECFF85EA1DA}">
      <formula1>fundos_xp</formula1>
    </dataValidation>
  </dataValidations>
  <pageMargins left="0.7" right="0.7" top="0.75" bottom="0.75" header="0.3" footer="0.3"/>
  <pageSetup paperSize="9" orientation="portrait" r:id="rId1"/>
  <headerFooter>
    <oddFooter>&amp;R_x000D_&amp;1#&amp;"Calibri"&amp;10&amp;K008000 [ CLASSIFICAÇÃO: PÚBLICA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1C58-5547-4F98-AF42-319D4F718AAB}">
  <sheetPr codeName="Sheet5"/>
  <dimension ref="A1:AE25"/>
  <sheetViews>
    <sheetView showGridLines="0" workbookViewId="0"/>
  </sheetViews>
  <sheetFormatPr defaultColWidth="0" defaultRowHeight="15" zeroHeight="1" x14ac:dyDescent="0.25"/>
  <cols>
    <col min="1" max="1" width="16.28515625" customWidth="1"/>
    <col min="2" max="2" width="1.42578125" customWidth="1"/>
    <col min="3" max="3" width="45" bestFit="1" customWidth="1"/>
    <col min="4" max="4" width="1.42578125" customWidth="1"/>
    <col min="5" max="5" width="14.5703125" customWidth="1"/>
    <col min="6" max="6" width="1.42578125" customWidth="1"/>
    <col min="7" max="7" width="15.7109375" customWidth="1"/>
    <col min="8" max="8" width="1.42578125" customWidth="1"/>
    <col min="9" max="9" width="14.5703125" customWidth="1"/>
    <col min="10" max="10" width="1.42578125" customWidth="1"/>
    <col min="11" max="11" width="14.5703125" customWidth="1"/>
    <col min="12" max="12" width="1.42578125" customWidth="1"/>
    <col min="13" max="13" width="15.7109375" customWidth="1"/>
    <col min="14" max="14" width="1.5703125" customWidth="1"/>
    <col min="15" max="15" width="15.7109375" customWidth="1"/>
    <col min="16" max="16" width="1.5703125" customWidth="1"/>
    <col min="17" max="17" width="3" customWidth="1"/>
    <col min="18" max="18" width="14.42578125" hidden="1" customWidth="1"/>
    <col min="19" max="21" width="23.7109375" hidden="1" customWidth="1"/>
    <col min="22" max="31" width="0" hidden="1" customWidth="1"/>
    <col min="32" max="16384" width="9.28515625" hidden="1"/>
  </cols>
  <sheetData>
    <row r="1" spans="1:17" ht="6" customHeight="1" x14ac:dyDescent="0.25">
      <c r="A1" s="71"/>
      <c r="P1" s="42"/>
      <c r="Q1" s="2"/>
    </row>
    <row r="2" spans="1:17" ht="19.5" customHeight="1" x14ac:dyDescent="0.25">
      <c r="A2" s="71"/>
      <c r="C2" s="334" t="s">
        <v>75</v>
      </c>
      <c r="D2" s="335"/>
      <c r="E2" s="335"/>
      <c r="P2" s="42"/>
      <c r="Q2" s="2"/>
    </row>
    <row r="3" spans="1:17" ht="19.5" customHeight="1" x14ac:dyDescent="0.25">
      <c r="A3" s="71"/>
      <c r="C3" s="335"/>
      <c r="D3" s="335"/>
      <c r="E3" s="335"/>
      <c r="P3" s="42"/>
      <c r="Q3" s="2"/>
    </row>
    <row r="4" spans="1:17" ht="20.25" thickBot="1" x14ac:dyDescent="0.3">
      <c r="A4" s="71"/>
      <c r="C4" s="336"/>
      <c r="D4" s="336"/>
      <c r="E4" s="336"/>
      <c r="F4" s="45"/>
      <c r="G4" s="45"/>
      <c r="H4" s="45"/>
      <c r="I4" s="45"/>
      <c r="J4" s="45"/>
      <c r="K4" s="45"/>
      <c r="L4" s="45"/>
      <c r="M4" s="45"/>
      <c r="N4" s="45"/>
      <c r="O4" s="45"/>
      <c r="P4" s="42"/>
      <c r="Q4" s="2"/>
    </row>
    <row r="5" spans="1:17" ht="15.75" x14ac:dyDescent="0.25">
      <c r="A5" s="71"/>
      <c r="C5" s="337" t="s">
        <v>76</v>
      </c>
      <c r="D5" s="337"/>
      <c r="E5" s="337"/>
      <c r="F5" s="337"/>
      <c r="G5" s="337"/>
      <c r="H5" s="337"/>
      <c r="I5" s="337"/>
      <c r="J5" s="337"/>
      <c r="K5" s="337"/>
      <c r="P5" s="42"/>
      <c r="Q5" s="2"/>
    </row>
    <row r="6" spans="1:17" x14ac:dyDescent="0.25">
      <c r="A6" s="71"/>
      <c r="P6" s="42"/>
      <c r="Q6" s="2"/>
    </row>
    <row r="7" spans="1:17" x14ac:dyDescent="0.25">
      <c r="A7" s="71"/>
      <c r="C7" s="72" t="s">
        <v>77</v>
      </c>
      <c r="E7" s="73"/>
      <c r="F7" s="51"/>
      <c r="J7" s="51"/>
      <c r="L7" s="51"/>
      <c r="P7" s="42"/>
      <c r="Q7" s="2"/>
    </row>
    <row r="8" spans="1:17" x14ac:dyDescent="0.25">
      <c r="A8" s="71"/>
      <c r="P8" s="42"/>
      <c r="Q8" s="2"/>
    </row>
    <row r="9" spans="1:17" x14ac:dyDescent="0.25">
      <c r="A9" s="71"/>
      <c r="C9" s="72" t="s">
        <v>78</v>
      </c>
      <c r="E9" s="74" t="s">
        <v>79</v>
      </c>
      <c r="F9" s="51"/>
      <c r="G9" s="75" t="s">
        <v>80</v>
      </c>
      <c r="H9" s="51"/>
      <c r="I9" s="75" t="s">
        <v>81</v>
      </c>
      <c r="J9" s="51"/>
      <c r="K9" s="75" t="s">
        <v>82</v>
      </c>
      <c r="L9" s="51"/>
      <c r="M9" s="75" t="s">
        <v>83</v>
      </c>
      <c r="O9" s="75" t="s">
        <v>84</v>
      </c>
      <c r="P9" s="42"/>
      <c r="Q9" s="2"/>
    </row>
    <row r="10" spans="1:17" ht="3.75" customHeight="1" x14ac:dyDescent="0.25">
      <c r="A10" s="71"/>
      <c r="P10" s="42"/>
      <c r="Q10" s="2"/>
    </row>
    <row r="11" spans="1:17" x14ac:dyDescent="0.25">
      <c r="A11" s="71"/>
      <c r="C11" s="76"/>
      <c r="E11" s="77"/>
      <c r="G11" s="59">
        <f>E11*$E$7</f>
        <v>0</v>
      </c>
      <c r="I11" s="59">
        <f>IFERROR(INDEX('Fundos XP Locais'!CJ:CJ,MATCH($C11,'Fundos XP Locais'!$C:$C,0))*$G11,0)</f>
        <v>0</v>
      </c>
      <c r="K11" s="59">
        <f>IFERROR(INDEX('Fundos XP Locais'!CK:CK,MATCH($C11,'Fundos XP Locais'!$C:$C,0))*$G11,0)</f>
        <v>0</v>
      </c>
      <c r="M11" s="59">
        <f>K11+I11</f>
        <v>0</v>
      </c>
      <c r="O11" s="61">
        <f t="shared" ref="O11:O16" si="0">IFERROR(M11/G11,0)</f>
        <v>0</v>
      </c>
      <c r="P11" s="42"/>
      <c r="Q11" s="2"/>
    </row>
    <row r="12" spans="1:17" x14ac:dyDescent="0.25">
      <c r="A12" s="71"/>
      <c r="C12" s="76"/>
      <c r="E12" s="77"/>
      <c r="G12" s="59">
        <f>E12*$E$7</f>
        <v>0</v>
      </c>
      <c r="I12" s="59">
        <f>IFERROR(INDEX('Fundos XP Locais'!CJ:CJ,MATCH($C12,'Fundos XP Locais'!$C:$C,0))*$G12,0)</f>
        <v>0</v>
      </c>
      <c r="K12" s="59">
        <f>IFERROR(INDEX('Fundos XP Locais'!CK:CK,MATCH($C12,'Fundos XP Locais'!$C:$C,0))*$G12,0)</f>
        <v>0</v>
      </c>
      <c r="M12" s="59">
        <f t="shared" ref="M12:M20" si="1">K12+I12</f>
        <v>0</v>
      </c>
      <c r="O12" s="61">
        <f t="shared" si="0"/>
        <v>0</v>
      </c>
      <c r="P12" s="42"/>
      <c r="Q12" s="2"/>
    </row>
    <row r="13" spans="1:17" x14ac:dyDescent="0.25">
      <c r="A13" s="71"/>
      <c r="C13" s="76"/>
      <c r="E13" s="77"/>
      <c r="G13" s="59">
        <f t="shared" ref="G13:G20" si="2">E13*$E$7</f>
        <v>0</v>
      </c>
      <c r="I13" s="59">
        <f>IFERROR(INDEX('Fundos XP Locais'!CJ:CJ,MATCH($C13,'Fundos XP Locais'!$C:$C,0))*$G13,0)</f>
        <v>0</v>
      </c>
      <c r="K13" s="59">
        <f>IFERROR(INDEX('Fundos XP Locais'!CK:CK,MATCH($C13,'Fundos XP Locais'!$C:$C,0))*$G13,0)</f>
        <v>0</v>
      </c>
      <c r="M13" s="59">
        <f t="shared" si="1"/>
        <v>0</v>
      </c>
      <c r="O13" s="61">
        <f t="shared" si="0"/>
        <v>0</v>
      </c>
      <c r="P13" s="42"/>
      <c r="Q13" s="2"/>
    </row>
    <row r="14" spans="1:17" ht="15" customHeight="1" x14ac:dyDescent="0.25">
      <c r="A14" s="71"/>
      <c r="C14" s="76"/>
      <c r="E14" s="77"/>
      <c r="F14" s="46"/>
      <c r="G14" s="59">
        <f t="shared" si="2"/>
        <v>0</v>
      </c>
      <c r="I14" s="59">
        <f>IFERROR(INDEX('Fundos XP Locais'!CJ:CJ,MATCH($C14,'Fundos XP Locais'!$C:$C,0))*$G14,0)</f>
        <v>0</v>
      </c>
      <c r="K14" s="59">
        <f>IFERROR(INDEX('Fundos XP Locais'!CK:CK,MATCH($C14,'Fundos XP Locais'!$C:$C,0))*$G14,0)</f>
        <v>0</v>
      </c>
      <c r="M14" s="59">
        <f t="shared" si="1"/>
        <v>0</v>
      </c>
      <c r="O14" s="61">
        <f t="shared" si="0"/>
        <v>0</v>
      </c>
      <c r="P14" s="42"/>
      <c r="Q14" s="2"/>
    </row>
    <row r="15" spans="1:17" x14ac:dyDescent="0.25">
      <c r="A15" s="71"/>
      <c r="C15" s="76"/>
      <c r="E15" s="77"/>
      <c r="G15" s="59">
        <f t="shared" si="2"/>
        <v>0</v>
      </c>
      <c r="I15" s="59">
        <f>IFERROR(INDEX('Fundos XP Locais'!CJ:CJ,MATCH($C15,'Fundos XP Locais'!$C:$C,0))*$G15,0)</f>
        <v>0</v>
      </c>
      <c r="K15" s="59">
        <f>IFERROR(INDEX('Fundos XP Locais'!CK:CK,MATCH($C15,'Fundos XP Locais'!$C:$C,0))*$G15,0)</f>
        <v>0</v>
      </c>
      <c r="M15" s="59">
        <f t="shared" si="1"/>
        <v>0</v>
      </c>
      <c r="O15" s="61">
        <f t="shared" si="0"/>
        <v>0</v>
      </c>
      <c r="P15" s="42"/>
      <c r="Q15" s="2"/>
    </row>
    <row r="16" spans="1:17" ht="15" customHeight="1" x14ac:dyDescent="0.25">
      <c r="A16" s="71"/>
      <c r="C16" s="76"/>
      <c r="E16" s="77"/>
      <c r="G16" s="59">
        <f t="shared" si="2"/>
        <v>0</v>
      </c>
      <c r="I16" s="59">
        <f>IFERROR(INDEX('Fundos XP Locais'!CJ:CJ,MATCH($C16,'Fundos XP Locais'!$C:$C,0))*$G16,0)</f>
        <v>0</v>
      </c>
      <c r="K16" s="59">
        <f>IFERROR(INDEX('Fundos XP Locais'!CK:CK,MATCH($C16,'Fundos XP Locais'!$C:$C,0))*$G16,0)</f>
        <v>0</v>
      </c>
      <c r="M16" s="59">
        <f t="shared" si="1"/>
        <v>0</v>
      </c>
      <c r="O16" s="61">
        <f t="shared" si="0"/>
        <v>0</v>
      </c>
      <c r="P16" s="42"/>
      <c r="Q16" s="2"/>
    </row>
    <row r="17" spans="1:17" x14ac:dyDescent="0.25">
      <c r="A17" s="71"/>
      <c r="C17" s="76"/>
      <c r="E17" s="77"/>
      <c r="G17" s="59">
        <f t="shared" si="2"/>
        <v>0</v>
      </c>
      <c r="I17" s="59">
        <f>IFERROR(INDEX('Fundos XP Locais'!CJ:CJ,MATCH($C17,'Fundos XP Locais'!$C:$C,0))*$G17,0)</f>
        <v>0</v>
      </c>
      <c r="K17" s="59">
        <f>IFERROR(INDEX('Fundos XP Locais'!CK:CK,MATCH($C17,'Fundos XP Locais'!$C:$C,0))*$G17,0)</f>
        <v>0</v>
      </c>
      <c r="M17" s="59">
        <f t="shared" si="1"/>
        <v>0</v>
      </c>
      <c r="O17" s="61">
        <f t="shared" ref="O17:O20" si="3">IFERROR(M17/G17,0)</f>
        <v>0</v>
      </c>
      <c r="P17" s="42"/>
      <c r="Q17" s="2"/>
    </row>
    <row r="18" spans="1:17" x14ac:dyDescent="0.25">
      <c r="A18" s="71"/>
      <c r="C18" s="76"/>
      <c r="E18" s="77"/>
      <c r="G18" s="59">
        <f t="shared" si="2"/>
        <v>0</v>
      </c>
      <c r="I18" s="59">
        <f>IFERROR(INDEX('Fundos XP Locais'!CJ:CJ,MATCH($C18,'Fundos XP Locais'!$C:$C,0))*$G18,0)</f>
        <v>0</v>
      </c>
      <c r="K18" s="59">
        <f>IFERROR(INDEX('Fundos XP Locais'!CK:CK,MATCH($C18,'Fundos XP Locais'!$C:$C,0))*$G18,0)</f>
        <v>0</v>
      </c>
      <c r="M18" s="59">
        <f t="shared" si="1"/>
        <v>0</v>
      </c>
      <c r="O18" s="61">
        <f t="shared" si="3"/>
        <v>0</v>
      </c>
      <c r="P18" s="42"/>
      <c r="Q18" s="2"/>
    </row>
    <row r="19" spans="1:17" x14ac:dyDescent="0.25">
      <c r="A19" s="71"/>
      <c r="C19" s="76"/>
      <c r="E19" s="77"/>
      <c r="G19" s="59">
        <f t="shared" si="2"/>
        <v>0</v>
      </c>
      <c r="I19" s="59">
        <f>IFERROR(INDEX('Fundos XP Locais'!CJ:CJ,MATCH($C19,'Fundos XP Locais'!$C:$C,0))*$G19,0)</f>
        <v>0</v>
      </c>
      <c r="K19" s="59">
        <f>IFERROR(INDEX('Fundos XP Locais'!CK:CK,MATCH($C19,'Fundos XP Locais'!$C:$C,0))*$G19,0)</f>
        <v>0</v>
      </c>
      <c r="M19" s="59">
        <f t="shared" si="1"/>
        <v>0</v>
      </c>
      <c r="O19" s="61">
        <f t="shared" si="3"/>
        <v>0</v>
      </c>
      <c r="P19" s="42"/>
      <c r="Q19" s="2"/>
    </row>
    <row r="20" spans="1:17" x14ac:dyDescent="0.25">
      <c r="A20" s="71"/>
      <c r="C20" s="76"/>
      <c r="E20" s="77"/>
      <c r="G20" s="59">
        <f t="shared" si="2"/>
        <v>0</v>
      </c>
      <c r="I20" s="59">
        <f>IFERROR(INDEX('Fundos XP Locais'!CJ:CJ,MATCH($C20,'Fundos XP Locais'!$C:$C,0))*$G20,0)</f>
        <v>0</v>
      </c>
      <c r="K20" s="59">
        <f>IFERROR(INDEX('Fundos XP Locais'!CK:CK,MATCH($C20,'Fundos XP Locais'!$C:$C,0))*$G20,0)</f>
        <v>0</v>
      </c>
      <c r="M20" s="59">
        <f t="shared" si="1"/>
        <v>0</v>
      </c>
      <c r="O20" s="61">
        <f t="shared" si="3"/>
        <v>0</v>
      </c>
      <c r="P20" s="42"/>
      <c r="Q20" s="2"/>
    </row>
    <row r="21" spans="1:17" ht="7.5" customHeight="1" x14ac:dyDescent="0.25">
      <c r="A21" s="71"/>
      <c r="G21" s="78"/>
      <c r="M21" s="78"/>
      <c r="O21" s="78"/>
      <c r="P21" s="42"/>
      <c r="Q21" s="2"/>
    </row>
    <row r="22" spans="1:17" x14ac:dyDescent="0.25">
      <c r="A22" s="71"/>
      <c r="C22" s="79" t="s">
        <v>85</v>
      </c>
      <c r="D22" s="80"/>
      <c r="E22" s="81">
        <f>SUM(E11:E20)</f>
        <v>0</v>
      </c>
      <c r="F22" s="80"/>
      <c r="G22" s="82">
        <f>SUM(G11:G20)</f>
        <v>0</v>
      </c>
      <c r="H22" s="80"/>
      <c r="I22" s="82">
        <f>SUM(I11:I20)</f>
        <v>0</v>
      </c>
      <c r="J22" s="80"/>
      <c r="K22" s="82">
        <f>SUM(K11:K20)</f>
        <v>0</v>
      </c>
      <c r="L22" s="80"/>
      <c r="M22" s="82">
        <f>SUM(M11:M20)</f>
        <v>0</v>
      </c>
      <c r="O22" s="83">
        <f>SUMPRODUCT(O11:O20,E11:E20)</f>
        <v>0</v>
      </c>
      <c r="P22" s="42"/>
      <c r="Q22" s="2"/>
    </row>
    <row r="23" spans="1:17" x14ac:dyDescent="0.25">
      <c r="A23" s="71"/>
      <c r="C23" s="84"/>
      <c r="D23" s="80"/>
      <c r="E23" s="85"/>
      <c r="O23" s="86"/>
      <c r="P23" s="42"/>
      <c r="Q23" s="2"/>
    </row>
    <row r="24" spans="1:17" ht="7.5" customHeight="1" x14ac:dyDescent="0.25">
      <c r="A24" s="71"/>
      <c r="E24" s="42"/>
      <c r="F24" s="42"/>
      <c r="G24" s="42"/>
      <c r="H24" s="42"/>
      <c r="I24" s="42"/>
      <c r="J24" s="42"/>
      <c r="K24" s="42"/>
      <c r="L24" s="42"/>
      <c r="M24" s="42"/>
      <c r="P24" s="42"/>
      <c r="Q24" s="2"/>
    </row>
    <row r="25" spans="1:17" x14ac:dyDescent="0.25">
      <c r="A25" s="71"/>
      <c r="B25" s="2"/>
      <c r="C25" s="2"/>
      <c r="D25" s="2"/>
      <c r="E25" s="2"/>
      <c r="F25" s="2"/>
      <c r="G25" s="2"/>
      <c r="H25" s="2"/>
      <c r="I25" s="2"/>
      <c r="J25" s="2"/>
      <c r="K25" s="2"/>
      <c r="L25" s="2"/>
      <c r="M25" s="2"/>
      <c r="N25" s="2"/>
      <c r="O25" s="2"/>
      <c r="P25" s="2"/>
      <c r="Q25" s="2"/>
    </row>
  </sheetData>
  <mergeCells count="2">
    <mergeCell ref="C2:E4"/>
    <mergeCell ref="C5:K5"/>
  </mergeCells>
  <conditionalFormatting sqref="E22:E23">
    <cfRule type="cellIs" dxfId="26" priority="1" operator="lessThan">
      <formula>1</formula>
    </cfRule>
    <cfRule type="cellIs" dxfId="25" priority="2" operator="greaterThan">
      <formula>1</formula>
    </cfRule>
  </conditionalFormatting>
  <dataValidations count="1">
    <dataValidation type="list" allowBlank="1" showInputMessage="1" showErrorMessage="1" sqref="C11:C20" xr:uid="{328352CB-13F0-42C4-B69A-B1E35DE2348B}">
      <formula1>fundos_xp</formula1>
    </dataValidation>
  </dataValidations>
  <pageMargins left="0.7" right="0.7" top="0.75" bottom="0.75" header="0.3" footer="0.3"/>
  <pageSetup paperSize="9" orientation="portrait" r:id="rId1"/>
  <headerFooter>
    <oddFooter>&amp;R_x000D_&amp;1#&amp;"Calibri"&amp;10&amp;K008000 [ CLASSIFICAÇÃO: PÚBLICA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103D-9D5F-454C-A45F-8247D307486F}">
  <sheetPr codeName="Sheet4"/>
  <dimension ref="A1:AB52"/>
  <sheetViews>
    <sheetView showGridLines="0" zoomScale="85" zoomScaleNormal="85" workbookViewId="0">
      <selection activeCell="E8" sqref="E8"/>
    </sheetView>
  </sheetViews>
  <sheetFormatPr defaultColWidth="0" defaultRowHeight="15" zeroHeight="1" x14ac:dyDescent="0.25"/>
  <cols>
    <col min="1" max="1" width="16.28515625" customWidth="1"/>
    <col min="2" max="2" width="2.28515625" customWidth="1"/>
    <col min="3" max="3" width="47.7109375" customWidth="1"/>
    <col min="4" max="4" width="1.42578125" customWidth="1"/>
    <col min="5" max="5" width="23.7109375" customWidth="1"/>
    <col min="6" max="6" width="1.42578125" customWidth="1"/>
    <col min="7" max="7" width="23.7109375" customWidth="1"/>
    <col min="8" max="8" width="1.42578125" customWidth="1"/>
    <col min="9" max="9" width="23.7109375" customWidth="1"/>
    <col min="10" max="10" width="1.42578125" customWidth="1"/>
    <col min="11" max="11" width="23.7109375" customWidth="1"/>
    <col min="12" max="12" width="1.42578125" customWidth="1"/>
    <col min="13" max="13" width="23.7109375" customWidth="1"/>
    <col min="14" max="14" width="3" customWidth="1"/>
    <col min="15" max="15" width="3.7109375" customWidth="1"/>
    <col min="16" max="16" width="21" hidden="1" customWidth="1"/>
    <col min="17" max="18" width="23.7109375" hidden="1" customWidth="1"/>
    <col min="19" max="28" width="0" hidden="1" customWidth="1"/>
    <col min="29" max="16384" width="9.28515625" hidden="1"/>
  </cols>
  <sheetData>
    <row r="1" spans="1:15" ht="19.5" customHeight="1" x14ac:dyDescent="0.25">
      <c r="A1" s="41"/>
      <c r="B1" s="42"/>
      <c r="C1" s="338" t="s">
        <v>45</v>
      </c>
      <c r="D1" s="339"/>
      <c r="E1" s="339"/>
      <c r="F1" s="43"/>
      <c r="G1" s="43"/>
      <c r="H1" s="43"/>
      <c r="I1" s="43"/>
      <c r="J1" s="43"/>
      <c r="K1" s="43"/>
      <c r="L1" s="43"/>
      <c r="M1" s="43"/>
      <c r="N1" s="42"/>
      <c r="O1" s="2"/>
    </row>
    <row r="2" spans="1:15" ht="19.5" customHeight="1" x14ac:dyDescent="0.25">
      <c r="A2" s="41"/>
      <c r="B2" s="42"/>
      <c r="C2" s="340"/>
      <c r="D2" s="340"/>
      <c r="E2" s="340"/>
      <c r="N2" s="42"/>
      <c r="O2" s="2"/>
    </row>
    <row r="3" spans="1:15" ht="19.5" customHeight="1" x14ac:dyDescent="0.25">
      <c r="A3" s="44"/>
      <c r="B3" s="42"/>
      <c r="C3" s="340"/>
      <c r="D3" s="340"/>
      <c r="E3" s="340"/>
      <c r="N3" s="42"/>
      <c r="O3" s="2"/>
    </row>
    <row r="4" spans="1:15" ht="13.5" customHeight="1" thickBot="1" x14ac:dyDescent="0.3">
      <c r="A4" s="44"/>
      <c r="B4" s="42"/>
      <c r="C4" s="341"/>
      <c r="D4" s="341"/>
      <c r="E4" s="341"/>
      <c r="F4" s="45"/>
      <c r="G4" s="45"/>
      <c r="H4" s="45"/>
      <c r="I4" s="45"/>
      <c r="J4" s="45"/>
      <c r="K4" s="45"/>
      <c r="L4" s="45"/>
      <c r="M4" s="45"/>
      <c r="N4" s="42"/>
      <c r="O4" s="2"/>
    </row>
    <row r="5" spans="1:15" ht="24" customHeight="1" x14ac:dyDescent="0.25">
      <c r="A5" s="38"/>
      <c r="B5" s="42"/>
      <c r="C5" s="342" t="s">
        <v>46</v>
      </c>
      <c r="D5" s="343"/>
      <c r="E5" s="343"/>
      <c r="F5" s="343"/>
      <c r="G5" s="343"/>
      <c r="H5" s="343"/>
      <c r="I5" s="343"/>
      <c r="N5" s="42"/>
      <c r="O5" s="2"/>
    </row>
    <row r="6" spans="1:15" x14ac:dyDescent="0.25">
      <c r="A6" s="38"/>
      <c r="B6" s="42"/>
      <c r="N6" s="42"/>
      <c r="O6" s="2"/>
    </row>
    <row r="7" spans="1:15" ht="24.75" customHeight="1" x14ac:dyDescent="0.25">
      <c r="A7" s="38"/>
      <c r="B7" s="42"/>
      <c r="E7" s="46"/>
      <c r="G7" s="46"/>
      <c r="I7" s="46"/>
      <c r="K7" s="46"/>
      <c r="M7" s="46"/>
      <c r="N7" s="47"/>
      <c r="O7" s="48"/>
    </row>
    <row r="8" spans="1:15" x14ac:dyDescent="0.25">
      <c r="A8" s="38"/>
      <c r="B8" s="42"/>
      <c r="C8" s="49" t="s">
        <v>47</v>
      </c>
      <c r="E8" s="50"/>
      <c r="F8" s="51"/>
      <c r="G8" s="50"/>
      <c r="H8" s="51"/>
      <c r="I8" s="50"/>
      <c r="J8" s="51"/>
      <c r="K8" s="50"/>
      <c r="L8" s="51"/>
      <c r="M8" s="50"/>
      <c r="N8" s="42"/>
      <c r="O8" s="2"/>
    </row>
    <row r="9" spans="1:15" ht="10.15" customHeight="1" x14ac:dyDescent="0.25">
      <c r="A9" s="38"/>
      <c r="B9" s="42"/>
      <c r="C9" s="166" t="s">
        <v>308</v>
      </c>
      <c r="D9" s="166"/>
      <c r="E9" s="199" t="str">
        <f>IFERROR(MATCH(Comparador!E$8,'Fundos XP Locais'!$C:$C,0),"")</f>
        <v/>
      </c>
      <c r="F9" s="167"/>
      <c r="G9" s="199" t="str">
        <f>IFERROR(MATCH(Comparador!G$8,'Fundos XP Locais'!$C:$C,0),"")</f>
        <v/>
      </c>
      <c r="H9" s="167"/>
      <c r="I9" s="199" t="str">
        <f>IFERROR(MATCH(Comparador!I$8,'Fundos XP Locais'!$C:$C,0),"")</f>
        <v/>
      </c>
      <c r="J9" s="167"/>
      <c r="K9" s="199" t="str">
        <f>IFERROR(MATCH(Comparador!K$8,'Fundos XP Locais'!$C:$C,0),"")</f>
        <v/>
      </c>
      <c r="L9" s="167"/>
      <c r="M9" s="199" t="str">
        <f>IFERROR(MATCH(Comparador!M$8,'Fundos XP Locais'!$C:$C,0),"")</f>
        <v/>
      </c>
      <c r="N9" s="42"/>
      <c r="O9" s="2"/>
    </row>
    <row r="10" spans="1:15" x14ac:dyDescent="0.25">
      <c r="A10" s="38"/>
      <c r="B10" s="42"/>
      <c r="N10" s="42"/>
      <c r="O10" s="2"/>
    </row>
    <row r="11" spans="1:15" x14ac:dyDescent="0.25">
      <c r="A11" s="38"/>
      <c r="B11" s="42"/>
      <c r="C11" s="52" t="s">
        <v>48</v>
      </c>
      <c r="E11" s="53"/>
      <c r="F11" s="51"/>
      <c r="G11" s="53"/>
      <c r="H11" s="51"/>
      <c r="I11" s="53"/>
      <c r="J11" s="51"/>
      <c r="K11" s="53"/>
      <c r="L11" s="51"/>
      <c r="M11" s="53"/>
      <c r="N11" s="42"/>
      <c r="O11" s="2"/>
    </row>
    <row r="12" spans="1:15" ht="3.75" customHeight="1" x14ac:dyDescent="0.25">
      <c r="A12" s="38"/>
      <c r="B12" s="42"/>
      <c r="E12" s="165"/>
      <c r="N12" s="42"/>
      <c r="O12" s="2"/>
    </row>
    <row r="13" spans="1:15" x14ac:dyDescent="0.25">
      <c r="A13" s="38"/>
      <c r="B13" s="42"/>
      <c r="C13" s="54" t="s">
        <v>49</v>
      </c>
      <c r="E13" s="55" t="str" cm="1">
        <f t="array" ref="E13">IFERROR(INDEX('Fundos XP Locais'!$D:$D,E$9),"")</f>
        <v/>
      </c>
      <c r="G13" s="55" t="str" cm="1">
        <f t="array" ref="G13">IFERROR(INDEX('Fundos XP Locais'!$D:$D,G$9),"")</f>
        <v/>
      </c>
      <c r="I13" s="55" t="str" cm="1">
        <f t="array" ref="I13">IFERROR(INDEX('Fundos XP Locais'!$D:$D,I$9),"")</f>
        <v/>
      </c>
      <c r="K13" s="55" t="str" cm="1">
        <f t="array" ref="K13">IFERROR(INDEX('Fundos XP Locais'!$D:$D,K$9),"")</f>
        <v/>
      </c>
      <c r="M13" s="55" t="str" cm="1">
        <f t="array" ref="M13">IFERROR(INDEX('Fundos XP Locais'!$D:$D,M$9),"")</f>
        <v/>
      </c>
      <c r="N13" s="42"/>
      <c r="O13" s="2"/>
    </row>
    <row r="14" spans="1:15" x14ac:dyDescent="0.25">
      <c r="A14" s="38"/>
      <c r="B14" s="42"/>
      <c r="C14" s="54" t="s">
        <v>50</v>
      </c>
      <c r="E14" s="56" t="str" cm="1">
        <f t="array" ref="E14">IFERROR(INDEX('Fundos XP Locais'!$F:$F,E$9),"")</f>
        <v/>
      </c>
      <c r="F14" s="51"/>
      <c r="G14" s="56" t="str" cm="1">
        <f t="array" ref="G14">IFERROR(INDEX('Fundos XP Locais'!$F:$F,G$9),"")</f>
        <v/>
      </c>
      <c r="H14" s="51"/>
      <c r="I14" s="56" t="str" cm="1">
        <f t="array" ref="I14">IFERROR(INDEX('Fundos XP Locais'!$F:$F,I$9),"")</f>
        <v/>
      </c>
      <c r="J14" s="51"/>
      <c r="K14" s="56" t="str" cm="1">
        <f t="array" ref="K14">IFERROR(INDEX('Fundos XP Locais'!$F:$F,K$9),"")</f>
        <v/>
      </c>
      <c r="L14" s="51"/>
      <c r="M14" s="56" t="str" cm="1">
        <f t="array" ref="M14">IFERROR(INDEX('Fundos XP Locais'!$F:$F,M$9),"")</f>
        <v/>
      </c>
      <c r="N14" s="42"/>
      <c r="O14" s="2"/>
    </row>
    <row r="15" spans="1:15" x14ac:dyDescent="0.25">
      <c r="A15" s="38"/>
      <c r="B15" s="42"/>
      <c r="C15" s="54" t="s">
        <v>51</v>
      </c>
      <c r="E15" s="57" t="str" cm="1">
        <f t="array" ref="E15">IFERROR(INDEX('Fundos XP Locais'!$O:$O,E$9),"")</f>
        <v/>
      </c>
      <c r="F15" s="51"/>
      <c r="G15" s="57" t="str" cm="1">
        <f t="array" ref="G15">IFERROR(INDEX('Fundos XP Locais'!$O:$O,G$9),"")</f>
        <v/>
      </c>
      <c r="H15" s="51"/>
      <c r="I15" s="57" t="str" cm="1">
        <f t="array" ref="I15">IFERROR(INDEX('Fundos XP Locais'!$O:$O,I$9),"")</f>
        <v/>
      </c>
      <c r="J15" s="51"/>
      <c r="K15" s="57" t="str" cm="1">
        <f t="array" ref="K15">IFERROR(INDEX('Fundos XP Locais'!$O:$O,K$9),"")</f>
        <v/>
      </c>
      <c r="L15" s="51"/>
      <c r="M15" s="57" t="str" cm="1">
        <f t="array" ref="M15">IFERROR(INDEX('Fundos XP Locais'!$O:$O,M$9),"")</f>
        <v/>
      </c>
      <c r="N15" s="42"/>
      <c r="O15" s="2"/>
    </row>
    <row r="16" spans="1:15" ht="15" customHeight="1" x14ac:dyDescent="0.25">
      <c r="A16" s="38"/>
      <c r="B16" s="42"/>
      <c r="E16" s="46"/>
      <c r="F16" s="46"/>
      <c r="G16" s="46"/>
      <c r="H16" s="46"/>
      <c r="I16" s="46"/>
      <c r="J16" s="46"/>
      <c r="K16" s="46"/>
      <c r="L16" s="46"/>
      <c r="M16" s="46"/>
      <c r="N16" s="42"/>
      <c r="O16" s="2"/>
    </row>
    <row r="17" spans="1:15" x14ac:dyDescent="0.25">
      <c r="A17" s="38"/>
      <c r="B17" s="42"/>
      <c r="C17" s="52" t="s">
        <v>52</v>
      </c>
      <c r="E17" s="53"/>
      <c r="F17" s="51"/>
      <c r="G17" s="53"/>
      <c r="H17" s="51"/>
      <c r="I17" s="53"/>
      <c r="J17" s="51"/>
      <c r="K17" s="53"/>
      <c r="L17" s="51"/>
      <c r="M17" s="53"/>
      <c r="N17" s="42"/>
      <c r="O17" s="2"/>
    </row>
    <row r="18" spans="1:15" ht="3.75" customHeight="1" x14ac:dyDescent="0.25">
      <c r="A18" s="38"/>
      <c r="B18" s="42"/>
      <c r="N18" s="42"/>
      <c r="O18" s="2"/>
    </row>
    <row r="19" spans="1:15" x14ac:dyDescent="0.25">
      <c r="A19" s="38"/>
      <c r="B19" s="42"/>
      <c r="C19" s="58" t="s">
        <v>53</v>
      </c>
      <c r="E19" s="57" t="str" cm="1">
        <f t="array" ref="E19">IFERROR(INDEX('Fundos XP Locais'!$L:$L,E$9),"")</f>
        <v/>
      </c>
      <c r="F19" s="51"/>
      <c r="G19" s="57" t="str" cm="1">
        <f t="array" ref="G19">IFERROR(INDEX('Fundos XP Locais'!$L:$L,G$9),"")</f>
        <v/>
      </c>
      <c r="H19" s="51"/>
      <c r="I19" s="57" t="str" cm="1">
        <f t="array" ref="I19">IFERROR(INDEX('Fundos XP Locais'!$L:$L,I$9),"")</f>
        <v/>
      </c>
      <c r="J19" s="51"/>
      <c r="K19" s="57" t="str" cm="1">
        <f t="array" ref="K19">IFERROR(INDEX('Fundos XP Locais'!$L:$L,K$9),"")</f>
        <v/>
      </c>
      <c r="L19" s="51"/>
      <c r="M19" s="57" t="str" cm="1">
        <f t="array" ref="M19">IFERROR(INDEX('Fundos XP Locais'!$L:$L,M$9),"")</f>
        <v/>
      </c>
      <c r="N19" s="42"/>
      <c r="O19" s="2"/>
    </row>
    <row r="20" spans="1:15" x14ac:dyDescent="0.25">
      <c r="A20" s="38"/>
      <c r="B20" s="42"/>
      <c r="C20" s="58" t="s">
        <v>54</v>
      </c>
      <c r="E20" s="198" t="str" cm="1">
        <f t="array" ref="E20">IFERROR(INDEX('Fundos XP Locais'!$P:$P,E$9),"")</f>
        <v/>
      </c>
      <c r="F20" s="51"/>
      <c r="G20" s="57" t="str" cm="1">
        <f t="array" ref="G20">IFERROR(INDEX('Fundos XP Locais'!$P:$P,G$9),"")</f>
        <v/>
      </c>
      <c r="H20" s="51"/>
      <c r="I20" s="57" t="str" cm="1">
        <f t="array" ref="I20">IFERROR(INDEX('Fundos XP Locais'!$P:$P,I$9),"")</f>
        <v/>
      </c>
      <c r="J20" s="51"/>
      <c r="K20" s="57" t="str" cm="1">
        <f t="array" ref="K20">IFERROR(INDEX('Fundos XP Locais'!$P:$P,K$9),"")</f>
        <v/>
      </c>
      <c r="L20" s="51"/>
      <c r="M20" s="57" t="str" cm="1">
        <f t="array" ref="M20">IFERROR(INDEX('Fundos XP Locais'!$P:$P,M$9),"")</f>
        <v/>
      </c>
      <c r="N20" s="42"/>
      <c r="O20" s="2"/>
    </row>
    <row r="21" spans="1:15" x14ac:dyDescent="0.25">
      <c r="A21" s="38"/>
      <c r="B21" s="42"/>
      <c r="C21" s="58" t="s">
        <v>55</v>
      </c>
      <c r="E21" s="59" t="str" cm="1">
        <f t="array" ref="E21">IFERROR(INDEX('Fundos XP Locais'!$Q:$Q,E$9),"")</f>
        <v/>
      </c>
      <c r="F21" s="51"/>
      <c r="G21" s="59" t="str" cm="1">
        <f t="array" ref="G21">IFERROR(INDEX('Fundos XP Locais'!$Q:$Q,G$9),"")</f>
        <v/>
      </c>
      <c r="H21" s="51"/>
      <c r="I21" s="59" t="str" cm="1">
        <f t="array" ref="I21">IFERROR(INDEX('Fundos XP Locais'!$Q:$Q,I$9),"")</f>
        <v/>
      </c>
      <c r="J21" s="51"/>
      <c r="K21" s="59" t="str" cm="1">
        <f t="array" ref="K21">IFERROR(INDEX('Fundos XP Locais'!$Q:$Q,K$9),"")</f>
        <v/>
      </c>
      <c r="L21" s="51"/>
      <c r="M21" s="59" t="str" cm="1">
        <f t="array" ref="M21">IFERROR(INDEX('Fundos XP Locais'!$Q:$Q,M$9),"")</f>
        <v/>
      </c>
      <c r="N21" s="42"/>
      <c r="O21" s="2"/>
    </row>
    <row r="22" spans="1:15" x14ac:dyDescent="0.25">
      <c r="A22" s="38"/>
      <c r="B22" s="42"/>
      <c r="C22" s="58" t="s">
        <v>56</v>
      </c>
      <c r="E22" s="57" t="str" cm="1">
        <f t="array" ref="E22">IFERROR(INDEX('Fundos XP Locais'!$R:$R,E$9),"")</f>
        <v/>
      </c>
      <c r="F22" s="51"/>
      <c r="G22" s="57" t="str" cm="1">
        <f t="array" ref="G22">IFERROR(INDEX('Fundos XP Locais'!$R:$R,G$9),"")</f>
        <v/>
      </c>
      <c r="H22" s="51"/>
      <c r="I22" s="57" t="str" cm="1">
        <f t="array" ref="I22">IFERROR(INDEX('Fundos XP Locais'!$R:$R,I$9),"")</f>
        <v/>
      </c>
      <c r="J22" s="51"/>
      <c r="K22" s="57" t="str" cm="1">
        <f t="array" ref="K22">IFERROR(INDEX('Fundos XP Locais'!$R:$R,K$9),"")</f>
        <v/>
      </c>
      <c r="L22" s="51"/>
      <c r="M22" s="57" t="str" cm="1">
        <f t="array" ref="M22">IFERROR(INDEX('Fundos XP Locais'!$R:$R,M$9),"")</f>
        <v/>
      </c>
      <c r="N22" s="42"/>
      <c r="O22" s="2"/>
    </row>
    <row r="23" spans="1:15" x14ac:dyDescent="0.25">
      <c r="A23" s="38"/>
      <c r="B23" s="42"/>
      <c r="C23" s="58" t="s">
        <v>57</v>
      </c>
      <c r="E23" s="57" t="str" cm="1">
        <f t="array" ref="E23">IFERROR(INDEX('Fundos XP Locais'!$X:$X,E$9),"")</f>
        <v/>
      </c>
      <c r="F23" s="51"/>
      <c r="G23" s="57" t="str" cm="1">
        <f t="array" ref="G23">IFERROR(INDEX('Fundos XP Locais'!$X:$X,G$9),"")</f>
        <v/>
      </c>
      <c r="H23" s="51"/>
      <c r="I23" s="57" t="str" cm="1">
        <f t="array" ref="I23">IFERROR(INDEX('Fundos XP Locais'!$X:$X,I$9),"")</f>
        <v/>
      </c>
      <c r="J23" s="51"/>
      <c r="K23" s="57" t="str" cm="1">
        <f t="array" ref="K23">IFERROR(INDEX('Fundos XP Locais'!$X:$X,K$9),"")</f>
        <v/>
      </c>
      <c r="L23" s="51"/>
      <c r="M23" s="57" t="str" cm="1">
        <f t="array" ref="M23">IFERROR(INDEX('Fundos XP Locais'!$X:$X,M$9),"")</f>
        <v/>
      </c>
      <c r="N23" s="42"/>
      <c r="O23" s="2"/>
    </row>
    <row r="24" spans="1:15" x14ac:dyDescent="0.25">
      <c r="A24" s="38"/>
      <c r="B24" s="42"/>
      <c r="C24" s="58" t="s">
        <v>58</v>
      </c>
      <c r="E24" s="57" t="str" cm="1">
        <f t="array" ref="E24">IFERROR(INDEX('Fundos XP Locais'!$Y:$Y,E$9),"")</f>
        <v/>
      </c>
      <c r="F24" s="51"/>
      <c r="G24" s="57" t="str" cm="1">
        <f t="array" ref="G24">IFERROR(INDEX('Fundos XP Locais'!$Y:$Y,G$9),"")</f>
        <v/>
      </c>
      <c r="H24" s="51"/>
      <c r="I24" s="57" t="str" cm="1">
        <f t="array" ref="I24">IFERROR(INDEX('Fundos XP Locais'!$Y:$Y,I$9),"")</f>
        <v/>
      </c>
      <c r="J24" s="51"/>
      <c r="K24" s="57" t="str" cm="1">
        <f t="array" ref="K24">IFERROR(INDEX('Fundos XP Locais'!$Y:$Y,K$9),"")</f>
        <v/>
      </c>
      <c r="L24" s="51"/>
      <c r="M24" s="57" t="str" cm="1">
        <f t="array" ref="M24">IFERROR(INDEX('Fundos XP Locais'!$Y:$Y,M$9),"")</f>
        <v/>
      </c>
      <c r="N24" s="42"/>
      <c r="O24" s="2"/>
    </row>
    <row r="25" spans="1:15" x14ac:dyDescent="0.25">
      <c r="A25" s="38"/>
      <c r="B25" s="42"/>
      <c r="C25" s="60" t="s">
        <v>59</v>
      </c>
      <c r="E25" s="61" t="str" cm="1">
        <f t="array" ref="E25">IFERROR(INDEX('Fundos XP Locais'!$AD:$AD,E$9),"")</f>
        <v/>
      </c>
      <c r="F25" s="53"/>
      <c r="G25" s="61" t="str" cm="1">
        <f t="array" ref="G25">IFERROR(INDEX('Fundos XP Locais'!$AD:$AD,G$9),"")</f>
        <v/>
      </c>
      <c r="H25" s="53"/>
      <c r="I25" s="61" t="str" cm="1">
        <f t="array" ref="I25">IFERROR(INDEX('Fundos XP Locais'!$AD:$AD,I$9),"")</f>
        <v/>
      </c>
      <c r="J25" s="53"/>
      <c r="K25" s="61" t="str" cm="1">
        <f t="array" ref="K25">IFERROR(INDEX('Fundos XP Locais'!$AD:$AD,K$9),"")</f>
        <v/>
      </c>
      <c r="L25" s="53"/>
      <c r="M25" s="61" t="str" cm="1">
        <f t="array" ref="M25">IFERROR(INDEX('Fundos XP Locais'!$AD:$AD,M$9),"")</f>
        <v/>
      </c>
      <c r="N25" s="42"/>
      <c r="O25" s="2"/>
    </row>
    <row r="26" spans="1:15" x14ac:dyDescent="0.25">
      <c r="A26" s="38"/>
      <c r="B26" s="42"/>
      <c r="C26" s="58" t="s">
        <v>60</v>
      </c>
      <c r="E26" s="62" t="str" cm="1">
        <f t="array" ref="E26">IFERROR(INDEX('Fundos XP Locais'!$AG:$AG,E$9),"")</f>
        <v/>
      </c>
      <c r="F26" s="51"/>
      <c r="G26" s="62" t="str" cm="1">
        <f t="array" ref="G26">IFERROR(INDEX('Fundos XP Locais'!$AG:$AG,G$9),"")</f>
        <v/>
      </c>
      <c r="H26" s="51"/>
      <c r="I26" s="62" t="str" cm="1">
        <f t="array" ref="I26">IFERROR(INDEX('Fundos XP Locais'!$AG:$AG,I$9),"")</f>
        <v/>
      </c>
      <c r="J26" s="51"/>
      <c r="K26" s="62" t="str" cm="1">
        <f t="array" ref="K26">IFERROR(INDEX('Fundos XP Locais'!$AG:$AG,K$9),"")</f>
        <v/>
      </c>
      <c r="L26" s="51"/>
      <c r="M26" s="62" t="str" cm="1">
        <f t="array" ref="M26">IFERROR(INDEX('Fundos XP Locais'!$AG:$AG,M$9),"")</f>
        <v/>
      </c>
      <c r="N26" s="42"/>
      <c r="O26" s="2"/>
    </row>
    <row r="27" spans="1:15" x14ac:dyDescent="0.25">
      <c r="A27" s="38"/>
      <c r="B27" s="42"/>
      <c r="C27" s="58" t="s">
        <v>61</v>
      </c>
      <c r="E27" s="61" t="str" cm="1">
        <f t="array" ref="E27">IFERROR(INDEX('Fundos XP Locais'!$AJ:$AJ,E$9),"")</f>
        <v/>
      </c>
      <c r="F27" s="51"/>
      <c r="G27" s="61" t="str" cm="1">
        <f t="array" ref="G27">IFERROR(INDEX('Fundos XP Locais'!$AJ:$AJ,G$9),"")</f>
        <v/>
      </c>
      <c r="H27" s="51"/>
      <c r="I27" s="61" t="str" cm="1">
        <f t="array" ref="I27">IFERROR(INDEX('Fundos XP Locais'!$AJ:$AJ,I$9),"")</f>
        <v/>
      </c>
      <c r="J27" s="51"/>
      <c r="K27" s="61" t="str" cm="1">
        <f t="array" ref="K27">IFERROR(INDEX('Fundos XP Locais'!$AJ:$AJ,K$9),"")</f>
        <v/>
      </c>
      <c r="L27" s="51"/>
      <c r="M27" s="61" t="str" cm="1">
        <f t="array" ref="M27">IFERROR(INDEX('Fundos XP Locais'!$AJ:$AJ,M$9),"")</f>
        <v/>
      </c>
      <c r="N27" s="42"/>
      <c r="O27" s="2"/>
    </row>
    <row r="28" spans="1:15" x14ac:dyDescent="0.25">
      <c r="A28" s="38"/>
      <c r="B28" s="42"/>
      <c r="C28" s="58" t="s">
        <v>62</v>
      </c>
      <c r="E28" s="59" t="str" cm="1">
        <f t="array" ref="E28">IFERROR(INDEX('Fundos XP Locais'!$CM:$CM,E$9),"")</f>
        <v/>
      </c>
      <c r="F28" s="63"/>
      <c r="G28" s="59" t="str" cm="1">
        <f t="array" ref="G28">IFERROR(INDEX('Fundos XP Locais'!$CM:$CM,G$9),"")</f>
        <v/>
      </c>
      <c r="H28" s="63"/>
      <c r="I28" s="59" t="str" cm="1">
        <f t="array" ref="I28">IFERROR(INDEX('Fundos XP Locais'!$CM:$CM,I$9),"")</f>
        <v/>
      </c>
      <c r="J28" s="63"/>
      <c r="K28" s="59" t="str" cm="1">
        <f t="array" ref="K28">IFERROR(INDEX('Fundos XP Locais'!$CM:$CM,K$9),"")</f>
        <v/>
      </c>
      <c r="L28" s="63"/>
      <c r="M28" s="59" t="str" cm="1">
        <f t="array" ref="M28">IFERROR(INDEX('Fundos XP Locais'!$CM:$CM,M$9),"")</f>
        <v/>
      </c>
      <c r="N28" s="42"/>
      <c r="O28" s="2"/>
    </row>
    <row r="29" spans="1:15" ht="15" customHeight="1" x14ac:dyDescent="0.25">
      <c r="A29" s="38"/>
      <c r="B29" s="42"/>
      <c r="C29" s="64"/>
      <c r="E29" s="51"/>
      <c r="F29" s="51"/>
      <c r="G29" s="51"/>
      <c r="H29" s="51"/>
      <c r="I29" s="51"/>
      <c r="J29" s="51"/>
      <c r="K29" s="51"/>
      <c r="L29" s="51"/>
      <c r="M29" s="51"/>
      <c r="N29" s="42"/>
      <c r="O29" s="2"/>
    </row>
    <row r="30" spans="1:15" x14ac:dyDescent="0.25">
      <c r="A30" s="38"/>
      <c r="B30" s="42"/>
      <c r="C30" s="52" t="s">
        <v>37</v>
      </c>
      <c r="E30" s="53"/>
      <c r="F30" s="51"/>
      <c r="G30" s="53"/>
      <c r="H30" s="51"/>
      <c r="I30" s="53"/>
      <c r="J30" s="51"/>
      <c r="K30" s="53"/>
      <c r="L30" s="51"/>
      <c r="M30" s="53"/>
      <c r="N30" s="42"/>
      <c r="O30" s="2"/>
    </row>
    <row r="31" spans="1:15" ht="3.75" customHeight="1" x14ac:dyDescent="0.25">
      <c r="A31" s="38"/>
      <c r="B31" s="42"/>
      <c r="N31" s="42"/>
      <c r="O31" s="2"/>
    </row>
    <row r="32" spans="1:15" ht="15" customHeight="1" x14ac:dyDescent="0.25">
      <c r="A32" s="38"/>
      <c r="B32" s="42"/>
      <c r="C32" s="65" t="s">
        <v>38</v>
      </c>
      <c r="N32" s="42"/>
      <c r="O32" s="2"/>
    </row>
    <row r="33" spans="1:15" ht="3.75" customHeight="1" x14ac:dyDescent="0.25">
      <c r="A33" s="38"/>
      <c r="B33" s="42"/>
      <c r="N33" s="42"/>
      <c r="O33" s="2"/>
    </row>
    <row r="34" spans="1:15" x14ac:dyDescent="0.25">
      <c r="A34" s="38"/>
      <c r="B34" s="42"/>
      <c r="C34" s="58" t="s">
        <v>39</v>
      </c>
      <c r="E34" s="61" t="str" cm="1">
        <f t="array" ref="E34">IFERROR(_xlfn.IFS($C$32="Absoluta",INDEX('Fundos XP Locais'!$AM:$AM,E$9),$C$32="% CDI",INDEX('Fundos XP Locais'!$AX:$AX,E$9),$C$32="CDI +",INDEX('Fundos XP Locais'!$BI:$BI,E$9)),"")</f>
        <v/>
      </c>
      <c r="F34" s="53"/>
      <c r="G34" s="61" t="str" cm="1">
        <f t="array" ref="G34">IFERROR(_xlfn.IFS($C$32="Absoluta",INDEX('Fundos XP Locais'!$AM:$AM,G$9),$C$32="% CDI",INDEX('Fundos XP Locais'!$AX:$AX,G$9),$C$32="CDI +",INDEX('Fundos XP Locais'!$BI:$BI,G$9)),"")</f>
        <v/>
      </c>
      <c r="H34" s="53"/>
      <c r="I34" s="61" t="str" cm="1">
        <f t="array" ref="I34">IFERROR(_xlfn.IFS($C$32="Absoluta",INDEX('Fundos XP Locais'!$AM:$AM,I$9),$C$32="% CDI",INDEX('Fundos XP Locais'!$AX:$AX,I$9),$C$32="CDI +",INDEX('Fundos XP Locais'!$BI:$BI,I$9)),"")</f>
        <v/>
      </c>
      <c r="J34" s="53"/>
      <c r="K34" s="61" t="str" cm="1">
        <f t="array" ref="K34">IFERROR(_xlfn.IFS($C$32="Absoluta",INDEX('Fundos XP Locais'!$AM:$AM,K$9),$C$32="% CDI",INDEX('Fundos XP Locais'!$AX:$AX,K$9),$C$32="CDI +",INDEX('Fundos XP Locais'!$BI:$BI,K$9)),"")</f>
        <v/>
      </c>
      <c r="L34" s="53"/>
      <c r="M34" s="61" t="str" cm="1">
        <f t="array" ref="M34">IFERROR(_xlfn.IFS($C$32="Absoluta",INDEX('Fundos XP Locais'!$AM:$AM,M$9),$C$32="% CDI",INDEX('Fundos XP Locais'!$AX:$AX,M$9),$C$32="CDI +",INDEX('Fundos XP Locais'!$BI:$BI,M$9)),"")</f>
        <v/>
      </c>
      <c r="N34" s="42"/>
      <c r="O34" s="2"/>
    </row>
    <row r="35" spans="1:15" x14ac:dyDescent="0.25">
      <c r="A35" s="38"/>
      <c r="B35" s="42"/>
      <c r="C35" s="58" t="s">
        <v>40</v>
      </c>
      <c r="E35" s="61" t="str" cm="1">
        <f t="array" ref="E35">IFERROR(_xlfn.IFS($C$32="Absoluta",INDEX('Fundos XP Locais'!$AN:$AN,E$9),$C$32="% CDI",INDEX('Fundos XP Locais'!$AY:$AY,E$9),$C$32="CDI +",INDEX('Fundos XP Locais'!$BJ:$BJ,E$9)),"")</f>
        <v/>
      </c>
      <c r="F35" s="53"/>
      <c r="G35" s="61" t="str" cm="1">
        <f t="array" ref="G35">IFERROR(_xlfn.IFS($C$32="Absoluta",INDEX('Fundos XP Locais'!$AN:$AN,G$9),$C$32="% CDI",INDEX('Fundos XP Locais'!$AY:$AY,G$9),$C$32="CDI +",INDEX('Fundos XP Locais'!$BJ:$BJ,G$9)),"")</f>
        <v/>
      </c>
      <c r="H35" s="53"/>
      <c r="I35" s="61" t="str" cm="1">
        <f t="array" ref="I35">IFERROR(_xlfn.IFS($C$32="Absoluta",INDEX('Fundos XP Locais'!$AN:$AN,I$9),$C$32="% CDI",INDEX('Fundos XP Locais'!$AY:$AY,I$9),$C$32="CDI +",INDEX('Fundos XP Locais'!$BJ:$BJ,I$9)),"")</f>
        <v/>
      </c>
      <c r="J35" s="53"/>
      <c r="K35" s="61" t="str" cm="1">
        <f t="array" ref="K35">IFERROR(_xlfn.IFS($C$32="Absoluta",INDEX('Fundos XP Locais'!$AN:$AN,K$9),$C$32="% CDI",INDEX('Fundos XP Locais'!$AY:$AY,K$9),$C$32="CDI +",INDEX('Fundos XP Locais'!$BJ:$BJ,K$9)),"")</f>
        <v/>
      </c>
      <c r="L35" s="53"/>
      <c r="M35" s="61" t="str" cm="1">
        <f t="array" ref="M35">IFERROR(_xlfn.IFS($C$32="Absoluta",INDEX('Fundos XP Locais'!$AN:$AN,M$9),$C$32="% CDI",INDEX('Fundos XP Locais'!$AY:$AY,M$9),$C$32="CDI +",INDEX('Fundos XP Locais'!$BJ:$BJ,M$9)),"")</f>
        <v/>
      </c>
      <c r="N35" s="42"/>
      <c r="O35" s="2"/>
    </row>
    <row r="36" spans="1:15" x14ac:dyDescent="0.25">
      <c r="A36" s="38"/>
      <c r="B36" s="42"/>
      <c r="C36" s="58" t="s">
        <v>63</v>
      </c>
      <c r="E36" s="61" t="str" cm="1">
        <f t="array" ref="E36">IFERROR(_xlfn.IFS($C$32="Absoluta",INDEX('Fundos XP Locais'!$AO:$AO,E$9),$C$32="% CDI",INDEX('Fundos XP Locais'!$AZ:$AZ,E$9),$C$32="CDI +",INDEX('Fundos XP Locais'!$BK:$BK,E$9)),"")</f>
        <v/>
      </c>
      <c r="F36" s="53"/>
      <c r="G36" s="61" t="str" cm="1">
        <f t="array" ref="G36">IFERROR(_xlfn.IFS($C$32="Absoluta",INDEX('Fundos XP Locais'!$AO:$AO,G$9),$C$32="% CDI",INDEX('Fundos XP Locais'!$AZ:$AZ,G$9),$C$32="CDI +",INDEX('Fundos XP Locais'!$BK:$BK,G$9)),"")</f>
        <v/>
      </c>
      <c r="H36" s="53"/>
      <c r="I36" s="61" t="str" cm="1">
        <f t="array" ref="I36">IFERROR(_xlfn.IFS($C$32="Absoluta",INDEX('Fundos XP Locais'!$AO:$AO,I$9),$C$32="% CDI",INDEX('Fundos XP Locais'!$AZ:$AZ,I$9),$C$32="CDI +",INDEX('Fundos XP Locais'!$BK:$BK,I$9)),"")</f>
        <v/>
      </c>
      <c r="J36" s="53"/>
      <c r="K36" s="61" t="str" cm="1">
        <f t="array" ref="K36">IFERROR(_xlfn.IFS($C$32="Absoluta",INDEX('Fundos XP Locais'!$AO:$AO,K$9),$C$32="% CDI",INDEX('Fundos XP Locais'!$AZ:$AZ,K$9),$C$32="CDI +",INDEX('Fundos XP Locais'!$BK:$BK,K$9)),"")</f>
        <v/>
      </c>
      <c r="L36" s="53"/>
      <c r="M36" s="61" t="str" cm="1">
        <f t="array" ref="M36">IFERROR(_xlfn.IFS($C$32="Absoluta",INDEX('Fundos XP Locais'!$AO:$AO,M$9),$C$32="% CDI",INDEX('Fundos XP Locais'!$AZ:$AZ,M$9),$C$32="CDI +",INDEX('Fundos XP Locais'!$BK:$BK,M$9)),"")</f>
        <v/>
      </c>
      <c r="N36" s="42"/>
      <c r="O36" s="2"/>
    </row>
    <row r="37" spans="1:15" x14ac:dyDescent="0.25">
      <c r="A37" s="38"/>
      <c r="B37" s="42"/>
      <c r="C37" s="58" t="s">
        <v>3124</v>
      </c>
      <c r="E37" s="61" t="str" cm="1">
        <f t="array" ref="E37">IFERROR(_xlfn.IFS($C$32="Absoluta",INDEX('Fundos XP Locais'!$AP:$AP,E$9),$C$32="% CDI",INDEX('Fundos XP Locais'!$BA:$BA,E$9),$C$32="CDI +",INDEX('Fundos XP Locais'!$BL:$BL,E$9)),"")</f>
        <v/>
      </c>
      <c r="F37" s="53"/>
      <c r="G37" s="61" t="str" cm="1">
        <f t="array" ref="G37">IFERROR(_xlfn.IFS($C$32="Absoluta",INDEX('Fundos XP Locais'!$AP:$AP,G$9),$C$32="% CDI",INDEX('Fundos XP Locais'!$BA:$BA,G$9),$C$32="CDI +",INDEX('Fundos XP Locais'!$BL:$BL,G$9)),"")</f>
        <v/>
      </c>
      <c r="H37" s="53"/>
      <c r="I37" s="61" t="str" cm="1">
        <f t="array" ref="I37">IFERROR(_xlfn.IFS($C$32="Absoluta",INDEX('Fundos XP Locais'!$AP:$AP,I$9),$C$32="% CDI",INDEX('Fundos XP Locais'!$BA:$BA,I$9),$C$32="CDI +",INDEX('Fundos XP Locais'!$BL:$BL,I$9)),"")</f>
        <v/>
      </c>
      <c r="J37" s="53"/>
      <c r="K37" s="61" t="str" cm="1">
        <f t="array" ref="K37">IFERROR(_xlfn.IFS($C$32="Absoluta",INDEX('Fundos XP Locais'!$AP:$AP,K$9),$C$32="% CDI",INDEX('Fundos XP Locais'!$BA:$BA,K$9),$C$32="CDI +",INDEX('Fundos XP Locais'!$BL:$BL,K$9)),"")</f>
        <v/>
      </c>
      <c r="L37" s="53"/>
      <c r="M37" s="61" t="str" cm="1">
        <f t="array" ref="M37">IFERROR(_xlfn.IFS($C$32="Absoluta",INDEX('Fundos XP Locais'!$AP:$AP,M$9),$C$32="% CDI",INDEX('Fundos XP Locais'!$BA:$BA,M$9),$C$32="CDI +",INDEX('Fundos XP Locais'!$BL:$BL,M$9)),"")</f>
        <v/>
      </c>
      <c r="N37" s="42"/>
      <c r="O37" s="2"/>
    </row>
    <row r="38" spans="1:15" x14ac:dyDescent="0.25">
      <c r="A38" s="38"/>
      <c r="B38" s="42"/>
      <c r="C38" s="58" t="s">
        <v>3125</v>
      </c>
      <c r="E38" s="61" t="str" cm="1">
        <f t="array" ref="E38">IFERROR(_xlfn.IFS($C$32="Absoluta",INDEX('Fundos XP Locais'!$AQ:$AQ,E$9),$C$32="% CDI",INDEX('Fundos XP Locais'!$BB:$BB,E$9),$C$32="CDI +",INDEX('Fundos XP Locais'!$BM:$BM,E$9)),"")</f>
        <v/>
      </c>
      <c r="F38" s="53"/>
      <c r="G38" s="61" t="str" cm="1">
        <f t="array" ref="G38">IFERROR(_xlfn.IFS($C$32="Absoluta",INDEX('Fundos XP Locais'!$AQ:$AQ,G$9),$C$32="% CDI",INDEX('Fundos XP Locais'!$BB:$BB,G$9),$C$32="CDI +",INDEX('Fundos XP Locais'!$BM:$BM,G$9)),"")</f>
        <v/>
      </c>
      <c r="H38" s="53"/>
      <c r="I38" s="61" t="str" cm="1">
        <f t="array" ref="I38">IFERROR(_xlfn.IFS($C$32="Absoluta",INDEX('Fundos XP Locais'!$AQ:$AQ,I$9),$C$32="% CDI",INDEX('Fundos XP Locais'!$BB:$BB,I$9),$C$32="CDI +",INDEX('Fundos XP Locais'!$BM:$BM,I$9)),"")</f>
        <v/>
      </c>
      <c r="J38" s="53"/>
      <c r="K38" s="61" t="str" cm="1">
        <f t="array" ref="K38">IFERROR(_xlfn.IFS($C$32="Absoluta",INDEX('Fundos XP Locais'!$AQ:$AQ,K$9),$C$32="% CDI",INDEX('Fundos XP Locais'!$BB:$BB,K$9),$C$32="CDI +",INDEX('Fundos XP Locais'!$BM:$BM,K$9)),"")</f>
        <v/>
      </c>
      <c r="L38" s="53"/>
      <c r="M38" s="61" t="str" cm="1">
        <f t="array" ref="M38">IFERROR(_xlfn.IFS($C$32="Absoluta",INDEX('Fundos XP Locais'!$AQ:$AQ,M$9),$C$32="% CDI",INDEX('Fundos XP Locais'!$BB:$BB,M$9),$C$32="CDI +",INDEX('Fundos XP Locais'!$BM:$BM,M$9)),"")</f>
        <v/>
      </c>
      <c r="N38" s="42"/>
      <c r="O38" s="2"/>
    </row>
    <row r="39" spans="1:15" x14ac:dyDescent="0.25">
      <c r="A39" s="38"/>
      <c r="B39" s="42"/>
      <c r="C39" s="58" t="s">
        <v>66</v>
      </c>
      <c r="E39" s="61" t="str" cm="1">
        <f t="array" ref="E39">IFERROR(INDEX('Fundos XP Locais'!$BT:$BT,E$9),"")</f>
        <v/>
      </c>
      <c r="F39" s="53"/>
      <c r="G39" s="61" t="str" cm="1">
        <f t="array" ref="G39">IFERROR(INDEX('Fundos XP Locais'!$BT:$BT,G$9),"")</f>
        <v/>
      </c>
      <c r="H39" s="53"/>
      <c r="I39" s="61" t="str" cm="1">
        <f t="array" ref="I39">IFERROR(INDEX('Fundos XP Locais'!$BT:$BT,I$9),"")</f>
        <v/>
      </c>
      <c r="J39" s="53"/>
      <c r="K39" s="61" t="str" cm="1">
        <f t="array" ref="K39">IFERROR(INDEX('Fundos XP Locais'!$BT:$BT,K$9),"")</f>
        <v/>
      </c>
      <c r="L39" s="53"/>
      <c r="M39" s="61" t="str" cm="1">
        <f t="array" ref="M39">IFERROR(INDEX('Fundos XP Locais'!$BT:$BT,M$9),"")</f>
        <v/>
      </c>
      <c r="N39" s="42"/>
      <c r="O39" s="2"/>
    </row>
    <row r="40" spans="1:15" x14ac:dyDescent="0.25">
      <c r="A40" s="38"/>
      <c r="B40" s="42"/>
      <c r="C40" s="58" t="s">
        <v>67</v>
      </c>
      <c r="E40" s="66" t="str" cm="1">
        <f t="array" ref="E40">IFERROR(INDEX('Fundos XP Locais'!$BV:$BV,E$9),"")</f>
        <v/>
      </c>
      <c r="F40" s="53"/>
      <c r="G40" s="66" t="str" cm="1">
        <f t="array" ref="G40">IFERROR(INDEX('Fundos XP Locais'!$BV:$BV,G$9),"")</f>
        <v/>
      </c>
      <c r="H40" s="53"/>
      <c r="I40" s="66" t="str" cm="1">
        <f t="array" ref="I40">IFERROR(INDEX('Fundos XP Locais'!$BV:$BV,I$9),"")</f>
        <v/>
      </c>
      <c r="J40" s="53"/>
      <c r="K40" s="66" t="str" cm="1">
        <f t="array" ref="K40">IFERROR(INDEX('Fundos XP Locais'!$BV:$BV,K$9),"")</f>
        <v/>
      </c>
      <c r="L40" s="53"/>
      <c r="M40" s="66" t="str" cm="1">
        <f t="array" ref="M40">IFERROR(INDEX('Fundos XP Locais'!$BV:$BV,M$9),"")</f>
        <v/>
      </c>
      <c r="N40" s="42"/>
      <c r="O40" s="2"/>
    </row>
    <row r="41" spans="1:15" ht="15" customHeight="1" x14ac:dyDescent="0.25">
      <c r="A41" s="38"/>
      <c r="B41" s="42"/>
      <c r="C41" s="67"/>
      <c r="E41" s="53"/>
      <c r="F41" s="51"/>
      <c r="G41" s="53"/>
      <c r="H41" s="51"/>
      <c r="I41" s="53"/>
      <c r="J41" s="51"/>
      <c r="K41" s="53"/>
      <c r="L41" s="51"/>
      <c r="M41" s="53"/>
      <c r="N41" s="42"/>
      <c r="O41" s="2"/>
    </row>
    <row r="42" spans="1:15" x14ac:dyDescent="0.25">
      <c r="A42" s="38"/>
      <c r="B42" s="42"/>
      <c r="C42" s="52" t="s">
        <v>68</v>
      </c>
      <c r="E42" s="53"/>
      <c r="F42" s="51"/>
      <c r="G42" s="53"/>
      <c r="H42" s="51"/>
      <c r="I42" s="53"/>
      <c r="J42" s="51"/>
      <c r="K42" s="53"/>
      <c r="L42" s="51"/>
      <c r="M42" s="53"/>
      <c r="N42" s="42"/>
      <c r="O42" s="2"/>
    </row>
    <row r="43" spans="1:15" ht="3.75" customHeight="1" x14ac:dyDescent="0.25">
      <c r="A43" s="38"/>
      <c r="B43" s="42"/>
      <c r="N43" s="42"/>
      <c r="O43" s="2"/>
    </row>
    <row r="44" spans="1:15" x14ac:dyDescent="0.25">
      <c r="A44" s="38"/>
      <c r="B44" s="42"/>
      <c r="C44" s="58" t="s">
        <v>69</v>
      </c>
      <c r="E44" s="62" t="str" cm="1">
        <f t="array" ref="E44">IFERROR(INDEX('Fundos XP Locais'!$CH:$CH,E$9),"")</f>
        <v/>
      </c>
      <c r="F44" s="68"/>
      <c r="G44" s="62" t="str" cm="1">
        <f t="array" ref="G44">IFERROR(INDEX('Fundos XP Locais'!$CH:$CH,G$9),"")</f>
        <v/>
      </c>
      <c r="H44" s="68"/>
      <c r="I44" s="62" t="str" cm="1">
        <f t="array" ref="I44">IFERROR(INDEX('Fundos XP Locais'!$CH:$CH,I$9),"")</f>
        <v/>
      </c>
      <c r="J44" s="68"/>
      <c r="K44" s="62" t="str" cm="1">
        <f t="array" ref="K44">IFERROR(INDEX('Fundos XP Locais'!$CH:$CH,K$9),"")</f>
        <v/>
      </c>
      <c r="L44" s="68"/>
      <c r="M44" s="62" t="str" cm="1">
        <f t="array" ref="M44">IFERROR(INDEX('Fundos XP Locais'!$CH:$CH,M$9),"")</f>
        <v/>
      </c>
      <c r="N44" s="42"/>
      <c r="O44" s="2"/>
    </row>
    <row r="45" spans="1:15" x14ac:dyDescent="0.25">
      <c r="A45" s="38"/>
      <c r="B45" s="42"/>
      <c r="C45" s="58" t="s">
        <v>70</v>
      </c>
      <c r="E45" s="62" t="str" cm="1">
        <f t="array" ref="E45">IFERROR(INDEX('Fundos XP Locais'!$CI:$CI,E$9),"")</f>
        <v/>
      </c>
      <c r="F45" s="68"/>
      <c r="G45" s="62" t="str" cm="1">
        <f t="array" ref="G45">IFERROR(INDEX('Fundos XP Locais'!$CI:$CI,G$9),"")</f>
        <v/>
      </c>
      <c r="H45" s="68"/>
      <c r="I45" s="62" t="str" cm="1">
        <f t="array" ref="I45">IFERROR(INDEX('Fundos XP Locais'!$CI:$CI,I$9),"")</f>
        <v/>
      </c>
      <c r="J45" s="68"/>
      <c r="K45" s="62" t="str" cm="1">
        <f t="array" ref="K45">IFERROR(INDEX('Fundos XP Locais'!$CI:$CI,K$9),"")</f>
        <v/>
      </c>
      <c r="L45" s="68"/>
      <c r="M45" s="62" t="str" cm="1">
        <f t="array" ref="M45">IFERROR(INDEX('Fundos XP Locais'!$CI:$CI,M$9),"")</f>
        <v/>
      </c>
      <c r="N45" s="42"/>
      <c r="O45" s="2"/>
    </row>
    <row r="46" spans="1:15" x14ac:dyDescent="0.25">
      <c r="A46" s="38"/>
      <c r="B46" s="42"/>
      <c r="C46" s="58" t="s">
        <v>71</v>
      </c>
      <c r="E46" s="61" t="str" cm="1">
        <f t="array" ref="E46">IFERROR(INDEX('Fundos XP Locais'!$CJ:$CJ,E$9),"")</f>
        <v/>
      </c>
      <c r="F46" s="53"/>
      <c r="G46" s="61" t="str" cm="1">
        <f t="array" ref="G46">IFERROR(INDEX('Fundos XP Locais'!$CJ:$CJ,G$9),"")</f>
        <v/>
      </c>
      <c r="H46" s="53"/>
      <c r="I46" s="61" t="str" cm="1">
        <f t="array" ref="I46">IFERROR(INDEX('Fundos XP Locais'!$CJ:$CJ,I$9),"")</f>
        <v/>
      </c>
      <c r="J46" s="53"/>
      <c r="K46" s="61" t="str" cm="1">
        <f t="array" ref="K46">IFERROR(INDEX('Fundos XP Locais'!$CJ:$CJ,K$9),"")</f>
        <v/>
      </c>
      <c r="L46" s="53"/>
      <c r="M46" s="61" t="str" cm="1">
        <f t="array" ref="M46">IFERROR(INDEX('Fundos XP Locais'!$CJ:$CJ,M$9),"")</f>
        <v/>
      </c>
      <c r="N46" s="42"/>
      <c r="O46" s="2"/>
    </row>
    <row r="47" spans="1:15" x14ac:dyDescent="0.25">
      <c r="A47" s="38"/>
      <c r="B47" s="42"/>
      <c r="C47" s="58" t="s">
        <v>72</v>
      </c>
      <c r="E47" s="61" t="str" cm="1">
        <f t="array" ref="E47">IFERROR(INDEX('Fundos XP Locais'!$CK:$CK,E$9),"")</f>
        <v/>
      </c>
      <c r="F47" s="53"/>
      <c r="G47" s="61" t="str" cm="1">
        <f t="array" ref="G47">IFERROR(INDEX('Fundos XP Locais'!$CK:$CK,G$9),"")</f>
        <v/>
      </c>
      <c r="H47" s="53"/>
      <c r="I47" s="61" t="str" cm="1">
        <f t="array" ref="I47">IFERROR(INDEX('Fundos XP Locais'!$CK:$CK,I$9),"")</f>
        <v/>
      </c>
      <c r="J47" s="53"/>
      <c r="K47" s="61" t="str" cm="1">
        <f t="array" ref="K47">IFERROR(INDEX('Fundos XP Locais'!$CK:$CK,K$9),"")</f>
        <v/>
      </c>
      <c r="L47" s="53"/>
      <c r="M47" s="61" t="str" cm="1">
        <f t="array" ref="M47">IFERROR(INDEX('Fundos XP Locais'!$CK:$CK,M$9),"")</f>
        <v/>
      </c>
      <c r="N47" s="42"/>
      <c r="O47" s="2"/>
    </row>
    <row r="48" spans="1:15" x14ac:dyDescent="0.25">
      <c r="A48" s="38"/>
      <c r="B48" s="42"/>
      <c r="C48" s="58" t="s">
        <v>73</v>
      </c>
      <c r="E48" s="61" t="str" cm="1">
        <f t="array" ref="E48">IFERROR(INDEX('Fundos XP Locais'!$CL:$CL,E$9),"")</f>
        <v/>
      </c>
      <c r="F48" s="53"/>
      <c r="G48" s="61" t="str" cm="1">
        <f t="array" ref="G48">IFERROR(INDEX('Fundos XP Locais'!$CL:$CL,G$9),"")</f>
        <v/>
      </c>
      <c r="H48" s="53"/>
      <c r="I48" s="61" t="str" cm="1">
        <f t="array" ref="I48">IFERROR(INDEX('Fundos XP Locais'!$CL:$CL,I$9),"")</f>
        <v/>
      </c>
      <c r="J48" s="53"/>
      <c r="K48" s="61" t="str" cm="1">
        <f t="array" ref="K48">IFERROR(INDEX('Fundos XP Locais'!$CL:$CL,K$9),"")</f>
        <v/>
      </c>
      <c r="L48" s="53"/>
      <c r="M48" s="61" t="str" cm="1">
        <f t="array" ref="M48">IFERROR(INDEX('Fundos XP Locais'!$CL:$CL,M$9),"")</f>
        <v/>
      </c>
      <c r="N48" s="42"/>
      <c r="O48" s="2"/>
    </row>
    <row r="49" spans="1:15" ht="15" customHeight="1" x14ac:dyDescent="0.25">
      <c r="A49" s="38"/>
      <c r="B49" s="42"/>
      <c r="C49" s="42"/>
      <c r="E49" s="69"/>
      <c r="N49" s="42"/>
      <c r="O49" s="2"/>
    </row>
    <row r="50" spans="1:15" x14ac:dyDescent="0.25">
      <c r="A50" s="38"/>
      <c r="B50" s="42"/>
      <c r="C50" s="70" t="s">
        <v>74</v>
      </c>
      <c r="E50" s="69"/>
      <c r="N50" s="42"/>
      <c r="O50" s="2"/>
    </row>
    <row r="51" spans="1:15" x14ac:dyDescent="0.25">
      <c r="A51" s="38"/>
      <c r="B51" s="42"/>
      <c r="C51" s="70"/>
      <c r="E51" s="69"/>
      <c r="N51" s="42"/>
      <c r="O51" s="2"/>
    </row>
    <row r="52" spans="1:15" x14ac:dyDescent="0.25">
      <c r="A52" s="38"/>
      <c r="B52" s="2"/>
      <c r="C52" s="2"/>
      <c r="D52" s="2"/>
      <c r="E52" s="2"/>
      <c r="F52" s="2"/>
      <c r="G52" s="2"/>
      <c r="H52" s="2"/>
      <c r="I52" s="2"/>
      <c r="J52" s="2"/>
      <c r="K52" s="2"/>
      <c r="L52" s="2"/>
      <c r="M52" s="2"/>
      <c r="N52" s="2"/>
      <c r="O52" s="2"/>
    </row>
  </sheetData>
  <mergeCells count="2">
    <mergeCell ref="C1:E4"/>
    <mergeCell ref="C5:I5"/>
  </mergeCells>
  <conditionalFormatting sqref="E13">
    <cfRule type="cellIs" dxfId="24" priority="49" operator="equal">
      <formula>1</formula>
    </cfRule>
    <cfRule type="cellIs" dxfId="23" priority="50" operator="equal">
      <formula>5</formula>
    </cfRule>
    <cfRule type="cellIs" dxfId="22" priority="51" operator="equal">
      <formula>4</formula>
    </cfRule>
    <cfRule type="cellIs" dxfId="21" priority="52" operator="equal">
      <formula>3</formula>
    </cfRule>
    <cfRule type="cellIs" dxfId="20" priority="53" operator="equal">
      <formula>2</formula>
    </cfRule>
  </conditionalFormatting>
  <conditionalFormatting sqref="G13">
    <cfRule type="cellIs" dxfId="19" priority="19" operator="equal">
      <formula>1</formula>
    </cfRule>
    <cfRule type="cellIs" dxfId="18" priority="20" operator="equal">
      <formula>5</formula>
    </cfRule>
    <cfRule type="cellIs" dxfId="17" priority="21" operator="equal">
      <formula>4</formula>
    </cfRule>
    <cfRule type="cellIs" dxfId="16" priority="22" operator="equal">
      <formula>3</formula>
    </cfRule>
    <cfRule type="cellIs" dxfId="15" priority="23" operator="equal">
      <formula>2</formula>
    </cfRule>
  </conditionalFormatting>
  <conditionalFormatting sqref="I13">
    <cfRule type="cellIs" dxfId="14" priority="13" operator="equal">
      <formula>1</formula>
    </cfRule>
    <cfRule type="cellIs" dxfId="13" priority="14" operator="equal">
      <formula>5</formula>
    </cfRule>
    <cfRule type="cellIs" dxfId="12" priority="15" operator="equal">
      <formula>4</formula>
    </cfRule>
    <cfRule type="cellIs" dxfId="11" priority="16" operator="equal">
      <formula>3</formula>
    </cfRule>
    <cfRule type="cellIs" dxfId="10" priority="17" operator="equal">
      <formula>2</formula>
    </cfRule>
  </conditionalFormatting>
  <conditionalFormatting sqref="K13">
    <cfRule type="cellIs" dxfId="9" priority="7" operator="equal">
      <formula>1</formula>
    </cfRule>
    <cfRule type="cellIs" dxfId="8" priority="8" operator="equal">
      <formula>5</formula>
    </cfRule>
    <cfRule type="cellIs" dxfId="7" priority="9" operator="equal">
      <formula>4</formula>
    </cfRule>
    <cfRule type="cellIs" dxfId="6" priority="10" operator="equal">
      <formula>3</formula>
    </cfRule>
    <cfRule type="cellIs" dxfId="5" priority="11" operator="equal">
      <formula>2</formula>
    </cfRule>
  </conditionalFormatting>
  <conditionalFormatting sqref="M13">
    <cfRule type="cellIs" dxfId="4" priority="1" operator="equal">
      <formula>1</formula>
    </cfRule>
    <cfRule type="cellIs" dxfId="3" priority="2" operator="equal">
      <formula>5</formula>
    </cfRule>
    <cfRule type="cellIs" dxfId="2" priority="3" operator="equal">
      <formula>4</formula>
    </cfRule>
    <cfRule type="cellIs" dxfId="1" priority="4" operator="equal">
      <formula>3</formula>
    </cfRule>
    <cfRule type="cellIs" dxfId="0" priority="5" operator="equal">
      <formula>2</formula>
    </cfRule>
  </conditionalFormatting>
  <dataValidations count="2">
    <dataValidation type="list" allowBlank="1" showInputMessage="1" showErrorMessage="1" sqref="C32" xr:uid="{2C69FC8A-185A-437B-B3C5-DBEE79E16316}">
      <formula1>"Absoluta,% CDI, CDI +"</formula1>
    </dataValidation>
    <dataValidation type="list" allowBlank="1" showInputMessage="1" showErrorMessage="1" sqref="E8 G8 I8 K8 M8" xr:uid="{FDB8BDB5-CD76-43A2-B262-81572069FF0D}">
      <formula1>fundos_xp</formula1>
    </dataValidation>
  </dataValidations>
  <pageMargins left="0.7" right="0.7" top="0.75" bottom="0.75" header="0.3" footer="0.3"/>
  <headerFooter>
    <oddFooter>&amp;R_x000D_&amp;1#&amp;"Calibri"&amp;10&amp;K008000 [ CLASSIFICAÇÃO: PÚBLICA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2D3B-777F-4B93-A733-FA584987F29C}">
  <sheetPr codeName="Sheet6"/>
  <dimension ref="A1:AK2522"/>
  <sheetViews>
    <sheetView showGridLines="0" zoomScale="85" zoomScaleNormal="85" workbookViewId="0">
      <pane xSplit="3" ySplit="2" topLeftCell="D3" activePane="bottomRight" state="frozen"/>
      <selection activeCell="F7" sqref="F7:J7"/>
      <selection pane="topRight" activeCell="F7" sqref="F7:J7"/>
      <selection pane="bottomLeft" activeCell="F7" sqref="F7:J7"/>
      <selection pane="bottomRight" activeCell="B2" sqref="B2"/>
    </sheetView>
  </sheetViews>
  <sheetFormatPr defaultColWidth="0" defaultRowHeight="14.65" customHeight="1" x14ac:dyDescent="0.25"/>
  <cols>
    <col min="1" max="1" width="16.28515625" customWidth="1"/>
    <col min="2" max="2" width="19.28515625" customWidth="1"/>
    <col min="3" max="3" width="47.7109375" bestFit="1" customWidth="1"/>
    <col min="4" max="4" width="15.28515625" bestFit="1" customWidth="1"/>
    <col min="5" max="5" width="41.28515625" bestFit="1" customWidth="1"/>
    <col min="6" max="6" width="13.28515625" bestFit="1" customWidth="1"/>
    <col min="7" max="7" width="37.7109375" bestFit="1" customWidth="1"/>
    <col min="8" max="8" width="17.7109375" bestFit="1" customWidth="1"/>
    <col min="9" max="9" width="23" bestFit="1" customWidth="1"/>
    <col min="10" max="10" width="22.28515625" bestFit="1" customWidth="1"/>
    <col min="11" max="11" width="12.42578125" bestFit="1" customWidth="1"/>
    <col min="12" max="13" width="22.7109375" bestFit="1" customWidth="1"/>
    <col min="14" max="14" width="47.28515625" customWidth="1"/>
    <col min="15" max="15" width="15.5703125" bestFit="1" customWidth="1"/>
    <col min="16" max="16" width="8.7109375" bestFit="1" customWidth="1"/>
    <col min="17" max="17" width="8.5703125" bestFit="1" customWidth="1"/>
    <col min="18" max="20" width="13.28515625" bestFit="1" customWidth="1"/>
    <col min="21" max="21" width="12.28515625" customWidth="1"/>
    <col min="22" max="22" width="9.5703125" bestFit="1" customWidth="1"/>
    <col min="23" max="25" width="13.28515625" bestFit="1" customWidth="1"/>
    <col min="26" max="26" width="13" bestFit="1" customWidth="1"/>
    <col min="27" max="27" width="14.42578125" bestFit="1" customWidth="1"/>
    <col min="28" max="28" width="13" bestFit="1" customWidth="1"/>
    <col min="29" max="29" width="14.42578125" bestFit="1" customWidth="1"/>
    <col min="30" max="30" width="13" bestFit="1" customWidth="1"/>
    <col min="31" max="31" width="14.42578125" bestFit="1" customWidth="1"/>
    <col min="32" max="32" width="19.28515625" bestFit="1" customWidth="1"/>
    <col min="33" max="33" width="18.7109375" bestFit="1" customWidth="1"/>
    <col min="34" max="34" width="21.28515625" bestFit="1" customWidth="1"/>
    <col min="35" max="35" width="14.7109375" bestFit="1" customWidth="1"/>
    <col min="36" max="36" width="17.5703125" bestFit="1" customWidth="1"/>
    <col min="37" max="37" width="17.28515625" bestFit="1" customWidth="1"/>
    <col min="38" max="16384" width="8.7109375" hidden="1"/>
  </cols>
  <sheetData>
    <row r="1" spans="1:37" ht="16.5" customHeight="1" x14ac:dyDescent="0.35">
      <c r="A1" s="44"/>
      <c r="B1" s="87"/>
      <c r="C1" s="87"/>
      <c r="D1" s="88"/>
      <c r="E1" s="88"/>
      <c r="F1" s="345" t="s">
        <v>86</v>
      </c>
      <c r="G1" s="345"/>
      <c r="H1" s="89"/>
      <c r="I1" s="90"/>
      <c r="J1" s="89"/>
      <c r="K1" s="346" t="s">
        <v>87</v>
      </c>
      <c r="L1" s="346"/>
      <c r="M1" s="347"/>
      <c r="N1" s="347"/>
      <c r="O1" s="155"/>
      <c r="P1" s="348" t="s">
        <v>88</v>
      </c>
      <c r="Q1" s="344"/>
      <c r="R1" s="344"/>
      <c r="S1" s="344"/>
      <c r="T1" s="344"/>
      <c r="U1" s="344" t="s">
        <v>89</v>
      </c>
      <c r="V1" s="344"/>
      <c r="W1" s="344"/>
      <c r="X1" s="344"/>
      <c r="Y1" s="344"/>
      <c r="Z1" s="344" t="s">
        <v>90</v>
      </c>
      <c r="AA1" s="344"/>
      <c r="AB1" s="344" t="s">
        <v>91</v>
      </c>
      <c r="AC1" s="344"/>
      <c r="AD1" s="344" t="s">
        <v>92</v>
      </c>
      <c r="AE1" s="344"/>
      <c r="AF1" s="156"/>
      <c r="AG1" s="91"/>
      <c r="AH1" s="92"/>
      <c r="AI1" s="93"/>
      <c r="AJ1" s="94"/>
      <c r="AK1" s="94"/>
    </row>
    <row r="2" spans="1:37" ht="38.25" x14ac:dyDescent="0.25">
      <c r="A2" s="44"/>
      <c r="B2" s="104" t="s">
        <v>109</v>
      </c>
      <c r="C2" s="104" t="s">
        <v>93</v>
      </c>
      <c r="D2" s="96" t="s">
        <v>50</v>
      </c>
      <c r="E2" s="96" t="s">
        <v>94</v>
      </c>
      <c r="F2" s="96" t="s">
        <v>95</v>
      </c>
      <c r="G2" s="97" t="s">
        <v>96</v>
      </c>
      <c r="H2" s="97" t="s">
        <v>55</v>
      </c>
      <c r="I2" s="98" t="s">
        <v>97</v>
      </c>
      <c r="J2" s="97" t="s">
        <v>98</v>
      </c>
      <c r="K2" s="96" t="s">
        <v>57</v>
      </c>
      <c r="L2" s="96" t="s">
        <v>58</v>
      </c>
      <c r="M2" s="95" t="s">
        <v>59</v>
      </c>
      <c r="N2" s="99" t="s">
        <v>99</v>
      </c>
      <c r="O2" s="100" t="s">
        <v>100</v>
      </c>
      <c r="P2" s="101" t="s">
        <v>39</v>
      </c>
      <c r="Q2" s="96" t="s">
        <v>40</v>
      </c>
      <c r="R2" s="96" t="s">
        <v>63</v>
      </c>
      <c r="S2" s="96" t="s">
        <v>64</v>
      </c>
      <c r="T2" s="96" t="s">
        <v>65</v>
      </c>
      <c r="U2" s="96" t="s">
        <v>39</v>
      </c>
      <c r="V2" s="96" t="s">
        <v>40</v>
      </c>
      <c r="W2" s="96" t="s">
        <v>63</v>
      </c>
      <c r="X2" s="96" t="s">
        <v>64</v>
      </c>
      <c r="Y2" s="96" t="s">
        <v>65</v>
      </c>
      <c r="Z2" s="96" t="s">
        <v>101</v>
      </c>
      <c r="AA2" s="96" t="s">
        <v>102</v>
      </c>
      <c r="AB2" s="96" t="s">
        <v>101</v>
      </c>
      <c r="AC2" s="96" t="s">
        <v>102</v>
      </c>
      <c r="AD2" s="96" t="s">
        <v>101</v>
      </c>
      <c r="AE2" s="96" t="s">
        <v>102</v>
      </c>
      <c r="AF2" s="102" t="s">
        <v>103</v>
      </c>
      <c r="AG2" s="103" t="s">
        <v>104</v>
      </c>
      <c r="AH2" s="104" t="s">
        <v>105</v>
      </c>
      <c r="AI2" s="105" t="s">
        <v>106</v>
      </c>
      <c r="AJ2" s="106" t="s">
        <v>107</v>
      </c>
      <c r="AK2" s="106" t="s">
        <v>108</v>
      </c>
    </row>
    <row r="3" spans="1:37" ht="15" x14ac:dyDescent="0.25">
      <c r="A3" s="8"/>
      <c r="B3" s="128">
        <v>55577828000107</v>
      </c>
      <c r="C3" s="124" t="s">
        <v>7547</v>
      </c>
      <c r="D3" s="121"/>
      <c r="E3" s="125" t="s">
        <v>7548</v>
      </c>
      <c r="F3" s="125" t="s">
        <v>160</v>
      </c>
      <c r="G3" s="125" t="s">
        <v>3305</v>
      </c>
      <c r="H3" s="126" t="s">
        <v>44</v>
      </c>
      <c r="I3" s="126" t="s">
        <v>44</v>
      </c>
      <c r="J3" s="126" t="s">
        <v>44</v>
      </c>
      <c r="K3" s="125" t="s">
        <v>211</v>
      </c>
      <c r="L3" s="125" t="s">
        <v>211</v>
      </c>
      <c r="M3" s="152">
        <v>4.0000000000000001E-3</v>
      </c>
      <c r="N3" s="127" t="s">
        <v>44</v>
      </c>
      <c r="O3" s="154">
        <v>45471</v>
      </c>
      <c r="P3" s="152">
        <v>1.0111475429E-2</v>
      </c>
      <c r="Q3" s="152">
        <v>3.9636582710999999E-2</v>
      </c>
      <c r="R3" s="152" t="s">
        <v>44</v>
      </c>
      <c r="S3" s="152" t="s">
        <v>44</v>
      </c>
      <c r="T3" s="152" t="s">
        <v>44</v>
      </c>
      <c r="U3" s="152">
        <v>0.9576365400900001</v>
      </c>
      <c r="V3" s="152">
        <v>0.97163058645000011</v>
      </c>
      <c r="W3" s="152" t="s">
        <v>44</v>
      </c>
      <c r="X3" s="152" t="s">
        <v>44</v>
      </c>
      <c r="Y3" s="152" t="s">
        <v>44</v>
      </c>
      <c r="Z3" s="152" t="s">
        <v>44</v>
      </c>
      <c r="AA3" s="152">
        <v>8.6731953508999995E-4</v>
      </c>
      <c r="AB3" s="175" t="s">
        <v>44</v>
      </c>
      <c r="AC3" s="174">
        <v>-5.9945311211999996</v>
      </c>
      <c r="AD3" s="152">
        <v>0</v>
      </c>
      <c r="AE3" s="152">
        <v>0</v>
      </c>
      <c r="AF3" s="178">
        <v>1.0937841100000001</v>
      </c>
      <c r="AG3" s="177">
        <v>462106.26779999997</v>
      </c>
      <c r="AH3" s="177">
        <v>273639.77805999998</v>
      </c>
      <c r="AI3" s="127">
        <v>0</v>
      </c>
      <c r="AJ3" s="127">
        <v>0.15617460755000001</v>
      </c>
      <c r="AK3" s="127">
        <v>0</v>
      </c>
    </row>
    <row r="4" spans="1:37" ht="15" customHeight="1" x14ac:dyDescent="0.25">
      <c r="A4" s="8"/>
      <c r="B4" s="128">
        <v>51152912000110</v>
      </c>
      <c r="C4" s="124" t="s">
        <v>7549</v>
      </c>
      <c r="D4" s="121"/>
      <c r="E4" s="125" t="s">
        <v>7550</v>
      </c>
      <c r="F4" s="125" t="s">
        <v>112</v>
      </c>
      <c r="G4" s="125" t="s">
        <v>113</v>
      </c>
      <c r="H4" s="126">
        <v>1</v>
      </c>
      <c r="I4" s="126">
        <v>1</v>
      </c>
      <c r="J4" s="126">
        <v>1</v>
      </c>
      <c r="K4" s="125" t="s">
        <v>218</v>
      </c>
      <c r="L4" s="125" t="s">
        <v>217</v>
      </c>
      <c r="M4" s="152">
        <v>1.1000000000000001E-2</v>
      </c>
      <c r="N4" s="127" t="s">
        <v>44</v>
      </c>
      <c r="O4" s="154">
        <v>45107</v>
      </c>
      <c r="P4" s="152">
        <v>8.3942806189999997E-2</v>
      </c>
      <c r="Q4" s="152">
        <v>9.8692753460999996E-2</v>
      </c>
      <c r="R4" s="152">
        <v>-0.14214347451000001</v>
      </c>
      <c r="S4" s="152" t="s">
        <v>44</v>
      </c>
      <c r="T4" s="152" t="s">
        <v>44</v>
      </c>
      <c r="U4" s="152">
        <v>7.9500463658000005</v>
      </c>
      <c r="V4" s="152">
        <v>2.4193028602999997</v>
      </c>
      <c r="W4" s="152">
        <v>-1.2400830427</v>
      </c>
      <c r="X4" s="152" t="s">
        <v>44</v>
      </c>
      <c r="Y4" s="152" t="s">
        <v>44</v>
      </c>
      <c r="Z4" s="152">
        <v>0.19614036863999998</v>
      </c>
      <c r="AA4" s="152">
        <v>0.18882942552999998</v>
      </c>
      <c r="AB4" s="175">
        <v>-1.1042674211000001</v>
      </c>
      <c r="AC4" s="174">
        <v>-0.93465399231000001</v>
      </c>
      <c r="AD4" s="152">
        <v>-0.26672517101999998</v>
      </c>
      <c r="AE4" s="152">
        <v>-0.31553334860999999</v>
      </c>
      <c r="AF4" s="178">
        <v>0.83282350000000005</v>
      </c>
      <c r="AG4" s="177">
        <v>62554.245819999996</v>
      </c>
      <c r="AH4" s="177">
        <v>27752.116849999999</v>
      </c>
      <c r="AI4" s="127">
        <v>0</v>
      </c>
      <c r="AJ4" s="127">
        <v>0</v>
      </c>
      <c r="AK4" s="127">
        <v>8.0259220249999999E-3</v>
      </c>
    </row>
    <row r="5" spans="1:37" ht="15" customHeight="1" x14ac:dyDescent="0.25">
      <c r="A5" s="8"/>
      <c r="B5" s="128">
        <v>28858089000140</v>
      </c>
      <c r="C5" s="124" t="s">
        <v>7551</v>
      </c>
      <c r="D5" s="121" t="s">
        <v>3266</v>
      </c>
      <c r="E5" s="125" t="s">
        <v>7552</v>
      </c>
      <c r="F5" s="125" t="s">
        <v>160</v>
      </c>
      <c r="G5" s="125" t="s">
        <v>3324</v>
      </c>
      <c r="H5" s="126">
        <v>500</v>
      </c>
      <c r="I5" s="126">
        <v>100</v>
      </c>
      <c r="J5" s="126">
        <v>500</v>
      </c>
      <c r="K5" s="125" t="s">
        <v>211</v>
      </c>
      <c r="L5" s="125" t="s">
        <v>212</v>
      </c>
      <c r="M5" s="152">
        <v>4.0000000000000001E-3</v>
      </c>
      <c r="N5" s="127" t="s">
        <v>44</v>
      </c>
      <c r="O5" s="154">
        <v>43509</v>
      </c>
      <c r="P5" s="152">
        <v>2.0575035220000003E-2</v>
      </c>
      <c r="Q5" s="152">
        <v>5.3664642839E-2</v>
      </c>
      <c r="R5" s="152">
        <v>8.0658290369999996E-2</v>
      </c>
      <c r="S5" s="152">
        <v>0.16856465862</v>
      </c>
      <c r="T5" s="152">
        <v>0.26827723128999997</v>
      </c>
      <c r="U5" s="152">
        <v>1.9486182485000001</v>
      </c>
      <c r="V5" s="152">
        <v>1.315507161</v>
      </c>
      <c r="W5" s="152">
        <v>0.70367618694</v>
      </c>
      <c r="X5" s="152">
        <v>0.66916580941000003</v>
      </c>
      <c r="Y5" s="152">
        <v>0.63963122386999993</v>
      </c>
      <c r="Z5" s="152">
        <v>3.0175084202000001E-2</v>
      </c>
      <c r="AA5" s="152">
        <v>6.6292534148999993E-2</v>
      </c>
      <c r="AB5" s="175">
        <v>-1.0007169852</v>
      </c>
      <c r="AC5" s="174">
        <v>-7.6131243991000005E-2</v>
      </c>
      <c r="AD5" s="152">
        <v>-2.6405598435E-2</v>
      </c>
      <c r="AE5" s="152">
        <v>-0.14449755672</v>
      </c>
      <c r="AF5" s="178">
        <v>1.5819506000000001</v>
      </c>
      <c r="AG5" s="177">
        <v>37987.701260000002</v>
      </c>
      <c r="AH5" s="177">
        <v>-2350.3946900000001</v>
      </c>
      <c r="AI5" s="127">
        <v>0</v>
      </c>
      <c r="AJ5" s="127">
        <v>0</v>
      </c>
      <c r="AK5" s="127">
        <v>0</v>
      </c>
    </row>
    <row r="6" spans="1:37" ht="15" customHeight="1" x14ac:dyDescent="0.25">
      <c r="A6" s="8"/>
      <c r="B6" s="128">
        <v>9599346000122</v>
      </c>
      <c r="C6" s="124" t="s">
        <v>7553</v>
      </c>
      <c r="D6" s="121" t="s">
        <v>3267</v>
      </c>
      <c r="E6" s="125" t="s">
        <v>7552</v>
      </c>
      <c r="F6" s="125" t="s">
        <v>112</v>
      </c>
      <c r="G6" s="125" t="s">
        <v>164</v>
      </c>
      <c r="H6" s="126">
        <v>500</v>
      </c>
      <c r="I6" s="126">
        <v>100</v>
      </c>
      <c r="J6" s="126">
        <v>500</v>
      </c>
      <c r="K6" s="125" t="s">
        <v>212</v>
      </c>
      <c r="L6" s="125" t="s">
        <v>220</v>
      </c>
      <c r="M6" s="152">
        <v>0.02</v>
      </c>
      <c r="N6" s="127" t="s">
        <v>3281</v>
      </c>
      <c r="O6" s="154">
        <v>39629</v>
      </c>
      <c r="P6" s="152">
        <v>4.2764455343999995E-2</v>
      </c>
      <c r="Q6" s="152">
        <v>0.10375051334</v>
      </c>
      <c r="R6" s="152">
        <v>7.5446307670000004E-2</v>
      </c>
      <c r="S6" s="152">
        <v>0.27409128972000002</v>
      </c>
      <c r="T6" s="152">
        <v>0.27055868217000001</v>
      </c>
      <c r="U6" s="152">
        <v>4.0501314910000001</v>
      </c>
      <c r="V6" s="152">
        <v>2.5432861571000003</v>
      </c>
      <c r="W6" s="152">
        <v>0.65820599291999993</v>
      </c>
      <c r="X6" s="152">
        <v>1.0880840695</v>
      </c>
      <c r="Y6" s="152">
        <v>0.64507069859999999</v>
      </c>
      <c r="Z6" s="152">
        <v>0.13527342698</v>
      </c>
      <c r="AA6" s="152">
        <v>0.16675927847999999</v>
      </c>
      <c r="AB6" s="175">
        <v>-0.19539277228999999</v>
      </c>
      <c r="AC6" s="174">
        <v>6.3190799524999994E-2</v>
      </c>
      <c r="AD6" s="152">
        <v>-0.13451454432000001</v>
      </c>
      <c r="AE6" s="152">
        <v>-0.43109156366999996</v>
      </c>
      <c r="AF6" s="178">
        <v>4.4507724</v>
      </c>
      <c r="AG6" s="177">
        <v>305024.65240000002</v>
      </c>
      <c r="AH6" s="177">
        <v>-41274.81078</v>
      </c>
      <c r="AI6" s="127">
        <v>0</v>
      </c>
      <c r="AJ6" s="127">
        <v>0</v>
      </c>
      <c r="AK6" s="127">
        <v>0</v>
      </c>
    </row>
    <row r="7" spans="1:37" ht="15" customHeight="1" x14ac:dyDescent="0.25">
      <c r="A7" s="8"/>
      <c r="B7" s="128">
        <v>9550197000107</v>
      </c>
      <c r="C7" s="124" t="s">
        <v>7554</v>
      </c>
      <c r="D7" s="121" t="s">
        <v>3267</v>
      </c>
      <c r="E7" s="125" t="s">
        <v>7552</v>
      </c>
      <c r="F7" s="125" t="s">
        <v>112</v>
      </c>
      <c r="G7" s="125" t="s">
        <v>263</v>
      </c>
      <c r="H7" s="126">
        <v>500</v>
      </c>
      <c r="I7" s="126">
        <v>100</v>
      </c>
      <c r="J7" s="126">
        <v>500</v>
      </c>
      <c r="K7" s="125" t="s">
        <v>264</v>
      </c>
      <c r="L7" s="125" t="s">
        <v>265</v>
      </c>
      <c r="M7" s="152">
        <v>0.02</v>
      </c>
      <c r="N7" s="127" t="s">
        <v>44</v>
      </c>
      <c r="O7" s="154">
        <v>39629</v>
      </c>
      <c r="P7" s="152">
        <v>6.9845985055999996E-2</v>
      </c>
      <c r="Q7" s="152">
        <v>0.12304953934</v>
      </c>
      <c r="R7" s="152">
        <v>0.12055246751</v>
      </c>
      <c r="S7" s="152">
        <v>0.56419724188000009</v>
      </c>
      <c r="T7" s="152">
        <v>0.38827859171999995</v>
      </c>
      <c r="U7" s="152">
        <v>6.6149661281999999</v>
      </c>
      <c r="V7" s="152">
        <v>3.0163724494000004</v>
      </c>
      <c r="W7" s="152">
        <v>1.0517195477000001</v>
      </c>
      <c r="X7" s="152">
        <v>2.2397429396999997</v>
      </c>
      <c r="Y7" s="152">
        <v>0.92574054692999996</v>
      </c>
      <c r="Z7" s="152">
        <v>0.20474478452</v>
      </c>
      <c r="AA7" s="152">
        <v>0.19435328788</v>
      </c>
      <c r="AB7" s="175">
        <v>0.13004770205999999</v>
      </c>
      <c r="AC7" s="174">
        <v>0.15985720577000001</v>
      </c>
      <c r="AD7" s="152">
        <v>-0.15172477144999999</v>
      </c>
      <c r="AE7" s="152">
        <v>-0.49133010069999999</v>
      </c>
      <c r="AF7" s="178">
        <v>5.7341097999999997</v>
      </c>
      <c r="AG7" s="177">
        <v>439098.14744999999</v>
      </c>
      <c r="AH7" s="177">
        <v>-19609.407950000001</v>
      </c>
      <c r="AI7" s="127">
        <v>0</v>
      </c>
      <c r="AJ7" s="127">
        <v>0</v>
      </c>
      <c r="AK7" s="127">
        <v>0</v>
      </c>
    </row>
    <row r="8" spans="1:37" ht="15" customHeight="1" x14ac:dyDescent="0.25">
      <c r="A8" s="8"/>
      <c r="B8" s="128">
        <v>33624201000119</v>
      </c>
      <c r="C8" s="124" t="s">
        <v>7555</v>
      </c>
      <c r="D8" s="121"/>
      <c r="E8" s="125" t="s">
        <v>7552</v>
      </c>
      <c r="F8" s="125" t="s">
        <v>112</v>
      </c>
      <c r="G8" s="125" t="s">
        <v>113</v>
      </c>
      <c r="H8" s="126">
        <v>500</v>
      </c>
      <c r="I8" s="126">
        <v>100</v>
      </c>
      <c r="J8" s="126">
        <v>500</v>
      </c>
      <c r="K8" s="125" t="s">
        <v>212</v>
      </c>
      <c r="L8" s="125" t="s">
        <v>220</v>
      </c>
      <c r="M8" s="152">
        <v>0.02</v>
      </c>
      <c r="N8" s="127" t="s">
        <v>44</v>
      </c>
      <c r="O8" s="154">
        <v>44200</v>
      </c>
      <c r="P8" s="152">
        <v>7.4395362940999993E-2</v>
      </c>
      <c r="Q8" s="152">
        <v>0.13778053078999999</v>
      </c>
      <c r="R8" s="152">
        <v>-3.883747899E-2</v>
      </c>
      <c r="S8" s="152">
        <v>0.27681181215</v>
      </c>
      <c r="T8" s="152">
        <v>0.11570342447</v>
      </c>
      <c r="U8" s="152">
        <v>7.0458281253999999</v>
      </c>
      <c r="V8" s="152">
        <v>3.3774803170000003</v>
      </c>
      <c r="W8" s="152">
        <v>-0.33882455233000003</v>
      </c>
      <c r="X8" s="152">
        <v>1.0988839643999999</v>
      </c>
      <c r="Y8" s="152">
        <v>0.27586210968000002</v>
      </c>
      <c r="Z8" s="152">
        <v>0.19257184034000002</v>
      </c>
      <c r="AA8" s="152">
        <v>0.21016613289</v>
      </c>
      <c r="AB8" s="175">
        <v>-0.63377533581000001</v>
      </c>
      <c r="AC8" s="174">
        <v>-0.31795980405000002</v>
      </c>
      <c r="AD8" s="152">
        <v>-0.22543846524</v>
      </c>
      <c r="AE8" s="152">
        <v>-0.30522757851000004</v>
      </c>
      <c r="AF8" s="178">
        <v>1.0341309999999999</v>
      </c>
      <c r="AG8" s="177">
        <v>37374.326480000003</v>
      </c>
      <c r="AH8" s="177">
        <v>6342.25569</v>
      </c>
      <c r="AI8" s="127">
        <v>0</v>
      </c>
      <c r="AJ8" s="127">
        <v>0</v>
      </c>
      <c r="AK8" s="127">
        <v>0</v>
      </c>
    </row>
    <row r="9" spans="1:37" ht="15" customHeight="1" x14ac:dyDescent="0.25">
      <c r="A9" s="8"/>
      <c r="B9" s="128">
        <v>53847813000188</v>
      </c>
      <c r="C9" s="124" t="s">
        <v>7556</v>
      </c>
      <c r="D9" s="121"/>
      <c r="E9" s="125" t="s">
        <v>3262</v>
      </c>
      <c r="F9" s="125" t="s">
        <v>160</v>
      </c>
      <c r="G9" s="125" t="s">
        <v>3307</v>
      </c>
      <c r="H9" s="126">
        <v>1000</v>
      </c>
      <c r="I9" s="126">
        <v>1000</v>
      </c>
      <c r="J9" s="126">
        <v>1000</v>
      </c>
      <c r="K9" s="125" t="s">
        <v>211</v>
      </c>
      <c r="L9" s="125" t="s">
        <v>212</v>
      </c>
      <c r="M9" s="152">
        <v>9.0000000000000011E-3</v>
      </c>
      <c r="N9" s="127" t="s">
        <v>44</v>
      </c>
      <c r="O9" s="154">
        <v>45351</v>
      </c>
      <c r="P9" s="152">
        <v>1.0886621425E-2</v>
      </c>
      <c r="Q9" s="152">
        <v>4.4597826622E-2</v>
      </c>
      <c r="R9" s="152">
        <v>0.13583037841000001</v>
      </c>
      <c r="S9" s="152" t="s">
        <v>44</v>
      </c>
      <c r="T9" s="152" t="s">
        <v>44</v>
      </c>
      <c r="U9" s="152">
        <v>1.0310489846999999</v>
      </c>
      <c r="V9" s="152">
        <v>1.0932479409</v>
      </c>
      <c r="W9" s="152">
        <v>1.1850065544000001</v>
      </c>
      <c r="X9" s="152" t="s">
        <v>44</v>
      </c>
      <c r="Y9" s="152" t="s">
        <v>44</v>
      </c>
      <c r="Z9" s="152">
        <v>1.4948396234000001E-2</v>
      </c>
      <c r="AA9" s="152">
        <v>1.5801948919999999E-2</v>
      </c>
      <c r="AB9" s="175">
        <v>1.2864989951000001</v>
      </c>
      <c r="AC9" s="174">
        <v>0.48227895433000001</v>
      </c>
      <c r="AD9" s="152">
        <v>-8.9767448547000001E-3</v>
      </c>
      <c r="AE9" s="152">
        <v>-8.9767448547000001E-3</v>
      </c>
      <c r="AF9" s="178">
        <v>1.1437428000000001</v>
      </c>
      <c r="AG9" s="177">
        <v>16668.674040000002</v>
      </c>
      <c r="AH9" s="177">
        <v>10529.266890000001</v>
      </c>
      <c r="AI9" s="127">
        <v>0.11964945754</v>
      </c>
      <c r="AJ9" s="127">
        <v>0.15637050515000001</v>
      </c>
      <c r="AK9" s="127">
        <v>0</v>
      </c>
    </row>
    <row r="10" spans="1:37" ht="15" customHeight="1" x14ac:dyDescent="0.25">
      <c r="A10" s="8"/>
      <c r="B10" s="128">
        <v>57832914000136</v>
      </c>
      <c r="C10" s="124" t="s">
        <v>7557</v>
      </c>
      <c r="D10" s="121"/>
      <c r="E10" s="125" t="s">
        <v>3262</v>
      </c>
      <c r="F10" s="125" t="s">
        <v>160</v>
      </c>
      <c r="G10" s="125" t="s">
        <v>3305</v>
      </c>
      <c r="H10" s="126">
        <v>1000</v>
      </c>
      <c r="I10" s="126">
        <v>1000</v>
      </c>
      <c r="J10" s="126">
        <v>1000</v>
      </c>
      <c r="K10" s="125" t="s">
        <v>211</v>
      </c>
      <c r="L10" s="125" t="s">
        <v>212</v>
      </c>
      <c r="M10" s="152">
        <v>5.0000000000000001E-3</v>
      </c>
      <c r="N10" s="127" t="s">
        <v>44</v>
      </c>
      <c r="O10" s="154">
        <v>45625</v>
      </c>
      <c r="P10" s="152">
        <v>1.1158764697000001E-2</v>
      </c>
      <c r="Q10" s="152">
        <v>4.9561596312000002E-2</v>
      </c>
      <c r="R10" s="152" t="s">
        <v>44</v>
      </c>
      <c r="S10" s="152" t="s">
        <v>44</v>
      </c>
      <c r="T10" s="152" t="s">
        <v>44</v>
      </c>
      <c r="U10" s="152">
        <v>1.0568231007</v>
      </c>
      <c r="V10" s="152">
        <v>1.214927211</v>
      </c>
      <c r="W10" s="152" t="s">
        <v>44</v>
      </c>
      <c r="X10" s="152" t="s">
        <v>44</v>
      </c>
      <c r="Y10" s="152" t="s">
        <v>44</v>
      </c>
      <c r="Z10" s="152" t="s">
        <v>44</v>
      </c>
      <c r="AA10" s="152">
        <v>4.2339474572000001E-3</v>
      </c>
      <c r="AB10" s="175" t="s">
        <v>44</v>
      </c>
      <c r="AC10" s="174">
        <v>3.7208115263999999</v>
      </c>
      <c r="AD10" s="152">
        <v>-1.1436231654E-3</v>
      </c>
      <c r="AE10" s="152">
        <v>-1.1436231654E-3</v>
      </c>
      <c r="AF10" s="178">
        <v>1.0569862999999999</v>
      </c>
      <c r="AG10" s="177">
        <v>12350.293449999999</v>
      </c>
      <c r="AH10" s="177">
        <v>11967.11009</v>
      </c>
      <c r="AI10" s="127">
        <v>0.3006148495</v>
      </c>
      <c r="AJ10" s="127">
        <v>0.32573829000999999</v>
      </c>
      <c r="AK10" s="127">
        <v>0</v>
      </c>
    </row>
    <row r="11" spans="1:37" ht="15" customHeight="1" x14ac:dyDescent="0.25">
      <c r="A11" s="8"/>
      <c r="B11" s="128">
        <v>41888219000156</v>
      </c>
      <c r="C11" s="124" t="s">
        <v>7558</v>
      </c>
      <c r="D11" s="121"/>
      <c r="E11" s="125" t="s">
        <v>7559</v>
      </c>
      <c r="F11" s="125" t="s">
        <v>160</v>
      </c>
      <c r="G11" s="125" t="s">
        <v>3328</v>
      </c>
      <c r="H11" s="126">
        <v>500</v>
      </c>
      <c r="I11" s="126">
        <v>100</v>
      </c>
      <c r="J11" s="126">
        <v>500</v>
      </c>
      <c r="K11" s="125" t="s">
        <v>211</v>
      </c>
      <c r="L11" s="125" t="s">
        <v>212</v>
      </c>
      <c r="M11" s="152">
        <v>4.0000000000000001E-3</v>
      </c>
      <c r="N11" s="127" t="s">
        <v>44</v>
      </c>
      <c r="O11" s="154">
        <v>44413</v>
      </c>
      <c r="P11" s="152">
        <v>1.0639705262000001E-2</v>
      </c>
      <c r="Q11" s="152">
        <v>4.2905255947000003E-2</v>
      </c>
      <c r="R11" s="152">
        <v>0.12177243450000001</v>
      </c>
      <c r="S11" s="152">
        <v>0.26989472947999998</v>
      </c>
      <c r="T11" s="152">
        <v>0.43289952147999999</v>
      </c>
      <c r="U11" s="152">
        <v>1.0076640750000001</v>
      </c>
      <c r="V11" s="152">
        <v>1.0517571431000001</v>
      </c>
      <c r="W11" s="152">
        <v>1.0623627403</v>
      </c>
      <c r="X11" s="152">
        <v>1.0714246187000001</v>
      </c>
      <c r="Y11" s="152">
        <v>1.0321265409</v>
      </c>
      <c r="Z11" s="152">
        <v>3.5744148655000004E-3</v>
      </c>
      <c r="AA11" s="152">
        <v>3.8662324383000003E-3</v>
      </c>
      <c r="AB11" s="175">
        <v>1.8192533323</v>
      </c>
      <c r="AC11" s="174">
        <v>1.4394749479</v>
      </c>
      <c r="AD11" s="152">
        <v>-1.339764553E-3</v>
      </c>
      <c r="AE11" s="152">
        <v>-4.1200213480000001E-3</v>
      </c>
      <c r="AF11" s="178">
        <v>1.5358833999999999</v>
      </c>
      <c r="AG11" s="177">
        <v>1575735.7579999999</v>
      </c>
      <c r="AH11" s="177">
        <v>-60462.91388</v>
      </c>
      <c r="AI11" s="127">
        <v>0.34195609349</v>
      </c>
      <c r="AJ11" s="127">
        <v>0.17745265078</v>
      </c>
      <c r="AK11" s="127">
        <v>0</v>
      </c>
    </row>
    <row r="12" spans="1:37" ht="15" customHeight="1" x14ac:dyDescent="0.25">
      <c r="A12" s="8"/>
      <c r="B12" s="128">
        <v>30921203000181</v>
      </c>
      <c r="C12" s="124" t="s">
        <v>7560</v>
      </c>
      <c r="D12" s="121" t="s">
        <v>3266</v>
      </c>
      <c r="E12" s="125" t="s">
        <v>7559</v>
      </c>
      <c r="F12" s="125" t="s">
        <v>160</v>
      </c>
      <c r="G12" s="125" t="s">
        <v>3328</v>
      </c>
      <c r="H12" s="126">
        <v>1000</v>
      </c>
      <c r="I12" s="126">
        <v>1000</v>
      </c>
      <c r="J12" s="126">
        <v>1000</v>
      </c>
      <c r="K12" s="125" t="s">
        <v>211</v>
      </c>
      <c r="L12" s="125" t="s">
        <v>212</v>
      </c>
      <c r="M12" s="152">
        <v>4.0000000000000001E-3</v>
      </c>
      <c r="N12" s="127" t="s">
        <v>44</v>
      </c>
      <c r="O12" s="154">
        <v>43336</v>
      </c>
      <c r="P12" s="152">
        <v>1.0591961538000001E-2</v>
      </c>
      <c r="Q12" s="152">
        <v>4.2786348343999997E-2</v>
      </c>
      <c r="R12" s="152">
        <v>0.12145516814</v>
      </c>
      <c r="S12" s="152">
        <v>0.26930938382000003</v>
      </c>
      <c r="T12" s="152">
        <v>0.43195336672000001</v>
      </c>
      <c r="U12" s="152">
        <v>1.0031423674</v>
      </c>
      <c r="V12" s="152">
        <v>1.0488423040000001</v>
      </c>
      <c r="W12" s="152">
        <v>1.0595948564</v>
      </c>
      <c r="X12" s="152">
        <v>1.0691009211</v>
      </c>
      <c r="Y12" s="152">
        <v>1.0298707023</v>
      </c>
      <c r="Z12" s="152">
        <v>3.5744382253000001E-3</v>
      </c>
      <c r="AA12" s="152">
        <v>5.9637446659000001E-3</v>
      </c>
      <c r="AB12" s="175">
        <v>1.7380391537</v>
      </c>
      <c r="AC12" s="174">
        <v>0.96553024130999998</v>
      </c>
      <c r="AD12" s="152">
        <v>-1.3464745773E-3</v>
      </c>
      <c r="AE12" s="152">
        <v>-2.9424857277999997E-2</v>
      </c>
      <c r="AF12" s="178">
        <v>1.76370596</v>
      </c>
      <c r="AG12" s="177">
        <v>435877.25964</v>
      </c>
      <c r="AH12" s="177">
        <v>-29478.75058</v>
      </c>
      <c r="AI12" s="127">
        <v>0.34217578349999994</v>
      </c>
      <c r="AJ12" s="127">
        <v>0.1775666554</v>
      </c>
      <c r="AK12" s="127">
        <v>0</v>
      </c>
    </row>
    <row r="13" spans="1:37" ht="15" customHeight="1" x14ac:dyDescent="0.25">
      <c r="A13" s="38"/>
      <c r="B13" s="128">
        <v>45605070000101</v>
      </c>
      <c r="C13" s="124" t="s">
        <v>7561</v>
      </c>
      <c r="D13" s="121"/>
      <c r="E13" s="125" t="s">
        <v>7559</v>
      </c>
      <c r="F13" s="125" t="s">
        <v>160</v>
      </c>
      <c r="G13" s="125" t="s">
        <v>3328</v>
      </c>
      <c r="H13" s="126">
        <v>1000</v>
      </c>
      <c r="I13" s="126">
        <v>1000</v>
      </c>
      <c r="J13" s="126">
        <v>1000</v>
      </c>
      <c r="K13" s="125" t="s">
        <v>211</v>
      </c>
      <c r="L13" s="125" t="s">
        <v>212</v>
      </c>
      <c r="M13" s="152">
        <v>4.0000000000000001E-3</v>
      </c>
      <c r="N13" s="127" t="s">
        <v>44</v>
      </c>
      <c r="O13" s="154">
        <v>44795</v>
      </c>
      <c r="P13" s="152">
        <v>1.0510200296000001E-2</v>
      </c>
      <c r="Q13" s="152">
        <v>4.2391713735999995E-2</v>
      </c>
      <c r="R13" s="152">
        <v>0.12013472504999999</v>
      </c>
      <c r="S13" s="152">
        <v>0.26677676990999999</v>
      </c>
      <c r="T13" s="152" t="s">
        <v>44</v>
      </c>
      <c r="U13" s="152">
        <v>0.99539893245</v>
      </c>
      <c r="V13" s="152">
        <v>1.0391684363</v>
      </c>
      <c r="W13" s="152">
        <v>1.0480750938000001</v>
      </c>
      <c r="X13" s="152">
        <v>1.059046983</v>
      </c>
      <c r="Y13" s="152" t="s">
        <v>44</v>
      </c>
      <c r="Z13" s="152">
        <v>3.5755571113999999E-3</v>
      </c>
      <c r="AA13" s="152">
        <v>4.4175731410999999E-3</v>
      </c>
      <c r="AB13" s="175">
        <v>1.4016224289000001</v>
      </c>
      <c r="AC13" s="174">
        <v>0.29094736456999998</v>
      </c>
      <c r="AD13" s="152">
        <v>-1.3766629356000001E-3</v>
      </c>
      <c r="AE13" s="152">
        <v>-4.1266683705000005E-3</v>
      </c>
      <c r="AF13" s="178">
        <v>1.3700882299999999</v>
      </c>
      <c r="AG13" s="177">
        <v>19980.87801</v>
      </c>
      <c r="AH13" s="177">
        <v>-6928.8663299999998</v>
      </c>
      <c r="AI13" s="127">
        <v>0.34178438634999997</v>
      </c>
      <c r="AJ13" s="127">
        <v>0.17736354609999999</v>
      </c>
      <c r="AK13" s="127">
        <v>0</v>
      </c>
    </row>
    <row r="14" spans="1:37" ht="15" x14ac:dyDescent="0.25">
      <c r="A14" s="39"/>
      <c r="B14" s="128">
        <v>32312678000104</v>
      </c>
      <c r="C14" s="124" t="s">
        <v>7562</v>
      </c>
      <c r="D14" s="121"/>
      <c r="E14" s="125" t="s">
        <v>7559</v>
      </c>
      <c r="F14" s="125" t="s">
        <v>160</v>
      </c>
      <c r="G14" s="125" t="s">
        <v>7563</v>
      </c>
      <c r="H14" s="126" t="s">
        <v>44</v>
      </c>
      <c r="I14" s="126" t="s">
        <v>44</v>
      </c>
      <c r="J14" s="126" t="s">
        <v>44</v>
      </c>
      <c r="K14" s="125" t="s">
        <v>7564</v>
      </c>
      <c r="L14" s="125" t="s">
        <v>220</v>
      </c>
      <c r="M14" s="152">
        <v>3.2500000000000003E-3</v>
      </c>
      <c r="N14" s="127" t="s">
        <v>44</v>
      </c>
      <c r="O14" s="154">
        <v>43635</v>
      </c>
      <c r="P14" s="152">
        <v>1.12200515E-2</v>
      </c>
      <c r="Q14" s="152">
        <v>4.6061528838999999E-2</v>
      </c>
      <c r="R14" s="152">
        <v>0.13125887603</v>
      </c>
      <c r="S14" s="152">
        <v>0.29403628460999998</v>
      </c>
      <c r="T14" s="152">
        <v>0.45386026633999998</v>
      </c>
      <c r="U14" s="152">
        <v>1.0626274446999999</v>
      </c>
      <c r="V14" s="152">
        <v>1.1291283763</v>
      </c>
      <c r="W14" s="152">
        <v>1.145124016</v>
      </c>
      <c r="X14" s="152">
        <v>1.1672614532000001</v>
      </c>
      <c r="Y14" s="152">
        <v>1.0821015119999999</v>
      </c>
      <c r="Z14" s="152">
        <v>4.5938201975000001E-3</v>
      </c>
      <c r="AA14" s="152">
        <v>7.8629974521999997E-3</v>
      </c>
      <c r="AB14" s="175">
        <v>3.2786566171999998</v>
      </c>
      <c r="AC14" s="174">
        <v>2.3190536861000002</v>
      </c>
      <c r="AD14" s="152">
        <v>-2.7879273913000002E-3</v>
      </c>
      <c r="AE14" s="152">
        <v>-1.4471597417E-2</v>
      </c>
      <c r="AF14" s="178">
        <v>1.7963484700000001</v>
      </c>
      <c r="AG14" s="177">
        <v>7121690.0580000002</v>
      </c>
      <c r="AH14" s="177">
        <v>497544.15201999998</v>
      </c>
      <c r="AI14" s="127">
        <v>0.40029705669000004</v>
      </c>
      <c r="AJ14" s="127">
        <v>0.23495141750999998</v>
      </c>
      <c r="AK14" s="127">
        <v>0</v>
      </c>
    </row>
    <row r="15" spans="1:37" ht="15" x14ac:dyDescent="0.25">
      <c r="A15" s="39"/>
      <c r="B15" s="128">
        <v>42860699000100</v>
      </c>
      <c r="C15" s="124" t="s">
        <v>7565</v>
      </c>
      <c r="D15" s="121"/>
      <c r="E15" s="125" t="s">
        <v>2778</v>
      </c>
      <c r="F15" s="125" t="s">
        <v>160</v>
      </c>
      <c r="G15" s="125" t="s">
        <v>3328</v>
      </c>
      <c r="H15" s="126">
        <v>500</v>
      </c>
      <c r="I15" s="126">
        <v>100</v>
      </c>
      <c r="J15" s="126">
        <v>100</v>
      </c>
      <c r="K15" s="125" t="s">
        <v>211</v>
      </c>
      <c r="L15" s="125" t="s">
        <v>212</v>
      </c>
      <c r="M15" s="152">
        <v>1.5199999999999999E-3</v>
      </c>
      <c r="N15" s="127" t="s">
        <v>44</v>
      </c>
      <c r="O15" s="154">
        <v>44522</v>
      </c>
      <c r="P15" s="152">
        <v>1.0741478364999999E-2</v>
      </c>
      <c r="Q15" s="152">
        <v>4.3237688267000002E-2</v>
      </c>
      <c r="R15" s="152">
        <v>0.12177411584</v>
      </c>
      <c r="S15" s="152">
        <v>0.26909372246000002</v>
      </c>
      <c r="T15" s="152">
        <v>0.43043880919999999</v>
      </c>
      <c r="U15" s="152">
        <v>1.0173027912000001</v>
      </c>
      <c r="V15" s="152">
        <v>1.0599062163000001</v>
      </c>
      <c r="W15" s="152">
        <v>1.0623774085</v>
      </c>
      <c r="X15" s="152">
        <v>1.0682447913999999</v>
      </c>
      <c r="Y15" s="152">
        <v>1.026259668</v>
      </c>
      <c r="Z15" s="152">
        <v>3.5367629939000002E-3</v>
      </c>
      <c r="AA15" s="152">
        <v>3.9052672612E-3</v>
      </c>
      <c r="AB15" s="175">
        <v>1.8442863984</v>
      </c>
      <c r="AC15" s="174">
        <v>0.87620241402999999</v>
      </c>
      <c r="AD15" s="152">
        <v>-1.3122054426999998E-3</v>
      </c>
      <c r="AE15" s="152">
        <v>-4.0292574363000001E-3</v>
      </c>
      <c r="AF15" s="178">
        <v>14.971406</v>
      </c>
      <c r="AG15" s="177">
        <v>307529.26478000003</v>
      </c>
      <c r="AH15" s="177">
        <v>-15552.766659999999</v>
      </c>
      <c r="AI15" s="127">
        <v>0.33710794468000005</v>
      </c>
      <c r="AJ15" s="127">
        <v>0.17493678141999999</v>
      </c>
      <c r="AK15" s="127">
        <v>0</v>
      </c>
    </row>
    <row r="16" spans="1:37" ht="15" x14ac:dyDescent="0.25">
      <c r="A16" s="39"/>
      <c r="B16" s="128">
        <v>32319627000104</v>
      </c>
      <c r="C16" s="124" t="s">
        <v>7566</v>
      </c>
      <c r="D16" s="121" t="s">
        <v>3267</v>
      </c>
      <c r="E16" s="125" t="s">
        <v>7559</v>
      </c>
      <c r="F16" s="125" t="s">
        <v>160</v>
      </c>
      <c r="G16" s="125" t="s">
        <v>3324</v>
      </c>
      <c r="H16" s="126">
        <v>100</v>
      </c>
      <c r="I16" s="126">
        <v>100</v>
      </c>
      <c r="J16" s="126">
        <v>100</v>
      </c>
      <c r="K16" s="125" t="s">
        <v>210</v>
      </c>
      <c r="L16" s="125" t="s">
        <v>3312</v>
      </c>
      <c r="M16" s="152">
        <v>6.9999999999999993E-3</v>
      </c>
      <c r="N16" s="127" t="s">
        <v>44</v>
      </c>
      <c r="O16" s="154">
        <v>43549</v>
      </c>
      <c r="P16" s="152">
        <v>1.7740709431E-2</v>
      </c>
      <c r="Q16" s="152">
        <v>5.3289120985999999E-2</v>
      </c>
      <c r="R16" s="152">
        <v>9.9220391209999995E-2</v>
      </c>
      <c r="S16" s="152">
        <v>0.28627470450000003</v>
      </c>
      <c r="T16" s="152">
        <v>0.33876312884999998</v>
      </c>
      <c r="U16" s="152">
        <v>1.6801852230000001</v>
      </c>
      <c r="V16" s="152">
        <v>1.3063018135</v>
      </c>
      <c r="W16" s="152">
        <v>0.86561500663999991</v>
      </c>
      <c r="X16" s="152">
        <v>1.1364496325</v>
      </c>
      <c r="Y16" s="152">
        <v>0.80768492231</v>
      </c>
      <c r="Z16" s="152">
        <v>3.4008774950000001E-2</v>
      </c>
      <c r="AA16" s="152">
        <v>3.7056202724000002E-2</v>
      </c>
      <c r="AB16" s="175">
        <v>-0.39137741934999998</v>
      </c>
      <c r="AC16" s="174">
        <v>0.40533111183999998</v>
      </c>
      <c r="AD16" s="152">
        <v>-2.6892192152000002E-2</v>
      </c>
      <c r="AE16" s="152">
        <v>-6.3215048583000005E-2</v>
      </c>
      <c r="AF16" s="178">
        <v>1.7920417900000001</v>
      </c>
      <c r="AG16" s="177">
        <v>1007661.3779</v>
      </c>
      <c r="AH16" s="177">
        <v>-87973.240699999995</v>
      </c>
      <c r="AI16" s="127">
        <v>1.0074184701</v>
      </c>
      <c r="AJ16" s="127">
        <v>2.6868547229000003E-2</v>
      </c>
      <c r="AK16" s="127">
        <v>0</v>
      </c>
    </row>
    <row r="17" spans="1:37" ht="15" x14ac:dyDescent="0.25">
      <c r="A17" s="39"/>
      <c r="B17" s="128">
        <v>30910199000156</v>
      </c>
      <c r="C17" s="124" t="s">
        <v>7567</v>
      </c>
      <c r="D17" s="121" t="s">
        <v>3266</v>
      </c>
      <c r="E17" s="125" t="s">
        <v>7559</v>
      </c>
      <c r="F17" s="125" t="s">
        <v>160</v>
      </c>
      <c r="G17" s="125" t="s">
        <v>3324</v>
      </c>
      <c r="H17" s="126">
        <v>500</v>
      </c>
      <c r="I17" s="126">
        <v>100</v>
      </c>
      <c r="J17" s="126">
        <v>100</v>
      </c>
      <c r="K17" s="125" t="s">
        <v>210</v>
      </c>
      <c r="L17" s="125" t="s">
        <v>3312</v>
      </c>
      <c r="M17" s="152">
        <v>6.9999999999999993E-3</v>
      </c>
      <c r="N17" s="127" t="s">
        <v>44</v>
      </c>
      <c r="O17" s="154">
        <v>43336</v>
      </c>
      <c r="P17" s="152">
        <v>1.7715761322E-2</v>
      </c>
      <c r="Q17" s="152">
        <v>5.3224739329000001E-2</v>
      </c>
      <c r="R17" s="152">
        <v>9.9121099313999997E-2</v>
      </c>
      <c r="S17" s="152">
        <v>0.28608255551</v>
      </c>
      <c r="T17" s="152">
        <v>0.33848628426999999</v>
      </c>
      <c r="U17" s="152">
        <v>1.6778224400999999</v>
      </c>
      <c r="V17" s="152">
        <v>1.304723595</v>
      </c>
      <c r="W17" s="152">
        <v>0.8647487678100001</v>
      </c>
      <c r="X17" s="152">
        <v>1.1356868418999999</v>
      </c>
      <c r="Y17" s="152">
        <v>0.80702486464000001</v>
      </c>
      <c r="Z17" s="152">
        <v>3.4005524350999995E-2</v>
      </c>
      <c r="AA17" s="152">
        <v>3.5903004241999999E-2</v>
      </c>
      <c r="AB17" s="175">
        <v>-0.39404961021000001</v>
      </c>
      <c r="AC17" s="174">
        <v>0.59985861262999995</v>
      </c>
      <c r="AD17" s="152">
        <v>-2.6891896982999999E-2</v>
      </c>
      <c r="AE17" s="152">
        <v>-6.2969272723999992E-2</v>
      </c>
      <c r="AF17" s="178">
        <v>1.9531938200000001</v>
      </c>
      <c r="AG17" s="177">
        <v>589364.76058</v>
      </c>
      <c r="AH17" s="177">
        <v>-166604.90285000001</v>
      </c>
      <c r="AI17" s="127">
        <v>1.0078196601</v>
      </c>
      <c r="AJ17" s="127">
        <v>2.6879247243000001E-2</v>
      </c>
      <c r="AK17" s="127">
        <v>0</v>
      </c>
    </row>
    <row r="18" spans="1:37" ht="14.65" customHeight="1" x14ac:dyDescent="0.25">
      <c r="A18" s="39"/>
      <c r="B18" s="128">
        <v>39959156000130</v>
      </c>
      <c r="C18" s="124" t="s">
        <v>7568</v>
      </c>
      <c r="D18" s="121"/>
      <c r="E18" s="125" t="s">
        <v>7559</v>
      </c>
      <c r="F18" s="125" t="s">
        <v>160</v>
      </c>
      <c r="G18" s="125" t="s">
        <v>3324</v>
      </c>
      <c r="H18" s="126">
        <v>100</v>
      </c>
      <c r="I18" s="126">
        <v>100</v>
      </c>
      <c r="J18" s="126">
        <v>100</v>
      </c>
      <c r="K18" s="125" t="s">
        <v>210</v>
      </c>
      <c r="L18" s="125" t="s">
        <v>3312</v>
      </c>
      <c r="M18" s="152">
        <v>6.9999999999999993E-3</v>
      </c>
      <c r="N18" s="127" t="s">
        <v>44</v>
      </c>
      <c r="O18" s="154">
        <v>44295</v>
      </c>
      <c r="P18" s="152">
        <v>1.8902511559999998E-2</v>
      </c>
      <c r="Q18" s="152">
        <v>5.8296467621000006E-2</v>
      </c>
      <c r="R18" s="152">
        <v>5.5299558166000004E-2</v>
      </c>
      <c r="S18" s="152">
        <v>0.21743027240000001</v>
      </c>
      <c r="T18" s="152">
        <v>0.24260096194</v>
      </c>
      <c r="U18" s="152">
        <v>1.7902170555000001</v>
      </c>
      <c r="V18" s="152">
        <v>1.4290493061999998</v>
      </c>
      <c r="W18" s="152">
        <v>0.48244243773999995</v>
      </c>
      <c r="X18" s="152">
        <v>0.86315189321999997</v>
      </c>
      <c r="Y18" s="152">
        <v>0.57841341753999997</v>
      </c>
      <c r="Z18" s="152">
        <v>6.7511297264E-2</v>
      </c>
      <c r="AA18" s="152">
        <v>5.9827819888000004E-2</v>
      </c>
      <c r="AB18" s="175">
        <v>-0.75968115159000005</v>
      </c>
      <c r="AC18" s="174">
        <v>-0.44871361235000001</v>
      </c>
      <c r="AD18" s="152">
        <v>-7.1854256135000003E-2</v>
      </c>
      <c r="AE18" s="152">
        <v>-7.1854256135000003E-2</v>
      </c>
      <c r="AF18" s="178">
        <v>1.35426224</v>
      </c>
      <c r="AG18" s="177">
        <v>70849.359190000003</v>
      </c>
      <c r="AH18" s="177">
        <v>-4918.4289600000002</v>
      </c>
      <c r="AI18" s="127">
        <v>0.96870596475000004</v>
      </c>
      <c r="AJ18" s="127">
        <v>1.3176466935999999E-2</v>
      </c>
      <c r="AK18" s="127">
        <v>0</v>
      </c>
    </row>
    <row r="19" spans="1:37" ht="14.65" customHeight="1" x14ac:dyDescent="0.25">
      <c r="A19" s="39"/>
      <c r="B19" s="128">
        <v>37368116000198</v>
      </c>
      <c r="C19" s="124" t="s">
        <v>7569</v>
      </c>
      <c r="D19" s="121"/>
      <c r="E19" s="125" t="s">
        <v>7559</v>
      </c>
      <c r="F19" s="125" t="s">
        <v>160</v>
      </c>
      <c r="G19" s="125" t="s">
        <v>3324</v>
      </c>
      <c r="H19" s="126">
        <v>500</v>
      </c>
      <c r="I19" s="126">
        <v>100</v>
      </c>
      <c r="J19" s="126">
        <v>100</v>
      </c>
      <c r="K19" s="125" t="s">
        <v>210</v>
      </c>
      <c r="L19" s="125" t="s">
        <v>3312</v>
      </c>
      <c r="M19" s="152">
        <v>6.9999999999999993E-3</v>
      </c>
      <c r="N19" s="127" t="s">
        <v>44</v>
      </c>
      <c r="O19" s="154">
        <v>44041</v>
      </c>
      <c r="P19" s="152">
        <v>1.8842601208E-2</v>
      </c>
      <c r="Q19" s="152">
        <v>5.7887129894999993E-2</v>
      </c>
      <c r="R19" s="152">
        <v>5.4673919208999999E-2</v>
      </c>
      <c r="S19" s="152">
        <v>0.21649927782</v>
      </c>
      <c r="T19" s="152">
        <v>0.24234412107</v>
      </c>
      <c r="U19" s="152">
        <v>1.7845430723000002</v>
      </c>
      <c r="V19" s="152">
        <v>1.4190150139</v>
      </c>
      <c r="W19" s="152">
        <v>0.47698426060999999</v>
      </c>
      <c r="X19" s="152">
        <v>0.85945604295</v>
      </c>
      <c r="Y19" s="152">
        <v>0.57780105306999996</v>
      </c>
      <c r="Z19" s="152">
        <v>6.7478195539000002E-2</v>
      </c>
      <c r="AA19" s="152">
        <v>9.703983982900001E-2</v>
      </c>
      <c r="AB19" s="175">
        <v>-0.76845617087999996</v>
      </c>
      <c r="AC19" s="174">
        <v>0.43334053616000001</v>
      </c>
      <c r="AD19" s="152">
        <v>-7.1956363888999994E-2</v>
      </c>
      <c r="AE19" s="152">
        <v>-7.1956363888999994E-2</v>
      </c>
      <c r="AF19" s="178">
        <v>1.85043154</v>
      </c>
      <c r="AG19" s="177">
        <v>31479.627079999998</v>
      </c>
      <c r="AH19" s="177">
        <v>-11020.96089</v>
      </c>
      <c r="AI19" s="127">
        <v>0.96843596558</v>
      </c>
      <c r="AJ19" s="127">
        <v>1.3172794371000001E-2</v>
      </c>
      <c r="AK19" s="127">
        <v>0</v>
      </c>
    </row>
    <row r="20" spans="1:37" ht="14.65" customHeight="1" x14ac:dyDescent="0.25">
      <c r="A20" s="39"/>
      <c r="B20" s="128">
        <v>35789436000196</v>
      </c>
      <c r="C20" s="124" t="s">
        <v>7570</v>
      </c>
      <c r="D20" s="121" t="s">
        <v>3267</v>
      </c>
      <c r="E20" s="125" t="s">
        <v>7559</v>
      </c>
      <c r="F20" s="125" t="s">
        <v>160</v>
      </c>
      <c r="G20" s="125" t="s">
        <v>3328</v>
      </c>
      <c r="H20" s="126">
        <v>500</v>
      </c>
      <c r="I20" s="126">
        <v>100</v>
      </c>
      <c r="J20" s="126">
        <v>100</v>
      </c>
      <c r="K20" s="125" t="s">
        <v>218</v>
      </c>
      <c r="L20" s="125" t="s">
        <v>7571</v>
      </c>
      <c r="M20" s="152">
        <v>6.9999999999999993E-3</v>
      </c>
      <c r="N20" s="127" t="s">
        <v>44</v>
      </c>
      <c r="O20" s="154">
        <v>43866</v>
      </c>
      <c r="P20" s="152">
        <v>1.2044721047999999E-2</v>
      </c>
      <c r="Q20" s="152">
        <v>4.5146283775000004E-2</v>
      </c>
      <c r="R20" s="152">
        <v>0.13897228896</v>
      </c>
      <c r="S20" s="152">
        <v>0.28454988257000002</v>
      </c>
      <c r="T20" s="152">
        <v>0.44720622681</v>
      </c>
      <c r="U20" s="152">
        <v>1.1407301607</v>
      </c>
      <c r="V20" s="152">
        <v>1.1066925345</v>
      </c>
      <c r="W20" s="152">
        <v>1.2124170985</v>
      </c>
      <c r="X20" s="152">
        <v>1.1296024566</v>
      </c>
      <c r="Y20" s="152">
        <v>1.0662368356</v>
      </c>
      <c r="Z20" s="152">
        <v>8.7839967420000001E-3</v>
      </c>
      <c r="AA20" s="152">
        <v>1.1328943601000001E-2</v>
      </c>
      <c r="AB20" s="175">
        <v>2.4978031408999999</v>
      </c>
      <c r="AC20" s="174">
        <v>1.4465540750999999</v>
      </c>
      <c r="AD20" s="152">
        <v>-5.2499910023999993E-3</v>
      </c>
      <c r="AE20" s="152">
        <v>-3.5932470520000002E-2</v>
      </c>
      <c r="AF20" s="178">
        <v>1.7026338999999999</v>
      </c>
      <c r="AG20" s="177">
        <v>458361.81958000001</v>
      </c>
      <c r="AH20" s="177">
        <v>-40045.424930000001</v>
      </c>
      <c r="AI20" s="127">
        <v>0.60801350775999996</v>
      </c>
      <c r="AJ20" s="127">
        <v>6.4924006355000008E-2</v>
      </c>
      <c r="AK20" s="127">
        <v>0</v>
      </c>
    </row>
    <row r="21" spans="1:37" ht="14.65" customHeight="1" x14ac:dyDescent="0.25">
      <c r="A21" s="39"/>
      <c r="B21" s="128">
        <v>32102131000176</v>
      </c>
      <c r="C21" s="124" t="s">
        <v>7572</v>
      </c>
      <c r="D21" s="121" t="s">
        <v>3274</v>
      </c>
      <c r="E21" s="125" t="s">
        <v>7559</v>
      </c>
      <c r="F21" s="125" t="s">
        <v>160</v>
      </c>
      <c r="G21" s="125" t="s">
        <v>3328</v>
      </c>
      <c r="H21" s="126">
        <v>1000</v>
      </c>
      <c r="I21" s="126">
        <v>1000</v>
      </c>
      <c r="J21" s="126">
        <v>1000</v>
      </c>
      <c r="K21" s="125" t="s">
        <v>218</v>
      </c>
      <c r="L21" s="125" t="s">
        <v>7571</v>
      </c>
      <c r="M21" s="152">
        <v>6.9999999999999993E-3</v>
      </c>
      <c r="N21" s="127" t="s">
        <v>44</v>
      </c>
      <c r="O21" s="154">
        <v>43447</v>
      </c>
      <c r="P21" s="152">
        <v>1.2012131783E-2</v>
      </c>
      <c r="Q21" s="152">
        <v>4.5078018213000004E-2</v>
      </c>
      <c r="R21" s="152">
        <v>0.13865584887000001</v>
      </c>
      <c r="S21" s="152">
        <v>0.28389998976000003</v>
      </c>
      <c r="T21" s="152">
        <v>0.44621703768000004</v>
      </c>
      <c r="U21" s="152">
        <v>1.1376436999999999</v>
      </c>
      <c r="V21" s="152">
        <v>1.105019108</v>
      </c>
      <c r="W21" s="152">
        <v>1.2096564232</v>
      </c>
      <c r="X21" s="152">
        <v>1.1270225205</v>
      </c>
      <c r="Y21" s="152">
        <v>1.0638783938</v>
      </c>
      <c r="Z21" s="152">
        <v>8.7795517910999998E-3</v>
      </c>
      <c r="AA21" s="152">
        <v>1.0368186032E-2</v>
      </c>
      <c r="AB21" s="175">
        <v>2.4666620670000001</v>
      </c>
      <c r="AC21" s="174">
        <v>1.4546383999000001</v>
      </c>
      <c r="AD21" s="152">
        <v>-5.2572840677000002E-3</v>
      </c>
      <c r="AE21" s="152">
        <v>-3.6257066375000001E-2</v>
      </c>
      <c r="AF21" s="178">
        <v>1.83505476</v>
      </c>
      <c r="AG21" s="177">
        <v>275165.00630000001</v>
      </c>
      <c r="AH21" s="177">
        <v>19007.863000000001</v>
      </c>
      <c r="AI21" s="127">
        <v>0.60815259707000002</v>
      </c>
      <c r="AJ21" s="127">
        <v>6.4938858384999992E-2</v>
      </c>
      <c r="AK21" s="127">
        <v>0</v>
      </c>
    </row>
    <row r="22" spans="1:37" ht="14.65" customHeight="1" x14ac:dyDescent="0.25">
      <c r="A22" s="39"/>
      <c r="B22" s="128">
        <v>52286231000107</v>
      </c>
      <c r="C22" s="124" t="s">
        <v>7573</v>
      </c>
      <c r="D22" s="121"/>
      <c r="E22" s="125" t="s">
        <v>7559</v>
      </c>
      <c r="F22" s="125" t="s">
        <v>160</v>
      </c>
      <c r="G22" s="125" t="s">
        <v>4633</v>
      </c>
      <c r="H22" s="126">
        <v>1000</v>
      </c>
      <c r="I22" s="126">
        <v>1000</v>
      </c>
      <c r="J22" s="126">
        <v>1000</v>
      </c>
      <c r="K22" s="125" t="s">
        <v>211</v>
      </c>
      <c r="L22" s="125" t="s">
        <v>212</v>
      </c>
      <c r="M22" s="152">
        <v>3.0000000000000001E-3</v>
      </c>
      <c r="N22" s="127" t="s">
        <v>44</v>
      </c>
      <c r="O22" s="154">
        <v>45198</v>
      </c>
      <c r="P22" s="152">
        <v>1.0953954774000001E-2</v>
      </c>
      <c r="Q22" s="152">
        <v>4.2553741463000005E-2</v>
      </c>
      <c r="R22" s="152">
        <v>0.12487058591</v>
      </c>
      <c r="S22" s="152" t="s">
        <v>44</v>
      </c>
      <c r="T22" s="152" t="s">
        <v>44</v>
      </c>
      <c r="U22" s="152">
        <v>1.0374259843</v>
      </c>
      <c r="V22" s="152">
        <v>1.0431402998000001</v>
      </c>
      <c r="W22" s="152">
        <v>1.0893915225000002</v>
      </c>
      <c r="X22" s="152" t="s">
        <v>44</v>
      </c>
      <c r="Y22" s="152" t="s">
        <v>44</v>
      </c>
      <c r="Z22" s="152">
        <v>1.8308559572999998E-3</v>
      </c>
      <c r="AA22" s="152">
        <v>1.9829100386E-3</v>
      </c>
      <c r="AB22" s="175">
        <v>5.1960602402999996</v>
      </c>
      <c r="AC22" s="174">
        <v>7.3553703538999997</v>
      </c>
      <c r="AD22" s="152">
        <v>0</v>
      </c>
      <c r="AE22" s="152">
        <v>0</v>
      </c>
      <c r="AF22" s="178">
        <v>1.2128091999999999</v>
      </c>
      <c r="AG22" s="177">
        <v>1713668.0785000001</v>
      </c>
      <c r="AH22" s="177">
        <v>908504.42813000001</v>
      </c>
      <c r="AI22" s="127">
        <v>0</v>
      </c>
      <c r="AJ22" s="127">
        <v>0.75400895946999991</v>
      </c>
      <c r="AK22" s="127">
        <v>0</v>
      </c>
    </row>
    <row r="23" spans="1:37" ht="14.65" customHeight="1" x14ac:dyDescent="0.25">
      <c r="A23" s="39"/>
      <c r="B23" s="128">
        <v>32225663000109</v>
      </c>
      <c r="C23" s="124" t="s">
        <v>7574</v>
      </c>
      <c r="D23" s="121" t="s">
        <v>3266</v>
      </c>
      <c r="E23" s="125" t="s">
        <v>7559</v>
      </c>
      <c r="F23" s="125" t="s">
        <v>160</v>
      </c>
      <c r="G23" s="125" t="s">
        <v>3305</v>
      </c>
      <c r="H23" s="126">
        <v>3000</v>
      </c>
      <c r="I23" s="126">
        <v>1000</v>
      </c>
      <c r="J23" s="126">
        <v>1000</v>
      </c>
      <c r="K23" s="125" t="s">
        <v>210</v>
      </c>
      <c r="L23" s="125" t="s">
        <v>3314</v>
      </c>
      <c r="M23" s="152">
        <v>6.9999999999999993E-3</v>
      </c>
      <c r="N23" s="127" t="s">
        <v>44</v>
      </c>
      <c r="O23" s="154">
        <v>43462</v>
      </c>
      <c r="P23" s="152">
        <v>5.9848598576000001E-3</v>
      </c>
      <c r="Q23" s="152">
        <v>4.0025186482999998E-2</v>
      </c>
      <c r="R23" s="152">
        <v>0.13527213158000001</v>
      </c>
      <c r="S23" s="152">
        <v>0.38134091329000003</v>
      </c>
      <c r="T23" s="152">
        <v>0.50105656729000003</v>
      </c>
      <c r="U23" s="152">
        <v>0.56681347122000003</v>
      </c>
      <c r="V23" s="152">
        <v>0.98115661734000004</v>
      </c>
      <c r="W23" s="152">
        <v>1.1801363172000001</v>
      </c>
      <c r="X23" s="152">
        <v>1.513842243</v>
      </c>
      <c r="Y23" s="152">
        <v>1.1946277506</v>
      </c>
      <c r="Z23" s="152">
        <v>1.8220110719E-2</v>
      </c>
      <c r="AA23" s="152">
        <v>1.6101601383E-2</v>
      </c>
      <c r="AB23" s="175">
        <v>1.0285213777</v>
      </c>
      <c r="AC23" s="174">
        <v>0.91265773307999998</v>
      </c>
      <c r="AD23" s="152">
        <v>-7.7828836973000007E-3</v>
      </c>
      <c r="AE23" s="152">
        <v>-2.0966830540000002E-2</v>
      </c>
      <c r="AF23" s="178">
        <v>1.82488582</v>
      </c>
      <c r="AG23" s="177">
        <v>1900513.0956999999</v>
      </c>
      <c r="AH23" s="177">
        <v>-730581.93929000001</v>
      </c>
      <c r="AI23" s="127">
        <v>0.92098959900999999</v>
      </c>
      <c r="AJ23" s="127">
        <v>7.9286242181E-2</v>
      </c>
      <c r="AK23" s="127">
        <v>0</v>
      </c>
    </row>
    <row r="24" spans="1:37" ht="14.65" customHeight="1" x14ac:dyDescent="0.25">
      <c r="A24" s="39"/>
      <c r="B24" s="128">
        <v>57753153000127</v>
      </c>
      <c r="C24" s="124" t="s">
        <v>7575</v>
      </c>
      <c r="D24" s="121"/>
      <c r="E24" s="125" t="s">
        <v>2778</v>
      </c>
      <c r="F24" s="125" t="s">
        <v>160</v>
      </c>
      <c r="G24" s="125" t="s">
        <v>3305</v>
      </c>
      <c r="H24" s="126">
        <v>1000</v>
      </c>
      <c r="I24" s="126">
        <v>1000</v>
      </c>
      <c r="J24" s="126">
        <v>1000</v>
      </c>
      <c r="K24" s="125" t="s">
        <v>210</v>
      </c>
      <c r="L24" s="125" t="s">
        <v>3312</v>
      </c>
      <c r="M24" s="152">
        <v>2.3749999999999999E-3</v>
      </c>
      <c r="N24" s="127" t="s">
        <v>44</v>
      </c>
      <c r="O24" s="154">
        <v>45671</v>
      </c>
      <c r="P24" s="152">
        <v>7.5816239987000003E-3</v>
      </c>
      <c r="Q24" s="152" t="s">
        <v>44</v>
      </c>
      <c r="R24" s="152" t="s">
        <v>44</v>
      </c>
      <c r="S24" s="152" t="s">
        <v>44</v>
      </c>
      <c r="T24" s="152" t="s">
        <v>44</v>
      </c>
      <c r="U24" s="152">
        <v>0.71803963976000007</v>
      </c>
      <c r="V24" s="152" t="s">
        <v>44</v>
      </c>
      <c r="W24" s="152" t="s">
        <v>44</v>
      </c>
      <c r="X24" s="152" t="s">
        <v>44</v>
      </c>
      <c r="Y24" s="152" t="s">
        <v>44</v>
      </c>
      <c r="Z24" s="152" t="s">
        <v>44</v>
      </c>
      <c r="AA24" s="152">
        <v>1.2193867794E-2</v>
      </c>
      <c r="AB24" s="175" t="s">
        <v>44</v>
      </c>
      <c r="AC24" s="174">
        <v>0.50270551949999998</v>
      </c>
      <c r="AD24" s="152">
        <v>-1.6870477925999999E-3</v>
      </c>
      <c r="AE24" s="152">
        <v>-1.6870477925999999E-3</v>
      </c>
      <c r="AF24" s="178">
        <v>1.0383309999999999</v>
      </c>
      <c r="AG24" s="177">
        <v>18189.929769999999</v>
      </c>
      <c r="AH24" s="177">
        <v>17817.526679999999</v>
      </c>
      <c r="AI24" s="127">
        <v>0.77433121988999998</v>
      </c>
      <c r="AJ24" s="127">
        <v>0.16787755066999999</v>
      </c>
      <c r="AK24" s="127">
        <v>0</v>
      </c>
    </row>
    <row r="25" spans="1:37" ht="14.65" customHeight="1" x14ac:dyDescent="0.25">
      <c r="A25" s="39"/>
      <c r="B25" s="128">
        <v>3168062000103</v>
      </c>
      <c r="C25" s="124" t="s">
        <v>7576</v>
      </c>
      <c r="D25" s="121" t="s">
        <v>3267</v>
      </c>
      <c r="E25" s="125" t="s">
        <v>7559</v>
      </c>
      <c r="F25" s="125" t="s">
        <v>112</v>
      </c>
      <c r="G25" s="125" t="s">
        <v>164</v>
      </c>
      <c r="H25" s="126">
        <v>500</v>
      </c>
      <c r="I25" s="126">
        <v>100</v>
      </c>
      <c r="J25" s="126">
        <v>100</v>
      </c>
      <c r="K25" s="125" t="s">
        <v>212</v>
      </c>
      <c r="L25" s="125" t="s">
        <v>219</v>
      </c>
      <c r="M25" s="152">
        <v>2.9350000000000001E-2</v>
      </c>
      <c r="N25" s="127" t="s">
        <v>44</v>
      </c>
      <c r="O25" s="154">
        <v>36342</v>
      </c>
      <c r="P25" s="152">
        <v>8.3089217743999993E-2</v>
      </c>
      <c r="Q25" s="152">
        <v>0.16706794014000001</v>
      </c>
      <c r="R25" s="152">
        <v>0.13387500395999999</v>
      </c>
      <c r="S25" s="152">
        <v>0.40227408322000002</v>
      </c>
      <c r="T25" s="152">
        <v>0.20711102944000001</v>
      </c>
      <c r="U25" s="152">
        <v>7.8692048019000005</v>
      </c>
      <c r="V25" s="152">
        <v>4.0954166469000004</v>
      </c>
      <c r="W25" s="152">
        <v>1.1679475461</v>
      </c>
      <c r="X25" s="152">
        <v>1.5969424713</v>
      </c>
      <c r="Y25" s="152">
        <v>0.49379770546000001</v>
      </c>
      <c r="Z25" s="152">
        <v>0.16737486483000003</v>
      </c>
      <c r="AA25" s="152">
        <v>0.21959563843000002</v>
      </c>
      <c r="AB25" s="175">
        <v>0.18941272578000001</v>
      </c>
      <c r="AC25" s="174">
        <v>0.38803465958</v>
      </c>
      <c r="AD25" s="152">
        <v>-0.14525456747999999</v>
      </c>
      <c r="AE25" s="152">
        <v>-0.53933642753</v>
      </c>
      <c r="AF25" s="178">
        <v>83.116527540000007</v>
      </c>
      <c r="AG25" s="177">
        <v>219949.94201999999</v>
      </c>
      <c r="AH25" s="177">
        <v>-47642.660389999997</v>
      </c>
      <c r="AI25" s="127">
        <v>0</v>
      </c>
      <c r="AJ25" s="127">
        <v>0</v>
      </c>
      <c r="AK25" s="127">
        <v>0</v>
      </c>
    </row>
    <row r="26" spans="1:37" ht="14.65" customHeight="1" x14ac:dyDescent="0.25">
      <c r="A26" s="39"/>
      <c r="B26" s="128">
        <v>57134507000155</v>
      </c>
      <c r="C26" s="124" t="s">
        <v>7577</v>
      </c>
      <c r="D26" s="121"/>
      <c r="E26" s="125" t="s">
        <v>7559</v>
      </c>
      <c r="F26" s="125" t="s">
        <v>160</v>
      </c>
      <c r="G26" s="125" t="s">
        <v>3305</v>
      </c>
      <c r="H26" s="126">
        <v>100</v>
      </c>
      <c r="I26" s="126">
        <v>100</v>
      </c>
      <c r="J26" s="126">
        <v>100</v>
      </c>
      <c r="K26" s="125" t="s">
        <v>210</v>
      </c>
      <c r="L26" s="125" t="s">
        <v>3312</v>
      </c>
      <c r="M26" s="152">
        <v>9.0000000000000011E-3</v>
      </c>
      <c r="N26" s="127" t="s">
        <v>44</v>
      </c>
      <c r="O26" s="154">
        <v>45580</v>
      </c>
      <c r="P26" s="152">
        <v>-2.7950862732E-3</v>
      </c>
      <c r="Q26" s="152">
        <v>7.3346559838999997E-4</v>
      </c>
      <c r="R26" s="152" t="s">
        <v>44</v>
      </c>
      <c r="S26" s="152" t="s">
        <v>44</v>
      </c>
      <c r="T26" s="152" t="s">
        <v>44</v>
      </c>
      <c r="U26" s="152">
        <v>-0.26471673365000004</v>
      </c>
      <c r="V26" s="152">
        <v>1.7979794441000001E-2</v>
      </c>
      <c r="W26" s="152" t="s">
        <v>44</v>
      </c>
      <c r="X26" s="152" t="s">
        <v>44</v>
      </c>
      <c r="Y26" s="152" t="s">
        <v>44</v>
      </c>
      <c r="Z26" s="152" t="s">
        <v>44</v>
      </c>
      <c r="AA26" s="152">
        <v>3.3665292935999999E-2</v>
      </c>
      <c r="AB26" s="175" t="s">
        <v>44</v>
      </c>
      <c r="AC26" s="174">
        <v>-3.0747011473999999</v>
      </c>
      <c r="AD26" s="152">
        <v>-1.5121551419999999E-2</v>
      </c>
      <c r="AE26" s="152">
        <v>-1.5121551419999999E-2</v>
      </c>
      <c r="AF26" s="178">
        <v>1.0042595999999999</v>
      </c>
      <c r="AG26" s="177">
        <v>99296.550109999996</v>
      </c>
      <c r="AH26" s="177">
        <v>72679.34878</v>
      </c>
      <c r="AI26" s="127">
        <v>0.69179865336999991</v>
      </c>
      <c r="AJ26" s="127">
        <v>9.8677633907000004E-2</v>
      </c>
      <c r="AK26" s="127">
        <v>0</v>
      </c>
    </row>
    <row r="27" spans="1:37" ht="14.65" customHeight="1" x14ac:dyDescent="0.25">
      <c r="A27" s="39"/>
      <c r="B27" s="128">
        <v>10237480000162</v>
      </c>
      <c r="C27" s="124" t="s">
        <v>7578</v>
      </c>
      <c r="D27" s="121" t="s">
        <v>3268</v>
      </c>
      <c r="E27" s="125" t="s">
        <v>7559</v>
      </c>
      <c r="F27" s="125" t="s">
        <v>112</v>
      </c>
      <c r="G27" s="125" t="s">
        <v>113</v>
      </c>
      <c r="H27" s="126">
        <v>1000</v>
      </c>
      <c r="I27" s="126">
        <v>1000</v>
      </c>
      <c r="J27" s="126">
        <v>1000</v>
      </c>
      <c r="K27" s="125" t="s">
        <v>210</v>
      </c>
      <c r="L27" s="125" t="s">
        <v>3314</v>
      </c>
      <c r="M27" s="152">
        <v>0.02</v>
      </c>
      <c r="N27" s="127" t="s">
        <v>7579</v>
      </c>
      <c r="O27" s="154">
        <v>39696</v>
      </c>
      <c r="P27" s="152">
        <v>0.1041651126</v>
      </c>
      <c r="Q27" s="152">
        <v>0.16971213105999999</v>
      </c>
      <c r="R27" s="152">
        <v>4.7913635582999999E-2</v>
      </c>
      <c r="S27" s="152">
        <v>0.33668459294999997</v>
      </c>
      <c r="T27" s="152">
        <v>0.15320447061</v>
      </c>
      <c r="U27" s="152">
        <v>9.8652584124999994</v>
      </c>
      <c r="V27" s="152">
        <v>4.1602349685000002</v>
      </c>
      <c r="W27" s="152">
        <v>0.41800643473999999</v>
      </c>
      <c r="X27" s="152">
        <v>1.3365661581000001</v>
      </c>
      <c r="Y27" s="152">
        <v>0.36527275375000001</v>
      </c>
      <c r="Z27" s="152">
        <v>0.18294643528000001</v>
      </c>
      <c r="AA27" s="152">
        <v>0.21824556082000002</v>
      </c>
      <c r="AB27" s="175">
        <v>-0.24178070118</v>
      </c>
      <c r="AC27" s="174">
        <v>0.31519173088000002</v>
      </c>
      <c r="AD27" s="152">
        <v>-0.17970380584000001</v>
      </c>
      <c r="AE27" s="152">
        <v>-0.47930848500000001</v>
      </c>
      <c r="AF27" s="178">
        <v>9.2978363399999999</v>
      </c>
      <c r="AG27" s="177">
        <v>12261.694519999999</v>
      </c>
      <c r="AH27" s="177">
        <v>-1550.43561</v>
      </c>
      <c r="AI27" s="127">
        <v>0</v>
      </c>
      <c r="AJ27" s="127">
        <v>0</v>
      </c>
      <c r="AK27" s="127">
        <v>0</v>
      </c>
    </row>
    <row r="28" spans="1:37" ht="14.65" customHeight="1" x14ac:dyDescent="0.25">
      <c r="A28" s="39"/>
      <c r="B28" s="128">
        <v>46099626000106</v>
      </c>
      <c r="C28" s="124" t="s">
        <v>7580</v>
      </c>
      <c r="D28" s="121"/>
      <c r="E28" s="125" t="s">
        <v>7559</v>
      </c>
      <c r="F28" s="125" t="s">
        <v>160</v>
      </c>
      <c r="G28" s="125" t="s">
        <v>7563</v>
      </c>
      <c r="H28" s="126" t="s">
        <v>44</v>
      </c>
      <c r="I28" s="126" t="s">
        <v>44</v>
      </c>
      <c r="J28" s="126" t="s">
        <v>44</v>
      </c>
      <c r="K28" s="125" t="s">
        <v>7581</v>
      </c>
      <c r="L28" s="125" t="s">
        <v>7582</v>
      </c>
      <c r="M28" s="152">
        <v>4.6999999999999993E-3</v>
      </c>
      <c r="N28" s="127" t="s">
        <v>44</v>
      </c>
      <c r="O28" s="154">
        <v>44924</v>
      </c>
      <c r="P28" s="152">
        <v>9.9673690201999999E-3</v>
      </c>
      <c r="Q28" s="152">
        <v>4.3487863799E-2</v>
      </c>
      <c r="R28" s="152">
        <v>0.12162668545000001</v>
      </c>
      <c r="S28" s="152">
        <v>0.27859193208999999</v>
      </c>
      <c r="T28" s="152" t="s">
        <v>44</v>
      </c>
      <c r="U28" s="152">
        <v>0.94398852566000002</v>
      </c>
      <c r="V28" s="152">
        <v>1.0660388892000001</v>
      </c>
      <c r="W28" s="152">
        <v>1.0610912016</v>
      </c>
      <c r="X28" s="152">
        <v>1.1059506616000001</v>
      </c>
      <c r="Y28" s="152" t="s">
        <v>44</v>
      </c>
      <c r="Z28" s="152">
        <v>2.6845959270999998E-3</v>
      </c>
      <c r="AA28" s="152">
        <v>4.0328749966000001E-3</v>
      </c>
      <c r="AB28" s="175">
        <v>2.3524641525000001</v>
      </c>
      <c r="AC28" s="174">
        <v>1.8370648341</v>
      </c>
      <c r="AD28" s="152">
        <v>-1.5039821642E-3</v>
      </c>
      <c r="AE28" s="152">
        <v>-2.8795342367999997E-3</v>
      </c>
      <c r="AF28" s="178">
        <v>1.32748998</v>
      </c>
      <c r="AG28" s="177">
        <v>1023294.7105</v>
      </c>
      <c r="AH28" s="177">
        <v>466512.8</v>
      </c>
      <c r="AI28" s="127">
        <v>0.34373894794000004</v>
      </c>
      <c r="AJ28" s="127">
        <v>0.30124323607000003</v>
      </c>
      <c r="AK28" s="127">
        <v>0</v>
      </c>
    </row>
    <row r="29" spans="1:37" ht="14.65" customHeight="1" x14ac:dyDescent="0.25">
      <c r="A29" s="39"/>
      <c r="B29" s="128">
        <v>35927302000194</v>
      </c>
      <c r="C29" s="124" t="s">
        <v>7583</v>
      </c>
      <c r="D29" s="121"/>
      <c r="E29" s="125" t="s">
        <v>7559</v>
      </c>
      <c r="F29" s="125" t="s">
        <v>160</v>
      </c>
      <c r="G29" s="125" t="s">
        <v>6802</v>
      </c>
      <c r="H29" s="126">
        <v>1000</v>
      </c>
      <c r="I29" s="126">
        <v>1000</v>
      </c>
      <c r="J29" s="126">
        <v>1000</v>
      </c>
      <c r="K29" s="125" t="s">
        <v>211</v>
      </c>
      <c r="L29" s="125" t="s">
        <v>211</v>
      </c>
      <c r="M29" s="152">
        <v>1.8E-3</v>
      </c>
      <c r="N29" s="127" t="s">
        <v>44</v>
      </c>
      <c r="O29" s="154">
        <v>43979</v>
      </c>
      <c r="P29" s="152">
        <v>1.0252761617999999E-2</v>
      </c>
      <c r="Q29" s="152">
        <v>4.0000013607E-2</v>
      </c>
      <c r="R29" s="152">
        <v>0.11170443227</v>
      </c>
      <c r="S29" s="152">
        <v>0.24550348943</v>
      </c>
      <c r="T29" s="152">
        <v>0.40929824944000004</v>
      </c>
      <c r="U29" s="152">
        <v>0.97101745749000001</v>
      </c>
      <c r="V29" s="152">
        <v>0.98053954252999997</v>
      </c>
      <c r="W29" s="152">
        <v>0.97452783346999994</v>
      </c>
      <c r="X29" s="152">
        <v>0.97459658841999997</v>
      </c>
      <c r="Y29" s="152">
        <v>0.97585597913</v>
      </c>
      <c r="Z29" s="152">
        <v>7.7226138213999998E-4</v>
      </c>
      <c r="AA29" s="152">
        <v>3.3826899416000001E-3</v>
      </c>
      <c r="AB29" s="175">
        <v>-7.9670404039999996</v>
      </c>
      <c r="AC29" s="174">
        <v>-1.2854294195</v>
      </c>
      <c r="AD29" s="152">
        <v>0</v>
      </c>
      <c r="AE29" s="152">
        <v>-7.7348622339999994E-3</v>
      </c>
      <c r="AF29" s="178">
        <v>1.5287165599999999</v>
      </c>
      <c r="AG29" s="177">
        <v>57111.804550000001</v>
      </c>
      <c r="AH29" s="177">
        <v>-5247.4106899999997</v>
      </c>
      <c r="AI29" s="127">
        <v>0</v>
      </c>
      <c r="AJ29" s="127">
        <v>0</v>
      </c>
      <c r="AK29" s="127">
        <v>0</v>
      </c>
    </row>
    <row r="30" spans="1:37" ht="14.65" customHeight="1" x14ac:dyDescent="0.25">
      <c r="A30" s="39"/>
      <c r="B30" s="128">
        <v>41888492000180</v>
      </c>
      <c r="C30" s="124" t="s">
        <v>7584</v>
      </c>
      <c r="D30" s="121"/>
      <c r="E30" s="125" t="s">
        <v>7559</v>
      </c>
      <c r="F30" s="125" t="s">
        <v>160</v>
      </c>
      <c r="G30" s="125" t="s">
        <v>3328</v>
      </c>
      <c r="H30" s="126">
        <v>500</v>
      </c>
      <c r="I30" s="126">
        <v>500</v>
      </c>
      <c r="J30" s="126">
        <v>500</v>
      </c>
      <c r="K30" s="125" t="s">
        <v>210</v>
      </c>
      <c r="L30" s="125" t="s">
        <v>3312</v>
      </c>
      <c r="M30" s="152">
        <v>5.0000000000000001E-3</v>
      </c>
      <c r="N30" s="127" t="s">
        <v>44</v>
      </c>
      <c r="O30" s="154">
        <v>44393</v>
      </c>
      <c r="P30" s="152">
        <v>1.1486742946E-2</v>
      </c>
      <c r="Q30" s="152">
        <v>4.5771661307E-2</v>
      </c>
      <c r="R30" s="152">
        <v>0.13136107912</v>
      </c>
      <c r="S30" s="152">
        <v>0.29351261421000002</v>
      </c>
      <c r="T30" s="152">
        <v>0.44711332210999999</v>
      </c>
      <c r="U30" s="152">
        <v>1.0878852297999999</v>
      </c>
      <c r="V30" s="152">
        <v>1.1220227142999999</v>
      </c>
      <c r="W30" s="152">
        <v>1.1460156525</v>
      </c>
      <c r="X30" s="152">
        <v>1.1651825931999999</v>
      </c>
      <c r="Y30" s="152">
        <v>1.0660153306</v>
      </c>
      <c r="Z30" s="152">
        <v>5.4289800841000003E-3</v>
      </c>
      <c r="AA30" s="152">
        <v>5.4412120797E-3</v>
      </c>
      <c r="AB30" s="175">
        <v>2.7946028906999998</v>
      </c>
      <c r="AC30" s="174">
        <v>1.8065783264999999</v>
      </c>
      <c r="AD30" s="152">
        <v>-3.1826461801999998E-3</v>
      </c>
      <c r="AE30" s="152">
        <v>-6.7786628497E-3</v>
      </c>
      <c r="AF30" s="178">
        <v>1.56527532</v>
      </c>
      <c r="AG30" s="177">
        <v>1223059.7124999999</v>
      </c>
      <c r="AH30" s="177">
        <v>-5301.0393799000003</v>
      </c>
      <c r="AI30" s="127">
        <v>0.40456757078000005</v>
      </c>
      <c r="AJ30" s="127">
        <v>0.22620277827999999</v>
      </c>
      <c r="AK30" s="127">
        <v>0</v>
      </c>
    </row>
    <row r="31" spans="1:37" ht="14.65" customHeight="1" x14ac:dyDescent="0.25">
      <c r="A31" s="39"/>
      <c r="B31" s="128">
        <v>31159166000189</v>
      </c>
      <c r="C31" s="124" t="s">
        <v>7585</v>
      </c>
      <c r="D31" s="121"/>
      <c r="E31" s="125" t="s">
        <v>7586</v>
      </c>
      <c r="F31" s="125" t="s">
        <v>160</v>
      </c>
      <c r="G31" s="125" t="s">
        <v>3328</v>
      </c>
      <c r="H31" s="126">
        <v>5000</v>
      </c>
      <c r="I31" s="126">
        <v>5000</v>
      </c>
      <c r="J31" s="126">
        <v>5000</v>
      </c>
      <c r="K31" s="125" t="s">
        <v>210</v>
      </c>
      <c r="L31" s="125" t="s">
        <v>3312</v>
      </c>
      <c r="M31" s="152">
        <v>1.8E-3</v>
      </c>
      <c r="N31" s="127" t="s">
        <v>44</v>
      </c>
      <c r="O31" s="154">
        <v>43410</v>
      </c>
      <c r="P31" s="152">
        <v>1.1603612120000001E-2</v>
      </c>
      <c r="Q31" s="152">
        <v>4.5512490926000002E-2</v>
      </c>
      <c r="R31" s="152">
        <v>0.13062475645999999</v>
      </c>
      <c r="S31" s="152">
        <v>0.29075812838000004</v>
      </c>
      <c r="T31" s="152">
        <v>0.44395217872000003</v>
      </c>
      <c r="U31" s="152">
        <v>1.0989536631999999</v>
      </c>
      <c r="V31" s="152">
        <v>1.1156695462000001</v>
      </c>
      <c r="W31" s="152">
        <v>1.1395918526</v>
      </c>
      <c r="X31" s="152">
        <v>1.1542478707999999</v>
      </c>
      <c r="Y31" s="152">
        <v>1.0584784778</v>
      </c>
      <c r="Z31" s="152">
        <v>5.3350641221999997E-3</v>
      </c>
      <c r="AA31" s="152">
        <v>7.4992263061999997E-3</v>
      </c>
      <c r="AB31" s="175">
        <v>2.7190268570999998</v>
      </c>
      <c r="AC31" s="174">
        <v>1.3129691404999999</v>
      </c>
      <c r="AD31" s="152">
        <v>-3.1057766222999999E-3</v>
      </c>
      <c r="AE31" s="152">
        <v>-3.8417733209999999E-2</v>
      </c>
      <c r="AF31" s="178">
        <v>1.7874091999999999</v>
      </c>
      <c r="AG31" s="177">
        <v>109496.64837</v>
      </c>
      <c r="AH31" s="177">
        <v>19266.135689999999</v>
      </c>
      <c r="AI31" s="127">
        <v>0.39687167383999999</v>
      </c>
      <c r="AJ31" s="127">
        <v>0.22189983016000001</v>
      </c>
      <c r="AK31" s="127">
        <v>0</v>
      </c>
    </row>
    <row r="32" spans="1:37" ht="14.65" customHeight="1" x14ac:dyDescent="0.25">
      <c r="A32" s="39"/>
      <c r="B32" s="128">
        <v>30910553000142</v>
      </c>
      <c r="C32" s="124" t="s">
        <v>7587</v>
      </c>
      <c r="D32" s="121" t="s">
        <v>3267</v>
      </c>
      <c r="E32" s="125" t="s">
        <v>7559</v>
      </c>
      <c r="F32" s="125" t="s">
        <v>160</v>
      </c>
      <c r="G32" s="125" t="s">
        <v>3328</v>
      </c>
      <c r="H32" s="126">
        <v>1000</v>
      </c>
      <c r="I32" s="126">
        <v>1000</v>
      </c>
      <c r="J32" s="126">
        <v>1000</v>
      </c>
      <c r="K32" s="125" t="s">
        <v>210</v>
      </c>
      <c r="L32" s="125" t="s">
        <v>3312</v>
      </c>
      <c r="M32" s="152">
        <v>5.0000000000000001E-3</v>
      </c>
      <c r="N32" s="127" t="s">
        <v>44</v>
      </c>
      <c r="O32" s="154">
        <v>43336</v>
      </c>
      <c r="P32" s="152">
        <v>1.1469567311E-2</v>
      </c>
      <c r="Q32" s="152">
        <v>4.5692056787000002E-2</v>
      </c>
      <c r="R32" s="152">
        <v>0.13111861387999998</v>
      </c>
      <c r="S32" s="152">
        <v>0.29295910018999999</v>
      </c>
      <c r="T32" s="152">
        <v>0.44626869202999997</v>
      </c>
      <c r="U32" s="152">
        <v>1.0862585617</v>
      </c>
      <c r="V32" s="152">
        <v>1.1200713304000001</v>
      </c>
      <c r="W32" s="152">
        <v>1.1439003458999999</v>
      </c>
      <c r="X32" s="152">
        <v>1.1629852603999999</v>
      </c>
      <c r="Y32" s="152">
        <v>1.0640015490000001</v>
      </c>
      <c r="Z32" s="152">
        <v>5.4293324262E-3</v>
      </c>
      <c r="AA32" s="152">
        <v>7.4767058786999992E-3</v>
      </c>
      <c r="AB32" s="175">
        <v>2.7539334268000002</v>
      </c>
      <c r="AC32" s="174">
        <v>1.4315197929000001</v>
      </c>
      <c r="AD32" s="152">
        <v>-3.1881917034000001E-3</v>
      </c>
      <c r="AE32" s="152">
        <v>-3.8469691931E-2</v>
      </c>
      <c r="AF32" s="178">
        <v>1.8224212099999999</v>
      </c>
      <c r="AG32" s="177">
        <v>725058.56753</v>
      </c>
      <c r="AH32" s="177">
        <v>28994.48918</v>
      </c>
      <c r="AI32" s="127">
        <v>0.40466178953999998</v>
      </c>
      <c r="AJ32" s="127">
        <v>0.22625545808999997</v>
      </c>
      <c r="AK32" s="127">
        <v>0</v>
      </c>
    </row>
    <row r="33" spans="1:37" ht="14.65" customHeight="1" x14ac:dyDescent="0.25">
      <c r="A33" s="39"/>
      <c r="B33" s="128">
        <v>41579363000100</v>
      </c>
      <c r="C33" s="124" t="s">
        <v>7588</v>
      </c>
      <c r="D33" s="121"/>
      <c r="E33" s="125" t="s">
        <v>7559</v>
      </c>
      <c r="F33" s="125" t="s">
        <v>160</v>
      </c>
      <c r="G33" s="125" t="s">
        <v>3328</v>
      </c>
      <c r="H33" s="126">
        <v>1000</v>
      </c>
      <c r="I33" s="126">
        <v>1000</v>
      </c>
      <c r="J33" s="126">
        <v>1000</v>
      </c>
      <c r="K33" s="125" t="s">
        <v>210</v>
      </c>
      <c r="L33" s="125" t="s">
        <v>3312</v>
      </c>
      <c r="M33" s="152">
        <v>5.0000000000000001E-3</v>
      </c>
      <c r="N33" s="127" t="s">
        <v>44</v>
      </c>
      <c r="O33" s="154">
        <v>44795</v>
      </c>
      <c r="P33" s="152">
        <v>1.1457827733E-2</v>
      </c>
      <c r="Q33" s="152">
        <v>4.5653456666999999E-2</v>
      </c>
      <c r="R33" s="152">
        <v>0.13092550747000001</v>
      </c>
      <c r="S33" s="152">
        <v>0.29267503536</v>
      </c>
      <c r="T33" s="152" t="s">
        <v>44</v>
      </c>
      <c r="U33" s="152">
        <v>1.085146731</v>
      </c>
      <c r="V33" s="152">
        <v>1.1191251071999999</v>
      </c>
      <c r="W33" s="152">
        <v>1.1422156538000001</v>
      </c>
      <c r="X33" s="152">
        <v>1.1618575835</v>
      </c>
      <c r="Y33" s="152" t="s">
        <v>44</v>
      </c>
      <c r="Z33" s="152">
        <v>5.4290076962999999E-3</v>
      </c>
      <c r="AA33" s="152">
        <v>6.2733190190999997E-3</v>
      </c>
      <c r="AB33" s="175">
        <v>2.7220114488</v>
      </c>
      <c r="AC33" s="174">
        <v>0.75138149654999997</v>
      </c>
      <c r="AD33" s="152">
        <v>-3.1926370534999999E-3</v>
      </c>
      <c r="AE33" s="152">
        <v>-6.7807977128999993E-3</v>
      </c>
      <c r="AF33" s="178">
        <v>1.3827281300000001</v>
      </c>
      <c r="AG33" s="177">
        <v>152316.67645</v>
      </c>
      <c r="AH33" s="177">
        <v>-91628.258040000001</v>
      </c>
      <c r="AI33" s="127">
        <v>0.40426878532000005</v>
      </c>
      <c r="AJ33" s="127">
        <v>0.22603572064000002</v>
      </c>
      <c r="AK33" s="127">
        <v>0</v>
      </c>
    </row>
    <row r="34" spans="1:37" ht="14.65" customHeight="1" x14ac:dyDescent="0.25">
      <c r="A34" s="39"/>
      <c r="B34" s="128">
        <v>45605097000102</v>
      </c>
      <c r="C34" s="124" t="s">
        <v>7589</v>
      </c>
      <c r="D34" s="121"/>
      <c r="E34" s="125" t="s">
        <v>7559</v>
      </c>
      <c r="F34" s="125" t="s">
        <v>160</v>
      </c>
      <c r="G34" s="125" t="s">
        <v>3328</v>
      </c>
      <c r="H34" s="126">
        <v>1000</v>
      </c>
      <c r="I34" s="126">
        <v>1000</v>
      </c>
      <c r="J34" s="126">
        <v>1000</v>
      </c>
      <c r="K34" s="125" t="s">
        <v>210</v>
      </c>
      <c r="L34" s="125" t="s">
        <v>3312</v>
      </c>
      <c r="M34" s="152">
        <v>3.2000000000000002E-3</v>
      </c>
      <c r="N34" s="127" t="s">
        <v>44</v>
      </c>
      <c r="O34" s="154">
        <v>44931</v>
      </c>
      <c r="P34" s="152">
        <v>1.1473558399E-2</v>
      </c>
      <c r="Q34" s="152">
        <v>4.5711541223000002E-2</v>
      </c>
      <c r="R34" s="152">
        <v>0.13120200701000001</v>
      </c>
      <c r="S34" s="152">
        <v>0.29031689265999999</v>
      </c>
      <c r="T34" s="152" t="s">
        <v>44</v>
      </c>
      <c r="U34" s="152">
        <v>1.0866365492000001</v>
      </c>
      <c r="V34" s="152">
        <v>1.1205489618</v>
      </c>
      <c r="W34" s="152">
        <v>1.1446278811999999</v>
      </c>
      <c r="X34" s="152">
        <v>1.1524962590000001</v>
      </c>
      <c r="Y34" s="152" t="s">
        <v>44</v>
      </c>
      <c r="Z34" s="152">
        <v>5.4276485007999998E-3</v>
      </c>
      <c r="AA34" s="152">
        <v>7.7503003845999993E-3</v>
      </c>
      <c r="AB34" s="175">
        <v>2.7686467075999999</v>
      </c>
      <c r="AC34" s="174">
        <v>0.24202811613</v>
      </c>
      <c r="AD34" s="152">
        <v>-3.1870929359000002E-3</v>
      </c>
      <c r="AE34" s="152">
        <v>-9.9623797914999996E-3</v>
      </c>
      <c r="AF34" s="178">
        <v>1.30738474</v>
      </c>
      <c r="AG34" s="177">
        <v>195889.6937</v>
      </c>
      <c r="AH34" s="177">
        <v>894.39844002999996</v>
      </c>
      <c r="AI34" s="127">
        <v>0.40452379162000002</v>
      </c>
      <c r="AJ34" s="127">
        <v>0.22617830037</v>
      </c>
      <c r="AK34" s="127">
        <v>0</v>
      </c>
    </row>
    <row r="35" spans="1:37" ht="14.65" customHeight="1" x14ac:dyDescent="0.25">
      <c r="A35" s="39"/>
      <c r="B35" s="128">
        <v>42698327000129</v>
      </c>
      <c r="C35" s="124" t="s">
        <v>7590</v>
      </c>
      <c r="D35" s="121"/>
      <c r="E35" s="125" t="s">
        <v>2778</v>
      </c>
      <c r="F35" s="125" t="s">
        <v>160</v>
      </c>
      <c r="G35" s="125" t="s">
        <v>3328</v>
      </c>
      <c r="H35" s="126">
        <v>500</v>
      </c>
      <c r="I35" s="126">
        <v>1</v>
      </c>
      <c r="J35" s="126">
        <v>1</v>
      </c>
      <c r="K35" s="125" t="s">
        <v>210</v>
      </c>
      <c r="L35" s="125" t="s">
        <v>3312</v>
      </c>
      <c r="M35" s="152">
        <v>1.9E-3</v>
      </c>
      <c r="N35" s="127" t="s">
        <v>44</v>
      </c>
      <c r="O35" s="154">
        <v>44510</v>
      </c>
      <c r="P35" s="152">
        <v>1.1784824797E-2</v>
      </c>
      <c r="Q35" s="152">
        <v>4.6198313027999996E-2</v>
      </c>
      <c r="R35" s="152">
        <v>0.13124328700999999</v>
      </c>
      <c r="S35" s="152">
        <v>0.29190676136999999</v>
      </c>
      <c r="T35" s="152">
        <v>0.44415011487</v>
      </c>
      <c r="U35" s="152">
        <v>1.1161159342</v>
      </c>
      <c r="V35" s="152">
        <v>1.1324814327999999</v>
      </c>
      <c r="W35" s="152">
        <v>1.1449880148</v>
      </c>
      <c r="X35" s="152">
        <v>1.1588076993</v>
      </c>
      <c r="Y35" s="152">
        <v>1.0589504005999999</v>
      </c>
      <c r="Z35" s="152">
        <v>5.3599009861000002E-3</v>
      </c>
      <c r="AA35" s="152">
        <v>5.5222068724999993E-3</v>
      </c>
      <c r="AB35" s="175">
        <v>2.8155391906</v>
      </c>
      <c r="AC35" s="174">
        <v>1.2017050709999999</v>
      </c>
      <c r="AD35" s="152">
        <v>-3.1288698400999998E-3</v>
      </c>
      <c r="AE35" s="152">
        <v>-6.7599067598999992E-3</v>
      </c>
      <c r="AF35" s="178">
        <v>15.171675</v>
      </c>
      <c r="AG35" s="177">
        <v>145178.64992</v>
      </c>
      <c r="AH35" s="177">
        <v>238.43994000999999</v>
      </c>
      <c r="AI35" s="127">
        <v>0.39966172546000001</v>
      </c>
      <c r="AJ35" s="127">
        <v>0.22375869198000001</v>
      </c>
      <c r="AK35" s="127">
        <v>0</v>
      </c>
    </row>
    <row r="36" spans="1:37" ht="14.65" customHeight="1" x14ac:dyDescent="0.25">
      <c r="A36" s="39"/>
      <c r="B36" s="128">
        <v>48084411000139</v>
      </c>
      <c r="C36" s="124" t="s">
        <v>7591</v>
      </c>
      <c r="D36" s="121"/>
      <c r="E36" s="125" t="s">
        <v>2778</v>
      </c>
      <c r="F36" s="125" t="s">
        <v>160</v>
      </c>
      <c r="G36" s="125" t="s">
        <v>3328</v>
      </c>
      <c r="H36" s="126">
        <v>1</v>
      </c>
      <c r="I36" s="126">
        <v>1</v>
      </c>
      <c r="J36" s="126">
        <v>1</v>
      </c>
      <c r="K36" s="125" t="s">
        <v>211</v>
      </c>
      <c r="L36" s="125" t="s">
        <v>212</v>
      </c>
      <c r="M36" s="152">
        <v>1.805E-3</v>
      </c>
      <c r="N36" s="127" t="s">
        <v>44</v>
      </c>
      <c r="O36" s="154">
        <v>44986</v>
      </c>
      <c r="P36" s="152">
        <v>1.0554487571E-2</v>
      </c>
      <c r="Q36" s="152">
        <v>4.3615095345999999E-2</v>
      </c>
      <c r="R36" s="152">
        <v>0.12183646174</v>
      </c>
      <c r="S36" s="152">
        <v>0.28133294244999996</v>
      </c>
      <c r="T36" s="152" t="s">
        <v>44</v>
      </c>
      <c r="U36" s="152">
        <v>0.99959328700000005</v>
      </c>
      <c r="V36" s="152">
        <v>1.0691577772</v>
      </c>
      <c r="W36" s="152">
        <v>1.0629213245</v>
      </c>
      <c r="X36" s="152">
        <v>1.1168318892</v>
      </c>
      <c r="Y36" s="152" t="s">
        <v>44</v>
      </c>
      <c r="Z36" s="152">
        <v>1.6784962222E-3</v>
      </c>
      <c r="AA36" s="152">
        <v>2.7177998382000002E-3</v>
      </c>
      <c r="AB36" s="175">
        <v>4.0914157189999996</v>
      </c>
      <c r="AC36" s="174">
        <v>3.9891072716</v>
      </c>
      <c r="AD36" s="152">
        <v>-8.4799526182000002E-5</v>
      </c>
      <c r="AE36" s="152">
        <v>-1.8611919366999998E-3</v>
      </c>
      <c r="AF36" s="178">
        <v>1.306843</v>
      </c>
      <c r="AG36" s="177">
        <v>2574891.1020999998</v>
      </c>
      <c r="AH36" s="177">
        <v>736024.96975000005</v>
      </c>
      <c r="AI36" s="127">
        <v>0.18608713402999999</v>
      </c>
      <c r="AJ36" s="127">
        <v>0.23910791769</v>
      </c>
      <c r="AK36" s="127">
        <v>0</v>
      </c>
    </row>
    <row r="37" spans="1:37" ht="14.65" customHeight="1" x14ac:dyDescent="0.25">
      <c r="A37" s="39"/>
      <c r="B37" s="128">
        <v>48094354000179</v>
      </c>
      <c r="C37" s="124" t="s">
        <v>7592</v>
      </c>
      <c r="D37" s="121"/>
      <c r="E37" s="125" t="s">
        <v>2778</v>
      </c>
      <c r="F37" s="125" t="s">
        <v>160</v>
      </c>
      <c r="G37" s="125" t="s">
        <v>3328</v>
      </c>
      <c r="H37" s="126">
        <v>500</v>
      </c>
      <c r="I37" s="126">
        <v>500</v>
      </c>
      <c r="J37" s="126">
        <v>500</v>
      </c>
      <c r="K37" s="125" t="s">
        <v>210</v>
      </c>
      <c r="L37" s="125" t="s">
        <v>3312</v>
      </c>
      <c r="M37" s="152">
        <v>2.7550000000000001E-3</v>
      </c>
      <c r="N37" s="127" t="s">
        <v>44</v>
      </c>
      <c r="O37" s="154">
        <v>44986</v>
      </c>
      <c r="P37" s="152">
        <v>1.0819927663999999E-2</v>
      </c>
      <c r="Q37" s="152">
        <v>4.7954139263000004E-2</v>
      </c>
      <c r="R37" s="152">
        <v>0.12807375482</v>
      </c>
      <c r="S37" s="152">
        <v>0.30294123418000002</v>
      </c>
      <c r="T37" s="152" t="s">
        <v>44</v>
      </c>
      <c r="U37" s="152">
        <v>1.024732559</v>
      </c>
      <c r="V37" s="152">
        <v>1.1755228445000001</v>
      </c>
      <c r="W37" s="152">
        <v>1.1173364948</v>
      </c>
      <c r="X37" s="152">
        <v>1.2026122072000001</v>
      </c>
      <c r="Y37" s="152" t="s">
        <v>44</v>
      </c>
      <c r="Z37" s="152">
        <v>3.3705780756999996E-3</v>
      </c>
      <c r="AA37" s="152">
        <v>4.7674906369999997E-3</v>
      </c>
      <c r="AB37" s="175">
        <v>3.6314496935</v>
      </c>
      <c r="AC37" s="174">
        <v>3.8374507650999998</v>
      </c>
      <c r="AD37" s="152">
        <v>-1.8291336840999999E-3</v>
      </c>
      <c r="AE37" s="152">
        <v>-3.6154929242999999E-3</v>
      </c>
      <c r="AF37" s="178">
        <v>1.3280879999999999</v>
      </c>
      <c r="AG37" s="177">
        <v>184045.27294</v>
      </c>
      <c r="AH37" s="177">
        <v>85831.756670000002</v>
      </c>
      <c r="AI37" s="127">
        <v>0.39525226957999998</v>
      </c>
      <c r="AJ37" s="127">
        <v>0.17423486488000001</v>
      </c>
      <c r="AK37" s="127">
        <v>0</v>
      </c>
    </row>
    <row r="38" spans="1:37" ht="14.65" customHeight="1" x14ac:dyDescent="0.25">
      <c r="A38" s="39"/>
      <c r="B38" s="128">
        <v>58516787000129</v>
      </c>
      <c r="C38" s="124" t="s">
        <v>7593</v>
      </c>
      <c r="D38" s="121"/>
      <c r="E38" s="125" t="s">
        <v>2778</v>
      </c>
      <c r="F38" s="125" t="s">
        <v>160</v>
      </c>
      <c r="G38" s="125" t="s">
        <v>3305</v>
      </c>
      <c r="H38" s="126">
        <v>500</v>
      </c>
      <c r="I38" s="126">
        <v>500</v>
      </c>
      <c r="J38" s="126">
        <v>500</v>
      </c>
      <c r="K38" s="125" t="s">
        <v>210</v>
      </c>
      <c r="L38" s="125" t="s">
        <v>3312</v>
      </c>
      <c r="M38" s="152">
        <v>2.3999999999999998E-3</v>
      </c>
      <c r="N38" s="127" t="s">
        <v>44</v>
      </c>
      <c r="O38" s="154">
        <v>45674</v>
      </c>
      <c r="P38" s="152">
        <v>9.9346964997999998E-3</v>
      </c>
      <c r="Q38" s="152" t="s">
        <v>44</v>
      </c>
      <c r="R38" s="152" t="s">
        <v>44</v>
      </c>
      <c r="S38" s="152" t="s">
        <v>44</v>
      </c>
      <c r="T38" s="152" t="s">
        <v>44</v>
      </c>
      <c r="U38" s="152">
        <v>0.94089418007999992</v>
      </c>
      <c r="V38" s="152" t="s">
        <v>44</v>
      </c>
      <c r="W38" s="152" t="s">
        <v>44</v>
      </c>
      <c r="X38" s="152" t="s">
        <v>44</v>
      </c>
      <c r="Y38" s="152" t="s">
        <v>44</v>
      </c>
      <c r="Z38" s="152" t="s">
        <v>44</v>
      </c>
      <c r="AA38" s="152">
        <v>3.3031862117E-3</v>
      </c>
      <c r="AB38" s="175" t="s">
        <v>44</v>
      </c>
      <c r="AC38" s="174">
        <v>2.7442317702999999</v>
      </c>
      <c r="AD38" s="152">
        <v>-1.3579247040000002E-4</v>
      </c>
      <c r="AE38" s="152">
        <v>-1.3579247040000002E-4</v>
      </c>
      <c r="AF38" s="178">
        <v>1.0377179999999999</v>
      </c>
      <c r="AG38" s="177">
        <v>99552.345310000004</v>
      </c>
      <c r="AH38" s="177">
        <v>98025.754979999998</v>
      </c>
      <c r="AI38" s="127">
        <v>0.4386909719</v>
      </c>
      <c r="AJ38" s="127">
        <v>0.10537764342999999</v>
      </c>
      <c r="AK38" s="127">
        <v>4.9421012907000003E-2</v>
      </c>
    </row>
    <row r="39" spans="1:37" ht="14.65" customHeight="1" x14ac:dyDescent="0.25">
      <c r="A39" s="39"/>
      <c r="B39" s="128">
        <v>57065462000104</v>
      </c>
      <c r="C39" s="124" t="s">
        <v>7594</v>
      </c>
      <c r="D39" s="121"/>
      <c r="E39" s="125" t="s">
        <v>2778</v>
      </c>
      <c r="F39" s="125" t="s">
        <v>160</v>
      </c>
      <c r="G39" s="125" t="s">
        <v>3305</v>
      </c>
      <c r="H39" s="126">
        <v>500</v>
      </c>
      <c r="I39" s="126">
        <v>100</v>
      </c>
      <c r="J39" s="126">
        <v>100</v>
      </c>
      <c r="K39" s="125" t="s">
        <v>210</v>
      </c>
      <c r="L39" s="125" t="s">
        <v>3312</v>
      </c>
      <c r="M39" s="152">
        <v>2.3999999999999998E-3</v>
      </c>
      <c r="N39" s="127" t="s">
        <v>44</v>
      </c>
      <c r="O39" s="154">
        <v>45560</v>
      </c>
      <c r="P39" s="152">
        <v>1.6136357077000001E-2</v>
      </c>
      <c r="Q39" s="152">
        <v>5.4930027670999998E-2</v>
      </c>
      <c r="R39" s="152" t="s">
        <v>44</v>
      </c>
      <c r="S39" s="152" t="s">
        <v>44</v>
      </c>
      <c r="T39" s="152" t="s">
        <v>44</v>
      </c>
      <c r="U39" s="152">
        <v>1.5282403908</v>
      </c>
      <c r="V39" s="152">
        <v>1.3465261469999998</v>
      </c>
      <c r="W39" s="152" t="s">
        <v>44</v>
      </c>
      <c r="X39" s="152" t="s">
        <v>44</v>
      </c>
      <c r="Y39" s="152" t="s">
        <v>44</v>
      </c>
      <c r="Z39" s="152" t="s">
        <v>44</v>
      </c>
      <c r="AA39" s="152">
        <v>2.6231817928999999E-2</v>
      </c>
      <c r="AB39" s="175" t="s">
        <v>44</v>
      </c>
      <c r="AC39" s="174">
        <v>-0.83006366793999997</v>
      </c>
      <c r="AD39" s="152">
        <v>-1.8135346508E-2</v>
      </c>
      <c r="AE39" s="152">
        <v>-1.8135346508E-2</v>
      </c>
      <c r="AF39" s="178">
        <v>1.056101</v>
      </c>
      <c r="AG39" s="177">
        <v>117445.5591</v>
      </c>
      <c r="AH39" s="177">
        <v>105129.41875</v>
      </c>
      <c r="AI39" s="127">
        <v>0.76915702238999994</v>
      </c>
      <c r="AJ39" s="127">
        <v>2.9531870998E-2</v>
      </c>
      <c r="AK39" s="127">
        <v>0</v>
      </c>
    </row>
    <row r="40" spans="1:37" ht="14.65" customHeight="1" x14ac:dyDescent="0.25">
      <c r="A40" s="39"/>
      <c r="B40" s="128">
        <v>49706433000156</v>
      </c>
      <c r="C40" s="124" t="s">
        <v>7595</v>
      </c>
      <c r="D40" s="121"/>
      <c r="E40" s="125" t="s">
        <v>2778</v>
      </c>
      <c r="F40" s="125" t="s">
        <v>160</v>
      </c>
      <c r="G40" s="125" t="s">
        <v>3324</v>
      </c>
      <c r="H40" s="126">
        <v>500</v>
      </c>
      <c r="I40" s="126">
        <v>100</v>
      </c>
      <c r="J40" s="126">
        <v>500</v>
      </c>
      <c r="K40" s="125" t="s">
        <v>210</v>
      </c>
      <c r="L40" s="125" t="s">
        <v>3312</v>
      </c>
      <c r="M40" s="152">
        <v>3.2300000000000002E-3</v>
      </c>
      <c r="N40" s="127" t="s">
        <v>44</v>
      </c>
      <c r="O40" s="154">
        <v>45407</v>
      </c>
      <c r="P40" s="152">
        <v>7.7314271184000007E-3</v>
      </c>
      <c r="Q40" s="152">
        <v>4.3592166929999995E-2</v>
      </c>
      <c r="R40" s="152">
        <v>0.12555517099999999</v>
      </c>
      <c r="S40" s="152" t="s">
        <v>44</v>
      </c>
      <c r="T40" s="152" t="s">
        <v>44</v>
      </c>
      <c r="U40" s="152">
        <v>0.73222717770000001</v>
      </c>
      <c r="V40" s="152">
        <v>1.0685957219</v>
      </c>
      <c r="W40" s="152">
        <v>1.0953639554999999</v>
      </c>
      <c r="X40" s="152" t="s">
        <v>44</v>
      </c>
      <c r="Y40" s="152" t="s">
        <v>44</v>
      </c>
      <c r="Z40" s="152">
        <v>1.192898259E-2</v>
      </c>
      <c r="AA40" s="152">
        <v>1.2095110750000001E-2</v>
      </c>
      <c r="AB40" s="175">
        <v>0.83187026374999995</v>
      </c>
      <c r="AC40" s="174">
        <v>0.92765478770999998</v>
      </c>
      <c r="AD40" s="152">
        <v>-6.3053353330999994E-3</v>
      </c>
      <c r="AE40" s="152">
        <v>-6.3053353330999994E-3</v>
      </c>
      <c r="AF40" s="178">
        <v>1.128503</v>
      </c>
      <c r="AG40" s="177">
        <v>2867890.31</v>
      </c>
      <c r="AH40" s="177">
        <v>60908.801170999999</v>
      </c>
      <c r="AI40" s="127">
        <v>0.75238398338000001</v>
      </c>
      <c r="AJ40" s="127">
        <v>6.4291876644999996E-2</v>
      </c>
      <c r="AK40" s="127">
        <v>0</v>
      </c>
    </row>
    <row r="41" spans="1:37" ht="14.65" customHeight="1" x14ac:dyDescent="0.25">
      <c r="A41" s="39"/>
      <c r="B41" s="128">
        <v>50861003000198</v>
      </c>
      <c r="C41" s="124" t="s">
        <v>7596</v>
      </c>
      <c r="D41" s="121"/>
      <c r="E41" s="125" t="s">
        <v>7597</v>
      </c>
      <c r="F41" s="125" t="s">
        <v>160</v>
      </c>
      <c r="G41" s="125" t="s">
        <v>3324</v>
      </c>
      <c r="H41" s="126">
        <v>1</v>
      </c>
      <c r="I41" s="126">
        <v>1</v>
      </c>
      <c r="J41" s="126">
        <v>1</v>
      </c>
      <c r="K41" s="125" t="s">
        <v>210</v>
      </c>
      <c r="L41" s="125" t="s">
        <v>3312</v>
      </c>
      <c r="M41" s="152">
        <v>6.0000000000000001E-3</v>
      </c>
      <c r="N41" s="127" t="s">
        <v>44</v>
      </c>
      <c r="O41" s="154">
        <v>45133</v>
      </c>
      <c r="P41" s="152">
        <v>7.9057990678999997E-3</v>
      </c>
      <c r="Q41" s="152">
        <v>3.2817933549999997E-2</v>
      </c>
      <c r="R41" s="152">
        <v>0.11545261799000001</v>
      </c>
      <c r="S41" s="152" t="s">
        <v>44</v>
      </c>
      <c r="T41" s="152" t="s">
        <v>44</v>
      </c>
      <c r="U41" s="152">
        <v>0.74874157776000005</v>
      </c>
      <c r="V41" s="152">
        <v>0.80448176509000002</v>
      </c>
      <c r="W41" s="152">
        <v>1.007227622</v>
      </c>
      <c r="X41" s="152" t="s">
        <v>44</v>
      </c>
      <c r="Y41" s="152" t="s">
        <v>44</v>
      </c>
      <c r="Z41" s="152">
        <v>1.4299458527999999E-2</v>
      </c>
      <c r="AA41" s="152">
        <v>1.3109634348000001E-2</v>
      </c>
      <c r="AB41" s="175">
        <v>5.9254385423000003E-2</v>
      </c>
      <c r="AC41" s="174">
        <v>0.80536684642</v>
      </c>
      <c r="AD41" s="152">
        <v>-4.9297454799000001E-3</v>
      </c>
      <c r="AE41" s="152">
        <v>-4.9297454799000001E-3</v>
      </c>
      <c r="AF41" s="178">
        <v>1.2360355000000001</v>
      </c>
      <c r="AG41" s="177">
        <v>214515.20501999999</v>
      </c>
      <c r="AH41" s="177">
        <v>49943.577270000002</v>
      </c>
      <c r="AI41" s="127">
        <v>0.76622746078000004</v>
      </c>
      <c r="AJ41" s="127">
        <v>9.8970872474999998E-4</v>
      </c>
      <c r="AK41" s="127">
        <v>0.16765266032000001</v>
      </c>
    </row>
    <row r="42" spans="1:37" ht="14.65" customHeight="1" x14ac:dyDescent="0.25">
      <c r="A42" s="39"/>
      <c r="B42" s="128">
        <v>51323039000180</v>
      </c>
      <c r="C42" s="124" t="s">
        <v>7598</v>
      </c>
      <c r="D42" s="121"/>
      <c r="E42" s="125" t="s">
        <v>2778</v>
      </c>
      <c r="F42" s="125" t="s">
        <v>160</v>
      </c>
      <c r="G42" s="125" t="s">
        <v>3305</v>
      </c>
      <c r="H42" s="126">
        <v>1</v>
      </c>
      <c r="I42" s="126">
        <v>1</v>
      </c>
      <c r="J42" s="126">
        <v>1</v>
      </c>
      <c r="K42" s="125" t="s">
        <v>210</v>
      </c>
      <c r="L42" s="125" t="s">
        <v>3312</v>
      </c>
      <c r="M42" s="152">
        <v>3.7000000000000002E-3</v>
      </c>
      <c r="N42" s="127" t="s">
        <v>44</v>
      </c>
      <c r="O42" s="154">
        <v>45133</v>
      </c>
      <c r="P42" s="152">
        <v>7.5721881112000003E-3</v>
      </c>
      <c r="Q42" s="152">
        <v>3.1411643155000002E-2</v>
      </c>
      <c r="R42" s="152">
        <v>0.11374318175000001</v>
      </c>
      <c r="S42" s="152" t="s">
        <v>44</v>
      </c>
      <c r="T42" s="152" t="s">
        <v>44</v>
      </c>
      <c r="U42" s="152">
        <v>0.71714598673999996</v>
      </c>
      <c r="V42" s="152">
        <v>0.77000869328999999</v>
      </c>
      <c r="W42" s="152">
        <v>0.99231421916000007</v>
      </c>
      <c r="X42" s="152" t="s">
        <v>44</v>
      </c>
      <c r="Y42" s="152" t="s">
        <v>44</v>
      </c>
      <c r="Z42" s="152">
        <v>1.4287867111999999E-2</v>
      </c>
      <c r="AA42" s="152">
        <v>1.3104655350000001E-2</v>
      </c>
      <c r="AB42" s="175">
        <v>-4.8346509178999998E-2</v>
      </c>
      <c r="AC42" s="174">
        <v>0.72879912497999999</v>
      </c>
      <c r="AD42" s="152">
        <v>-4.9265618416999999E-3</v>
      </c>
      <c r="AE42" s="152">
        <v>-4.9265618416999999E-3</v>
      </c>
      <c r="AF42" s="178">
        <v>1.233886</v>
      </c>
      <c r="AG42" s="177">
        <v>207925.54240999999</v>
      </c>
      <c r="AH42" s="177">
        <v>45904.255069999999</v>
      </c>
      <c r="AI42" s="127">
        <v>0.76631841558000002</v>
      </c>
      <c r="AJ42" s="127">
        <v>9.8982620783000003E-4</v>
      </c>
      <c r="AK42" s="127">
        <v>0.16767256148000001</v>
      </c>
    </row>
    <row r="43" spans="1:37" ht="14.65" customHeight="1" x14ac:dyDescent="0.25">
      <c r="A43" s="39"/>
      <c r="B43" s="128">
        <v>42814885000102</v>
      </c>
      <c r="C43" s="124" t="s">
        <v>7599</v>
      </c>
      <c r="D43" s="121"/>
      <c r="E43" s="125" t="s">
        <v>2778</v>
      </c>
      <c r="F43" s="125" t="s">
        <v>160</v>
      </c>
      <c r="G43" s="125" t="s">
        <v>5584</v>
      </c>
      <c r="H43" s="126">
        <v>1000</v>
      </c>
      <c r="I43" s="126">
        <v>1000</v>
      </c>
      <c r="J43" s="126">
        <v>1000</v>
      </c>
      <c r="K43" s="125" t="s">
        <v>219</v>
      </c>
      <c r="L43" s="125" t="s">
        <v>220</v>
      </c>
      <c r="M43" s="152">
        <v>1.5E-3</v>
      </c>
      <c r="N43" s="127" t="s">
        <v>44</v>
      </c>
      <c r="O43" s="154">
        <v>44725</v>
      </c>
      <c r="P43" s="152">
        <v>1.1701604467999999E-2</v>
      </c>
      <c r="Q43" s="152">
        <v>3.0221356288E-2</v>
      </c>
      <c r="R43" s="152">
        <v>9.8250920073E-2</v>
      </c>
      <c r="S43" s="152">
        <v>0.19962930041999999</v>
      </c>
      <c r="T43" s="152" t="s">
        <v>44</v>
      </c>
      <c r="U43" s="152">
        <v>1.108234312</v>
      </c>
      <c r="V43" s="152">
        <v>0.74083061972999997</v>
      </c>
      <c r="W43" s="152">
        <v>0.85715718104000005</v>
      </c>
      <c r="X43" s="152">
        <v>0.79248582406000001</v>
      </c>
      <c r="Y43" s="152" t="s">
        <v>44</v>
      </c>
      <c r="Z43" s="152">
        <v>7.9517460401999987E-3</v>
      </c>
      <c r="AA43" s="152">
        <v>1.1291163186999999E-2</v>
      </c>
      <c r="AB43" s="175">
        <v>-1.8552330400000001</v>
      </c>
      <c r="AC43" s="174">
        <v>-1.9006733154</v>
      </c>
      <c r="AD43" s="152">
        <v>-1.9921970979E-3</v>
      </c>
      <c r="AE43" s="152">
        <v>-7.3025678171999998E-3</v>
      </c>
      <c r="AF43" s="178">
        <v>1.314513</v>
      </c>
      <c r="AG43" s="177">
        <v>50788.379000000001</v>
      </c>
      <c r="AH43" s="177">
        <v>-19939.232980000001</v>
      </c>
      <c r="AI43" s="127">
        <v>0</v>
      </c>
      <c r="AJ43" s="127">
        <v>0</v>
      </c>
      <c r="AK43" s="127">
        <v>0.15972607963999999</v>
      </c>
    </row>
    <row r="44" spans="1:37" ht="14.65" customHeight="1" x14ac:dyDescent="0.25">
      <c r="A44" s="39"/>
      <c r="B44" s="128">
        <v>46098790000190</v>
      </c>
      <c r="C44" s="124" t="s">
        <v>7600</v>
      </c>
      <c r="D44" s="121"/>
      <c r="E44" s="125" t="s">
        <v>7601</v>
      </c>
      <c r="F44" s="125" t="s">
        <v>112</v>
      </c>
      <c r="G44" s="125" t="s">
        <v>113</v>
      </c>
      <c r="H44" s="126">
        <v>1000</v>
      </c>
      <c r="I44" s="126">
        <v>500</v>
      </c>
      <c r="J44" s="126">
        <v>500</v>
      </c>
      <c r="K44" s="125" t="s">
        <v>210</v>
      </c>
      <c r="L44" s="125" t="s">
        <v>3314</v>
      </c>
      <c r="M44" s="152">
        <v>1.1399999999999999E-2</v>
      </c>
      <c r="N44" s="127">
        <v>0.76</v>
      </c>
      <c r="O44" s="154">
        <v>44771</v>
      </c>
      <c r="P44" s="152">
        <v>8.2872775964999992E-2</v>
      </c>
      <c r="Q44" s="152">
        <v>0.15028312333000002</v>
      </c>
      <c r="R44" s="152">
        <v>9.2891935288000008E-2</v>
      </c>
      <c r="S44" s="152">
        <v>0.38133441613000002</v>
      </c>
      <c r="T44" s="152" t="s">
        <v>44</v>
      </c>
      <c r="U44" s="152">
        <v>7.8487060570000002</v>
      </c>
      <c r="V44" s="152">
        <v>3.6839623718000003</v>
      </c>
      <c r="W44" s="152">
        <v>0.81040451665999991</v>
      </c>
      <c r="X44" s="152">
        <v>1.5138164506999998</v>
      </c>
      <c r="Y44" s="152" t="s">
        <v>44</v>
      </c>
      <c r="Z44" s="152">
        <v>0.14386214533</v>
      </c>
      <c r="AA44" s="152">
        <v>0.13191079016999999</v>
      </c>
      <c r="AB44" s="175">
        <v>-6.5203866052000001E-2</v>
      </c>
      <c r="AC44" s="174">
        <v>0.13509570142999999</v>
      </c>
      <c r="AD44" s="152">
        <v>-0.14140389758999999</v>
      </c>
      <c r="AE44" s="152">
        <v>-0.14140389758999999</v>
      </c>
      <c r="AF44" s="178">
        <v>1.4106667900000001</v>
      </c>
      <c r="AG44" s="177">
        <v>171371.66704</v>
      </c>
      <c r="AH44" s="177">
        <v>-76793.471739999994</v>
      </c>
      <c r="AI44" s="127">
        <v>2.7486602121999999E-2</v>
      </c>
      <c r="AJ44" s="127">
        <v>0</v>
      </c>
      <c r="AK44" s="127">
        <v>8.8005130036000009E-2</v>
      </c>
    </row>
    <row r="45" spans="1:37" ht="14.65" customHeight="1" x14ac:dyDescent="0.25">
      <c r="A45" s="39"/>
      <c r="B45" s="128">
        <v>39741161000171</v>
      </c>
      <c r="C45" s="124" t="s">
        <v>7602</v>
      </c>
      <c r="D45" s="121"/>
      <c r="E45" s="125" t="s">
        <v>7601</v>
      </c>
      <c r="F45" s="125" t="s">
        <v>112</v>
      </c>
      <c r="G45" s="125" t="s">
        <v>7603</v>
      </c>
      <c r="H45" s="126">
        <v>5000</v>
      </c>
      <c r="I45" s="126">
        <v>1000</v>
      </c>
      <c r="J45" s="126">
        <v>3000</v>
      </c>
      <c r="K45" s="125" t="s">
        <v>7604</v>
      </c>
      <c r="L45" s="125" t="s">
        <v>7605</v>
      </c>
      <c r="M45" s="152">
        <v>1.2E-2</v>
      </c>
      <c r="N45" s="127">
        <v>0.8</v>
      </c>
      <c r="O45" s="154">
        <v>45195</v>
      </c>
      <c r="P45" s="152">
        <v>8.6279555571000005E-2</v>
      </c>
      <c r="Q45" s="152">
        <v>0.15263548495000001</v>
      </c>
      <c r="R45" s="152">
        <v>7.9157315145000004E-2</v>
      </c>
      <c r="S45" s="152" t="s">
        <v>44</v>
      </c>
      <c r="T45" s="152" t="s">
        <v>44</v>
      </c>
      <c r="U45" s="152">
        <v>8.1713549778000001</v>
      </c>
      <c r="V45" s="152">
        <v>3.7416269419000003</v>
      </c>
      <c r="W45" s="152">
        <v>0.69058143230000002</v>
      </c>
      <c r="X45" s="152" t="s">
        <v>44</v>
      </c>
      <c r="Y45" s="152" t="s">
        <v>44</v>
      </c>
      <c r="Z45" s="152">
        <v>0.14157512408</v>
      </c>
      <c r="AA45" s="152">
        <v>0.13071472503000001</v>
      </c>
      <c r="AB45" s="175">
        <v>-0.15687627391</v>
      </c>
      <c r="AC45" s="174">
        <v>-5.8574242778000003E-2</v>
      </c>
      <c r="AD45" s="152">
        <v>-0.13805015524</v>
      </c>
      <c r="AE45" s="152">
        <v>-0.13805015524</v>
      </c>
      <c r="AF45" s="178">
        <v>1.1583189</v>
      </c>
      <c r="AG45" s="177">
        <v>49126.232400000001</v>
      </c>
      <c r="AH45" s="177">
        <v>-6100.6322499999997</v>
      </c>
      <c r="AI45" s="127">
        <v>1.6600704333E-2</v>
      </c>
      <c r="AJ45" s="127">
        <v>0</v>
      </c>
      <c r="AK45" s="127">
        <v>8.8014019245999997E-2</v>
      </c>
    </row>
    <row r="46" spans="1:37" ht="14.65" customHeight="1" x14ac:dyDescent="0.25">
      <c r="A46" s="39"/>
      <c r="B46" s="128">
        <v>32892827000143</v>
      </c>
      <c r="C46" s="124" t="s">
        <v>7606</v>
      </c>
      <c r="D46" s="121" t="s">
        <v>3274</v>
      </c>
      <c r="E46" s="125" t="s">
        <v>7601</v>
      </c>
      <c r="F46" s="125" t="s">
        <v>112</v>
      </c>
      <c r="G46" s="125" t="s">
        <v>113</v>
      </c>
      <c r="H46" s="126">
        <v>5000</v>
      </c>
      <c r="I46" s="126">
        <v>1000</v>
      </c>
      <c r="J46" s="126">
        <v>3000</v>
      </c>
      <c r="K46" s="125" t="s">
        <v>210</v>
      </c>
      <c r="L46" s="125" t="s">
        <v>3362</v>
      </c>
      <c r="M46" s="152">
        <v>1.9E-2</v>
      </c>
      <c r="N46" s="127" t="s">
        <v>44</v>
      </c>
      <c r="O46" s="154">
        <v>43643</v>
      </c>
      <c r="P46" s="152">
        <v>8.299491042099999E-2</v>
      </c>
      <c r="Q46" s="152">
        <v>0.15060384027999998</v>
      </c>
      <c r="R46" s="152">
        <v>9.4975849602999998E-2</v>
      </c>
      <c r="S46" s="152">
        <v>0.40722605393</v>
      </c>
      <c r="T46" s="152">
        <v>0.46102776556000002</v>
      </c>
      <c r="U46" s="152">
        <v>7.8602731540000006</v>
      </c>
      <c r="V46" s="152">
        <v>3.6918242605000002</v>
      </c>
      <c r="W46" s="152">
        <v>0.82858492776999992</v>
      </c>
      <c r="X46" s="152">
        <v>1.6166007407999998</v>
      </c>
      <c r="Y46" s="152">
        <v>1.0991903878</v>
      </c>
      <c r="Z46" s="152">
        <v>0.14478504818999999</v>
      </c>
      <c r="AA46" s="152">
        <v>0.19232886679</v>
      </c>
      <c r="AB46" s="175">
        <v>-5.0766963079999998E-2</v>
      </c>
      <c r="AC46" s="174">
        <v>0.49776065000000003</v>
      </c>
      <c r="AD46" s="152">
        <v>-0.14240566059000001</v>
      </c>
      <c r="AE46" s="152">
        <v>-0.40337126276000002</v>
      </c>
      <c r="AF46" s="178">
        <v>2.4670307500000002</v>
      </c>
      <c r="AG46" s="177">
        <v>514717.62599999999</v>
      </c>
      <c r="AH46" s="177">
        <v>-88010.635420000006</v>
      </c>
      <c r="AI46" s="127">
        <v>2.7474573484000002E-2</v>
      </c>
      <c r="AJ46" s="127">
        <v>0</v>
      </c>
      <c r="AK46" s="127">
        <v>8.7966617386999998E-2</v>
      </c>
    </row>
    <row r="47" spans="1:37" ht="14.65" customHeight="1" x14ac:dyDescent="0.25">
      <c r="A47" s="39"/>
      <c r="B47" s="128">
        <v>32073525000143</v>
      </c>
      <c r="C47" s="124" t="s">
        <v>7607</v>
      </c>
      <c r="D47" s="121" t="s">
        <v>3274</v>
      </c>
      <c r="E47" s="125" t="s">
        <v>7601</v>
      </c>
      <c r="F47" s="125" t="s">
        <v>112</v>
      </c>
      <c r="G47" s="125" t="s">
        <v>113</v>
      </c>
      <c r="H47" s="126">
        <v>500</v>
      </c>
      <c r="I47" s="126">
        <v>100</v>
      </c>
      <c r="J47" s="126">
        <v>100</v>
      </c>
      <c r="K47" s="125" t="s">
        <v>210</v>
      </c>
      <c r="L47" s="125" t="s">
        <v>3314</v>
      </c>
      <c r="M47" s="152">
        <v>1.9E-2</v>
      </c>
      <c r="N47" s="127" t="s">
        <v>7608</v>
      </c>
      <c r="O47" s="154">
        <v>43461</v>
      </c>
      <c r="P47" s="152">
        <v>8.2378309853000001E-2</v>
      </c>
      <c r="Q47" s="152">
        <v>0.1498651091</v>
      </c>
      <c r="R47" s="152">
        <v>9.3699211870999999E-2</v>
      </c>
      <c r="S47" s="152">
        <v>0.39961537436</v>
      </c>
      <c r="T47" s="152">
        <v>0.45272858481999995</v>
      </c>
      <c r="U47" s="152">
        <v>7.8018762130000008</v>
      </c>
      <c r="V47" s="152">
        <v>3.6737153884000002</v>
      </c>
      <c r="W47" s="152">
        <v>0.81744733030000005</v>
      </c>
      <c r="X47" s="152">
        <v>1.5863879631</v>
      </c>
      <c r="Y47" s="152">
        <v>1.0794033373</v>
      </c>
      <c r="Z47" s="152">
        <v>0.14439246248000001</v>
      </c>
      <c r="AA47" s="152">
        <v>0.18676944010999999</v>
      </c>
      <c r="AB47" s="175">
        <v>-5.9346212183999998E-2</v>
      </c>
      <c r="AC47" s="174">
        <v>0.69488504965999998</v>
      </c>
      <c r="AD47" s="152">
        <v>-0.14218336558</v>
      </c>
      <c r="AE47" s="152">
        <v>-0.40333429668999998</v>
      </c>
      <c r="AF47" s="178">
        <v>3.21598235</v>
      </c>
      <c r="AG47" s="177">
        <v>1708610.9816999999</v>
      </c>
      <c r="AH47" s="177">
        <v>-294311.84062999999</v>
      </c>
      <c r="AI47" s="127">
        <v>2.7481265205000001E-2</v>
      </c>
      <c r="AJ47" s="127">
        <v>0</v>
      </c>
      <c r="AK47" s="127">
        <v>8.7988042582000006E-2</v>
      </c>
    </row>
    <row r="48" spans="1:37" ht="14.65" customHeight="1" x14ac:dyDescent="0.25">
      <c r="A48" s="39"/>
      <c r="B48" s="128">
        <v>42814955000122</v>
      </c>
      <c r="C48" s="124" t="s">
        <v>7609</v>
      </c>
      <c r="D48" s="121"/>
      <c r="E48" s="125" t="s">
        <v>2778</v>
      </c>
      <c r="F48" s="125" t="s">
        <v>112</v>
      </c>
      <c r="G48" s="125" t="s">
        <v>113</v>
      </c>
      <c r="H48" s="126">
        <v>1000</v>
      </c>
      <c r="I48" s="126">
        <v>500</v>
      </c>
      <c r="J48" s="126">
        <v>1000</v>
      </c>
      <c r="K48" s="125" t="s">
        <v>210</v>
      </c>
      <c r="L48" s="125" t="s">
        <v>3314</v>
      </c>
      <c r="M48" s="152">
        <v>7.3000000000000001E-3</v>
      </c>
      <c r="N48" s="127" t="s">
        <v>44</v>
      </c>
      <c r="O48" s="154">
        <v>44771</v>
      </c>
      <c r="P48" s="152">
        <v>8.1655492191000004E-2</v>
      </c>
      <c r="Q48" s="152">
        <v>0.14831328099999999</v>
      </c>
      <c r="R48" s="152">
        <v>9.0900116286999996E-2</v>
      </c>
      <c r="S48" s="152">
        <v>0.37410996834999999</v>
      </c>
      <c r="T48" s="152" t="s">
        <v>44</v>
      </c>
      <c r="U48" s="152">
        <v>7.7334196746999995</v>
      </c>
      <c r="V48" s="152">
        <v>3.6356746809999998</v>
      </c>
      <c r="W48" s="152">
        <v>0.79302756020000009</v>
      </c>
      <c r="X48" s="152">
        <v>1.4851369310000002</v>
      </c>
      <c r="Y48" s="152" t="s">
        <v>44</v>
      </c>
      <c r="Z48" s="152">
        <v>0.14279096250000001</v>
      </c>
      <c r="AA48" s="152">
        <v>0.13103087266999999</v>
      </c>
      <c r="AB48" s="175">
        <v>-7.9428314503000003E-2</v>
      </c>
      <c r="AC48" s="174">
        <v>0.12042801814</v>
      </c>
      <c r="AD48" s="152">
        <v>-0.14121523586000001</v>
      </c>
      <c r="AE48" s="152">
        <v>-0.14121523586000001</v>
      </c>
      <c r="AF48" s="178">
        <v>1.4033949999999999</v>
      </c>
      <c r="AG48" s="177">
        <v>74937.726880000002</v>
      </c>
      <c r="AH48" s="177">
        <v>-11215.03047</v>
      </c>
      <c r="AI48" s="127">
        <v>2.7330847639999999E-2</v>
      </c>
      <c r="AJ48" s="127">
        <v>0</v>
      </c>
      <c r="AK48" s="127">
        <v>8.7506443680999996E-2</v>
      </c>
    </row>
    <row r="49" spans="1:37" ht="14.65" customHeight="1" x14ac:dyDescent="0.25">
      <c r="A49" s="39"/>
      <c r="B49" s="128">
        <v>36249256000184</v>
      </c>
      <c r="C49" s="124" t="s">
        <v>7610</v>
      </c>
      <c r="D49" s="121"/>
      <c r="E49" s="125" t="s">
        <v>2778</v>
      </c>
      <c r="F49" s="125" t="s">
        <v>112</v>
      </c>
      <c r="G49" s="125" t="s">
        <v>113</v>
      </c>
      <c r="H49" s="126">
        <v>25000</v>
      </c>
      <c r="I49" s="126">
        <v>10000</v>
      </c>
      <c r="J49" s="126">
        <v>25000</v>
      </c>
      <c r="K49" s="125" t="s">
        <v>218</v>
      </c>
      <c r="L49" s="125" t="s">
        <v>217</v>
      </c>
      <c r="M49" s="152">
        <v>3.3E-3</v>
      </c>
      <c r="N49" s="127" t="s">
        <v>44</v>
      </c>
      <c r="O49" s="154">
        <v>43895</v>
      </c>
      <c r="P49" s="152">
        <v>0.13733505785</v>
      </c>
      <c r="Q49" s="152">
        <v>0.23081342286000001</v>
      </c>
      <c r="R49" s="152">
        <v>8.3196689391E-2</v>
      </c>
      <c r="S49" s="152">
        <v>0.27406157868000003</v>
      </c>
      <c r="T49" s="152">
        <v>0.1638333122</v>
      </c>
      <c r="U49" s="152">
        <v>13.006714061</v>
      </c>
      <c r="V49" s="152">
        <v>5.6580402766999995</v>
      </c>
      <c r="W49" s="152">
        <v>0.72582159736999996</v>
      </c>
      <c r="X49" s="152">
        <v>1.0879661230000002</v>
      </c>
      <c r="Y49" s="152">
        <v>0.39061422203000001</v>
      </c>
      <c r="Z49" s="152">
        <v>0.19775919558999999</v>
      </c>
      <c r="AA49" s="152">
        <v>0.27204074024000002</v>
      </c>
      <c r="AB49" s="175">
        <v>-4.6200413938E-2</v>
      </c>
      <c r="AC49" s="174">
        <v>-4.5518970709000003E-2</v>
      </c>
      <c r="AD49" s="152">
        <v>-0.22662056482000001</v>
      </c>
      <c r="AE49" s="152">
        <v>-0.46627548406000002</v>
      </c>
      <c r="AF49" s="178">
        <v>12.141087000000001</v>
      </c>
      <c r="AG49" s="177">
        <v>40399.25503</v>
      </c>
      <c r="AH49" s="177">
        <v>-23126.43504</v>
      </c>
      <c r="AI49" s="127">
        <v>0</v>
      </c>
      <c r="AJ49" s="127">
        <v>0</v>
      </c>
      <c r="AK49" s="127">
        <v>0.12580292362000001</v>
      </c>
    </row>
    <row r="50" spans="1:37" ht="14.65" customHeight="1" x14ac:dyDescent="0.25">
      <c r="A50" s="39"/>
      <c r="B50" s="128">
        <v>33019558000178</v>
      </c>
      <c r="C50" s="124" t="s">
        <v>7611</v>
      </c>
      <c r="D50" s="121"/>
      <c r="E50" s="125" t="s">
        <v>7612</v>
      </c>
      <c r="F50" s="125" t="s">
        <v>112</v>
      </c>
      <c r="G50" s="125" t="s">
        <v>113</v>
      </c>
      <c r="H50" s="126" t="s">
        <v>44</v>
      </c>
      <c r="I50" s="126" t="s">
        <v>44</v>
      </c>
      <c r="J50" s="126" t="s">
        <v>44</v>
      </c>
      <c r="K50" s="125" t="s">
        <v>218</v>
      </c>
      <c r="L50" s="125" t="s">
        <v>217</v>
      </c>
      <c r="M50" s="152">
        <v>1.5449999999999998E-2</v>
      </c>
      <c r="N50" s="127" t="s">
        <v>7608</v>
      </c>
      <c r="O50" s="154">
        <v>43735</v>
      </c>
      <c r="P50" s="152">
        <v>0.13976936657</v>
      </c>
      <c r="Q50" s="152">
        <v>0.23738413952999998</v>
      </c>
      <c r="R50" s="152">
        <v>8.4051191169999998E-2</v>
      </c>
      <c r="S50" s="152">
        <v>0.27404663614000002</v>
      </c>
      <c r="T50" s="152">
        <v>0.15972281968000002</v>
      </c>
      <c r="U50" s="152">
        <v>13.237262312</v>
      </c>
      <c r="V50" s="152">
        <v>5.8191114101000005</v>
      </c>
      <c r="W50" s="152">
        <v>0.73327641137999999</v>
      </c>
      <c r="X50" s="152">
        <v>1.0879068043</v>
      </c>
      <c r="Y50" s="152">
        <v>0.38081391455000002</v>
      </c>
      <c r="Z50" s="152">
        <v>0.20319634183000002</v>
      </c>
      <c r="AA50" s="152">
        <v>0.26994194262999999</v>
      </c>
      <c r="AB50" s="175">
        <v>-3.5768788370999997E-2</v>
      </c>
      <c r="AC50" s="174">
        <v>1.3538383697E-2</v>
      </c>
      <c r="AD50" s="152">
        <v>-0.23175364543000002</v>
      </c>
      <c r="AE50" s="152">
        <v>-0.47191728672000005</v>
      </c>
      <c r="AF50" s="178">
        <v>1.3291066</v>
      </c>
      <c r="AG50" s="177">
        <v>605475.07495000004</v>
      </c>
      <c r="AH50" s="177">
        <v>-262319.54032999999</v>
      </c>
      <c r="AI50" s="127">
        <v>0</v>
      </c>
      <c r="AJ50" s="127">
        <v>0</v>
      </c>
      <c r="AK50" s="127">
        <v>0.12715701955</v>
      </c>
    </row>
    <row r="51" spans="1:37" ht="14.65" customHeight="1" x14ac:dyDescent="0.25">
      <c r="A51" s="39"/>
      <c r="B51" s="128">
        <v>33019532000120</v>
      </c>
      <c r="C51" s="124" t="s">
        <v>7613</v>
      </c>
      <c r="D51" s="121"/>
      <c r="E51" s="125" t="s">
        <v>7612</v>
      </c>
      <c r="F51" s="125" t="s">
        <v>112</v>
      </c>
      <c r="G51" s="125" t="s">
        <v>113</v>
      </c>
      <c r="H51" s="126" t="s">
        <v>44</v>
      </c>
      <c r="I51" s="126" t="s">
        <v>44</v>
      </c>
      <c r="J51" s="126" t="s">
        <v>44</v>
      </c>
      <c r="K51" s="125" t="s">
        <v>218</v>
      </c>
      <c r="L51" s="125" t="s">
        <v>217</v>
      </c>
      <c r="M51" s="152">
        <v>1.5449999999999998E-2</v>
      </c>
      <c r="N51" s="127" t="s">
        <v>3363</v>
      </c>
      <c r="O51" s="154">
        <v>43705</v>
      </c>
      <c r="P51" s="152">
        <v>0.14056547213000001</v>
      </c>
      <c r="Q51" s="152">
        <v>0.23835343044999999</v>
      </c>
      <c r="R51" s="152">
        <v>8.5024305053999993E-2</v>
      </c>
      <c r="S51" s="152">
        <v>0.27722566823</v>
      </c>
      <c r="T51" s="152">
        <v>0.16259633370999999</v>
      </c>
      <c r="U51" s="152">
        <v>13.312659794000002</v>
      </c>
      <c r="V51" s="152">
        <v>5.8428721038000004</v>
      </c>
      <c r="W51" s="152">
        <v>0.74176601689999999</v>
      </c>
      <c r="X51" s="152">
        <v>1.1005268848999998</v>
      </c>
      <c r="Y51" s="152">
        <v>0.38766499648999997</v>
      </c>
      <c r="Z51" s="152">
        <v>0.20366898084999999</v>
      </c>
      <c r="AA51" s="152">
        <v>0.27028978387999997</v>
      </c>
      <c r="AB51" s="175">
        <v>-3.0818094359999999E-2</v>
      </c>
      <c r="AC51" s="174">
        <v>5.1682838795999997E-2</v>
      </c>
      <c r="AD51" s="152">
        <v>-0.23224600405000001</v>
      </c>
      <c r="AE51" s="152">
        <v>-0.47375544492000005</v>
      </c>
      <c r="AF51" s="178">
        <v>1.4095017999999999</v>
      </c>
      <c r="AG51" s="177">
        <v>292379.53564999998</v>
      </c>
      <c r="AH51" s="177">
        <v>-89682.693899999998</v>
      </c>
      <c r="AI51" s="127">
        <v>0</v>
      </c>
      <c r="AJ51" s="127">
        <v>0</v>
      </c>
      <c r="AK51" s="127">
        <v>0.12705165334000001</v>
      </c>
    </row>
    <row r="52" spans="1:37" ht="14.65" customHeight="1" x14ac:dyDescent="0.25">
      <c r="A52" s="39"/>
      <c r="B52" s="128">
        <v>51587345000124</v>
      </c>
      <c r="C52" s="124" t="s">
        <v>7614</v>
      </c>
      <c r="D52" s="121"/>
      <c r="E52" s="125" t="s">
        <v>7612</v>
      </c>
      <c r="F52" s="125" t="s">
        <v>112</v>
      </c>
      <c r="G52" s="125" t="s">
        <v>7603</v>
      </c>
      <c r="H52" s="126">
        <v>1</v>
      </c>
      <c r="I52" s="126">
        <v>1</v>
      </c>
      <c r="J52" s="126">
        <v>1</v>
      </c>
      <c r="K52" s="125" t="s">
        <v>7615</v>
      </c>
      <c r="L52" s="125" t="s">
        <v>7616</v>
      </c>
      <c r="M52" s="152">
        <v>1.9099999999999999E-2</v>
      </c>
      <c r="N52" s="127" t="s">
        <v>44</v>
      </c>
      <c r="O52" s="154">
        <v>45182</v>
      </c>
      <c r="P52" s="152">
        <v>0.13840988019</v>
      </c>
      <c r="Q52" s="152">
        <v>0.22527990451000002</v>
      </c>
      <c r="R52" s="152">
        <v>7.3120952096000003E-2</v>
      </c>
      <c r="S52" s="152" t="s">
        <v>44</v>
      </c>
      <c r="T52" s="152" t="s">
        <v>44</v>
      </c>
      <c r="U52" s="152">
        <v>13.108508220999999</v>
      </c>
      <c r="V52" s="152">
        <v>5.5223944842000003</v>
      </c>
      <c r="W52" s="152">
        <v>0.63791920857000006</v>
      </c>
      <c r="X52" s="152" t="s">
        <v>44</v>
      </c>
      <c r="Y52" s="152" t="s">
        <v>44</v>
      </c>
      <c r="Z52" s="152">
        <v>0.20183004150999997</v>
      </c>
      <c r="AA52" s="152">
        <v>0.19006235637999999</v>
      </c>
      <c r="AB52" s="175">
        <v>-8.7194734321E-2</v>
      </c>
      <c r="AC52" s="174">
        <v>-0.37441215569000003</v>
      </c>
      <c r="AD52" s="152">
        <v>-0.22856565795000003</v>
      </c>
      <c r="AE52" s="152">
        <v>-0.22856565795000003</v>
      </c>
      <c r="AF52" s="178">
        <v>1.0289733999999999</v>
      </c>
      <c r="AG52" s="177">
        <v>60845.25402</v>
      </c>
      <c r="AH52" s="177">
        <v>-32019.61825</v>
      </c>
      <c r="AI52" s="127">
        <v>0</v>
      </c>
      <c r="AJ52" s="127">
        <v>0</v>
      </c>
      <c r="AK52" s="127">
        <v>0.15357544097</v>
      </c>
    </row>
    <row r="53" spans="1:37" ht="14.65" customHeight="1" x14ac:dyDescent="0.25">
      <c r="A53" s="39"/>
      <c r="B53" s="128">
        <v>34441812000194</v>
      </c>
      <c r="C53" s="124" t="s">
        <v>7617</v>
      </c>
      <c r="D53" s="121"/>
      <c r="E53" s="125" t="s">
        <v>2778</v>
      </c>
      <c r="F53" s="125" t="s">
        <v>112</v>
      </c>
      <c r="G53" s="125" t="s">
        <v>113</v>
      </c>
      <c r="H53" s="126">
        <v>1000000</v>
      </c>
      <c r="I53" s="126">
        <v>1</v>
      </c>
      <c r="J53" s="126">
        <v>1</v>
      </c>
      <c r="K53" s="125" t="s">
        <v>218</v>
      </c>
      <c r="L53" s="125" t="s">
        <v>217</v>
      </c>
      <c r="M53" s="152">
        <v>3.3E-3</v>
      </c>
      <c r="N53" s="127" t="s">
        <v>44</v>
      </c>
      <c r="O53" s="154">
        <v>43710</v>
      </c>
      <c r="P53" s="152">
        <v>0.13660608151</v>
      </c>
      <c r="Q53" s="152">
        <v>0.23131414156000002</v>
      </c>
      <c r="R53" s="152">
        <v>8.2154067807999998E-2</v>
      </c>
      <c r="S53" s="152">
        <v>0.27199963536999999</v>
      </c>
      <c r="T53" s="152">
        <v>0.15890950849999999</v>
      </c>
      <c r="U53" s="152">
        <v>12.937674248</v>
      </c>
      <c r="V53" s="152">
        <v>5.6703146346999995</v>
      </c>
      <c r="W53" s="152">
        <v>0.71672559525000001</v>
      </c>
      <c r="X53" s="152">
        <v>1.079780647</v>
      </c>
      <c r="Y53" s="152">
        <v>0.37887480394999995</v>
      </c>
      <c r="Z53" s="152">
        <v>0.19867568077</v>
      </c>
      <c r="AA53" s="152">
        <v>1.0056412614000001</v>
      </c>
      <c r="AB53" s="175">
        <v>-4.9906117781999999E-2</v>
      </c>
      <c r="AC53" s="174">
        <v>1.0488380173</v>
      </c>
      <c r="AD53" s="152">
        <v>-0.22838812120999999</v>
      </c>
      <c r="AE53" s="152">
        <v>-0.46337671606999997</v>
      </c>
      <c r="AF53" s="178">
        <v>14.204929999999999</v>
      </c>
      <c r="AG53" s="177">
        <v>56674.018230000001</v>
      </c>
      <c r="AH53" s="177">
        <v>-19612.857339999999</v>
      </c>
      <c r="AI53" s="127">
        <v>0</v>
      </c>
      <c r="AJ53" s="127">
        <v>0</v>
      </c>
      <c r="AK53" s="127">
        <v>0.12256302523000001</v>
      </c>
    </row>
    <row r="54" spans="1:37" ht="14.65" customHeight="1" x14ac:dyDescent="0.25">
      <c r="A54" s="39"/>
      <c r="B54" s="128">
        <v>17340392000130</v>
      </c>
      <c r="C54" s="124" t="s">
        <v>7618</v>
      </c>
      <c r="D54" s="121" t="s">
        <v>3274</v>
      </c>
      <c r="E54" s="125" t="s">
        <v>7619</v>
      </c>
      <c r="F54" s="125" t="s">
        <v>112</v>
      </c>
      <c r="G54" s="125" t="s">
        <v>4570</v>
      </c>
      <c r="H54" s="126">
        <v>5000</v>
      </c>
      <c r="I54" s="126">
        <v>1000</v>
      </c>
      <c r="J54" s="126">
        <v>1000</v>
      </c>
      <c r="K54" s="125" t="s">
        <v>212</v>
      </c>
      <c r="L54" s="125" t="s">
        <v>7581</v>
      </c>
      <c r="M54" s="152">
        <v>3.0000000000000001E-3</v>
      </c>
      <c r="N54" s="127" t="s">
        <v>44</v>
      </c>
      <c r="O54" s="154">
        <v>41710</v>
      </c>
      <c r="P54" s="152">
        <v>-8.5870003377000008E-3</v>
      </c>
      <c r="Q54" s="152">
        <v>-0.11891471289</v>
      </c>
      <c r="R54" s="152">
        <v>0.16685473239000001</v>
      </c>
      <c r="S54" s="152">
        <v>0.47119311603000003</v>
      </c>
      <c r="T54" s="152">
        <v>0.49859503721000004</v>
      </c>
      <c r="U54" s="152">
        <v>-0.81325671521000009</v>
      </c>
      <c r="V54" s="152">
        <v>-2.9150134629000002</v>
      </c>
      <c r="W54" s="152">
        <v>1.4556681194999999</v>
      </c>
      <c r="X54" s="152">
        <v>1.8705363595</v>
      </c>
      <c r="Y54" s="152">
        <v>1.1887589278999999</v>
      </c>
      <c r="Z54" s="152">
        <v>0.20789258234999999</v>
      </c>
      <c r="AA54" s="152">
        <v>0.18827278882000001</v>
      </c>
      <c r="AB54" s="175">
        <v>0.33626573630000001</v>
      </c>
      <c r="AC54" s="174">
        <v>0.50049210345999995</v>
      </c>
      <c r="AD54" s="152">
        <v>-0.19427074017999998</v>
      </c>
      <c r="AE54" s="152">
        <v>-0.32112621390999996</v>
      </c>
      <c r="AF54" s="178">
        <v>611.89230910000003</v>
      </c>
      <c r="AG54" s="177">
        <v>295973.47200000001</v>
      </c>
      <c r="AH54" s="177">
        <v>82479.118619999994</v>
      </c>
      <c r="AI54" s="127">
        <v>0</v>
      </c>
      <c r="AJ54" s="127">
        <v>0</v>
      </c>
      <c r="AK54" s="127">
        <v>0.99395377383999994</v>
      </c>
    </row>
    <row r="55" spans="1:37" ht="14.65" customHeight="1" x14ac:dyDescent="0.25">
      <c r="A55" s="39"/>
      <c r="B55" s="128">
        <v>39992830000188</v>
      </c>
      <c r="C55" s="124" t="s">
        <v>7620</v>
      </c>
      <c r="D55" s="121"/>
      <c r="E55" s="125" t="s">
        <v>7621</v>
      </c>
      <c r="F55" s="125" t="s">
        <v>112</v>
      </c>
      <c r="G55" s="125" t="s">
        <v>113</v>
      </c>
      <c r="H55" s="126">
        <v>100</v>
      </c>
      <c r="I55" s="126">
        <v>100</v>
      </c>
      <c r="J55" s="126">
        <v>100</v>
      </c>
      <c r="K55" s="125" t="s">
        <v>210</v>
      </c>
      <c r="L55" s="125" t="s">
        <v>3314</v>
      </c>
      <c r="M55" s="152">
        <v>0.02</v>
      </c>
      <c r="N55" s="127" t="s">
        <v>44</v>
      </c>
      <c r="O55" s="154">
        <v>44368</v>
      </c>
      <c r="P55" s="152">
        <v>9.7132947440000006E-2</v>
      </c>
      <c r="Q55" s="152">
        <v>0.12037915956</v>
      </c>
      <c r="R55" s="152">
        <v>6.5548144098999991E-2</v>
      </c>
      <c r="S55" s="152">
        <v>6.5423914563999999E-2</v>
      </c>
      <c r="T55" s="152">
        <v>7.4301793859999993E-2</v>
      </c>
      <c r="U55" s="152">
        <v>9.1992568611000003</v>
      </c>
      <c r="V55" s="152">
        <v>2.9509121475</v>
      </c>
      <c r="W55" s="152">
        <v>0.57185278648000004</v>
      </c>
      <c r="X55" s="152">
        <v>0.25971901287999999</v>
      </c>
      <c r="Y55" s="152">
        <v>0.17715162451000002</v>
      </c>
      <c r="Z55" s="152">
        <v>0.15201005968</v>
      </c>
      <c r="AA55" s="152">
        <v>0.19699385528000002</v>
      </c>
      <c r="AB55" s="175">
        <v>-0.21800117488000001</v>
      </c>
      <c r="AC55" s="174">
        <v>-0.37824814132000001</v>
      </c>
      <c r="AD55" s="152">
        <v>-0.11187020338000001</v>
      </c>
      <c r="AE55" s="152">
        <v>-0.20902537328000001</v>
      </c>
      <c r="AF55" s="178">
        <v>104.33834991000001</v>
      </c>
      <c r="AG55" s="177">
        <v>85999.693400000004</v>
      </c>
      <c r="AH55" s="177">
        <v>-48877.768709999997</v>
      </c>
      <c r="AI55" s="127">
        <v>0</v>
      </c>
      <c r="AJ55" s="127">
        <v>0</v>
      </c>
      <c r="AK55" s="127">
        <v>7.3338380159000002E-2</v>
      </c>
    </row>
    <row r="56" spans="1:37" ht="14.65" customHeight="1" x14ac:dyDescent="0.25">
      <c r="A56" s="39"/>
      <c r="B56" s="128">
        <v>7124064000143</v>
      </c>
      <c r="C56" s="124" t="s">
        <v>7622</v>
      </c>
      <c r="D56" s="121"/>
      <c r="E56" s="125" t="s">
        <v>7621</v>
      </c>
      <c r="F56" s="125" t="s">
        <v>112</v>
      </c>
      <c r="G56" s="125" t="s">
        <v>113</v>
      </c>
      <c r="H56" s="126">
        <v>100</v>
      </c>
      <c r="I56" s="126">
        <v>100</v>
      </c>
      <c r="J56" s="126">
        <v>100</v>
      </c>
      <c r="K56" s="125" t="s">
        <v>212</v>
      </c>
      <c r="L56" s="125" t="s">
        <v>219</v>
      </c>
      <c r="M56" s="152">
        <v>0.02</v>
      </c>
      <c r="N56" s="127" t="s">
        <v>7623</v>
      </c>
      <c r="O56" s="154">
        <v>38357</v>
      </c>
      <c r="P56" s="152">
        <v>5.9611370715999999E-2</v>
      </c>
      <c r="Q56" s="152">
        <v>0.13512443704000002</v>
      </c>
      <c r="R56" s="152">
        <v>9.6357265880000001E-2</v>
      </c>
      <c r="S56" s="152">
        <v>0.31074582373999998</v>
      </c>
      <c r="T56" s="152">
        <v>0.11756455242</v>
      </c>
      <c r="U56" s="152">
        <v>5.6456673613000001</v>
      </c>
      <c r="V56" s="152">
        <v>3.3123702153000001</v>
      </c>
      <c r="W56" s="152">
        <v>0.84063663051000004</v>
      </c>
      <c r="X56" s="152">
        <v>1.2335947663</v>
      </c>
      <c r="Y56" s="152">
        <v>0.28029944319</v>
      </c>
      <c r="Z56" s="152">
        <v>0.15207594498000002</v>
      </c>
      <c r="AA56" s="152">
        <v>0.23711328228</v>
      </c>
      <c r="AB56" s="175">
        <v>-3.3082621891000003E-2</v>
      </c>
      <c r="AC56" s="174">
        <v>0.20917820672000001</v>
      </c>
      <c r="AD56" s="152">
        <v>-0.13215868506</v>
      </c>
      <c r="AE56" s="152">
        <v>-0.60789348005999999</v>
      </c>
      <c r="AF56" s="178">
        <v>1164.462634</v>
      </c>
      <c r="AG56" s="177">
        <v>46532.756950000003</v>
      </c>
      <c r="AH56" s="177">
        <v>3692.2185500000001</v>
      </c>
      <c r="AI56" s="127">
        <v>0</v>
      </c>
      <c r="AJ56" s="127">
        <v>0</v>
      </c>
      <c r="AK56" s="127">
        <v>0</v>
      </c>
    </row>
    <row r="57" spans="1:37" ht="14.65" customHeight="1" x14ac:dyDescent="0.25">
      <c r="A57" s="39"/>
      <c r="B57" s="128">
        <v>43759676000176</v>
      </c>
      <c r="C57" s="124" t="s">
        <v>7624</v>
      </c>
      <c r="D57" s="121"/>
      <c r="E57" s="125" t="s">
        <v>7621</v>
      </c>
      <c r="F57" s="125" t="s">
        <v>160</v>
      </c>
      <c r="G57" s="125" t="s">
        <v>3324</v>
      </c>
      <c r="H57" s="126">
        <v>1</v>
      </c>
      <c r="I57" s="126">
        <v>1</v>
      </c>
      <c r="J57" s="126">
        <v>1</v>
      </c>
      <c r="K57" s="125" t="s">
        <v>211</v>
      </c>
      <c r="L57" s="125" t="s">
        <v>212</v>
      </c>
      <c r="M57" s="152">
        <v>6.3E-3</v>
      </c>
      <c r="N57" s="127">
        <v>0.27</v>
      </c>
      <c r="O57" s="154">
        <v>44847</v>
      </c>
      <c r="P57" s="152">
        <v>1.5805041701E-2</v>
      </c>
      <c r="Q57" s="152">
        <v>4.1385694748999995E-2</v>
      </c>
      <c r="R57" s="152">
        <v>0.10710174583000001</v>
      </c>
      <c r="S57" s="152">
        <v>0.23563683785999998</v>
      </c>
      <c r="T57" s="152" t="s">
        <v>44</v>
      </c>
      <c r="U57" s="152">
        <v>1.4968622093999999</v>
      </c>
      <c r="V57" s="152">
        <v>1.0145074098</v>
      </c>
      <c r="W57" s="152">
        <v>0.93437324023000001</v>
      </c>
      <c r="X57" s="152">
        <v>0.93542808217000006</v>
      </c>
      <c r="Y57" s="152" t="s">
        <v>44</v>
      </c>
      <c r="Z57" s="152">
        <v>7.5162864176000002E-3</v>
      </c>
      <c r="AA57" s="152">
        <v>1.2251376796E-2</v>
      </c>
      <c r="AB57" s="175">
        <v>-0.90857753134999997</v>
      </c>
      <c r="AC57" s="174">
        <v>-0.78325077090999995</v>
      </c>
      <c r="AD57" s="152">
        <v>-1.8639736023000001E-3</v>
      </c>
      <c r="AE57" s="152">
        <v>-7.0316475185000001E-3</v>
      </c>
      <c r="AF57" s="178">
        <v>1.3082866</v>
      </c>
      <c r="AG57" s="177">
        <v>199786.54743000001</v>
      </c>
      <c r="AH57" s="177">
        <v>17271.000329999999</v>
      </c>
      <c r="AI57" s="127">
        <v>0</v>
      </c>
      <c r="AJ57" s="127">
        <v>0</v>
      </c>
      <c r="AK57" s="127">
        <v>0</v>
      </c>
    </row>
    <row r="58" spans="1:37" ht="14.65" customHeight="1" x14ac:dyDescent="0.25">
      <c r="A58" s="39"/>
      <c r="B58" s="128">
        <v>42479640000176</v>
      </c>
      <c r="C58" s="124" t="s">
        <v>7625</v>
      </c>
      <c r="D58" s="121"/>
      <c r="E58" s="125" t="s">
        <v>7621</v>
      </c>
      <c r="F58" s="125" t="s">
        <v>160</v>
      </c>
      <c r="G58" s="125" t="s">
        <v>3324</v>
      </c>
      <c r="H58" s="126">
        <v>1000</v>
      </c>
      <c r="I58" s="126">
        <v>100</v>
      </c>
      <c r="J58" s="126">
        <v>100</v>
      </c>
      <c r="K58" s="125" t="s">
        <v>219</v>
      </c>
      <c r="L58" s="125" t="s">
        <v>220</v>
      </c>
      <c r="M58" s="152">
        <v>9.0000000000000011E-3</v>
      </c>
      <c r="N58" s="127" t="s">
        <v>44</v>
      </c>
      <c r="O58" s="154">
        <v>44630</v>
      </c>
      <c r="P58" s="152">
        <v>1.60365149E-2</v>
      </c>
      <c r="Q58" s="152">
        <v>3.9269384891999999E-2</v>
      </c>
      <c r="R58" s="152">
        <v>0.10367946825</v>
      </c>
      <c r="S58" s="152">
        <v>0.23091147436000001</v>
      </c>
      <c r="T58" s="152">
        <v>0.34110829316999997</v>
      </c>
      <c r="U58" s="152">
        <v>1.5187845486</v>
      </c>
      <c r="V58" s="152">
        <v>0.96262928997000008</v>
      </c>
      <c r="W58" s="152">
        <v>0.90451672797000005</v>
      </c>
      <c r="X58" s="152">
        <v>0.91666939505</v>
      </c>
      <c r="Y58" s="152">
        <v>0.81327630370999993</v>
      </c>
      <c r="Z58" s="152">
        <v>7.7362645720999998E-3</v>
      </c>
      <c r="AA58" s="152">
        <v>1.5205517580000001E-2</v>
      </c>
      <c r="AB58" s="175">
        <v>-1.2841840857</v>
      </c>
      <c r="AC58" s="174">
        <v>-0.79882585331</v>
      </c>
      <c r="AD58" s="152">
        <v>-2.1674332677E-3</v>
      </c>
      <c r="AE58" s="152">
        <v>-8.6055391165999993E-3</v>
      </c>
      <c r="AF58" s="178">
        <v>1.3860318</v>
      </c>
      <c r="AG58" s="177">
        <v>145406.25589</v>
      </c>
      <c r="AH58" s="177">
        <v>-52956.050239999997</v>
      </c>
      <c r="AI58" s="127">
        <v>0</v>
      </c>
      <c r="AJ58" s="127">
        <v>0</v>
      </c>
      <c r="AK58" s="127">
        <v>0</v>
      </c>
    </row>
    <row r="59" spans="1:37" ht="14.65" customHeight="1" x14ac:dyDescent="0.25">
      <c r="A59" s="39"/>
      <c r="B59" s="128">
        <v>36233867000134</v>
      </c>
      <c r="C59" s="124" t="s">
        <v>7626</v>
      </c>
      <c r="D59" s="121"/>
      <c r="E59" s="125" t="s">
        <v>7627</v>
      </c>
      <c r="F59" s="125" t="s">
        <v>112</v>
      </c>
      <c r="G59" s="125" t="s">
        <v>113</v>
      </c>
      <c r="H59" s="126">
        <v>10000</v>
      </c>
      <c r="I59" s="126">
        <v>5000</v>
      </c>
      <c r="J59" s="126">
        <v>5000</v>
      </c>
      <c r="K59" s="125" t="s">
        <v>7628</v>
      </c>
      <c r="L59" s="125" t="s">
        <v>210</v>
      </c>
      <c r="M59" s="152">
        <v>6.9999999999999993E-3</v>
      </c>
      <c r="N59" s="127" t="s">
        <v>44</v>
      </c>
      <c r="O59" s="154">
        <v>44165</v>
      </c>
      <c r="P59" s="152">
        <v>7.7433801114E-2</v>
      </c>
      <c r="Q59" s="152">
        <v>0.14565200333</v>
      </c>
      <c r="R59" s="152">
        <v>-8.2766517636E-2</v>
      </c>
      <c r="S59" s="152">
        <v>9.6210694807999986E-2</v>
      </c>
      <c r="T59" s="152">
        <v>-0.12641961817</v>
      </c>
      <c r="U59" s="152">
        <v>7.3335922048999995</v>
      </c>
      <c r="V59" s="152">
        <v>3.5704375035</v>
      </c>
      <c r="W59" s="152">
        <v>-0.72206870824999991</v>
      </c>
      <c r="X59" s="152">
        <v>0.38193597633000004</v>
      </c>
      <c r="Y59" s="152">
        <v>-0.30141184439000002</v>
      </c>
      <c r="Z59" s="152">
        <v>0.23144764750999999</v>
      </c>
      <c r="AA59" s="152">
        <v>0.28789411110000002</v>
      </c>
      <c r="AB59" s="175">
        <v>-0.67206566854000005</v>
      </c>
      <c r="AC59" s="174">
        <v>-0.63759371174000001</v>
      </c>
      <c r="AD59" s="152">
        <v>-0.24339999753</v>
      </c>
      <c r="AE59" s="152">
        <v>-0.60020803059000005</v>
      </c>
      <c r="AF59" s="178">
        <v>5.2461535000000001</v>
      </c>
      <c r="AG59" s="177">
        <v>14219.80724</v>
      </c>
      <c r="AH59" s="177">
        <v>-8847.6437700000006</v>
      </c>
      <c r="AI59" s="127">
        <v>0</v>
      </c>
      <c r="AJ59" s="127">
        <v>0</v>
      </c>
      <c r="AK59" s="127">
        <v>0</v>
      </c>
    </row>
    <row r="60" spans="1:37" ht="14.65" customHeight="1" x14ac:dyDescent="0.25">
      <c r="A60" s="39"/>
      <c r="B60" s="128">
        <v>30522005000145</v>
      </c>
      <c r="C60" s="124" t="s">
        <v>7629</v>
      </c>
      <c r="D60" s="121"/>
      <c r="E60" s="125" t="s">
        <v>7627</v>
      </c>
      <c r="F60" s="125" t="s">
        <v>112</v>
      </c>
      <c r="G60" s="125" t="s">
        <v>113</v>
      </c>
      <c r="H60" s="126">
        <v>10000</v>
      </c>
      <c r="I60" s="126">
        <v>5000</v>
      </c>
      <c r="J60" s="126">
        <v>5000</v>
      </c>
      <c r="K60" s="125" t="s">
        <v>210</v>
      </c>
      <c r="L60" s="125" t="s">
        <v>3314</v>
      </c>
      <c r="M60" s="152">
        <v>5.8499999999999993E-3</v>
      </c>
      <c r="N60" s="127" t="s">
        <v>44</v>
      </c>
      <c r="O60" s="154">
        <v>43756</v>
      </c>
      <c r="P60" s="152">
        <v>0.13567182636</v>
      </c>
      <c r="Q60" s="152">
        <v>0.25776214513000001</v>
      </c>
      <c r="R60" s="152">
        <v>5.9020557803000001E-2</v>
      </c>
      <c r="S60" s="152">
        <v>0.23522105635999999</v>
      </c>
      <c r="T60" s="152">
        <v>0.22132714929</v>
      </c>
      <c r="U60" s="152">
        <v>12.849192909999999</v>
      </c>
      <c r="V60" s="152">
        <v>6.3186472473000004</v>
      </c>
      <c r="W60" s="152">
        <v>0.51490505037000001</v>
      </c>
      <c r="X60" s="152">
        <v>0.93377751810000009</v>
      </c>
      <c r="Y60" s="152">
        <v>0.52769202476999999</v>
      </c>
      <c r="Z60" s="152">
        <v>0.19358448445000001</v>
      </c>
      <c r="AA60" s="152">
        <v>0.25497909654000001</v>
      </c>
      <c r="AB60" s="175">
        <v>-0.16610891337</v>
      </c>
      <c r="AC60" s="174">
        <v>-5.5711543235000001E-2</v>
      </c>
      <c r="AD60" s="152">
        <v>-0.25310882212999997</v>
      </c>
      <c r="AE60" s="152">
        <v>-0.40744021474999997</v>
      </c>
      <c r="AF60" s="178">
        <v>12.308731399999999</v>
      </c>
      <c r="AG60" s="177">
        <v>46686.332999999999</v>
      </c>
      <c r="AH60" s="177">
        <v>-16869.745060000001</v>
      </c>
      <c r="AI60" s="127">
        <v>0</v>
      </c>
      <c r="AJ60" s="127">
        <v>0</v>
      </c>
      <c r="AK60" s="127">
        <v>7.5328049603000005E-2</v>
      </c>
    </row>
    <row r="61" spans="1:37" ht="14.65" customHeight="1" x14ac:dyDescent="0.25">
      <c r="A61" s="39"/>
      <c r="B61" s="128">
        <v>36958226000147</v>
      </c>
      <c r="C61" s="124" t="s">
        <v>7630</v>
      </c>
      <c r="D61" s="121"/>
      <c r="E61" s="125" t="s">
        <v>7627</v>
      </c>
      <c r="F61" s="125" t="s">
        <v>112</v>
      </c>
      <c r="G61" s="125" t="s">
        <v>113</v>
      </c>
      <c r="H61" s="126">
        <v>10000</v>
      </c>
      <c r="I61" s="126">
        <v>5000</v>
      </c>
      <c r="J61" s="126">
        <v>5000</v>
      </c>
      <c r="K61" s="125" t="s">
        <v>3269</v>
      </c>
      <c r="L61" s="125" t="s">
        <v>7631</v>
      </c>
      <c r="M61" s="152">
        <v>5.8349999999999999E-3</v>
      </c>
      <c r="N61" s="127" t="s">
        <v>44</v>
      </c>
      <c r="O61" s="154">
        <v>44228</v>
      </c>
      <c r="P61" s="152">
        <v>0.12570851739</v>
      </c>
      <c r="Q61" s="152">
        <v>0.20814856504000001</v>
      </c>
      <c r="R61" s="152">
        <v>5.0425156644999997E-2</v>
      </c>
      <c r="S61" s="152">
        <v>0.19766546558</v>
      </c>
      <c r="T61" s="152">
        <v>0.26975904799</v>
      </c>
      <c r="U61" s="152">
        <v>11.905588903</v>
      </c>
      <c r="V61" s="152">
        <v>5.1024457328999997</v>
      </c>
      <c r="W61" s="152">
        <v>0.43991735742999999</v>
      </c>
      <c r="X61" s="152">
        <v>0.78468981783000002</v>
      </c>
      <c r="Y61" s="152">
        <v>0.64316419693000004</v>
      </c>
      <c r="Z61" s="152">
        <v>0.16034823581000002</v>
      </c>
      <c r="AA61" s="152">
        <v>0.14332837802000001</v>
      </c>
      <c r="AB61" s="175">
        <v>-0.28487941525999999</v>
      </c>
      <c r="AC61" s="174">
        <v>-0.36232326108000001</v>
      </c>
      <c r="AD61" s="152">
        <v>-0.22106570716000001</v>
      </c>
      <c r="AE61" s="152">
        <v>-0.22106570716000001</v>
      </c>
      <c r="AF61" s="178">
        <v>11.691371699999999</v>
      </c>
      <c r="AG61" s="177">
        <v>35990.30214</v>
      </c>
      <c r="AH61" s="177">
        <v>-15990.268110000001</v>
      </c>
      <c r="AI61" s="127">
        <v>0</v>
      </c>
      <c r="AJ61" s="127">
        <v>0</v>
      </c>
      <c r="AK61" s="127">
        <v>6.5485080769999995E-2</v>
      </c>
    </row>
    <row r="62" spans="1:37" ht="14.65" customHeight="1" x14ac:dyDescent="0.25">
      <c r="A62" s="39"/>
      <c r="B62" s="128">
        <v>30493827000145</v>
      </c>
      <c r="C62" s="124" t="s">
        <v>7632</v>
      </c>
      <c r="D62" s="121"/>
      <c r="E62" s="125" t="s">
        <v>7627</v>
      </c>
      <c r="F62" s="125" t="s">
        <v>112</v>
      </c>
      <c r="G62" s="125" t="s">
        <v>113</v>
      </c>
      <c r="H62" s="126">
        <v>10000</v>
      </c>
      <c r="I62" s="126">
        <v>5000</v>
      </c>
      <c r="J62" s="126">
        <v>5000</v>
      </c>
      <c r="K62" s="125" t="s">
        <v>210</v>
      </c>
      <c r="L62" s="125" t="s">
        <v>3314</v>
      </c>
      <c r="M62" s="152">
        <v>6.8000000000000005E-3</v>
      </c>
      <c r="N62" s="127" t="s">
        <v>44</v>
      </c>
      <c r="O62" s="154">
        <v>43804</v>
      </c>
      <c r="P62" s="152">
        <v>7.8958884443999997E-2</v>
      </c>
      <c r="Q62" s="152">
        <v>0.16361806083000002</v>
      </c>
      <c r="R62" s="152">
        <v>4.6474158843999996E-2</v>
      </c>
      <c r="S62" s="152">
        <v>0.28841165355000004</v>
      </c>
      <c r="T62" s="152">
        <v>0.34364098243000002</v>
      </c>
      <c r="U62" s="152">
        <v>7.4780296348000004</v>
      </c>
      <c r="V62" s="152">
        <v>4.0108480985000003</v>
      </c>
      <c r="W62" s="152">
        <v>0.40544820299000001</v>
      </c>
      <c r="X62" s="152">
        <v>1.1449328653000002</v>
      </c>
      <c r="Y62" s="152">
        <v>0.81931478532000002</v>
      </c>
      <c r="Z62" s="152">
        <v>0.16944007206999998</v>
      </c>
      <c r="AA62" s="152">
        <v>0.27078982291999998</v>
      </c>
      <c r="AB62" s="175">
        <v>-0.2831820551</v>
      </c>
      <c r="AC62" s="174">
        <v>-8.5448629393000006E-2</v>
      </c>
      <c r="AD62" s="152">
        <v>-0.18796042838999999</v>
      </c>
      <c r="AE62" s="152">
        <v>-0.48779914669999996</v>
      </c>
      <c r="AF62" s="178">
        <v>11.476033599999999</v>
      </c>
      <c r="AG62" s="177">
        <v>13944.945</v>
      </c>
      <c r="AH62" s="177">
        <v>-6235.4005200000001</v>
      </c>
      <c r="AI62" s="127">
        <v>0</v>
      </c>
      <c r="AJ62" s="127">
        <v>0</v>
      </c>
      <c r="AK62" s="127">
        <v>8.7150727607000003E-2</v>
      </c>
    </row>
    <row r="63" spans="1:37" ht="14.65" customHeight="1" x14ac:dyDescent="0.25">
      <c r="A63" s="39"/>
      <c r="B63" s="128">
        <v>30077777000115</v>
      </c>
      <c r="C63" s="124" t="s">
        <v>7633</v>
      </c>
      <c r="D63" s="121"/>
      <c r="E63" s="125" t="s">
        <v>7627</v>
      </c>
      <c r="F63" s="125" t="s">
        <v>112</v>
      </c>
      <c r="G63" s="125" t="s">
        <v>113</v>
      </c>
      <c r="H63" s="126">
        <v>10000</v>
      </c>
      <c r="I63" s="126">
        <v>5000</v>
      </c>
      <c r="J63" s="126">
        <v>5000</v>
      </c>
      <c r="K63" s="125" t="s">
        <v>210</v>
      </c>
      <c r="L63" s="125" t="s">
        <v>3314</v>
      </c>
      <c r="M63" s="152">
        <v>5.6000000000000008E-3</v>
      </c>
      <c r="N63" s="127" t="s">
        <v>44</v>
      </c>
      <c r="O63" s="154">
        <v>43412</v>
      </c>
      <c r="P63" s="152">
        <v>0.10023277575</v>
      </c>
      <c r="Q63" s="152">
        <v>0.13942822090000001</v>
      </c>
      <c r="R63" s="152">
        <v>0.15357984477</v>
      </c>
      <c r="S63" s="152">
        <v>0.30589245743999999</v>
      </c>
      <c r="T63" s="152">
        <v>0.14573948187999999</v>
      </c>
      <c r="U63" s="152">
        <v>9.4928350720000001</v>
      </c>
      <c r="V63" s="152">
        <v>3.4178709357999999</v>
      </c>
      <c r="W63" s="152">
        <v>1.3398558173000001</v>
      </c>
      <c r="X63" s="152">
        <v>1.2143279353</v>
      </c>
      <c r="Y63" s="152">
        <v>0.34747459825999999</v>
      </c>
      <c r="Z63" s="152">
        <v>0.14059471373999999</v>
      </c>
      <c r="AA63" s="152">
        <v>0.18307969086000001</v>
      </c>
      <c r="AB63" s="175">
        <v>0.32245868590999999</v>
      </c>
      <c r="AC63" s="174">
        <v>8.6111723700999995E-2</v>
      </c>
      <c r="AD63" s="152">
        <v>-0.10399927618999999</v>
      </c>
      <c r="AE63" s="152">
        <v>-0.34632152916000003</v>
      </c>
      <c r="AF63" s="178">
        <v>16.693233599999999</v>
      </c>
      <c r="AG63" s="177">
        <v>19576.81206</v>
      </c>
      <c r="AH63" s="177">
        <v>-6683.0313200000001</v>
      </c>
      <c r="AI63" s="127">
        <v>4.5358292304999999E-2</v>
      </c>
      <c r="AJ63" s="127">
        <v>0</v>
      </c>
      <c r="AK63" s="127">
        <v>0.28341884089000002</v>
      </c>
    </row>
    <row r="64" spans="1:37" ht="14.65" customHeight="1" x14ac:dyDescent="0.25">
      <c r="A64" s="39"/>
      <c r="B64" s="128">
        <v>56237434000164</v>
      </c>
      <c r="C64" s="124" t="s">
        <v>7634</v>
      </c>
      <c r="D64" s="121"/>
      <c r="E64" s="125" t="s">
        <v>7627</v>
      </c>
      <c r="F64" s="125" t="s">
        <v>160</v>
      </c>
      <c r="G64" s="125" t="s">
        <v>6802</v>
      </c>
      <c r="H64" s="126">
        <v>100000</v>
      </c>
      <c r="I64" s="126">
        <v>10000000</v>
      </c>
      <c r="J64" s="126">
        <v>1</v>
      </c>
      <c r="K64" s="125" t="s">
        <v>211</v>
      </c>
      <c r="L64" s="125" t="s">
        <v>211</v>
      </c>
      <c r="M64" s="152">
        <v>0.01</v>
      </c>
      <c r="N64" s="127" t="s">
        <v>44</v>
      </c>
      <c r="O64" s="154">
        <v>45555</v>
      </c>
      <c r="P64" s="152">
        <v>9.4862074984000001E-3</v>
      </c>
      <c r="Q64" s="152">
        <v>3.7469484969000003E-2</v>
      </c>
      <c r="R64" s="152" t="s">
        <v>44</v>
      </c>
      <c r="S64" s="152" t="s">
        <v>44</v>
      </c>
      <c r="T64" s="152" t="s">
        <v>44</v>
      </c>
      <c r="U64" s="152">
        <v>0.89841873140000006</v>
      </c>
      <c r="V64" s="152">
        <v>0.91850747881000006</v>
      </c>
      <c r="W64" s="152" t="s">
        <v>44</v>
      </c>
      <c r="X64" s="152" t="s">
        <v>44</v>
      </c>
      <c r="Y64" s="152" t="s">
        <v>44</v>
      </c>
      <c r="Z64" s="152" t="s">
        <v>44</v>
      </c>
      <c r="AA64" s="152">
        <v>8.7837768218999997E-4</v>
      </c>
      <c r="AB64" s="175" t="s">
        <v>44</v>
      </c>
      <c r="AC64" s="174">
        <v>-15.789718239999999</v>
      </c>
      <c r="AD64" s="152">
        <v>0</v>
      </c>
      <c r="AE64" s="152">
        <v>0</v>
      </c>
      <c r="AF64" s="178">
        <v>10.645696299999999</v>
      </c>
      <c r="AG64" s="177">
        <v>95845.98762</v>
      </c>
      <c r="AH64" s="177">
        <v>-14138.21473</v>
      </c>
      <c r="AI64" s="127">
        <v>0</v>
      </c>
      <c r="AJ64" s="127">
        <v>0</v>
      </c>
      <c r="AK64" s="127">
        <v>0</v>
      </c>
    </row>
    <row r="65" spans="1:37" ht="14.65" customHeight="1" x14ac:dyDescent="0.25">
      <c r="A65" s="39"/>
      <c r="B65" s="128">
        <v>21287436000183</v>
      </c>
      <c r="C65" s="124" t="s">
        <v>7635</v>
      </c>
      <c r="D65" s="121" t="s">
        <v>3266</v>
      </c>
      <c r="E65" s="125" t="s">
        <v>7636</v>
      </c>
      <c r="F65" s="125" t="s">
        <v>112</v>
      </c>
      <c r="G65" s="125" t="s">
        <v>5291</v>
      </c>
      <c r="H65" s="126">
        <v>500</v>
      </c>
      <c r="I65" s="126">
        <v>100</v>
      </c>
      <c r="J65" s="126">
        <v>100</v>
      </c>
      <c r="K65" s="125" t="s">
        <v>212</v>
      </c>
      <c r="L65" s="125" t="s">
        <v>219</v>
      </c>
      <c r="M65" s="152">
        <v>3.3000000000000002E-2</v>
      </c>
      <c r="N65" s="127" t="s">
        <v>44</v>
      </c>
      <c r="O65" s="154">
        <v>42604</v>
      </c>
      <c r="P65" s="152">
        <v>3.2242934639999998E-2</v>
      </c>
      <c r="Q65" s="152">
        <v>0.10845882541</v>
      </c>
      <c r="R65" s="152">
        <v>3.5166011947000003E-2</v>
      </c>
      <c r="S65" s="152">
        <v>0.17794193307</v>
      </c>
      <c r="T65" s="152">
        <v>9.7214043144000006E-2</v>
      </c>
      <c r="U65" s="152">
        <v>3.0536604265</v>
      </c>
      <c r="V65" s="152">
        <v>2.6587032720000003</v>
      </c>
      <c r="W65" s="152">
        <v>0.30679407018999999</v>
      </c>
      <c r="X65" s="152">
        <v>0.70639159266999996</v>
      </c>
      <c r="Y65" s="152">
        <v>0.23177940629999999</v>
      </c>
      <c r="Z65" s="152">
        <v>0.14698667088</v>
      </c>
      <c r="AA65" s="152">
        <v>0.23066858644999999</v>
      </c>
      <c r="AB65" s="175">
        <v>-0.41843371297999998</v>
      </c>
      <c r="AC65" s="174">
        <v>7.0662342655999993E-2</v>
      </c>
      <c r="AD65" s="152">
        <v>-0.14335083377999999</v>
      </c>
      <c r="AE65" s="152">
        <v>-0.46335285491</v>
      </c>
      <c r="AF65" s="178">
        <v>3.004562</v>
      </c>
      <c r="AG65" s="177">
        <v>79939.876369999998</v>
      </c>
      <c r="AH65" s="177">
        <v>-88.099419999999995</v>
      </c>
      <c r="AI65" s="127">
        <v>0</v>
      </c>
      <c r="AJ65" s="127">
        <v>0</v>
      </c>
      <c r="AK65" s="127">
        <v>0</v>
      </c>
    </row>
    <row r="66" spans="1:37" ht="14.65" customHeight="1" x14ac:dyDescent="0.25">
      <c r="A66" s="39"/>
      <c r="B66" s="128">
        <v>52297687000172</v>
      </c>
      <c r="C66" s="124" t="s">
        <v>7637</v>
      </c>
      <c r="D66" s="121"/>
      <c r="E66" s="125" t="s">
        <v>7638</v>
      </c>
      <c r="F66" s="125" t="s">
        <v>160</v>
      </c>
      <c r="G66" s="125" t="s">
        <v>3305</v>
      </c>
      <c r="H66" s="126">
        <v>500</v>
      </c>
      <c r="I66" s="126">
        <v>100</v>
      </c>
      <c r="J66" s="126">
        <v>500</v>
      </c>
      <c r="K66" s="125" t="s">
        <v>3251</v>
      </c>
      <c r="L66" s="125" t="s">
        <v>7581</v>
      </c>
      <c r="M66" s="152">
        <v>9.0000000000000011E-3</v>
      </c>
      <c r="N66" s="127" t="s">
        <v>44</v>
      </c>
      <c r="O66" s="154">
        <v>45198</v>
      </c>
      <c r="P66" s="152">
        <v>1.1243623489000001E-2</v>
      </c>
      <c r="Q66" s="152">
        <v>4.2617212467999994E-2</v>
      </c>
      <c r="R66" s="152">
        <v>0.11979004113</v>
      </c>
      <c r="S66" s="152" t="s">
        <v>44</v>
      </c>
      <c r="T66" s="152" t="s">
        <v>44</v>
      </c>
      <c r="U66" s="152">
        <v>1.0648598981000001</v>
      </c>
      <c r="V66" s="152">
        <v>1.044696195</v>
      </c>
      <c r="W66" s="152">
        <v>1.0450680146</v>
      </c>
      <c r="X66" s="152" t="s">
        <v>44</v>
      </c>
      <c r="Y66" s="152" t="s">
        <v>44</v>
      </c>
      <c r="Z66" s="152">
        <v>4.4166068593000001E-3</v>
      </c>
      <c r="AA66" s="152">
        <v>5.4739493313000001E-3</v>
      </c>
      <c r="AB66" s="175">
        <v>1.0641555980999999</v>
      </c>
      <c r="AC66" s="174">
        <v>0.71048981941</v>
      </c>
      <c r="AD66" s="152">
        <v>-5.8688130527999999E-4</v>
      </c>
      <c r="AE66" s="152">
        <v>-9.1969409097999999E-4</v>
      </c>
      <c r="AF66" s="178">
        <v>1.19387675</v>
      </c>
      <c r="AG66" s="177">
        <v>15193.750550000001</v>
      </c>
      <c r="AH66" s="177">
        <v>5475.2297399999998</v>
      </c>
      <c r="AI66" s="127">
        <v>0</v>
      </c>
      <c r="AJ66" s="127">
        <v>0</v>
      </c>
      <c r="AK66" s="127">
        <v>0</v>
      </c>
    </row>
    <row r="67" spans="1:37" ht="14.65" customHeight="1" x14ac:dyDescent="0.25">
      <c r="A67" s="39"/>
      <c r="B67" s="128">
        <v>35828705000186</v>
      </c>
      <c r="C67" s="124" t="s">
        <v>7639</v>
      </c>
      <c r="D67" s="121"/>
      <c r="E67" s="125" t="s">
        <v>7640</v>
      </c>
      <c r="F67" s="125" t="s">
        <v>160</v>
      </c>
      <c r="G67" s="125" t="s">
        <v>3301</v>
      </c>
      <c r="H67" s="126">
        <v>1000</v>
      </c>
      <c r="I67" s="126">
        <v>1000</v>
      </c>
      <c r="J67" s="126">
        <v>500</v>
      </c>
      <c r="K67" s="125" t="s">
        <v>216</v>
      </c>
      <c r="L67" s="125" t="s">
        <v>7641</v>
      </c>
      <c r="M67" s="152">
        <v>5.0000000000000001E-3</v>
      </c>
      <c r="N67" s="127" t="s">
        <v>44</v>
      </c>
      <c r="O67" s="154">
        <v>44048</v>
      </c>
      <c r="P67" s="152">
        <v>5.5896896629000006E-3</v>
      </c>
      <c r="Q67" s="152">
        <v>4.8592377952000006E-2</v>
      </c>
      <c r="R67" s="152">
        <v>0.12262449853</v>
      </c>
      <c r="S67" s="152">
        <v>0.28205265714</v>
      </c>
      <c r="T67" s="152">
        <v>0.39282012545</v>
      </c>
      <c r="U67" s="152">
        <v>0.52938773441999998</v>
      </c>
      <c r="V67" s="152">
        <v>1.1911682960000001</v>
      </c>
      <c r="W67" s="152">
        <v>1.0697962868999999</v>
      </c>
      <c r="X67" s="152">
        <v>1.1196890033</v>
      </c>
      <c r="Y67" s="152">
        <v>0.93656855035000008</v>
      </c>
      <c r="Z67" s="152">
        <v>2.4060860118999997E-2</v>
      </c>
      <c r="AA67" s="152">
        <v>2.6798663744000001E-2</v>
      </c>
      <c r="AB67" s="175">
        <v>0.31161950282000001</v>
      </c>
      <c r="AC67" s="174">
        <v>-7.4430665039000005E-2</v>
      </c>
      <c r="AD67" s="152">
        <v>-1.2508257490000001E-2</v>
      </c>
      <c r="AE67" s="152">
        <v>-3.8111749798999998E-2</v>
      </c>
      <c r="AF67" s="178">
        <v>1.52569738</v>
      </c>
      <c r="AG67" s="177">
        <v>29653.439829999999</v>
      </c>
      <c r="AH67" s="177">
        <v>-1492.7748999999999</v>
      </c>
      <c r="AI67" s="127">
        <v>2.9356600402000003E-2</v>
      </c>
      <c r="AJ67" s="127">
        <v>2.0062773142000001E-2</v>
      </c>
      <c r="AK67" s="127">
        <v>0.41276825926999999</v>
      </c>
    </row>
    <row r="68" spans="1:37" ht="14.65" customHeight="1" x14ac:dyDescent="0.25">
      <c r="A68" s="39"/>
      <c r="B68" s="128">
        <v>33422090000168</v>
      </c>
      <c r="C68" s="124" t="s">
        <v>7642</v>
      </c>
      <c r="D68" s="121" t="s">
        <v>3266</v>
      </c>
      <c r="E68" s="125" t="s">
        <v>7643</v>
      </c>
      <c r="F68" s="125" t="s">
        <v>160</v>
      </c>
      <c r="G68" s="125" t="s">
        <v>3305</v>
      </c>
      <c r="H68" s="126">
        <v>100</v>
      </c>
      <c r="I68" s="126">
        <v>1000</v>
      </c>
      <c r="J68" s="126">
        <v>1000</v>
      </c>
      <c r="K68" s="125" t="s">
        <v>210</v>
      </c>
      <c r="L68" s="125" t="s">
        <v>3312</v>
      </c>
      <c r="M68" s="152">
        <v>8.0000000000000002E-3</v>
      </c>
      <c r="N68" s="127" t="s">
        <v>44</v>
      </c>
      <c r="O68" s="154">
        <v>43753</v>
      </c>
      <c r="P68" s="152">
        <v>1.9148285583999999E-2</v>
      </c>
      <c r="Q68" s="152">
        <v>5.8597416878999997E-2</v>
      </c>
      <c r="R68" s="152">
        <v>7.0484081106999996E-2</v>
      </c>
      <c r="S68" s="152">
        <v>0.20831179029000002</v>
      </c>
      <c r="T68" s="152">
        <v>0.28823003222999999</v>
      </c>
      <c r="U68" s="152">
        <v>1.8134937956999999</v>
      </c>
      <c r="V68" s="152">
        <v>1.4364266199</v>
      </c>
      <c r="W68" s="152">
        <v>0.61491471249999996</v>
      </c>
      <c r="X68" s="152">
        <v>0.82695346046999996</v>
      </c>
      <c r="Y68" s="152">
        <v>0.6872030376399999</v>
      </c>
      <c r="Z68" s="152">
        <v>4.5232557135000004E-2</v>
      </c>
      <c r="AA68" s="152">
        <v>3.8718843746000001E-2</v>
      </c>
      <c r="AB68" s="175">
        <v>-0.85804691904999997</v>
      </c>
      <c r="AC68" s="174">
        <v>-0.12042901097</v>
      </c>
      <c r="AD68" s="152">
        <v>-3.7243160139999995E-2</v>
      </c>
      <c r="AE68" s="152">
        <v>-5.7020924336999998E-2</v>
      </c>
      <c r="AF68" s="178">
        <v>154.23127299999999</v>
      </c>
      <c r="AG68" s="177">
        <v>45529.88091</v>
      </c>
      <c r="AH68" s="177">
        <v>-37452.124759999999</v>
      </c>
      <c r="AI68" s="127">
        <v>0.94177106296999991</v>
      </c>
      <c r="AJ68" s="127">
        <v>0</v>
      </c>
      <c r="AK68" s="127">
        <v>0</v>
      </c>
    </row>
    <row r="69" spans="1:37" ht="14.65" customHeight="1" x14ac:dyDescent="0.25">
      <c r="A69" s="39"/>
      <c r="B69" s="128">
        <v>3919892000117</v>
      </c>
      <c r="C69" s="124" t="s">
        <v>7644</v>
      </c>
      <c r="D69" s="121"/>
      <c r="E69" s="125" t="s">
        <v>7645</v>
      </c>
      <c r="F69" s="125" t="s">
        <v>112</v>
      </c>
      <c r="G69" s="125" t="s">
        <v>7646</v>
      </c>
      <c r="H69" s="126">
        <v>300</v>
      </c>
      <c r="I69" s="126">
        <v>100</v>
      </c>
      <c r="J69" s="126">
        <v>100</v>
      </c>
      <c r="K69" s="125" t="s">
        <v>212</v>
      </c>
      <c r="L69" s="125" t="s">
        <v>219</v>
      </c>
      <c r="M69" s="152">
        <v>3.8E-3</v>
      </c>
      <c r="N69" s="127" t="s">
        <v>44</v>
      </c>
      <c r="O69" s="154">
        <v>36755</v>
      </c>
      <c r="P69" s="152">
        <v>-0.19338275192000001</v>
      </c>
      <c r="Q69" s="152">
        <v>-0.16547338885999999</v>
      </c>
      <c r="R69" s="152">
        <v>-0.12784706701999998</v>
      </c>
      <c r="S69" s="152">
        <v>0.59768552374999995</v>
      </c>
      <c r="T69" s="152">
        <v>1.0842904005</v>
      </c>
      <c r="U69" s="152">
        <v>-18.314873113000001</v>
      </c>
      <c r="V69" s="152">
        <v>-4.0563286454999998</v>
      </c>
      <c r="W69" s="152">
        <v>-1.1153588332</v>
      </c>
      <c r="X69" s="152">
        <v>2.3726842895</v>
      </c>
      <c r="Y69" s="152">
        <v>2.5851839629</v>
      </c>
      <c r="Z69" s="152">
        <v>0.25868225049999999</v>
      </c>
      <c r="AA69" s="152">
        <v>0.41892173843999997</v>
      </c>
      <c r="AB69" s="175">
        <v>-0.74231990848999996</v>
      </c>
      <c r="AC69" s="174">
        <v>0.29684781842000002</v>
      </c>
      <c r="AD69" s="152">
        <v>-0.22351226036999999</v>
      </c>
      <c r="AE69" s="152">
        <v>-0.88665929489999995</v>
      </c>
      <c r="AF69" s="178">
        <v>3376.2639979999999</v>
      </c>
      <c r="AG69" s="177">
        <v>140805.08942</v>
      </c>
      <c r="AH69" s="177">
        <v>-12470.816269999999</v>
      </c>
      <c r="AI69" s="127">
        <v>0</v>
      </c>
      <c r="AJ69" s="127">
        <v>0</v>
      </c>
      <c r="AK69" s="127">
        <v>0</v>
      </c>
    </row>
    <row r="70" spans="1:37" ht="14.65" customHeight="1" x14ac:dyDescent="0.25">
      <c r="A70" s="39"/>
      <c r="B70" s="128">
        <v>4892367000118</v>
      </c>
      <c r="C70" s="124" t="s">
        <v>7647</v>
      </c>
      <c r="D70" s="121"/>
      <c r="E70" s="125" t="s">
        <v>7645</v>
      </c>
      <c r="F70" s="125" t="s">
        <v>112</v>
      </c>
      <c r="G70" s="125" t="s">
        <v>7646</v>
      </c>
      <c r="H70" s="126">
        <v>300</v>
      </c>
      <c r="I70" s="126">
        <v>100</v>
      </c>
      <c r="J70" s="126">
        <v>100</v>
      </c>
      <c r="K70" s="125" t="s">
        <v>212</v>
      </c>
      <c r="L70" s="125" t="s">
        <v>219</v>
      </c>
      <c r="M70" s="152">
        <v>6.9999999999999993E-3</v>
      </c>
      <c r="N70" s="127" t="s">
        <v>44</v>
      </c>
      <c r="O70" s="154">
        <v>37342</v>
      </c>
      <c r="P70" s="152">
        <v>-6.6682752045999993E-2</v>
      </c>
      <c r="Q70" s="152">
        <v>3.3726199417000004E-3</v>
      </c>
      <c r="R70" s="152">
        <v>-0.10650985244</v>
      </c>
      <c r="S70" s="152">
        <v>-0.14857713477000001</v>
      </c>
      <c r="T70" s="152">
        <v>-0.20450040788999999</v>
      </c>
      <c r="U70" s="152">
        <v>-6.3153829926</v>
      </c>
      <c r="V70" s="152">
        <v>8.2674652245999999E-2</v>
      </c>
      <c r="W70" s="152">
        <v>-0.92920946501000001</v>
      </c>
      <c r="X70" s="152">
        <v>-0.58981959481000001</v>
      </c>
      <c r="Y70" s="152">
        <v>-0.48757341632000001</v>
      </c>
      <c r="Z70" s="152">
        <v>0.23834961172999999</v>
      </c>
      <c r="AA70" s="152">
        <v>0.38602573831000003</v>
      </c>
      <c r="AB70" s="175">
        <v>-0.73713917945999996</v>
      </c>
      <c r="AC70" s="174">
        <v>0.30452355428</v>
      </c>
      <c r="AD70" s="152">
        <v>-0.20158754078000002</v>
      </c>
      <c r="AE70" s="152">
        <v>-0.83882881651000007</v>
      </c>
      <c r="AF70" s="178">
        <v>2908.063447</v>
      </c>
      <c r="AG70" s="177">
        <v>25067.54653</v>
      </c>
      <c r="AH70" s="177">
        <v>-1817.4700600000001</v>
      </c>
      <c r="AI70" s="127">
        <v>0</v>
      </c>
      <c r="AJ70" s="127">
        <v>0</v>
      </c>
      <c r="AK70" s="127">
        <v>0</v>
      </c>
    </row>
    <row r="71" spans="1:37" ht="14.65" customHeight="1" x14ac:dyDescent="0.25">
      <c r="A71" s="39"/>
      <c r="B71" s="128">
        <v>28504521000103</v>
      </c>
      <c r="C71" s="124" t="s">
        <v>7648</v>
      </c>
      <c r="D71" s="121" t="s">
        <v>3267</v>
      </c>
      <c r="E71" s="125" t="s">
        <v>7649</v>
      </c>
      <c r="F71" s="125" t="s">
        <v>160</v>
      </c>
      <c r="G71" s="125" t="s">
        <v>4760</v>
      </c>
      <c r="H71" s="126">
        <v>100</v>
      </c>
      <c r="I71" s="126">
        <v>100</v>
      </c>
      <c r="J71" s="126">
        <v>100</v>
      </c>
      <c r="K71" s="125" t="s">
        <v>211</v>
      </c>
      <c r="L71" s="125" t="s">
        <v>211</v>
      </c>
      <c r="M71" s="152">
        <v>4.0000000000000001E-3</v>
      </c>
      <c r="N71" s="127" t="s">
        <v>44</v>
      </c>
      <c r="O71" s="154">
        <v>43368</v>
      </c>
      <c r="P71" s="152">
        <v>1.0551046030999999E-2</v>
      </c>
      <c r="Q71" s="152">
        <v>4.3571125151999998E-2</v>
      </c>
      <c r="R71" s="152">
        <v>0.11931936393000001</v>
      </c>
      <c r="S71" s="152">
        <v>0.27846820821000001</v>
      </c>
      <c r="T71" s="152">
        <v>0.45224001485999998</v>
      </c>
      <c r="U71" s="152">
        <v>0.99926734593000011</v>
      </c>
      <c r="V71" s="152">
        <v>1.0680799147</v>
      </c>
      <c r="W71" s="152">
        <v>1.0409617493000001</v>
      </c>
      <c r="X71" s="152">
        <v>1.1054595041999999</v>
      </c>
      <c r="Y71" s="152">
        <v>1.0782384803</v>
      </c>
      <c r="Z71" s="152">
        <v>2.1416733351999999E-3</v>
      </c>
      <c r="AA71" s="152">
        <v>5.0644266579999994E-3</v>
      </c>
      <c r="AB71" s="175">
        <v>2.0561447513000002</v>
      </c>
      <c r="AC71" s="174">
        <v>1.4136083917</v>
      </c>
      <c r="AD71" s="152">
        <v>-2.0969694047000002E-4</v>
      </c>
      <c r="AE71" s="152">
        <v>-2.6409964788999998E-2</v>
      </c>
      <c r="AF71" s="178">
        <v>176.456614</v>
      </c>
      <c r="AG71" s="177">
        <v>570470.20582000003</v>
      </c>
      <c r="AH71" s="177">
        <v>233911.64399000001</v>
      </c>
      <c r="AI71" s="127">
        <v>0.12926913483999999</v>
      </c>
      <c r="AJ71" s="127">
        <v>0.18181664641</v>
      </c>
      <c r="AK71" s="127">
        <v>0</v>
      </c>
    </row>
    <row r="72" spans="1:37" ht="14.65" customHeight="1" x14ac:dyDescent="0.25">
      <c r="A72" s="39"/>
      <c r="B72" s="128">
        <v>3925702000174</v>
      </c>
      <c r="C72" s="124" t="s">
        <v>7650</v>
      </c>
      <c r="D72" s="121"/>
      <c r="E72" s="125" t="s">
        <v>7645</v>
      </c>
      <c r="F72" s="125" t="s">
        <v>112</v>
      </c>
      <c r="G72" s="125" t="s">
        <v>7646</v>
      </c>
      <c r="H72" s="126">
        <v>300</v>
      </c>
      <c r="I72" s="126">
        <v>100</v>
      </c>
      <c r="J72" s="126">
        <v>100</v>
      </c>
      <c r="K72" s="125" t="s">
        <v>212</v>
      </c>
      <c r="L72" s="125" t="s">
        <v>219</v>
      </c>
      <c r="M72" s="152">
        <v>8.0000000000000002E-3</v>
      </c>
      <c r="N72" s="127" t="s">
        <v>44</v>
      </c>
      <c r="O72" s="154">
        <v>36755</v>
      </c>
      <c r="P72" s="152">
        <v>-0.19351119375</v>
      </c>
      <c r="Q72" s="152">
        <v>-0.16760173873</v>
      </c>
      <c r="R72" s="152">
        <v>-0.13205760849000001</v>
      </c>
      <c r="S72" s="152">
        <v>0.58301763081000002</v>
      </c>
      <c r="T72" s="152">
        <v>1.0511940021999999</v>
      </c>
      <c r="U72" s="152">
        <v>-18.327037568000001</v>
      </c>
      <c r="V72" s="152">
        <v>-4.108501908</v>
      </c>
      <c r="W72" s="152">
        <v>-1.1520922892999998</v>
      </c>
      <c r="X72" s="152">
        <v>2.3144558771000003</v>
      </c>
      <c r="Y72" s="152">
        <v>2.5062749564</v>
      </c>
      <c r="Z72" s="152">
        <v>0.25873756850000001</v>
      </c>
      <c r="AA72" s="152">
        <v>0.41835956235999999</v>
      </c>
      <c r="AB72" s="175">
        <v>-0.75731415348999997</v>
      </c>
      <c r="AC72" s="174">
        <v>0.27760432206000002</v>
      </c>
      <c r="AD72" s="152">
        <v>-0.22499568968999997</v>
      </c>
      <c r="AE72" s="152">
        <v>-0.8927447074699999</v>
      </c>
      <c r="AF72" s="178">
        <v>2832.1688749999998</v>
      </c>
      <c r="AG72" s="177">
        <v>11407.506289999999</v>
      </c>
      <c r="AH72" s="177">
        <v>-1965.0234</v>
      </c>
      <c r="AI72" s="127">
        <v>0</v>
      </c>
      <c r="AJ72" s="127">
        <v>0</v>
      </c>
      <c r="AK72" s="127">
        <v>0</v>
      </c>
    </row>
    <row r="73" spans="1:37" ht="14.65" customHeight="1" x14ac:dyDescent="0.25">
      <c r="A73" s="39"/>
      <c r="B73" s="128">
        <v>3925836000195</v>
      </c>
      <c r="C73" s="124" t="s">
        <v>7651</v>
      </c>
      <c r="D73" s="121"/>
      <c r="E73" s="125" t="s">
        <v>7645</v>
      </c>
      <c r="F73" s="125" t="s">
        <v>112</v>
      </c>
      <c r="G73" s="125" t="s">
        <v>7646</v>
      </c>
      <c r="H73" s="126">
        <v>300</v>
      </c>
      <c r="I73" s="126">
        <v>100</v>
      </c>
      <c r="J73" s="126">
        <v>100</v>
      </c>
      <c r="K73" s="125" t="s">
        <v>212</v>
      </c>
      <c r="L73" s="125" t="s">
        <v>219</v>
      </c>
      <c r="M73" s="152">
        <v>5.0000000000000001E-3</v>
      </c>
      <c r="N73" s="127" t="s">
        <v>44</v>
      </c>
      <c r="O73" s="154">
        <v>36755</v>
      </c>
      <c r="P73" s="152">
        <v>-0.19267664176999999</v>
      </c>
      <c r="Q73" s="152">
        <v>-0.16324572214999999</v>
      </c>
      <c r="R73" s="152">
        <v>-0.12876196693</v>
      </c>
      <c r="S73" s="152">
        <v>0.59541502218999998</v>
      </c>
      <c r="T73" s="152">
        <v>1.0772326139000001</v>
      </c>
      <c r="U73" s="152">
        <v>-18.247998908</v>
      </c>
      <c r="V73" s="152">
        <v>-4.0017207818000005</v>
      </c>
      <c r="W73" s="152">
        <v>-1.1233405704000001</v>
      </c>
      <c r="X73" s="152">
        <v>2.3636708816000001</v>
      </c>
      <c r="Y73" s="152">
        <v>2.5683566658000001</v>
      </c>
      <c r="Z73" s="152">
        <v>0.26016865572000003</v>
      </c>
      <c r="AA73" s="152">
        <v>0.41830385448000001</v>
      </c>
      <c r="AB73" s="175">
        <v>-0.74568119324000004</v>
      </c>
      <c r="AC73" s="174">
        <v>0.29238792585000001</v>
      </c>
      <c r="AD73" s="152">
        <v>-0.22090920942</v>
      </c>
      <c r="AE73" s="152">
        <v>-0.88844771089000008</v>
      </c>
      <c r="AF73" s="178">
        <v>3239.633687</v>
      </c>
      <c r="AG73" s="177">
        <v>31413.492849999999</v>
      </c>
      <c r="AH73" s="177">
        <v>-7737.97498</v>
      </c>
      <c r="AI73" s="127">
        <v>0</v>
      </c>
      <c r="AJ73" s="127">
        <v>0</v>
      </c>
      <c r="AK73" s="127">
        <v>0</v>
      </c>
    </row>
    <row r="74" spans="1:37" ht="14.65" customHeight="1" x14ac:dyDescent="0.25">
      <c r="A74" s="39"/>
      <c r="B74" s="128">
        <v>46464694000119</v>
      </c>
      <c r="C74" s="124" t="s">
        <v>7652</v>
      </c>
      <c r="D74" s="121"/>
      <c r="E74" s="125" t="s">
        <v>7653</v>
      </c>
      <c r="F74" s="125" t="s">
        <v>112</v>
      </c>
      <c r="G74" s="125" t="s">
        <v>113</v>
      </c>
      <c r="H74" s="126">
        <v>0</v>
      </c>
      <c r="I74" s="126">
        <v>0</v>
      </c>
      <c r="J74" s="126">
        <v>0</v>
      </c>
      <c r="K74" s="125" t="s">
        <v>3270</v>
      </c>
      <c r="L74" s="125" t="s">
        <v>7654</v>
      </c>
      <c r="M74" s="152">
        <v>0.01</v>
      </c>
      <c r="N74" s="127" t="s">
        <v>44</v>
      </c>
      <c r="O74" s="154">
        <v>44760</v>
      </c>
      <c r="P74" s="152">
        <v>0.13092302199</v>
      </c>
      <c r="Q74" s="152">
        <v>0.21701602437999998</v>
      </c>
      <c r="R74" s="152">
        <v>0.10718083495</v>
      </c>
      <c r="S74" s="152">
        <v>0.30122809230000003</v>
      </c>
      <c r="T74" s="152" t="s">
        <v>44</v>
      </c>
      <c r="U74" s="152">
        <v>12.39944365</v>
      </c>
      <c r="V74" s="152">
        <v>5.3198180219999998</v>
      </c>
      <c r="W74" s="152">
        <v>0.93506322670000008</v>
      </c>
      <c r="X74" s="152">
        <v>1.1958113987000001</v>
      </c>
      <c r="Y74" s="152" t="s">
        <v>44</v>
      </c>
      <c r="Z74" s="152">
        <v>0.17033856795999999</v>
      </c>
      <c r="AA74" s="152">
        <v>0.16434968583000001</v>
      </c>
      <c r="AB74" s="175">
        <v>4.5870583968999998E-2</v>
      </c>
      <c r="AC74" s="174">
        <v>-0.13088797715</v>
      </c>
      <c r="AD74" s="152">
        <v>-0.18890124466</v>
      </c>
      <c r="AE74" s="152">
        <v>-0.18890124466</v>
      </c>
      <c r="AF74" s="178">
        <v>1253.9958885999999</v>
      </c>
      <c r="AG74" s="177">
        <v>18680.808980000002</v>
      </c>
      <c r="AH74" s="177">
        <v>-1482.13339</v>
      </c>
      <c r="AI74" s="127">
        <v>0</v>
      </c>
      <c r="AJ74" s="127">
        <v>0</v>
      </c>
      <c r="AK74" s="127">
        <v>0.19164446878999999</v>
      </c>
    </row>
    <row r="75" spans="1:37" ht="14.65" customHeight="1" x14ac:dyDescent="0.25">
      <c r="A75" s="39"/>
      <c r="B75" s="128">
        <v>12120470000178</v>
      </c>
      <c r="C75" s="124" t="s">
        <v>7655</v>
      </c>
      <c r="D75" s="121" t="s">
        <v>3266</v>
      </c>
      <c r="E75" s="125" t="s">
        <v>7656</v>
      </c>
      <c r="F75" s="125" t="s">
        <v>112</v>
      </c>
      <c r="G75" s="125" t="s">
        <v>113</v>
      </c>
      <c r="H75" s="126">
        <v>10000</v>
      </c>
      <c r="I75" s="126">
        <v>5000</v>
      </c>
      <c r="J75" s="126">
        <v>10000</v>
      </c>
      <c r="K75" s="125" t="s">
        <v>218</v>
      </c>
      <c r="L75" s="125" t="s">
        <v>217</v>
      </c>
      <c r="M75" s="152">
        <v>1.5700000000000002E-2</v>
      </c>
      <c r="N75" s="127" t="s">
        <v>44</v>
      </c>
      <c r="O75" s="154">
        <v>40535</v>
      </c>
      <c r="P75" s="152">
        <v>0.11017379472</v>
      </c>
      <c r="Q75" s="152">
        <v>0.1693163348</v>
      </c>
      <c r="R75" s="152">
        <v>5.8270905211999999E-2</v>
      </c>
      <c r="S75" s="152">
        <v>0.28670606956</v>
      </c>
      <c r="T75" s="152">
        <v>0.15750600238000001</v>
      </c>
      <c r="U75" s="152">
        <v>10.43432804</v>
      </c>
      <c r="V75" s="152">
        <v>4.1505326248000003</v>
      </c>
      <c r="W75" s="152">
        <v>0.50836495792000003</v>
      </c>
      <c r="X75" s="152">
        <v>1.13816206</v>
      </c>
      <c r="Y75" s="152">
        <v>0.37552854033999999</v>
      </c>
      <c r="Z75" s="152">
        <v>0.16417895184999998</v>
      </c>
      <c r="AA75" s="152">
        <v>0.18456877526999999</v>
      </c>
      <c r="AB75" s="175">
        <v>-0.23078657984000001</v>
      </c>
      <c r="AC75" s="174">
        <v>2.1977760525000001E-2</v>
      </c>
      <c r="AD75" s="152">
        <v>-0.18465412468</v>
      </c>
      <c r="AE75" s="152">
        <v>-0.43414086494999998</v>
      </c>
      <c r="AF75" s="178">
        <v>3.0510328000000002</v>
      </c>
      <c r="AG75" s="177">
        <v>467218.79661999998</v>
      </c>
      <c r="AH75" s="177">
        <v>-12991.13436</v>
      </c>
      <c r="AI75" s="127">
        <v>6.4305482957000004E-3</v>
      </c>
      <c r="AJ75" s="127">
        <v>0</v>
      </c>
      <c r="AK75" s="127">
        <v>0.17347685214999997</v>
      </c>
    </row>
    <row r="76" spans="1:37" ht="14.65" customHeight="1" x14ac:dyDescent="0.25">
      <c r="A76" s="39"/>
      <c r="B76" s="128">
        <v>14843675000107</v>
      </c>
      <c r="C76" s="124" t="s">
        <v>7657</v>
      </c>
      <c r="D76" s="121"/>
      <c r="E76" s="125" t="s">
        <v>7656</v>
      </c>
      <c r="F76" s="125" t="s">
        <v>363</v>
      </c>
      <c r="G76" s="125" t="s">
        <v>363</v>
      </c>
      <c r="H76" s="126">
        <v>10000</v>
      </c>
      <c r="I76" s="126">
        <v>5000</v>
      </c>
      <c r="J76" s="126">
        <v>10000</v>
      </c>
      <c r="K76" s="125" t="s">
        <v>211</v>
      </c>
      <c r="L76" s="125" t="s">
        <v>211</v>
      </c>
      <c r="M76" s="152">
        <v>1.5650000000000001E-2</v>
      </c>
      <c r="N76" s="127" t="s">
        <v>44</v>
      </c>
      <c r="O76" s="154">
        <v>42473</v>
      </c>
      <c r="P76" s="152">
        <v>-4.8232818380999996E-3</v>
      </c>
      <c r="Q76" s="152">
        <v>-7.2244894508000007E-2</v>
      </c>
      <c r="R76" s="152">
        <v>0.13877736122000001</v>
      </c>
      <c r="S76" s="152">
        <v>0.24072355739999998</v>
      </c>
      <c r="T76" s="152">
        <v>0.28163507455000003</v>
      </c>
      <c r="U76" s="152">
        <v>-0.45680286361999994</v>
      </c>
      <c r="V76" s="152">
        <v>-1.7709737928000002</v>
      </c>
      <c r="W76" s="152">
        <v>1.2107165169</v>
      </c>
      <c r="X76" s="152">
        <v>0.95562127583000001</v>
      </c>
      <c r="Y76" s="152">
        <v>0.67147922525000003</v>
      </c>
      <c r="Z76" s="152">
        <v>0.12977299349999999</v>
      </c>
      <c r="AA76" s="152">
        <v>0.14883876002999999</v>
      </c>
      <c r="AB76" s="175">
        <v>0.2338376073</v>
      </c>
      <c r="AC76" s="174">
        <v>-7.4180327428000001E-2</v>
      </c>
      <c r="AD76" s="152">
        <v>-8.4522688926999989E-2</v>
      </c>
      <c r="AE76" s="152">
        <v>-0.23742305241</v>
      </c>
      <c r="AF76" s="178">
        <v>1.7552505</v>
      </c>
      <c r="AG76" s="177">
        <v>12796.24338</v>
      </c>
      <c r="AH76" s="177">
        <v>-719.14684999999997</v>
      </c>
      <c r="AI76" s="127">
        <v>0</v>
      </c>
      <c r="AJ76" s="127">
        <v>0</v>
      </c>
      <c r="AK76" s="127">
        <v>0</v>
      </c>
    </row>
    <row r="77" spans="1:37" ht="14.65" customHeight="1" x14ac:dyDescent="0.25">
      <c r="A77" s="39"/>
      <c r="B77" s="128">
        <v>12154392000122</v>
      </c>
      <c r="C77" s="124" t="s">
        <v>7658</v>
      </c>
      <c r="D77" s="121" t="s">
        <v>3310</v>
      </c>
      <c r="E77" s="125" t="s">
        <v>7656</v>
      </c>
      <c r="F77" s="125" t="s">
        <v>160</v>
      </c>
      <c r="G77" s="125" t="s">
        <v>3324</v>
      </c>
      <c r="H77" s="126">
        <v>10000</v>
      </c>
      <c r="I77" s="126">
        <v>5000</v>
      </c>
      <c r="J77" s="126">
        <v>10000</v>
      </c>
      <c r="K77" s="125" t="s">
        <v>211</v>
      </c>
      <c r="L77" s="125" t="s">
        <v>212</v>
      </c>
      <c r="M77" s="152">
        <v>1.5700000000000002E-2</v>
      </c>
      <c r="N77" s="127" t="s">
        <v>44</v>
      </c>
      <c r="O77" s="154">
        <v>40532</v>
      </c>
      <c r="P77" s="152">
        <v>9.7936115144000007E-3</v>
      </c>
      <c r="Q77" s="152">
        <v>3.6035775919999999E-2</v>
      </c>
      <c r="R77" s="152">
        <v>9.4363599884999996E-2</v>
      </c>
      <c r="S77" s="152">
        <v>0.20776799045</v>
      </c>
      <c r="T77" s="152">
        <v>0.34713446595000003</v>
      </c>
      <c r="U77" s="152">
        <v>0.92753231826999993</v>
      </c>
      <c r="V77" s="152">
        <v>0.88336228039000009</v>
      </c>
      <c r="W77" s="152">
        <v>0.82324356057000003</v>
      </c>
      <c r="X77" s="152">
        <v>0.8247946908599999</v>
      </c>
      <c r="Y77" s="152">
        <v>0.82764400926999993</v>
      </c>
      <c r="Z77" s="152">
        <v>2.6845631888E-3</v>
      </c>
      <c r="AA77" s="152">
        <v>1.4286660816000002E-2</v>
      </c>
      <c r="AB77" s="175">
        <v>-7.1227500242000001</v>
      </c>
      <c r="AC77" s="174">
        <v>-0.75108988133999999</v>
      </c>
      <c r="AD77" s="152">
        <v>-6.0040520358000001E-4</v>
      </c>
      <c r="AE77" s="152">
        <v>-6.2317276565000003E-2</v>
      </c>
      <c r="AF77" s="178">
        <v>3.1504872000000002</v>
      </c>
      <c r="AG77" s="177">
        <v>397605.73424000002</v>
      </c>
      <c r="AH77" s="177">
        <v>9464.7002599999996</v>
      </c>
      <c r="AI77" s="127">
        <v>0</v>
      </c>
      <c r="AJ77" s="127">
        <v>2.6656784512999999E-2</v>
      </c>
      <c r="AK77" s="127">
        <v>0</v>
      </c>
    </row>
    <row r="78" spans="1:37" ht="14.65" customHeight="1" x14ac:dyDescent="0.25">
      <c r="A78" s="39"/>
      <c r="B78" s="128">
        <v>44098178000192</v>
      </c>
      <c r="C78" s="124" t="s">
        <v>7659</v>
      </c>
      <c r="D78" s="121"/>
      <c r="E78" s="125" t="s">
        <v>7656</v>
      </c>
      <c r="F78" s="125" t="s">
        <v>160</v>
      </c>
      <c r="G78" s="125" t="s">
        <v>3305</v>
      </c>
      <c r="H78" s="126" t="s">
        <v>44</v>
      </c>
      <c r="I78" s="126" t="s">
        <v>44</v>
      </c>
      <c r="J78" s="126" t="s">
        <v>44</v>
      </c>
      <c r="K78" s="125" t="s">
        <v>211</v>
      </c>
      <c r="L78" s="125" t="s">
        <v>212</v>
      </c>
      <c r="M78" s="152">
        <v>1.5700000000000002E-2</v>
      </c>
      <c r="N78" s="127" t="s">
        <v>44</v>
      </c>
      <c r="O78" s="154">
        <v>44537</v>
      </c>
      <c r="P78" s="152">
        <v>2.2728817606999997E-2</v>
      </c>
      <c r="Q78" s="152">
        <v>5.2061175798000001E-2</v>
      </c>
      <c r="R78" s="152">
        <v>-1.6718136307999999E-2</v>
      </c>
      <c r="S78" s="152">
        <v>4.0803641516000001E-2</v>
      </c>
      <c r="T78" s="152">
        <v>0.12380459668</v>
      </c>
      <c r="U78" s="152">
        <v>2.1525984418999999</v>
      </c>
      <c r="V78" s="152">
        <v>1.2762006034</v>
      </c>
      <c r="W78" s="152">
        <v>-0.14585176991999999</v>
      </c>
      <c r="X78" s="152">
        <v>0.16198177022999999</v>
      </c>
      <c r="Y78" s="152">
        <v>0.29517706485</v>
      </c>
      <c r="Z78" s="152">
        <v>7.7901779295000001E-2</v>
      </c>
      <c r="AA78" s="152">
        <v>6.2883381772999999E-2</v>
      </c>
      <c r="AB78" s="175">
        <v>-1.4852429549999999</v>
      </c>
      <c r="AC78" s="174">
        <v>-1.0976594774999999</v>
      </c>
      <c r="AD78" s="152">
        <v>-0.11492098697</v>
      </c>
      <c r="AE78" s="152">
        <v>-0.11492098697</v>
      </c>
      <c r="AF78" s="178">
        <v>115.0983676</v>
      </c>
      <c r="AG78" s="177">
        <v>24845.18346</v>
      </c>
      <c r="AH78" s="177">
        <v>2548.99568</v>
      </c>
      <c r="AI78" s="127">
        <v>0</v>
      </c>
      <c r="AJ78" s="127">
        <v>0</v>
      </c>
      <c r="AK78" s="127">
        <v>0</v>
      </c>
    </row>
    <row r="79" spans="1:37" ht="14.65" customHeight="1" x14ac:dyDescent="0.25">
      <c r="A79" s="39"/>
      <c r="B79" s="128">
        <v>12120475000109</v>
      </c>
      <c r="C79" s="124" t="s">
        <v>7660</v>
      </c>
      <c r="D79" s="121"/>
      <c r="E79" s="125" t="s">
        <v>7656</v>
      </c>
      <c r="F79" s="125" t="s">
        <v>160</v>
      </c>
      <c r="G79" s="125" t="s">
        <v>3328</v>
      </c>
      <c r="H79" s="126">
        <v>10000</v>
      </c>
      <c r="I79" s="126">
        <v>5000</v>
      </c>
      <c r="J79" s="126">
        <v>10000</v>
      </c>
      <c r="K79" s="125" t="s">
        <v>211</v>
      </c>
      <c r="L79" s="125" t="s">
        <v>211</v>
      </c>
      <c r="M79" s="152">
        <v>1.5700000000000002E-2</v>
      </c>
      <c r="N79" s="127" t="s">
        <v>44</v>
      </c>
      <c r="O79" s="154">
        <v>40539</v>
      </c>
      <c r="P79" s="152">
        <v>8.9359826870000006E-3</v>
      </c>
      <c r="Q79" s="152">
        <v>3.4828327373999997E-2</v>
      </c>
      <c r="R79" s="152">
        <v>9.4915080299000004E-2</v>
      </c>
      <c r="S79" s="152">
        <v>0.20842597610999999</v>
      </c>
      <c r="T79" s="152">
        <v>0.34627547741999998</v>
      </c>
      <c r="U79" s="152">
        <v>0.84630809844999999</v>
      </c>
      <c r="V79" s="152">
        <v>0.85376351433999997</v>
      </c>
      <c r="W79" s="152">
        <v>0.82805476636999997</v>
      </c>
      <c r="X79" s="152">
        <v>0.82740675386999996</v>
      </c>
      <c r="Y79" s="152">
        <v>0.82559599392999994</v>
      </c>
      <c r="Z79" s="152">
        <v>7.8301224995999989E-4</v>
      </c>
      <c r="AA79" s="152">
        <v>2.5164691910999999E-3</v>
      </c>
      <c r="AB79" s="175">
        <v>-44.937794713000002</v>
      </c>
      <c r="AC79" s="174">
        <v>-12.520443890999999</v>
      </c>
      <c r="AD79" s="152">
        <v>0</v>
      </c>
      <c r="AE79" s="152">
        <v>-4.6109220134999997E-3</v>
      </c>
      <c r="AF79" s="178">
        <v>2.83162</v>
      </c>
      <c r="AG79" s="177">
        <v>153519.77381000001</v>
      </c>
      <c r="AH79" s="177">
        <v>26589.042460000001</v>
      </c>
      <c r="AI79" s="127">
        <v>0</v>
      </c>
      <c r="AJ79" s="127">
        <v>0</v>
      </c>
      <c r="AK79" s="127">
        <v>0</v>
      </c>
    </row>
    <row r="80" spans="1:37" ht="14.65" customHeight="1" x14ac:dyDescent="0.25">
      <c r="A80" s="39"/>
      <c r="B80" s="128">
        <v>21596001000110</v>
      </c>
      <c r="C80" s="124" t="s">
        <v>7661</v>
      </c>
      <c r="D80" s="121" t="s">
        <v>3266</v>
      </c>
      <c r="E80" s="125" t="s">
        <v>7662</v>
      </c>
      <c r="F80" s="125" t="s">
        <v>112</v>
      </c>
      <c r="G80" s="125" t="s">
        <v>113</v>
      </c>
      <c r="H80" s="126">
        <v>50000</v>
      </c>
      <c r="I80" s="126">
        <v>10000</v>
      </c>
      <c r="J80" s="126">
        <v>10000</v>
      </c>
      <c r="K80" s="125" t="s">
        <v>218</v>
      </c>
      <c r="L80" s="125" t="s">
        <v>217</v>
      </c>
      <c r="M80" s="152">
        <v>1.55E-2</v>
      </c>
      <c r="N80" s="127" t="s">
        <v>44</v>
      </c>
      <c r="O80" s="154">
        <v>42104</v>
      </c>
      <c r="P80" s="152">
        <v>0.11675413426</v>
      </c>
      <c r="Q80" s="152">
        <v>0.17374237764</v>
      </c>
      <c r="R80" s="152">
        <v>5.3108543132000002E-2</v>
      </c>
      <c r="S80" s="152">
        <v>0.27757077740000002</v>
      </c>
      <c r="T80" s="152">
        <v>0.14735029928999999</v>
      </c>
      <c r="U80" s="152">
        <v>11.057538137</v>
      </c>
      <c r="V80" s="152">
        <v>4.2590303384999997</v>
      </c>
      <c r="W80" s="152">
        <v>0.46332766234</v>
      </c>
      <c r="X80" s="152">
        <v>1.1018968949000001</v>
      </c>
      <c r="Y80" s="152">
        <v>0.35131513704</v>
      </c>
      <c r="Z80" s="152">
        <v>0.16941029441000002</v>
      </c>
      <c r="AA80" s="152">
        <v>0.20831500173999998</v>
      </c>
      <c r="AB80" s="175">
        <v>-0.24655794256999999</v>
      </c>
      <c r="AC80" s="174">
        <v>8.4441221789000001E-2</v>
      </c>
      <c r="AD80" s="152">
        <v>-0.19285690659999999</v>
      </c>
      <c r="AE80" s="152">
        <v>-0.43526826302999999</v>
      </c>
      <c r="AF80" s="178">
        <v>233.95594389999999</v>
      </c>
      <c r="AG80" s="177">
        <v>454677.58773000003</v>
      </c>
      <c r="AH80" s="177">
        <v>-44886.423690000003</v>
      </c>
      <c r="AI80" s="127">
        <v>7.3336343899999996E-3</v>
      </c>
      <c r="AJ80" s="127">
        <v>0</v>
      </c>
      <c r="AK80" s="127">
        <v>0.16181266320999999</v>
      </c>
    </row>
    <row r="81" spans="1:37" ht="14.65" customHeight="1" x14ac:dyDescent="0.25">
      <c r="A81" s="39"/>
      <c r="B81" s="128">
        <v>13950478000124</v>
      </c>
      <c r="C81" s="124" t="s">
        <v>7663</v>
      </c>
      <c r="D81" s="121" t="s">
        <v>3268</v>
      </c>
      <c r="E81" s="125" t="s">
        <v>7662</v>
      </c>
      <c r="F81" s="125" t="s">
        <v>112</v>
      </c>
      <c r="G81" s="125" t="s">
        <v>4570</v>
      </c>
      <c r="H81" s="126">
        <v>50000</v>
      </c>
      <c r="I81" s="126">
        <v>10000</v>
      </c>
      <c r="J81" s="126">
        <v>10000</v>
      </c>
      <c r="K81" s="125" t="s">
        <v>218</v>
      </c>
      <c r="L81" s="125" t="s">
        <v>217</v>
      </c>
      <c r="M81" s="152">
        <v>1.55E-2</v>
      </c>
      <c r="N81" s="127" t="s">
        <v>44</v>
      </c>
      <c r="O81" s="154">
        <v>40897</v>
      </c>
      <c r="P81" s="152">
        <v>0.10652623926</v>
      </c>
      <c r="Q81" s="152">
        <v>0.14744407750999999</v>
      </c>
      <c r="R81" s="152">
        <v>5.4807510541999997E-2</v>
      </c>
      <c r="S81" s="152">
        <v>0.29326587072999999</v>
      </c>
      <c r="T81" s="152">
        <v>0.1576073741</v>
      </c>
      <c r="U81" s="152">
        <v>10.088875743999999</v>
      </c>
      <c r="V81" s="152">
        <v>3.6143674784000002</v>
      </c>
      <c r="W81" s="152">
        <v>0.47814973336</v>
      </c>
      <c r="X81" s="152">
        <v>1.1642030741</v>
      </c>
      <c r="Y81" s="152">
        <v>0.37577023253999997</v>
      </c>
      <c r="Z81" s="152">
        <v>0.15906071989000001</v>
      </c>
      <c r="AA81" s="152">
        <v>0.18636642597000003</v>
      </c>
      <c r="AB81" s="175">
        <v>-0.26303181816999999</v>
      </c>
      <c r="AC81" s="174">
        <v>0.11084930987</v>
      </c>
      <c r="AD81" s="152">
        <v>-0.17011009047000003</v>
      </c>
      <c r="AE81" s="152">
        <v>-0.44331924600999995</v>
      </c>
      <c r="AF81" s="178">
        <v>341.99151810000001</v>
      </c>
      <c r="AG81" s="177">
        <v>410857.25878999999</v>
      </c>
      <c r="AH81" s="177">
        <v>15442.39026</v>
      </c>
      <c r="AI81" s="127">
        <v>9.6648518324E-3</v>
      </c>
      <c r="AJ81" s="127">
        <v>0</v>
      </c>
      <c r="AK81" s="127">
        <v>0.18011593053</v>
      </c>
    </row>
    <row r="82" spans="1:37" ht="14.65" customHeight="1" x14ac:dyDescent="0.25">
      <c r="A82" s="39"/>
      <c r="B82" s="128">
        <v>21595995000150</v>
      </c>
      <c r="C82" s="124" t="s">
        <v>7664</v>
      </c>
      <c r="D82" s="121"/>
      <c r="E82" s="125" t="s">
        <v>7662</v>
      </c>
      <c r="F82" s="125" t="s">
        <v>112</v>
      </c>
      <c r="G82" s="125" t="s">
        <v>113</v>
      </c>
      <c r="H82" s="126">
        <v>10000</v>
      </c>
      <c r="I82" s="126">
        <v>5000</v>
      </c>
      <c r="J82" s="126">
        <v>10000</v>
      </c>
      <c r="K82" s="125" t="s">
        <v>218</v>
      </c>
      <c r="L82" s="125" t="s">
        <v>217</v>
      </c>
      <c r="M82" s="152">
        <v>1.0500000000000001E-2</v>
      </c>
      <c r="N82" s="127" t="s">
        <v>44</v>
      </c>
      <c r="O82" s="154">
        <v>42104</v>
      </c>
      <c r="P82" s="152">
        <v>0.11791078346</v>
      </c>
      <c r="Q82" s="152">
        <v>0.17736824245000002</v>
      </c>
      <c r="R82" s="152">
        <v>5.8334667649999998E-2</v>
      </c>
      <c r="S82" s="152">
        <v>0.29224016258999996</v>
      </c>
      <c r="T82" s="152">
        <v>0.15957431484000001</v>
      </c>
      <c r="U82" s="152">
        <v>11.167081947</v>
      </c>
      <c r="V82" s="152">
        <v>4.3479129038000002</v>
      </c>
      <c r="W82" s="152">
        <v>0.50892123191000005</v>
      </c>
      <c r="X82" s="152">
        <v>1.1601312311</v>
      </c>
      <c r="Y82" s="152">
        <v>0.38045984674000005</v>
      </c>
      <c r="Z82" s="152">
        <v>0.17127536900999998</v>
      </c>
      <c r="AA82" s="152">
        <v>0.21259030592999997</v>
      </c>
      <c r="AB82" s="175">
        <v>-0.21420833601</v>
      </c>
      <c r="AC82" s="174">
        <v>0.11551210541</v>
      </c>
      <c r="AD82" s="152">
        <v>-0.19344159959999999</v>
      </c>
      <c r="AE82" s="152">
        <v>-0.44176049532999995</v>
      </c>
      <c r="AF82" s="178">
        <v>248.10378259999999</v>
      </c>
      <c r="AG82" s="177">
        <v>747946.14288000006</v>
      </c>
      <c r="AH82" s="177">
        <v>-60819.644719999997</v>
      </c>
      <c r="AI82" s="127">
        <v>7.3713594265000003E-3</v>
      </c>
      <c r="AJ82" s="127">
        <v>0</v>
      </c>
      <c r="AK82" s="127">
        <v>0.16264504566999999</v>
      </c>
    </row>
    <row r="83" spans="1:37" ht="14.65" customHeight="1" x14ac:dyDescent="0.25">
      <c r="A83" s="39"/>
      <c r="B83" s="128">
        <v>14843673000118</v>
      </c>
      <c r="C83" s="124" t="s">
        <v>7665</v>
      </c>
      <c r="D83" s="121"/>
      <c r="E83" s="125" t="s">
        <v>7662</v>
      </c>
      <c r="F83" s="125" t="s">
        <v>363</v>
      </c>
      <c r="G83" s="125" t="s">
        <v>363</v>
      </c>
      <c r="H83" s="126">
        <v>10000</v>
      </c>
      <c r="I83" s="126">
        <v>5000</v>
      </c>
      <c r="J83" s="126">
        <v>10000</v>
      </c>
      <c r="K83" s="125" t="s">
        <v>211</v>
      </c>
      <c r="L83" s="125" t="s">
        <v>211</v>
      </c>
      <c r="M83" s="152">
        <v>1.0500000000000001E-2</v>
      </c>
      <c r="N83" s="127" t="s">
        <v>44</v>
      </c>
      <c r="O83" s="154">
        <v>42468</v>
      </c>
      <c r="P83" s="152">
        <v>-4.3792034547999997E-3</v>
      </c>
      <c r="Q83" s="152">
        <v>-7.0424324523000001E-2</v>
      </c>
      <c r="R83" s="152">
        <v>0.14482998178000001</v>
      </c>
      <c r="S83" s="152">
        <v>0.25415946157000002</v>
      </c>
      <c r="T83" s="152">
        <v>0.30296012114999998</v>
      </c>
      <c r="U83" s="152">
        <v>-0.41474513530000001</v>
      </c>
      <c r="V83" s="152">
        <v>-1.7263452865</v>
      </c>
      <c r="W83" s="152">
        <v>1.2635205738999999</v>
      </c>
      <c r="X83" s="152">
        <v>1.008958955</v>
      </c>
      <c r="Y83" s="152">
        <v>0.72232277089999997</v>
      </c>
      <c r="Z83" s="152">
        <v>0.12983970586999999</v>
      </c>
      <c r="AA83" s="152">
        <v>0.14918115633999998</v>
      </c>
      <c r="AB83" s="175">
        <v>0.27604807439000001</v>
      </c>
      <c r="AC83" s="174">
        <v>-6.0926688292999999E-2</v>
      </c>
      <c r="AD83" s="152">
        <v>-8.2954669105999995E-2</v>
      </c>
      <c r="AE83" s="152">
        <v>-0.22950020760000001</v>
      </c>
      <c r="AF83" s="178">
        <v>1.7883055999999999</v>
      </c>
      <c r="AG83" s="177">
        <v>14240.36715</v>
      </c>
      <c r="AH83" s="177">
        <v>-1376.1244099999999</v>
      </c>
      <c r="AI83" s="127">
        <v>0</v>
      </c>
      <c r="AJ83" s="127">
        <v>0</v>
      </c>
      <c r="AK83" s="127">
        <v>0</v>
      </c>
    </row>
    <row r="84" spans="1:37" ht="14.65" customHeight="1" x14ac:dyDescent="0.25">
      <c r="A84" s="39"/>
      <c r="B84" s="128">
        <v>14843622000196</v>
      </c>
      <c r="C84" s="124" t="s">
        <v>7666</v>
      </c>
      <c r="D84" s="121"/>
      <c r="E84" s="125" t="s">
        <v>7662</v>
      </c>
      <c r="F84" s="125" t="s">
        <v>363</v>
      </c>
      <c r="G84" s="125" t="s">
        <v>363</v>
      </c>
      <c r="H84" s="126">
        <v>30000</v>
      </c>
      <c r="I84" s="126">
        <v>5000</v>
      </c>
      <c r="J84" s="126">
        <v>10000</v>
      </c>
      <c r="K84" s="125" t="s">
        <v>211</v>
      </c>
      <c r="L84" s="125" t="s">
        <v>211</v>
      </c>
      <c r="M84" s="152">
        <v>1.55E-2</v>
      </c>
      <c r="N84" s="127" t="s">
        <v>44</v>
      </c>
      <c r="O84" s="154">
        <v>42468</v>
      </c>
      <c r="P84" s="152">
        <v>-4.6679177976000005E-3</v>
      </c>
      <c r="Q84" s="152">
        <v>-7.1502928177999997E-2</v>
      </c>
      <c r="R84" s="152">
        <v>0.14029682444</v>
      </c>
      <c r="S84" s="152">
        <v>0.24317790432</v>
      </c>
      <c r="T84" s="152">
        <v>0.28544039621</v>
      </c>
      <c r="U84" s="152">
        <v>-0.44208866258999996</v>
      </c>
      <c r="V84" s="152">
        <v>-1.7527856159000001</v>
      </c>
      <c r="W84" s="152">
        <v>1.2239725638999999</v>
      </c>
      <c r="X84" s="152">
        <v>0.96536451060000006</v>
      </c>
      <c r="Y84" s="152">
        <v>0.6805519391</v>
      </c>
      <c r="Z84" s="152">
        <v>0.12983505538999998</v>
      </c>
      <c r="AA84" s="152">
        <v>0.14914404035000001</v>
      </c>
      <c r="AB84" s="175">
        <v>0.24439830486</v>
      </c>
      <c r="AC84" s="174">
        <v>-9.7058898461000007E-2</v>
      </c>
      <c r="AD84" s="152">
        <v>-8.3969129815000002E-2</v>
      </c>
      <c r="AE84" s="152">
        <v>-0.23693717862999999</v>
      </c>
      <c r="AF84" s="178">
        <v>1.7025212000000001</v>
      </c>
      <c r="AG84" s="177">
        <v>27479.791499999999</v>
      </c>
      <c r="AH84" s="177">
        <v>4802.9842099999996</v>
      </c>
      <c r="AI84" s="127">
        <v>0</v>
      </c>
      <c r="AJ84" s="127">
        <v>0</v>
      </c>
      <c r="AK84" s="127">
        <v>0</v>
      </c>
    </row>
    <row r="85" spans="1:37" ht="14.65" customHeight="1" x14ac:dyDescent="0.25">
      <c r="A85" s="39"/>
      <c r="B85" s="128">
        <v>10601343000165</v>
      </c>
      <c r="C85" s="124" t="s">
        <v>7667</v>
      </c>
      <c r="D85" s="121" t="s">
        <v>3310</v>
      </c>
      <c r="E85" s="125" t="s">
        <v>7662</v>
      </c>
      <c r="F85" s="125" t="s">
        <v>160</v>
      </c>
      <c r="G85" s="125" t="s">
        <v>3328</v>
      </c>
      <c r="H85" s="126">
        <v>50000</v>
      </c>
      <c r="I85" s="126">
        <v>10000</v>
      </c>
      <c r="J85" s="126">
        <v>30000</v>
      </c>
      <c r="K85" s="125" t="s">
        <v>211</v>
      </c>
      <c r="L85" s="125" t="s">
        <v>212</v>
      </c>
      <c r="M85" s="152">
        <v>1.0500000000000001E-2</v>
      </c>
      <c r="N85" s="127" t="s">
        <v>44</v>
      </c>
      <c r="O85" s="154">
        <v>39905</v>
      </c>
      <c r="P85" s="152">
        <v>1.0224142079E-2</v>
      </c>
      <c r="Q85" s="152">
        <v>3.7851456355999999E-2</v>
      </c>
      <c r="R85" s="152">
        <v>0.10028686187999999</v>
      </c>
      <c r="S85" s="152">
        <v>0.22088032562999999</v>
      </c>
      <c r="T85" s="152">
        <v>0.36907765855000002</v>
      </c>
      <c r="U85" s="152">
        <v>0.96830696122999993</v>
      </c>
      <c r="V85" s="152">
        <v>0.92787092685999994</v>
      </c>
      <c r="W85" s="152">
        <v>0.87491907211999997</v>
      </c>
      <c r="X85" s="152">
        <v>0.87684787009000009</v>
      </c>
      <c r="Y85" s="152">
        <v>0.87996134933999992</v>
      </c>
      <c r="Z85" s="152">
        <v>2.6821924492999999E-3</v>
      </c>
      <c r="AA85" s="152">
        <v>1.3938728003E-2</v>
      </c>
      <c r="AB85" s="175">
        <v>-5.0451664077</v>
      </c>
      <c r="AC85" s="174">
        <v>-0.26092075751999999</v>
      </c>
      <c r="AD85" s="152">
        <v>-5.6394771658999998E-4</v>
      </c>
      <c r="AE85" s="152">
        <v>-6.0890173956999999E-2</v>
      </c>
      <c r="AF85" s="178">
        <v>4.0447531999999997</v>
      </c>
      <c r="AG85" s="177">
        <v>279612.10543</v>
      </c>
      <c r="AH85" s="177">
        <v>29314.223109999999</v>
      </c>
      <c r="AI85" s="127">
        <v>0</v>
      </c>
      <c r="AJ85" s="127">
        <v>2.6666174121999998E-2</v>
      </c>
      <c r="AK85" s="127">
        <v>0</v>
      </c>
    </row>
    <row r="86" spans="1:37" ht="14.65" customHeight="1" x14ac:dyDescent="0.25">
      <c r="A86" s="39"/>
      <c r="B86" s="128">
        <v>6918966000199</v>
      </c>
      <c r="C86" s="124" t="s">
        <v>7668</v>
      </c>
      <c r="D86" s="121" t="s">
        <v>3267</v>
      </c>
      <c r="E86" s="125" t="s">
        <v>7662</v>
      </c>
      <c r="F86" s="125" t="s">
        <v>112</v>
      </c>
      <c r="G86" s="125" t="s">
        <v>113</v>
      </c>
      <c r="H86" s="126">
        <v>10000</v>
      </c>
      <c r="I86" s="126">
        <v>5000</v>
      </c>
      <c r="J86" s="126">
        <v>10000</v>
      </c>
      <c r="K86" s="125" t="s">
        <v>210</v>
      </c>
      <c r="L86" s="125" t="s">
        <v>3314</v>
      </c>
      <c r="M86" s="152">
        <v>1.0500000000000001E-2</v>
      </c>
      <c r="N86" s="127" t="s">
        <v>44</v>
      </c>
      <c r="O86" s="154">
        <v>38217</v>
      </c>
      <c r="P86" s="152">
        <v>0.10796420405</v>
      </c>
      <c r="Q86" s="152">
        <v>0.15047272013000002</v>
      </c>
      <c r="R86" s="152">
        <v>6.0588668806000001E-2</v>
      </c>
      <c r="S86" s="152">
        <v>0.31112211278000002</v>
      </c>
      <c r="T86" s="152">
        <v>0.17206081670000001</v>
      </c>
      <c r="U86" s="152">
        <v>10.225062361000001</v>
      </c>
      <c r="V86" s="152">
        <v>3.6886100494999998</v>
      </c>
      <c r="W86" s="152">
        <v>0.52858550859999998</v>
      </c>
      <c r="X86" s="152">
        <v>1.2350885537</v>
      </c>
      <c r="Y86" s="152">
        <v>0.41023038085000002</v>
      </c>
      <c r="Z86" s="152">
        <v>0.16072008498999998</v>
      </c>
      <c r="AA86" s="152">
        <v>0.19155744638000002</v>
      </c>
      <c r="AB86" s="175">
        <v>-0.22589784670999999</v>
      </c>
      <c r="AC86" s="174">
        <v>0.18625097134999999</v>
      </c>
      <c r="AD86" s="152">
        <v>-0.17035586482999998</v>
      </c>
      <c r="AE86" s="152">
        <v>-0.46391152617000003</v>
      </c>
      <c r="AF86" s="178">
        <v>16.150834199999998</v>
      </c>
      <c r="AG86" s="177">
        <v>1011493.6766</v>
      </c>
      <c r="AH86" s="177">
        <v>-50845.449509999999</v>
      </c>
      <c r="AI86" s="127">
        <v>9.7543400458999993E-3</v>
      </c>
      <c r="AJ86" s="127">
        <v>0</v>
      </c>
      <c r="AK86" s="127">
        <v>0.1817836491</v>
      </c>
    </row>
    <row r="87" spans="1:37" ht="14.65" customHeight="1" x14ac:dyDescent="0.25">
      <c r="A87" s="39"/>
      <c r="B87" s="128">
        <v>13950459000106</v>
      </c>
      <c r="C87" s="124" t="s">
        <v>7669</v>
      </c>
      <c r="D87" s="121" t="s">
        <v>3310</v>
      </c>
      <c r="E87" s="125" t="s">
        <v>7662</v>
      </c>
      <c r="F87" s="125" t="s">
        <v>160</v>
      </c>
      <c r="G87" s="125" t="s">
        <v>3305</v>
      </c>
      <c r="H87" s="126">
        <v>100000</v>
      </c>
      <c r="I87" s="126">
        <v>20000</v>
      </c>
      <c r="J87" s="126">
        <v>50000</v>
      </c>
      <c r="K87" s="125" t="s">
        <v>211</v>
      </c>
      <c r="L87" s="125" t="s">
        <v>212</v>
      </c>
      <c r="M87" s="152">
        <v>1.55E-2</v>
      </c>
      <c r="N87" s="127" t="s">
        <v>44</v>
      </c>
      <c r="O87" s="154">
        <v>40897</v>
      </c>
      <c r="P87" s="152">
        <v>9.8388692259000002E-3</v>
      </c>
      <c r="Q87" s="152">
        <v>3.6219724096000001E-2</v>
      </c>
      <c r="R87" s="152">
        <v>9.5081370770000007E-2</v>
      </c>
      <c r="S87" s="152">
        <v>0.20941178245</v>
      </c>
      <c r="T87" s="152">
        <v>0.34961279621999997</v>
      </c>
      <c r="U87" s="152">
        <v>0.93181858080000002</v>
      </c>
      <c r="V87" s="152">
        <v>0.88787149036000002</v>
      </c>
      <c r="W87" s="152">
        <v>0.82950551177999998</v>
      </c>
      <c r="X87" s="152">
        <v>0.83132019517</v>
      </c>
      <c r="Y87" s="152">
        <v>0.83355288724999999</v>
      </c>
      <c r="Z87" s="152">
        <v>2.6757096238999999E-3</v>
      </c>
      <c r="AA87" s="152">
        <v>1.4064865793000002E-2</v>
      </c>
      <c r="AB87" s="175">
        <v>-6.8920900304000003</v>
      </c>
      <c r="AC87" s="174">
        <v>-0.87005937066000005</v>
      </c>
      <c r="AD87" s="152">
        <v>-5.8781498117999997E-4</v>
      </c>
      <c r="AE87" s="152">
        <v>-6.2319231284E-2</v>
      </c>
      <c r="AF87" s="178">
        <v>279.56715329999997</v>
      </c>
      <c r="AG87" s="177">
        <v>264042.71195999999</v>
      </c>
      <c r="AH87" s="177">
        <v>74173.52807</v>
      </c>
      <c r="AI87" s="127">
        <v>0</v>
      </c>
      <c r="AJ87" s="127">
        <v>2.6636466003999999E-2</v>
      </c>
      <c r="AK87" s="127">
        <v>0</v>
      </c>
    </row>
    <row r="88" spans="1:37" ht="14.65" customHeight="1" x14ac:dyDescent="0.25">
      <c r="A88" s="39"/>
      <c r="B88" s="128">
        <v>44062813000181</v>
      </c>
      <c r="C88" s="124" t="s">
        <v>7670</v>
      </c>
      <c r="D88" s="121"/>
      <c r="E88" s="125" t="s">
        <v>7662</v>
      </c>
      <c r="F88" s="125" t="s">
        <v>160</v>
      </c>
      <c r="G88" s="125" t="s">
        <v>3305</v>
      </c>
      <c r="H88" s="126" t="s">
        <v>44</v>
      </c>
      <c r="I88" s="126" t="s">
        <v>44</v>
      </c>
      <c r="J88" s="126" t="s">
        <v>44</v>
      </c>
      <c r="K88" s="125" t="s">
        <v>211</v>
      </c>
      <c r="L88" s="125" t="s">
        <v>212</v>
      </c>
      <c r="M88" s="152">
        <v>1.0500000000000001E-2</v>
      </c>
      <c r="N88" s="127" t="s">
        <v>44</v>
      </c>
      <c r="O88" s="154">
        <v>44537</v>
      </c>
      <c r="P88" s="152">
        <v>2.3222812781000003E-2</v>
      </c>
      <c r="Q88" s="152">
        <v>5.4191389913999993E-2</v>
      </c>
      <c r="R88" s="152">
        <v>-1.1206777733999999E-2</v>
      </c>
      <c r="S88" s="152">
        <v>5.3010857145999998E-2</v>
      </c>
      <c r="T88" s="152">
        <v>0.14409315811000001</v>
      </c>
      <c r="U88" s="152">
        <v>2.1993836842999999</v>
      </c>
      <c r="V88" s="152">
        <v>1.3284195650000001</v>
      </c>
      <c r="W88" s="152">
        <v>-9.7769771554999996E-2</v>
      </c>
      <c r="X88" s="152">
        <v>0.21044181751999999</v>
      </c>
      <c r="Y88" s="152">
        <v>0.34354940459</v>
      </c>
      <c r="Z88" s="152">
        <v>7.8011701820999993E-2</v>
      </c>
      <c r="AA88" s="152">
        <v>6.3039887131000005E-2</v>
      </c>
      <c r="AB88" s="175">
        <v>-1.4191695396999999</v>
      </c>
      <c r="AC88" s="174">
        <v>-1.0037358404000001</v>
      </c>
      <c r="AD88" s="152">
        <v>-0.11279777941000001</v>
      </c>
      <c r="AE88" s="152">
        <v>-0.11279777941000001</v>
      </c>
      <c r="AF88" s="178">
        <v>1.1751141000000001</v>
      </c>
      <c r="AG88" s="177">
        <v>96058.185930000007</v>
      </c>
      <c r="AH88" s="177">
        <v>18014.600419999999</v>
      </c>
      <c r="AI88" s="127">
        <v>0</v>
      </c>
      <c r="AJ88" s="127">
        <v>0</v>
      </c>
      <c r="AK88" s="127">
        <v>0</v>
      </c>
    </row>
    <row r="89" spans="1:37" ht="14.65" customHeight="1" x14ac:dyDescent="0.25">
      <c r="A89" s="39"/>
      <c r="B89" s="128">
        <v>44098793000107</v>
      </c>
      <c r="C89" s="124" t="s">
        <v>7671</v>
      </c>
      <c r="D89" s="121"/>
      <c r="E89" s="125" t="s">
        <v>7662</v>
      </c>
      <c r="F89" s="125" t="s">
        <v>160</v>
      </c>
      <c r="G89" s="125" t="s">
        <v>3305</v>
      </c>
      <c r="H89" s="126" t="s">
        <v>44</v>
      </c>
      <c r="I89" s="126" t="s">
        <v>44</v>
      </c>
      <c r="J89" s="126" t="s">
        <v>44</v>
      </c>
      <c r="K89" s="125" t="s">
        <v>211</v>
      </c>
      <c r="L89" s="125" t="s">
        <v>212</v>
      </c>
      <c r="M89" s="152">
        <v>1.55E-2</v>
      </c>
      <c r="N89" s="127" t="s">
        <v>44</v>
      </c>
      <c r="O89" s="154">
        <v>44537</v>
      </c>
      <c r="P89" s="152">
        <v>2.2856180289000001E-2</v>
      </c>
      <c r="Q89" s="152">
        <v>5.2454675671000005E-2</v>
      </c>
      <c r="R89" s="152">
        <v>-1.6339812209E-2</v>
      </c>
      <c r="S89" s="152">
        <v>4.2577581218000003E-2</v>
      </c>
      <c r="T89" s="152">
        <v>0.12700302409</v>
      </c>
      <c r="U89" s="152">
        <v>2.1646606932000001</v>
      </c>
      <c r="V89" s="152">
        <v>1.2858466548</v>
      </c>
      <c r="W89" s="152">
        <v>-0.14255120829000001</v>
      </c>
      <c r="X89" s="152">
        <v>0.1690239332</v>
      </c>
      <c r="Y89" s="152">
        <v>0.3028028109</v>
      </c>
      <c r="Z89" s="152">
        <v>7.8127481274000002E-2</v>
      </c>
      <c r="AA89" s="152">
        <v>6.3065476879000007E-2</v>
      </c>
      <c r="AB89" s="175">
        <v>-1.4763880146999999</v>
      </c>
      <c r="AC89" s="174">
        <v>-1.08027837</v>
      </c>
      <c r="AD89" s="152">
        <v>-0.115111</v>
      </c>
      <c r="AE89" s="152">
        <v>-0.115111</v>
      </c>
      <c r="AF89" s="178">
        <v>115.468525</v>
      </c>
      <c r="AG89" s="177">
        <v>114765.45939</v>
      </c>
      <c r="AH89" s="177">
        <v>56040.368589999998</v>
      </c>
      <c r="AI89" s="127">
        <v>0</v>
      </c>
      <c r="AJ89" s="127">
        <v>0</v>
      </c>
      <c r="AK89" s="127">
        <v>0</v>
      </c>
    </row>
    <row r="90" spans="1:37" ht="14.65" customHeight="1" x14ac:dyDescent="0.25">
      <c r="A90" s="39"/>
      <c r="B90" s="128">
        <v>5910030000159</v>
      </c>
      <c r="C90" s="124" t="s">
        <v>7672</v>
      </c>
      <c r="D90" s="121"/>
      <c r="E90" s="125" t="s">
        <v>7662</v>
      </c>
      <c r="F90" s="125" t="s">
        <v>160</v>
      </c>
      <c r="G90" s="125" t="s">
        <v>3324</v>
      </c>
      <c r="H90" s="126">
        <v>10000</v>
      </c>
      <c r="I90" s="126">
        <v>5000</v>
      </c>
      <c r="J90" s="126">
        <v>10000</v>
      </c>
      <c r="K90" s="125" t="s">
        <v>211</v>
      </c>
      <c r="L90" s="125" t="s">
        <v>211</v>
      </c>
      <c r="M90" s="152">
        <v>1.0500000000000001E-2</v>
      </c>
      <c r="N90" s="127" t="s">
        <v>44</v>
      </c>
      <c r="O90" s="154">
        <v>37902</v>
      </c>
      <c r="P90" s="152">
        <v>9.3260269040999991E-3</v>
      </c>
      <c r="Q90" s="152">
        <v>3.6447009208000002E-2</v>
      </c>
      <c r="R90" s="152">
        <v>0.10026228115000001</v>
      </c>
      <c r="S90" s="152">
        <v>0.22016974722000002</v>
      </c>
      <c r="T90" s="152">
        <v>0.36529512713000001</v>
      </c>
      <c r="U90" s="152">
        <v>0.8832483646999999</v>
      </c>
      <c r="V90" s="152">
        <v>0.89344303947000003</v>
      </c>
      <c r="W90" s="152">
        <v>0.87470462581000008</v>
      </c>
      <c r="X90" s="152">
        <v>0.87402702508999996</v>
      </c>
      <c r="Y90" s="152">
        <v>0.87094297237000007</v>
      </c>
      <c r="Z90" s="152">
        <v>7.8079328478000004E-4</v>
      </c>
      <c r="AA90" s="152">
        <v>2.3560450818000001E-3</v>
      </c>
      <c r="AB90" s="175">
        <v>-32.893578685000001</v>
      </c>
      <c r="AC90" s="174">
        <v>-16.379275073999999</v>
      </c>
      <c r="AD90" s="152">
        <v>0</v>
      </c>
      <c r="AE90" s="152">
        <v>-4.3525244254999998E-3</v>
      </c>
      <c r="AF90" s="178">
        <v>7.1016693000000002</v>
      </c>
      <c r="AG90" s="177">
        <v>109670.88804000001</v>
      </c>
      <c r="AH90" s="177">
        <v>26194.995169999998</v>
      </c>
      <c r="AI90" s="127">
        <v>0</v>
      </c>
      <c r="AJ90" s="127">
        <v>0</v>
      </c>
      <c r="AK90" s="127">
        <v>0</v>
      </c>
    </row>
    <row r="91" spans="1:37" ht="14.65" customHeight="1" x14ac:dyDescent="0.25">
      <c r="A91" s="39"/>
      <c r="B91" s="128">
        <v>13950493000172</v>
      </c>
      <c r="C91" s="124" t="s">
        <v>7673</v>
      </c>
      <c r="D91" s="121" t="s">
        <v>3310</v>
      </c>
      <c r="E91" s="125" t="s">
        <v>7662</v>
      </c>
      <c r="F91" s="125" t="s">
        <v>160</v>
      </c>
      <c r="G91" s="125" t="s">
        <v>3328</v>
      </c>
      <c r="H91" s="126">
        <v>30000</v>
      </c>
      <c r="I91" s="126">
        <v>10000</v>
      </c>
      <c r="J91" s="126">
        <v>10000</v>
      </c>
      <c r="K91" s="125" t="s">
        <v>211</v>
      </c>
      <c r="L91" s="125" t="s">
        <v>211</v>
      </c>
      <c r="M91" s="152">
        <v>1.55E-2</v>
      </c>
      <c r="N91" s="127" t="s">
        <v>44</v>
      </c>
      <c r="O91" s="154">
        <v>40897</v>
      </c>
      <c r="P91" s="152">
        <v>8.9379584897000004E-3</v>
      </c>
      <c r="Q91" s="152">
        <v>3.4839925738000002E-2</v>
      </c>
      <c r="R91" s="152">
        <v>9.4890817239999994E-2</v>
      </c>
      <c r="S91" s="152">
        <v>0.20821446062999999</v>
      </c>
      <c r="T91" s="152">
        <v>0.34561532761000002</v>
      </c>
      <c r="U91" s="152">
        <v>0.84649522255999998</v>
      </c>
      <c r="V91" s="152">
        <v>0.85404783061</v>
      </c>
      <c r="W91" s="152">
        <v>0.8278430914499999</v>
      </c>
      <c r="X91" s="152">
        <v>0.82656708243999999</v>
      </c>
      <c r="Y91" s="152">
        <v>0.82402205331999989</v>
      </c>
      <c r="Z91" s="152">
        <v>7.8325495273000008E-4</v>
      </c>
      <c r="AA91" s="152">
        <v>2.2570401417999998E-3</v>
      </c>
      <c r="AB91" s="175">
        <v>-45.48610043</v>
      </c>
      <c r="AC91" s="174">
        <v>-22.918438883</v>
      </c>
      <c r="AD91" s="152">
        <v>0</v>
      </c>
      <c r="AE91" s="152">
        <v>-4.6358805410000002E-3</v>
      </c>
      <c r="AF91" s="178">
        <v>258.96631769999999</v>
      </c>
      <c r="AG91" s="177">
        <v>152225.5092</v>
      </c>
      <c r="AH91" s="177">
        <v>33245.659030000003</v>
      </c>
      <c r="AI91" s="127">
        <v>0</v>
      </c>
      <c r="AJ91" s="127">
        <v>0</v>
      </c>
      <c r="AK91" s="127">
        <v>0</v>
      </c>
    </row>
    <row r="92" spans="1:37" ht="14.65" customHeight="1" x14ac:dyDescent="0.25">
      <c r="A92" s="39"/>
      <c r="B92" s="128">
        <v>31525084000100</v>
      </c>
      <c r="C92" s="124" t="s">
        <v>7674</v>
      </c>
      <c r="D92" s="121"/>
      <c r="E92" s="125" t="s">
        <v>7675</v>
      </c>
      <c r="F92" s="125" t="s">
        <v>112</v>
      </c>
      <c r="G92" s="125" t="s">
        <v>113</v>
      </c>
      <c r="H92" s="126">
        <v>50000</v>
      </c>
      <c r="I92" s="126">
        <v>50000</v>
      </c>
      <c r="J92" s="126">
        <v>50000</v>
      </c>
      <c r="K92" s="125" t="s">
        <v>210</v>
      </c>
      <c r="L92" s="125" t="s">
        <v>3314</v>
      </c>
      <c r="M92" s="152">
        <v>1.8700000000000001E-2</v>
      </c>
      <c r="N92" s="127" t="s">
        <v>44</v>
      </c>
      <c r="O92" s="154">
        <v>43416</v>
      </c>
      <c r="P92" s="152">
        <v>0.10778350251999999</v>
      </c>
      <c r="Q92" s="152">
        <v>0.23444622100000001</v>
      </c>
      <c r="R92" s="152">
        <v>0.29262811303999997</v>
      </c>
      <c r="S92" s="152">
        <v>0.77297402112000002</v>
      </c>
      <c r="T92" s="152">
        <v>0.54702892296999994</v>
      </c>
      <c r="U92" s="152">
        <v>10.207948500000001</v>
      </c>
      <c r="V92" s="152">
        <v>5.7470928023000001</v>
      </c>
      <c r="W92" s="152">
        <v>2.5529357718000001</v>
      </c>
      <c r="X92" s="152">
        <v>3.0685423073</v>
      </c>
      <c r="Y92" s="152">
        <v>1.3042358376999998</v>
      </c>
      <c r="Z92" s="152">
        <v>0.19214122676999998</v>
      </c>
      <c r="AA92" s="152">
        <v>0.29973758</v>
      </c>
      <c r="AB92" s="175">
        <v>0.94714022514999996</v>
      </c>
      <c r="AC92" s="174">
        <v>0.21240236714999999</v>
      </c>
      <c r="AD92" s="152">
        <v>-0.15259286015000001</v>
      </c>
      <c r="AE92" s="152">
        <v>-0.52348085599000005</v>
      </c>
      <c r="AF92" s="178">
        <v>1.8679954999999999</v>
      </c>
      <c r="AG92" s="177">
        <v>71462.997019999995</v>
      </c>
      <c r="AH92" s="177">
        <v>-28565.209699999999</v>
      </c>
      <c r="AI92" s="127">
        <v>0</v>
      </c>
      <c r="AJ92" s="127">
        <v>0</v>
      </c>
      <c r="AK92" s="127">
        <v>6.1314562033000002E-2</v>
      </c>
    </row>
    <row r="93" spans="1:37" ht="14.65" customHeight="1" x14ac:dyDescent="0.25">
      <c r="A93" s="39"/>
      <c r="B93" s="128">
        <v>8875004000125</v>
      </c>
      <c r="C93" s="124" t="s">
        <v>7676</v>
      </c>
      <c r="D93" s="121" t="s">
        <v>3266</v>
      </c>
      <c r="E93" s="125" t="s">
        <v>7677</v>
      </c>
      <c r="F93" s="125" t="s">
        <v>112</v>
      </c>
      <c r="G93" s="125" t="s">
        <v>113</v>
      </c>
      <c r="H93" s="126">
        <v>1000</v>
      </c>
      <c r="I93" s="126">
        <v>1000</v>
      </c>
      <c r="J93" s="126">
        <v>1000</v>
      </c>
      <c r="K93" s="125" t="s">
        <v>210</v>
      </c>
      <c r="L93" s="125" t="s">
        <v>3314</v>
      </c>
      <c r="M93" s="152">
        <v>1.2E-2</v>
      </c>
      <c r="N93" s="127" t="s">
        <v>7678</v>
      </c>
      <c r="O93" s="154">
        <v>39281</v>
      </c>
      <c r="P93" s="152">
        <v>5.3916468246999999E-2</v>
      </c>
      <c r="Q93" s="152">
        <v>7.5482152459000001E-2</v>
      </c>
      <c r="R93" s="152">
        <v>4.2338807324999997E-3</v>
      </c>
      <c r="S93" s="152">
        <v>0.15803729228999999</v>
      </c>
      <c r="T93" s="152">
        <v>2.2098556601000002E-2</v>
      </c>
      <c r="U93" s="152">
        <v>5.1063151434999998</v>
      </c>
      <c r="V93" s="152">
        <v>1.8503302516</v>
      </c>
      <c r="W93" s="152">
        <v>3.6937071640999998E-2</v>
      </c>
      <c r="X93" s="152">
        <v>0.62737440623999996</v>
      </c>
      <c r="Y93" s="152">
        <v>5.2687761597999996E-2</v>
      </c>
      <c r="Z93" s="152">
        <v>0.14814777841999999</v>
      </c>
      <c r="AA93" s="152">
        <v>0.2148972542</v>
      </c>
      <c r="AB93" s="175">
        <v>-0.60440652064</v>
      </c>
      <c r="AC93" s="174">
        <v>-7.1142233292E-3</v>
      </c>
      <c r="AD93" s="152">
        <v>-0.16110679902000002</v>
      </c>
      <c r="AE93" s="152">
        <v>-0.55617280708999994</v>
      </c>
      <c r="AF93" s="178">
        <v>3.3760191700000002</v>
      </c>
      <c r="AG93" s="177">
        <v>12555.83028</v>
      </c>
      <c r="AH93" s="177">
        <v>-2900.1202800000001</v>
      </c>
      <c r="AI93" s="127">
        <v>4.6207528304000002E-3</v>
      </c>
      <c r="AJ93" s="127">
        <v>0</v>
      </c>
      <c r="AK93" s="127">
        <v>6.8846354282999997E-2</v>
      </c>
    </row>
    <row r="94" spans="1:37" ht="14.65" customHeight="1" x14ac:dyDescent="0.25">
      <c r="A94" s="39"/>
      <c r="B94" s="128">
        <v>30910036000173</v>
      </c>
      <c r="C94" s="124" t="s">
        <v>7679</v>
      </c>
      <c r="D94" s="121" t="s">
        <v>3267</v>
      </c>
      <c r="E94" s="125" t="s">
        <v>7680</v>
      </c>
      <c r="F94" s="125" t="s">
        <v>160</v>
      </c>
      <c r="G94" s="125" t="s">
        <v>3305</v>
      </c>
      <c r="H94" s="126">
        <v>25000</v>
      </c>
      <c r="I94" s="126">
        <v>5000</v>
      </c>
      <c r="J94" s="126">
        <v>10000</v>
      </c>
      <c r="K94" s="125" t="s">
        <v>7681</v>
      </c>
      <c r="L94" s="125" t="s">
        <v>7682</v>
      </c>
      <c r="M94" s="152">
        <v>1.6E-2</v>
      </c>
      <c r="N94" s="127" t="s">
        <v>44</v>
      </c>
      <c r="O94" s="154">
        <v>43353</v>
      </c>
      <c r="P94" s="152">
        <v>1.1560371679000002E-2</v>
      </c>
      <c r="Q94" s="152">
        <v>5.2265153805000006E-2</v>
      </c>
      <c r="R94" s="152">
        <v>0.16255291931999999</v>
      </c>
      <c r="S94" s="152">
        <v>0.32128234659999999</v>
      </c>
      <c r="T94" s="152">
        <v>0.49693002129000002</v>
      </c>
      <c r="U94" s="152">
        <v>1.0948584521</v>
      </c>
      <c r="V94" s="152">
        <v>1.2812008142</v>
      </c>
      <c r="W94" s="152">
        <v>1.4181383949999999</v>
      </c>
      <c r="X94" s="152">
        <v>1.2754225189000001</v>
      </c>
      <c r="Y94" s="152">
        <v>1.1847891681</v>
      </c>
      <c r="Z94" s="152">
        <v>3.4289253963999998E-3</v>
      </c>
      <c r="AA94" s="152">
        <v>6.9195805278999996E-3</v>
      </c>
      <c r="AB94" s="175">
        <v>12.559025383</v>
      </c>
      <c r="AC94" s="174">
        <v>4.8996082784999997</v>
      </c>
      <c r="AD94" s="152">
        <v>-2.1628178325000001E-4</v>
      </c>
      <c r="AE94" s="152">
        <v>-3.9864714448999998E-3</v>
      </c>
      <c r="AF94" s="178">
        <v>2.1121243999999999</v>
      </c>
      <c r="AG94" s="177">
        <v>386659.46577000001</v>
      </c>
      <c r="AH94" s="177">
        <v>1154.65644</v>
      </c>
      <c r="AI94" s="127">
        <v>7.7152841429999994E-2</v>
      </c>
      <c r="AJ94" s="127">
        <v>0.37806915603999997</v>
      </c>
      <c r="AK94" s="127">
        <v>0</v>
      </c>
    </row>
    <row r="95" spans="1:37" ht="14.65" customHeight="1" x14ac:dyDescent="0.25">
      <c r="A95" s="39"/>
      <c r="B95" s="128">
        <v>18602405000165</v>
      </c>
      <c r="C95" s="124" t="s">
        <v>7683</v>
      </c>
      <c r="D95" s="121"/>
      <c r="E95" s="125" t="s">
        <v>7636</v>
      </c>
      <c r="F95" s="125" t="s">
        <v>112</v>
      </c>
      <c r="G95" s="125" t="s">
        <v>113</v>
      </c>
      <c r="H95" s="126">
        <v>30000</v>
      </c>
      <c r="I95" s="126">
        <v>10000</v>
      </c>
      <c r="J95" s="126">
        <v>30000</v>
      </c>
      <c r="K95" s="125" t="s">
        <v>210</v>
      </c>
      <c r="L95" s="125" t="s">
        <v>3314</v>
      </c>
      <c r="M95" s="152">
        <v>7.6E-3</v>
      </c>
      <c r="N95" s="127" t="s">
        <v>44</v>
      </c>
      <c r="O95" s="154">
        <v>41547</v>
      </c>
      <c r="P95" s="152">
        <v>9.2318008627000001E-2</v>
      </c>
      <c r="Q95" s="152">
        <v>0.21531849821000001</v>
      </c>
      <c r="R95" s="152">
        <v>0.1542149766</v>
      </c>
      <c r="S95" s="152">
        <v>0.31482607620999997</v>
      </c>
      <c r="T95" s="152">
        <v>0.25497928775000001</v>
      </c>
      <c r="U95" s="152">
        <v>8.7432441479000005</v>
      </c>
      <c r="V95" s="152">
        <v>5.2782057479000004</v>
      </c>
      <c r="W95" s="152">
        <v>1.3453968117999999</v>
      </c>
      <c r="X95" s="152">
        <v>1.2497924999999999</v>
      </c>
      <c r="Y95" s="152">
        <v>0.60792603642999998</v>
      </c>
      <c r="Z95" s="152">
        <v>0.13952047079999999</v>
      </c>
      <c r="AA95" s="152">
        <v>0.22424128945999999</v>
      </c>
      <c r="AB95" s="175">
        <v>0.32827583201999999</v>
      </c>
      <c r="AC95" s="174">
        <v>6.2256368143E-2</v>
      </c>
      <c r="AD95" s="152">
        <v>-0.13134919966</v>
      </c>
      <c r="AE95" s="152">
        <v>-0.50165984012999998</v>
      </c>
      <c r="AF95" s="178">
        <v>2.5115337000000002</v>
      </c>
      <c r="AG95" s="177">
        <v>11354.407010000001</v>
      </c>
      <c r="AH95" s="177">
        <v>-5098.4747200000002</v>
      </c>
      <c r="AI95" s="127">
        <v>0</v>
      </c>
      <c r="AJ95" s="127">
        <v>0</v>
      </c>
      <c r="AK95" s="127">
        <v>0</v>
      </c>
    </row>
    <row r="96" spans="1:37" ht="14.65" customHeight="1" x14ac:dyDescent="0.25">
      <c r="A96" s="39"/>
      <c r="B96" s="128">
        <v>15862830000103</v>
      </c>
      <c r="C96" s="124" t="s">
        <v>7684</v>
      </c>
      <c r="D96" s="121" t="s">
        <v>3266</v>
      </c>
      <c r="E96" s="125" t="s">
        <v>343</v>
      </c>
      <c r="F96" s="125" t="s">
        <v>112</v>
      </c>
      <c r="G96" s="125" t="s">
        <v>113</v>
      </c>
      <c r="H96" s="126">
        <v>1000</v>
      </c>
      <c r="I96" s="126">
        <v>1000</v>
      </c>
      <c r="J96" s="126">
        <v>1000</v>
      </c>
      <c r="K96" s="125" t="s">
        <v>210</v>
      </c>
      <c r="L96" s="125" t="s">
        <v>3314</v>
      </c>
      <c r="M96" s="152">
        <v>1.9E-2</v>
      </c>
      <c r="N96" s="127" t="s">
        <v>44</v>
      </c>
      <c r="O96" s="154">
        <v>41141</v>
      </c>
      <c r="P96" s="152">
        <v>9.3075234399000006E-2</v>
      </c>
      <c r="Q96" s="152">
        <v>0.21701924119000002</v>
      </c>
      <c r="R96" s="152">
        <v>0.15356145656</v>
      </c>
      <c r="S96" s="152">
        <v>0.31546833106</v>
      </c>
      <c r="T96" s="152">
        <v>0.25756182998999999</v>
      </c>
      <c r="U96" s="152">
        <v>8.8149594057999998</v>
      </c>
      <c r="V96" s="152">
        <v>5.3198968772999997</v>
      </c>
      <c r="W96" s="152">
        <v>1.3396953955000002</v>
      </c>
      <c r="X96" s="152">
        <v>1.252342115</v>
      </c>
      <c r="Y96" s="152">
        <v>0.61408337840999994</v>
      </c>
      <c r="Z96" s="152">
        <v>0.14101044764999998</v>
      </c>
      <c r="AA96" s="152">
        <v>0.21870224884</v>
      </c>
      <c r="AB96" s="175">
        <v>0.32216068841000001</v>
      </c>
      <c r="AC96" s="174">
        <v>6.2969272832999995E-2</v>
      </c>
      <c r="AD96" s="152">
        <v>-0.13427064385999998</v>
      </c>
      <c r="AE96" s="152">
        <v>-0.50391835888000003</v>
      </c>
      <c r="AF96" s="178">
        <v>2.7251625800000001</v>
      </c>
      <c r="AG96" s="177">
        <v>14010.57122</v>
      </c>
      <c r="AH96" s="177">
        <v>-6219.8877400000001</v>
      </c>
      <c r="AI96" s="127">
        <v>0</v>
      </c>
      <c r="AJ96" s="127">
        <v>0</v>
      </c>
      <c r="AK96" s="127">
        <v>0</v>
      </c>
    </row>
    <row r="97" spans="1:37" ht="14.65" customHeight="1" x14ac:dyDescent="0.25">
      <c r="A97" s="39"/>
      <c r="B97" s="128">
        <v>29085439000146</v>
      </c>
      <c r="C97" s="124" t="s">
        <v>7685</v>
      </c>
      <c r="D97" s="121"/>
      <c r="E97" s="125" t="s">
        <v>7686</v>
      </c>
      <c r="F97" s="125" t="s">
        <v>160</v>
      </c>
      <c r="G97" s="125" t="s">
        <v>3328</v>
      </c>
      <c r="H97" s="126" t="s">
        <v>44</v>
      </c>
      <c r="I97" s="126" t="s">
        <v>44</v>
      </c>
      <c r="J97" s="126" t="s">
        <v>44</v>
      </c>
      <c r="K97" s="125" t="s">
        <v>211</v>
      </c>
      <c r="L97" s="125" t="s">
        <v>211</v>
      </c>
      <c r="M97" s="152">
        <v>2E-3</v>
      </c>
      <c r="N97" s="127" t="s">
        <v>44</v>
      </c>
      <c r="O97" s="154">
        <v>43249</v>
      </c>
      <c r="P97" s="152">
        <v>1.0269802131000001E-2</v>
      </c>
      <c r="Q97" s="152">
        <v>4.0225939960000005E-2</v>
      </c>
      <c r="R97" s="152">
        <v>0.1123528365</v>
      </c>
      <c r="S97" s="152">
        <v>0.24690472493000001</v>
      </c>
      <c r="T97" s="152">
        <v>0.40933991269000003</v>
      </c>
      <c r="U97" s="152">
        <v>0.97263132857000001</v>
      </c>
      <c r="V97" s="152">
        <v>0.98607778371999999</v>
      </c>
      <c r="W97" s="152">
        <v>0.98018461858999995</v>
      </c>
      <c r="X97" s="152">
        <v>0.98015919501000004</v>
      </c>
      <c r="Y97" s="152">
        <v>0.97595531336999997</v>
      </c>
      <c r="Z97" s="152">
        <v>1.0387206024E-3</v>
      </c>
      <c r="AA97" s="152">
        <v>3.4492475659999998E-3</v>
      </c>
      <c r="AB97" s="175">
        <v>-2.5735392965999999</v>
      </c>
      <c r="AC97" s="174">
        <v>-2.0936912752999999</v>
      </c>
      <c r="AD97" s="152">
        <v>0</v>
      </c>
      <c r="AE97" s="152">
        <v>-6.6048908781000002E-3</v>
      </c>
      <c r="AF97" s="178">
        <v>1.6697632099999999</v>
      </c>
      <c r="AG97" s="177">
        <v>197996.57389999999</v>
      </c>
      <c r="AH97" s="177">
        <v>249929.77460999999</v>
      </c>
      <c r="AI97" s="127">
        <v>0</v>
      </c>
      <c r="AJ97" s="127">
        <v>0</v>
      </c>
      <c r="AK97" s="127">
        <v>0</v>
      </c>
    </row>
    <row r="98" spans="1:37" ht="14.65" customHeight="1" x14ac:dyDescent="0.25">
      <c r="A98" s="39"/>
      <c r="B98" s="128">
        <v>7670115000132</v>
      </c>
      <c r="C98" s="124" t="s">
        <v>7687</v>
      </c>
      <c r="D98" s="121" t="s">
        <v>3266</v>
      </c>
      <c r="E98" s="125" t="s">
        <v>7688</v>
      </c>
      <c r="F98" s="125" t="s">
        <v>112</v>
      </c>
      <c r="G98" s="125" t="s">
        <v>113</v>
      </c>
      <c r="H98" s="126">
        <v>10000</v>
      </c>
      <c r="I98" s="126">
        <v>1000</v>
      </c>
      <c r="J98" s="126">
        <v>1000</v>
      </c>
      <c r="K98" s="125" t="s">
        <v>212</v>
      </c>
      <c r="L98" s="125" t="s">
        <v>219</v>
      </c>
      <c r="M98" s="152">
        <v>0.03</v>
      </c>
      <c r="N98" s="127" t="s">
        <v>44</v>
      </c>
      <c r="O98" s="154">
        <v>38707</v>
      </c>
      <c r="P98" s="152">
        <v>3.4973679470999997E-2</v>
      </c>
      <c r="Q98" s="152">
        <v>0.10176417216999999</v>
      </c>
      <c r="R98" s="152">
        <v>7.0034519013000007E-2</v>
      </c>
      <c r="S98" s="152">
        <v>0.27765939440999998</v>
      </c>
      <c r="T98" s="152">
        <v>0.34532315070999997</v>
      </c>
      <c r="U98" s="152">
        <v>3.3122835177000001</v>
      </c>
      <c r="V98" s="152">
        <v>2.4945940222999998</v>
      </c>
      <c r="W98" s="152">
        <v>0.61099265886999998</v>
      </c>
      <c r="X98" s="152">
        <v>1.1022486855</v>
      </c>
      <c r="Y98" s="152">
        <v>0.82332544009000008</v>
      </c>
      <c r="Z98" s="152">
        <v>0.12902862732999998</v>
      </c>
      <c r="AA98" s="152">
        <v>0.20367735145000002</v>
      </c>
      <c r="AB98" s="175">
        <v>-0.24926017268</v>
      </c>
      <c r="AC98" s="174">
        <v>2.7909057136E-2</v>
      </c>
      <c r="AD98" s="152">
        <v>-0.10553739942</v>
      </c>
      <c r="AE98" s="152">
        <v>-0.57463417986999998</v>
      </c>
      <c r="AF98" s="178">
        <v>4.8107828000000001</v>
      </c>
      <c r="AG98" s="177">
        <v>25721.507600000001</v>
      </c>
      <c r="AH98" s="177">
        <v>-1352.0248300000001</v>
      </c>
      <c r="AI98" s="127">
        <v>0</v>
      </c>
      <c r="AJ98" s="127">
        <v>0</v>
      </c>
      <c r="AK98" s="127">
        <v>0</v>
      </c>
    </row>
    <row r="99" spans="1:37" ht="14.65" customHeight="1" x14ac:dyDescent="0.25">
      <c r="A99" s="39"/>
      <c r="B99" s="128">
        <v>24773832000109</v>
      </c>
      <c r="C99" s="124" t="s">
        <v>7689</v>
      </c>
      <c r="D99" s="121" t="s">
        <v>3267</v>
      </c>
      <c r="E99" s="125" t="s">
        <v>7690</v>
      </c>
      <c r="F99" s="125" t="s">
        <v>160</v>
      </c>
      <c r="G99" s="125" t="s">
        <v>3324</v>
      </c>
      <c r="H99" s="126">
        <v>100</v>
      </c>
      <c r="I99" s="126">
        <v>100</v>
      </c>
      <c r="J99" s="126">
        <v>100</v>
      </c>
      <c r="K99" s="125" t="s">
        <v>211</v>
      </c>
      <c r="L99" s="125" t="s">
        <v>211</v>
      </c>
      <c r="M99" s="152">
        <v>4.8500000000000001E-3</v>
      </c>
      <c r="N99" s="127" t="s">
        <v>44</v>
      </c>
      <c r="O99" s="154">
        <v>42534</v>
      </c>
      <c r="P99" s="152">
        <v>1.0799710972E-2</v>
      </c>
      <c r="Q99" s="152">
        <v>4.2122995243999997E-2</v>
      </c>
      <c r="R99" s="152">
        <v>0.11885177898</v>
      </c>
      <c r="S99" s="152">
        <v>0.25938982296000002</v>
      </c>
      <c r="T99" s="152">
        <v>0.43163112889999999</v>
      </c>
      <c r="U99" s="152">
        <v>1.0228178787</v>
      </c>
      <c r="V99" s="152">
        <v>1.0325812109000001</v>
      </c>
      <c r="W99" s="152">
        <v>1.0368824613000001</v>
      </c>
      <c r="X99" s="152">
        <v>1.0297223762999999</v>
      </c>
      <c r="Y99" s="152">
        <v>1.0291024172999998</v>
      </c>
      <c r="Z99" s="152">
        <v>8.2189765503E-4</v>
      </c>
      <c r="AA99" s="152">
        <v>2.4327757080000001E-3</v>
      </c>
      <c r="AB99" s="175">
        <v>9.6972014846000008</v>
      </c>
      <c r="AC99" s="174">
        <v>4.4409121564999996</v>
      </c>
      <c r="AD99" s="152">
        <v>0</v>
      </c>
      <c r="AE99" s="152">
        <v>-2.2531402639000002E-3</v>
      </c>
      <c r="AF99" s="178">
        <v>2.1525915877999999</v>
      </c>
      <c r="AG99" s="177">
        <v>495693.28419999999</v>
      </c>
      <c r="AH99" s="177">
        <v>103080.73022</v>
      </c>
      <c r="AI99" s="127">
        <v>0</v>
      </c>
      <c r="AJ99" s="127">
        <v>0</v>
      </c>
      <c r="AK99" s="127">
        <v>0</v>
      </c>
    </row>
    <row r="100" spans="1:37" ht="14.65" customHeight="1" x14ac:dyDescent="0.25">
      <c r="A100" s="39"/>
      <c r="B100" s="128">
        <v>53926217000193</v>
      </c>
      <c r="C100" s="124" t="s">
        <v>7691</v>
      </c>
      <c r="D100" s="121"/>
      <c r="E100" s="125" t="s">
        <v>7692</v>
      </c>
      <c r="F100" s="125" t="s">
        <v>112</v>
      </c>
      <c r="G100" s="125" t="s">
        <v>113</v>
      </c>
      <c r="H100" s="126">
        <v>3000</v>
      </c>
      <c r="I100" s="126">
        <v>1000</v>
      </c>
      <c r="J100" s="126">
        <v>1000</v>
      </c>
      <c r="K100" s="125" t="s">
        <v>210</v>
      </c>
      <c r="L100" s="125" t="s">
        <v>3314</v>
      </c>
      <c r="M100" s="152">
        <v>9.7999999999999997E-3</v>
      </c>
      <c r="N100" s="127" t="s">
        <v>44</v>
      </c>
      <c r="O100" s="154">
        <v>45379</v>
      </c>
      <c r="P100" s="152">
        <v>7.2459192717000007E-2</v>
      </c>
      <c r="Q100" s="152">
        <v>0.13575239280000001</v>
      </c>
      <c r="R100" s="152">
        <v>6.4984937519999994E-2</v>
      </c>
      <c r="S100" s="152" t="s">
        <v>44</v>
      </c>
      <c r="T100" s="152" t="s">
        <v>44</v>
      </c>
      <c r="U100" s="152">
        <v>6.8624575216999997</v>
      </c>
      <c r="V100" s="152">
        <v>3.3277635963000001</v>
      </c>
      <c r="W100" s="152">
        <v>0.56693927969000002</v>
      </c>
      <c r="X100" s="152" t="s">
        <v>44</v>
      </c>
      <c r="Y100" s="152" t="s">
        <v>44</v>
      </c>
      <c r="Z100" s="152">
        <v>0.14516606909999999</v>
      </c>
      <c r="AA100" s="152">
        <v>0.14477014906999999</v>
      </c>
      <c r="AB100" s="175">
        <v>-0.23833049361</v>
      </c>
      <c r="AC100" s="174">
        <v>-0.59386879795000003</v>
      </c>
      <c r="AD100" s="152">
        <v>-0.1455861302</v>
      </c>
      <c r="AE100" s="152">
        <v>-0.1455861302</v>
      </c>
      <c r="AF100" s="178">
        <v>1.00868797</v>
      </c>
      <c r="AG100" s="177">
        <v>33751.562480000001</v>
      </c>
      <c r="AH100" s="177">
        <v>2684.5327900000002</v>
      </c>
      <c r="AI100" s="127">
        <v>9.1775242825000002E-3</v>
      </c>
      <c r="AJ100" s="127">
        <v>0</v>
      </c>
      <c r="AK100" s="127">
        <v>0.11343853911</v>
      </c>
    </row>
    <row r="101" spans="1:37" ht="14.65" customHeight="1" x14ac:dyDescent="0.25">
      <c r="A101" s="39"/>
      <c r="B101" s="128">
        <v>44917343000190</v>
      </c>
      <c r="C101" s="124" t="s">
        <v>7693</v>
      </c>
      <c r="D101" s="121"/>
      <c r="E101" s="125" t="s">
        <v>7692</v>
      </c>
      <c r="F101" s="125" t="s">
        <v>160</v>
      </c>
      <c r="G101" s="125" t="s">
        <v>5584</v>
      </c>
      <c r="H101" s="126">
        <v>5000</v>
      </c>
      <c r="I101" s="126">
        <v>1</v>
      </c>
      <c r="J101" s="126">
        <v>5000</v>
      </c>
      <c r="K101" s="125" t="s">
        <v>211</v>
      </c>
      <c r="L101" s="125" t="s">
        <v>212</v>
      </c>
      <c r="M101" s="152">
        <v>5.0000000000000001E-3</v>
      </c>
      <c r="N101" s="127" t="s">
        <v>44</v>
      </c>
      <c r="O101" s="154">
        <v>44645</v>
      </c>
      <c r="P101" s="152">
        <v>3.3066019421000001E-2</v>
      </c>
      <c r="Q101" s="152">
        <v>0.1171047881</v>
      </c>
      <c r="R101" s="152">
        <v>9.3712886686000002E-2</v>
      </c>
      <c r="S101" s="152">
        <v>0.21566160254</v>
      </c>
      <c r="T101" s="152">
        <v>0.41648362829000002</v>
      </c>
      <c r="U101" s="152">
        <v>3.1316130525000001</v>
      </c>
      <c r="V101" s="152">
        <v>2.8706459074000001</v>
      </c>
      <c r="W101" s="152">
        <v>0.81756663162999998</v>
      </c>
      <c r="X101" s="152">
        <v>0.85613065043000003</v>
      </c>
      <c r="Y101" s="152">
        <v>0.99298748390000002</v>
      </c>
      <c r="Z101" s="152">
        <v>5.3701800581999998E-2</v>
      </c>
      <c r="AA101" s="152">
        <v>4.0566818967999997E-2</v>
      </c>
      <c r="AB101" s="175">
        <v>-0.32468396956000001</v>
      </c>
      <c r="AC101" s="174">
        <v>-3.6792893410999998E-2</v>
      </c>
      <c r="AD101" s="152">
        <v>-5.4580039739000004E-2</v>
      </c>
      <c r="AE101" s="152">
        <v>-5.4580039739000004E-2</v>
      </c>
      <c r="AF101" s="178">
        <v>142.35934129</v>
      </c>
      <c r="AG101" s="177">
        <v>56451.64445</v>
      </c>
      <c r="AH101" s="177">
        <v>-9860.9471900000008</v>
      </c>
      <c r="AI101" s="127">
        <v>0</v>
      </c>
      <c r="AJ101" s="127">
        <v>0</v>
      </c>
      <c r="AK101" s="127">
        <v>0</v>
      </c>
    </row>
    <row r="102" spans="1:37" ht="14.65" customHeight="1" x14ac:dyDescent="0.25">
      <c r="A102" s="39"/>
      <c r="B102" s="128">
        <v>44917273000170</v>
      </c>
      <c r="C102" s="124" t="s">
        <v>7694</v>
      </c>
      <c r="D102" s="121"/>
      <c r="E102" s="125" t="s">
        <v>7692</v>
      </c>
      <c r="F102" s="125" t="s">
        <v>160</v>
      </c>
      <c r="G102" s="125" t="s">
        <v>5584</v>
      </c>
      <c r="H102" s="126">
        <v>10000</v>
      </c>
      <c r="I102" s="126">
        <v>5000</v>
      </c>
      <c r="J102" s="126">
        <v>5000</v>
      </c>
      <c r="K102" s="125" t="s">
        <v>211</v>
      </c>
      <c r="L102" s="125" t="s">
        <v>212</v>
      </c>
      <c r="M102" s="152">
        <v>5.0000000000000001E-3</v>
      </c>
      <c r="N102" s="127" t="s">
        <v>44</v>
      </c>
      <c r="O102" s="154">
        <v>44645</v>
      </c>
      <c r="P102" s="152">
        <v>2.6761715558999997E-2</v>
      </c>
      <c r="Q102" s="152">
        <v>0.10930549490000001</v>
      </c>
      <c r="R102" s="152">
        <v>6.1632923875000002E-2</v>
      </c>
      <c r="S102" s="152">
        <v>0.13615903351</v>
      </c>
      <c r="T102" s="152">
        <v>0.26947293049999999</v>
      </c>
      <c r="U102" s="152">
        <v>2.5345457123999999</v>
      </c>
      <c r="V102" s="152">
        <v>2.6794580877</v>
      </c>
      <c r="W102" s="152">
        <v>0.53769576150999998</v>
      </c>
      <c r="X102" s="152">
        <v>0.54052237648000001</v>
      </c>
      <c r="Y102" s="152">
        <v>0.64248203064999998</v>
      </c>
      <c r="Z102" s="152">
        <v>7.2535223225000001E-2</v>
      </c>
      <c r="AA102" s="152">
        <v>5.7683975525E-2</v>
      </c>
      <c r="AB102" s="175">
        <v>-0.62350765825999999</v>
      </c>
      <c r="AC102" s="174">
        <v>-0.59672877462999996</v>
      </c>
      <c r="AD102" s="152">
        <v>-9.1820248591999998E-2</v>
      </c>
      <c r="AE102" s="152">
        <v>-9.1820248591999998E-2</v>
      </c>
      <c r="AF102" s="178">
        <v>128.0679868</v>
      </c>
      <c r="AG102" s="177">
        <v>41717.452080000003</v>
      </c>
      <c r="AH102" s="177">
        <v>-30631.81709</v>
      </c>
      <c r="AI102" s="127">
        <v>0</v>
      </c>
      <c r="AJ102" s="127">
        <v>0</v>
      </c>
      <c r="AK102" s="127">
        <v>0</v>
      </c>
    </row>
    <row r="103" spans="1:37" ht="14.65" customHeight="1" x14ac:dyDescent="0.25">
      <c r="A103" s="39"/>
      <c r="B103" s="128">
        <v>57942829000120</v>
      </c>
      <c r="C103" s="124" t="s">
        <v>7695</v>
      </c>
      <c r="D103" s="121"/>
      <c r="E103" s="125" t="s">
        <v>7692</v>
      </c>
      <c r="F103" s="125" t="s">
        <v>160</v>
      </c>
      <c r="G103" s="125" t="s">
        <v>3305</v>
      </c>
      <c r="H103" s="126">
        <v>1000</v>
      </c>
      <c r="I103" s="126">
        <v>1</v>
      </c>
      <c r="J103" s="126">
        <v>1000</v>
      </c>
      <c r="K103" s="125" t="s">
        <v>7615</v>
      </c>
      <c r="L103" s="125" t="s">
        <v>7696</v>
      </c>
      <c r="M103" s="152">
        <v>5.6000000000000008E-3</v>
      </c>
      <c r="N103" s="127" t="s">
        <v>44</v>
      </c>
      <c r="O103" s="154">
        <v>45608</v>
      </c>
      <c r="P103" s="152">
        <v>1.6737109545E-2</v>
      </c>
      <c r="Q103" s="152">
        <v>4.9556211667E-2</v>
      </c>
      <c r="R103" s="152" t="s">
        <v>44</v>
      </c>
      <c r="S103" s="152" t="s">
        <v>44</v>
      </c>
      <c r="T103" s="152" t="s">
        <v>44</v>
      </c>
      <c r="U103" s="152">
        <v>1.5851363917000001</v>
      </c>
      <c r="V103" s="152">
        <v>1.2147952146000001</v>
      </c>
      <c r="W103" s="152" t="s">
        <v>44</v>
      </c>
      <c r="X103" s="152" t="s">
        <v>44</v>
      </c>
      <c r="Y103" s="152" t="s">
        <v>44</v>
      </c>
      <c r="Z103" s="152" t="s">
        <v>44</v>
      </c>
      <c r="AA103" s="152">
        <v>2.8205600859E-2</v>
      </c>
      <c r="AB103" s="175" t="s">
        <v>44</v>
      </c>
      <c r="AC103" s="174">
        <v>-0.74821035864999996</v>
      </c>
      <c r="AD103" s="152">
        <v>-1.9953125622000002E-2</v>
      </c>
      <c r="AE103" s="152">
        <v>-1.9953125622000002E-2</v>
      </c>
      <c r="AF103" s="178">
        <v>104.5135214</v>
      </c>
      <c r="AG103" s="177">
        <v>261067.72068</v>
      </c>
      <c r="AH103" s="177">
        <v>248528.77807</v>
      </c>
      <c r="AI103" s="127">
        <v>3.3244540192000002E-2</v>
      </c>
      <c r="AJ103" s="127">
        <v>0</v>
      </c>
      <c r="AK103" s="127">
        <v>0</v>
      </c>
    </row>
    <row r="104" spans="1:37" ht="14.65" customHeight="1" x14ac:dyDescent="0.25">
      <c r="A104" s="39"/>
      <c r="B104" s="128">
        <v>55502385000187</v>
      </c>
      <c r="C104" s="124" t="s">
        <v>7697</v>
      </c>
      <c r="D104" s="121"/>
      <c r="E104" s="125" t="s">
        <v>7692</v>
      </c>
      <c r="F104" s="125" t="s">
        <v>160</v>
      </c>
      <c r="G104" s="125" t="s">
        <v>4633</v>
      </c>
      <c r="H104" s="126">
        <v>5000</v>
      </c>
      <c r="I104" s="126">
        <v>1</v>
      </c>
      <c r="J104" s="126">
        <v>5000</v>
      </c>
      <c r="K104" s="125" t="s">
        <v>210</v>
      </c>
      <c r="L104" s="125" t="s">
        <v>3312</v>
      </c>
      <c r="M104" s="152">
        <v>4.6999999999999993E-3</v>
      </c>
      <c r="N104" s="127" t="s">
        <v>44</v>
      </c>
      <c r="O104" s="154">
        <v>45470</v>
      </c>
      <c r="P104" s="152">
        <v>1.0857473348E-2</v>
      </c>
      <c r="Q104" s="152">
        <v>4.2903113633999998E-2</v>
      </c>
      <c r="R104" s="152" t="s">
        <v>44</v>
      </c>
      <c r="S104" s="152" t="s">
        <v>44</v>
      </c>
      <c r="T104" s="152" t="s">
        <v>44</v>
      </c>
      <c r="U104" s="152">
        <v>1.0282884316000001</v>
      </c>
      <c r="V104" s="152">
        <v>1.0517046276000002</v>
      </c>
      <c r="W104" s="152" t="s">
        <v>44</v>
      </c>
      <c r="X104" s="152" t="s">
        <v>44</v>
      </c>
      <c r="Y104" s="152" t="s">
        <v>44</v>
      </c>
      <c r="Z104" s="152" t="s">
        <v>44</v>
      </c>
      <c r="AA104" s="152">
        <v>1.1870776292E-3</v>
      </c>
      <c r="AB104" s="175" t="s">
        <v>44</v>
      </c>
      <c r="AC104" s="174">
        <v>3.6240299016000002</v>
      </c>
      <c r="AD104" s="152">
        <v>0</v>
      </c>
      <c r="AE104" s="152">
        <v>0</v>
      </c>
      <c r="AF104" s="178">
        <v>110.03790496000001</v>
      </c>
      <c r="AG104" s="177">
        <v>29452.682820000002</v>
      </c>
      <c r="AH104" s="177">
        <v>2908.3075899999999</v>
      </c>
      <c r="AI104" s="127">
        <v>0.23731055229999998</v>
      </c>
      <c r="AJ104" s="127">
        <v>5.7101901117000003E-2</v>
      </c>
      <c r="AK104" s="127">
        <v>0</v>
      </c>
    </row>
    <row r="105" spans="1:37" ht="14.65" customHeight="1" x14ac:dyDescent="0.25">
      <c r="A105" s="39"/>
      <c r="B105" s="128">
        <v>53096625000165</v>
      </c>
      <c r="C105" s="124" t="s">
        <v>7698</v>
      </c>
      <c r="D105" s="121"/>
      <c r="E105" s="125" t="s">
        <v>7692</v>
      </c>
      <c r="F105" s="125" t="s">
        <v>160</v>
      </c>
      <c r="G105" s="125" t="s">
        <v>4633</v>
      </c>
      <c r="H105" s="126">
        <v>1000</v>
      </c>
      <c r="I105" s="126">
        <v>1</v>
      </c>
      <c r="J105" s="126">
        <v>1000</v>
      </c>
      <c r="K105" s="125" t="s">
        <v>211</v>
      </c>
      <c r="L105" s="125" t="s">
        <v>211</v>
      </c>
      <c r="M105" s="152">
        <v>2.7000000000000001E-3</v>
      </c>
      <c r="N105" s="127" t="s">
        <v>44</v>
      </c>
      <c r="O105" s="154">
        <v>45439</v>
      </c>
      <c r="P105" s="152">
        <v>1.0448026834999999E-2</v>
      </c>
      <c r="Q105" s="152">
        <v>4.0686019984000003E-2</v>
      </c>
      <c r="R105" s="152" t="s">
        <v>44</v>
      </c>
      <c r="S105" s="152" t="s">
        <v>44</v>
      </c>
      <c r="T105" s="152" t="s">
        <v>44</v>
      </c>
      <c r="U105" s="152">
        <v>0.98951061486000003</v>
      </c>
      <c r="V105" s="152">
        <v>0.99735594628000002</v>
      </c>
      <c r="W105" s="152" t="s">
        <v>44</v>
      </c>
      <c r="X105" s="152" t="s">
        <v>44</v>
      </c>
      <c r="Y105" s="152" t="s">
        <v>44</v>
      </c>
      <c r="Z105" s="152">
        <v>7.8751326995999999E-4</v>
      </c>
      <c r="AA105" s="152">
        <v>7.8751326995999999E-4</v>
      </c>
      <c r="AB105" s="175">
        <v>0.95213314396000004</v>
      </c>
      <c r="AC105" s="174">
        <v>0.95213314396000004</v>
      </c>
      <c r="AD105" s="152">
        <v>0</v>
      </c>
      <c r="AE105" s="152">
        <v>0</v>
      </c>
      <c r="AF105" s="178">
        <v>110.7170572</v>
      </c>
      <c r="AG105" s="177">
        <v>169772.76401000001</v>
      </c>
      <c r="AH105" s="177">
        <v>24122.308710000001</v>
      </c>
      <c r="AI105" s="127">
        <v>1.9572898217E-2</v>
      </c>
      <c r="AJ105" s="127">
        <v>9.5179819297000002E-4</v>
      </c>
      <c r="AK105" s="127">
        <v>0</v>
      </c>
    </row>
    <row r="106" spans="1:37" ht="14.65" customHeight="1" x14ac:dyDescent="0.25">
      <c r="A106" s="39"/>
      <c r="B106" s="128">
        <v>35602471000154</v>
      </c>
      <c r="C106" s="124" t="s">
        <v>7699</v>
      </c>
      <c r="D106" s="121"/>
      <c r="E106" s="125" t="s">
        <v>7548</v>
      </c>
      <c r="F106" s="125" t="s">
        <v>112</v>
      </c>
      <c r="G106" s="125" t="s">
        <v>4570</v>
      </c>
      <c r="H106" s="126">
        <v>500</v>
      </c>
      <c r="I106" s="126">
        <v>100</v>
      </c>
      <c r="J106" s="126">
        <v>100</v>
      </c>
      <c r="K106" s="125" t="s">
        <v>212</v>
      </c>
      <c r="L106" s="125" t="s">
        <v>7581</v>
      </c>
      <c r="M106" s="152">
        <v>0.01</v>
      </c>
      <c r="N106" s="127" t="s">
        <v>44</v>
      </c>
      <c r="O106" s="154">
        <v>44070</v>
      </c>
      <c r="P106" s="152">
        <v>8.0287920300000006E-3</v>
      </c>
      <c r="Q106" s="152">
        <v>5.4555712924000001E-2</v>
      </c>
      <c r="R106" s="152">
        <v>0.1487845669</v>
      </c>
      <c r="S106" s="152">
        <v>0.21900952447000002</v>
      </c>
      <c r="T106" s="152">
        <v>0.19160530713000001</v>
      </c>
      <c r="U106" s="152">
        <v>0.76038998213999998</v>
      </c>
      <c r="V106" s="152">
        <v>1.3373503898999999</v>
      </c>
      <c r="W106" s="152">
        <v>1.2980210246999999</v>
      </c>
      <c r="X106" s="152">
        <v>0.86942118776999999</v>
      </c>
      <c r="Y106" s="152">
        <v>0.45682869363</v>
      </c>
      <c r="Z106" s="152">
        <v>0.18693918967999998</v>
      </c>
      <c r="AA106" s="152">
        <v>0.18094519620999999</v>
      </c>
      <c r="AB106" s="175">
        <v>0.26209597870000001</v>
      </c>
      <c r="AC106" s="174">
        <v>-0.24807518784999999</v>
      </c>
      <c r="AD106" s="152">
        <v>-0.15883988891</v>
      </c>
      <c r="AE106" s="152">
        <v>-0.38900732020000001</v>
      </c>
      <c r="AF106" s="178">
        <v>115.3482611</v>
      </c>
      <c r="AG106" s="177">
        <v>34872.277390000003</v>
      </c>
      <c r="AH106" s="177">
        <v>-7652.8418499999998</v>
      </c>
      <c r="AI106" s="127">
        <v>0</v>
      </c>
      <c r="AJ106" s="127">
        <v>0</v>
      </c>
      <c r="AK106" s="127">
        <v>0.99604256617999998</v>
      </c>
    </row>
    <row r="107" spans="1:37" ht="14.65" customHeight="1" x14ac:dyDescent="0.25">
      <c r="A107" s="39"/>
      <c r="B107" s="128">
        <v>9093967000130</v>
      </c>
      <c r="C107" s="124" t="s">
        <v>7700</v>
      </c>
      <c r="D107" s="121"/>
      <c r="E107" s="125" t="s">
        <v>2778</v>
      </c>
      <c r="F107" s="125" t="s">
        <v>160</v>
      </c>
      <c r="G107" s="125" t="s">
        <v>3328</v>
      </c>
      <c r="H107" s="126">
        <v>100</v>
      </c>
      <c r="I107" s="126">
        <v>100</v>
      </c>
      <c r="J107" s="126">
        <v>100</v>
      </c>
      <c r="K107" s="125" t="s">
        <v>211</v>
      </c>
      <c r="L107" s="125" t="s">
        <v>211</v>
      </c>
      <c r="M107" s="152">
        <v>1.1000000000000001E-3</v>
      </c>
      <c r="N107" s="127" t="s">
        <v>44</v>
      </c>
      <c r="O107" s="154">
        <v>39904</v>
      </c>
      <c r="P107" s="152">
        <v>1.051191395E-2</v>
      </c>
      <c r="Q107" s="152">
        <v>4.0995715049999999E-2</v>
      </c>
      <c r="R107" s="152">
        <v>0.11600235081999999</v>
      </c>
      <c r="S107" s="152">
        <v>0.26116915166999999</v>
      </c>
      <c r="T107" s="152">
        <v>0.43432966399</v>
      </c>
      <c r="U107" s="152">
        <v>0.99556122896999999</v>
      </c>
      <c r="V107" s="152">
        <v>1.0049476500999999</v>
      </c>
      <c r="W107" s="152">
        <v>1.0120235816000001</v>
      </c>
      <c r="X107" s="152">
        <v>1.0367859323999999</v>
      </c>
      <c r="Y107" s="152">
        <v>1.0355363114</v>
      </c>
      <c r="Z107" s="152">
        <v>7.7066145880000001E-4</v>
      </c>
      <c r="AA107" s="152">
        <v>2.1591601032E-3</v>
      </c>
      <c r="AB107" s="175">
        <v>3.5304894665000002</v>
      </c>
      <c r="AC107" s="174">
        <v>0.51266986755999999</v>
      </c>
      <c r="AD107" s="152">
        <v>0</v>
      </c>
      <c r="AE107" s="152">
        <v>-1.3332614903000001E-3</v>
      </c>
      <c r="AF107" s="178">
        <v>43.198295999999999</v>
      </c>
      <c r="AG107" s="177">
        <v>271671.42102000001</v>
      </c>
      <c r="AH107" s="177">
        <v>-60446.600509999997</v>
      </c>
      <c r="AI107" s="127">
        <v>0</v>
      </c>
      <c r="AJ107" s="127">
        <v>0.31894470055000002</v>
      </c>
      <c r="AK107" s="127">
        <v>0</v>
      </c>
    </row>
    <row r="108" spans="1:37" ht="14.65" customHeight="1" x14ac:dyDescent="0.25">
      <c r="A108" s="39"/>
      <c r="B108" s="128">
        <v>45938170000150</v>
      </c>
      <c r="C108" s="124" t="s">
        <v>7701</v>
      </c>
      <c r="D108" s="121"/>
      <c r="E108" s="125" t="s">
        <v>7702</v>
      </c>
      <c r="F108" s="125" t="s">
        <v>112</v>
      </c>
      <c r="G108" s="125" t="s">
        <v>113</v>
      </c>
      <c r="H108" s="126">
        <v>50000</v>
      </c>
      <c r="I108" s="126">
        <v>50000</v>
      </c>
      <c r="J108" s="126">
        <v>30000</v>
      </c>
      <c r="K108" s="125" t="s">
        <v>7703</v>
      </c>
      <c r="L108" s="125" t="s">
        <v>7704</v>
      </c>
      <c r="M108" s="152">
        <v>5.0000000000000001E-3</v>
      </c>
      <c r="N108" s="127" t="s">
        <v>44</v>
      </c>
      <c r="O108" s="154">
        <v>44743</v>
      </c>
      <c r="P108" s="152">
        <v>0.13810011790000001</v>
      </c>
      <c r="Q108" s="152">
        <v>0.23498003142999999</v>
      </c>
      <c r="R108" s="152">
        <v>0.1242293349</v>
      </c>
      <c r="S108" s="152">
        <v>0.36046999564999999</v>
      </c>
      <c r="T108" s="152" t="s">
        <v>44</v>
      </c>
      <c r="U108" s="152">
        <v>13.079171286999999</v>
      </c>
      <c r="V108" s="152">
        <v>5.7601783536000006</v>
      </c>
      <c r="W108" s="152">
        <v>1.0837971433</v>
      </c>
      <c r="X108" s="152">
        <v>1.4309891430999999</v>
      </c>
      <c r="Y108" s="152" t="s">
        <v>44</v>
      </c>
      <c r="Z108" s="152">
        <v>0.18051096891000001</v>
      </c>
      <c r="AA108" s="152">
        <v>0.17039781336000001</v>
      </c>
      <c r="AB108" s="175">
        <v>0.13969835133</v>
      </c>
      <c r="AC108" s="174">
        <v>9.8033368706999996E-2</v>
      </c>
      <c r="AD108" s="152">
        <v>-0.19562512522999997</v>
      </c>
      <c r="AE108" s="152">
        <v>-0.19562512522999997</v>
      </c>
      <c r="AF108" s="178">
        <v>1.39812571</v>
      </c>
      <c r="AG108" s="177">
        <v>23150.615409999999</v>
      </c>
      <c r="AH108" s="177">
        <v>-10594.85446</v>
      </c>
      <c r="AI108" s="127">
        <v>0</v>
      </c>
      <c r="AJ108" s="127">
        <v>0</v>
      </c>
      <c r="AK108" s="127">
        <v>0.23368895346999999</v>
      </c>
    </row>
    <row r="109" spans="1:37" ht="14.65" customHeight="1" x14ac:dyDescent="0.25">
      <c r="A109" s="39"/>
      <c r="B109" s="128">
        <v>52285852000176</v>
      </c>
      <c r="C109" s="124" t="s">
        <v>7705</v>
      </c>
      <c r="D109" s="121"/>
      <c r="E109" s="125" t="s">
        <v>7706</v>
      </c>
      <c r="F109" s="125" t="s">
        <v>160</v>
      </c>
      <c r="G109" s="125" t="s">
        <v>3305</v>
      </c>
      <c r="H109" s="126" t="s">
        <v>44</v>
      </c>
      <c r="I109" s="126" t="s">
        <v>44</v>
      </c>
      <c r="J109" s="126" t="s">
        <v>44</v>
      </c>
      <c r="K109" s="125" t="s">
        <v>210</v>
      </c>
      <c r="L109" s="125" t="s">
        <v>3312</v>
      </c>
      <c r="M109" s="152">
        <v>6.0000000000000001E-3</v>
      </c>
      <c r="N109" s="127" t="s">
        <v>44</v>
      </c>
      <c r="O109" s="154">
        <v>45197</v>
      </c>
      <c r="P109" s="152">
        <v>1.0250284859000001E-2</v>
      </c>
      <c r="Q109" s="152">
        <v>4.2168624444000005E-2</v>
      </c>
      <c r="R109" s="152">
        <v>0.12406493536999999</v>
      </c>
      <c r="S109" s="152" t="s">
        <v>44</v>
      </c>
      <c r="T109" s="152" t="s">
        <v>44</v>
      </c>
      <c r="U109" s="152">
        <v>0.97078288881000008</v>
      </c>
      <c r="V109" s="152">
        <v>1.0336997414</v>
      </c>
      <c r="W109" s="152">
        <v>1.0823628947999999</v>
      </c>
      <c r="X109" s="152" t="s">
        <v>44</v>
      </c>
      <c r="Y109" s="152" t="s">
        <v>44</v>
      </c>
      <c r="Z109" s="152">
        <v>2.7334515410999999E-3</v>
      </c>
      <c r="AA109" s="152">
        <v>2.7105868157000002E-3</v>
      </c>
      <c r="AB109" s="175">
        <v>3.1016894192</v>
      </c>
      <c r="AC109" s="174">
        <v>5.3287309174999997</v>
      </c>
      <c r="AD109" s="152">
        <v>-6.1508065109E-4</v>
      </c>
      <c r="AE109" s="152">
        <v>-6.1508065109E-4</v>
      </c>
      <c r="AF109" s="178">
        <v>1.2142683700000001</v>
      </c>
      <c r="AG109" s="177">
        <v>217251.50649999999</v>
      </c>
      <c r="AH109" s="177">
        <v>-18430.533960000001</v>
      </c>
      <c r="AI109" s="127">
        <v>0.35750519277999998</v>
      </c>
      <c r="AJ109" s="127">
        <v>0</v>
      </c>
      <c r="AK109" s="127">
        <v>1.4827423007000001E-2</v>
      </c>
    </row>
    <row r="110" spans="1:37" ht="14.65" customHeight="1" x14ac:dyDescent="0.25">
      <c r="A110" s="39"/>
      <c r="B110" s="128">
        <v>49598896000141</v>
      </c>
      <c r="C110" s="124" t="s">
        <v>7707</v>
      </c>
      <c r="D110" s="121"/>
      <c r="E110" s="125" t="s">
        <v>7706</v>
      </c>
      <c r="F110" s="125" t="s">
        <v>160</v>
      </c>
      <c r="G110" s="125" t="s">
        <v>3305</v>
      </c>
      <c r="H110" s="126" t="s">
        <v>44</v>
      </c>
      <c r="I110" s="126" t="s">
        <v>44</v>
      </c>
      <c r="J110" s="126" t="s">
        <v>44</v>
      </c>
      <c r="K110" s="125" t="s">
        <v>210</v>
      </c>
      <c r="L110" s="125" t="s">
        <v>3312</v>
      </c>
      <c r="M110" s="152">
        <v>7.4999999999999997E-3</v>
      </c>
      <c r="N110" s="127" t="s">
        <v>44</v>
      </c>
      <c r="O110" s="154">
        <v>44987</v>
      </c>
      <c r="P110" s="152">
        <v>1.1176279726E-2</v>
      </c>
      <c r="Q110" s="152">
        <v>4.7007951026999999E-2</v>
      </c>
      <c r="R110" s="152">
        <v>0.10079439094999999</v>
      </c>
      <c r="S110" s="152">
        <v>0.2981650233</v>
      </c>
      <c r="T110" s="152" t="s">
        <v>44</v>
      </c>
      <c r="U110" s="152">
        <v>1.0584819122</v>
      </c>
      <c r="V110" s="152">
        <v>1.1523284778</v>
      </c>
      <c r="W110" s="152">
        <v>0.8793468392299999</v>
      </c>
      <c r="X110" s="152">
        <v>1.1836516668000001</v>
      </c>
      <c r="Y110" s="152" t="s">
        <v>44</v>
      </c>
      <c r="Z110" s="152">
        <v>2.8609693541E-2</v>
      </c>
      <c r="AA110" s="152">
        <v>3.3715665762999995E-2</v>
      </c>
      <c r="AB110" s="175">
        <v>-0.42119825077</v>
      </c>
      <c r="AC110" s="174">
        <v>0.29662551740999998</v>
      </c>
      <c r="AD110" s="152">
        <v>-1.6758387308999999E-2</v>
      </c>
      <c r="AE110" s="152">
        <v>-2.6892943477000001E-2</v>
      </c>
      <c r="AF110" s="178">
        <v>1.3027905799999999</v>
      </c>
      <c r="AG110" s="177">
        <v>46503.381580000001</v>
      </c>
      <c r="AH110" s="177">
        <v>4860.7810399999998</v>
      </c>
      <c r="AI110" s="127">
        <v>0.83578546626000005</v>
      </c>
      <c r="AJ110" s="127">
        <v>0</v>
      </c>
      <c r="AK110" s="127">
        <v>0</v>
      </c>
    </row>
    <row r="111" spans="1:37" ht="14.65" customHeight="1" x14ac:dyDescent="0.25">
      <c r="A111" s="39"/>
      <c r="B111" s="128">
        <v>51075995000190</v>
      </c>
      <c r="C111" s="124" t="s">
        <v>7708</v>
      </c>
      <c r="D111" s="121"/>
      <c r="E111" s="125" t="s">
        <v>7706</v>
      </c>
      <c r="F111" s="125" t="s">
        <v>160</v>
      </c>
      <c r="G111" s="125" t="s">
        <v>3305</v>
      </c>
      <c r="H111" s="126">
        <v>50000</v>
      </c>
      <c r="I111" s="126">
        <v>50000</v>
      </c>
      <c r="J111" s="126">
        <v>50000</v>
      </c>
      <c r="K111" s="125" t="s">
        <v>211</v>
      </c>
      <c r="L111" s="125" t="s">
        <v>211</v>
      </c>
      <c r="M111" s="152">
        <v>1.0700000000000001E-2</v>
      </c>
      <c r="N111" s="127" t="s">
        <v>44</v>
      </c>
      <c r="O111" s="154">
        <v>45117</v>
      </c>
      <c r="P111" s="152">
        <v>-0.12006626658</v>
      </c>
      <c r="Q111" s="152">
        <v>-0.13866115725</v>
      </c>
      <c r="R111" s="152">
        <v>-0.33656713701999996</v>
      </c>
      <c r="S111" s="152" t="s">
        <v>44</v>
      </c>
      <c r="T111" s="152" t="s">
        <v>44</v>
      </c>
      <c r="U111" s="152">
        <v>-11.371223213</v>
      </c>
      <c r="V111" s="152">
        <v>-3.3990675362</v>
      </c>
      <c r="W111" s="152">
        <v>-2.9362670414000003</v>
      </c>
      <c r="X111" s="152" t="s">
        <v>44</v>
      </c>
      <c r="Y111" s="152" t="s">
        <v>44</v>
      </c>
      <c r="Z111" s="152">
        <v>0.22872830389000001</v>
      </c>
      <c r="AA111" s="152">
        <v>0.17386138880000002</v>
      </c>
      <c r="AB111" s="175">
        <v>-1.806806779</v>
      </c>
      <c r="AC111" s="174">
        <v>-1.4505362522</v>
      </c>
      <c r="AD111" s="152">
        <v>-0.36947574590000004</v>
      </c>
      <c r="AE111" s="152">
        <v>-0.36947574590000004</v>
      </c>
      <c r="AF111" s="178">
        <v>0.72840008999999994</v>
      </c>
      <c r="AG111" s="177">
        <v>24978.569039999998</v>
      </c>
      <c r="AH111" s="177">
        <v>0</v>
      </c>
      <c r="AI111" s="127">
        <v>0.41689397553000002</v>
      </c>
      <c r="AJ111" s="127">
        <v>0</v>
      </c>
      <c r="AK111" s="127">
        <v>0</v>
      </c>
    </row>
    <row r="112" spans="1:37" ht="14.65" customHeight="1" x14ac:dyDescent="0.25">
      <c r="A112" s="39"/>
      <c r="B112" s="128">
        <v>19391026000136</v>
      </c>
      <c r="C112" s="124" t="s">
        <v>7709</v>
      </c>
      <c r="D112" s="121"/>
      <c r="E112" s="125" t="s">
        <v>7710</v>
      </c>
      <c r="F112" s="125" t="s">
        <v>160</v>
      </c>
      <c r="G112" s="125" t="s">
        <v>3305</v>
      </c>
      <c r="H112" s="126">
        <v>10000</v>
      </c>
      <c r="I112" s="126">
        <v>10000</v>
      </c>
      <c r="J112" s="126">
        <v>10000</v>
      </c>
      <c r="K112" s="125" t="s">
        <v>212</v>
      </c>
      <c r="L112" s="125" t="s">
        <v>220</v>
      </c>
      <c r="M112" s="152">
        <v>3.0000000000000001E-3</v>
      </c>
      <c r="N112" s="127" t="s">
        <v>44</v>
      </c>
      <c r="O112" s="154">
        <v>41646</v>
      </c>
      <c r="P112" s="152">
        <v>-1.443548133E-2</v>
      </c>
      <c r="Q112" s="152">
        <v>-8.437835619499999E-2</v>
      </c>
      <c r="R112" s="152">
        <v>-0.1288778827</v>
      </c>
      <c r="S112" s="152">
        <v>-0.41265420226999999</v>
      </c>
      <c r="T112" s="152">
        <v>-0.67637325149000005</v>
      </c>
      <c r="U112" s="152">
        <v>-1.3671540314000001</v>
      </c>
      <c r="V112" s="152">
        <v>-2.0684071660000001</v>
      </c>
      <c r="W112" s="152">
        <v>-1.1243518387</v>
      </c>
      <c r="X112" s="152">
        <v>-1.6381493341000002</v>
      </c>
      <c r="Y112" s="152">
        <v>-1.6126208272</v>
      </c>
      <c r="Z112" s="152">
        <v>5.7722242410999998E-2</v>
      </c>
      <c r="AA112" s="152">
        <v>0.21504528758999999</v>
      </c>
      <c r="AB112" s="175">
        <v>-3.8545066186999999</v>
      </c>
      <c r="AC112" s="174">
        <v>-1.0398878644</v>
      </c>
      <c r="AD112" s="152">
        <v>-0.14647542143</v>
      </c>
      <c r="AE112" s="152">
        <v>-0.87783831271000001</v>
      </c>
      <c r="AF112" s="178">
        <v>0.20680256999999999</v>
      </c>
      <c r="AG112" s="177">
        <v>15550.55984</v>
      </c>
      <c r="AH112" s="177">
        <v>0</v>
      </c>
      <c r="AI112" s="127">
        <v>0</v>
      </c>
      <c r="AJ112" s="127">
        <v>0</v>
      </c>
      <c r="AK112" s="127">
        <v>0</v>
      </c>
    </row>
    <row r="113" spans="1:37" ht="14.65" customHeight="1" x14ac:dyDescent="0.25">
      <c r="A113" s="39"/>
      <c r="B113" s="128">
        <v>60076316000199</v>
      </c>
      <c r="C113" s="124" t="s">
        <v>7711</v>
      </c>
      <c r="D113" s="121"/>
      <c r="E113" s="125" t="s">
        <v>7712</v>
      </c>
      <c r="F113" s="125" t="s">
        <v>160</v>
      </c>
      <c r="G113" s="125" t="s">
        <v>3305</v>
      </c>
      <c r="H113" s="126">
        <v>1000</v>
      </c>
      <c r="I113" s="126">
        <v>500</v>
      </c>
      <c r="J113" s="126">
        <v>1000</v>
      </c>
      <c r="K113" s="125" t="s">
        <v>3314</v>
      </c>
      <c r="L113" s="125" t="s">
        <v>7713</v>
      </c>
      <c r="M113" s="152">
        <v>5.7999999999999996E-3</v>
      </c>
      <c r="N113" s="127" t="s">
        <v>44</v>
      </c>
      <c r="O113" s="154">
        <v>45750</v>
      </c>
      <c r="P113" s="152" t="s">
        <v>44</v>
      </c>
      <c r="Q113" s="152" t="s">
        <v>44</v>
      </c>
      <c r="R113" s="152" t="s">
        <v>44</v>
      </c>
      <c r="S113" s="152" t="s">
        <v>44</v>
      </c>
      <c r="T113" s="152" t="s">
        <v>44</v>
      </c>
      <c r="U113" s="152" t="s">
        <v>44</v>
      </c>
      <c r="V113" s="152" t="s">
        <v>44</v>
      </c>
      <c r="W113" s="152" t="s">
        <v>44</v>
      </c>
      <c r="X113" s="152" t="s">
        <v>44</v>
      </c>
      <c r="Y113" s="152" t="s">
        <v>44</v>
      </c>
      <c r="Z113" s="152" t="s">
        <v>44</v>
      </c>
      <c r="AA113" s="152">
        <v>1.7786149234000001E-3</v>
      </c>
      <c r="AB113" s="175" t="s">
        <v>44</v>
      </c>
      <c r="AC113" s="174">
        <v>-6.4027929990999999</v>
      </c>
      <c r="AD113" s="152">
        <v>0</v>
      </c>
      <c r="AE113" s="152">
        <v>0</v>
      </c>
      <c r="AF113" s="178">
        <v>1.0081886</v>
      </c>
      <c r="AG113" s="177">
        <v>13058.390670000001</v>
      </c>
      <c r="AH113" s="177">
        <v>13005.497799999999</v>
      </c>
      <c r="AI113" s="127">
        <v>0.45717881738000005</v>
      </c>
      <c r="AJ113" s="127">
        <v>0.18979069016</v>
      </c>
      <c r="AK113" s="127">
        <v>9.5565783862000005E-5</v>
      </c>
    </row>
    <row r="114" spans="1:37" ht="14.65" customHeight="1" x14ac:dyDescent="0.25">
      <c r="A114" s="39"/>
      <c r="B114" s="128">
        <v>35002482000101</v>
      </c>
      <c r="C114" s="124" t="s">
        <v>7714</v>
      </c>
      <c r="D114" s="121" t="s">
        <v>3310</v>
      </c>
      <c r="E114" s="125" t="s">
        <v>7548</v>
      </c>
      <c r="F114" s="125" t="s">
        <v>112</v>
      </c>
      <c r="G114" s="125" t="s">
        <v>4570</v>
      </c>
      <c r="H114" s="126">
        <v>500</v>
      </c>
      <c r="I114" s="126">
        <v>100</v>
      </c>
      <c r="J114" s="126">
        <v>100</v>
      </c>
      <c r="K114" s="125" t="s">
        <v>212</v>
      </c>
      <c r="L114" s="125" t="s">
        <v>7581</v>
      </c>
      <c r="M114" s="152">
        <v>8.0000000000000002E-3</v>
      </c>
      <c r="N114" s="127" t="s">
        <v>44</v>
      </c>
      <c r="O114" s="154">
        <v>43822</v>
      </c>
      <c r="P114" s="152">
        <v>5.6414956152000005E-2</v>
      </c>
      <c r="Q114" s="152">
        <v>-7.2631337061000003E-3</v>
      </c>
      <c r="R114" s="152">
        <v>0.18080303413999999</v>
      </c>
      <c r="S114" s="152">
        <v>0.48044045623999998</v>
      </c>
      <c r="T114" s="152">
        <v>0.37128596964000005</v>
      </c>
      <c r="U114" s="152">
        <v>5.3429416705000001</v>
      </c>
      <c r="V114" s="152">
        <v>-0.17804468447000002</v>
      </c>
      <c r="W114" s="152">
        <v>1.5773553973000001</v>
      </c>
      <c r="X114" s="152">
        <v>1.9072463314999999</v>
      </c>
      <c r="Y114" s="152">
        <v>0.88522644291000008</v>
      </c>
      <c r="Z114" s="152">
        <v>0.20822943940999999</v>
      </c>
      <c r="AA114" s="152">
        <v>0.24527387221000002</v>
      </c>
      <c r="AB114" s="175">
        <v>0.39686670709999999</v>
      </c>
      <c r="AC114" s="174">
        <v>0.20429021169</v>
      </c>
      <c r="AD114" s="152">
        <v>-0.22345088468999999</v>
      </c>
      <c r="AE114" s="152">
        <v>-0.42422723502999998</v>
      </c>
      <c r="AF114" s="178">
        <v>173.9983786</v>
      </c>
      <c r="AG114" s="177">
        <v>166168.64884000001</v>
      </c>
      <c r="AH114" s="177">
        <v>-52001.048450000002</v>
      </c>
      <c r="AI114" s="127">
        <v>0</v>
      </c>
      <c r="AJ114" s="127">
        <v>0</v>
      </c>
      <c r="AK114" s="127">
        <v>0.9939508036700001</v>
      </c>
    </row>
    <row r="115" spans="1:37" ht="14.65" customHeight="1" x14ac:dyDescent="0.25">
      <c r="A115" s="39"/>
      <c r="B115" s="128">
        <v>35002463000177</v>
      </c>
      <c r="C115" s="124" t="s">
        <v>7715</v>
      </c>
      <c r="D115" s="121" t="s">
        <v>3267</v>
      </c>
      <c r="E115" s="125" t="s">
        <v>7548</v>
      </c>
      <c r="F115" s="125" t="s">
        <v>112</v>
      </c>
      <c r="G115" s="125" t="s">
        <v>4570</v>
      </c>
      <c r="H115" s="126">
        <v>500</v>
      </c>
      <c r="I115" s="126">
        <v>100</v>
      </c>
      <c r="J115" s="126">
        <v>100</v>
      </c>
      <c r="K115" s="125" t="s">
        <v>212</v>
      </c>
      <c r="L115" s="125" t="s">
        <v>7581</v>
      </c>
      <c r="M115" s="152">
        <v>8.0000000000000002E-3</v>
      </c>
      <c r="N115" s="127" t="s">
        <v>44</v>
      </c>
      <c r="O115" s="154">
        <v>43822</v>
      </c>
      <c r="P115" s="152">
        <v>-4.3623969913999996E-3</v>
      </c>
      <c r="Q115" s="152">
        <v>-0.10477335099</v>
      </c>
      <c r="R115" s="152">
        <v>-2.3426039990000001E-2</v>
      </c>
      <c r="S115" s="152">
        <v>0.18042438812</v>
      </c>
      <c r="T115" s="152">
        <v>0.25015660551000002</v>
      </c>
      <c r="U115" s="152">
        <v>-0.41315343054999998</v>
      </c>
      <c r="V115" s="152">
        <v>-2.5683594677999997</v>
      </c>
      <c r="W115" s="152">
        <v>-0.20437262455999999</v>
      </c>
      <c r="X115" s="152">
        <v>0.71624641072000006</v>
      </c>
      <c r="Y115" s="152">
        <v>0.59642771387000004</v>
      </c>
      <c r="Z115" s="152">
        <v>0.25710201220000001</v>
      </c>
      <c r="AA115" s="152">
        <v>0.26010017653</v>
      </c>
      <c r="AB115" s="175">
        <v>-0.36799697883999999</v>
      </c>
      <c r="AC115" s="174">
        <v>0.11397146475</v>
      </c>
      <c r="AD115" s="152">
        <v>-0.27251081007</v>
      </c>
      <c r="AE115" s="152">
        <v>-0.39229685177000001</v>
      </c>
      <c r="AF115" s="178">
        <v>153.64590390000001</v>
      </c>
      <c r="AG115" s="177">
        <v>55650.597659999999</v>
      </c>
      <c r="AH115" s="177">
        <v>-4532.2360099999996</v>
      </c>
      <c r="AI115" s="127">
        <v>0</v>
      </c>
      <c r="AJ115" s="127">
        <v>0</v>
      </c>
      <c r="AK115" s="127">
        <v>0.99109155694999995</v>
      </c>
    </row>
    <row r="116" spans="1:37" ht="14.65" customHeight="1" x14ac:dyDescent="0.25">
      <c r="A116" s="39"/>
      <c r="B116" s="128">
        <v>48038196000130</v>
      </c>
      <c r="C116" s="124" t="s">
        <v>7716</v>
      </c>
      <c r="D116" s="121"/>
      <c r="E116" s="125" t="s">
        <v>7717</v>
      </c>
      <c r="F116" s="125" t="s">
        <v>112</v>
      </c>
      <c r="G116" s="125" t="s">
        <v>4570</v>
      </c>
      <c r="H116" s="126">
        <v>1000</v>
      </c>
      <c r="I116" s="126">
        <v>1000</v>
      </c>
      <c r="J116" s="126">
        <v>1000</v>
      </c>
      <c r="K116" s="125" t="s">
        <v>212</v>
      </c>
      <c r="L116" s="125" t="s">
        <v>220</v>
      </c>
      <c r="M116" s="152">
        <v>8.0000000000000002E-3</v>
      </c>
      <c r="N116" s="127" t="s">
        <v>44</v>
      </c>
      <c r="O116" s="154">
        <v>44924</v>
      </c>
      <c r="P116" s="152">
        <v>4.5643878748000001E-2</v>
      </c>
      <c r="Q116" s="152">
        <v>4.5210320711999999E-2</v>
      </c>
      <c r="R116" s="152">
        <v>0.14242870896999998</v>
      </c>
      <c r="S116" s="152">
        <v>0.24471805857000001</v>
      </c>
      <c r="T116" s="152" t="s">
        <v>44</v>
      </c>
      <c r="U116" s="152">
        <v>4.3228356165999999</v>
      </c>
      <c r="V116" s="152">
        <v>1.1082623027</v>
      </c>
      <c r="W116" s="152">
        <v>1.2425714750000001</v>
      </c>
      <c r="X116" s="152">
        <v>0.97147859512000001</v>
      </c>
      <c r="Y116" s="152" t="s">
        <v>44</v>
      </c>
      <c r="Z116" s="152">
        <v>0.15519047704</v>
      </c>
      <c r="AA116" s="152">
        <v>0.14061429854999999</v>
      </c>
      <c r="AB116" s="175">
        <v>0.24147677196</v>
      </c>
      <c r="AC116" s="174">
        <v>0.34003862275000002</v>
      </c>
      <c r="AD116" s="152">
        <v>-0.13723906431999999</v>
      </c>
      <c r="AE116" s="152">
        <v>-0.13723906431999999</v>
      </c>
      <c r="AF116" s="178">
        <v>1.4214852</v>
      </c>
      <c r="AG116" s="177">
        <v>20179.805359999998</v>
      </c>
      <c r="AH116" s="177">
        <v>50.689909999999998</v>
      </c>
      <c r="AI116" s="127">
        <v>0</v>
      </c>
      <c r="AJ116" s="127">
        <v>0</v>
      </c>
      <c r="AK116" s="127">
        <v>0.94669995087999992</v>
      </c>
    </row>
    <row r="117" spans="1:37" ht="14.65" customHeight="1" x14ac:dyDescent="0.25">
      <c r="A117" s="39"/>
      <c r="B117" s="128">
        <v>7279657000189</v>
      </c>
      <c r="C117" s="124" t="s">
        <v>7718</v>
      </c>
      <c r="D117" s="121" t="s">
        <v>3266</v>
      </c>
      <c r="E117" s="125" t="s">
        <v>7717</v>
      </c>
      <c r="F117" s="125" t="s">
        <v>112</v>
      </c>
      <c r="G117" s="125" t="s">
        <v>113</v>
      </c>
      <c r="H117" s="126">
        <v>1000</v>
      </c>
      <c r="I117" s="126">
        <v>500</v>
      </c>
      <c r="J117" s="126">
        <v>500</v>
      </c>
      <c r="K117" s="125" t="s">
        <v>212</v>
      </c>
      <c r="L117" s="125" t="s">
        <v>219</v>
      </c>
      <c r="M117" s="152">
        <v>0.02</v>
      </c>
      <c r="N117" s="127" t="s">
        <v>3281</v>
      </c>
      <c r="O117" s="154">
        <v>38504</v>
      </c>
      <c r="P117" s="152">
        <v>6.1746595958999999E-2</v>
      </c>
      <c r="Q117" s="152">
        <v>0.10638068047999999</v>
      </c>
      <c r="R117" s="152">
        <v>7.9897857885999998E-2</v>
      </c>
      <c r="S117" s="152">
        <v>0.28889353622000002</v>
      </c>
      <c r="T117" s="152">
        <v>0.17621608048999998</v>
      </c>
      <c r="U117" s="152">
        <v>5.8478900465000008</v>
      </c>
      <c r="V117" s="152">
        <v>2.6077607072000002</v>
      </c>
      <c r="W117" s="152">
        <v>0.69704204892999999</v>
      </c>
      <c r="X117" s="152">
        <v>1.1468458368999999</v>
      </c>
      <c r="Y117" s="152">
        <v>0.42013743279000004</v>
      </c>
      <c r="Z117" s="152">
        <v>0.13252789539000001</v>
      </c>
      <c r="AA117" s="152">
        <v>0.22950421445999999</v>
      </c>
      <c r="AB117" s="175">
        <v>-0.17178578976</v>
      </c>
      <c r="AC117" s="174">
        <v>0.27661119555000002</v>
      </c>
      <c r="AD117" s="152">
        <v>-0.11293925828000001</v>
      </c>
      <c r="AE117" s="152">
        <v>-0.49017666501000001</v>
      </c>
      <c r="AF117" s="178">
        <v>14.2331272</v>
      </c>
      <c r="AG117" s="177">
        <v>148764.73243999999</v>
      </c>
      <c r="AH117" s="177">
        <v>-39607.026380000003</v>
      </c>
      <c r="AI117" s="127">
        <v>0</v>
      </c>
      <c r="AJ117" s="127">
        <v>0</v>
      </c>
      <c r="AK117" s="127">
        <v>3.7178081910999999E-2</v>
      </c>
    </row>
    <row r="118" spans="1:37" ht="14.65" customHeight="1" x14ac:dyDescent="0.25">
      <c r="A118" s="39"/>
      <c r="B118" s="128">
        <v>37569846000157</v>
      </c>
      <c r="C118" s="124" t="s">
        <v>7719</v>
      </c>
      <c r="D118" s="121"/>
      <c r="E118" s="125" t="s">
        <v>4714</v>
      </c>
      <c r="F118" s="125" t="s">
        <v>112</v>
      </c>
      <c r="G118" s="125" t="s">
        <v>113</v>
      </c>
      <c r="H118" s="126">
        <v>1</v>
      </c>
      <c r="I118" s="126">
        <v>1</v>
      </c>
      <c r="J118" s="126">
        <v>1</v>
      </c>
      <c r="K118" s="125" t="s">
        <v>7720</v>
      </c>
      <c r="L118" s="125" t="s">
        <v>7641</v>
      </c>
      <c r="M118" s="152">
        <v>0.02</v>
      </c>
      <c r="N118" s="127" t="s">
        <v>7721</v>
      </c>
      <c r="O118" s="154">
        <v>44041</v>
      </c>
      <c r="P118" s="152">
        <v>8.1587361767000002E-2</v>
      </c>
      <c r="Q118" s="152">
        <v>0.13592018997999999</v>
      </c>
      <c r="R118" s="152">
        <v>6.4360863364999993E-2</v>
      </c>
      <c r="S118" s="152">
        <v>0.32609913592000001</v>
      </c>
      <c r="T118" s="152">
        <v>0.25083173890999999</v>
      </c>
      <c r="U118" s="152">
        <v>7.7269671857000004</v>
      </c>
      <c r="V118" s="152">
        <v>3.3318768892000001</v>
      </c>
      <c r="W118" s="152">
        <v>0.56149475414999994</v>
      </c>
      <c r="X118" s="152">
        <v>1.2945441471000001</v>
      </c>
      <c r="Y118" s="152">
        <v>0.59803737863000006</v>
      </c>
      <c r="Z118" s="152">
        <v>0.16300859375000001</v>
      </c>
      <c r="AA118" s="152">
        <v>0.17339696259000001</v>
      </c>
      <c r="AB118" s="175">
        <v>-0.1996296726</v>
      </c>
      <c r="AC118" s="174">
        <v>2.1903583922000001E-2</v>
      </c>
      <c r="AD118" s="152">
        <v>-0.1382914891</v>
      </c>
      <c r="AE118" s="152">
        <v>-0.24617252496</v>
      </c>
      <c r="AF118" s="178">
        <v>1.4634963999999999</v>
      </c>
      <c r="AG118" s="177">
        <v>229490.97597999999</v>
      </c>
      <c r="AH118" s="177">
        <v>3788.5046699999998</v>
      </c>
      <c r="AI118" s="127">
        <v>0</v>
      </c>
      <c r="AJ118" s="127">
        <v>0</v>
      </c>
      <c r="AK118" s="127">
        <v>0</v>
      </c>
    </row>
    <row r="119" spans="1:37" ht="14.65" customHeight="1" x14ac:dyDescent="0.25">
      <c r="A119" s="39"/>
      <c r="B119" s="128">
        <v>23738226000190</v>
      </c>
      <c r="C119" s="124" t="s">
        <v>7722</v>
      </c>
      <c r="D119" s="121"/>
      <c r="E119" s="125" t="s">
        <v>7723</v>
      </c>
      <c r="F119" s="125" t="s">
        <v>160</v>
      </c>
      <c r="G119" s="125" t="s">
        <v>7724</v>
      </c>
      <c r="H119" s="126" t="s">
        <v>44</v>
      </c>
      <c r="I119" s="126" t="s">
        <v>44</v>
      </c>
      <c r="J119" s="126" t="s">
        <v>44</v>
      </c>
      <c r="K119" s="125" t="s">
        <v>211</v>
      </c>
      <c r="L119" s="125" t="s">
        <v>212</v>
      </c>
      <c r="M119" s="152">
        <v>4.5000000000000005E-3</v>
      </c>
      <c r="N119" s="127" t="s">
        <v>44</v>
      </c>
      <c r="O119" s="154">
        <v>42622</v>
      </c>
      <c r="P119" s="152">
        <v>1.0887555149999999E-2</v>
      </c>
      <c r="Q119" s="152">
        <v>4.4540366973000005E-2</v>
      </c>
      <c r="R119" s="152">
        <v>0.12289590348999999</v>
      </c>
      <c r="S119" s="152">
        <v>0.30168002723999998</v>
      </c>
      <c r="T119" s="152">
        <v>0.45031732439000005</v>
      </c>
      <c r="U119" s="152">
        <v>1.0311374158</v>
      </c>
      <c r="V119" s="152">
        <v>1.0918394049</v>
      </c>
      <c r="W119" s="152">
        <v>1.0721640685</v>
      </c>
      <c r="X119" s="152">
        <v>1.1976054842000001</v>
      </c>
      <c r="Y119" s="152">
        <v>1.0736543683999999</v>
      </c>
      <c r="Z119" s="152">
        <v>3.6385292906999998E-3</v>
      </c>
      <c r="AA119" s="152">
        <v>7.7283834926999999E-3</v>
      </c>
      <c r="AB119" s="175">
        <v>2.0736148904</v>
      </c>
      <c r="AC119" s="174">
        <v>1.1268016643000001</v>
      </c>
      <c r="AD119" s="152">
        <v>-1.3541641392E-3</v>
      </c>
      <c r="AE119" s="152">
        <v>-6.3361758561999992E-2</v>
      </c>
      <c r="AF119" s="178">
        <v>2.1791319900000001</v>
      </c>
      <c r="AG119" s="177">
        <v>4553107.3678000001</v>
      </c>
      <c r="AH119" s="177">
        <v>689710.30741000001</v>
      </c>
      <c r="AI119" s="127">
        <v>0.32707394735999995</v>
      </c>
      <c r="AJ119" s="127">
        <v>0.13586856326999999</v>
      </c>
      <c r="AK119" s="127">
        <v>0</v>
      </c>
    </row>
    <row r="120" spans="1:37" ht="14.65" customHeight="1" x14ac:dyDescent="0.25">
      <c r="A120" s="39"/>
      <c r="B120" s="128">
        <v>44162086000124</v>
      </c>
      <c r="C120" s="124" t="s">
        <v>7725</v>
      </c>
      <c r="D120" s="121"/>
      <c r="E120" s="125" t="s">
        <v>7717</v>
      </c>
      <c r="F120" s="125" t="s">
        <v>160</v>
      </c>
      <c r="G120" s="125" t="s">
        <v>6802</v>
      </c>
      <c r="H120" s="126" t="s">
        <v>44</v>
      </c>
      <c r="I120" s="126" t="s">
        <v>44</v>
      </c>
      <c r="J120" s="126" t="s">
        <v>44</v>
      </c>
      <c r="K120" s="125" t="s">
        <v>211</v>
      </c>
      <c r="L120" s="125" t="s">
        <v>211</v>
      </c>
      <c r="M120" s="152">
        <v>3.0000000000000001E-3</v>
      </c>
      <c r="N120" s="127" t="s">
        <v>44</v>
      </c>
      <c r="O120" s="154">
        <v>44593</v>
      </c>
      <c r="P120" s="152">
        <v>9.9019492262999997E-3</v>
      </c>
      <c r="Q120" s="152">
        <v>3.9249203311999999E-2</v>
      </c>
      <c r="R120" s="152">
        <v>0.11045144651</v>
      </c>
      <c r="S120" s="152">
        <v>0.24501459471000001</v>
      </c>
      <c r="T120" s="152">
        <v>0.40833703378000002</v>
      </c>
      <c r="U120" s="152">
        <v>0.93779275478000002</v>
      </c>
      <c r="V120" s="152">
        <v>0.96213456921000007</v>
      </c>
      <c r="W120" s="152">
        <v>0.96359657975000002</v>
      </c>
      <c r="X120" s="152">
        <v>0.9726557804399999</v>
      </c>
      <c r="Y120" s="152">
        <v>0.97356423207999998</v>
      </c>
      <c r="Z120" s="152">
        <v>9.0844752182000002E-4</v>
      </c>
      <c r="AA120" s="152">
        <v>9.0172398981000002E-4</v>
      </c>
      <c r="AB120" s="175">
        <v>-5.3854896937000003</v>
      </c>
      <c r="AC120" s="174">
        <v>-5.2590065570000002</v>
      </c>
      <c r="AD120" s="152">
        <v>0</v>
      </c>
      <c r="AE120" s="152">
        <v>0</v>
      </c>
      <c r="AF120" s="178">
        <v>1.44096164</v>
      </c>
      <c r="AG120" s="177">
        <v>18586.696110000001</v>
      </c>
      <c r="AH120" s="177">
        <v>-14934.426659999999</v>
      </c>
      <c r="AI120" s="127">
        <v>0</v>
      </c>
      <c r="AJ120" s="127">
        <v>0</v>
      </c>
      <c r="AK120" s="127">
        <v>0</v>
      </c>
    </row>
    <row r="121" spans="1:37" ht="14.65" customHeight="1" x14ac:dyDescent="0.25">
      <c r="A121" s="39"/>
      <c r="B121" s="128">
        <v>44835630000151</v>
      </c>
      <c r="C121" s="124" t="s">
        <v>7726</v>
      </c>
      <c r="D121" s="121"/>
      <c r="E121" s="125" t="s">
        <v>7727</v>
      </c>
      <c r="F121" s="125" t="s">
        <v>160</v>
      </c>
      <c r="G121" s="125" t="s">
        <v>3328</v>
      </c>
      <c r="H121" s="126">
        <v>5000</v>
      </c>
      <c r="I121" s="126">
        <v>2500</v>
      </c>
      <c r="J121" s="126">
        <v>5000</v>
      </c>
      <c r="K121" s="125" t="s">
        <v>211</v>
      </c>
      <c r="L121" s="125" t="s">
        <v>212</v>
      </c>
      <c r="M121" s="152">
        <v>4.0000000000000001E-3</v>
      </c>
      <c r="N121" s="127" t="s">
        <v>44</v>
      </c>
      <c r="O121" s="154">
        <v>44663</v>
      </c>
      <c r="P121" s="152">
        <v>1.1323591661E-2</v>
      </c>
      <c r="Q121" s="152">
        <v>4.5046342444E-2</v>
      </c>
      <c r="R121" s="152">
        <v>0.12429829828000001</v>
      </c>
      <c r="S121" s="152">
        <v>0.30270771824999998</v>
      </c>
      <c r="T121" s="152">
        <v>0.46170287426000001</v>
      </c>
      <c r="U121" s="152">
        <v>1.0724335154</v>
      </c>
      <c r="V121" s="152">
        <v>1.1042426245999999</v>
      </c>
      <c r="W121" s="152">
        <v>1.0843987911999999</v>
      </c>
      <c r="X121" s="152">
        <v>1.2016851986999999</v>
      </c>
      <c r="Y121" s="152">
        <v>1.1007999936999999</v>
      </c>
      <c r="Z121" s="152">
        <v>3.9899180604000004E-3</v>
      </c>
      <c r="AA121" s="152">
        <v>3.7386194211000002E-3</v>
      </c>
      <c r="AB121" s="175">
        <v>2.2179689855000002</v>
      </c>
      <c r="AC121" s="174">
        <v>2.6134423772000002</v>
      </c>
      <c r="AD121" s="152">
        <v>-1.2923028806E-3</v>
      </c>
      <c r="AE121" s="152">
        <v>-1.4866457002E-3</v>
      </c>
      <c r="AF121" s="178">
        <v>1.46890046</v>
      </c>
      <c r="AG121" s="177">
        <v>66815.589389999994</v>
      </c>
      <c r="AH121" s="177">
        <v>-14086.29999</v>
      </c>
      <c r="AI121" s="127">
        <v>0.37850422486000002</v>
      </c>
      <c r="AJ121" s="127">
        <v>0.15180536042000001</v>
      </c>
      <c r="AK121" s="127">
        <v>0</v>
      </c>
    </row>
    <row r="122" spans="1:37" ht="14.65" customHeight="1" x14ac:dyDescent="0.25">
      <c r="A122" s="39"/>
      <c r="B122" s="128">
        <v>34187244000147</v>
      </c>
      <c r="C122" s="124" t="s">
        <v>7728</v>
      </c>
      <c r="D122" s="121"/>
      <c r="E122" s="125" t="s">
        <v>7727</v>
      </c>
      <c r="F122" s="125" t="s">
        <v>160</v>
      </c>
      <c r="G122" s="125" t="s">
        <v>3324</v>
      </c>
      <c r="H122" s="126">
        <v>500</v>
      </c>
      <c r="I122" s="126">
        <v>100</v>
      </c>
      <c r="J122" s="126">
        <v>100</v>
      </c>
      <c r="K122" s="125" t="s">
        <v>211</v>
      </c>
      <c r="L122" s="125" t="s">
        <v>212</v>
      </c>
      <c r="M122" s="152">
        <v>4.0000000000000001E-3</v>
      </c>
      <c r="N122" s="127" t="s">
        <v>44</v>
      </c>
      <c r="O122" s="154">
        <v>43739</v>
      </c>
      <c r="P122" s="152">
        <v>1.1375553061999999E-2</v>
      </c>
      <c r="Q122" s="152">
        <v>4.5245399653E-2</v>
      </c>
      <c r="R122" s="152">
        <v>0.12494610184</v>
      </c>
      <c r="S122" s="152">
        <v>0.30431520553999997</v>
      </c>
      <c r="T122" s="152">
        <v>0.46445401994000002</v>
      </c>
      <c r="U122" s="152">
        <v>1.0773546702000001</v>
      </c>
      <c r="V122" s="152">
        <v>1.1091222096</v>
      </c>
      <c r="W122" s="152">
        <v>1.090050336</v>
      </c>
      <c r="X122" s="152">
        <v>1.208066581</v>
      </c>
      <c r="Y122" s="152">
        <v>1.1073593228999998</v>
      </c>
      <c r="Z122" s="152">
        <v>3.9922519313000003E-3</v>
      </c>
      <c r="AA122" s="152">
        <v>1.1048389629E-2</v>
      </c>
      <c r="AB122" s="175">
        <v>2.3651623781</v>
      </c>
      <c r="AC122" s="174">
        <v>0.40092643154000002</v>
      </c>
      <c r="AD122" s="152">
        <v>-1.2852235528000001E-3</v>
      </c>
      <c r="AE122" s="152">
        <v>-7.8836455611E-2</v>
      </c>
      <c r="AF122" s="178">
        <v>1.6299754</v>
      </c>
      <c r="AG122" s="177">
        <v>1154823.8467999999</v>
      </c>
      <c r="AH122" s="177">
        <v>-365785.16076</v>
      </c>
      <c r="AI122" s="127">
        <v>0.37935695303000005</v>
      </c>
      <c r="AJ122" s="127">
        <v>0.15214736111000002</v>
      </c>
      <c r="AK122" s="127">
        <v>0</v>
      </c>
    </row>
    <row r="123" spans="1:37" ht="14.65" customHeight="1" x14ac:dyDescent="0.25">
      <c r="A123" s="39"/>
      <c r="B123" s="128">
        <v>52280036000170</v>
      </c>
      <c r="C123" s="124" t="s">
        <v>7729</v>
      </c>
      <c r="D123" s="121"/>
      <c r="E123" s="125" t="s">
        <v>7727</v>
      </c>
      <c r="F123" s="125" t="s">
        <v>160</v>
      </c>
      <c r="G123" s="125" t="s">
        <v>3324</v>
      </c>
      <c r="H123" s="126">
        <v>5000</v>
      </c>
      <c r="I123" s="126">
        <v>2500</v>
      </c>
      <c r="J123" s="126">
        <v>5000</v>
      </c>
      <c r="K123" s="125" t="s">
        <v>211</v>
      </c>
      <c r="L123" s="125" t="s">
        <v>212</v>
      </c>
      <c r="M123" s="152">
        <v>6.5000000000000006E-3</v>
      </c>
      <c r="N123" s="127" t="s">
        <v>44</v>
      </c>
      <c r="O123" s="154">
        <v>45196</v>
      </c>
      <c r="P123" s="152">
        <v>1.1171854439E-2</v>
      </c>
      <c r="Q123" s="152">
        <v>4.4319800083000002E-2</v>
      </c>
      <c r="R123" s="152">
        <v>0.12203661715999999</v>
      </c>
      <c r="S123" s="152" t="s">
        <v>44</v>
      </c>
      <c r="T123" s="152" t="s">
        <v>44</v>
      </c>
      <c r="U123" s="152">
        <v>1.0580628027000001</v>
      </c>
      <c r="V123" s="152">
        <v>1.0864325427999999</v>
      </c>
      <c r="W123" s="152">
        <v>1.0646675132000001</v>
      </c>
      <c r="X123" s="152" t="s">
        <v>44</v>
      </c>
      <c r="Y123" s="152" t="s">
        <v>44</v>
      </c>
      <c r="Z123" s="152">
        <v>3.9907848931E-3</v>
      </c>
      <c r="AA123" s="152">
        <v>3.7392273269999999E-3</v>
      </c>
      <c r="AB123" s="175">
        <v>1.6992196049999999</v>
      </c>
      <c r="AC123" s="174">
        <v>3.7495940525</v>
      </c>
      <c r="AD123" s="152">
        <v>-1.3246324736E-3</v>
      </c>
      <c r="AE123" s="152">
        <v>-1.3246324736E-3</v>
      </c>
      <c r="AF123" s="178">
        <v>1.21376145</v>
      </c>
      <c r="AG123" s="177">
        <v>764021.02619</v>
      </c>
      <c r="AH123" s="177">
        <v>-485878.20009</v>
      </c>
      <c r="AI123" s="127">
        <v>0.37938405048000001</v>
      </c>
      <c r="AJ123" s="127">
        <v>0.15215822899000001</v>
      </c>
      <c r="AK123" s="127">
        <v>0</v>
      </c>
    </row>
    <row r="124" spans="1:37" ht="14.65" customHeight="1" x14ac:dyDescent="0.25">
      <c r="A124" s="39"/>
      <c r="B124" s="128">
        <v>11392165000172</v>
      </c>
      <c r="C124" s="124" t="s">
        <v>7730</v>
      </c>
      <c r="D124" s="121" t="s">
        <v>3266</v>
      </c>
      <c r="E124" s="125" t="s">
        <v>7717</v>
      </c>
      <c r="F124" s="125" t="s">
        <v>112</v>
      </c>
      <c r="G124" s="125" t="s">
        <v>113</v>
      </c>
      <c r="H124" s="126">
        <v>1000</v>
      </c>
      <c r="I124" s="126">
        <v>500</v>
      </c>
      <c r="J124" s="126">
        <v>500</v>
      </c>
      <c r="K124" s="125" t="s">
        <v>7731</v>
      </c>
      <c r="L124" s="125" t="s">
        <v>7732</v>
      </c>
      <c r="M124" s="152">
        <v>0.02</v>
      </c>
      <c r="N124" s="127" t="s">
        <v>7608</v>
      </c>
      <c r="O124" s="154">
        <v>40177</v>
      </c>
      <c r="P124" s="152">
        <v>9.9884186952999998E-2</v>
      </c>
      <c r="Q124" s="152">
        <v>0.12034021344</v>
      </c>
      <c r="R124" s="152">
        <v>0.10997489364</v>
      </c>
      <c r="S124" s="152">
        <v>0.29462263433000002</v>
      </c>
      <c r="T124" s="152">
        <v>0.13722260225999999</v>
      </c>
      <c r="U124" s="152">
        <v>9.4598209606000001</v>
      </c>
      <c r="V124" s="152">
        <v>2.9499574424999997</v>
      </c>
      <c r="W124" s="152">
        <v>0.95943905411000008</v>
      </c>
      <c r="X124" s="152">
        <v>1.1695891368</v>
      </c>
      <c r="Y124" s="152">
        <v>0.32716850626000005</v>
      </c>
      <c r="Z124" s="152">
        <v>0.13412386040999999</v>
      </c>
      <c r="AA124" s="152">
        <v>0.19844632092</v>
      </c>
      <c r="AB124" s="175">
        <v>3.5857036628000001E-2</v>
      </c>
      <c r="AC124" s="174">
        <v>0.29700978482000001</v>
      </c>
      <c r="AD124" s="152">
        <v>-9.9951854101999998E-2</v>
      </c>
      <c r="AE124" s="152">
        <v>-0.49660944485000003</v>
      </c>
      <c r="AF124" s="178">
        <v>7.0871857</v>
      </c>
      <c r="AG124" s="177">
        <v>813440.45830000006</v>
      </c>
      <c r="AH124" s="177">
        <v>4531.0342199999996</v>
      </c>
      <c r="AI124" s="127">
        <v>0</v>
      </c>
      <c r="AJ124" s="127">
        <v>0</v>
      </c>
      <c r="AK124" s="127">
        <v>0</v>
      </c>
    </row>
    <row r="125" spans="1:37" ht="14.65" customHeight="1" x14ac:dyDescent="0.25">
      <c r="A125" s="39"/>
      <c r="B125" s="128">
        <v>34791108000161</v>
      </c>
      <c r="C125" s="124" t="s">
        <v>7733</v>
      </c>
      <c r="D125" s="121"/>
      <c r="E125" s="125" t="s">
        <v>7717</v>
      </c>
      <c r="F125" s="125" t="s">
        <v>112</v>
      </c>
      <c r="G125" s="125" t="s">
        <v>113</v>
      </c>
      <c r="H125" s="126">
        <v>1000</v>
      </c>
      <c r="I125" s="126">
        <v>500</v>
      </c>
      <c r="J125" s="126">
        <v>500</v>
      </c>
      <c r="K125" s="125" t="s">
        <v>7731</v>
      </c>
      <c r="L125" s="125" t="s">
        <v>7732</v>
      </c>
      <c r="M125" s="152">
        <v>0.02</v>
      </c>
      <c r="N125" s="127" t="s">
        <v>44</v>
      </c>
      <c r="O125" s="154">
        <v>43801</v>
      </c>
      <c r="P125" s="152">
        <v>7.9315598279000005E-2</v>
      </c>
      <c r="Q125" s="152">
        <v>9.9242599520999994E-2</v>
      </c>
      <c r="R125" s="152">
        <v>9.9927527916999992E-2</v>
      </c>
      <c r="S125" s="152">
        <v>0.27982517216000002</v>
      </c>
      <c r="T125" s="152">
        <v>0.13078089880999999</v>
      </c>
      <c r="U125" s="152">
        <v>7.5118132507999995</v>
      </c>
      <c r="V125" s="152">
        <v>2.4327815008</v>
      </c>
      <c r="W125" s="152">
        <v>0.87178418353999998</v>
      </c>
      <c r="X125" s="152">
        <v>1.1108463622</v>
      </c>
      <c r="Y125" s="152">
        <v>0.31181008528999998</v>
      </c>
      <c r="Z125" s="152">
        <v>0.10192770449999999</v>
      </c>
      <c r="AA125" s="152">
        <v>0.24819133151</v>
      </c>
      <c r="AB125" s="175">
        <v>-7.9449741520999997E-2</v>
      </c>
      <c r="AC125" s="174">
        <v>-0.16002028497000001</v>
      </c>
      <c r="AD125" s="152">
        <v>-7.9099707229000005E-2</v>
      </c>
      <c r="AE125" s="152">
        <v>-0.49862403333000005</v>
      </c>
      <c r="AF125" s="178">
        <v>1.0822902999999999</v>
      </c>
      <c r="AG125" s="177">
        <v>382027.27551000001</v>
      </c>
      <c r="AH125" s="177">
        <v>-44833.095679999999</v>
      </c>
      <c r="AI125" s="127">
        <v>0</v>
      </c>
      <c r="AJ125" s="127">
        <v>0</v>
      </c>
      <c r="AK125" s="127">
        <v>0</v>
      </c>
    </row>
    <row r="126" spans="1:37" ht="14.65" customHeight="1" x14ac:dyDescent="0.25">
      <c r="A126" s="39"/>
      <c r="B126" s="128">
        <v>19782311000188</v>
      </c>
      <c r="C126" s="124" t="s">
        <v>7734</v>
      </c>
      <c r="D126" s="121" t="s">
        <v>3310</v>
      </c>
      <c r="E126" s="125" t="s">
        <v>7727</v>
      </c>
      <c r="F126" s="125" t="s">
        <v>160</v>
      </c>
      <c r="G126" s="125" t="s">
        <v>3324</v>
      </c>
      <c r="H126" s="126">
        <v>5000</v>
      </c>
      <c r="I126" s="126">
        <v>2500</v>
      </c>
      <c r="J126" s="126">
        <v>5000</v>
      </c>
      <c r="K126" s="125" t="s">
        <v>220</v>
      </c>
      <c r="L126" s="125" t="s">
        <v>3251</v>
      </c>
      <c r="M126" s="152">
        <v>0.01</v>
      </c>
      <c r="N126" s="127" t="s">
        <v>44</v>
      </c>
      <c r="O126" s="154">
        <v>41757</v>
      </c>
      <c r="P126" s="152">
        <v>9.4974394488000005E-3</v>
      </c>
      <c r="Q126" s="152">
        <v>4.1857645801000001E-2</v>
      </c>
      <c r="R126" s="152">
        <v>0.11726010351999999</v>
      </c>
      <c r="S126" s="152">
        <v>0.30775172301000003</v>
      </c>
      <c r="T126" s="152">
        <v>0.44922600625000003</v>
      </c>
      <c r="U126" s="152">
        <v>0.89948248576000001</v>
      </c>
      <c r="V126" s="152">
        <v>1.0260765726000001</v>
      </c>
      <c r="W126" s="152">
        <v>1.0229964228999999</v>
      </c>
      <c r="X126" s="152">
        <v>1.2217088238</v>
      </c>
      <c r="Y126" s="152">
        <v>1.0710524288000001</v>
      </c>
      <c r="Z126" s="152">
        <v>2.9236172629000003E-3</v>
      </c>
      <c r="AA126" s="152">
        <v>1.0103596904000001E-2</v>
      </c>
      <c r="AB126" s="175">
        <v>0.81650526931</v>
      </c>
      <c r="AC126" s="174">
        <v>0.27313380580000002</v>
      </c>
      <c r="AD126" s="152">
        <v>-1.1197578282999999E-3</v>
      </c>
      <c r="AE126" s="152">
        <v>-7.7282622945000004E-2</v>
      </c>
      <c r="AF126" s="178">
        <v>2.7866622400000001</v>
      </c>
      <c r="AG126" s="177">
        <v>4635979.9095000001</v>
      </c>
      <c r="AH126" s="177">
        <v>-62258.511471999998</v>
      </c>
      <c r="AI126" s="127">
        <v>0.38254889051000002</v>
      </c>
      <c r="AJ126" s="127">
        <v>0.13881531594999999</v>
      </c>
      <c r="AK126" s="127">
        <v>0</v>
      </c>
    </row>
    <row r="127" spans="1:37" ht="14.65" customHeight="1" x14ac:dyDescent="0.25">
      <c r="A127" s="39"/>
      <c r="B127" s="128">
        <v>16599968000116</v>
      </c>
      <c r="C127" s="124" t="s">
        <v>7735</v>
      </c>
      <c r="D127" s="121" t="s">
        <v>3266</v>
      </c>
      <c r="E127" s="125" t="s">
        <v>7727</v>
      </c>
      <c r="F127" s="125" t="s">
        <v>160</v>
      </c>
      <c r="G127" s="125" t="s">
        <v>3324</v>
      </c>
      <c r="H127" s="126">
        <v>1</v>
      </c>
      <c r="I127" s="126">
        <v>1</v>
      </c>
      <c r="J127" s="126">
        <v>1</v>
      </c>
      <c r="K127" s="125" t="s">
        <v>211</v>
      </c>
      <c r="L127" s="125" t="s">
        <v>212</v>
      </c>
      <c r="M127" s="152">
        <v>0.01</v>
      </c>
      <c r="N127" s="127" t="s">
        <v>44</v>
      </c>
      <c r="O127" s="154">
        <v>41172</v>
      </c>
      <c r="P127" s="152">
        <v>1.634071694E-2</v>
      </c>
      <c r="Q127" s="152">
        <v>4.5806544405000003E-2</v>
      </c>
      <c r="R127" s="152">
        <v>9.5503617124000004E-2</v>
      </c>
      <c r="S127" s="152">
        <v>0.22108877297999999</v>
      </c>
      <c r="T127" s="152">
        <v>0.35318536714999998</v>
      </c>
      <c r="U127" s="152">
        <v>1.5475948829999999</v>
      </c>
      <c r="V127" s="152">
        <v>1.1228778204000001</v>
      </c>
      <c r="W127" s="152">
        <v>0.83318925840000002</v>
      </c>
      <c r="X127" s="152">
        <v>0.87767536168000004</v>
      </c>
      <c r="Y127" s="152">
        <v>0.84207067276999992</v>
      </c>
      <c r="Z127" s="152">
        <v>8.8548936220999991E-3</v>
      </c>
      <c r="AA127" s="152">
        <v>2.2004116411000002E-2</v>
      </c>
      <c r="AB127" s="175">
        <v>-1.9699196771</v>
      </c>
      <c r="AC127" s="174">
        <v>-0.22557557168</v>
      </c>
      <c r="AD127" s="152">
        <v>-3.1402484749E-3</v>
      </c>
      <c r="AE127" s="152">
        <v>-4.4532701147999995E-2</v>
      </c>
      <c r="AF127" s="178">
        <v>2.8873880999999999</v>
      </c>
      <c r="AG127" s="177">
        <v>37387.134010000002</v>
      </c>
      <c r="AH127" s="177">
        <v>-10884.028899999999</v>
      </c>
      <c r="AI127" s="127">
        <v>0</v>
      </c>
      <c r="AJ127" s="127">
        <v>0</v>
      </c>
      <c r="AK127" s="127">
        <v>0</v>
      </c>
    </row>
    <row r="128" spans="1:37" ht="14.65" customHeight="1" x14ac:dyDescent="0.25">
      <c r="A128" s="39"/>
      <c r="B128" s="128">
        <v>37280124000188</v>
      </c>
      <c r="C128" s="124" t="s">
        <v>7736</v>
      </c>
      <c r="D128" s="121"/>
      <c r="E128" s="125" t="s">
        <v>7636</v>
      </c>
      <c r="F128" s="125" t="s">
        <v>160</v>
      </c>
      <c r="G128" s="125" t="s">
        <v>3324</v>
      </c>
      <c r="H128" s="126" t="s">
        <v>44</v>
      </c>
      <c r="I128" s="126" t="s">
        <v>44</v>
      </c>
      <c r="J128" s="126" t="s">
        <v>44</v>
      </c>
      <c r="K128" s="125" t="s">
        <v>211</v>
      </c>
      <c r="L128" s="125" t="s">
        <v>212</v>
      </c>
      <c r="M128" s="152">
        <v>4.0000000000000001E-3</v>
      </c>
      <c r="N128" s="127" t="s">
        <v>44</v>
      </c>
      <c r="O128" s="154">
        <v>44012</v>
      </c>
      <c r="P128" s="152">
        <v>1.6099123460999998E-2</v>
      </c>
      <c r="Q128" s="152">
        <v>4.1319435779000005E-2</v>
      </c>
      <c r="R128" s="152">
        <v>9.3124857727000007E-2</v>
      </c>
      <c r="S128" s="152">
        <v>0.21459830069999999</v>
      </c>
      <c r="T128" s="152">
        <v>0.34390450862999999</v>
      </c>
      <c r="U128" s="152">
        <v>1.5247140734000002</v>
      </c>
      <c r="V128" s="152">
        <v>1.0128831718</v>
      </c>
      <c r="W128" s="152">
        <v>0.81243657030999994</v>
      </c>
      <c r="X128" s="152">
        <v>0.85190956847999999</v>
      </c>
      <c r="Y128" s="152">
        <v>0.81994308905000002</v>
      </c>
      <c r="Z128" s="152">
        <v>1.015595236E-2</v>
      </c>
      <c r="AA128" s="152">
        <v>1.5132961142000001E-2</v>
      </c>
      <c r="AB128" s="175">
        <v>-1.9232662961</v>
      </c>
      <c r="AC128" s="174">
        <v>-1.5550908881000001</v>
      </c>
      <c r="AD128" s="152">
        <v>-3.1402023794000001E-3</v>
      </c>
      <c r="AE128" s="152">
        <v>-2.0889032339999999E-2</v>
      </c>
      <c r="AF128" s="178">
        <v>1.3810674999999999</v>
      </c>
      <c r="AG128" s="177">
        <v>11024.471089999999</v>
      </c>
      <c r="AH128" s="177">
        <v>-4567.6176400000004</v>
      </c>
      <c r="AI128" s="127">
        <v>0</v>
      </c>
      <c r="AJ128" s="127">
        <v>0</v>
      </c>
      <c r="AK128" s="127">
        <v>0</v>
      </c>
    </row>
    <row r="129" spans="1:37" ht="14.65" customHeight="1" x14ac:dyDescent="0.25">
      <c r="A129" s="39"/>
      <c r="B129" s="128">
        <v>4881682000140</v>
      </c>
      <c r="C129" s="124" t="s">
        <v>7737</v>
      </c>
      <c r="D129" s="121"/>
      <c r="E129" s="125" t="s">
        <v>7738</v>
      </c>
      <c r="F129" s="125" t="s">
        <v>112</v>
      </c>
      <c r="G129" s="125" t="s">
        <v>7739</v>
      </c>
      <c r="H129" s="126">
        <v>0.01</v>
      </c>
      <c r="I129" s="126">
        <v>0.01</v>
      </c>
      <c r="J129" s="126">
        <v>0.01</v>
      </c>
      <c r="K129" s="125" t="s">
        <v>211</v>
      </c>
      <c r="L129" s="125" t="s">
        <v>7564</v>
      </c>
      <c r="M129" s="152">
        <v>0.02</v>
      </c>
      <c r="N129" s="127" t="s">
        <v>44</v>
      </c>
      <c r="O129" s="154">
        <v>37313</v>
      </c>
      <c r="P129" s="152">
        <v>-6.8760595653000009E-2</v>
      </c>
      <c r="Q129" s="152">
        <v>-1.8032562102E-3</v>
      </c>
      <c r="R129" s="152">
        <v>-0.11265999855</v>
      </c>
      <c r="S129" s="152">
        <v>-0.15629824774000001</v>
      </c>
      <c r="T129" s="152">
        <v>-0.21968870187</v>
      </c>
      <c r="U129" s="152">
        <v>-6.5121711839999996</v>
      </c>
      <c r="V129" s="152">
        <v>-4.4204085449000001E-2</v>
      </c>
      <c r="W129" s="152">
        <v>-0.9828643508099999</v>
      </c>
      <c r="X129" s="152">
        <v>-0.62047076961000003</v>
      </c>
      <c r="Y129" s="152">
        <v>-0.52378561002000001</v>
      </c>
      <c r="Z129" s="152">
        <v>0.24297805815000001</v>
      </c>
      <c r="AA129" s="152">
        <v>0.38237326527999999</v>
      </c>
      <c r="AB129" s="175">
        <v>-0.74252371885000001</v>
      </c>
      <c r="AC129" s="174">
        <v>0.28168133313999999</v>
      </c>
      <c r="AD129" s="152">
        <v>-0.20822857405</v>
      </c>
      <c r="AE129" s="152">
        <v>-0.85334463345</v>
      </c>
      <c r="AF129" s="178">
        <v>23.737764206000001</v>
      </c>
      <c r="AG129" s="177">
        <v>481865.27477000002</v>
      </c>
      <c r="AH129" s="177">
        <v>-48797.25518</v>
      </c>
      <c r="AI129" s="127">
        <v>0</v>
      </c>
      <c r="AJ129" s="127">
        <v>0</v>
      </c>
      <c r="AK129" s="127">
        <v>0</v>
      </c>
    </row>
    <row r="130" spans="1:37" ht="14.65" customHeight="1" x14ac:dyDescent="0.25">
      <c r="A130" s="39"/>
      <c r="B130" s="128">
        <v>44315932000107</v>
      </c>
      <c r="C130" s="124" t="s">
        <v>7740</v>
      </c>
      <c r="D130" s="121"/>
      <c r="E130" s="125" t="s">
        <v>7738</v>
      </c>
      <c r="F130" s="125" t="s">
        <v>160</v>
      </c>
      <c r="G130" s="125" t="s">
        <v>3324</v>
      </c>
      <c r="H130" s="126">
        <v>200</v>
      </c>
      <c r="I130" s="126">
        <v>200</v>
      </c>
      <c r="J130" s="126">
        <v>200</v>
      </c>
      <c r="K130" s="125" t="s">
        <v>212</v>
      </c>
      <c r="L130" s="125" t="s">
        <v>7564</v>
      </c>
      <c r="M130" s="152">
        <v>9.0000000000000011E-3</v>
      </c>
      <c r="N130" s="127" t="s">
        <v>44</v>
      </c>
      <c r="O130" s="154">
        <v>44651</v>
      </c>
      <c r="P130" s="152">
        <v>-1.778113265E-2</v>
      </c>
      <c r="Q130" s="152">
        <v>-8.5001791249000001E-3</v>
      </c>
      <c r="R130" s="152">
        <v>0.11378788582</v>
      </c>
      <c r="S130" s="152">
        <v>0.23286555060000003</v>
      </c>
      <c r="T130" s="152">
        <v>0.38310253545</v>
      </c>
      <c r="U130" s="152">
        <v>-1.6840136210000001</v>
      </c>
      <c r="V130" s="152">
        <v>-0.20836897288</v>
      </c>
      <c r="W130" s="152">
        <v>0.99270422483999998</v>
      </c>
      <c r="X130" s="152">
        <v>0.92442666170999999</v>
      </c>
      <c r="Y130" s="152">
        <v>0.91339970386999991</v>
      </c>
      <c r="Z130" s="152">
        <v>4.1489330197000004E-2</v>
      </c>
      <c r="AA130" s="152">
        <v>2.8748440639999998E-2</v>
      </c>
      <c r="AB130" s="175">
        <v>2.5722203600999998E-3</v>
      </c>
      <c r="AC130" s="174">
        <v>-0.24244129763</v>
      </c>
      <c r="AD130" s="152">
        <v>-2.2797858325999999E-2</v>
      </c>
      <c r="AE130" s="152">
        <v>-2.7618328292999997E-2</v>
      </c>
      <c r="AF130" s="178">
        <v>1.3991165059999999</v>
      </c>
      <c r="AG130" s="177">
        <v>104661.73985</v>
      </c>
      <c r="AH130" s="177">
        <v>95246.319270000007</v>
      </c>
      <c r="AI130" s="127">
        <v>1.5507712441999999E-3</v>
      </c>
      <c r="AJ130" s="127">
        <v>3.1711952352999999E-2</v>
      </c>
      <c r="AK130" s="127">
        <v>5.5482812446E-2</v>
      </c>
    </row>
    <row r="131" spans="1:37" ht="14.65" customHeight="1" x14ac:dyDescent="0.25">
      <c r="A131" s="39"/>
      <c r="B131" s="128">
        <v>45081757000195</v>
      </c>
      <c r="C131" s="124" t="s">
        <v>7741</v>
      </c>
      <c r="D131" s="121"/>
      <c r="E131" s="125" t="s">
        <v>7738</v>
      </c>
      <c r="F131" s="125" t="s">
        <v>160</v>
      </c>
      <c r="G131" s="125" t="s">
        <v>4997</v>
      </c>
      <c r="H131" s="126">
        <v>200</v>
      </c>
      <c r="I131" s="126">
        <v>200</v>
      </c>
      <c r="J131" s="126">
        <v>200</v>
      </c>
      <c r="K131" s="125" t="s">
        <v>7742</v>
      </c>
      <c r="L131" s="125" t="s">
        <v>7743</v>
      </c>
      <c r="M131" s="152">
        <v>5.0000000000000001E-3</v>
      </c>
      <c r="N131" s="127" t="s">
        <v>44</v>
      </c>
      <c r="O131" s="154">
        <v>44694</v>
      </c>
      <c r="P131" s="152">
        <v>1.1421952427999999E-2</v>
      </c>
      <c r="Q131" s="152">
        <v>4.8058115611999998E-2</v>
      </c>
      <c r="R131" s="152">
        <v>0.12231526477999999</v>
      </c>
      <c r="S131" s="152">
        <v>0.28291330639000001</v>
      </c>
      <c r="T131" s="152" t="s">
        <v>44</v>
      </c>
      <c r="U131" s="152">
        <v>1.0817490563000001</v>
      </c>
      <c r="V131" s="152">
        <v>1.1780716666</v>
      </c>
      <c r="W131" s="152">
        <v>1.0670984808999999</v>
      </c>
      <c r="X131" s="152">
        <v>1.1231055975999999</v>
      </c>
      <c r="Y131" s="152" t="s">
        <v>44</v>
      </c>
      <c r="Z131" s="152">
        <v>1.0835504942E-2</v>
      </c>
      <c r="AA131" s="152">
        <v>8.5229805268000006E-3</v>
      </c>
      <c r="AB131" s="175">
        <v>0.64573467344000002</v>
      </c>
      <c r="AC131" s="174">
        <v>0.18406507197999999</v>
      </c>
      <c r="AD131" s="152">
        <v>-5.0150091216E-3</v>
      </c>
      <c r="AE131" s="152">
        <v>-5.0150091216E-3</v>
      </c>
      <c r="AF131" s="178">
        <v>1.4192807110000001</v>
      </c>
      <c r="AG131" s="177">
        <v>34750.732109999997</v>
      </c>
      <c r="AH131" s="177">
        <v>6616.34422</v>
      </c>
      <c r="AI131" s="127">
        <v>0.67230682337000003</v>
      </c>
      <c r="AJ131" s="127">
        <v>0.12761826040000002</v>
      </c>
      <c r="AK131" s="127">
        <v>0</v>
      </c>
    </row>
    <row r="132" spans="1:37" ht="14.65" customHeight="1" x14ac:dyDescent="0.25">
      <c r="A132" s="39"/>
      <c r="B132" s="128">
        <v>7165347000133</v>
      </c>
      <c r="C132" s="124" t="s">
        <v>7744</v>
      </c>
      <c r="D132" s="121"/>
      <c r="E132" s="125" t="s">
        <v>7738</v>
      </c>
      <c r="F132" s="125" t="s">
        <v>160</v>
      </c>
      <c r="G132" s="125" t="s">
        <v>3324</v>
      </c>
      <c r="H132" s="126">
        <v>0.01</v>
      </c>
      <c r="I132" s="126">
        <v>0.01</v>
      </c>
      <c r="J132" s="126">
        <v>0.01</v>
      </c>
      <c r="K132" s="125" t="s">
        <v>211</v>
      </c>
      <c r="L132" s="125" t="s">
        <v>211</v>
      </c>
      <c r="M132" s="152">
        <v>1.4000000000000002E-3</v>
      </c>
      <c r="N132" s="127" t="s">
        <v>44</v>
      </c>
      <c r="O132" s="154">
        <v>38378</v>
      </c>
      <c r="P132" s="152">
        <v>1.1031619054999999E-2</v>
      </c>
      <c r="Q132" s="152">
        <v>4.1138896378000001E-2</v>
      </c>
      <c r="R132" s="152">
        <v>0.10685126993000001</v>
      </c>
      <c r="S132" s="152">
        <v>0.24363030989999998</v>
      </c>
      <c r="T132" s="152">
        <v>0.40867032825000005</v>
      </c>
      <c r="U132" s="152">
        <v>1.0447814047999999</v>
      </c>
      <c r="V132" s="152">
        <v>1.0084575227999999</v>
      </c>
      <c r="W132" s="152">
        <v>0.93218804732999994</v>
      </c>
      <c r="X132" s="152">
        <v>0.96716046444000003</v>
      </c>
      <c r="Y132" s="152">
        <v>0.97435887854000003</v>
      </c>
      <c r="Z132" s="152">
        <v>4.7377225313000003E-3</v>
      </c>
      <c r="AA132" s="152">
        <v>3.7852591522999999E-3</v>
      </c>
      <c r="AB132" s="175">
        <v>-1.5055501962</v>
      </c>
      <c r="AC132" s="174">
        <v>-0.38471911949999998</v>
      </c>
      <c r="AD132" s="152">
        <v>-3.6483971057999997E-3</v>
      </c>
      <c r="AE132" s="152">
        <v>-5.9196233613000001E-3</v>
      </c>
      <c r="AF132" s="178">
        <v>7.3496521299999999</v>
      </c>
      <c r="AG132" s="177">
        <v>7451565.0727000004</v>
      </c>
      <c r="AH132" s="177">
        <v>71826.980200999998</v>
      </c>
      <c r="AI132" s="127">
        <v>0</v>
      </c>
      <c r="AJ132" s="127">
        <v>0.29117654868999998</v>
      </c>
      <c r="AK132" s="127">
        <v>0</v>
      </c>
    </row>
    <row r="133" spans="1:37" ht="14.65" customHeight="1" x14ac:dyDescent="0.25">
      <c r="A133" s="39"/>
      <c r="B133" s="128">
        <v>40054357000177</v>
      </c>
      <c r="C133" s="124" t="s">
        <v>7745</v>
      </c>
      <c r="D133" s="121"/>
      <c r="E133" s="125" t="s">
        <v>7738</v>
      </c>
      <c r="F133" s="125" t="s">
        <v>112</v>
      </c>
      <c r="G133" s="125" t="s">
        <v>113</v>
      </c>
      <c r="H133" s="126">
        <v>0.01</v>
      </c>
      <c r="I133" s="126">
        <v>0.01</v>
      </c>
      <c r="J133" s="126">
        <v>0.01</v>
      </c>
      <c r="K133" s="125" t="s">
        <v>211</v>
      </c>
      <c r="L133" s="125" t="s">
        <v>7564</v>
      </c>
      <c r="M133" s="152">
        <v>0.01</v>
      </c>
      <c r="N133" s="127" t="s">
        <v>44</v>
      </c>
      <c r="O133" s="154">
        <v>44238</v>
      </c>
      <c r="P133" s="152">
        <v>8.7135564188999995E-2</v>
      </c>
      <c r="Q133" s="152">
        <v>6.2008183111000002E-2</v>
      </c>
      <c r="R133" s="152">
        <v>1.4034697342E-2</v>
      </c>
      <c r="S133" s="152">
        <v>0.12500389327</v>
      </c>
      <c r="T133" s="152">
        <v>-9.5717925069000002E-3</v>
      </c>
      <c r="U133" s="152">
        <v>8.2524257508999987</v>
      </c>
      <c r="V133" s="152">
        <v>1.5200363705000002</v>
      </c>
      <c r="W133" s="152">
        <v>0.12244100718000001</v>
      </c>
      <c r="X133" s="152">
        <v>0.49623884453</v>
      </c>
      <c r="Y133" s="152">
        <v>-2.2821233566E-2</v>
      </c>
      <c r="Z133" s="152">
        <v>0.17190923455000001</v>
      </c>
      <c r="AA133" s="152">
        <v>0.16634994247000001</v>
      </c>
      <c r="AB133" s="175">
        <v>-0.44813918378000001</v>
      </c>
      <c r="AC133" s="174">
        <v>-0.37425780920000001</v>
      </c>
      <c r="AD133" s="152">
        <v>-0.18850959968000003</v>
      </c>
      <c r="AE133" s="152">
        <v>-0.18850959968000003</v>
      </c>
      <c r="AF133" s="178">
        <v>1.101446782</v>
      </c>
      <c r="AG133" s="177">
        <v>137250.44823000001</v>
      </c>
      <c r="AH133" s="177">
        <v>-52125.648459999997</v>
      </c>
      <c r="AI133" s="127">
        <v>0</v>
      </c>
      <c r="AJ133" s="127">
        <v>0</v>
      </c>
      <c r="AK133" s="127">
        <v>0</v>
      </c>
    </row>
    <row r="134" spans="1:37" ht="14.65" customHeight="1" x14ac:dyDescent="0.25">
      <c r="A134" s="39"/>
      <c r="B134" s="128">
        <v>6251554000148</v>
      </c>
      <c r="C134" s="124" t="s">
        <v>7746</v>
      </c>
      <c r="D134" s="121" t="s">
        <v>3266</v>
      </c>
      <c r="E134" s="125" t="s">
        <v>7738</v>
      </c>
      <c r="F134" s="125" t="s">
        <v>112</v>
      </c>
      <c r="G134" s="125" t="s">
        <v>113</v>
      </c>
      <c r="H134" s="126">
        <v>0.01</v>
      </c>
      <c r="I134" s="126">
        <v>0.01</v>
      </c>
      <c r="J134" s="126">
        <v>0.01</v>
      </c>
      <c r="K134" s="125" t="s">
        <v>212</v>
      </c>
      <c r="L134" s="125" t="s">
        <v>219</v>
      </c>
      <c r="M134" s="152">
        <v>8.6899999999999998E-3</v>
      </c>
      <c r="N134" s="127" t="s">
        <v>44</v>
      </c>
      <c r="O134" s="154">
        <v>38181</v>
      </c>
      <c r="P134" s="152">
        <v>4.6683702739999999E-2</v>
      </c>
      <c r="Q134" s="152">
        <v>0.10907373509</v>
      </c>
      <c r="R134" s="152">
        <v>0.10443079544</v>
      </c>
      <c r="S134" s="152">
        <v>0.29079909932999998</v>
      </c>
      <c r="T134" s="152">
        <v>0.20140776847000003</v>
      </c>
      <c r="U134" s="152">
        <v>4.4213151567000004</v>
      </c>
      <c r="V134" s="152">
        <v>2.6737768482000002</v>
      </c>
      <c r="W134" s="152">
        <v>0.91107142988000012</v>
      </c>
      <c r="X134" s="152">
        <v>1.1544105168000001</v>
      </c>
      <c r="Y134" s="152">
        <v>0.48019989183</v>
      </c>
      <c r="Z134" s="152">
        <v>0.12375635121</v>
      </c>
      <c r="AA134" s="152">
        <v>0.22268487311000001</v>
      </c>
      <c r="AB134" s="175">
        <v>-1.2660079777E-2</v>
      </c>
      <c r="AC134" s="174">
        <v>9.4107573055000004E-2</v>
      </c>
      <c r="AD134" s="152">
        <v>-8.569354087400001E-2</v>
      </c>
      <c r="AE134" s="152">
        <v>-0.46516699945000001</v>
      </c>
      <c r="AF134" s="178">
        <v>6.721490373</v>
      </c>
      <c r="AG134" s="177">
        <v>87473.708410000007</v>
      </c>
      <c r="AH134" s="177">
        <v>-15645.04571</v>
      </c>
      <c r="AI134" s="127">
        <v>0</v>
      </c>
      <c r="AJ134" s="127">
        <v>0</v>
      </c>
      <c r="AK134" s="127">
        <v>0</v>
      </c>
    </row>
    <row r="135" spans="1:37" ht="14.65" customHeight="1" x14ac:dyDescent="0.25">
      <c r="A135" s="39"/>
      <c r="B135" s="128">
        <v>28578897000154</v>
      </c>
      <c r="C135" s="124" t="s">
        <v>7747</v>
      </c>
      <c r="D135" s="121"/>
      <c r="E135" s="125" t="s">
        <v>7738</v>
      </c>
      <c r="F135" s="125" t="s">
        <v>112</v>
      </c>
      <c r="G135" s="125" t="s">
        <v>4570</v>
      </c>
      <c r="H135" s="126">
        <v>0.01</v>
      </c>
      <c r="I135" s="126">
        <v>0.01</v>
      </c>
      <c r="J135" s="126">
        <v>0.01</v>
      </c>
      <c r="K135" s="125" t="s">
        <v>212</v>
      </c>
      <c r="L135" s="125" t="s">
        <v>7581</v>
      </c>
      <c r="M135" s="152">
        <v>5.0000000000000001E-3</v>
      </c>
      <c r="N135" s="127" t="s">
        <v>44</v>
      </c>
      <c r="O135" s="154">
        <v>43131</v>
      </c>
      <c r="P135" s="152">
        <v>-8.5060561987000006E-3</v>
      </c>
      <c r="Q135" s="152">
        <v>-0.11126622403000001</v>
      </c>
      <c r="R135" s="152">
        <v>0.13454880141</v>
      </c>
      <c r="S135" s="152">
        <v>0.36641867109000004</v>
      </c>
      <c r="T135" s="152">
        <v>0.21954391733</v>
      </c>
      <c r="U135" s="152">
        <v>-0.80559066630000009</v>
      </c>
      <c r="V135" s="152">
        <v>-2.7275223826000001</v>
      </c>
      <c r="W135" s="152">
        <v>1.1738258659</v>
      </c>
      <c r="X135" s="152">
        <v>1.4546041183</v>
      </c>
      <c r="Y135" s="152">
        <v>0.52344041220999993</v>
      </c>
      <c r="Z135" s="152">
        <v>0.16623744585</v>
      </c>
      <c r="AA135" s="152">
        <v>0.18028091702000001</v>
      </c>
      <c r="AB135" s="175">
        <v>0.19316388102000001</v>
      </c>
      <c r="AC135" s="174">
        <v>0.25345658049999997</v>
      </c>
      <c r="AD135" s="152">
        <v>-0.18810036218000001</v>
      </c>
      <c r="AE135" s="152">
        <v>-0.33865039938000002</v>
      </c>
      <c r="AF135" s="178">
        <v>2.1652414310000001</v>
      </c>
      <c r="AG135" s="177">
        <v>70125.038260000001</v>
      </c>
      <c r="AH135" s="177">
        <v>-9002.3829000000005</v>
      </c>
      <c r="AI135" s="127">
        <v>0</v>
      </c>
      <c r="AJ135" s="127">
        <v>0</v>
      </c>
      <c r="AK135" s="127">
        <v>0.96953203901999996</v>
      </c>
    </row>
    <row r="136" spans="1:37" ht="14.65" customHeight="1" x14ac:dyDescent="0.25">
      <c r="A136" s="39"/>
      <c r="B136" s="128">
        <v>18270783000199</v>
      </c>
      <c r="C136" s="124" t="s">
        <v>7748</v>
      </c>
      <c r="D136" s="121"/>
      <c r="E136" s="125" t="s">
        <v>7738</v>
      </c>
      <c r="F136" s="125" t="s">
        <v>112</v>
      </c>
      <c r="G136" s="125" t="s">
        <v>113</v>
      </c>
      <c r="H136" s="126">
        <v>0.01</v>
      </c>
      <c r="I136" s="126">
        <v>0.01</v>
      </c>
      <c r="J136" s="126">
        <v>0.01</v>
      </c>
      <c r="K136" s="125" t="s">
        <v>212</v>
      </c>
      <c r="L136" s="125" t="s">
        <v>219</v>
      </c>
      <c r="M136" s="152">
        <v>0.01</v>
      </c>
      <c r="N136" s="127" t="s">
        <v>44</v>
      </c>
      <c r="O136" s="154">
        <v>41516</v>
      </c>
      <c r="P136" s="152">
        <v>2.337473927E-2</v>
      </c>
      <c r="Q136" s="152">
        <v>-3.2454727842999996E-3</v>
      </c>
      <c r="R136" s="152">
        <v>-9.9808937774999995E-3</v>
      </c>
      <c r="S136" s="152">
        <v>0.15777962229</v>
      </c>
      <c r="T136" s="152">
        <v>0.10858757475000001</v>
      </c>
      <c r="U136" s="152">
        <v>2.2137723221000001</v>
      </c>
      <c r="V136" s="152">
        <v>-7.9557832918000004E-2</v>
      </c>
      <c r="W136" s="152">
        <v>-8.7074958363999991E-2</v>
      </c>
      <c r="X136" s="152">
        <v>0.62635151117999999</v>
      </c>
      <c r="Y136" s="152">
        <v>0.25889637745999999</v>
      </c>
      <c r="Z136" s="152">
        <v>0.12541476522</v>
      </c>
      <c r="AA136" s="152">
        <v>0.21821278482000001</v>
      </c>
      <c r="AB136" s="175">
        <v>-0.83857727160999995</v>
      </c>
      <c r="AC136" s="174">
        <v>-1.560605159E-2</v>
      </c>
      <c r="AD136" s="152">
        <v>-0.12427584682999999</v>
      </c>
      <c r="AE136" s="152">
        <v>-0.47744578574999996</v>
      </c>
      <c r="AF136" s="178">
        <v>2.1030754030000001</v>
      </c>
      <c r="AG136" s="177">
        <v>228699.81826</v>
      </c>
      <c r="AH136" s="177">
        <v>-40715.361109999998</v>
      </c>
      <c r="AI136" s="127">
        <v>0</v>
      </c>
      <c r="AJ136" s="127">
        <v>0</v>
      </c>
      <c r="AK136" s="127">
        <v>0</v>
      </c>
    </row>
    <row r="137" spans="1:37" ht="14.65" customHeight="1" x14ac:dyDescent="0.25">
      <c r="A137" s="39"/>
      <c r="B137" s="128">
        <v>9134614000130</v>
      </c>
      <c r="C137" s="124" t="s">
        <v>7749</v>
      </c>
      <c r="D137" s="121"/>
      <c r="E137" s="125" t="s">
        <v>7738</v>
      </c>
      <c r="F137" s="125" t="s">
        <v>112</v>
      </c>
      <c r="G137" s="125" t="s">
        <v>7739</v>
      </c>
      <c r="H137" s="126">
        <v>0.01</v>
      </c>
      <c r="I137" s="126">
        <v>0.01</v>
      </c>
      <c r="J137" s="126">
        <v>0.01</v>
      </c>
      <c r="K137" s="125" t="s">
        <v>211</v>
      </c>
      <c r="L137" s="125" t="s">
        <v>7564</v>
      </c>
      <c r="M137" s="152">
        <v>1.4999999999999999E-2</v>
      </c>
      <c r="N137" s="127" t="s">
        <v>44</v>
      </c>
      <c r="O137" s="154">
        <v>39435</v>
      </c>
      <c r="P137" s="152">
        <v>2.4932010501000003E-2</v>
      </c>
      <c r="Q137" s="152">
        <v>0.21791358305</v>
      </c>
      <c r="R137" s="152">
        <v>0.14547030975</v>
      </c>
      <c r="S137" s="152">
        <v>0.57545294660000001</v>
      </c>
      <c r="T137" s="152">
        <v>1.2419535365000001</v>
      </c>
      <c r="U137" s="152">
        <v>2.3612582004</v>
      </c>
      <c r="V137" s="152">
        <v>5.3418203087999991</v>
      </c>
      <c r="W137" s="152">
        <v>1.2691069003</v>
      </c>
      <c r="X137" s="152">
        <v>2.2844256913000001</v>
      </c>
      <c r="Y137" s="152">
        <v>2.9610871438999999</v>
      </c>
      <c r="Z137" s="152">
        <v>0.18156589374999998</v>
      </c>
      <c r="AA137" s="152">
        <v>0.40303599812000002</v>
      </c>
      <c r="AB137" s="175">
        <v>0.24725332401</v>
      </c>
      <c r="AC137" s="174">
        <v>0.21209148993999999</v>
      </c>
      <c r="AD137" s="152">
        <v>-0.16384282167999997</v>
      </c>
      <c r="AE137" s="152">
        <v>-0.63787775419000003</v>
      </c>
      <c r="AF137" s="178">
        <v>5.0235859180000002</v>
      </c>
      <c r="AG137" s="177">
        <v>549348.84091000003</v>
      </c>
      <c r="AH137" s="177">
        <v>-94983.286500000002</v>
      </c>
      <c r="AI137" s="127">
        <v>0</v>
      </c>
      <c r="AJ137" s="127">
        <v>0</v>
      </c>
      <c r="AK137" s="127">
        <v>0</v>
      </c>
    </row>
    <row r="138" spans="1:37" ht="14.65" customHeight="1" x14ac:dyDescent="0.25">
      <c r="A138" s="39"/>
      <c r="B138" s="128">
        <v>17593934000187</v>
      </c>
      <c r="C138" s="124" t="s">
        <v>7750</v>
      </c>
      <c r="D138" s="121"/>
      <c r="E138" s="125" t="s">
        <v>7738</v>
      </c>
      <c r="F138" s="125" t="s">
        <v>112</v>
      </c>
      <c r="G138" s="125" t="s">
        <v>7739</v>
      </c>
      <c r="H138" s="126">
        <v>0.01</v>
      </c>
      <c r="I138" s="126">
        <v>0.01</v>
      </c>
      <c r="J138" s="126">
        <v>0.01</v>
      </c>
      <c r="K138" s="125" t="s">
        <v>211</v>
      </c>
      <c r="L138" s="125" t="s">
        <v>7564</v>
      </c>
      <c r="M138" s="152">
        <v>1.4999999999999999E-2</v>
      </c>
      <c r="N138" s="127" t="s">
        <v>44</v>
      </c>
      <c r="O138" s="154">
        <v>41397</v>
      </c>
      <c r="P138" s="152">
        <v>5.9683519341000003E-2</v>
      </c>
      <c r="Q138" s="152">
        <v>0.24531871554999998</v>
      </c>
      <c r="R138" s="152">
        <v>0.43658333091000001</v>
      </c>
      <c r="S138" s="152">
        <v>0.45054410739</v>
      </c>
      <c r="T138" s="152">
        <v>1.1070959149999999</v>
      </c>
      <c r="U138" s="152">
        <v>5.6525004055999997</v>
      </c>
      <c r="V138" s="152">
        <v>6.0136154822000005</v>
      </c>
      <c r="W138" s="152">
        <v>3.8088247614999999</v>
      </c>
      <c r="X138" s="152">
        <v>1.7885641910999999</v>
      </c>
      <c r="Y138" s="152">
        <v>2.6395572657999997</v>
      </c>
      <c r="Z138" s="152">
        <v>0.16349215269999998</v>
      </c>
      <c r="AA138" s="152">
        <v>0.27736068434</v>
      </c>
      <c r="AB138" s="175">
        <v>1.8755585894</v>
      </c>
      <c r="AC138" s="174">
        <v>0.30533216022999998</v>
      </c>
      <c r="AD138" s="152">
        <v>-0.1094165188</v>
      </c>
      <c r="AE138" s="152">
        <v>-0.44751910416000001</v>
      </c>
      <c r="AF138" s="178">
        <v>4.9261885349999996</v>
      </c>
      <c r="AG138" s="177">
        <v>153497.49252</v>
      </c>
      <c r="AH138" s="177">
        <v>12846.38013</v>
      </c>
      <c r="AI138" s="127">
        <v>0</v>
      </c>
      <c r="AJ138" s="127">
        <v>0</v>
      </c>
      <c r="AK138" s="127">
        <v>0</v>
      </c>
    </row>
    <row r="139" spans="1:37" ht="14.65" customHeight="1" x14ac:dyDescent="0.25">
      <c r="A139" s="39"/>
      <c r="B139" s="128">
        <v>36178569000199</v>
      </c>
      <c r="C139" s="124" t="s">
        <v>7751</v>
      </c>
      <c r="D139" s="121"/>
      <c r="E139" s="125" t="s">
        <v>7738</v>
      </c>
      <c r="F139" s="125" t="s">
        <v>112</v>
      </c>
      <c r="G139" s="125" t="s">
        <v>113</v>
      </c>
      <c r="H139" s="126">
        <v>0.01</v>
      </c>
      <c r="I139" s="126">
        <v>0.01</v>
      </c>
      <c r="J139" s="126">
        <v>0.01</v>
      </c>
      <c r="K139" s="125" t="s">
        <v>212</v>
      </c>
      <c r="L139" s="125" t="s">
        <v>219</v>
      </c>
      <c r="M139" s="152">
        <v>0.01</v>
      </c>
      <c r="N139" s="127" t="s">
        <v>44</v>
      </c>
      <c r="O139" s="154">
        <v>43956</v>
      </c>
      <c r="P139" s="152">
        <v>-1.0163089187000001E-2</v>
      </c>
      <c r="Q139" s="152">
        <v>-4.8723722229000004E-2</v>
      </c>
      <c r="R139" s="152">
        <v>0.13811476578000001</v>
      </c>
      <c r="S139" s="152">
        <v>0.41547441369999999</v>
      </c>
      <c r="T139" s="152">
        <v>0.51899005291</v>
      </c>
      <c r="U139" s="152">
        <v>-0.96252477038999995</v>
      </c>
      <c r="V139" s="152">
        <v>-1.1943880013000001</v>
      </c>
      <c r="W139" s="152">
        <v>1.2049359254000001</v>
      </c>
      <c r="X139" s="152">
        <v>1.6493449731000001</v>
      </c>
      <c r="Y139" s="152">
        <v>1.2373850778</v>
      </c>
      <c r="Z139" s="152">
        <v>0.18560988892000002</v>
      </c>
      <c r="AA139" s="152">
        <v>0.17445092573000001</v>
      </c>
      <c r="AB139" s="175">
        <v>0.20894972083999999</v>
      </c>
      <c r="AC139" s="174">
        <v>0.53574482985000005</v>
      </c>
      <c r="AD139" s="152">
        <v>-0.18243560282000001</v>
      </c>
      <c r="AE139" s="152">
        <v>-0.21078428917</v>
      </c>
      <c r="AF139" s="178">
        <v>2.244199364</v>
      </c>
      <c r="AG139" s="177">
        <v>1377279.7993000001</v>
      </c>
      <c r="AH139" s="177">
        <v>-72666.460370000001</v>
      </c>
      <c r="AI139" s="127">
        <v>0</v>
      </c>
      <c r="AJ139" s="127">
        <v>0</v>
      </c>
      <c r="AK139" s="127">
        <v>1.5564146472999999E-2</v>
      </c>
    </row>
    <row r="140" spans="1:37" ht="14.65" customHeight="1" x14ac:dyDescent="0.25">
      <c r="A140" s="39"/>
      <c r="B140" s="128">
        <v>9005823000184</v>
      </c>
      <c r="C140" s="124" t="s">
        <v>7752</v>
      </c>
      <c r="D140" s="121" t="s">
        <v>3266</v>
      </c>
      <c r="E140" s="125" t="s">
        <v>7738</v>
      </c>
      <c r="F140" s="125" t="s">
        <v>112</v>
      </c>
      <c r="G140" s="125" t="s">
        <v>6915</v>
      </c>
      <c r="H140" s="126">
        <v>0.01</v>
      </c>
      <c r="I140" s="126">
        <v>0.01</v>
      </c>
      <c r="J140" s="126">
        <v>0.01</v>
      </c>
      <c r="K140" s="125" t="s">
        <v>211</v>
      </c>
      <c r="L140" s="125" t="s">
        <v>7564</v>
      </c>
      <c r="M140" s="152">
        <v>0.01</v>
      </c>
      <c r="N140" s="127" t="s">
        <v>44</v>
      </c>
      <c r="O140" s="154">
        <v>39358</v>
      </c>
      <c r="P140" s="152">
        <v>3.6064519821999999E-2</v>
      </c>
      <c r="Q140" s="152">
        <v>0.12026951338</v>
      </c>
      <c r="R140" s="152">
        <v>6.6736814921000004E-2</v>
      </c>
      <c r="S140" s="152">
        <v>0.27689734231000002</v>
      </c>
      <c r="T140" s="152">
        <v>0.22861123047999998</v>
      </c>
      <c r="U140" s="152">
        <v>3.4155947097000001</v>
      </c>
      <c r="V140" s="152">
        <v>2.9482243378999997</v>
      </c>
      <c r="W140" s="152">
        <v>0.58222294617000003</v>
      </c>
      <c r="X140" s="152">
        <v>1.0992235009</v>
      </c>
      <c r="Y140" s="152">
        <v>0.54505885735000004</v>
      </c>
      <c r="Z140" s="152">
        <v>0.1471079602</v>
      </c>
      <c r="AA140" s="152">
        <v>0.26179028921000003</v>
      </c>
      <c r="AB140" s="175">
        <v>-0.22250789142999999</v>
      </c>
      <c r="AC140" s="174">
        <v>-0.10750487288</v>
      </c>
      <c r="AD140" s="152">
        <v>-0.13775148224</v>
      </c>
      <c r="AE140" s="152">
        <v>-0.60184640012000001</v>
      </c>
      <c r="AF140" s="178">
        <v>1.6707668760000001</v>
      </c>
      <c r="AG140" s="177">
        <v>171530.23418</v>
      </c>
      <c r="AH140" s="177">
        <v>-32080.293720000001</v>
      </c>
      <c r="AI140" s="127">
        <v>1.6608848102000002E-6</v>
      </c>
      <c r="AJ140" s="127">
        <v>3.4751967664E-6</v>
      </c>
      <c r="AK140" s="127">
        <v>0</v>
      </c>
    </row>
    <row r="141" spans="1:37" ht="14.65" customHeight="1" x14ac:dyDescent="0.25">
      <c r="A141" s="39"/>
      <c r="B141" s="128">
        <v>39272865000142</v>
      </c>
      <c r="C141" s="124" t="s">
        <v>7753</v>
      </c>
      <c r="D141" s="121"/>
      <c r="E141" s="125" t="s">
        <v>7738</v>
      </c>
      <c r="F141" s="125" t="s">
        <v>112</v>
      </c>
      <c r="G141" s="125" t="s">
        <v>113</v>
      </c>
      <c r="H141" s="126">
        <v>0.01</v>
      </c>
      <c r="I141" s="126">
        <v>0.01</v>
      </c>
      <c r="J141" s="126">
        <v>0.01</v>
      </c>
      <c r="K141" s="125" t="s">
        <v>211</v>
      </c>
      <c r="L141" s="125" t="s">
        <v>7564</v>
      </c>
      <c r="M141" s="152">
        <v>8.5000000000000006E-3</v>
      </c>
      <c r="N141" s="127" t="s">
        <v>44</v>
      </c>
      <c r="O141" s="154">
        <v>44165</v>
      </c>
      <c r="P141" s="152">
        <v>3.543088169E-3</v>
      </c>
      <c r="Q141" s="152">
        <v>3.8484023499999999E-2</v>
      </c>
      <c r="R141" s="152">
        <v>0.11233598127000001</v>
      </c>
      <c r="S141" s="152">
        <v>0.18389080162999999</v>
      </c>
      <c r="T141" s="152">
        <v>0.18767711179999999</v>
      </c>
      <c r="U141" s="152">
        <v>0.33555841768</v>
      </c>
      <c r="V141" s="152">
        <v>0.94337734902999992</v>
      </c>
      <c r="W141" s="152">
        <v>0.98003757083999998</v>
      </c>
      <c r="X141" s="152">
        <v>0.73000733441999999</v>
      </c>
      <c r="Y141" s="152">
        <v>0.44746302225999995</v>
      </c>
      <c r="Z141" s="152">
        <v>0.19024492324</v>
      </c>
      <c r="AA141" s="152">
        <v>0.20981637632000003</v>
      </c>
      <c r="AB141" s="175">
        <v>8.4901842495999996E-2</v>
      </c>
      <c r="AC141" s="174">
        <v>-0.33142990044999998</v>
      </c>
      <c r="AD141" s="152">
        <v>-0.16889591552</v>
      </c>
      <c r="AE141" s="152">
        <v>-0.40052796999999996</v>
      </c>
      <c r="AF141" s="178">
        <v>1.0137374020000001</v>
      </c>
      <c r="AG141" s="177">
        <v>49334.920830000003</v>
      </c>
      <c r="AH141" s="177">
        <v>-6289.5533500000001</v>
      </c>
      <c r="AI141" s="127">
        <v>0</v>
      </c>
      <c r="AJ141" s="127">
        <v>0</v>
      </c>
      <c r="AK141" s="127">
        <v>3.9270962397000002E-2</v>
      </c>
    </row>
    <row r="142" spans="1:37" ht="14.65" customHeight="1" x14ac:dyDescent="0.25">
      <c r="A142" s="39"/>
      <c r="B142" s="128">
        <v>38236242000151</v>
      </c>
      <c r="C142" s="124" t="s">
        <v>7754</v>
      </c>
      <c r="D142" s="121"/>
      <c r="E142" s="125" t="s">
        <v>7738</v>
      </c>
      <c r="F142" s="125" t="s">
        <v>112</v>
      </c>
      <c r="G142" s="125" t="s">
        <v>113</v>
      </c>
      <c r="H142" s="126">
        <v>0.01</v>
      </c>
      <c r="I142" s="126">
        <v>0.01</v>
      </c>
      <c r="J142" s="126">
        <v>0.01</v>
      </c>
      <c r="K142" s="125" t="s">
        <v>211</v>
      </c>
      <c r="L142" s="125" t="s">
        <v>7564</v>
      </c>
      <c r="M142" s="152">
        <v>8.5000000000000006E-3</v>
      </c>
      <c r="N142" s="127" t="s">
        <v>44</v>
      </c>
      <c r="O142" s="154">
        <v>44165</v>
      </c>
      <c r="P142" s="152">
        <v>4.2565719368E-2</v>
      </c>
      <c r="Q142" s="152">
        <v>0.15584767148000001</v>
      </c>
      <c r="R142" s="152">
        <v>0.14367362242000001</v>
      </c>
      <c r="S142" s="152">
        <v>0.24918927725000001</v>
      </c>
      <c r="T142" s="152">
        <v>0.43535713315000002</v>
      </c>
      <c r="U142" s="152">
        <v>4.0313096252999996</v>
      </c>
      <c r="V142" s="152">
        <v>3.820368813</v>
      </c>
      <c r="W142" s="152">
        <v>1.2534323046</v>
      </c>
      <c r="X142" s="152">
        <v>0.98922838139999991</v>
      </c>
      <c r="Y142" s="152">
        <v>1.0379860212000001</v>
      </c>
      <c r="Z142" s="152">
        <v>0.17414762663000002</v>
      </c>
      <c r="AA142" s="152">
        <v>0.17579357182999999</v>
      </c>
      <c r="AB142" s="175">
        <v>0.24018175343000001</v>
      </c>
      <c r="AC142" s="174">
        <v>0.10032106715</v>
      </c>
      <c r="AD142" s="152">
        <v>-0.13624658178000001</v>
      </c>
      <c r="AE142" s="152">
        <v>-0.27878343162000002</v>
      </c>
      <c r="AF142" s="178">
        <v>1.5472659520000001</v>
      </c>
      <c r="AG142" s="177">
        <v>61984.109980000001</v>
      </c>
      <c r="AH142" s="177">
        <v>-20170.36724</v>
      </c>
      <c r="AI142" s="127">
        <v>0</v>
      </c>
      <c r="AJ142" s="127">
        <v>0</v>
      </c>
      <c r="AK142" s="127">
        <v>0.13320227870000001</v>
      </c>
    </row>
    <row r="143" spans="1:37" ht="14.65" customHeight="1" x14ac:dyDescent="0.25">
      <c r="A143" s="39"/>
      <c r="B143" s="128">
        <v>39255695000198</v>
      </c>
      <c r="C143" s="124" t="s">
        <v>7755</v>
      </c>
      <c r="D143" s="121"/>
      <c r="E143" s="125" t="s">
        <v>7738</v>
      </c>
      <c r="F143" s="125" t="s">
        <v>112</v>
      </c>
      <c r="G143" s="125" t="s">
        <v>113</v>
      </c>
      <c r="H143" s="126">
        <v>0.01</v>
      </c>
      <c r="I143" s="126">
        <v>0.01</v>
      </c>
      <c r="J143" s="126">
        <v>0.01</v>
      </c>
      <c r="K143" s="125" t="s">
        <v>211</v>
      </c>
      <c r="L143" s="125" t="s">
        <v>7564</v>
      </c>
      <c r="M143" s="152">
        <v>0.01</v>
      </c>
      <c r="N143" s="127" t="s">
        <v>44</v>
      </c>
      <c r="O143" s="154">
        <v>44165</v>
      </c>
      <c r="P143" s="152">
        <v>9.0612276836000011E-3</v>
      </c>
      <c r="Q143" s="152">
        <v>-5.8392389545999998E-3</v>
      </c>
      <c r="R143" s="152">
        <v>0.11167718538</v>
      </c>
      <c r="S143" s="152">
        <v>0.27736764020999999</v>
      </c>
      <c r="T143" s="152">
        <v>0.33960544126000003</v>
      </c>
      <c r="U143" s="152">
        <v>0.85816978827000001</v>
      </c>
      <c r="V143" s="152">
        <v>-0.14314006864000001</v>
      </c>
      <c r="W143" s="152">
        <v>0.97429012712000007</v>
      </c>
      <c r="X143" s="152">
        <v>1.1010904834999999</v>
      </c>
      <c r="Y143" s="152">
        <v>0.80969317813999997</v>
      </c>
      <c r="Z143" s="152">
        <v>0.16299888441999999</v>
      </c>
      <c r="AA143" s="152">
        <v>0.17082484276999998</v>
      </c>
      <c r="AB143" s="175">
        <v>6.5477733334999996E-2</v>
      </c>
      <c r="AC143" s="174">
        <v>5.9860641723999998E-2</v>
      </c>
      <c r="AD143" s="152">
        <v>-0.15708527319999999</v>
      </c>
      <c r="AE143" s="152">
        <v>-0.21053876869999999</v>
      </c>
      <c r="AF143" s="178">
        <v>1.50405856</v>
      </c>
      <c r="AG143" s="177">
        <v>296189.36867</v>
      </c>
      <c r="AH143" s="177">
        <v>-75199.520850000001</v>
      </c>
      <c r="AI143" s="127">
        <v>1.1300963886E-3</v>
      </c>
      <c r="AJ143" s="127">
        <v>2.3645874122999997E-3</v>
      </c>
      <c r="AK143" s="127">
        <v>6.4559553003000009E-2</v>
      </c>
    </row>
    <row r="144" spans="1:37" ht="14.65" customHeight="1" x14ac:dyDescent="0.25">
      <c r="A144" s="39"/>
      <c r="B144" s="128">
        <v>32163162000137</v>
      </c>
      <c r="C144" s="124" t="s">
        <v>7756</v>
      </c>
      <c r="D144" s="121" t="s">
        <v>3267</v>
      </c>
      <c r="E144" s="125" t="s">
        <v>7738</v>
      </c>
      <c r="F144" s="125" t="s">
        <v>112</v>
      </c>
      <c r="G144" s="125" t="s">
        <v>4570</v>
      </c>
      <c r="H144" s="126">
        <v>1000</v>
      </c>
      <c r="I144" s="126">
        <v>1000</v>
      </c>
      <c r="J144" s="126">
        <v>1000</v>
      </c>
      <c r="K144" s="125" t="s">
        <v>212</v>
      </c>
      <c r="L144" s="125" t="s">
        <v>7581</v>
      </c>
      <c r="M144" s="152">
        <v>0.01</v>
      </c>
      <c r="N144" s="127" t="s">
        <v>44</v>
      </c>
      <c r="O144" s="154">
        <v>43606</v>
      </c>
      <c r="P144" s="152">
        <v>6.2663363587000002E-3</v>
      </c>
      <c r="Q144" s="152">
        <v>1.2180276626E-3</v>
      </c>
      <c r="R144" s="152">
        <v>9.2238205030000006E-2</v>
      </c>
      <c r="S144" s="152">
        <v>0.30454453759</v>
      </c>
      <c r="T144" s="152">
        <v>0.23527324027999999</v>
      </c>
      <c r="U144" s="152">
        <v>0.59347151776999996</v>
      </c>
      <c r="V144" s="152">
        <v>2.9858097021E-2</v>
      </c>
      <c r="W144" s="152">
        <v>0.80470126640000006</v>
      </c>
      <c r="X144" s="152">
        <v>1.2089769803999999</v>
      </c>
      <c r="Y144" s="152">
        <v>0.56094253657000004</v>
      </c>
      <c r="Z144" s="152">
        <v>9.6929282812000001E-2</v>
      </c>
      <c r="AA144" s="152">
        <v>0.10956322389000001</v>
      </c>
      <c r="AB144" s="175">
        <v>-0.16104999428</v>
      </c>
      <c r="AC144" s="174">
        <v>0.20482898307</v>
      </c>
      <c r="AD144" s="152">
        <v>-0.11383749993</v>
      </c>
      <c r="AE144" s="152">
        <v>-0.22763093234999998</v>
      </c>
      <c r="AF144" s="178">
        <v>1.7916784269999999</v>
      </c>
      <c r="AG144" s="177">
        <v>65642.003769999996</v>
      </c>
      <c r="AH144" s="177">
        <v>-7464.1171899999999</v>
      </c>
      <c r="AI144" s="127">
        <v>0</v>
      </c>
      <c r="AJ144" s="127">
        <v>0</v>
      </c>
      <c r="AK144" s="127">
        <v>0.73554841707999996</v>
      </c>
    </row>
    <row r="145" spans="1:37" ht="14.65" customHeight="1" x14ac:dyDescent="0.25">
      <c r="A145" s="39"/>
      <c r="B145" s="128">
        <v>38110528000196</v>
      </c>
      <c r="C145" s="124" t="s">
        <v>7757</v>
      </c>
      <c r="D145" s="121"/>
      <c r="E145" s="125" t="s">
        <v>7738</v>
      </c>
      <c r="F145" s="125" t="s">
        <v>112</v>
      </c>
      <c r="G145" s="125" t="s">
        <v>4570</v>
      </c>
      <c r="H145" s="126">
        <v>0.01</v>
      </c>
      <c r="I145" s="126">
        <v>0.01</v>
      </c>
      <c r="J145" s="126">
        <v>0.01</v>
      </c>
      <c r="K145" s="125" t="s">
        <v>212</v>
      </c>
      <c r="L145" s="125" t="s">
        <v>7581</v>
      </c>
      <c r="M145" s="152">
        <v>6.0000000000000001E-3</v>
      </c>
      <c r="N145" s="127" t="s">
        <v>44</v>
      </c>
      <c r="O145" s="154">
        <v>44250</v>
      </c>
      <c r="P145" s="152">
        <v>-1.0619987773E-2</v>
      </c>
      <c r="Q145" s="152">
        <v>2.5897108142000001E-2</v>
      </c>
      <c r="R145" s="152">
        <v>0.11383383222000001</v>
      </c>
      <c r="S145" s="152">
        <v>0.23747710115000001</v>
      </c>
      <c r="T145" s="152">
        <v>0.36564895210000004</v>
      </c>
      <c r="U145" s="152">
        <v>-1.0057966731000001</v>
      </c>
      <c r="V145" s="152">
        <v>0.63482824831000007</v>
      </c>
      <c r="W145" s="152">
        <v>0.99310506880999994</v>
      </c>
      <c r="X145" s="152">
        <v>0.94273353564999995</v>
      </c>
      <c r="Y145" s="152">
        <v>0.87178656799999998</v>
      </c>
      <c r="Z145" s="152">
        <v>9.4674011932000007E-2</v>
      </c>
      <c r="AA145" s="152">
        <v>0.10787378590999999</v>
      </c>
      <c r="AB145" s="175">
        <v>3.9867391667999998E-2</v>
      </c>
      <c r="AC145" s="174">
        <v>8.1267265266000005E-2</v>
      </c>
      <c r="AD145" s="152">
        <v>-7.4786648260999997E-2</v>
      </c>
      <c r="AE145" s="152">
        <v>-0.14178106571000001</v>
      </c>
      <c r="AF145" s="178">
        <v>1.5456292149999999</v>
      </c>
      <c r="AG145" s="177">
        <v>177490.36674999999</v>
      </c>
      <c r="AH145" s="177">
        <v>-27665.097109999999</v>
      </c>
      <c r="AI145" s="127">
        <v>0</v>
      </c>
      <c r="AJ145" s="127">
        <v>0</v>
      </c>
      <c r="AK145" s="127">
        <v>0.69729850271000005</v>
      </c>
    </row>
    <row r="146" spans="1:37" ht="14.65" customHeight="1" x14ac:dyDescent="0.25">
      <c r="A146" s="39"/>
      <c r="B146" s="128">
        <v>8973942000168</v>
      </c>
      <c r="C146" s="124" t="s">
        <v>7758</v>
      </c>
      <c r="D146" s="121"/>
      <c r="E146" s="125" t="s">
        <v>7738</v>
      </c>
      <c r="F146" s="125" t="s">
        <v>112</v>
      </c>
      <c r="G146" s="125" t="s">
        <v>7759</v>
      </c>
      <c r="H146" s="126">
        <v>0.01</v>
      </c>
      <c r="I146" s="126">
        <v>0.01</v>
      </c>
      <c r="J146" s="126">
        <v>0.01</v>
      </c>
      <c r="K146" s="125" t="s">
        <v>212</v>
      </c>
      <c r="L146" s="125" t="s">
        <v>219</v>
      </c>
      <c r="M146" s="152">
        <v>0.01</v>
      </c>
      <c r="N146" s="127" t="s">
        <v>44</v>
      </c>
      <c r="O146" s="154">
        <v>39357</v>
      </c>
      <c r="P146" s="152">
        <v>0.11759032619</v>
      </c>
      <c r="Q146" s="152">
        <v>0.19378104836999999</v>
      </c>
      <c r="R146" s="152">
        <v>3.7580226753999996E-2</v>
      </c>
      <c r="S146" s="152">
        <v>9.9652902818000003E-2</v>
      </c>
      <c r="T146" s="152">
        <v>-0.21934157554</v>
      </c>
      <c r="U146" s="152">
        <v>11.136732113999999</v>
      </c>
      <c r="V146" s="152">
        <v>4.7502478972000004</v>
      </c>
      <c r="W146" s="152">
        <v>0.32785607710000003</v>
      </c>
      <c r="X146" s="152">
        <v>0.39560080933000003</v>
      </c>
      <c r="Y146" s="152">
        <v>-0.52295798540000005</v>
      </c>
      <c r="Z146" s="152">
        <v>0.21500592829999998</v>
      </c>
      <c r="AA146" s="152">
        <v>0.23717324982000001</v>
      </c>
      <c r="AB146" s="175">
        <v>-0.22177172321999999</v>
      </c>
      <c r="AC146" s="174">
        <v>-0.13815973570000001</v>
      </c>
      <c r="AD146" s="152">
        <v>-0.23851812485000001</v>
      </c>
      <c r="AE146" s="152">
        <v>-0.61740729283999995</v>
      </c>
      <c r="AF146" s="178">
        <v>1.7416444639999999</v>
      </c>
      <c r="AG146" s="177">
        <v>57600.845009999997</v>
      </c>
      <c r="AH146" s="177">
        <v>-13816.705480000001</v>
      </c>
      <c r="AI146" s="127">
        <v>0</v>
      </c>
      <c r="AJ146" s="127">
        <v>0</v>
      </c>
      <c r="AK146" s="127">
        <v>0</v>
      </c>
    </row>
    <row r="147" spans="1:37" ht="14.65" customHeight="1" x14ac:dyDescent="0.25">
      <c r="A147" s="39"/>
      <c r="B147" s="128">
        <v>51681561000134</v>
      </c>
      <c r="C147" s="124" t="s">
        <v>7760</v>
      </c>
      <c r="D147" s="121"/>
      <c r="E147" s="125" t="s">
        <v>7738</v>
      </c>
      <c r="F147" s="125" t="s">
        <v>112</v>
      </c>
      <c r="G147" s="125" t="s">
        <v>6915</v>
      </c>
      <c r="H147" s="126">
        <v>0.01</v>
      </c>
      <c r="I147" s="126">
        <v>0.01</v>
      </c>
      <c r="J147" s="126">
        <v>0.01</v>
      </c>
      <c r="K147" s="125" t="s">
        <v>211</v>
      </c>
      <c r="L147" s="125" t="s">
        <v>7564</v>
      </c>
      <c r="M147" s="152">
        <v>8.0000000000000002E-3</v>
      </c>
      <c r="N147" s="127" t="s">
        <v>44</v>
      </c>
      <c r="O147" s="154">
        <v>45194</v>
      </c>
      <c r="P147" s="152">
        <v>5.6627065551E-2</v>
      </c>
      <c r="Q147" s="152">
        <v>0.1542684889</v>
      </c>
      <c r="R147" s="152">
        <v>5.4849994222999993E-2</v>
      </c>
      <c r="S147" s="152" t="s">
        <v>44</v>
      </c>
      <c r="T147" s="152" t="s">
        <v>44</v>
      </c>
      <c r="U147" s="152">
        <v>5.3630301049</v>
      </c>
      <c r="V147" s="152">
        <v>3.7816575521</v>
      </c>
      <c r="W147" s="152">
        <v>0.47852036798999997</v>
      </c>
      <c r="X147" s="152" t="s">
        <v>44</v>
      </c>
      <c r="Y147" s="152" t="s">
        <v>44</v>
      </c>
      <c r="Z147" s="152">
        <v>0.19598495802999999</v>
      </c>
      <c r="AA147" s="152">
        <v>0.19157266526</v>
      </c>
      <c r="AB147" s="175">
        <v>-0.18036861503000001</v>
      </c>
      <c r="AC147" s="174">
        <v>-0.12662492932</v>
      </c>
      <c r="AD147" s="152">
        <v>-0.18435149353999999</v>
      </c>
      <c r="AE147" s="152">
        <v>-0.20372334313999999</v>
      </c>
      <c r="AF147" s="178">
        <v>1.110684158</v>
      </c>
      <c r="AG147" s="177">
        <v>14767.968559999999</v>
      </c>
      <c r="AH147" s="177">
        <v>-5111.7248799999998</v>
      </c>
      <c r="AI147" s="127">
        <v>0</v>
      </c>
      <c r="AJ147" s="127">
        <v>0</v>
      </c>
      <c r="AK147" s="127">
        <v>0</v>
      </c>
    </row>
    <row r="148" spans="1:37" ht="14.65" customHeight="1" x14ac:dyDescent="0.25">
      <c r="A148" s="39"/>
      <c r="B148" s="128">
        <v>5100191000187</v>
      </c>
      <c r="C148" s="124" t="s">
        <v>7761</v>
      </c>
      <c r="D148" s="121" t="s">
        <v>3266</v>
      </c>
      <c r="E148" s="125" t="s">
        <v>7738</v>
      </c>
      <c r="F148" s="125" t="s">
        <v>112</v>
      </c>
      <c r="G148" s="125" t="s">
        <v>164</v>
      </c>
      <c r="H148" s="126">
        <v>0.01</v>
      </c>
      <c r="I148" s="126">
        <v>0.01</v>
      </c>
      <c r="J148" s="126">
        <v>0.01</v>
      </c>
      <c r="K148" s="125" t="s">
        <v>211</v>
      </c>
      <c r="L148" s="125" t="s">
        <v>7564</v>
      </c>
      <c r="M148" s="152">
        <v>0.02</v>
      </c>
      <c r="N148" s="127" t="s">
        <v>44</v>
      </c>
      <c r="O148" s="154">
        <v>37456</v>
      </c>
      <c r="P148" s="152">
        <v>4.9295163948000001E-2</v>
      </c>
      <c r="Q148" s="152">
        <v>0.10546907991</v>
      </c>
      <c r="R148" s="152">
        <v>8.4769035110999993E-2</v>
      </c>
      <c r="S148" s="152">
        <v>0.26971962963000001</v>
      </c>
      <c r="T148" s="152">
        <v>0.21713267209000001</v>
      </c>
      <c r="U148" s="152">
        <v>4.6686411471999998</v>
      </c>
      <c r="V148" s="152">
        <v>2.5854142046999997</v>
      </c>
      <c r="W148" s="152">
        <v>0.73953899995000005</v>
      </c>
      <c r="X148" s="152">
        <v>1.0707295097</v>
      </c>
      <c r="Y148" s="152">
        <v>0.51769147951999994</v>
      </c>
      <c r="Z148" s="152">
        <v>0.13867748970999999</v>
      </c>
      <c r="AA148" s="152">
        <v>0.20597147479</v>
      </c>
      <c r="AB148" s="175">
        <v>-0.12620637308999999</v>
      </c>
      <c r="AC148" s="174">
        <v>0.22870975268999999</v>
      </c>
      <c r="AD148" s="152">
        <v>-0.12266677333000001</v>
      </c>
      <c r="AE148" s="152">
        <v>-0.51511990115999995</v>
      </c>
      <c r="AF148" s="178">
        <v>20.628125939</v>
      </c>
      <c r="AG148" s="177">
        <v>501010.53532000002</v>
      </c>
      <c r="AH148" s="177">
        <v>-82075.460779999994</v>
      </c>
      <c r="AI148" s="127">
        <v>0</v>
      </c>
      <c r="AJ148" s="127">
        <v>0</v>
      </c>
      <c r="AK148" s="127">
        <v>0</v>
      </c>
    </row>
    <row r="149" spans="1:37" ht="14.65" customHeight="1" x14ac:dyDescent="0.25">
      <c r="A149" s="39"/>
      <c r="B149" s="128">
        <v>14213331000114</v>
      </c>
      <c r="C149" s="124" t="s">
        <v>7762</v>
      </c>
      <c r="D149" s="121" t="s">
        <v>3267</v>
      </c>
      <c r="E149" s="125" t="s">
        <v>7738</v>
      </c>
      <c r="F149" s="125" t="s">
        <v>112</v>
      </c>
      <c r="G149" s="125" t="s">
        <v>164</v>
      </c>
      <c r="H149" s="126">
        <v>0.01</v>
      </c>
      <c r="I149" s="126">
        <v>0.01</v>
      </c>
      <c r="J149" s="126">
        <v>0.01</v>
      </c>
      <c r="K149" s="125" t="s">
        <v>211</v>
      </c>
      <c r="L149" s="125" t="s">
        <v>219</v>
      </c>
      <c r="M149" s="152">
        <v>0.01</v>
      </c>
      <c r="N149" s="127" t="s">
        <v>44</v>
      </c>
      <c r="O149" s="154">
        <v>40889</v>
      </c>
      <c r="P149" s="152">
        <v>0.10911159576</v>
      </c>
      <c r="Q149" s="152">
        <v>0.10722942515</v>
      </c>
      <c r="R149" s="152">
        <v>5.9409171513999999E-2</v>
      </c>
      <c r="S149" s="152">
        <v>0.27026689043000002</v>
      </c>
      <c r="T149" s="152">
        <v>0.23495932924000001</v>
      </c>
      <c r="U149" s="152">
        <v>10.333729413999999</v>
      </c>
      <c r="V149" s="152">
        <v>2.6285663930999998</v>
      </c>
      <c r="W149" s="152">
        <v>0.51829538029</v>
      </c>
      <c r="X149" s="152">
        <v>1.0729020185</v>
      </c>
      <c r="Y149" s="152">
        <v>0.56019410442999995</v>
      </c>
      <c r="Z149" s="152">
        <v>0.16449638672</v>
      </c>
      <c r="AA149" s="152">
        <v>0.18528742883999999</v>
      </c>
      <c r="AB149" s="175">
        <v>-0.22382496045</v>
      </c>
      <c r="AC149" s="174">
        <v>4.3088612642E-2</v>
      </c>
      <c r="AD149" s="152">
        <v>-0.14658133853999999</v>
      </c>
      <c r="AE149" s="152">
        <v>-0.47592393593999999</v>
      </c>
      <c r="AF149" s="178">
        <v>2.8864229190000001</v>
      </c>
      <c r="AG149" s="177">
        <v>746962.85462999996</v>
      </c>
      <c r="AH149" s="177">
        <v>-56388.778380000003</v>
      </c>
      <c r="AI149" s="127">
        <v>1.796595386E-4</v>
      </c>
      <c r="AJ149" s="127">
        <v>3.7591544203000005E-4</v>
      </c>
      <c r="AK149" s="127">
        <v>0</v>
      </c>
    </row>
    <row r="150" spans="1:37" ht="14.65" customHeight="1" x14ac:dyDescent="0.25">
      <c r="A150" s="39"/>
      <c r="B150" s="128">
        <v>18690918000175</v>
      </c>
      <c r="C150" s="124" t="s">
        <v>7763</v>
      </c>
      <c r="D150" s="121" t="s">
        <v>3266</v>
      </c>
      <c r="E150" s="125" t="s">
        <v>7738</v>
      </c>
      <c r="F150" s="125" t="s">
        <v>112</v>
      </c>
      <c r="G150" s="125" t="s">
        <v>113</v>
      </c>
      <c r="H150" s="126">
        <v>0.01</v>
      </c>
      <c r="I150" s="126">
        <v>0.01</v>
      </c>
      <c r="J150" s="126">
        <v>0.01</v>
      </c>
      <c r="K150" s="125" t="s">
        <v>7742</v>
      </c>
      <c r="L150" s="125" t="s">
        <v>7764</v>
      </c>
      <c r="M150" s="152">
        <v>0.02</v>
      </c>
      <c r="N150" s="127" t="s">
        <v>44</v>
      </c>
      <c r="O150" s="154">
        <v>41569</v>
      </c>
      <c r="P150" s="152">
        <v>3.7373217718E-2</v>
      </c>
      <c r="Q150" s="152">
        <v>9.3784859850999991E-2</v>
      </c>
      <c r="R150" s="152">
        <v>3.7658627552000001E-2</v>
      </c>
      <c r="S150" s="152">
        <v>0.23077872268999999</v>
      </c>
      <c r="T150" s="152">
        <v>0.20231608327</v>
      </c>
      <c r="U150" s="152">
        <v>3.5395387308999999</v>
      </c>
      <c r="V150" s="152">
        <v>2.2989933073</v>
      </c>
      <c r="W150" s="152">
        <v>0.32854005856000001</v>
      </c>
      <c r="X150" s="152">
        <v>0.91614239914999995</v>
      </c>
      <c r="Y150" s="152">
        <v>0.48236551171000003</v>
      </c>
      <c r="Z150" s="152">
        <v>0.15670082119000001</v>
      </c>
      <c r="AA150" s="152">
        <v>0.23338703495000002</v>
      </c>
      <c r="AB150" s="175">
        <v>-0.36958977208999999</v>
      </c>
      <c r="AC150" s="174">
        <v>-3.8217476978000001E-2</v>
      </c>
      <c r="AD150" s="152">
        <v>-0.14274247524</v>
      </c>
      <c r="AE150" s="152">
        <v>-0.50385573641999992</v>
      </c>
      <c r="AF150" s="178">
        <v>1.882809958</v>
      </c>
      <c r="AG150" s="177">
        <v>18789.98818</v>
      </c>
      <c r="AH150" s="177">
        <v>-7423.6793100000004</v>
      </c>
      <c r="AI150" s="127">
        <v>4.5609111396000001E-10</v>
      </c>
      <c r="AJ150" s="127">
        <v>9.5431444412000001E-10</v>
      </c>
      <c r="AK150" s="127">
        <v>0</v>
      </c>
    </row>
    <row r="151" spans="1:37" ht="14.65" customHeight="1" x14ac:dyDescent="0.25">
      <c r="A151" s="39"/>
      <c r="B151" s="128">
        <v>46134050000162</v>
      </c>
      <c r="C151" s="124" t="s">
        <v>7765</v>
      </c>
      <c r="D151" s="121"/>
      <c r="E151" s="125" t="s">
        <v>7738</v>
      </c>
      <c r="F151" s="125" t="s">
        <v>112</v>
      </c>
      <c r="G151" s="125" t="s">
        <v>7739</v>
      </c>
      <c r="H151" s="126">
        <v>0.01</v>
      </c>
      <c r="I151" s="126">
        <v>0.01</v>
      </c>
      <c r="J151" s="126">
        <v>0.01</v>
      </c>
      <c r="K151" s="125" t="s">
        <v>211</v>
      </c>
      <c r="L151" s="125" t="s">
        <v>7564</v>
      </c>
      <c r="M151" s="152">
        <v>2E-3</v>
      </c>
      <c r="N151" s="127" t="s">
        <v>44</v>
      </c>
      <c r="O151" s="154">
        <v>44715</v>
      </c>
      <c r="P151" s="152">
        <v>9.8577231331000006E-2</v>
      </c>
      <c r="Q151" s="152">
        <v>0.31117742525000003</v>
      </c>
      <c r="R151" s="152">
        <v>0.20856550223</v>
      </c>
      <c r="S151" s="152">
        <v>0.36106443343</v>
      </c>
      <c r="T151" s="152" t="s">
        <v>44</v>
      </c>
      <c r="U151" s="152">
        <v>9.3360419464</v>
      </c>
      <c r="V151" s="152">
        <v>7.6280416602000001</v>
      </c>
      <c r="W151" s="152">
        <v>1.8195597336</v>
      </c>
      <c r="X151" s="152">
        <v>1.4333489345999999</v>
      </c>
      <c r="Y151" s="152" t="s">
        <v>44</v>
      </c>
      <c r="Z151" s="152">
        <v>0.23135241306000001</v>
      </c>
      <c r="AA151" s="152">
        <v>0.27209494624000002</v>
      </c>
      <c r="AB151" s="175">
        <v>0.49300491922</v>
      </c>
      <c r="AC151" s="174">
        <v>-0.15819999953</v>
      </c>
      <c r="AD151" s="152">
        <v>-0.20290334001000002</v>
      </c>
      <c r="AE151" s="152">
        <v>-0.40341112565999998</v>
      </c>
      <c r="AF151" s="178">
        <v>1.110110562</v>
      </c>
      <c r="AG151" s="177">
        <v>43310.0815</v>
      </c>
      <c r="AH151" s="177">
        <v>-3480.8095201000001</v>
      </c>
      <c r="AI151" s="127">
        <v>0</v>
      </c>
      <c r="AJ151" s="127">
        <v>0</v>
      </c>
      <c r="AK151" s="127">
        <v>0</v>
      </c>
    </row>
    <row r="152" spans="1:37" ht="14.65" customHeight="1" x14ac:dyDescent="0.25">
      <c r="A152" s="39"/>
      <c r="B152" s="128">
        <v>2020528000158</v>
      </c>
      <c r="C152" s="124" t="s">
        <v>7766</v>
      </c>
      <c r="D152" s="121"/>
      <c r="E152" s="125" t="s">
        <v>7738</v>
      </c>
      <c r="F152" s="125" t="s">
        <v>112</v>
      </c>
      <c r="G152" s="125" t="s">
        <v>7759</v>
      </c>
      <c r="H152" s="126">
        <v>0.01</v>
      </c>
      <c r="I152" s="126">
        <v>0.01</v>
      </c>
      <c r="J152" s="126">
        <v>0.01</v>
      </c>
      <c r="K152" s="125" t="s">
        <v>212</v>
      </c>
      <c r="L152" s="125" t="s">
        <v>219</v>
      </c>
      <c r="M152" s="152">
        <v>0.02</v>
      </c>
      <c r="N152" s="127" t="s">
        <v>44</v>
      </c>
      <c r="O152" s="154">
        <v>35718</v>
      </c>
      <c r="P152" s="152">
        <v>0.12361818002</v>
      </c>
      <c r="Q152" s="152">
        <v>0.23742405029999999</v>
      </c>
      <c r="R152" s="152">
        <v>0.15340958167999999</v>
      </c>
      <c r="S152" s="152">
        <v>0.20195841909999998</v>
      </c>
      <c r="T152" s="152">
        <v>0.12517391009000001</v>
      </c>
      <c r="U152" s="152">
        <v>11.707617453000001</v>
      </c>
      <c r="V152" s="152">
        <v>5.8200897618000003</v>
      </c>
      <c r="W152" s="152">
        <v>1.3383704141000001</v>
      </c>
      <c r="X152" s="152">
        <v>0.80173192939000004</v>
      </c>
      <c r="Y152" s="152">
        <v>0.29844180562</v>
      </c>
      <c r="Z152" s="152">
        <v>0.16196094327000002</v>
      </c>
      <c r="AA152" s="152">
        <v>0.24864065328999999</v>
      </c>
      <c r="AB152" s="175">
        <v>0.30013716261000001</v>
      </c>
      <c r="AC152" s="174">
        <v>7.8600282233999993E-2</v>
      </c>
      <c r="AD152" s="152">
        <v>-0.17342026367999999</v>
      </c>
      <c r="AE152" s="152">
        <v>-0.60025823088000008</v>
      </c>
      <c r="AF152" s="178">
        <v>18.280588000000002</v>
      </c>
      <c r="AG152" s="177">
        <v>141633.26014999999</v>
      </c>
      <c r="AH152" s="177">
        <v>-38004.941149999999</v>
      </c>
      <c r="AI152" s="127">
        <v>0</v>
      </c>
      <c r="AJ152" s="127">
        <v>0</v>
      </c>
      <c r="AK152" s="127">
        <v>0</v>
      </c>
    </row>
    <row r="153" spans="1:37" ht="14.65" customHeight="1" x14ac:dyDescent="0.25">
      <c r="A153" s="39"/>
      <c r="B153" s="128">
        <v>30530779000118</v>
      </c>
      <c r="C153" s="124" t="s">
        <v>7767</v>
      </c>
      <c r="D153" s="121" t="s">
        <v>3310</v>
      </c>
      <c r="E153" s="125" t="s">
        <v>7738</v>
      </c>
      <c r="F153" s="125" t="s">
        <v>112</v>
      </c>
      <c r="G153" s="125" t="s">
        <v>113</v>
      </c>
      <c r="H153" s="126">
        <v>0.01</v>
      </c>
      <c r="I153" s="126">
        <v>0.01</v>
      </c>
      <c r="J153" s="126">
        <v>0.01</v>
      </c>
      <c r="K153" s="125" t="s">
        <v>212</v>
      </c>
      <c r="L153" s="125" t="s">
        <v>219</v>
      </c>
      <c r="M153" s="152">
        <v>0.01</v>
      </c>
      <c r="N153" s="127" t="s">
        <v>7768</v>
      </c>
      <c r="O153" s="154">
        <v>43356</v>
      </c>
      <c r="P153" s="152">
        <v>7.5235511278000003E-2</v>
      </c>
      <c r="Q153" s="152">
        <v>0.17169806736999998</v>
      </c>
      <c r="R153" s="152">
        <v>0.56855453025000002</v>
      </c>
      <c r="S153" s="152">
        <v>0.66963089354000005</v>
      </c>
      <c r="T153" s="152">
        <v>0.51395469355000001</v>
      </c>
      <c r="U153" s="152">
        <v>7.1253968048000003</v>
      </c>
      <c r="V153" s="152">
        <v>4.2089171792000002</v>
      </c>
      <c r="W153" s="152">
        <v>4.9601632030000005</v>
      </c>
      <c r="X153" s="152">
        <v>2.6582920912999999</v>
      </c>
      <c r="Y153" s="152">
        <v>1.2253796867</v>
      </c>
      <c r="Z153" s="152">
        <v>0.27545629896000001</v>
      </c>
      <c r="AA153" s="152">
        <v>0.25374901545</v>
      </c>
      <c r="AB153" s="175">
        <v>1.6792307496000001</v>
      </c>
      <c r="AC153" s="174">
        <v>0.25586981196000003</v>
      </c>
      <c r="AD153" s="152">
        <v>-0.18893468698999999</v>
      </c>
      <c r="AE153" s="152">
        <v>-0.44200662326000001</v>
      </c>
      <c r="AF153" s="178">
        <v>2.0753816129999998</v>
      </c>
      <c r="AG153" s="177">
        <v>68875.739220000003</v>
      </c>
      <c r="AH153" s="177">
        <v>-345.61142998000003</v>
      </c>
      <c r="AI153" s="127">
        <v>0</v>
      </c>
      <c r="AJ153" s="127">
        <v>0</v>
      </c>
      <c r="AK153" s="127">
        <v>0</v>
      </c>
    </row>
    <row r="154" spans="1:37" ht="14.65" customHeight="1" x14ac:dyDescent="0.25">
      <c r="A154" s="39"/>
      <c r="B154" s="128">
        <v>5100213000109</v>
      </c>
      <c r="C154" s="124" t="s">
        <v>7769</v>
      </c>
      <c r="D154" s="121" t="s">
        <v>3267</v>
      </c>
      <c r="E154" s="125" t="s">
        <v>7738</v>
      </c>
      <c r="F154" s="125" t="s">
        <v>112</v>
      </c>
      <c r="G154" s="125" t="s">
        <v>113</v>
      </c>
      <c r="H154" s="126">
        <v>0.01</v>
      </c>
      <c r="I154" s="126">
        <v>0.01</v>
      </c>
      <c r="J154" s="126">
        <v>0.01</v>
      </c>
      <c r="K154" s="125" t="s">
        <v>212</v>
      </c>
      <c r="L154" s="125" t="s">
        <v>219</v>
      </c>
      <c r="M154" s="152">
        <v>0.02</v>
      </c>
      <c r="N154" s="127" t="s">
        <v>44</v>
      </c>
      <c r="O154" s="154">
        <v>37460</v>
      </c>
      <c r="P154" s="152">
        <v>-2.5372067327000002E-2</v>
      </c>
      <c r="Q154" s="152">
        <v>-2.3393148686999998E-2</v>
      </c>
      <c r="R154" s="152">
        <v>0.10816338799</v>
      </c>
      <c r="S154" s="152">
        <v>0.35859172841000003</v>
      </c>
      <c r="T154" s="152">
        <v>0.21316064296000001</v>
      </c>
      <c r="U154" s="152">
        <v>-2.4029350554</v>
      </c>
      <c r="V154" s="152">
        <v>-0.57344748773999998</v>
      </c>
      <c r="W154" s="152">
        <v>0.94363518099999988</v>
      </c>
      <c r="X154" s="152">
        <v>1.4235328221000001</v>
      </c>
      <c r="Y154" s="152">
        <v>0.50822129884</v>
      </c>
      <c r="Z154" s="152">
        <v>0.14681332478</v>
      </c>
      <c r="AA154" s="152">
        <v>0.23040874672</v>
      </c>
      <c r="AB154" s="175">
        <v>3.3724742106000002E-2</v>
      </c>
      <c r="AC154" s="174">
        <v>0.16549081281</v>
      </c>
      <c r="AD154" s="152">
        <v>-0.14664665149</v>
      </c>
      <c r="AE154" s="152">
        <v>-0.64756440250000002</v>
      </c>
      <c r="AF154" s="178">
        <v>14.931845113</v>
      </c>
      <c r="AG154" s="177">
        <v>68547.449500000002</v>
      </c>
      <c r="AH154" s="177">
        <v>-26052.88017</v>
      </c>
      <c r="AI154" s="127">
        <v>0</v>
      </c>
      <c r="AJ154" s="127">
        <v>0</v>
      </c>
      <c r="AK154" s="127">
        <v>0</v>
      </c>
    </row>
    <row r="155" spans="1:37" ht="14.65" customHeight="1" x14ac:dyDescent="0.25">
      <c r="A155" s="39"/>
      <c r="B155" s="128">
        <v>28588902000100</v>
      </c>
      <c r="C155" s="124" t="s">
        <v>7770</v>
      </c>
      <c r="D155" s="121" t="s">
        <v>3268</v>
      </c>
      <c r="E155" s="125" t="s">
        <v>7738</v>
      </c>
      <c r="F155" s="125" t="s">
        <v>112</v>
      </c>
      <c r="G155" s="125" t="s">
        <v>4570</v>
      </c>
      <c r="H155" s="126">
        <v>1000</v>
      </c>
      <c r="I155" s="126">
        <v>1000</v>
      </c>
      <c r="J155" s="126">
        <v>1000</v>
      </c>
      <c r="K155" s="125" t="s">
        <v>212</v>
      </c>
      <c r="L155" s="125" t="s">
        <v>7581</v>
      </c>
      <c r="M155" s="152">
        <v>0.01</v>
      </c>
      <c r="N155" s="127" t="s">
        <v>44</v>
      </c>
      <c r="O155" s="154">
        <v>43131</v>
      </c>
      <c r="P155" s="152">
        <v>-9.3213367881999996E-3</v>
      </c>
      <c r="Q155" s="152">
        <v>-0.11420022828000001</v>
      </c>
      <c r="R155" s="152">
        <v>0.12294833177999999</v>
      </c>
      <c r="S155" s="152">
        <v>0.33870410739000001</v>
      </c>
      <c r="T155" s="152">
        <v>0.18279706758</v>
      </c>
      <c r="U155" s="152">
        <v>-0.88280417369999997</v>
      </c>
      <c r="V155" s="152">
        <v>-2.7994450377</v>
      </c>
      <c r="W155" s="152">
        <v>1.0726214615</v>
      </c>
      <c r="X155" s="152">
        <v>1.3445832005</v>
      </c>
      <c r="Y155" s="152">
        <v>0.43582793624999999</v>
      </c>
      <c r="Z155" s="152">
        <v>0.16625952394999999</v>
      </c>
      <c r="AA155" s="152">
        <v>0.1803106102</v>
      </c>
      <c r="AB155" s="175">
        <v>0.12942094576999999</v>
      </c>
      <c r="AC155" s="174">
        <v>0.19420736181000001</v>
      </c>
      <c r="AD155" s="152">
        <v>-0.19062439205000001</v>
      </c>
      <c r="AE155" s="152">
        <v>-0.35095178875999999</v>
      </c>
      <c r="AF155" s="178">
        <v>2.010732414</v>
      </c>
      <c r="AG155" s="177">
        <v>46097.013910000001</v>
      </c>
      <c r="AH155" s="177">
        <v>-4375.1635500000002</v>
      </c>
      <c r="AI155" s="127">
        <v>0</v>
      </c>
      <c r="AJ155" s="127">
        <v>0</v>
      </c>
      <c r="AK155" s="127">
        <v>0.96969056419999999</v>
      </c>
    </row>
    <row r="156" spans="1:37" ht="14.65" customHeight="1" x14ac:dyDescent="0.25">
      <c r="A156" s="39"/>
      <c r="B156" s="128">
        <v>48369494000102</v>
      </c>
      <c r="C156" s="124" t="s">
        <v>7771</v>
      </c>
      <c r="D156" s="121"/>
      <c r="E156" s="125" t="s">
        <v>7738</v>
      </c>
      <c r="F156" s="125" t="s">
        <v>112</v>
      </c>
      <c r="G156" s="125" t="s">
        <v>4570</v>
      </c>
      <c r="H156" s="126">
        <v>0.01</v>
      </c>
      <c r="I156" s="126">
        <v>0.01</v>
      </c>
      <c r="J156" s="126">
        <v>0.01</v>
      </c>
      <c r="K156" s="125" t="s">
        <v>212</v>
      </c>
      <c r="L156" s="125" t="s">
        <v>3251</v>
      </c>
      <c r="M156" s="152">
        <v>7.8000000000000005E-3</v>
      </c>
      <c r="N156" s="127" t="s">
        <v>44</v>
      </c>
      <c r="O156" s="154">
        <v>44918</v>
      </c>
      <c r="P156" s="152">
        <v>-3.2257121551000002E-2</v>
      </c>
      <c r="Q156" s="152">
        <v>-0.13221621494000002</v>
      </c>
      <c r="R156" s="152">
        <v>9.0615542662000004E-2</v>
      </c>
      <c r="S156" s="152">
        <v>0.37947680882000001</v>
      </c>
      <c r="T156" s="152" t="s">
        <v>44</v>
      </c>
      <c r="U156" s="152">
        <v>-3.0550040389999999</v>
      </c>
      <c r="V156" s="152">
        <v>-3.2410795703999997</v>
      </c>
      <c r="W156" s="152">
        <v>0.79054489309999998</v>
      </c>
      <c r="X156" s="152">
        <v>1.5064421451000001</v>
      </c>
      <c r="Y156" s="152" t="s">
        <v>44</v>
      </c>
      <c r="Z156" s="152">
        <v>0.19592286565999997</v>
      </c>
      <c r="AA156" s="152">
        <v>0.16898001499999998</v>
      </c>
      <c r="AB156" s="175">
        <v>-1.3717100931E-2</v>
      </c>
      <c r="AC156" s="174">
        <v>0.33021479659000003</v>
      </c>
      <c r="AD156" s="152">
        <v>-0.18940301392999997</v>
      </c>
      <c r="AE156" s="152">
        <v>-0.18940301392999997</v>
      </c>
      <c r="AF156" s="178">
        <v>1.435760929</v>
      </c>
      <c r="AG156" s="177">
        <v>125953.12151</v>
      </c>
      <c r="AH156" s="177">
        <v>44984.52347</v>
      </c>
      <c r="AI156" s="127">
        <v>0</v>
      </c>
      <c r="AJ156" s="127">
        <v>0</v>
      </c>
      <c r="AK156" s="127">
        <v>0.9574510758</v>
      </c>
    </row>
    <row r="157" spans="1:37" ht="14.65" customHeight="1" x14ac:dyDescent="0.25">
      <c r="A157" s="39"/>
      <c r="B157" s="128">
        <v>40903923000178</v>
      </c>
      <c r="C157" s="124" t="s">
        <v>7772</v>
      </c>
      <c r="D157" s="121"/>
      <c r="E157" s="125" t="s">
        <v>7738</v>
      </c>
      <c r="F157" s="125" t="s">
        <v>112</v>
      </c>
      <c r="G157" s="125" t="s">
        <v>4570</v>
      </c>
      <c r="H157" s="126">
        <v>1000</v>
      </c>
      <c r="I157" s="126">
        <v>1000</v>
      </c>
      <c r="J157" s="126">
        <v>1000</v>
      </c>
      <c r="K157" s="125" t="s">
        <v>212</v>
      </c>
      <c r="L157" s="125" t="s">
        <v>3251</v>
      </c>
      <c r="M157" s="152">
        <v>5.0000000000000001E-3</v>
      </c>
      <c r="N157" s="127" t="s">
        <v>44</v>
      </c>
      <c r="O157" s="154">
        <v>44328</v>
      </c>
      <c r="P157" s="152">
        <v>9.7609211479999999E-3</v>
      </c>
      <c r="Q157" s="152">
        <v>-8.3028194689999987E-2</v>
      </c>
      <c r="R157" s="152">
        <v>0.10559606048999999</v>
      </c>
      <c r="S157" s="152">
        <v>0.23341269000000001</v>
      </c>
      <c r="T157" s="152">
        <v>0.20811130375</v>
      </c>
      <c r="U157" s="152">
        <v>0.92443628251999999</v>
      </c>
      <c r="V157" s="152">
        <v>-2.0353100086000002</v>
      </c>
      <c r="W157" s="152">
        <v>0.92123739373000002</v>
      </c>
      <c r="X157" s="152">
        <v>0.92659868865999995</v>
      </c>
      <c r="Y157" s="152">
        <v>0.4961825768</v>
      </c>
      <c r="Z157" s="152">
        <v>0.19203145147</v>
      </c>
      <c r="AA157" s="152">
        <v>0.18877279209</v>
      </c>
      <c r="AB157" s="175">
        <v>5.3734506853999997E-2</v>
      </c>
      <c r="AC157" s="174">
        <v>-0.30717633391999999</v>
      </c>
      <c r="AD157" s="152">
        <v>-0.17276083965000003</v>
      </c>
      <c r="AE157" s="152">
        <v>-0.33656597884</v>
      </c>
      <c r="AF157" s="178">
        <v>1.1178659909999999</v>
      </c>
      <c r="AG157" s="177">
        <v>40382.737379999999</v>
      </c>
      <c r="AH157" s="177">
        <v>2855.1224699999998</v>
      </c>
      <c r="AI157" s="127">
        <v>1.3747244123E-5</v>
      </c>
      <c r="AJ157" s="127">
        <v>2.8764414021999997E-5</v>
      </c>
      <c r="AK157" s="127">
        <v>0.96558880028000005</v>
      </c>
    </row>
    <row r="158" spans="1:37" ht="14.65" customHeight="1" x14ac:dyDescent="0.25">
      <c r="A158" s="39"/>
      <c r="B158" s="128">
        <v>41755394000175</v>
      </c>
      <c r="C158" s="124" t="s">
        <v>7773</v>
      </c>
      <c r="D158" s="121"/>
      <c r="E158" s="125" t="s">
        <v>7738</v>
      </c>
      <c r="F158" s="125" t="s">
        <v>112</v>
      </c>
      <c r="G158" s="125" t="s">
        <v>4570</v>
      </c>
      <c r="H158" s="126">
        <v>1000</v>
      </c>
      <c r="I158" s="126">
        <v>0.01</v>
      </c>
      <c r="J158" s="126">
        <v>1000</v>
      </c>
      <c r="K158" s="125" t="s">
        <v>212</v>
      </c>
      <c r="L158" s="125" t="s">
        <v>3251</v>
      </c>
      <c r="M158" s="152">
        <v>5.0000000000000001E-3</v>
      </c>
      <c r="N158" s="127" t="s">
        <v>44</v>
      </c>
      <c r="O158" s="154">
        <v>44461</v>
      </c>
      <c r="P158" s="152">
        <v>2.2224316926000003E-3</v>
      </c>
      <c r="Q158" s="152">
        <v>-0.11286307966</v>
      </c>
      <c r="R158" s="152">
        <v>0.11806293323</v>
      </c>
      <c r="S158" s="152">
        <v>0.28994485582000001</v>
      </c>
      <c r="T158" s="152">
        <v>0.23125716572000002</v>
      </c>
      <c r="U158" s="152">
        <v>0.21048182451</v>
      </c>
      <c r="V158" s="152">
        <v>-2.7666668714</v>
      </c>
      <c r="W158" s="152">
        <v>1.0300004413000001</v>
      </c>
      <c r="X158" s="152">
        <v>1.1510193519</v>
      </c>
      <c r="Y158" s="152">
        <v>0.55136734202000004</v>
      </c>
      <c r="Z158" s="152">
        <v>0.19190167776</v>
      </c>
      <c r="AA158" s="152">
        <v>0.19799196044999998</v>
      </c>
      <c r="AB158" s="175">
        <v>0.11328464464</v>
      </c>
      <c r="AC158" s="174">
        <v>-0.64674876199999998</v>
      </c>
      <c r="AD158" s="152">
        <v>-0.18215704370000002</v>
      </c>
      <c r="AE158" s="152">
        <v>-0.44837831436000003</v>
      </c>
      <c r="AF158" s="178">
        <v>0.85268413300000001</v>
      </c>
      <c r="AG158" s="177">
        <v>13328.613439999999</v>
      </c>
      <c r="AH158" s="177">
        <v>-3110.1144199999999</v>
      </c>
      <c r="AI158" s="127">
        <v>5.1543795380999999E-5</v>
      </c>
      <c r="AJ158" s="127">
        <v>1.0784903921000001E-4</v>
      </c>
      <c r="AK158" s="127">
        <v>0.90314472663000001</v>
      </c>
    </row>
    <row r="159" spans="1:37" ht="14.65" customHeight="1" x14ac:dyDescent="0.25">
      <c r="A159" s="39"/>
      <c r="B159" s="128">
        <v>40021803000147</v>
      </c>
      <c r="C159" s="124" t="s">
        <v>7774</v>
      </c>
      <c r="D159" s="121"/>
      <c r="E159" s="125" t="s">
        <v>7738</v>
      </c>
      <c r="F159" s="125" t="s">
        <v>112</v>
      </c>
      <c r="G159" s="125" t="s">
        <v>113</v>
      </c>
      <c r="H159" s="126">
        <v>0.01</v>
      </c>
      <c r="I159" s="126">
        <v>0.01</v>
      </c>
      <c r="J159" s="126">
        <v>0.01</v>
      </c>
      <c r="K159" s="125" t="s">
        <v>220</v>
      </c>
      <c r="L159" s="125" t="s">
        <v>7581</v>
      </c>
      <c r="M159" s="152">
        <v>0.01</v>
      </c>
      <c r="N159" s="127" t="s">
        <v>44</v>
      </c>
      <c r="O159" s="154">
        <v>44286</v>
      </c>
      <c r="P159" s="152">
        <v>3.2452249055E-2</v>
      </c>
      <c r="Q159" s="152">
        <v>1.1518477690999999E-2</v>
      </c>
      <c r="R159" s="152">
        <v>0.30252399323000001</v>
      </c>
      <c r="S159" s="152">
        <v>0.77006204608999995</v>
      </c>
      <c r="T159" s="152">
        <v>0.88248561075999998</v>
      </c>
      <c r="U159" s="152">
        <v>3.0734841540000004</v>
      </c>
      <c r="V159" s="152">
        <v>0.28235797510999999</v>
      </c>
      <c r="W159" s="152">
        <v>2.6392690576</v>
      </c>
      <c r="X159" s="152">
        <v>3.0569823864000001</v>
      </c>
      <c r="Y159" s="152">
        <v>2.1040374858999997</v>
      </c>
      <c r="Z159" s="152">
        <v>0.23623778234000001</v>
      </c>
      <c r="AA159" s="152">
        <v>0.24333957565999997</v>
      </c>
      <c r="AB159" s="175">
        <v>0.85274085663999999</v>
      </c>
      <c r="AC159" s="174">
        <v>9.2492817069000005E-2</v>
      </c>
      <c r="AD159" s="152">
        <v>-0.19986399994999998</v>
      </c>
      <c r="AE159" s="152">
        <v>-0.42086091390000002</v>
      </c>
      <c r="AF159" s="178">
        <v>1.4787865</v>
      </c>
      <c r="AG159" s="177">
        <v>80462.013930000001</v>
      </c>
      <c r="AH159" s="177">
        <v>-1815.9806301000001</v>
      </c>
      <c r="AI159" s="127">
        <v>2.7464620577000001E-6</v>
      </c>
      <c r="AJ159" s="127">
        <v>5.7466333626999997E-6</v>
      </c>
      <c r="AK159" s="127">
        <v>4.3766151358000001E-2</v>
      </c>
    </row>
    <row r="160" spans="1:37" ht="14.65" customHeight="1" x14ac:dyDescent="0.25">
      <c r="A160" s="39"/>
      <c r="B160" s="128">
        <v>22632237000128</v>
      </c>
      <c r="C160" s="124" t="s">
        <v>7775</v>
      </c>
      <c r="D160" s="121"/>
      <c r="E160" s="125" t="s">
        <v>7738</v>
      </c>
      <c r="F160" s="125" t="s">
        <v>112</v>
      </c>
      <c r="G160" s="125" t="s">
        <v>113</v>
      </c>
      <c r="H160" s="126">
        <v>0.01</v>
      </c>
      <c r="I160" s="126">
        <v>0.01</v>
      </c>
      <c r="J160" s="126">
        <v>0.01</v>
      </c>
      <c r="K160" s="125" t="s">
        <v>212</v>
      </c>
      <c r="L160" s="125" t="s">
        <v>220</v>
      </c>
      <c r="M160" s="152">
        <v>0.01</v>
      </c>
      <c r="N160" s="127" t="s">
        <v>44</v>
      </c>
      <c r="O160" s="154">
        <v>42367</v>
      </c>
      <c r="P160" s="152">
        <v>-4.3308335206999997E-3</v>
      </c>
      <c r="Q160" s="152">
        <v>-0.16443047307</v>
      </c>
      <c r="R160" s="152">
        <v>0.15817174694</v>
      </c>
      <c r="S160" s="152">
        <v>0.46451573500000004</v>
      </c>
      <c r="T160" s="152">
        <v>0.47537523096000001</v>
      </c>
      <c r="U160" s="152">
        <v>-0.41016412072999997</v>
      </c>
      <c r="V160" s="152">
        <v>-4.0307631498000003</v>
      </c>
      <c r="W160" s="152">
        <v>1.3799163268000001</v>
      </c>
      <c r="X160" s="152">
        <v>1.8440285782999999</v>
      </c>
      <c r="Y160" s="152">
        <v>1.1333978634999999</v>
      </c>
      <c r="Z160" s="152">
        <v>0.19347418629999999</v>
      </c>
      <c r="AA160" s="152">
        <v>0.19213017531999999</v>
      </c>
      <c r="AB160" s="175">
        <v>0.30395166922</v>
      </c>
      <c r="AC160" s="174">
        <v>0.29114927767999998</v>
      </c>
      <c r="AD160" s="152">
        <v>-0.24215121942000001</v>
      </c>
      <c r="AE160" s="152">
        <v>-0.33470661503999999</v>
      </c>
      <c r="AF160" s="178">
        <v>3.112945624</v>
      </c>
      <c r="AG160" s="177">
        <v>660510.53249000001</v>
      </c>
      <c r="AH160" s="177">
        <v>-221017.40655000001</v>
      </c>
      <c r="AI160" s="127">
        <v>0</v>
      </c>
      <c r="AJ160" s="127">
        <v>0</v>
      </c>
      <c r="AK160" s="127">
        <v>0</v>
      </c>
    </row>
    <row r="161" spans="1:37" ht="14.65" customHeight="1" x14ac:dyDescent="0.25">
      <c r="A161" s="39"/>
      <c r="B161" s="128">
        <v>32811422000133</v>
      </c>
      <c r="C161" s="124" t="s">
        <v>7776</v>
      </c>
      <c r="D161" s="121"/>
      <c r="E161" s="125" t="s">
        <v>7738</v>
      </c>
      <c r="F161" s="125" t="s">
        <v>112</v>
      </c>
      <c r="G161" s="125" t="s">
        <v>4570</v>
      </c>
      <c r="H161" s="126">
        <v>25000</v>
      </c>
      <c r="I161" s="126">
        <v>1000</v>
      </c>
      <c r="J161" s="126">
        <v>5000</v>
      </c>
      <c r="K161" s="125" t="s">
        <v>212</v>
      </c>
      <c r="L161" s="125" t="s">
        <v>7581</v>
      </c>
      <c r="M161" s="152">
        <v>5.0000000000000001E-3</v>
      </c>
      <c r="N161" s="127" t="s">
        <v>44</v>
      </c>
      <c r="O161" s="154">
        <v>43606</v>
      </c>
      <c r="P161" s="152">
        <v>7.0837721178000001E-3</v>
      </c>
      <c r="Q161" s="152">
        <v>4.4962342307999998E-3</v>
      </c>
      <c r="R161" s="152">
        <v>0.10343378554999999</v>
      </c>
      <c r="S161" s="152">
        <v>0.33152407502000003</v>
      </c>
      <c r="T161" s="152">
        <v>0.27355710311999998</v>
      </c>
      <c r="U161" s="152">
        <v>0.67088913673999995</v>
      </c>
      <c r="V161" s="152">
        <v>0.11021834889999998</v>
      </c>
      <c r="W161" s="152">
        <v>0.9023733516900001</v>
      </c>
      <c r="X161" s="152">
        <v>1.3160800005</v>
      </c>
      <c r="Y161" s="152">
        <v>0.65221958577999994</v>
      </c>
      <c r="Z161" s="152">
        <v>9.6964498119999992E-2</v>
      </c>
      <c r="AA161" s="152">
        <v>0.10946008576000001</v>
      </c>
      <c r="AB161" s="175">
        <v>-5.6140062334999997E-2</v>
      </c>
      <c r="AC161" s="174">
        <v>0.30176867969999999</v>
      </c>
      <c r="AD161" s="152">
        <v>-0.11266643726</v>
      </c>
      <c r="AE161" s="152">
        <v>-0.22692761079000001</v>
      </c>
      <c r="AF161" s="178">
        <v>1.904409335</v>
      </c>
      <c r="AG161" s="177">
        <v>100432.26676</v>
      </c>
      <c r="AH161" s="177">
        <v>-105374.19253</v>
      </c>
      <c r="AI161" s="127">
        <v>0</v>
      </c>
      <c r="AJ161" s="127">
        <v>0</v>
      </c>
      <c r="AK161" s="127">
        <v>0.73545499933000003</v>
      </c>
    </row>
    <row r="162" spans="1:37" ht="14.65" customHeight="1" x14ac:dyDescent="0.25">
      <c r="A162" s="39"/>
      <c r="B162" s="128">
        <v>21470644000113</v>
      </c>
      <c r="C162" s="124" t="s">
        <v>7777</v>
      </c>
      <c r="D162" s="121"/>
      <c r="E162" s="125" t="s">
        <v>7738</v>
      </c>
      <c r="F162" s="125" t="s">
        <v>112</v>
      </c>
      <c r="G162" s="125" t="s">
        <v>113</v>
      </c>
      <c r="H162" s="126">
        <v>200</v>
      </c>
      <c r="I162" s="126">
        <v>200</v>
      </c>
      <c r="J162" s="126">
        <v>200</v>
      </c>
      <c r="K162" s="125" t="s">
        <v>212</v>
      </c>
      <c r="L162" s="125" t="s">
        <v>220</v>
      </c>
      <c r="M162" s="152">
        <v>5.0000000000000001E-3</v>
      </c>
      <c r="N162" s="127" t="s">
        <v>44</v>
      </c>
      <c r="O162" s="154">
        <v>42026</v>
      </c>
      <c r="P162" s="152">
        <v>-3.5418587058000002E-3</v>
      </c>
      <c r="Q162" s="152">
        <v>-0.16172488763000001</v>
      </c>
      <c r="R162" s="152">
        <v>0.16982781531000002</v>
      </c>
      <c r="S162" s="152">
        <v>0.49419838443999997</v>
      </c>
      <c r="T162" s="152">
        <v>0.52037317539000005</v>
      </c>
      <c r="U162" s="152">
        <v>-0.33544197781999996</v>
      </c>
      <c r="V162" s="152">
        <v>-3.9644398346999998</v>
      </c>
      <c r="W162" s="152">
        <v>1.4816057837000001</v>
      </c>
      <c r="X162" s="152">
        <v>1.9618623775000001</v>
      </c>
      <c r="Y162" s="152">
        <v>1.2406827424</v>
      </c>
      <c r="Z162" s="152">
        <v>0.19345777964999999</v>
      </c>
      <c r="AA162" s="152">
        <v>0.19371883408999999</v>
      </c>
      <c r="AB162" s="175">
        <v>0.35920050426</v>
      </c>
      <c r="AC162" s="174">
        <v>0.61392221304000005</v>
      </c>
      <c r="AD162" s="152">
        <v>-0.23986875823999998</v>
      </c>
      <c r="AE162" s="152">
        <v>-0.32941544595000005</v>
      </c>
      <c r="AF162" s="178">
        <v>6.5255895190000004</v>
      </c>
      <c r="AG162" s="177">
        <v>1231667.1431</v>
      </c>
      <c r="AH162" s="177">
        <v>-326006.88050999999</v>
      </c>
      <c r="AI162" s="127">
        <v>0</v>
      </c>
      <c r="AJ162" s="127">
        <v>0</v>
      </c>
      <c r="AK162" s="127">
        <v>0</v>
      </c>
    </row>
    <row r="163" spans="1:37" ht="14.65" customHeight="1" x14ac:dyDescent="0.25">
      <c r="A163" s="39"/>
      <c r="B163" s="128">
        <v>10418335000188</v>
      </c>
      <c r="C163" s="124" t="s">
        <v>7778</v>
      </c>
      <c r="D163" s="121"/>
      <c r="E163" s="125" t="s">
        <v>7738</v>
      </c>
      <c r="F163" s="125" t="s">
        <v>112</v>
      </c>
      <c r="G163" s="125" t="s">
        <v>6915</v>
      </c>
      <c r="H163" s="126">
        <v>0.01</v>
      </c>
      <c r="I163" s="126">
        <v>0.01</v>
      </c>
      <c r="J163" s="126">
        <v>0.01</v>
      </c>
      <c r="K163" s="125" t="s">
        <v>212</v>
      </c>
      <c r="L163" s="125" t="s">
        <v>219</v>
      </c>
      <c r="M163" s="152">
        <v>0.01</v>
      </c>
      <c r="N163" s="127" t="s">
        <v>44</v>
      </c>
      <c r="O163" s="154">
        <v>39974</v>
      </c>
      <c r="P163" s="152">
        <v>3.4133993809999999E-2</v>
      </c>
      <c r="Q163" s="152">
        <v>0.11347316598999999</v>
      </c>
      <c r="R163" s="152">
        <v>6.1969573550000004E-2</v>
      </c>
      <c r="S163" s="152">
        <v>0.28196558367000002</v>
      </c>
      <c r="T163" s="152">
        <v>0.20232254333999999</v>
      </c>
      <c r="U163" s="152">
        <v>3.2327586573999998</v>
      </c>
      <c r="V163" s="152">
        <v>2.7816222105000001</v>
      </c>
      <c r="W163" s="152">
        <v>0.54063274861999999</v>
      </c>
      <c r="X163" s="152">
        <v>1.1193433401999999</v>
      </c>
      <c r="Y163" s="152">
        <v>0.48238091391999999</v>
      </c>
      <c r="Z163" s="152">
        <v>0.14764714580999999</v>
      </c>
      <c r="AA163" s="152">
        <v>0.21581694152</v>
      </c>
      <c r="AB163" s="175">
        <v>-0.2505389402</v>
      </c>
      <c r="AC163" s="174">
        <v>5.1874553322E-2</v>
      </c>
      <c r="AD163" s="152">
        <v>-0.1362423821</v>
      </c>
      <c r="AE163" s="152">
        <v>-0.47228509414000003</v>
      </c>
      <c r="AF163" s="178">
        <v>3.4350257110000002</v>
      </c>
      <c r="AG163" s="177">
        <v>601638.51875000005</v>
      </c>
      <c r="AH163" s="177">
        <v>-49434.578950000003</v>
      </c>
      <c r="AI163" s="127">
        <v>0</v>
      </c>
      <c r="AJ163" s="127">
        <v>0</v>
      </c>
      <c r="AK163" s="127">
        <v>0</v>
      </c>
    </row>
    <row r="164" spans="1:37" ht="14.65" customHeight="1" x14ac:dyDescent="0.25">
      <c r="A164" s="39"/>
      <c r="B164" s="128">
        <v>822059000165</v>
      </c>
      <c r="C164" s="124" t="s">
        <v>7779</v>
      </c>
      <c r="D164" s="121" t="s">
        <v>3266</v>
      </c>
      <c r="E164" s="125" t="s">
        <v>7738</v>
      </c>
      <c r="F164" s="125" t="s">
        <v>112</v>
      </c>
      <c r="G164" s="125" t="s">
        <v>5291</v>
      </c>
      <c r="H164" s="126">
        <v>0.01</v>
      </c>
      <c r="I164" s="126">
        <v>0.01</v>
      </c>
      <c r="J164" s="126">
        <v>0.01</v>
      </c>
      <c r="K164" s="125" t="s">
        <v>212</v>
      </c>
      <c r="L164" s="125" t="s">
        <v>219</v>
      </c>
      <c r="M164" s="152">
        <v>0.01</v>
      </c>
      <c r="N164" s="127" t="s">
        <v>44</v>
      </c>
      <c r="O164" s="154">
        <v>34974</v>
      </c>
      <c r="P164" s="152">
        <v>2.6204384314000004E-2</v>
      </c>
      <c r="Q164" s="152">
        <v>6.0105506351000003E-2</v>
      </c>
      <c r="R164" s="152">
        <v>1.2672235422E-2</v>
      </c>
      <c r="S164" s="152">
        <v>0.16740473309999998</v>
      </c>
      <c r="T164" s="152">
        <v>0.10506209223000001</v>
      </c>
      <c r="U164" s="152">
        <v>2.4817620441999999</v>
      </c>
      <c r="V164" s="152">
        <v>1.4733951412999999</v>
      </c>
      <c r="W164" s="152">
        <v>0.11055466536999999</v>
      </c>
      <c r="X164" s="152">
        <v>0.66456115200999999</v>
      </c>
      <c r="Y164" s="152">
        <v>0.25049086095</v>
      </c>
      <c r="Z164" s="152">
        <v>0.14080990097999999</v>
      </c>
      <c r="AA164" s="152">
        <v>0.27887207666999997</v>
      </c>
      <c r="AB164" s="175">
        <v>-0.58843766936999997</v>
      </c>
      <c r="AC164" s="174">
        <v>-0.12753958578999999</v>
      </c>
      <c r="AD164" s="152">
        <v>-0.12750865802</v>
      </c>
      <c r="AE164" s="152">
        <v>-0.68126474604999998</v>
      </c>
      <c r="AF164" s="178">
        <v>8.9366888269999993</v>
      </c>
      <c r="AG164" s="177">
        <v>728450.44056999998</v>
      </c>
      <c r="AH164" s="177">
        <v>-100298.3147</v>
      </c>
      <c r="AI164" s="127">
        <v>5.5205337167999998E-7</v>
      </c>
      <c r="AJ164" s="127">
        <v>1.1551036412999999E-6</v>
      </c>
      <c r="AK164" s="127">
        <v>0</v>
      </c>
    </row>
    <row r="165" spans="1:37" ht="14.65" customHeight="1" x14ac:dyDescent="0.25">
      <c r="A165" s="39"/>
      <c r="B165" s="128">
        <v>73899759000121</v>
      </c>
      <c r="C165" s="124" t="s">
        <v>7780</v>
      </c>
      <c r="D165" s="121" t="s">
        <v>3266</v>
      </c>
      <c r="E165" s="125" t="s">
        <v>7738</v>
      </c>
      <c r="F165" s="125" t="s">
        <v>112</v>
      </c>
      <c r="G165" s="125" t="s">
        <v>6915</v>
      </c>
      <c r="H165" s="126">
        <v>200</v>
      </c>
      <c r="I165" s="126">
        <v>200</v>
      </c>
      <c r="J165" s="126">
        <v>200</v>
      </c>
      <c r="K165" s="125" t="s">
        <v>211</v>
      </c>
      <c r="L165" s="125" t="s">
        <v>7564</v>
      </c>
      <c r="M165" s="152">
        <v>1.4999999999999999E-2</v>
      </c>
      <c r="N165" s="127" t="s">
        <v>44</v>
      </c>
      <c r="O165" s="154">
        <v>34324</v>
      </c>
      <c r="P165" s="152">
        <v>3.5659483240999997E-2</v>
      </c>
      <c r="Q165" s="152">
        <v>0.11843797050999999</v>
      </c>
      <c r="R165" s="152">
        <v>6.1345581826999999E-2</v>
      </c>
      <c r="S165" s="152">
        <v>0.26381151962999999</v>
      </c>
      <c r="T165" s="152">
        <v>0.20992403189</v>
      </c>
      <c r="U165" s="152">
        <v>3.3772345482999997</v>
      </c>
      <c r="V165" s="152">
        <v>2.9033268480999999</v>
      </c>
      <c r="W165" s="152">
        <v>0.53518894224000002</v>
      </c>
      <c r="X165" s="152">
        <v>1.0472755707000001</v>
      </c>
      <c r="Y165" s="152">
        <v>0.50050451466000001</v>
      </c>
      <c r="Z165" s="152">
        <v>0.14717111221000001</v>
      </c>
      <c r="AA165" s="152">
        <v>0.28534993494999999</v>
      </c>
      <c r="AB165" s="175">
        <v>-0.25571643291000001</v>
      </c>
      <c r="AC165" s="174">
        <v>-7.1942026480000004E-2</v>
      </c>
      <c r="AD165" s="152">
        <v>-0.13931571592</v>
      </c>
      <c r="AE165" s="152">
        <v>-0.68274499859000004</v>
      </c>
      <c r="AF165" s="178">
        <v>42.919755099</v>
      </c>
      <c r="AG165" s="177">
        <v>189863.06215000001</v>
      </c>
      <c r="AH165" s="177">
        <v>-20098.482840000001</v>
      </c>
      <c r="AI165" s="127">
        <v>0</v>
      </c>
      <c r="AJ165" s="127">
        <v>0</v>
      </c>
      <c r="AK165" s="127">
        <v>0</v>
      </c>
    </row>
    <row r="166" spans="1:37" ht="14.65" customHeight="1" x14ac:dyDescent="0.25">
      <c r="A166" s="39"/>
      <c r="B166" s="128">
        <v>11328904000167</v>
      </c>
      <c r="C166" s="124" t="s">
        <v>7781</v>
      </c>
      <c r="D166" s="121"/>
      <c r="E166" s="125" t="s">
        <v>7738</v>
      </c>
      <c r="F166" s="125" t="s">
        <v>112</v>
      </c>
      <c r="G166" s="125" t="s">
        <v>7759</v>
      </c>
      <c r="H166" s="126">
        <v>0.01</v>
      </c>
      <c r="I166" s="126">
        <v>0.01</v>
      </c>
      <c r="J166" s="126">
        <v>0.01</v>
      </c>
      <c r="K166" s="125" t="s">
        <v>212</v>
      </c>
      <c r="L166" s="125" t="s">
        <v>219</v>
      </c>
      <c r="M166" s="152">
        <v>0.01</v>
      </c>
      <c r="N166" s="127" t="s">
        <v>44</v>
      </c>
      <c r="O166" s="154">
        <v>40308</v>
      </c>
      <c r="P166" s="152">
        <v>1.9749435212E-2</v>
      </c>
      <c r="Q166" s="152">
        <v>4.1494529207000003E-2</v>
      </c>
      <c r="R166" s="152">
        <v>3.5440603000000001E-2</v>
      </c>
      <c r="S166" s="152">
        <v>0.26680729131999997</v>
      </c>
      <c r="T166" s="152">
        <v>0.28238304067000003</v>
      </c>
      <c r="U166" s="152">
        <v>1.8704274108000001</v>
      </c>
      <c r="V166" s="152">
        <v>1.0171753210999999</v>
      </c>
      <c r="W166" s="152">
        <v>0.30918964768000001</v>
      </c>
      <c r="X166" s="152">
        <v>1.0591681466</v>
      </c>
      <c r="Y166" s="152">
        <v>0.67326253904</v>
      </c>
      <c r="Z166" s="152">
        <v>0.14589515081000001</v>
      </c>
      <c r="AA166" s="152">
        <v>0.22752931964999998</v>
      </c>
      <c r="AB166" s="175">
        <v>-0.42085388557999998</v>
      </c>
      <c r="AC166" s="174">
        <v>-0.13813352367000001</v>
      </c>
      <c r="AD166" s="152">
        <v>-0.10939785932</v>
      </c>
      <c r="AE166" s="152">
        <v>-0.66788827694999997</v>
      </c>
      <c r="AF166" s="178">
        <v>1.499873477</v>
      </c>
      <c r="AG166" s="177">
        <v>45671.644509999998</v>
      </c>
      <c r="AH166" s="177">
        <v>-10257.44339</v>
      </c>
      <c r="AI166" s="127">
        <v>0</v>
      </c>
      <c r="AJ166" s="127">
        <v>0</v>
      </c>
      <c r="AK166" s="127">
        <v>0</v>
      </c>
    </row>
    <row r="167" spans="1:37" ht="14.65" customHeight="1" x14ac:dyDescent="0.25">
      <c r="A167" s="39"/>
      <c r="B167" s="128">
        <v>29979814000100</v>
      </c>
      <c r="C167" s="124" t="s">
        <v>7782</v>
      </c>
      <c r="D167" s="121" t="s">
        <v>3266</v>
      </c>
      <c r="E167" s="125" t="s">
        <v>7738</v>
      </c>
      <c r="F167" s="125" t="s">
        <v>112</v>
      </c>
      <c r="G167" s="125" t="s">
        <v>113</v>
      </c>
      <c r="H167" s="126">
        <v>0.01</v>
      </c>
      <c r="I167" s="126">
        <v>0.01</v>
      </c>
      <c r="J167" s="126">
        <v>0.01</v>
      </c>
      <c r="K167" s="125" t="s">
        <v>7742</v>
      </c>
      <c r="L167" s="125" t="s">
        <v>7764</v>
      </c>
      <c r="M167" s="152">
        <v>1.4999999999999999E-2</v>
      </c>
      <c r="N167" s="127" t="s">
        <v>44</v>
      </c>
      <c r="O167" s="154">
        <v>43269</v>
      </c>
      <c r="P167" s="152">
        <v>2.7249544099E-2</v>
      </c>
      <c r="Q167" s="152">
        <v>7.4508551827999994E-2</v>
      </c>
      <c r="R167" s="152">
        <v>-8.7919946244999995E-3</v>
      </c>
      <c r="S167" s="152">
        <v>4.3296066506E-2</v>
      </c>
      <c r="T167" s="152">
        <v>1.5372686174E-2</v>
      </c>
      <c r="U167" s="152">
        <v>2.5807469258999998</v>
      </c>
      <c r="V167" s="152">
        <v>1.8264639117999999</v>
      </c>
      <c r="W167" s="152">
        <v>-7.6702806674999999E-2</v>
      </c>
      <c r="X167" s="152">
        <v>0.17187616683000001</v>
      </c>
      <c r="Y167" s="152">
        <v>3.6651824770999999E-2</v>
      </c>
      <c r="Z167" s="152">
        <v>0.10944923672</v>
      </c>
      <c r="AA167" s="152">
        <v>0.10620091035</v>
      </c>
      <c r="AB167" s="175">
        <v>-0.96875429150000003</v>
      </c>
      <c r="AC167" s="174">
        <v>-0.34835208611000001</v>
      </c>
      <c r="AD167" s="152">
        <v>-0.13099402038999999</v>
      </c>
      <c r="AE167" s="152">
        <v>-0.17744820474</v>
      </c>
      <c r="AF167" s="178">
        <v>1.2821321720000001</v>
      </c>
      <c r="AG167" s="177">
        <v>14611.01232</v>
      </c>
      <c r="AH167" s="177">
        <v>-3770.66462</v>
      </c>
      <c r="AI167" s="127">
        <v>0</v>
      </c>
      <c r="AJ167" s="127">
        <v>0</v>
      </c>
      <c r="AK167" s="127">
        <v>1.9175479006000001E-2</v>
      </c>
    </row>
    <row r="168" spans="1:37" ht="14.65" customHeight="1" x14ac:dyDescent="0.25">
      <c r="A168" s="39"/>
      <c r="B168" s="128">
        <v>4222716000194</v>
      </c>
      <c r="C168" s="124" t="s">
        <v>7783</v>
      </c>
      <c r="D168" s="121" t="s">
        <v>3266</v>
      </c>
      <c r="E168" s="125" t="s">
        <v>7738</v>
      </c>
      <c r="F168" s="125" t="s">
        <v>112</v>
      </c>
      <c r="G168" s="125" t="s">
        <v>5291</v>
      </c>
      <c r="H168" s="126">
        <v>1000</v>
      </c>
      <c r="I168" s="126">
        <v>1000</v>
      </c>
      <c r="J168" s="126">
        <v>1000</v>
      </c>
      <c r="K168" s="125" t="s">
        <v>212</v>
      </c>
      <c r="L168" s="125" t="s">
        <v>219</v>
      </c>
      <c r="M168" s="152">
        <v>0.01</v>
      </c>
      <c r="N168" s="127" t="s">
        <v>44</v>
      </c>
      <c r="O168" s="154">
        <v>36979</v>
      </c>
      <c r="P168" s="152">
        <v>7.265592504E-2</v>
      </c>
      <c r="Q168" s="152">
        <v>0.14315714034999999</v>
      </c>
      <c r="R168" s="152">
        <v>3.7381183130000002E-2</v>
      </c>
      <c r="S168" s="152">
        <v>0.25552103342999999</v>
      </c>
      <c r="T168" s="152">
        <v>0.1505396175</v>
      </c>
      <c r="U168" s="152">
        <v>6.8810896254999996</v>
      </c>
      <c r="V168" s="152">
        <v>3.5092797290999997</v>
      </c>
      <c r="W168" s="152">
        <v>0.32611958781</v>
      </c>
      <c r="X168" s="152">
        <v>1.0143641053999999</v>
      </c>
      <c r="Y168" s="152">
        <v>0.35891916477000002</v>
      </c>
      <c r="Z168" s="152">
        <v>0.15310152595000001</v>
      </c>
      <c r="AA168" s="152">
        <v>0.22565902864000001</v>
      </c>
      <c r="AB168" s="175">
        <v>-0.38300129154000001</v>
      </c>
      <c r="AC168" s="174">
        <v>0.14449830422000001</v>
      </c>
      <c r="AD168" s="152">
        <v>-0.17467845687</v>
      </c>
      <c r="AE168" s="152">
        <v>-0.59654908402999995</v>
      </c>
      <c r="AF168" s="178">
        <v>965.34014683999999</v>
      </c>
      <c r="AG168" s="177">
        <v>81499.629190000007</v>
      </c>
      <c r="AH168" s="177">
        <v>-10250.028</v>
      </c>
      <c r="AI168" s="127">
        <v>1.7127262811999998E-3</v>
      </c>
      <c r="AJ168" s="127">
        <v>0</v>
      </c>
      <c r="AK168" s="127">
        <v>9.1731394105999994E-2</v>
      </c>
    </row>
    <row r="169" spans="1:37" ht="14.65" customHeight="1" x14ac:dyDescent="0.25">
      <c r="A169" s="39"/>
      <c r="B169" s="128">
        <v>28578936000113</v>
      </c>
      <c r="C169" s="124" t="s">
        <v>7784</v>
      </c>
      <c r="D169" s="121"/>
      <c r="E169" s="125" t="s">
        <v>7738</v>
      </c>
      <c r="F169" s="125" t="s">
        <v>112</v>
      </c>
      <c r="G169" s="125" t="s">
        <v>4570</v>
      </c>
      <c r="H169" s="126">
        <v>250000</v>
      </c>
      <c r="I169" s="126">
        <v>0.01</v>
      </c>
      <c r="J169" s="126">
        <v>1000</v>
      </c>
      <c r="K169" s="125" t="s">
        <v>212</v>
      </c>
      <c r="L169" s="125" t="s">
        <v>3251</v>
      </c>
      <c r="M169" s="152">
        <v>3.0000000000000001E-3</v>
      </c>
      <c r="N169" s="127" t="s">
        <v>44</v>
      </c>
      <c r="O169" s="154">
        <v>43116</v>
      </c>
      <c r="P169" s="152">
        <v>8.4349648695999993E-3</v>
      </c>
      <c r="Q169" s="152">
        <v>-8.5144942515000002E-2</v>
      </c>
      <c r="R169" s="152">
        <v>0.11879230279</v>
      </c>
      <c r="S169" s="152">
        <v>0.25937407600000001</v>
      </c>
      <c r="T169" s="152">
        <v>0.23792946675999999</v>
      </c>
      <c r="U169" s="152">
        <v>0.79885775626</v>
      </c>
      <c r="V169" s="152">
        <v>-2.0871988645999999</v>
      </c>
      <c r="W169" s="152">
        <v>1.0363635812000001</v>
      </c>
      <c r="X169" s="152">
        <v>1.0296598641000001</v>
      </c>
      <c r="Y169" s="152">
        <v>0.56727555776999994</v>
      </c>
      <c r="Z169" s="152">
        <v>0.20114467233</v>
      </c>
      <c r="AA169" s="152">
        <v>0.20678183912</v>
      </c>
      <c r="AB169" s="175">
        <v>0.12065674556</v>
      </c>
      <c r="AC169" s="174">
        <v>0.426890198</v>
      </c>
      <c r="AD169" s="152">
        <v>-0.17885380215000002</v>
      </c>
      <c r="AE169" s="152">
        <v>-0.34290394490999998</v>
      </c>
      <c r="AF169" s="178">
        <v>2.799122498</v>
      </c>
      <c r="AG169" s="177">
        <v>247288.95297000001</v>
      </c>
      <c r="AH169" s="177">
        <v>-60946.441740000002</v>
      </c>
      <c r="AI169" s="127">
        <v>0</v>
      </c>
      <c r="AJ169" s="127">
        <v>0</v>
      </c>
      <c r="AK169" s="127">
        <v>0.95535805071000002</v>
      </c>
    </row>
    <row r="170" spans="1:37" ht="14.65" customHeight="1" x14ac:dyDescent="0.25">
      <c r="A170" s="39"/>
      <c r="B170" s="128">
        <v>3920413000182</v>
      </c>
      <c r="C170" s="124" t="s">
        <v>7785</v>
      </c>
      <c r="D170" s="121"/>
      <c r="E170" s="125" t="s">
        <v>7738</v>
      </c>
      <c r="F170" s="125" t="s">
        <v>112</v>
      </c>
      <c r="G170" s="125" t="s">
        <v>7739</v>
      </c>
      <c r="H170" s="126">
        <v>200</v>
      </c>
      <c r="I170" s="126">
        <v>200</v>
      </c>
      <c r="J170" s="126">
        <v>200</v>
      </c>
      <c r="K170" s="125" t="s">
        <v>211</v>
      </c>
      <c r="L170" s="125" t="s">
        <v>7564</v>
      </c>
      <c r="M170" s="152">
        <v>0.02</v>
      </c>
      <c r="N170" s="127" t="s">
        <v>44</v>
      </c>
      <c r="O170" s="154">
        <v>36717</v>
      </c>
      <c r="P170" s="152">
        <v>-0.18907710587000001</v>
      </c>
      <c r="Q170" s="152">
        <v>-0.16681873513000001</v>
      </c>
      <c r="R170" s="152">
        <v>-0.14306570940999999</v>
      </c>
      <c r="S170" s="152">
        <v>0.60428016695999998</v>
      </c>
      <c r="T170" s="152">
        <v>1.0695658459999999</v>
      </c>
      <c r="U170" s="152">
        <v>-17.907094443999998</v>
      </c>
      <c r="V170" s="152">
        <v>-4.0893077647</v>
      </c>
      <c r="W170" s="152">
        <v>-1.2481287716</v>
      </c>
      <c r="X170" s="152">
        <v>2.3988636191000001</v>
      </c>
      <c r="Y170" s="152">
        <v>2.5500774248</v>
      </c>
      <c r="Z170" s="152">
        <v>0.25039136227000003</v>
      </c>
      <c r="AA170" s="152">
        <v>0.41666677133000002</v>
      </c>
      <c r="AB170" s="175">
        <v>-0.83064886025999995</v>
      </c>
      <c r="AC170" s="174">
        <v>0.26109893177999999</v>
      </c>
      <c r="AD170" s="152">
        <v>-0.21922696391999999</v>
      </c>
      <c r="AE170" s="152">
        <v>-0.90214088125999992</v>
      </c>
      <c r="AF170" s="178">
        <v>24.103894</v>
      </c>
      <c r="AG170" s="177">
        <v>558256.75083999999</v>
      </c>
      <c r="AH170" s="177">
        <v>-59261.29941</v>
      </c>
      <c r="AI170" s="127">
        <v>0</v>
      </c>
      <c r="AJ170" s="127">
        <v>0</v>
      </c>
      <c r="AK170" s="127">
        <v>0</v>
      </c>
    </row>
    <row r="171" spans="1:37" ht="14.65" customHeight="1" x14ac:dyDescent="0.25">
      <c r="A171" s="39"/>
      <c r="B171" s="128">
        <v>30518554000146</v>
      </c>
      <c r="C171" s="124" t="s">
        <v>7786</v>
      </c>
      <c r="D171" s="121"/>
      <c r="E171" s="125" t="s">
        <v>7738</v>
      </c>
      <c r="F171" s="125" t="s">
        <v>112</v>
      </c>
      <c r="G171" s="125" t="s">
        <v>7739</v>
      </c>
      <c r="H171" s="126">
        <v>0.01</v>
      </c>
      <c r="I171" s="126">
        <v>0.01</v>
      </c>
      <c r="J171" s="126">
        <v>0.01</v>
      </c>
      <c r="K171" s="125" t="s">
        <v>211</v>
      </c>
      <c r="L171" s="125" t="s">
        <v>7564</v>
      </c>
      <c r="M171" s="152">
        <v>0.02</v>
      </c>
      <c r="N171" s="127" t="s">
        <v>44</v>
      </c>
      <c r="O171" s="154">
        <v>43333</v>
      </c>
      <c r="P171" s="152">
        <v>-0.18699091159000003</v>
      </c>
      <c r="Q171" s="152">
        <v>-0.16578495142000002</v>
      </c>
      <c r="R171" s="152">
        <v>-0.14137638713</v>
      </c>
      <c r="S171" s="152">
        <v>0.61451170955000001</v>
      </c>
      <c r="T171" s="152">
        <v>1.0776957774</v>
      </c>
      <c r="U171" s="152">
        <v>-17.709515378000003</v>
      </c>
      <c r="V171" s="152">
        <v>-4.0639661281999997</v>
      </c>
      <c r="W171" s="152">
        <v>-1.2333908463000001</v>
      </c>
      <c r="X171" s="152">
        <v>2.439480665</v>
      </c>
      <c r="Y171" s="152">
        <v>2.5694609481999997</v>
      </c>
      <c r="Z171" s="152">
        <v>0.24911722677000001</v>
      </c>
      <c r="AA171" s="152">
        <v>0.42396279256000002</v>
      </c>
      <c r="AB171" s="175">
        <v>-0.82933406473000004</v>
      </c>
      <c r="AC171" s="174">
        <v>0.60974182538999999</v>
      </c>
      <c r="AD171" s="152">
        <v>-0.2182670384</v>
      </c>
      <c r="AE171" s="152">
        <v>-0.65654651901999994</v>
      </c>
      <c r="AF171" s="178">
        <v>4.2418050000000003</v>
      </c>
      <c r="AG171" s="177">
        <v>616544.03066000005</v>
      </c>
      <c r="AH171" s="177">
        <v>-59166.540529999998</v>
      </c>
      <c r="AI171" s="127">
        <v>0</v>
      </c>
      <c r="AJ171" s="127">
        <v>0</v>
      </c>
      <c r="AK171" s="127">
        <v>0</v>
      </c>
    </row>
    <row r="172" spans="1:37" ht="14.65" customHeight="1" x14ac:dyDescent="0.25">
      <c r="A172" s="39"/>
      <c r="B172" s="128">
        <v>7882792000114</v>
      </c>
      <c r="C172" s="124" t="s">
        <v>7787</v>
      </c>
      <c r="D172" s="121" t="s">
        <v>3267</v>
      </c>
      <c r="E172" s="125" t="s">
        <v>7738</v>
      </c>
      <c r="F172" s="125" t="s">
        <v>112</v>
      </c>
      <c r="G172" s="125" t="s">
        <v>113</v>
      </c>
      <c r="H172" s="126">
        <v>0.01</v>
      </c>
      <c r="I172" s="126">
        <v>0.01</v>
      </c>
      <c r="J172" s="126">
        <v>0.01</v>
      </c>
      <c r="K172" s="125" t="s">
        <v>212</v>
      </c>
      <c r="L172" s="125" t="s">
        <v>219</v>
      </c>
      <c r="M172" s="152">
        <v>0.01</v>
      </c>
      <c r="N172" s="127" t="s">
        <v>7721</v>
      </c>
      <c r="O172" s="154">
        <v>38800</v>
      </c>
      <c r="P172" s="152">
        <v>4.5479109195999998E-2</v>
      </c>
      <c r="Q172" s="152">
        <v>4.7863811128999997E-2</v>
      </c>
      <c r="R172" s="152">
        <v>-1.1026949505E-4</v>
      </c>
      <c r="S172" s="152">
        <v>0.14110061225999998</v>
      </c>
      <c r="T172" s="152">
        <v>3.4008076403999998E-2</v>
      </c>
      <c r="U172" s="152">
        <v>4.3072306394000002</v>
      </c>
      <c r="V172" s="152">
        <v>1.1733085875</v>
      </c>
      <c r="W172" s="152">
        <v>-9.6200920524999994E-4</v>
      </c>
      <c r="X172" s="152">
        <v>0.56013939212999997</v>
      </c>
      <c r="Y172" s="152">
        <v>8.1082645093999997E-2</v>
      </c>
      <c r="Z172" s="152">
        <v>0.13051796542999999</v>
      </c>
      <c r="AA172" s="152">
        <v>0.25027985646000001</v>
      </c>
      <c r="AB172" s="175">
        <v>-0.73311312474000001</v>
      </c>
      <c r="AC172" s="174">
        <v>-4.8543173043000001E-2</v>
      </c>
      <c r="AD172" s="152">
        <v>-0.14380807289</v>
      </c>
      <c r="AE172" s="152">
        <v>-0.59318253698000001</v>
      </c>
      <c r="AF172" s="178">
        <v>2.6575136079999999</v>
      </c>
      <c r="AG172" s="177">
        <v>899310.90009999997</v>
      </c>
      <c r="AH172" s="177">
        <v>-152597.08846999999</v>
      </c>
      <c r="AI172" s="127">
        <v>1.9278776884E-7</v>
      </c>
      <c r="AJ172" s="127">
        <v>4.0338464578999996E-7</v>
      </c>
      <c r="AK172" s="127">
        <v>0</v>
      </c>
    </row>
    <row r="173" spans="1:37" ht="14.65" customHeight="1" x14ac:dyDescent="0.25">
      <c r="A173" s="39"/>
      <c r="B173" s="128">
        <v>8973948000135</v>
      </c>
      <c r="C173" s="124" t="s">
        <v>7788</v>
      </c>
      <c r="D173" s="121"/>
      <c r="E173" s="125" t="s">
        <v>7738</v>
      </c>
      <c r="F173" s="125" t="s">
        <v>112</v>
      </c>
      <c r="G173" s="125" t="s">
        <v>7759</v>
      </c>
      <c r="H173" s="126">
        <v>0.01</v>
      </c>
      <c r="I173" s="126">
        <v>0.01</v>
      </c>
      <c r="J173" s="126">
        <v>0.01</v>
      </c>
      <c r="K173" s="125" t="s">
        <v>212</v>
      </c>
      <c r="L173" s="125" t="s">
        <v>219</v>
      </c>
      <c r="M173" s="152">
        <v>0.01</v>
      </c>
      <c r="N173" s="127" t="s">
        <v>44</v>
      </c>
      <c r="O173" s="154">
        <v>39357</v>
      </c>
      <c r="P173" s="152">
        <v>9.0416551067000001E-2</v>
      </c>
      <c r="Q173" s="152">
        <v>0.26769040871999999</v>
      </c>
      <c r="R173" s="152">
        <v>0.18686160608000002</v>
      </c>
      <c r="S173" s="152">
        <v>0.38524732185999999</v>
      </c>
      <c r="T173" s="152">
        <v>0.42268612697000002</v>
      </c>
      <c r="U173" s="152">
        <v>8.5631611075000009</v>
      </c>
      <c r="V173" s="152">
        <v>6.5620235405000003</v>
      </c>
      <c r="W173" s="152">
        <v>1.630211375</v>
      </c>
      <c r="X173" s="152">
        <v>1.5293498534000001</v>
      </c>
      <c r="Y173" s="152">
        <v>1.0077755886999999</v>
      </c>
      <c r="Z173" s="152">
        <v>0.17909130555</v>
      </c>
      <c r="AA173" s="152">
        <v>0.28922718821999999</v>
      </c>
      <c r="AB173" s="175">
        <v>0.45952997718999999</v>
      </c>
      <c r="AC173" s="174">
        <v>0.10004363634000001</v>
      </c>
      <c r="AD173" s="152">
        <v>-0.19822320239999999</v>
      </c>
      <c r="AE173" s="152">
        <v>-0.57395389863000001</v>
      </c>
      <c r="AF173" s="178">
        <v>3.9715796189999999</v>
      </c>
      <c r="AG173" s="177">
        <v>128536.40132999999</v>
      </c>
      <c r="AH173" s="177">
        <v>-28054.063340000001</v>
      </c>
      <c r="AI173" s="127">
        <v>0</v>
      </c>
      <c r="AJ173" s="127">
        <v>0</v>
      </c>
      <c r="AK173" s="127">
        <v>0</v>
      </c>
    </row>
    <row r="174" spans="1:37" ht="14.65" customHeight="1" x14ac:dyDescent="0.25">
      <c r="A174" s="39"/>
      <c r="B174" s="128">
        <v>9648050000154</v>
      </c>
      <c r="C174" s="124" t="s">
        <v>7789</v>
      </c>
      <c r="D174" s="121"/>
      <c r="E174" s="125" t="s">
        <v>7738</v>
      </c>
      <c r="F174" s="125" t="s">
        <v>112</v>
      </c>
      <c r="G174" s="125" t="s">
        <v>7759</v>
      </c>
      <c r="H174" s="126">
        <v>0.01</v>
      </c>
      <c r="I174" s="126">
        <v>0.01</v>
      </c>
      <c r="J174" s="126">
        <v>0.01</v>
      </c>
      <c r="K174" s="125" t="s">
        <v>212</v>
      </c>
      <c r="L174" s="125" t="s">
        <v>219</v>
      </c>
      <c r="M174" s="152">
        <v>0.01</v>
      </c>
      <c r="N174" s="127" t="s">
        <v>44</v>
      </c>
      <c r="O174" s="154">
        <v>39650</v>
      </c>
      <c r="P174" s="152">
        <v>0.11290084877000001</v>
      </c>
      <c r="Q174" s="152">
        <v>0.30268933417999999</v>
      </c>
      <c r="R174" s="152">
        <v>0.16542239406000001</v>
      </c>
      <c r="S174" s="152">
        <v>0.34423871249999999</v>
      </c>
      <c r="T174" s="152">
        <v>0.29341596076999998</v>
      </c>
      <c r="U174" s="152">
        <v>10.692601583999998</v>
      </c>
      <c r="V174" s="152">
        <v>7.4199690077000007</v>
      </c>
      <c r="W174" s="152">
        <v>1.4431721644000002</v>
      </c>
      <c r="X174" s="152">
        <v>1.3665544044999998</v>
      </c>
      <c r="Y174" s="152">
        <v>0.69956741832999991</v>
      </c>
      <c r="Z174" s="152">
        <v>0.25048419951000001</v>
      </c>
      <c r="AA174" s="152">
        <v>0.33177689331999999</v>
      </c>
      <c r="AB174" s="175">
        <v>0.31624129134000001</v>
      </c>
      <c r="AC174" s="174">
        <v>-5.9904226865999999E-2</v>
      </c>
      <c r="AD174" s="152">
        <v>-0.25287724648999999</v>
      </c>
      <c r="AE174" s="152">
        <v>-0.64861170861999995</v>
      </c>
      <c r="AF174" s="178">
        <v>1.3232740220000001</v>
      </c>
      <c r="AG174" s="177">
        <v>123588.48841000001</v>
      </c>
      <c r="AH174" s="177">
        <v>-10920.024659999999</v>
      </c>
      <c r="AI174" s="127">
        <v>0</v>
      </c>
      <c r="AJ174" s="127">
        <v>0</v>
      </c>
      <c r="AK174" s="127">
        <v>0</v>
      </c>
    </row>
    <row r="175" spans="1:37" ht="14.65" customHeight="1" x14ac:dyDescent="0.25">
      <c r="A175" s="39"/>
      <c r="B175" s="128">
        <v>8973951000159</v>
      </c>
      <c r="C175" s="124" t="s">
        <v>7790</v>
      </c>
      <c r="D175" s="121"/>
      <c r="E175" s="125" t="s">
        <v>7738</v>
      </c>
      <c r="F175" s="125" t="s">
        <v>112</v>
      </c>
      <c r="G175" s="125" t="s">
        <v>7759</v>
      </c>
      <c r="H175" s="126">
        <v>0.01</v>
      </c>
      <c r="I175" s="126">
        <v>0.01</v>
      </c>
      <c r="J175" s="126">
        <v>0.01</v>
      </c>
      <c r="K175" s="125" t="s">
        <v>212</v>
      </c>
      <c r="L175" s="125" t="s">
        <v>219</v>
      </c>
      <c r="M175" s="152">
        <v>0.01</v>
      </c>
      <c r="N175" s="127" t="s">
        <v>44</v>
      </c>
      <c r="O175" s="154">
        <v>39357</v>
      </c>
      <c r="P175" s="152">
        <v>-4.5052369372000002E-2</v>
      </c>
      <c r="Q175" s="152">
        <v>1.1121703239E-2</v>
      </c>
      <c r="R175" s="152">
        <v>-1.2899129362E-2</v>
      </c>
      <c r="S175" s="152">
        <v>4.9409037927E-2</v>
      </c>
      <c r="T175" s="152">
        <v>-3.2435133608000001E-3</v>
      </c>
      <c r="U175" s="152">
        <v>-4.2668150095000001</v>
      </c>
      <c r="V175" s="152">
        <v>0.27263165240999998</v>
      </c>
      <c r="W175" s="152">
        <v>-0.11253412540999999</v>
      </c>
      <c r="X175" s="152">
        <v>0.19614336200000002</v>
      </c>
      <c r="Y175" s="152">
        <v>-7.7332407621999999E-3</v>
      </c>
      <c r="Z175" s="152">
        <v>0.20452639520000002</v>
      </c>
      <c r="AA175" s="152">
        <v>0.37683011624000001</v>
      </c>
      <c r="AB175" s="175">
        <v>-0.46901201069999998</v>
      </c>
      <c r="AC175" s="174">
        <v>-1.3293582316999999E-2</v>
      </c>
      <c r="AD175" s="152">
        <v>-0.18291678134</v>
      </c>
      <c r="AE175" s="152">
        <v>-0.88230012075000008</v>
      </c>
      <c r="AF175" s="178">
        <v>1.3146618430000001</v>
      </c>
      <c r="AG175" s="177">
        <v>96808.622489999994</v>
      </c>
      <c r="AH175" s="177">
        <v>-13637.05233</v>
      </c>
      <c r="AI175" s="127">
        <v>0</v>
      </c>
      <c r="AJ175" s="127">
        <v>0</v>
      </c>
      <c r="AK175" s="127">
        <v>0</v>
      </c>
    </row>
    <row r="176" spans="1:37" ht="14.65" customHeight="1" x14ac:dyDescent="0.25">
      <c r="A176" s="39"/>
      <c r="B176" s="128">
        <v>5100221000155</v>
      </c>
      <c r="C176" s="124" t="s">
        <v>7791</v>
      </c>
      <c r="D176" s="121" t="s">
        <v>3268</v>
      </c>
      <c r="E176" s="125" t="s">
        <v>7738</v>
      </c>
      <c r="F176" s="125" t="s">
        <v>112</v>
      </c>
      <c r="G176" s="125" t="s">
        <v>263</v>
      </c>
      <c r="H176" s="126">
        <v>0.01</v>
      </c>
      <c r="I176" s="126">
        <v>0.01</v>
      </c>
      <c r="J176" s="126">
        <v>0.01</v>
      </c>
      <c r="K176" s="125" t="s">
        <v>212</v>
      </c>
      <c r="L176" s="125" t="s">
        <v>219</v>
      </c>
      <c r="M176" s="152">
        <v>0.02</v>
      </c>
      <c r="N176" s="127" t="s">
        <v>44</v>
      </c>
      <c r="O176" s="154">
        <v>37456</v>
      </c>
      <c r="P176" s="152">
        <v>8.2776576672999994E-2</v>
      </c>
      <c r="Q176" s="152">
        <v>0.18311482160000001</v>
      </c>
      <c r="R176" s="152">
        <v>-7.2050579594999997E-2</v>
      </c>
      <c r="S176" s="152">
        <v>3.8542490148999999E-2</v>
      </c>
      <c r="T176" s="152">
        <v>-0.19151689383000001</v>
      </c>
      <c r="U176" s="152">
        <v>7.8395952247</v>
      </c>
      <c r="V176" s="152">
        <v>4.4887815581000003</v>
      </c>
      <c r="W176" s="152">
        <v>-0.62858110288000002</v>
      </c>
      <c r="X176" s="152">
        <v>0.15300548067</v>
      </c>
      <c r="Y176" s="152">
        <v>-0.45661789708999995</v>
      </c>
      <c r="Z176" s="152">
        <v>0.26091514325999998</v>
      </c>
      <c r="AA176" s="152">
        <v>0.23484373272</v>
      </c>
      <c r="AB176" s="175">
        <v>-0.53517348171000001</v>
      </c>
      <c r="AC176" s="174">
        <v>9.1233102387999997E-3</v>
      </c>
      <c r="AD176" s="152">
        <v>-0.26805824839999998</v>
      </c>
      <c r="AE176" s="152">
        <v>-0.60287190915</v>
      </c>
      <c r="AF176" s="178">
        <v>6.6125405339999999</v>
      </c>
      <c r="AG176" s="177">
        <v>198127.56615</v>
      </c>
      <c r="AH176" s="177">
        <v>-30363.098610000001</v>
      </c>
      <c r="AI176" s="127">
        <v>0</v>
      </c>
      <c r="AJ176" s="127">
        <v>0</v>
      </c>
      <c r="AK176" s="127">
        <v>0</v>
      </c>
    </row>
    <row r="177" spans="1:37" ht="14.65" customHeight="1" x14ac:dyDescent="0.25">
      <c r="A177" s="39"/>
      <c r="B177" s="128">
        <v>6349816000101</v>
      </c>
      <c r="C177" s="124" t="s">
        <v>7792</v>
      </c>
      <c r="D177" s="121" t="s">
        <v>3310</v>
      </c>
      <c r="E177" s="125" t="s">
        <v>7738</v>
      </c>
      <c r="F177" s="125" t="s">
        <v>112</v>
      </c>
      <c r="G177" s="125" t="s">
        <v>6915</v>
      </c>
      <c r="H177" s="126">
        <v>0.01</v>
      </c>
      <c r="I177" s="126">
        <v>0.01</v>
      </c>
      <c r="J177" s="126">
        <v>0.01</v>
      </c>
      <c r="K177" s="125" t="s">
        <v>212</v>
      </c>
      <c r="L177" s="125" t="s">
        <v>219</v>
      </c>
      <c r="M177" s="152">
        <v>0.01</v>
      </c>
      <c r="N177" s="127" t="s">
        <v>44</v>
      </c>
      <c r="O177" s="154">
        <v>38688</v>
      </c>
      <c r="P177" s="152">
        <v>0.10157299601</v>
      </c>
      <c r="Q177" s="152">
        <v>0.19398777178999999</v>
      </c>
      <c r="R177" s="152">
        <v>6.6142025105000002E-2</v>
      </c>
      <c r="S177" s="152">
        <v>0.20754406671000003</v>
      </c>
      <c r="T177" s="152">
        <v>1.1369582039999999E-2</v>
      </c>
      <c r="U177" s="152">
        <v>9.6197645095999995</v>
      </c>
      <c r="V177" s="152">
        <v>4.7553154074999995</v>
      </c>
      <c r="W177" s="152">
        <v>0.57703390202999993</v>
      </c>
      <c r="X177" s="152">
        <v>0.82390576128000004</v>
      </c>
      <c r="Y177" s="152">
        <v>2.7107554525999999E-2</v>
      </c>
      <c r="Z177" s="152">
        <v>0.18267600427000003</v>
      </c>
      <c r="AA177" s="152">
        <v>0.2402726905</v>
      </c>
      <c r="AB177" s="175">
        <v>-0.15116995056999999</v>
      </c>
      <c r="AC177" s="174">
        <v>-4.2284682953000002E-2</v>
      </c>
      <c r="AD177" s="152">
        <v>-0.18545154819000001</v>
      </c>
      <c r="AE177" s="152">
        <v>-0.56469134087999995</v>
      </c>
      <c r="AF177" s="178">
        <v>3.0017052909999999</v>
      </c>
      <c r="AG177" s="177">
        <v>12131.610070000001</v>
      </c>
      <c r="AH177" s="177">
        <v>-476.84676000000002</v>
      </c>
      <c r="AI177" s="127">
        <v>0</v>
      </c>
      <c r="AJ177" s="127">
        <v>0</v>
      </c>
      <c r="AK177" s="127">
        <v>0</v>
      </c>
    </row>
    <row r="178" spans="1:37" ht="14.65" customHeight="1" x14ac:dyDescent="0.25">
      <c r="A178" s="39"/>
      <c r="B178" s="128">
        <v>1578474000188</v>
      </c>
      <c r="C178" s="124" t="s">
        <v>7793</v>
      </c>
      <c r="D178" s="121"/>
      <c r="E178" s="125" t="s">
        <v>7738</v>
      </c>
      <c r="F178" s="125" t="s">
        <v>112</v>
      </c>
      <c r="G178" s="125" t="s">
        <v>7759</v>
      </c>
      <c r="H178" s="126">
        <v>0.01</v>
      </c>
      <c r="I178" s="126">
        <v>0.01</v>
      </c>
      <c r="J178" s="126">
        <v>0.01</v>
      </c>
      <c r="K178" s="125" t="s">
        <v>212</v>
      </c>
      <c r="L178" s="125" t="s">
        <v>219</v>
      </c>
      <c r="M178" s="152">
        <v>1.9E-2</v>
      </c>
      <c r="N178" s="127" t="s">
        <v>44</v>
      </c>
      <c r="O178" s="154">
        <v>35486</v>
      </c>
      <c r="P178" s="152">
        <v>-6.9165279900999998E-3</v>
      </c>
      <c r="Q178" s="152">
        <v>-0.10907204124</v>
      </c>
      <c r="R178" s="152">
        <v>5.5267165466000003E-2</v>
      </c>
      <c r="S178" s="152">
        <v>0.58532100969</v>
      </c>
      <c r="T178" s="152">
        <v>0.53823063140999994</v>
      </c>
      <c r="U178" s="152">
        <v>-0.65504979767999993</v>
      </c>
      <c r="V178" s="152">
        <v>-2.6737353260999996</v>
      </c>
      <c r="W178" s="152">
        <v>0.48215983849999999</v>
      </c>
      <c r="X178" s="152">
        <v>2.3235998008999998</v>
      </c>
      <c r="Y178" s="152">
        <v>1.2832587985000001</v>
      </c>
      <c r="Z178" s="152">
        <v>0.20060288744000002</v>
      </c>
      <c r="AA178" s="152">
        <v>0.19951208639000001</v>
      </c>
      <c r="AB178" s="175">
        <v>-0.17011890070999999</v>
      </c>
      <c r="AC178" s="174">
        <v>6.1605280711999999E-2</v>
      </c>
      <c r="AD178" s="152">
        <v>-0.21369938154000001</v>
      </c>
      <c r="AE178" s="152">
        <v>-0.45794083117000001</v>
      </c>
      <c r="AF178" s="178">
        <v>4.5914400000000004</v>
      </c>
      <c r="AG178" s="177">
        <v>427386.02671000001</v>
      </c>
      <c r="AH178" s="177">
        <v>-140762.93229999999</v>
      </c>
      <c r="AI178" s="127">
        <v>0</v>
      </c>
      <c r="AJ178" s="127">
        <v>0</v>
      </c>
      <c r="AK178" s="127">
        <v>0</v>
      </c>
    </row>
    <row r="179" spans="1:37" ht="14.65" customHeight="1" x14ac:dyDescent="0.25">
      <c r="A179" s="39"/>
      <c r="B179" s="128">
        <v>38110562000160</v>
      </c>
      <c r="C179" s="124" t="s">
        <v>7794</v>
      </c>
      <c r="D179" s="121"/>
      <c r="E179" s="125" t="s">
        <v>7738</v>
      </c>
      <c r="F179" s="125" t="s">
        <v>112</v>
      </c>
      <c r="G179" s="125" t="s">
        <v>7759</v>
      </c>
      <c r="H179" s="126">
        <v>0.01</v>
      </c>
      <c r="I179" s="126">
        <v>0.01</v>
      </c>
      <c r="J179" s="126">
        <v>0.01</v>
      </c>
      <c r="K179" s="125" t="s">
        <v>212</v>
      </c>
      <c r="L179" s="125" t="s">
        <v>219</v>
      </c>
      <c r="M179" s="152">
        <v>0.01</v>
      </c>
      <c r="N179" s="127" t="s">
        <v>44</v>
      </c>
      <c r="O179" s="154">
        <v>44105</v>
      </c>
      <c r="P179" s="152">
        <v>-3.7508716032000002E-3</v>
      </c>
      <c r="Q179" s="152">
        <v>-6.5739881392999996E-5</v>
      </c>
      <c r="R179" s="152">
        <v>2.7177505301999999E-2</v>
      </c>
      <c r="S179" s="152">
        <v>5.0213988541000003E-2</v>
      </c>
      <c r="T179" s="152">
        <v>0.19292337374999999</v>
      </c>
      <c r="U179" s="152">
        <v>-0.35523714908999998</v>
      </c>
      <c r="V179" s="152">
        <v>-1.6115132825000001E-3</v>
      </c>
      <c r="W179" s="152">
        <v>0.23710102476</v>
      </c>
      <c r="X179" s="152">
        <v>0.19933884458000001</v>
      </c>
      <c r="Y179" s="152">
        <v>0.45997125089999996</v>
      </c>
      <c r="Z179" s="152">
        <v>0.18043983604000002</v>
      </c>
      <c r="AA179" s="152">
        <v>0.27110116297000003</v>
      </c>
      <c r="AB179" s="175">
        <v>-0.35407072343000001</v>
      </c>
      <c r="AC179" s="174">
        <v>-0.1221897059</v>
      </c>
      <c r="AD179" s="152">
        <v>-0.21167752562</v>
      </c>
      <c r="AE179" s="152">
        <v>-0.28025696222000002</v>
      </c>
      <c r="AF179" s="178">
        <v>1.1162505</v>
      </c>
      <c r="AG179" s="177">
        <v>14476.22681</v>
      </c>
      <c r="AH179" s="177">
        <v>-3933.3053599999998</v>
      </c>
      <c r="AI179" s="127">
        <v>9.0857914920000008E-4</v>
      </c>
      <c r="AJ179" s="127">
        <v>1.9010898901000001E-3</v>
      </c>
      <c r="AK179" s="127">
        <v>0.12169759514</v>
      </c>
    </row>
    <row r="180" spans="1:37" ht="14.65" customHeight="1" x14ac:dyDescent="0.25">
      <c r="A180" s="39"/>
      <c r="B180" s="128">
        <v>41727080000169</v>
      </c>
      <c r="C180" s="124" t="s">
        <v>7795</v>
      </c>
      <c r="D180" s="121"/>
      <c r="E180" s="125" t="s">
        <v>7738</v>
      </c>
      <c r="F180" s="125" t="s">
        <v>112</v>
      </c>
      <c r="G180" s="125" t="s">
        <v>7739</v>
      </c>
      <c r="H180" s="126">
        <v>0.01</v>
      </c>
      <c r="I180" s="126">
        <v>0.01</v>
      </c>
      <c r="J180" s="126">
        <v>0.01</v>
      </c>
      <c r="K180" s="125" t="s">
        <v>211</v>
      </c>
      <c r="L180" s="125" t="s">
        <v>7564</v>
      </c>
      <c r="M180" s="152">
        <v>0.02</v>
      </c>
      <c r="N180" s="127" t="s">
        <v>44</v>
      </c>
      <c r="O180" s="154">
        <v>44425</v>
      </c>
      <c r="P180" s="152">
        <v>-6.4694259599999998E-2</v>
      </c>
      <c r="Q180" s="152">
        <v>3.7501838306000001E-3</v>
      </c>
      <c r="R180" s="152">
        <v>-0.10636912657</v>
      </c>
      <c r="S180" s="152">
        <v>-0.14712565956000001</v>
      </c>
      <c r="T180" s="152">
        <v>-0.20843161345</v>
      </c>
      <c r="U180" s="152">
        <v>-6.1270570613999995</v>
      </c>
      <c r="V180" s="152">
        <v>9.1930057169000004E-2</v>
      </c>
      <c r="W180" s="152">
        <v>-0.92798174936</v>
      </c>
      <c r="X180" s="152">
        <v>-0.58405754726000003</v>
      </c>
      <c r="Y180" s="152">
        <v>-0.49694626474000003</v>
      </c>
      <c r="Z180" s="152">
        <v>0.23746640041</v>
      </c>
      <c r="AA180" s="152">
        <v>0.30150431578999998</v>
      </c>
      <c r="AB180" s="175">
        <v>-0.73964327860000001</v>
      </c>
      <c r="AC180" s="174">
        <v>-0.51072594193999998</v>
      </c>
      <c r="AD180" s="152">
        <v>-0.19944626669000001</v>
      </c>
      <c r="AE180" s="152">
        <v>-0.39795123252000003</v>
      </c>
      <c r="AF180" s="178">
        <v>0.68518142599999998</v>
      </c>
      <c r="AG180" s="177">
        <v>125318.53326</v>
      </c>
      <c r="AH180" s="177">
        <v>1815.2858899</v>
      </c>
      <c r="AI180" s="127">
        <v>0</v>
      </c>
      <c r="AJ180" s="127">
        <v>0</v>
      </c>
      <c r="AK180" s="127">
        <v>0</v>
      </c>
    </row>
    <row r="181" spans="1:37" ht="14.65" customHeight="1" x14ac:dyDescent="0.25">
      <c r="A181" s="39"/>
      <c r="B181" s="128">
        <v>29258294000138</v>
      </c>
      <c r="C181" s="124" t="s">
        <v>7796</v>
      </c>
      <c r="D181" s="121"/>
      <c r="E181" s="125" t="s">
        <v>7738</v>
      </c>
      <c r="F181" s="125" t="s">
        <v>112</v>
      </c>
      <c r="G181" s="125" t="s">
        <v>5147</v>
      </c>
      <c r="H181" s="126">
        <v>0.01</v>
      </c>
      <c r="I181" s="126">
        <v>0.01</v>
      </c>
      <c r="J181" s="126">
        <v>0.01</v>
      </c>
      <c r="K181" s="125" t="s">
        <v>210</v>
      </c>
      <c r="L181" s="125" t="s">
        <v>3314</v>
      </c>
      <c r="M181" s="152">
        <v>0.02</v>
      </c>
      <c r="N181" s="127" t="s">
        <v>44</v>
      </c>
      <c r="O181" s="154">
        <v>43130</v>
      </c>
      <c r="P181" s="152">
        <v>4.7546764641000001E-2</v>
      </c>
      <c r="Q181" s="152">
        <v>6.0155991883000005E-2</v>
      </c>
      <c r="R181" s="152">
        <v>4.8540377538000001E-3</v>
      </c>
      <c r="S181" s="152">
        <v>0.17062293699</v>
      </c>
      <c r="T181" s="152">
        <v>6.1952205243999997E-2</v>
      </c>
      <c r="U181" s="152">
        <v>4.5030539315000002</v>
      </c>
      <c r="V181" s="152">
        <v>1.4746327174</v>
      </c>
      <c r="W181" s="152">
        <v>4.2347423460999997E-2</v>
      </c>
      <c r="X181" s="152">
        <v>0.67733673635000002</v>
      </c>
      <c r="Y181" s="152">
        <v>0.14770752132000001</v>
      </c>
      <c r="Z181" s="152">
        <v>0.13338350775999999</v>
      </c>
      <c r="AA181" s="152">
        <v>0.23183916236999999</v>
      </c>
      <c r="AB181" s="175">
        <v>-0.68156199727</v>
      </c>
      <c r="AC181" s="174">
        <v>5.8438000237E-2</v>
      </c>
      <c r="AD181" s="152">
        <v>-0.14412790920000002</v>
      </c>
      <c r="AE181" s="152">
        <v>-0.44794043031000003</v>
      </c>
      <c r="AF181" s="178">
        <v>1.602030845</v>
      </c>
      <c r="AG181" s="177">
        <v>631705.39924000006</v>
      </c>
      <c r="AH181" s="177">
        <v>-79633.625360000005</v>
      </c>
      <c r="AI181" s="127">
        <v>0</v>
      </c>
      <c r="AJ181" s="127">
        <v>0</v>
      </c>
      <c r="AK181" s="127">
        <v>0</v>
      </c>
    </row>
    <row r="182" spans="1:37" ht="14.65" customHeight="1" x14ac:dyDescent="0.25">
      <c r="A182" s="39"/>
      <c r="B182" s="128">
        <v>33824409000181</v>
      </c>
      <c r="C182" s="124" t="s">
        <v>7797</v>
      </c>
      <c r="D182" s="121" t="s">
        <v>3267</v>
      </c>
      <c r="E182" s="125" t="s">
        <v>7738</v>
      </c>
      <c r="F182" s="125" t="s">
        <v>112</v>
      </c>
      <c r="G182" s="125" t="s">
        <v>5147</v>
      </c>
      <c r="H182" s="126">
        <v>0.01</v>
      </c>
      <c r="I182" s="126">
        <v>0.01</v>
      </c>
      <c r="J182" s="126">
        <v>0.01</v>
      </c>
      <c r="K182" s="125" t="s">
        <v>210</v>
      </c>
      <c r="L182" s="125" t="s">
        <v>3314</v>
      </c>
      <c r="M182" s="152">
        <v>1.4999999999999999E-2</v>
      </c>
      <c r="N182" s="127" t="s">
        <v>44</v>
      </c>
      <c r="O182" s="154">
        <v>43684</v>
      </c>
      <c r="P182" s="152">
        <v>5.0289746581000001E-2</v>
      </c>
      <c r="Q182" s="152">
        <v>7.7723427489999997E-2</v>
      </c>
      <c r="R182" s="152">
        <v>1.5287087572000001E-2</v>
      </c>
      <c r="S182" s="152">
        <v>0.18984169578999999</v>
      </c>
      <c r="T182" s="152">
        <v>7.2322121136999998E-2</v>
      </c>
      <c r="U182" s="152">
        <v>4.7628359735999997</v>
      </c>
      <c r="V182" s="152">
        <v>1.9052717028000001</v>
      </c>
      <c r="W182" s="152">
        <v>0.13336706545999999</v>
      </c>
      <c r="X182" s="152">
        <v>0.75363111735999988</v>
      </c>
      <c r="Y182" s="152">
        <v>0.1724316545</v>
      </c>
      <c r="Z182" s="152">
        <v>0.1364132726</v>
      </c>
      <c r="AA182" s="152">
        <v>0.24241651919999999</v>
      </c>
      <c r="AB182" s="175">
        <v>-0.59428118629000004</v>
      </c>
      <c r="AC182" s="174">
        <v>-6.1147786990000001E-2</v>
      </c>
      <c r="AD182" s="152">
        <v>-0.14404966253999998</v>
      </c>
      <c r="AE182" s="152">
        <v>-0.45897046581000001</v>
      </c>
      <c r="AF182" s="178">
        <v>1.2495929400000001</v>
      </c>
      <c r="AG182" s="177">
        <v>28537.761330000001</v>
      </c>
      <c r="AH182" s="177">
        <v>-4903.39012</v>
      </c>
      <c r="AI182" s="127">
        <v>0</v>
      </c>
      <c r="AJ182" s="127">
        <v>0</v>
      </c>
      <c r="AK182" s="127">
        <v>0</v>
      </c>
    </row>
    <row r="183" spans="1:37" ht="14.65" customHeight="1" x14ac:dyDescent="0.25">
      <c r="A183" s="39"/>
      <c r="B183" s="128">
        <v>4965504000105</v>
      </c>
      <c r="C183" s="124" t="s">
        <v>7798</v>
      </c>
      <c r="D183" s="121" t="s">
        <v>3266</v>
      </c>
      <c r="E183" s="125" t="s">
        <v>7738</v>
      </c>
      <c r="F183" s="125" t="s">
        <v>160</v>
      </c>
      <c r="G183" s="125" t="s">
        <v>3328</v>
      </c>
      <c r="H183" s="126">
        <v>100</v>
      </c>
      <c r="I183" s="126">
        <v>50</v>
      </c>
      <c r="J183" s="126">
        <v>0.01</v>
      </c>
      <c r="K183" s="125" t="s">
        <v>211</v>
      </c>
      <c r="L183" s="125" t="s">
        <v>211</v>
      </c>
      <c r="M183" s="152">
        <v>1.5E-3</v>
      </c>
      <c r="N183" s="127" t="s">
        <v>44</v>
      </c>
      <c r="O183" s="154">
        <v>37473</v>
      </c>
      <c r="P183" s="152">
        <v>1.0193193933E-2</v>
      </c>
      <c r="Q183" s="152">
        <v>3.9388901283000002E-2</v>
      </c>
      <c r="R183" s="152">
        <v>0.11017921391</v>
      </c>
      <c r="S183" s="152">
        <v>0.24244528259999998</v>
      </c>
      <c r="T183" s="152">
        <v>0.40277743174000002</v>
      </c>
      <c r="U183" s="152">
        <v>0.96537592754000001</v>
      </c>
      <c r="V183" s="152">
        <v>0.96555905266999997</v>
      </c>
      <c r="W183" s="152">
        <v>0.96122157778000006</v>
      </c>
      <c r="X183" s="152">
        <v>0.96245615834000009</v>
      </c>
      <c r="Y183" s="152">
        <v>0.96030893255999994</v>
      </c>
      <c r="Z183" s="152">
        <v>7.5097008546999989E-4</v>
      </c>
      <c r="AA183" s="152">
        <v>1.1025642557999999E-2</v>
      </c>
      <c r="AB183" s="175">
        <v>-18.693233770999999</v>
      </c>
      <c r="AC183" s="174">
        <v>-0.40264678043000002</v>
      </c>
      <c r="AD183" s="152">
        <v>0</v>
      </c>
      <c r="AE183" s="152">
        <v>-4.6682073243999998E-2</v>
      </c>
      <c r="AF183" s="178">
        <v>10.9002955</v>
      </c>
      <c r="AG183" s="177">
        <v>11287.46774</v>
      </c>
      <c r="AH183" s="177">
        <v>-609.93597999999997</v>
      </c>
      <c r="AI183" s="127">
        <v>0</v>
      </c>
      <c r="AJ183" s="127">
        <v>0</v>
      </c>
      <c r="AK183" s="127">
        <v>0</v>
      </c>
    </row>
    <row r="184" spans="1:37" ht="14.65" customHeight="1" x14ac:dyDescent="0.25">
      <c r="A184" s="39"/>
      <c r="B184" s="128">
        <v>842960000107</v>
      </c>
      <c r="C184" s="124" t="s">
        <v>7799</v>
      </c>
      <c r="D184" s="121" t="s">
        <v>3266</v>
      </c>
      <c r="E184" s="125" t="s">
        <v>7738</v>
      </c>
      <c r="F184" s="125" t="s">
        <v>160</v>
      </c>
      <c r="G184" s="125" t="s">
        <v>3305</v>
      </c>
      <c r="H184" s="126">
        <v>50000</v>
      </c>
      <c r="I184" s="126">
        <v>50</v>
      </c>
      <c r="J184" s="126">
        <v>50</v>
      </c>
      <c r="K184" s="125" t="s">
        <v>211</v>
      </c>
      <c r="L184" s="125" t="s">
        <v>211</v>
      </c>
      <c r="M184" s="152">
        <v>3.8E-3</v>
      </c>
      <c r="N184" s="127" t="s">
        <v>44</v>
      </c>
      <c r="O184" s="154">
        <v>34990</v>
      </c>
      <c r="P184" s="152">
        <v>1.0210227274E-2</v>
      </c>
      <c r="Q184" s="152">
        <v>3.9626010667999999E-2</v>
      </c>
      <c r="R184" s="152">
        <v>0.10975887885000001</v>
      </c>
      <c r="S184" s="152">
        <v>0.24159125695</v>
      </c>
      <c r="T184" s="152">
        <v>0.39852087627999999</v>
      </c>
      <c r="U184" s="152">
        <v>0.96698911934999998</v>
      </c>
      <c r="V184" s="152">
        <v>0.97137142889000005</v>
      </c>
      <c r="W184" s="152">
        <v>0.95755450558999999</v>
      </c>
      <c r="X184" s="152">
        <v>0.95906585832000002</v>
      </c>
      <c r="Y184" s="152">
        <v>0.95016037925999997</v>
      </c>
      <c r="Z184" s="152">
        <v>8.1921374010999993E-4</v>
      </c>
      <c r="AA184" s="152">
        <v>2.2295693367000002E-3</v>
      </c>
      <c r="AB184" s="175">
        <v>-10.637404314999999</v>
      </c>
      <c r="AC184" s="174">
        <v>-3.9494723470999999</v>
      </c>
      <c r="AD184" s="152">
        <v>0</v>
      </c>
      <c r="AE184" s="152">
        <v>0</v>
      </c>
      <c r="AF184" s="178">
        <v>42.573654900000001</v>
      </c>
      <c r="AG184" s="177">
        <v>41616.776940000003</v>
      </c>
      <c r="AH184" s="177">
        <v>-1640.2713900000001</v>
      </c>
      <c r="AI184" s="127">
        <v>4.4623950859999997E-2</v>
      </c>
      <c r="AJ184" s="127">
        <v>9.5314908706000002E-3</v>
      </c>
      <c r="AK184" s="127">
        <v>0</v>
      </c>
    </row>
    <row r="185" spans="1:37" ht="14.65" customHeight="1" x14ac:dyDescent="0.25">
      <c r="A185" s="39"/>
      <c r="B185" s="128">
        <v>32811286000181</v>
      </c>
      <c r="C185" s="124" t="s">
        <v>7800</v>
      </c>
      <c r="D185" s="121"/>
      <c r="E185" s="125" t="s">
        <v>7738</v>
      </c>
      <c r="F185" s="125" t="s">
        <v>160</v>
      </c>
      <c r="G185" s="125" t="s">
        <v>3328</v>
      </c>
      <c r="H185" s="126">
        <v>1</v>
      </c>
      <c r="I185" s="126">
        <v>1</v>
      </c>
      <c r="J185" s="126">
        <v>1</v>
      </c>
      <c r="K185" s="125" t="s">
        <v>211</v>
      </c>
      <c r="L185" s="125" t="s">
        <v>211</v>
      </c>
      <c r="M185" s="152">
        <v>1.5E-3</v>
      </c>
      <c r="N185" s="127" t="s">
        <v>44</v>
      </c>
      <c r="O185" s="154">
        <v>43587</v>
      </c>
      <c r="P185" s="152">
        <v>1.0477819084999999E-2</v>
      </c>
      <c r="Q185" s="152">
        <v>4.0980282793000006E-2</v>
      </c>
      <c r="R185" s="152">
        <v>0.11489502075000001</v>
      </c>
      <c r="S185" s="152">
        <v>0.25184703476999998</v>
      </c>
      <c r="T185" s="152">
        <v>0.42032710998</v>
      </c>
      <c r="U185" s="152">
        <v>0.99233217616999991</v>
      </c>
      <c r="V185" s="152">
        <v>1.0045693518000001</v>
      </c>
      <c r="W185" s="152">
        <v>1.002363052</v>
      </c>
      <c r="X185" s="152">
        <v>0.99977911293999999</v>
      </c>
      <c r="Y185" s="152">
        <v>1.0021511795</v>
      </c>
      <c r="Z185" s="152">
        <v>8.8379553831000003E-4</v>
      </c>
      <c r="AA185" s="152">
        <v>2.7494375702E-3</v>
      </c>
      <c r="AB185" s="175">
        <v>0.46635582997000002</v>
      </c>
      <c r="AC185" s="174">
        <v>-0.74694701950999998</v>
      </c>
      <c r="AD185" s="152">
        <v>0</v>
      </c>
      <c r="AE185" s="152">
        <v>-2.3346554628999997E-3</v>
      </c>
      <c r="AF185" s="178">
        <v>1.626804411</v>
      </c>
      <c r="AG185" s="177">
        <v>13553.005929999999</v>
      </c>
      <c r="AH185" s="177">
        <v>-1373.0729701</v>
      </c>
      <c r="AI185" s="127">
        <v>0</v>
      </c>
      <c r="AJ185" s="127">
        <v>0.13311788097000002</v>
      </c>
      <c r="AK185" s="127">
        <v>0</v>
      </c>
    </row>
    <row r="186" spans="1:37" ht="14.65" customHeight="1" x14ac:dyDescent="0.25">
      <c r="A186" s="39"/>
      <c r="B186" s="128">
        <v>4128893000106</v>
      </c>
      <c r="C186" s="124" t="s">
        <v>7801</v>
      </c>
      <c r="D186" s="121"/>
      <c r="E186" s="125" t="s">
        <v>7738</v>
      </c>
      <c r="F186" s="125" t="s">
        <v>363</v>
      </c>
      <c r="G186" s="125" t="s">
        <v>363</v>
      </c>
      <c r="H186" s="126">
        <v>0.01</v>
      </c>
      <c r="I186" s="126">
        <v>0.01</v>
      </c>
      <c r="J186" s="126">
        <v>0.01</v>
      </c>
      <c r="K186" s="125" t="s">
        <v>211</v>
      </c>
      <c r="L186" s="125" t="s">
        <v>211</v>
      </c>
      <c r="M186" s="152">
        <v>0.01</v>
      </c>
      <c r="N186" s="127" t="s">
        <v>44</v>
      </c>
      <c r="O186" s="154">
        <v>37435</v>
      </c>
      <c r="P186" s="152">
        <v>-2.0592722258000002E-3</v>
      </c>
      <c r="Q186" s="152">
        <v>-6.6964987712999996E-2</v>
      </c>
      <c r="R186" s="152">
        <v>0.15404287782000001</v>
      </c>
      <c r="S186" s="152">
        <v>0.26999314871000002</v>
      </c>
      <c r="T186" s="152">
        <v>0.31613320943000001</v>
      </c>
      <c r="U186" s="152">
        <v>-0.19502933506</v>
      </c>
      <c r="V186" s="152">
        <v>-1.6415449019999999</v>
      </c>
      <c r="W186" s="152">
        <v>1.3438953937</v>
      </c>
      <c r="X186" s="152">
        <v>1.0718153222</v>
      </c>
      <c r="Y186" s="152">
        <v>0.75373027625000011</v>
      </c>
      <c r="Z186" s="152">
        <v>0.12919525338999999</v>
      </c>
      <c r="AA186" s="152">
        <v>0.15163669762999998</v>
      </c>
      <c r="AB186" s="175">
        <v>0.34143695793000001</v>
      </c>
      <c r="AC186" s="174">
        <v>-0.22662681747999999</v>
      </c>
      <c r="AD186" s="152">
        <v>-8.4603835575000008E-2</v>
      </c>
      <c r="AE186" s="152">
        <v>-0.51041565265</v>
      </c>
      <c r="AF186" s="178">
        <v>4.069514023</v>
      </c>
      <c r="AG186" s="177">
        <v>178342.66974000001</v>
      </c>
      <c r="AH186" s="177">
        <v>-10936.47883</v>
      </c>
      <c r="AI186" s="127">
        <v>3.2963239573999999E-3</v>
      </c>
      <c r="AJ186" s="127">
        <v>0.24172429950000002</v>
      </c>
      <c r="AK186" s="127">
        <v>0.10702721589</v>
      </c>
    </row>
    <row r="187" spans="1:37" ht="14.65" customHeight="1" x14ac:dyDescent="0.25">
      <c r="A187" s="39"/>
      <c r="B187" s="128">
        <v>4305193000140</v>
      </c>
      <c r="C187" s="124" t="s">
        <v>7802</v>
      </c>
      <c r="D187" s="121"/>
      <c r="E187" s="125" t="s">
        <v>7738</v>
      </c>
      <c r="F187" s="125" t="s">
        <v>363</v>
      </c>
      <c r="G187" s="125" t="s">
        <v>363</v>
      </c>
      <c r="H187" s="126">
        <v>0.01</v>
      </c>
      <c r="I187" s="126">
        <v>0.01</v>
      </c>
      <c r="J187" s="126">
        <v>0.01</v>
      </c>
      <c r="K187" s="125" t="s">
        <v>211</v>
      </c>
      <c r="L187" s="125" t="s">
        <v>211</v>
      </c>
      <c r="M187" s="152">
        <v>0.01</v>
      </c>
      <c r="N187" s="127" t="s">
        <v>44</v>
      </c>
      <c r="O187" s="154">
        <v>36979</v>
      </c>
      <c r="P187" s="152">
        <v>3.5701556968000002E-2</v>
      </c>
      <c r="Q187" s="152">
        <v>6.7338280713999995E-3</v>
      </c>
      <c r="R187" s="152">
        <v>0.18275098174000001</v>
      </c>
      <c r="S187" s="152">
        <v>0.21968573138</v>
      </c>
      <c r="T187" s="152">
        <v>0.33340391081999998</v>
      </c>
      <c r="U187" s="152">
        <v>3.3812192622999997</v>
      </c>
      <c r="V187" s="152">
        <v>0.16506956126</v>
      </c>
      <c r="W187" s="152">
        <v>1.5943496124000001</v>
      </c>
      <c r="X187" s="152">
        <v>0.87210558524000004</v>
      </c>
      <c r="Y187" s="152">
        <v>0.79490738179999998</v>
      </c>
      <c r="Z187" s="152">
        <v>0.12802432641</v>
      </c>
      <c r="AA187" s="152">
        <v>0.15341145882999999</v>
      </c>
      <c r="AB187" s="175">
        <v>0.54643729838999999</v>
      </c>
      <c r="AC187" s="174">
        <v>-0.14129542041000001</v>
      </c>
      <c r="AD187" s="152">
        <v>-7.8012230875000005E-2</v>
      </c>
      <c r="AE187" s="152">
        <v>-0.30304404215000003</v>
      </c>
      <c r="AF187" s="178">
        <v>711.46429452999996</v>
      </c>
      <c r="AG187" s="177">
        <v>79476.49222</v>
      </c>
      <c r="AH187" s="177">
        <v>-16765.40855</v>
      </c>
      <c r="AI187" s="127">
        <v>0</v>
      </c>
      <c r="AJ187" s="127">
        <v>0.14471380511999998</v>
      </c>
      <c r="AK187" s="127">
        <v>0</v>
      </c>
    </row>
    <row r="188" spans="1:37" ht="14.65" customHeight="1" x14ac:dyDescent="0.25">
      <c r="A188" s="39"/>
      <c r="B188" s="128">
        <v>4061044000182</v>
      </c>
      <c r="C188" s="124" t="s">
        <v>7803</v>
      </c>
      <c r="D188" s="121"/>
      <c r="E188" s="125" t="s">
        <v>7738</v>
      </c>
      <c r="F188" s="125" t="s">
        <v>363</v>
      </c>
      <c r="G188" s="125" t="s">
        <v>363</v>
      </c>
      <c r="H188" s="126">
        <v>100000</v>
      </c>
      <c r="I188" s="126">
        <v>2000</v>
      </c>
      <c r="J188" s="126">
        <v>5000</v>
      </c>
      <c r="K188" s="125" t="s">
        <v>211</v>
      </c>
      <c r="L188" s="125" t="s">
        <v>211</v>
      </c>
      <c r="M188" s="152">
        <v>8.0000000000000002E-3</v>
      </c>
      <c r="N188" s="127" t="s">
        <v>44</v>
      </c>
      <c r="O188" s="154">
        <v>36798</v>
      </c>
      <c r="P188" s="152">
        <v>-1.905496877E-3</v>
      </c>
      <c r="Q188" s="152">
        <v>-6.6388617679999998E-2</v>
      </c>
      <c r="R188" s="152">
        <v>0.15627243807999999</v>
      </c>
      <c r="S188" s="152">
        <v>0.27488260583000002</v>
      </c>
      <c r="T188" s="152">
        <v>0.32368768152999999</v>
      </c>
      <c r="U188" s="152">
        <v>-0.18046559567999998</v>
      </c>
      <c r="V188" s="152">
        <v>-1.6274160665999999</v>
      </c>
      <c r="W188" s="152">
        <v>1.363346444</v>
      </c>
      <c r="X188" s="152">
        <v>1.0912254260000001</v>
      </c>
      <c r="Y188" s="152">
        <v>0.77174177954000001</v>
      </c>
      <c r="Z188" s="152">
        <v>0.12919189518999999</v>
      </c>
      <c r="AA188" s="152">
        <v>0.14707547838000001</v>
      </c>
      <c r="AB188" s="175">
        <v>0.35708818613999999</v>
      </c>
      <c r="AC188" s="174">
        <v>-0.11207887794</v>
      </c>
      <c r="AD188" s="152">
        <v>-8.4098099349000005E-2</v>
      </c>
      <c r="AE188" s="152">
        <v>-0.42281389756000004</v>
      </c>
      <c r="AF188" s="178">
        <v>29.520196347999999</v>
      </c>
      <c r="AG188" s="177">
        <v>556107.29613999999</v>
      </c>
      <c r="AH188" s="177">
        <v>114009.29364</v>
      </c>
      <c r="AI188" s="127">
        <v>3.2961836070999999E-3</v>
      </c>
      <c r="AJ188" s="127">
        <v>0.24171400739999999</v>
      </c>
      <c r="AK188" s="127">
        <v>0.1070226589</v>
      </c>
    </row>
    <row r="189" spans="1:37" ht="14.65" customHeight="1" x14ac:dyDescent="0.25">
      <c r="A189" s="39"/>
      <c r="B189" s="128">
        <v>47388398000149</v>
      </c>
      <c r="C189" s="124" t="s">
        <v>7804</v>
      </c>
      <c r="D189" s="121"/>
      <c r="E189" s="125" t="s">
        <v>7738</v>
      </c>
      <c r="F189" s="125" t="s">
        <v>160</v>
      </c>
      <c r="G189" s="125" t="s">
        <v>6163</v>
      </c>
      <c r="H189" s="126">
        <v>0.01</v>
      </c>
      <c r="I189" s="126">
        <v>0.01</v>
      </c>
      <c r="J189" s="126">
        <v>0.01</v>
      </c>
      <c r="K189" s="125" t="s">
        <v>211</v>
      </c>
      <c r="L189" s="125" t="s">
        <v>211</v>
      </c>
      <c r="M189" s="152">
        <v>5.0000000000000001E-3</v>
      </c>
      <c r="N189" s="127" t="s">
        <v>44</v>
      </c>
      <c r="O189" s="154">
        <v>44845</v>
      </c>
      <c r="P189" s="152">
        <v>1.0027766039999999E-2</v>
      </c>
      <c r="Q189" s="152">
        <v>3.9015997261000003E-2</v>
      </c>
      <c r="R189" s="152">
        <v>0.10847230350000001</v>
      </c>
      <c r="S189" s="152">
        <v>0.23797581088</v>
      </c>
      <c r="T189" s="152" t="s">
        <v>44</v>
      </c>
      <c r="U189" s="152">
        <v>0.94970860023000003</v>
      </c>
      <c r="V189" s="152">
        <v>0.95641787730000005</v>
      </c>
      <c r="W189" s="152">
        <v>0.9463302106899999</v>
      </c>
      <c r="X189" s="152">
        <v>0.94471330710000001</v>
      </c>
      <c r="Y189" s="152" t="s">
        <v>44</v>
      </c>
      <c r="Z189" s="152">
        <v>8.6018894637999999E-4</v>
      </c>
      <c r="AA189" s="152">
        <v>9.5536787890000002E-4</v>
      </c>
      <c r="AB189" s="175">
        <v>-11.538246637</v>
      </c>
      <c r="AC189" s="174">
        <v>-9.3089947617999993</v>
      </c>
      <c r="AD189" s="152">
        <v>0</v>
      </c>
      <c r="AE189" s="152">
        <v>-2.3783152817000001E-4</v>
      </c>
      <c r="AF189" s="178">
        <v>1.320957379</v>
      </c>
      <c r="AG189" s="177">
        <v>88460.910470000003</v>
      </c>
      <c r="AH189" s="177">
        <v>9156.3734399999994</v>
      </c>
      <c r="AI189" s="127">
        <v>0</v>
      </c>
      <c r="AJ189" s="127">
        <v>0.10269679238</v>
      </c>
      <c r="AK189" s="127">
        <v>0</v>
      </c>
    </row>
    <row r="190" spans="1:37" ht="14.65" customHeight="1" x14ac:dyDescent="0.25">
      <c r="A190" s="39"/>
      <c r="B190" s="128">
        <v>35292610000190</v>
      </c>
      <c r="C190" s="124" t="s">
        <v>7805</v>
      </c>
      <c r="D190" s="121" t="s">
        <v>3266</v>
      </c>
      <c r="E190" s="125" t="s">
        <v>7738</v>
      </c>
      <c r="F190" s="125" t="s">
        <v>112</v>
      </c>
      <c r="G190" s="125" t="s">
        <v>113</v>
      </c>
      <c r="H190" s="126">
        <v>1000</v>
      </c>
      <c r="I190" s="126">
        <v>1000</v>
      </c>
      <c r="J190" s="126">
        <v>1000</v>
      </c>
      <c r="K190" s="125" t="s">
        <v>210</v>
      </c>
      <c r="L190" s="125" t="s">
        <v>3314</v>
      </c>
      <c r="M190" s="152">
        <v>6.8999999999999999E-3</v>
      </c>
      <c r="N190" s="127" t="s">
        <v>44</v>
      </c>
      <c r="O190" s="154">
        <v>43907</v>
      </c>
      <c r="P190" s="152">
        <v>9.8758993841000009E-2</v>
      </c>
      <c r="Q190" s="152">
        <v>0.18900133171</v>
      </c>
      <c r="R190" s="152">
        <v>3.5403413974999999E-2</v>
      </c>
      <c r="S190" s="152">
        <v>0.18990100124000001</v>
      </c>
      <c r="T190" s="152">
        <v>0.15055328803000001</v>
      </c>
      <c r="U190" s="152">
        <v>9.3532562908999992</v>
      </c>
      <c r="V190" s="152">
        <v>4.6330804072000005</v>
      </c>
      <c r="W190" s="152">
        <v>0.30886520450999999</v>
      </c>
      <c r="X190" s="152">
        <v>0.75386654734999992</v>
      </c>
      <c r="Y190" s="152">
        <v>0.35895175829000003</v>
      </c>
      <c r="Z190" s="152">
        <v>0.19690573748999998</v>
      </c>
      <c r="AA190" s="152">
        <v>0.23236704174</v>
      </c>
      <c r="AB190" s="175">
        <v>-0.26991774768999999</v>
      </c>
      <c r="AC190" s="174">
        <v>7.0082170979000005E-2</v>
      </c>
      <c r="AD190" s="152">
        <v>-0.23914845969000001</v>
      </c>
      <c r="AE190" s="152">
        <v>-0.36518581369000003</v>
      </c>
      <c r="AF190" s="178">
        <v>1.4759959170000001</v>
      </c>
      <c r="AG190" s="177">
        <v>26014.45091</v>
      </c>
      <c r="AH190" s="177">
        <v>-5158.1412499999997</v>
      </c>
      <c r="AI190" s="127">
        <v>0</v>
      </c>
      <c r="AJ190" s="127">
        <v>0</v>
      </c>
      <c r="AK190" s="127">
        <v>1.3165465943E-2</v>
      </c>
    </row>
    <row r="191" spans="1:37" ht="14.65" customHeight="1" x14ac:dyDescent="0.25">
      <c r="A191" s="39"/>
      <c r="B191" s="128">
        <v>34489041000105</v>
      </c>
      <c r="C191" s="124" t="s">
        <v>7806</v>
      </c>
      <c r="D191" s="121"/>
      <c r="E191" s="125" t="s">
        <v>7738</v>
      </c>
      <c r="F191" s="125" t="s">
        <v>112</v>
      </c>
      <c r="G191" s="125" t="s">
        <v>5147</v>
      </c>
      <c r="H191" s="126">
        <v>5000</v>
      </c>
      <c r="I191" s="126">
        <v>1000</v>
      </c>
      <c r="J191" s="126">
        <v>1000</v>
      </c>
      <c r="K191" s="125" t="s">
        <v>218</v>
      </c>
      <c r="L191" s="125" t="s">
        <v>217</v>
      </c>
      <c r="M191" s="152">
        <v>8.0000000000000002E-3</v>
      </c>
      <c r="N191" s="127" t="s">
        <v>44</v>
      </c>
      <c r="O191" s="154">
        <v>43781</v>
      </c>
      <c r="P191" s="152">
        <v>0.10869825181999999</v>
      </c>
      <c r="Q191" s="152">
        <v>0.20020079203000002</v>
      </c>
      <c r="R191" s="152">
        <v>0.11863003530000001</v>
      </c>
      <c r="S191" s="152">
        <v>0.28322806881999996</v>
      </c>
      <c r="T191" s="152">
        <v>0.13688444424000001</v>
      </c>
      <c r="U191" s="152">
        <v>10.294582479000001</v>
      </c>
      <c r="V191" s="152">
        <v>4.9076181564999999</v>
      </c>
      <c r="W191" s="152">
        <v>1.034947933</v>
      </c>
      <c r="X191" s="152">
        <v>1.1243551374</v>
      </c>
      <c r="Y191" s="152">
        <v>0.32636226405000002</v>
      </c>
      <c r="Z191" s="152">
        <v>0.15777736334</v>
      </c>
      <c r="AA191" s="152">
        <v>0.26196472658000003</v>
      </c>
      <c r="AB191" s="175">
        <v>0.10257121584999999</v>
      </c>
      <c r="AC191" s="174">
        <v>-0.19673848561999999</v>
      </c>
      <c r="AD191" s="152">
        <v>-0.17262156819000002</v>
      </c>
      <c r="AE191" s="152">
        <v>-0.47248869704000002</v>
      </c>
      <c r="AF191" s="178">
        <v>0.99013799000000002</v>
      </c>
      <c r="AG191" s="177">
        <v>37429.139300000003</v>
      </c>
      <c r="AH191" s="177">
        <v>-22611.001990000001</v>
      </c>
      <c r="AI191" s="127">
        <v>0</v>
      </c>
      <c r="AJ191" s="127">
        <v>0</v>
      </c>
      <c r="AK191" s="127">
        <v>0.18099048878000001</v>
      </c>
    </row>
    <row r="192" spans="1:37" ht="14.65" customHeight="1" x14ac:dyDescent="0.25">
      <c r="A192" s="39"/>
      <c r="B192" s="128">
        <v>32196648000171</v>
      </c>
      <c r="C192" s="124" t="s">
        <v>7807</v>
      </c>
      <c r="D192" s="121"/>
      <c r="E192" s="125" t="s">
        <v>7738</v>
      </c>
      <c r="F192" s="125" t="s">
        <v>112</v>
      </c>
      <c r="G192" s="125" t="s">
        <v>5291</v>
      </c>
      <c r="H192" s="126">
        <v>10000</v>
      </c>
      <c r="I192" s="126">
        <v>10000</v>
      </c>
      <c r="J192" s="126">
        <v>10000</v>
      </c>
      <c r="K192" s="125" t="s">
        <v>210</v>
      </c>
      <c r="L192" s="125" t="s">
        <v>3314</v>
      </c>
      <c r="M192" s="152">
        <v>6.9999999999999993E-3</v>
      </c>
      <c r="N192" s="127" t="s">
        <v>44</v>
      </c>
      <c r="O192" s="154">
        <v>43572</v>
      </c>
      <c r="P192" s="152">
        <v>4.7361732771999995E-2</v>
      </c>
      <c r="Q192" s="152">
        <v>0.12836620440000002</v>
      </c>
      <c r="R192" s="152">
        <v>3.7582101814999998E-2</v>
      </c>
      <c r="S192" s="152">
        <v>0.27961134278999999</v>
      </c>
      <c r="T192" s="152">
        <v>0.27135848145000002</v>
      </c>
      <c r="U192" s="152">
        <v>4.4855299529000003</v>
      </c>
      <c r="V192" s="152">
        <v>3.1467024130999999</v>
      </c>
      <c r="W192" s="152">
        <v>0.32787243545</v>
      </c>
      <c r="X192" s="152">
        <v>1.1099975050999999</v>
      </c>
      <c r="Y192" s="152">
        <v>0.64697759389999998</v>
      </c>
      <c r="Z192" s="152">
        <v>0.15256193008999999</v>
      </c>
      <c r="AA192" s="152">
        <v>0.23521074993999999</v>
      </c>
      <c r="AB192" s="175">
        <v>-0.38357058442000003</v>
      </c>
      <c r="AC192" s="174">
        <v>9.3071579055000006E-2</v>
      </c>
      <c r="AD192" s="152">
        <v>-0.15146158353</v>
      </c>
      <c r="AE192" s="152">
        <v>-0.44825692196</v>
      </c>
      <c r="AF192" s="178">
        <v>1.5787633329999999</v>
      </c>
      <c r="AG192" s="177">
        <v>37722.109250000001</v>
      </c>
      <c r="AH192" s="177">
        <v>-9542.4628799999991</v>
      </c>
      <c r="AI192" s="127">
        <v>0</v>
      </c>
      <c r="AJ192" s="127">
        <v>0</v>
      </c>
      <c r="AK192" s="127">
        <v>0</v>
      </c>
    </row>
    <row r="193" spans="1:37" ht="14.65" customHeight="1" x14ac:dyDescent="0.25">
      <c r="A193" s="39"/>
      <c r="B193" s="128">
        <v>53827785000137</v>
      </c>
      <c r="C193" s="124" t="s">
        <v>7808</v>
      </c>
      <c r="D193" s="121"/>
      <c r="E193" s="125" t="s">
        <v>7738</v>
      </c>
      <c r="F193" s="125" t="s">
        <v>112</v>
      </c>
      <c r="G193" s="125" t="s">
        <v>5291</v>
      </c>
      <c r="H193" s="126">
        <v>50</v>
      </c>
      <c r="I193" s="126">
        <v>50</v>
      </c>
      <c r="J193" s="126">
        <v>50</v>
      </c>
      <c r="K193" s="125" t="s">
        <v>3251</v>
      </c>
      <c r="L193" s="125" t="s">
        <v>7582</v>
      </c>
      <c r="M193" s="152">
        <v>0.01</v>
      </c>
      <c r="N193" s="127" t="s">
        <v>44</v>
      </c>
      <c r="O193" s="154">
        <v>45408</v>
      </c>
      <c r="P193" s="152">
        <v>-1.9760394007000003E-3</v>
      </c>
      <c r="Q193" s="152">
        <v>3.4670398142999999E-2</v>
      </c>
      <c r="R193" s="152">
        <v>3.0863594838999999E-2</v>
      </c>
      <c r="S193" s="152" t="s">
        <v>44</v>
      </c>
      <c r="T193" s="152" t="s">
        <v>44</v>
      </c>
      <c r="U193" s="152">
        <v>-0.18714652951000002</v>
      </c>
      <c r="V193" s="152">
        <v>0.84989211925999997</v>
      </c>
      <c r="W193" s="152">
        <v>0.26925907593000004</v>
      </c>
      <c r="X193" s="152" t="s">
        <v>44</v>
      </c>
      <c r="Y193" s="152" t="s">
        <v>44</v>
      </c>
      <c r="Z193" s="152">
        <v>0.13959853420000001</v>
      </c>
      <c r="AA193" s="152">
        <v>0.13935940685000001</v>
      </c>
      <c r="AB193" s="175">
        <v>-0.47568193943999998</v>
      </c>
      <c r="AC193" s="174">
        <v>-0.53945786752000002</v>
      </c>
      <c r="AD193" s="152">
        <v>-9.4524983956999986E-2</v>
      </c>
      <c r="AE193" s="152">
        <v>-9.4524983956999986E-2</v>
      </c>
      <c r="AF193" s="178">
        <v>1.021360185</v>
      </c>
      <c r="AG193" s="177">
        <v>11379.396940000001</v>
      </c>
      <c r="AH193" s="177">
        <v>-9421.4275300000008</v>
      </c>
      <c r="AI193" s="127">
        <v>0</v>
      </c>
      <c r="AJ193" s="127">
        <v>0</v>
      </c>
      <c r="AK193" s="127">
        <v>0</v>
      </c>
    </row>
    <row r="194" spans="1:37" ht="14.65" customHeight="1" x14ac:dyDescent="0.25">
      <c r="A194" s="39"/>
      <c r="B194" s="128">
        <v>40950417000130</v>
      </c>
      <c r="C194" s="124" t="s">
        <v>7809</v>
      </c>
      <c r="D194" s="121"/>
      <c r="E194" s="125" t="s">
        <v>7738</v>
      </c>
      <c r="F194" s="125" t="s">
        <v>112</v>
      </c>
      <c r="G194" s="125" t="s">
        <v>113</v>
      </c>
      <c r="H194" s="126">
        <v>5000</v>
      </c>
      <c r="I194" s="126">
        <v>5000</v>
      </c>
      <c r="J194" s="126">
        <v>5000</v>
      </c>
      <c r="K194" s="125" t="s">
        <v>7732</v>
      </c>
      <c r="L194" s="125" t="s">
        <v>3312</v>
      </c>
      <c r="M194" s="152">
        <v>8.0000000000000002E-3</v>
      </c>
      <c r="N194" s="127" t="s">
        <v>44</v>
      </c>
      <c r="O194" s="154">
        <v>44330</v>
      </c>
      <c r="P194" s="152">
        <v>7.2924343778E-2</v>
      </c>
      <c r="Q194" s="152">
        <v>0.15118598649000001</v>
      </c>
      <c r="R194" s="152">
        <v>7.9860002143E-2</v>
      </c>
      <c r="S194" s="152">
        <v>0.13176748041</v>
      </c>
      <c r="T194" s="152">
        <v>-4.3222405226999994E-2</v>
      </c>
      <c r="U194" s="152">
        <v>6.9065109989</v>
      </c>
      <c r="V194" s="152">
        <v>3.7060946901</v>
      </c>
      <c r="W194" s="152">
        <v>0.69671178919999999</v>
      </c>
      <c r="X194" s="152">
        <v>0.52308884560000002</v>
      </c>
      <c r="Y194" s="152">
        <v>-0.10305160754999999</v>
      </c>
      <c r="Z194" s="152">
        <v>0.1199514351</v>
      </c>
      <c r="AA194" s="152">
        <v>0.17853555799999998</v>
      </c>
      <c r="AB194" s="175">
        <v>-0.20290462199000001</v>
      </c>
      <c r="AC194" s="174">
        <v>-0.88117432643000004</v>
      </c>
      <c r="AD194" s="152">
        <v>-0.11457872026</v>
      </c>
      <c r="AE194" s="152">
        <v>-0.41379828839999999</v>
      </c>
      <c r="AF194" s="178">
        <v>0.72647336299999998</v>
      </c>
      <c r="AG194" s="177">
        <v>11607.16721</v>
      </c>
      <c r="AH194" s="177">
        <v>-4273.5033299999996</v>
      </c>
      <c r="AI194" s="127">
        <v>1.8769878598999999E-2</v>
      </c>
      <c r="AJ194" s="127">
        <v>0</v>
      </c>
      <c r="AK194" s="127">
        <v>3.1201793945999999E-2</v>
      </c>
    </row>
    <row r="195" spans="1:37" ht="14.65" customHeight="1" x14ac:dyDescent="0.25">
      <c r="A195" s="39"/>
      <c r="B195" s="128">
        <v>58341225000191</v>
      </c>
      <c r="C195" s="124" t="s">
        <v>7810</v>
      </c>
      <c r="D195" s="121"/>
      <c r="E195" s="125" t="s">
        <v>7738</v>
      </c>
      <c r="F195" s="125" t="s">
        <v>112</v>
      </c>
      <c r="G195" s="125" t="s">
        <v>113</v>
      </c>
      <c r="H195" s="126">
        <v>5000</v>
      </c>
      <c r="I195" s="126">
        <v>1000</v>
      </c>
      <c r="J195" s="126">
        <v>1000</v>
      </c>
      <c r="K195" s="125" t="s">
        <v>210</v>
      </c>
      <c r="L195" s="125" t="s">
        <v>3314</v>
      </c>
      <c r="M195" s="152">
        <v>8.5500000000000003E-3</v>
      </c>
      <c r="N195" s="127" t="s">
        <v>44</v>
      </c>
      <c r="O195" s="154">
        <v>45750</v>
      </c>
      <c r="P195" s="152" t="s">
        <v>44</v>
      </c>
      <c r="Q195" s="152" t="s">
        <v>44</v>
      </c>
      <c r="R195" s="152" t="s">
        <v>44</v>
      </c>
      <c r="S195" s="152" t="s">
        <v>44</v>
      </c>
      <c r="T195" s="152" t="s">
        <v>44</v>
      </c>
      <c r="U195" s="152" t="s">
        <v>44</v>
      </c>
      <c r="V195" s="152" t="s">
        <v>44</v>
      </c>
      <c r="W195" s="152" t="s">
        <v>44</v>
      </c>
      <c r="X195" s="152" t="s">
        <v>44</v>
      </c>
      <c r="Y195" s="152" t="s">
        <v>44</v>
      </c>
      <c r="Z195" s="152" t="s">
        <v>44</v>
      </c>
      <c r="AA195" s="152">
        <v>0.17868422727</v>
      </c>
      <c r="AB195" s="175" t="s">
        <v>44</v>
      </c>
      <c r="AC195" s="174">
        <v>6.7358048279</v>
      </c>
      <c r="AD195" s="152">
        <v>-2.5230416999999998E-2</v>
      </c>
      <c r="AE195" s="152">
        <v>-2.5230416999999998E-2</v>
      </c>
      <c r="AF195" s="178">
        <v>1.0632911220000001</v>
      </c>
      <c r="AG195" s="177">
        <v>31989.727269999999</v>
      </c>
      <c r="AH195" s="177">
        <v>31233.884699999999</v>
      </c>
      <c r="AI195" s="127">
        <v>0</v>
      </c>
      <c r="AJ195" s="127">
        <v>0</v>
      </c>
      <c r="AK195" s="127">
        <v>0</v>
      </c>
    </row>
    <row r="196" spans="1:37" ht="14.65" customHeight="1" x14ac:dyDescent="0.25">
      <c r="A196" s="39"/>
      <c r="B196" s="128">
        <v>53828511000162</v>
      </c>
      <c r="C196" s="124" t="s">
        <v>7811</v>
      </c>
      <c r="D196" s="121"/>
      <c r="E196" s="125" t="s">
        <v>7738</v>
      </c>
      <c r="F196" s="125" t="s">
        <v>160</v>
      </c>
      <c r="G196" s="125" t="s">
        <v>3324</v>
      </c>
      <c r="H196" s="126">
        <v>100</v>
      </c>
      <c r="I196" s="126">
        <v>100</v>
      </c>
      <c r="J196" s="126">
        <v>100</v>
      </c>
      <c r="K196" s="125" t="s">
        <v>210</v>
      </c>
      <c r="L196" s="125" t="s">
        <v>3312</v>
      </c>
      <c r="M196" s="152">
        <v>3.0000000000000001E-3</v>
      </c>
      <c r="N196" s="127" t="s">
        <v>44</v>
      </c>
      <c r="O196" s="154">
        <v>45433</v>
      </c>
      <c r="P196" s="152">
        <v>1.0183633411999999E-2</v>
      </c>
      <c r="Q196" s="152">
        <v>4.5108559051999994E-2</v>
      </c>
      <c r="R196" s="152" t="s">
        <v>44</v>
      </c>
      <c r="S196" s="152" t="s">
        <v>44</v>
      </c>
      <c r="T196" s="152" t="s">
        <v>44</v>
      </c>
      <c r="U196" s="152">
        <v>0.96447047072999992</v>
      </c>
      <c r="V196" s="152">
        <v>1.1057677701999999</v>
      </c>
      <c r="W196" s="152" t="s">
        <v>44</v>
      </c>
      <c r="X196" s="152" t="s">
        <v>44</v>
      </c>
      <c r="Y196" s="152" t="s">
        <v>44</v>
      </c>
      <c r="Z196" s="152">
        <v>3.5232727232999998E-3</v>
      </c>
      <c r="AA196" s="152">
        <v>3.5232727232999998E-3</v>
      </c>
      <c r="AB196" s="175">
        <v>1.7306038342000001</v>
      </c>
      <c r="AC196" s="174">
        <v>1.7306038342000001</v>
      </c>
      <c r="AD196" s="152">
        <v>-1.0919133406000002E-3</v>
      </c>
      <c r="AE196" s="152">
        <v>-1.0919133406000002E-3</v>
      </c>
      <c r="AF196" s="178">
        <v>1.114776478</v>
      </c>
      <c r="AG196" s="177">
        <v>2292774.1954999999</v>
      </c>
      <c r="AH196" s="177">
        <v>1847877.4602000001</v>
      </c>
      <c r="AI196" s="127">
        <v>0.34800638926999999</v>
      </c>
      <c r="AJ196" s="127">
        <v>0.18901117327000003</v>
      </c>
      <c r="AK196" s="127">
        <v>0</v>
      </c>
    </row>
    <row r="197" spans="1:37" ht="14.65" customHeight="1" x14ac:dyDescent="0.25">
      <c r="A197" s="39"/>
      <c r="B197" s="128">
        <v>51681664000102</v>
      </c>
      <c r="C197" s="124" t="s">
        <v>7812</v>
      </c>
      <c r="D197" s="121"/>
      <c r="E197" s="125" t="s">
        <v>7738</v>
      </c>
      <c r="F197" s="125" t="s">
        <v>160</v>
      </c>
      <c r="G197" s="125" t="s">
        <v>3324</v>
      </c>
      <c r="H197" s="126">
        <v>0.01</v>
      </c>
      <c r="I197" s="126">
        <v>0.01</v>
      </c>
      <c r="J197" s="126">
        <v>0.01</v>
      </c>
      <c r="K197" s="125" t="s">
        <v>7720</v>
      </c>
      <c r="L197" s="125" t="s">
        <v>216</v>
      </c>
      <c r="M197" s="152">
        <v>5.0000000000000001E-3</v>
      </c>
      <c r="N197" s="127" t="s">
        <v>44</v>
      </c>
      <c r="O197" s="154">
        <v>45258</v>
      </c>
      <c r="P197" s="152">
        <v>1.0465891024E-2</v>
      </c>
      <c r="Q197" s="152">
        <v>4.3445613995999999E-2</v>
      </c>
      <c r="R197" s="152">
        <v>0.12160948279</v>
      </c>
      <c r="S197" s="152" t="s">
        <v>44</v>
      </c>
      <c r="T197" s="152" t="s">
        <v>44</v>
      </c>
      <c r="U197" s="152">
        <v>0.99120249460999998</v>
      </c>
      <c r="V197" s="152">
        <v>1.0650031995</v>
      </c>
      <c r="W197" s="152">
        <v>1.0609411228000001</v>
      </c>
      <c r="X197" s="152" t="s">
        <v>44</v>
      </c>
      <c r="Y197" s="152" t="s">
        <v>44</v>
      </c>
      <c r="Z197" s="152">
        <v>3.1363240626000001E-3</v>
      </c>
      <c r="AA197" s="152">
        <v>8.3493769635000006E-3</v>
      </c>
      <c r="AB197" s="175">
        <v>2.0285335805</v>
      </c>
      <c r="AC197" s="174">
        <v>2.8190700698</v>
      </c>
      <c r="AD197" s="152">
        <v>-3.3175736464999999E-4</v>
      </c>
      <c r="AE197" s="152">
        <v>-3.3175736464999999E-4</v>
      </c>
      <c r="AF197" s="178">
        <v>1.204178832</v>
      </c>
      <c r="AG197" s="177">
        <v>304781.10628000001</v>
      </c>
      <c r="AH197" s="177">
        <v>30869.62902</v>
      </c>
      <c r="AI197" s="127">
        <v>0.33887415099000001</v>
      </c>
      <c r="AJ197" s="127">
        <v>0.37009281477</v>
      </c>
      <c r="AK197" s="127">
        <v>0</v>
      </c>
    </row>
    <row r="198" spans="1:37" ht="14.65" customHeight="1" x14ac:dyDescent="0.25">
      <c r="A198" s="39"/>
      <c r="B198" s="128">
        <v>45081538000106</v>
      </c>
      <c r="C198" s="124" t="s">
        <v>7813</v>
      </c>
      <c r="D198" s="121"/>
      <c r="E198" s="125" t="s">
        <v>7738</v>
      </c>
      <c r="F198" s="125" t="s">
        <v>112</v>
      </c>
      <c r="G198" s="125" t="s">
        <v>7646</v>
      </c>
      <c r="H198" s="126">
        <v>200</v>
      </c>
      <c r="I198" s="126">
        <v>0</v>
      </c>
      <c r="J198" s="126">
        <v>0</v>
      </c>
      <c r="K198" s="125" t="s">
        <v>212</v>
      </c>
      <c r="L198" s="125" t="s">
        <v>3251</v>
      </c>
      <c r="M198" s="152">
        <v>2E-3</v>
      </c>
      <c r="N198" s="127" t="s">
        <v>44</v>
      </c>
      <c r="O198" s="154">
        <v>44726</v>
      </c>
      <c r="P198" s="152">
        <v>9.8279618136000002E-2</v>
      </c>
      <c r="Q198" s="152">
        <v>0.31061499307999996</v>
      </c>
      <c r="R198" s="152">
        <v>0.20844879753000001</v>
      </c>
      <c r="S198" s="152">
        <v>0.36068210313000004</v>
      </c>
      <c r="T198" s="152" t="s">
        <v>44</v>
      </c>
      <c r="U198" s="152">
        <v>9.3078556275999986</v>
      </c>
      <c r="V198" s="152">
        <v>7.6142544902999996</v>
      </c>
      <c r="W198" s="152">
        <v>1.8185415826</v>
      </c>
      <c r="X198" s="152">
        <v>1.4318311646999999</v>
      </c>
      <c r="Y198" s="152" t="s">
        <v>44</v>
      </c>
      <c r="Z198" s="152">
        <v>0.23118368395</v>
      </c>
      <c r="AA198" s="152">
        <v>0.27324043850000002</v>
      </c>
      <c r="AB198" s="175">
        <v>0.49269460159</v>
      </c>
      <c r="AC198" s="174">
        <v>-0.16462536412000001</v>
      </c>
      <c r="AD198" s="152">
        <v>-0.20237788802000001</v>
      </c>
      <c r="AE198" s="152">
        <v>-0.40660484327000002</v>
      </c>
      <c r="AF198" s="178">
        <v>1.1015470000000001</v>
      </c>
      <c r="AG198" s="177">
        <v>557745.46918999997</v>
      </c>
      <c r="AH198" s="177">
        <v>-27530.790580000001</v>
      </c>
      <c r="AI198" s="127">
        <v>0</v>
      </c>
      <c r="AJ198" s="127">
        <v>0</v>
      </c>
      <c r="AK198" s="127">
        <v>0</v>
      </c>
    </row>
    <row r="199" spans="1:37" ht="14.65" customHeight="1" x14ac:dyDescent="0.25">
      <c r="A199" s="39"/>
      <c r="B199" s="128">
        <v>2296928000190</v>
      </c>
      <c r="C199" s="124" t="s">
        <v>7814</v>
      </c>
      <c r="D199" s="121" t="s">
        <v>3267</v>
      </c>
      <c r="E199" s="125" t="s">
        <v>7738</v>
      </c>
      <c r="F199" s="125" t="s">
        <v>160</v>
      </c>
      <c r="G199" s="125" t="s">
        <v>4760</v>
      </c>
      <c r="H199" s="126">
        <v>1000000</v>
      </c>
      <c r="I199" s="126">
        <v>100000</v>
      </c>
      <c r="J199" s="126">
        <v>200000</v>
      </c>
      <c r="K199" s="125" t="s">
        <v>211</v>
      </c>
      <c r="L199" s="125" t="s">
        <v>211</v>
      </c>
      <c r="M199" s="152">
        <v>2E-3</v>
      </c>
      <c r="N199" s="127" t="s">
        <v>44</v>
      </c>
      <c r="O199" s="154">
        <v>37126</v>
      </c>
      <c r="P199" s="152">
        <v>1.0321663673000001E-2</v>
      </c>
      <c r="Q199" s="152">
        <v>4.2493090441000005E-2</v>
      </c>
      <c r="R199" s="152">
        <v>0.11516385115</v>
      </c>
      <c r="S199" s="152">
        <v>0.25945648355000001</v>
      </c>
      <c r="T199" s="152">
        <v>0.42173475277</v>
      </c>
      <c r="U199" s="152">
        <v>0.97754302593999998</v>
      </c>
      <c r="V199" s="152">
        <v>1.0416535322</v>
      </c>
      <c r="W199" s="152">
        <v>1.0047083725000001</v>
      </c>
      <c r="X199" s="152">
        <v>1.0299870045999999</v>
      </c>
      <c r="Y199" s="152">
        <v>1.0055073058000001</v>
      </c>
      <c r="Z199" s="152">
        <v>1.4378560874999998E-3</v>
      </c>
      <c r="AA199" s="152">
        <v>3.9063977122000002E-3</v>
      </c>
      <c r="AB199" s="175">
        <v>0.37805518612</v>
      </c>
      <c r="AC199" s="174">
        <v>0.28467399027000001</v>
      </c>
      <c r="AD199" s="152">
        <v>0</v>
      </c>
      <c r="AE199" s="152">
        <v>-5.1128452206999995E-3</v>
      </c>
      <c r="AF199" s="178">
        <v>14.074249740000001</v>
      </c>
      <c r="AG199" s="177">
        <v>2149995.0258999998</v>
      </c>
      <c r="AH199" s="177">
        <v>-410896.87725000002</v>
      </c>
      <c r="AI199" s="127">
        <v>0.22490401469999999</v>
      </c>
      <c r="AJ199" s="127">
        <v>0.14610608411000001</v>
      </c>
      <c r="AK199" s="127">
        <v>0</v>
      </c>
    </row>
    <row r="200" spans="1:37" ht="14.65" customHeight="1" x14ac:dyDescent="0.25">
      <c r="A200" s="39"/>
      <c r="B200" s="128">
        <v>3519706000152</v>
      </c>
      <c r="C200" s="124" t="s">
        <v>7815</v>
      </c>
      <c r="D200" s="121" t="s">
        <v>3267</v>
      </c>
      <c r="E200" s="125" t="s">
        <v>7738</v>
      </c>
      <c r="F200" s="125" t="s">
        <v>160</v>
      </c>
      <c r="G200" s="125" t="s">
        <v>3324</v>
      </c>
      <c r="H200" s="126">
        <v>0.01</v>
      </c>
      <c r="I200" s="126">
        <v>0.01</v>
      </c>
      <c r="J200" s="126">
        <v>0.01</v>
      </c>
      <c r="K200" s="125" t="s">
        <v>211</v>
      </c>
      <c r="L200" s="125" t="s">
        <v>211</v>
      </c>
      <c r="M200" s="152">
        <v>1.4000000000000002E-3</v>
      </c>
      <c r="N200" s="127" t="s">
        <v>44</v>
      </c>
      <c r="O200" s="154">
        <v>36881</v>
      </c>
      <c r="P200" s="152">
        <v>1.1195219838999999E-2</v>
      </c>
      <c r="Q200" s="152">
        <v>4.1314546500999999E-2</v>
      </c>
      <c r="R200" s="152">
        <v>0.10665175034</v>
      </c>
      <c r="S200" s="152">
        <v>0.24613866974000001</v>
      </c>
      <c r="T200" s="152">
        <v>0.41669590664</v>
      </c>
      <c r="U200" s="152">
        <v>1.0602756904000001</v>
      </c>
      <c r="V200" s="152">
        <v>1.0127633186</v>
      </c>
      <c r="W200" s="152">
        <v>0.93044740558000005</v>
      </c>
      <c r="X200" s="152">
        <v>0.97711811900000001</v>
      </c>
      <c r="Y200" s="152">
        <v>0.9934936016</v>
      </c>
      <c r="Z200" s="152">
        <v>4.8174153697E-3</v>
      </c>
      <c r="AA200" s="152">
        <v>4.8592598589000001E-3</v>
      </c>
      <c r="AB200" s="175">
        <v>-1.5182309403000001</v>
      </c>
      <c r="AC200" s="174">
        <v>0.16047746040999999</v>
      </c>
      <c r="AD200" s="152">
        <v>-3.5978318659000003E-3</v>
      </c>
      <c r="AE200" s="152">
        <v>-8.8806888488000002E-3</v>
      </c>
      <c r="AF200" s="178">
        <v>15.536512999999999</v>
      </c>
      <c r="AG200" s="177">
        <v>4614441.7328000003</v>
      </c>
      <c r="AH200" s="177">
        <v>-1044024.8516000001</v>
      </c>
      <c r="AI200" s="127">
        <v>0</v>
      </c>
      <c r="AJ200" s="127">
        <v>0.44598320703</v>
      </c>
      <c r="AK200" s="127">
        <v>0</v>
      </c>
    </row>
    <row r="201" spans="1:37" ht="14.65" customHeight="1" x14ac:dyDescent="0.25">
      <c r="A201" s="39"/>
      <c r="B201" s="128">
        <v>21470671000196</v>
      </c>
      <c r="C201" s="124" t="s">
        <v>7816</v>
      </c>
      <c r="D201" s="121"/>
      <c r="E201" s="125" t="s">
        <v>7738</v>
      </c>
      <c r="F201" s="125" t="s">
        <v>112</v>
      </c>
      <c r="G201" s="125" t="s">
        <v>5291</v>
      </c>
      <c r="H201" s="126">
        <v>5000</v>
      </c>
      <c r="I201" s="126">
        <v>5000</v>
      </c>
      <c r="J201" s="126">
        <v>5000</v>
      </c>
      <c r="K201" s="125" t="s">
        <v>211</v>
      </c>
      <c r="L201" s="125" t="s">
        <v>7564</v>
      </c>
      <c r="M201" s="152">
        <v>0.01</v>
      </c>
      <c r="N201" s="127" t="s">
        <v>44</v>
      </c>
      <c r="O201" s="154">
        <v>42061</v>
      </c>
      <c r="P201" s="152">
        <v>7.700453654400001E-2</v>
      </c>
      <c r="Q201" s="152">
        <v>0.15111489252999999</v>
      </c>
      <c r="R201" s="152">
        <v>4.7765340794000001E-2</v>
      </c>
      <c r="S201" s="152">
        <v>0.28301716222000001</v>
      </c>
      <c r="T201" s="152">
        <v>0.18632806339999999</v>
      </c>
      <c r="U201" s="152">
        <v>7.2929374616999993</v>
      </c>
      <c r="V201" s="152">
        <v>3.7043519298000001</v>
      </c>
      <c r="W201" s="152">
        <v>0.41671268662000005</v>
      </c>
      <c r="X201" s="152">
        <v>1.1235178831000001</v>
      </c>
      <c r="Y201" s="152">
        <v>0.44424659767000002</v>
      </c>
      <c r="Z201" s="152">
        <v>0.15516130450000001</v>
      </c>
      <c r="AA201" s="152">
        <v>0.21692694959</v>
      </c>
      <c r="AB201" s="175">
        <v>-0.31489105579999999</v>
      </c>
      <c r="AC201" s="174">
        <v>8.9311056395999996E-2</v>
      </c>
      <c r="AD201" s="152">
        <v>-0.17527992816000001</v>
      </c>
      <c r="AE201" s="152">
        <v>-0.47739474485</v>
      </c>
      <c r="AF201" s="178">
        <v>2.369541012</v>
      </c>
      <c r="AG201" s="177">
        <v>254025.12776</v>
      </c>
      <c r="AH201" s="177">
        <v>-38649.27491</v>
      </c>
      <c r="AI201" s="127">
        <v>1.8892671441E-3</v>
      </c>
      <c r="AJ201" s="127">
        <v>0</v>
      </c>
      <c r="AK201" s="127">
        <v>0.10118669331999999</v>
      </c>
    </row>
    <row r="202" spans="1:37" ht="14.65" customHeight="1" x14ac:dyDescent="0.25">
      <c r="A202" s="39"/>
      <c r="B202" s="128">
        <v>10415491000195</v>
      </c>
      <c r="C202" s="124" t="s">
        <v>7817</v>
      </c>
      <c r="D202" s="121" t="s">
        <v>3267</v>
      </c>
      <c r="E202" s="125" t="s">
        <v>7738</v>
      </c>
      <c r="F202" s="125" t="s">
        <v>160</v>
      </c>
      <c r="G202" s="125" t="s">
        <v>5584</v>
      </c>
      <c r="H202" s="126">
        <v>0.01</v>
      </c>
      <c r="I202" s="126">
        <v>0.01</v>
      </c>
      <c r="J202" s="126">
        <v>0.01</v>
      </c>
      <c r="K202" s="125" t="s">
        <v>211</v>
      </c>
      <c r="L202" s="125" t="s">
        <v>211</v>
      </c>
      <c r="M202" s="152">
        <v>1.4000000000000002E-3</v>
      </c>
      <c r="N202" s="127" t="s">
        <v>44</v>
      </c>
      <c r="O202" s="154">
        <v>39770</v>
      </c>
      <c r="P202" s="152">
        <v>1.0608586452E-2</v>
      </c>
      <c r="Q202" s="152">
        <v>4.1154181477E-2</v>
      </c>
      <c r="R202" s="152">
        <v>0.11238598134</v>
      </c>
      <c r="S202" s="152">
        <v>0.24922865955999998</v>
      </c>
      <c r="T202" s="152">
        <v>0.41563641482000002</v>
      </c>
      <c r="U202" s="152">
        <v>1.004716878</v>
      </c>
      <c r="V202" s="152">
        <v>1.0088322137999999</v>
      </c>
      <c r="W202" s="152">
        <v>0.98047377962000004</v>
      </c>
      <c r="X202" s="152">
        <v>0.98938472076999995</v>
      </c>
      <c r="Y202" s="152">
        <v>0.99096754284999999</v>
      </c>
      <c r="Z202" s="152">
        <v>1.3325464961999999E-3</v>
      </c>
      <c r="AA202" s="152">
        <v>2.0805653945999997E-3</v>
      </c>
      <c r="AB202" s="175">
        <v>-1.8939596176</v>
      </c>
      <c r="AC202" s="174">
        <v>-1.5679785069000001</v>
      </c>
      <c r="AD202" s="152">
        <v>0</v>
      </c>
      <c r="AE202" s="152">
        <v>-2.2219541046E-3</v>
      </c>
      <c r="AF202" s="178">
        <v>4.4122315939999996</v>
      </c>
      <c r="AG202" s="177">
        <v>900340.29174999997</v>
      </c>
      <c r="AH202" s="177">
        <v>-54720.392540000001</v>
      </c>
      <c r="AI202" s="127">
        <v>0</v>
      </c>
      <c r="AJ202" s="127">
        <v>0</v>
      </c>
      <c r="AK202" s="127">
        <v>0</v>
      </c>
    </row>
    <row r="203" spans="1:37" ht="14.65" customHeight="1" x14ac:dyDescent="0.25">
      <c r="A203" s="39"/>
      <c r="B203" s="128">
        <v>13077415000105</v>
      </c>
      <c r="C203" s="124" t="s">
        <v>7818</v>
      </c>
      <c r="D203" s="121" t="s">
        <v>3310</v>
      </c>
      <c r="E203" s="125" t="s">
        <v>7738</v>
      </c>
      <c r="F203" s="125" t="s">
        <v>160</v>
      </c>
      <c r="G203" s="125" t="s">
        <v>6163</v>
      </c>
      <c r="H203" s="126">
        <v>1000</v>
      </c>
      <c r="I203" s="126">
        <v>0.01</v>
      </c>
      <c r="J203" s="126">
        <v>0.01</v>
      </c>
      <c r="K203" s="125" t="s">
        <v>211</v>
      </c>
      <c r="L203" s="125" t="s">
        <v>211</v>
      </c>
      <c r="M203" s="152">
        <v>0.01</v>
      </c>
      <c r="N203" s="127" t="s">
        <v>44</v>
      </c>
      <c r="O203" s="154">
        <v>40661</v>
      </c>
      <c r="P203" s="152">
        <v>9.6499314004000001E-3</v>
      </c>
      <c r="Q203" s="152">
        <v>3.7477381420000004E-2</v>
      </c>
      <c r="R203" s="152">
        <v>0.10355571618999999</v>
      </c>
      <c r="S203" s="152">
        <v>0.22748712011</v>
      </c>
      <c r="T203" s="152">
        <v>0.37800621309999999</v>
      </c>
      <c r="U203" s="152">
        <v>0.91392467730999993</v>
      </c>
      <c r="V203" s="152">
        <v>0.9187010483100001</v>
      </c>
      <c r="W203" s="152">
        <v>0.90343709458999999</v>
      </c>
      <c r="X203" s="152">
        <v>0.90307543767999998</v>
      </c>
      <c r="Y203" s="152">
        <v>0.90124896380999997</v>
      </c>
      <c r="Z203" s="152">
        <v>8.1928135107000005E-4</v>
      </c>
      <c r="AA203" s="152">
        <v>2.2001656923999998E-3</v>
      </c>
      <c r="AB203" s="175">
        <v>-24.024364130999999</v>
      </c>
      <c r="AC203" s="174">
        <v>-18.610488963000002</v>
      </c>
      <c r="AD203" s="152">
        <v>0</v>
      </c>
      <c r="AE203" s="152">
        <v>-1.6901418826000001E-3</v>
      </c>
      <c r="AF203" s="178">
        <v>3.0965138300000001</v>
      </c>
      <c r="AG203" s="177">
        <v>4911669.1791000003</v>
      </c>
      <c r="AH203" s="177">
        <v>619591.27349000005</v>
      </c>
      <c r="AI203" s="127">
        <v>0</v>
      </c>
      <c r="AJ203" s="127">
        <v>0.10268817301000001</v>
      </c>
      <c r="AK203" s="127">
        <v>0</v>
      </c>
    </row>
    <row r="204" spans="1:37" ht="14.65" customHeight="1" x14ac:dyDescent="0.25">
      <c r="A204" s="39"/>
      <c r="B204" s="128">
        <v>35292588000189</v>
      </c>
      <c r="C204" s="124" t="s">
        <v>7819</v>
      </c>
      <c r="D204" s="121"/>
      <c r="E204" s="125" t="s">
        <v>7738</v>
      </c>
      <c r="F204" s="125" t="s">
        <v>160</v>
      </c>
      <c r="G204" s="125" t="s">
        <v>5584</v>
      </c>
      <c r="H204" s="126">
        <v>10000</v>
      </c>
      <c r="I204" s="126">
        <v>1000</v>
      </c>
      <c r="J204" s="126">
        <v>1000</v>
      </c>
      <c r="K204" s="125" t="s">
        <v>219</v>
      </c>
      <c r="L204" s="125" t="s">
        <v>219</v>
      </c>
      <c r="M204" s="152">
        <v>3.0000000000000001E-3</v>
      </c>
      <c r="N204" s="127" t="s">
        <v>44</v>
      </c>
      <c r="O204" s="154">
        <v>43906</v>
      </c>
      <c r="P204" s="152">
        <v>1.0848804631999999E-2</v>
      </c>
      <c r="Q204" s="152">
        <v>4.3303242830000005E-2</v>
      </c>
      <c r="R204" s="152">
        <v>9.8406663140999995E-2</v>
      </c>
      <c r="S204" s="152">
        <v>0.23707736490999998</v>
      </c>
      <c r="T204" s="152">
        <v>0.37829470313999997</v>
      </c>
      <c r="U204" s="152">
        <v>1.0274674358</v>
      </c>
      <c r="V204" s="152">
        <v>1.0615131867000001</v>
      </c>
      <c r="W204" s="152">
        <v>0.85851590916999998</v>
      </c>
      <c r="X204" s="152">
        <v>0.94114666789000001</v>
      </c>
      <c r="Y204" s="152">
        <v>0.90193678676999989</v>
      </c>
      <c r="Z204" s="152">
        <v>8.262977833600001E-3</v>
      </c>
      <c r="AA204" s="152">
        <v>2.9406598365000002E-2</v>
      </c>
      <c r="AB204" s="175">
        <v>-1.7770841020999999</v>
      </c>
      <c r="AC204" s="174">
        <v>-0.15806509121000001</v>
      </c>
      <c r="AD204" s="152">
        <v>-4.9721750834000001E-3</v>
      </c>
      <c r="AE204" s="152">
        <v>-3.5287762370000003E-2</v>
      </c>
      <c r="AF204" s="178">
        <v>1.520158001</v>
      </c>
      <c r="AG204" s="177">
        <v>4791841.5086000003</v>
      </c>
      <c r="AH204" s="177">
        <v>-1578423.4378</v>
      </c>
      <c r="AI204" s="127">
        <v>0</v>
      </c>
      <c r="AJ204" s="127">
        <v>0</v>
      </c>
      <c r="AK204" s="127">
        <v>0</v>
      </c>
    </row>
    <row r="205" spans="1:37" ht="14.65" customHeight="1" x14ac:dyDescent="0.25">
      <c r="A205" s="39"/>
      <c r="B205" s="128">
        <v>13322205000135</v>
      </c>
      <c r="C205" s="124" t="s">
        <v>7820</v>
      </c>
      <c r="D205" s="121"/>
      <c r="E205" s="125" t="s">
        <v>7738</v>
      </c>
      <c r="F205" s="125" t="s">
        <v>160</v>
      </c>
      <c r="G205" s="125" t="s">
        <v>5073</v>
      </c>
      <c r="H205" s="126">
        <v>10000</v>
      </c>
      <c r="I205" s="126">
        <v>0.01</v>
      </c>
      <c r="J205" s="126">
        <v>0.01</v>
      </c>
      <c r="K205" s="125" t="s">
        <v>212</v>
      </c>
      <c r="L205" s="125" t="s">
        <v>212</v>
      </c>
      <c r="M205" s="152">
        <v>2E-3</v>
      </c>
      <c r="N205" s="127" t="s">
        <v>44</v>
      </c>
      <c r="O205" s="154">
        <v>40661</v>
      </c>
      <c r="P205" s="152">
        <v>1.7335252972999999E-2</v>
      </c>
      <c r="Q205" s="152">
        <v>4.6773191152000002E-2</v>
      </c>
      <c r="R205" s="152">
        <v>9.099976610600001E-2</v>
      </c>
      <c r="S205" s="152">
        <v>0.18067808514</v>
      </c>
      <c r="T205" s="152">
        <v>0.28730844840999997</v>
      </c>
      <c r="U205" s="152">
        <v>1.6417852959000001</v>
      </c>
      <c r="V205" s="152">
        <v>1.1465736962999999</v>
      </c>
      <c r="W205" s="152">
        <v>0.79389692159999992</v>
      </c>
      <c r="X205" s="152">
        <v>0.71725353389000002</v>
      </c>
      <c r="Y205" s="152">
        <v>0.68500578153000002</v>
      </c>
      <c r="Z205" s="152">
        <v>2.3663523145999999E-2</v>
      </c>
      <c r="AA205" s="152">
        <v>2.6168916711999998E-2</v>
      </c>
      <c r="AB205" s="175">
        <v>-0.88895523660999998</v>
      </c>
      <c r="AC205" s="174">
        <v>0.42433987805000001</v>
      </c>
      <c r="AD205" s="152">
        <v>-1.7845206820999999E-2</v>
      </c>
      <c r="AE205" s="152">
        <v>-4.4598366122999999E-2</v>
      </c>
      <c r="AF205" s="178">
        <v>4.1035557889999996</v>
      </c>
      <c r="AG205" s="177">
        <v>4402966.4782999996</v>
      </c>
      <c r="AH205" s="177">
        <v>-730819.82840999996</v>
      </c>
      <c r="AI205" s="127">
        <v>0</v>
      </c>
      <c r="AJ205" s="127">
        <v>0</v>
      </c>
      <c r="AK205" s="127">
        <v>0</v>
      </c>
    </row>
    <row r="206" spans="1:37" ht="14.65" customHeight="1" x14ac:dyDescent="0.25">
      <c r="A206" s="39"/>
      <c r="B206" s="128">
        <v>14964240000110</v>
      </c>
      <c r="C206" s="124" t="s">
        <v>7821</v>
      </c>
      <c r="D206" s="121"/>
      <c r="E206" s="125" t="s">
        <v>7738</v>
      </c>
      <c r="F206" s="125" t="s">
        <v>160</v>
      </c>
      <c r="G206" s="125" t="s">
        <v>5073</v>
      </c>
      <c r="H206" s="126">
        <v>1000</v>
      </c>
      <c r="I206" s="126">
        <v>0.01</v>
      </c>
      <c r="J206" s="126">
        <v>0.01</v>
      </c>
      <c r="K206" s="125" t="s">
        <v>212</v>
      </c>
      <c r="L206" s="125" t="s">
        <v>212</v>
      </c>
      <c r="M206" s="152">
        <v>2E-3</v>
      </c>
      <c r="N206" s="127" t="s">
        <v>44</v>
      </c>
      <c r="O206" s="154">
        <v>41019</v>
      </c>
      <c r="P206" s="152">
        <v>1.6960294516999999E-2</v>
      </c>
      <c r="Q206" s="152">
        <v>5.1307400097000001E-2</v>
      </c>
      <c r="R206" s="152">
        <v>8.8322158474000004E-2</v>
      </c>
      <c r="S206" s="152">
        <v>0.20534293584999999</v>
      </c>
      <c r="T206" s="152">
        <v>0.34702366197000001</v>
      </c>
      <c r="U206" s="152">
        <v>1.6062737702999998</v>
      </c>
      <c r="V206" s="152">
        <v>1.2577229375999999</v>
      </c>
      <c r="W206" s="152">
        <v>0.77053703236999993</v>
      </c>
      <c r="X206" s="152">
        <v>0.81516774038999995</v>
      </c>
      <c r="Y206" s="152">
        <v>0.82737982849999991</v>
      </c>
      <c r="Z206" s="152">
        <v>2.0329369412999999E-2</v>
      </c>
      <c r="AA206" s="152">
        <v>3.5464738502999998E-2</v>
      </c>
      <c r="AB206" s="175">
        <v>-1.1587827865</v>
      </c>
      <c r="AC206" s="174">
        <v>3.7859870029000001E-2</v>
      </c>
      <c r="AD206" s="152">
        <v>-1.2862085929999999E-2</v>
      </c>
      <c r="AE206" s="152">
        <v>-5.5554302494999999E-2</v>
      </c>
      <c r="AF206" s="178">
        <v>3.2071377440000002</v>
      </c>
      <c r="AG206" s="177">
        <v>218053.74588999999</v>
      </c>
      <c r="AH206" s="177">
        <v>-27142.279989999999</v>
      </c>
      <c r="AI206" s="127">
        <v>0</v>
      </c>
      <c r="AJ206" s="127">
        <v>0</v>
      </c>
      <c r="AK206" s="127">
        <v>0</v>
      </c>
    </row>
    <row r="207" spans="1:37" ht="14.65" customHeight="1" x14ac:dyDescent="0.25">
      <c r="A207" s="39"/>
      <c r="B207" s="128">
        <v>3543447000103</v>
      </c>
      <c r="C207" s="124" t="s">
        <v>7822</v>
      </c>
      <c r="D207" s="121"/>
      <c r="E207" s="125" t="s">
        <v>7738</v>
      </c>
      <c r="F207" s="125" t="s">
        <v>160</v>
      </c>
      <c r="G207" s="125" t="s">
        <v>5073</v>
      </c>
      <c r="H207" s="126">
        <v>1000</v>
      </c>
      <c r="I207" s="126">
        <v>0.01</v>
      </c>
      <c r="J207" s="126">
        <v>0.01</v>
      </c>
      <c r="K207" s="125" t="s">
        <v>212</v>
      </c>
      <c r="L207" s="125" t="s">
        <v>212</v>
      </c>
      <c r="M207" s="152">
        <v>2E-3</v>
      </c>
      <c r="N207" s="127" t="s">
        <v>44</v>
      </c>
      <c r="O207" s="154">
        <v>36511</v>
      </c>
      <c r="P207" s="152">
        <v>1.7449686770999999E-2</v>
      </c>
      <c r="Q207" s="152">
        <v>4.8435538149E-2</v>
      </c>
      <c r="R207" s="152">
        <v>9.0690765490000005E-2</v>
      </c>
      <c r="S207" s="152">
        <v>0.18044535206999998</v>
      </c>
      <c r="T207" s="152">
        <v>0.29189810757000001</v>
      </c>
      <c r="U207" s="152">
        <v>1.6526230799000001</v>
      </c>
      <c r="V207" s="152">
        <v>1.1873236065000001</v>
      </c>
      <c r="W207" s="152">
        <v>0.79120114941999997</v>
      </c>
      <c r="X207" s="152">
        <v>0.71632963313000009</v>
      </c>
      <c r="Y207" s="152">
        <v>0.69594852642999994</v>
      </c>
      <c r="Z207" s="152">
        <v>2.2772934493E-2</v>
      </c>
      <c r="AA207" s="152">
        <v>3.0942511588000002E-2</v>
      </c>
      <c r="AB207" s="175">
        <v>-0.93707362213000001</v>
      </c>
      <c r="AC207" s="174">
        <v>0.18008890661999999</v>
      </c>
      <c r="AD207" s="152">
        <v>-1.8046612242999999E-2</v>
      </c>
      <c r="AE207" s="152">
        <v>-5.8699554175000002E-2</v>
      </c>
      <c r="AF207" s="178">
        <v>29.290961756000002</v>
      </c>
      <c r="AG207" s="177">
        <v>3983369.6705</v>
      </c>
      <c r="AH207" s="177">
        <v>-754152.14251000003</v>
      </c>
      <c r="AI207" s="127">
        <v>0</v>
      </c>
      <c r="AJ207" s="127">
        <v>0</v>
      </c>
      <c r="AK207" s="127">
        <v>0</v>
      </c>
    </row>
    <row r="208" spans="1:37" ht="14.65" customHeight="1" x14ac:dyDescent="0.25">
      <c r="A208" s="39"/>
      <c r="B208" s="128">
        <v>7861554000122</v>
      </c>
      <c r="C208" s="124" t="s">
        <v>7823</v>
      </c>
      <c r="D208" s="121"/>
      <c r="E208" s="125" t="s">
        <v>7738</v>
      </c>
      <c r="F208" s="125" t="s">
        <v>160</v>
      </c>
      <c r="G208" s="125" t="s">
        <v>5073</v>
      </c>
      <c r="H208" s="126">
        <v>10000</v>
      </c>
      <c r="I208" s="126">
        <v>0.01</v>
      </c>
      <c r="J208" s="126">
        <v>0.01</v>
      </c>
      <c r="K208" s="125" t="s">
        <v>212</v>
      </c>
      <c r="L208" s="125" t="s">
        <v>212</v>
      </c>
      <c r="M208" s="152">
        <v>3.0000000000000001E-3</v>
      </c>
      <c r="N208" s="127" t="s">
        <v>44</v>
      </c>
      <c r="O208" s="154">
        <v>38785</v>
      </c>
      <c r="P208" s="152">
        <v>2.0632240117E-2</v>
      </c>
      <c r="Q208" s="152">
        <v>5.4909222004000002E-2</v>
      </c>
      <c r="R208" s="152">
        <v>4.2273969406000006E-2</v>
      </c>
      <c r="S208" s="152">
        <v>0.12119994375</v>
      </c>
      <c r="T208" s="152">
        <v>0.21432757411</v>
      </c>
      <c r="U208" s="152">
        <v>1.9540360039</v>
      </c>
      <c r="V208" s="152">
        <v>1.3460161278</v>
      </c>
      <c r="W208" s="152">
        <v>0.36880505974</v>
      </c>
      <c r="X208" s="152">
        <v>0.48113797476000003</v>
      </c>
      <c r="Y208" s="152">
        <v>0.51100351631000007</v>
      </c>
      <c r="Z208" s="152">
        <v>5.1379203695999999E-2</v>
      </c>
      <c r="AA208" s="152">
        <v>7.1192579192999997E-2</v>
      </c>
      <c r="AB208" s="175">
        <v>-1.2452013104999999</v>
      </c>
      <c r="AC208" s="174">
        <v>0.18085018078000001</v>
      </c>
      <c r="AD208" s="152">
        <v>-6.2314940896000003E-2</v>
      </c>
      <c r="AE208" s="152">
        <v>-0.14354628844</v>
      </c>
      <c r="AF208" s="178">
        <v>7.1998781430000003</v>
      </c>
      <c r="AG208" s="177">
        <v>468470.67374</v>
      </c>
      <c r="AH208" s="177">
        <v>-257937.40807</v>
      </c>
      <c r="AI208" s="127">
        <v>0</v>
      </c>
      <c r="AJ208" s="127">
        <v>0</v>
      </c>
      <c r="AK208" s="127">
        <v>0</v>
      </c>
    </row>
    <row r="209" spans="1:37" ht="14.65" customHeight="1" x14ac:dyDescent="0.25">
      <c r="A209" s="39"/>
      <c r="B209" s="128">
        <v>7442078000105</v>
      </c>
      <c r="C209" s="124" t="s">
        <v>7824</v>
      </c>
      <c r="D209" s="121"/>
      <c r="E209" s="125" t="s">
        <v>7738</v>
      </c>
      <c r="F209" s="125" t="s">
        <v>160</v>
      </c>
      <c r="G209" s="125" t="s">
        <v>5073</v>
      </c>
      <c r="H209" s="126">
        <v>10000</v>
      </c>
      <c r="I209" s="126">
        <v>0.01</v>
      </c>
      <c r="J209" s="126">
        <v>0.01</v>
      </c>
      <c r="K209" s="125" t="s">
        <v>212</v>
      </c>
      <c r="L209" s="125" t="s">
        <v>212</v>
      </c>
      <c r="M209" s="152">
        <v>2E-3</v>
      </c>
      <c r="N209" s="127" t="s">
        <v>44</v>
      </c>
      <c r="O209" s="154">
        <v>38527</v>
      </c>
      <c r="P209" s="152">
        <v>2.0666677360999999E-2</v>
      </c>
      <c r="Q209" s="152">
        <v>5.5223516099000003E-2</v>
      </c>
      <c r="R209" s="152">
        <v>4.2814384145000002E-2</v>
      </c>
      <c r="S209" s="152">
        <v>0.12187108216</v>
      </c>
      <c r="T209" s="152">
        <v>0.21759179178999999</v>
      </c>
      <c r="U209" s="152">
        <v>1.9572974826999998</v>
      </c>
      <c r="V209" s="152">
        <v>1.3537205697999999</v>
      </c>
      <c r="W209" s="152">
        <v>0.37351972678000001</v>
      </c>
      <c r="X209" s="152">
        <v>0.48380225135999999</v>
      </c>
      <c r="Y209" s="152">
        <v>0.51878612068000007</v>
      </c>
      <c r="Z209" s="152">
        <v>5.1549427836E-2</v>
      </c>
      <c r="AA209" s="152">
        <v>7.1279394629000001E-2</v>
      </c>
      <c r="AB209" s="175">
        <v>-1.2314783923999999</v>
      </c>
      <c r="AC209" s="174">
        <v>0.18206481795000001</v>
      </c>
      <c r="AD209" s="152">
        <v>-6.2242063068000002E-2</v>
      </c>
      <c r="AE209" s="152">
        <v>-0.14431036253000001</v>
      </c>
      <c r="AF209" s="178">
        <v>8.1257204489999992</v>
      </c>
      <c r="AG209" s="177">
        <v>2958723.8117</v>
      </c>
      <c r="AH209" s="177">
        <v>-1183166.9905999999</v>
      </c>
      <c r="AI209" s="127">
        <v>0</v>
      </c>
      <c r="AJ209" s="127">
        <v>0</v>
      </c>
      <c r="AK209" s="127">
        <v>0</v>
      </c>
    </row>
    <row r="210" spans="1:37" ht="14.65" customHeight="1" x14ac:dyDescent="0.25">
      <c r="A210" s="39"/>
      <c r="B210" s="128">
        <v>13327340000173</v>
      </c>
      <c r="C210" s="124" t="s">
        <v>7825</v>
      </c>
      <c r="D210" s="121"/>
      <c r="E210" s="125" t="s">
        <v>7738</v>
      </c>
      <c r="F210" s="125" t="s">
        <v>160</v>
      </c>
      <c r="G210" s="125" t="s">
        <v>5073</v>
      </c>
      <c r="H210" s="126">
        <v>10000</v>
      </c>
      <c r="I210" s="126">
        <v>0.01</v>
      </c>
      <c r="J210" s="126">
        <v>0.01</v>
      </c>
      <c r="K210" s="125" t="s">
        <v>7564</v>
      </c>
      <c r="L210" s="125" t="s">
        <v>7564</v>
      </c>
      <c r="M210" s="152">
        <v>2E-3</v>
      </c>
      <c r="N210" s="127" t="s">
        <v>44</v>
      </c>
      <c r="O210" s="154">
        <v>40661</v>
      </c>
      <c r="P210" s="152">
        <v>2.2681079392000002E-2</v>
      </c>
      <c r="Q210" s="152">
        <v>6.0273740453000005E-2</v>
      </c>
      <c r="R210" s="152">
        <v>1.2476662418999999E-2</v>
      </c>
      <c r="S210" s="152">
        <v>7.8225777487999998E-2</v>
      </c>
      <c r="T210" s="152">
        <v>0.16167595925</v>
      </c>
      <c r="U210" s="152">
        <v>2.1480772561000001</v>
      </c>
      <c r="V210" s="152">
        <v>1.4775191447</v>
      </c>
      <c r="W210" s="152">
        <v>0.10884845434000001</v>
      </c>
      <c r="X210" s="152">
        <v>0.31053968332999998</v>
      </c>
      <c r="Y210" s="152">
        <v>0.38547062377000002</v>
      </c>
      <c r="Z210" s="152">
        <v>7.7117612500000002E-2</v>
      </c>
      <c r="AA210" s="152">
        <v>0.10851571980999999</v>
      </c>
      <c r="AB210" s="175">
        <v>-1.1586209725000001</v>
      </c>
      <c r="AC210" s="174">
        <v>0.12614817553999999</v>
      </c>
      <c r="AD210" s="152">
        <v>-0.10865485553</v>
      </c>
      <c r="AE210" s="152">
        <v>-0.23019594722</v>
      </c>
      <c r="AF210" s="178">
        <v>3.9385804869999999</v>
      </c>
      <c r="AG210" s="177">
        <v>819873.54174000002</v>
      </c>
      <c r="AH210" s="177">
        <v>-226487.09335000001</v>
      </c>
      <c r="AI210" s="127">
        <v>0</v>
      </c>
      <c r="AJ210" s="127">
        <v>0</v>
      </c>
      <c r="AK210" s="127">
        <v>0</v>
      </c>
    </row>
    <row r="211" spans="1:37" ht="14.65" customHeight="1" x14ac:dyDescent="0.25">
      <c r="A211" s="39"/>
      <c r="B211" s="128">
        <v>14091645000191</v>
      </c>
      <c r="C211" s="124" t="s">
        <v>7826</v>
      </c>
      <c r="D211" s="121"/>
      <c r="E211" s="125" t="s">
        <v>7738</v>
      </c>
      <c r="F211" s="125" t="s">
        <v>160</v>
      </c>
      <c r="G211" s="125" t="s">
        <v>3324</v>
      </c>
      <c r="H211" s="126">
        <v>1000000</v>
      </c>
      <c r="I211" s="126">
        <v>0.01</v>
      </c>
      <c r="J211" s="126">
        <v>1000000</v>
      </c>
      <c r="K211" s="125" t="s">
        <v>210</v>
      </c>
      <c r="L211" s="125" t="s">
        <v>210</v>
      </c>
      <c r="M211" s="152">
        <v>2E-3</v>
      </c>
      <c r="N211" s="127" t="s">
        <v>44</v>
      </c>
      <c r="O211" s="154">
        <v>41562</v>
      </c>
      <c r="P211" s="152">
        <v>2.084115773E-2</v>
      </c>
      <c r="Q211" s="152">
        <v>6.2110772335000002E-2</v>
      </c>
      <c r="R211" s="152">
        <v>0.10403384033</v>
      </c>
      <c r="S211" s="152">
        <v>0.19325792634</v>
      </c>
      <c r="T211" s="152">
        <v>0.30398326125000003</v>
      </c>
      <c r="U211" s="152">
        <v>1.9738221508999998</v>
      </c>
      <c r="V211" s="152">
        <v>1.5225511893999999</v>
      </c>
      <c r="W211" s="152">
        <v>0.90760832824000004</v>
      </c>
      <c r="X211" s="152">
        <v>0.76719282538</v>
      </c>
      <c r="Y211" s="152">
        <v>0.72476215925999998</v>
      </c>
      <c r="Z211" s="152">
        <v>3.3537890085000001E-2</v>
      </c>
      <c r="AA211" s="152">
        <v>3.8847455043000002E-2</v>
      </c>
      <c r="AB211" s="175">
        <v>-0.26819022697</v>
      </c>
      <c r="AC211" s="174">
        <v>0.40101730666000002</v>
      </c>
      <c r="AD211" s="152">
        <v>-2.20640044E-2</v>
      </c>
      <c r="AE211" s="152">
        <v>-4.9640584366000003E-2</v>
      </c>
      <c r="AF211" s="178">
        <v>3.3711587199999999</v>
      </c>
      <c r="AG211" s="177">
        <v>72233.69571</v>
      </c>
      <c r="AH211" s="177">
        <v>-145259.7714</v>
      </c>
      <c r="AI211" s="127">
        <v>0.18317794542000002</v>
      </c>
      <c r="AJ211" s="127">
        <v>0.14418375492999999</v>
      </c>
      <c r="AK211" s="127">
        <v>0</v>
      </c>
    </row>
    <row r="212" spans="1:37" ht="14.65" customHeight="1" x14ac:dyDescent="0.25">
      <c r="A212" s="39"/>
      <c r="B212" s="128">
        <v>32161826000129</v>
      </c>
      <c r="C212" s="124" t="s">
        <v>7827</v>
      </c>
      <c r="D212" s="121"/>
      <c r="E212" s="125" t="s">
        <v>7738</v>
      </c>
      <c r="F212" s="125" t="s">
        <v>160</v>
      </c>
      <c r="G212" s="125" t="s">
        <v>5073</v>
      </c>
      <c r="H212" s="126">
        <v>100000</v>
      </c>
      <c r="I212" s="126">
        <v>50000</v>
      </c>
      <c r="J212" s="126">
        <v>50000</v>
      </c>
      <c r="K212" s="125" t="s">
        <v>212</v>
      </c>
      <c r="L212" s="125" t="s">
        <v>212</v>
      </c>
      <c r="M212" s="152">
        <v>3.0000000000000001E-3</v>
      </c>
      <c r="N212" s="127" t="s">
        <v>44</v>
      </c>
      <c r="O212" s="154">
        <v>43535</v>
      </c>
      <c r="P212" s="152">
        <v>3.8267824057000001E-2</v>
      </c>
      <c r="Q212" s="152">
        <v>9.3785158076999997E-2</v>
      </c>
      <c r="R212" s="152">
        <v>6.8267413079E-2</v>
      </c>
      <c r="S212" s="152">
        <v>0.19873426725000001</v>
      </c>
      <c r="T212" s="152">
        <v>0.34826345279000004</v>
      </c>
      <c r="U212" s="152">
        <v>3.624265013</v>
      </c>
      <c r="V212" s="152">
        <v>2.2990006179</v>
      </c>
      <c r="W212" s="152">
        <v>0.59557613615999994</v>
      </c>
      <c r="X212" s="152">
        <v>0.78893273294999999</v>
      </c>
      <c r="Y212" s="152">
        <v>0.83033575927000003</v>
      </c>
      <c r="Z212" s="152">
        <v>5.5518185471000001E-2</v>
      </c>
      <c r="AA212" s="152">
        <v>5.6478562364999998E-2</v>
      </c>
      <c r="AB212" s="175">
        <v>-0.72633508177999995</v>
      </c>
      <c r="AC212" s="174">
        <v>-0.18313895902999999</v>
      </c>
      <c r="AD212" s="152">
        <v>-5.4207753878000003E-2</v>
      </c>
      <c r="AE212" s="152">
        <v>-9.9898217806E-2</v>
      </c>
      <c r="AF212" s="178">
        <v>1.5315900730000001</v>
      </c>
      <c r="AG212" s="177">
        <v>146152.46689000001</v>
      </c>
      <c r="AH212" s="177">
        <v>-46143.704760000001</v>
      </c>
      <c r="AI212" s="127">
        <v>0</v>
      </c>
      <c r="AJ212" s="127">
        <v>0</v>
      </c>
      <c r="AK212" s="127">
        <v>0</v>
      </c>
    </row>
    <row r="213" spans="1:37" ht="14.65" customHeight="1" x14ac:dyDescent="0.25">
      <c r="A213" s="39"/>
      <c r="B213" s="128">
        <v>13077418000149</v>
      </c>
      <c r="C213" s="124" t="s">
        <v>7828</v>
      </c>
      <c r="D213" s="121"/>
      <c r="E213" s="125" t="s">
        <v>7738</v>
      </c>
      <c r="F213" s="125" t="s">
        <v>160</v>
      </c>
      <c r="G213" s="125" t="s">
        <v>3328</v>
      </c>
      <c r="H213" s="126">
        <v>1000</v>
      </c>
      <c r="I213" s="126">
        <v>0.01</v>
      </c>
      <c r="J213" s="126">
        <v>0.01</v>
      </c>
      <c r="K213" s="125" t="s">
        <v>211</v>
      </c>
      <c r="L213" s="125" t="s">
        <v>211</v>
      </c>
      <c r="M213" s="152">
        <v>2E-3</v>
      </c>
      <c r="N213" s="127" t="s">
        <v>44</v>
      </c>
      <c r="O213" s="154">
        <v>40661</v>
      </c>
      <c r="P213" s="152">
        <v>1.0352781548000001E-2</v>
      </c>
      <c r="Q213" s="152">
        <v>4.1716428011999998E-2</v>
      </c>
      <c r="R213" s="152">
        <v>0.11540773041999999</v>
      </c>
      <c r="S213" s="152">
        <v>0.25368516791000001</v>
      </c>
      <c r="T213" s="152">
        <v>0.42130550819000001</v>
      </c>
      <c r="U213" s="152">
        <v>0.9804901343900001</v>
      </c>
      <c r="V213" s="152">
        <v>1.0226148331</v>
      </c>
      <c r="W213" s="152">
        <v>1.0068360154</v>
      </c>
      <c r="X213" s="152">
        <v>1.0070761100999999</v>
      </c>
      <c r="Y213" s="152">
        <v>1.0044838935</v>
      </c>
      <c r="Z213" s="152">
        <v>9.5028822898000009E-4</v>
      </c>
      <c r="AA213" s="152">
        <v>2.3155972692999998E-3</v>
      </c>
      <c r="AB213" s="175">
        <v>1.0569679304999999</v>
      </c>
      <c r="AC213" s="174">
        <v>-7.6274239939E-3</v>
      </c>
      <c r="AD213" s="152">
        <v>0</v>
      </c>
      <c r="AE213" s="152">
        <v>-2.3053910583000002E-3</v>
      </c>
      <c r="AF213" s="178">
        <v>3.5381019299999998</v>
      </c>
      <c r="AG213" s="177">
        <v>21477397.177999999</v>
      </c>
      <c r="AH213" s="177">
        <v>-125701.01363</v>
      </c>
      <c r="AI213" s="127">
        <v>0.12242913049</v>
      </c>
      <c r="AJ213" s="127">
        <v>0.25616786654000001</v>
      </c>
      <c r="AK213" s="127">
        <v>0</v>
      </c>
    </row>
    <row r="214" spans="1:37" ht="14.65" customHeight="1" x14ac:dyDescent="0.25">
      <c r="A214" s="39"/>
      <c r="B214" s="128">
        <v>15486093000183</v>
      </c>
      <c r="C214" s="124" t="s">
        <v>7829</v>
      </c>
      <c r="D214" s="121"/>
      <c r="E214" s="125" t="s">
        <v>7738</v>
      </c>
      <c r="F214" s="125" t="s">
        <v>160</v>
      </c>
      <c r="G214" s="125" t="s">
        <v>5584</v>
      </c>
      <c r="H214" s="126">
        <v>300000</v>
      </c>
      <c r="I214" s="126">
        <v>0.01</v>
      </c>
      <c r="J214" s="126">
        <v>0.01</v>
      </c>
      <c r="K214" s="125" t="s">
        <v>211</v>
      </c>
      <c r="L214" s="125" t="s">
        <v>211</v>
      </c>
      <c r="M214" s="152">
        <v>1.5E-3</v>
      </c>
      <c r="N214" s="127" t="s">
        <v>44</v>
      </c>
      <c r="O214" s="154">
        <v>41662</v>
      </c>
      <c r="P214" s="152">
        <v>1.0368949579E-2</v>
      </c>
      <c r="Q214" s="152">
        <v>3.9877332632000002E-2</v>
      </c>
      <c r="R214" s="152">
        <v>0.11156865455000001</v>
      </c>
      <c r="S214" s="152">
        <v>0.24673509332999999</v>
      </c>
      <c r="T214" s="152">
        <v>0.36794567571000003</v>
      </c>
      <c r="U214" s="152">
        <v>0.98202137453999994</v>
      </c>
      <c r="V214" s="152">
        <v>0.97753220489000003</v>
      </c>
      <c r="W214" s="152">
        <v>0.97334328633</v>
      </c>
      <c r="X214" s="152">
        <v>0.9794857937</v>
      </c>
      <c r="Y214" s="152">
        <v>0.87726245621999999</v>
      </c>
      <c r="Z214" s="152">
        <v>7.4869037412999997E-4</v>
      </c>
      <c r="AA214" s="152">
        <v>5.2710473913999994E-2</v>
      </c>
      <c r="AB214" s="175">
        <v>-37.759237579999997</v>
      </c>
      <c r="AC214" s="174">
        <v>0.54509420304</v>
      </c>
      <c r="AD214" s="152">
        <v>0</v>
      </c>
      <c r="AE214" s="152">
        <v>-6.8906550302999997E-2</v>
      </c>
      <c r="AF214" s="178">
        <v>3.752938951</v>
      </c>
      <c r="AG214" s="177">
        <v>41131.566379999997</v>
      </c>
      <c r="AH214" s="177">
        <v>-901.52615000000003</v>
      </c>
      <c r="AI214" s="127">
        <v>0</v>
      </c>
      <c r="AJ214" s="127">
        <v>0</v>
      </c>
      <c r="AK214" s="127">
        <v>0</v>
      </c>
    </row>
    <row r="215" spans="1:37" ht="14.65" customHeight="1" x14ac:dyDescent="0.25">
      <c r="A215" s="39"/>
      <c r="B215" s="128">
        <v>19303793000146</v>
      </c>
      <c r="C215" s="124" t="s">
        <v>7829</v>
      </c>
      <c r="D215" s="121"/>
      <c r="E215" s="125" t="s">
        <v>7738</v>
      </c>
      <c r="F215" s="125" t="s">
        <v>160</v>
      </c>
      <c r="G215" s="125" t="s">
        <v>5584</v>
      </c>
      <c r="H215" s="126">
        <v>300000</v>
      </c>
      <c r="I215" s="126">
        <v>0.01</v>
      </c>
      <c r="J215" s="126">
        <v>0.01</v>
      </c>
      <c r="K215" s="125" t="s">
        <v>211</v>
      </c>
      <c r="L215" s="125" t="s">
        <v>211</v>
      </c>
      <c r="M215" s="152">
        <v>1.5E-3</v>
      </c>
      <c r="N215" s="127" t="s">
        <v>44</v>
      </c>
      <c r="O215" s="154">
        <v>41669</v>
      </c>
      <c r="P215" s="152">
        <v>1.03964481E-2</v>
      </c>
      <c r="Q215" s="152">
        <v>4.0021199164000001E-2</v>
      </c>
      <c r="R215" s="152">
        <v>0.11207785814999999</v>
      </c>
      <c r="S215" s="152">
        <v>0.24670680410999998</v>
      </c>
      <c r="T215" s="152">
        <v>0.39444748347999997</v>
      </c>
      <c r="U215" s="152">
        <v>0.98462570158000007</v>
      </c>
      <c r="V215" s="152">
        <v>0.98105887425999994</v>
      </c>
      <c r="W215" s="152">
        <v>0.97778566225999997</v>
      </c>
      <c r="X215" s="152">
        <v>0.97937349151999997</v>
      </c>
      <c r="Y215" s="152">
        <v>0.94044852557000003</v>
      </c>
      <c r="Z215" s="152">
        <v>7.4676792142000005E-4</v>
      </c>
      <c r="AA215" s="152">
        <v>4.7915679313000004E-2</v>
      </c>
      <c r="AB215" s="175">
        <v>-34.864365612999997</v>
      </c>
      <c r="AC215" s="174">
        <v>0.64799254335000001</v>
      </c>
      <c r="AD215" s="152">
        <v>0</v>
      </c>
      <c r="AE215" s="152">
        <v>-6.4751765229999994E-2</v>
      </c>
      <c r="AF215" s="178">
        <v>3.8493056640000001</v>
      </c>
      <c r="AG215" s="177">
        <v>74555.161380000005</v>
      </c>
      <c r="AH215" s="177">
        <v>-5046.1055999999999</v>
      </c>
      <c r="AI215" s="127">
        <v>0</v>
      </c>
      <c r="AJ215" s="127">
        <v>0</v>
      </c>
      <c r="AK215" s="127">
        <v>0</v>
      </c>
    </row>
    <row r="216" spans="1:37" ht="14.65" customHeight="1" x14ac:dyDescent="0.25">
      <c r="A216" s="39"/>
      <c r="B216" s="128">
        <v>19523305000106</v>
      </c>
      <c r="C216" s="124" t="s">
        <v>7830</v>
      </c>
      <c r="D216" s="121" t="s">
        <v>3274</v>
      </c>
      <c r="E216" s="125" t="s">
        <v>7738</v>
      </c>
      <c r="F216" s="125" t="s">
        <v>160</v>
      </c>
      <c r="G216" s="125" t="s">
        <v>5584</v>
      </c>
      <c r="H216" s="126">
        <v>300000</v>
      </c>
      <c r="I216" s="126">
        <v>0.01</v>
      </c>
      <c r="J216" s="126">
        <v>0.01</v>
      </c>
      <c r="K216" s="125" t="s">
        <v>211</v>
      </c>
      <c r="L216" s="125" t="s">
        <v>211</v>
      </c>
      <c r="M216" s="152">
        <v>2E-3</v>
      </c>
      <c r="N216" s="127" t="s">
        <v>44</v>
      </c>
      <c r="O216" s="154">
        <v>42079</v>
      </c>
      <c r="P216" s="152">
        <v>1.0326020668999999E-2</v>
      </c>
      <c r="Q216" s="152">
        <v>3.9712434743999998E-2</v>
      </c>
      <c r="R216" s="152">
        <v>0.11119660005</v>
      </c>
      <c r="S216" s="152">
        <v>0.24491788835</v>
      </c>
      <c r="T216" s="152">
        <v>0.39162459042999997</v>
      </c>
      <c r="U216" s="152">
        <v>0.97795566786999999</v>
      </c>
      <c r="V216" s="152">
        <v>0.97348998375999996</v>
      </c>
      <c r="W216" s="152">
        <v>0.97009742172000002</v>
      </c>
      <c r="X216" s="152">
        <v>0.97227187677000004</v>
      </c>
      <c r="Y216" s="152">
        <v>0.93371813504000001</v>
      </c>
      <c r="Z216" s="152">
        <v>7.4060169864999996E-4</v>
      </c>
      <c r="AA216" s="152">
        <v>2.1640798756000001E-2</v>
      </c>
      <c r="AB216" s="175">
        <v>-45.063506928000002</v>
      </c>
      <c r="AC216" s="174">
        <v>0.76292126982999997</v>
      </c>
      <c r="AD216" s="152">
        <v>0</v>
      </c>
      <c r="AE216" s="152">
        <v>-2.6629884842E-2</v>
      </c>
      <c r="AF216" s="178">
        <v>2.895443674</v>
      </c>
      <c r="AG216" s="177">
        <v>32396.018980000001</v>
      </c>
      <c r="AH216" s="177">
        <v>-3214.0239799999999</v>
      </c>
      <c r="AI216" s="127">
        <v>0</v>
      </c>
      <c r="AJ216" s="127">
        <v>0</v>
      </c>
      <c r="AK216" s="127">
        <v>0</v>
      </c>
    </row>
    <row r="217" spans="1:37" ht="14.65" customHeight="1" x14ac:dyDescent="0.25">
      <c r="A217" s="39"/>
      <c r="B217" s="128">
        <v>49963751000100</v>
      </c>
      <c r="C217" s="124" t="s">
        <v>7831</v>
      </c>
      <c r="D217" s="121"/>
      <c r="E217" s="125" t="s">
        <v>7738</v>
      </c>
      <c r="F217" s="125" t="s">
        <v>160</v>
      </c>
      <c r="G217" s="125" t="s">
        <v>5584</v>
      </c>
      <c r="H217" s="126">
        <v>100000</v>
      </c>
      <c r="I217" s="126">
        <v>10000</v>
      </c>
      <c r="J217" s="126">
        <v>100000</v>
      </c>
      <c r="K217" s="125" t="s">
        <v>211</v>
      </c>
      <c r="L217" s="125" t="s">
        <v>211</v>
      </c>
      <c r="M217" s="152">
        <v>1.5E-3</v>
      </c>
      <c r="N217" s="127" t="s">
        <v>44</v>
      </c>
      <c r="O217" s="154">
        <v>45056</v>
      </c>
      <c r="P217" s="152">
        <v>2.5467915497000001E-2</v>
      </c>
      <c r="Q217" s="152">
        <v>6.5545865797000002E-2</v>
      </c>
      <c r="R217" s="152">
        <v>8.0393661076999995E-2</v>
      </c>
      <c r="S217" s="152" t="s">
        <v>44</v>
      </c>
      <c r="T217" s="152" t="s">
        <v>44</v>
      </c>
      <c r="U217" s="152">
        <v>2.4120126336999999</v>
      </c>
      <c r="V217" s="152">
        <v>1.6067572849999998</v>
      </c>
      <c r="W217" s="152">
        <v>0.70136751749000004</v>
      </c>
      <c r="X217" s="152" t="s">
        <v>44</v>
      </c>
      <c r="Y217" s="152" t="s">
        <v>44</v>
      </c>
      <c r="Z217" s="152">
        <v>4.0206273705999995E-2</v>
      </c>
      <c r="AA217" s="152">
        <v>3.6262433798000003E-2</v>
      </c>
      <c r="AB217" s="175">
        <v>-0.74818974760000001</v>
      </c>
      <c r="AC217" s="174">
        <v>-1.1281682646</v>
      </c>
      <c r="AD217" s="152">
        <v>-3.5594521183000001E-2</v>
      </c>
      <c r="AE217" s="152">
        <v>-3.5594521183000001E-2</v>
      </c>
      <c r="AF217" s="178">
        <v>1.1478415980000001</v>
      </c>
      <c r="AG217" s="177">
        <v>919073.62268999999</v>
      </c>
      <c r="AH217" s="177">
        <v>17612.26383</v>
      </c>
      <c r="AI217" s="127">
        <v>0</v>
      </c>
      <c r="AJ217" s="127">
        <v>0</v>
      </c>
      <c r="AK217" s="127">
        <v>0</v>
      </c>
    </row>
    <row r="218" spans="1:37" ht="14.65" customHeight="1" x14ac:dyDescent="0.25">
      <c r="A218" s="39"/>
      <c r="B218" s="128">
        <v>46134117000169</v>
      </c>
      <c r="C218" s="124" t="s">
        <v>7831</v>
      </c>
      <c r="D218" s="121"/>
      <c r="E218" s="125" t="s">
        <v>7738</v>
      </c>
      <c r="F218" s="125" t="s">
        <v>160</v>
      </c>
      <c r="G218" s="125" t="s">
        <v>5584</v>
      </c>
      <c r="H218" s="126">
        <v>100000</v>
      </c>
      <c r="I218" s="126">
        <v>10000</v>
      </c>
      <c r="J218" s="126">
        <v>100000</v>
      </c>
      <c r="K218" s="125" t="s">
        <v>211</v>
      </c>
      <c r="L218" s="125" t="s">
        <v>211</v>
      </c>
      <c r="M218" s="152">
        <v>2E-3</v>
      </c>
      <c r="N218" s="127" t="s">
        <v>44</v>
      </c>
      <c r="O218" s="154">
        <v>44732</v>
      </c>
      <c r="P218" s="152">
        <v>2.893318856E-2</v>
      </c>
      <c r="Q218" s="152">
        <v>6.1990620320999994E-2</v>
      </c>
      <c r="R218" s="152">
        <v>6.3126367628000002E-2</v>
      </c>
      <c r="S218" s="152">
        <v>0.13768423532999999</v>
      </c>
      <c r="T218" s="152" t="s">
        <v>44</v>
      </c>
      <c r="U218" s="152">
        <v>2.7402013466000001</v>
      </c>
      <c r="V218" s="152">
        <v>1.5196058453000001</v>
      </c>
      <c r="W218" s="152">
        <v>0.55072481035999998</v>
      </c>
      <c r="X218" s="152">
        <v>0.54657710301000006</v>
      </c>
      <c r="Y218" s="152" t="s">
        <v>44</v>
      </c>
      <c r="Z218" s="152">
        <v>5.2111053667000001E-2</v>
      </c>
      <c r="AA218" s="152">
        <v>5.2600771842000002E-2</v>
      </c>
      <c r="AB218" s="175">
        <v>-0.86588573696000004</v>
      </c>
      <c r="AC218" s="174">
        <v>-0.87998994457000002</v>
      </c>
      <c r="AD218" s="152">
        <v>-5.8986206956000001E-2</v>
      </c>
      <c r="AE218" s="152">
        <v>-5.8986206956000001E-2</v>
      </c>
      <c r="AF218" s="178">
        <v>1.215220143</v>
      </c>
      <c r="AG218" s="177">
        <v>937179.20190999995</v>
      </c>
      <c r="AH218" s="177">
        <v>-27077.048910000001</v>
      </c>
      <c r="AI218" s="127">
        <v>0</v>
      </c>
      <c r="AJ218" s="127">
        <v>0</v>
      </c>
      <c r="AK218" s="127">
        <v>0</v>
      </c>
    </row>
    <row r="219" spans="1:37" ht="14.65" customHeight="1" x14ac:dyDescent="0.25">
      <c r="A219" s="39"/>
      <c r="B219" s="128">
        <v>49963803000130</v>
      </c>
      <c r="C219" s="124" t="s">
        <v>7831</v>
      </c>
      <c r="D219" s="121"/>
      <c r="E219" s="125" t="s">
        <v>7738</v>
      </c>
      <c r="F219" s="125" t="s">
        <v>160</v>
      </c>
      <c r="G219" s="125" t="s">
        <v>5584</v>
      </c>
      <c r="H219" s="126">
        <v>100000</v>
      </c>
      <c r="I219" s="126">
        <v>10000</v>
      </c>
      <c r="J219" s="126">
        <v>100000</v>
      </c>
      <c r="K219" s="125" t="s">
        <v>211</v>
      </c>
      <c r="L219" s="125" t="s">
        <v>211</v>
      </c>
      <c r="M219" s="152">
        <v>1.5E-3</v>
      </c>
      <c r="N219" s="127" t="s">
        <v>44</v>
      </c>
      <c r="O219" s="154">
        <v>45062</v>
      </c>
      <c r="P219" s="152">
        <v>2.9160534627999998E-2</v>
      </c>
      <c r="Q219" s="152">
        <v>6.4068110503E-2</v>
      </c>
      <c r="R219" s="152">
        <v>5.0504944853E-2</v>
      </c>
      <c r="S219" s="152" t="s">
        <v>44</v>
      </c>
      <c r="T219" s="152" t="s">
        <v>44</v>
      </c>
      <c r="U219" s="152">
        <v>2.7617328139000001</v>
      </c>
      <c r="V219" s="152">
        <v>1.5705323598000001</v>
      </c>
      <c r="W219" s="152">
        <v>0.44061344286999998</v>
      </c>
      <c r="X219" s="152" t="s">
        <v>44</v>
      </c>
      <c r="Y219" s="152" t="s">
        <v>44</v>
      </c>
      <c r="Z219" s="152">
        <v>6.2781027286000005E-2</v>
      </c>
      <c r="AA219" s="152">
        <v>5.5271241066999995E-2</v>
      </c>
      <c r="AB219" s="175">
        <v>-0.89080971619000004</v>
      </c>
      <c r="AC219" s="174">
        <v>-1.1466280251000001</v>
      </c>
      <c r="AD219" s="152">
        <v>-7.7258149011999996E-2</v>
      </c>
      <c r="AE219" s="152">
        <v>-7.7258149011999996E-2</v>
      </c>
      <c r="AF219" s="178">
        <v>1.0927231040000001</v>
      </c>
      <c r="AG219" s="177">
        <v>225753.54733</v>
      </c>
      <c r="AH219" s="177">
        <v>-6458.4596000000001</v>
      </c>
      <c r="AI219" s="127">
        <v>0</v>
      </c>
      <c r="AJ219" s="127">
        <v>0</v>
      </c>
      <c r="AK219" s="127">
        <v>0</v>
      </c>
    </row>
    <row r="220" spans="1:37" ht="14.65" customHeight="1" x14ac:dyDescent="0.25">
      <c r="A220" s="39"/>
      <c r="B220" s="128">
        <v>46134096000181</v>
      </c>
      <c r="C220" s="124" t="s">
        <v>7831</v>
      </c>
      <c r="D220" s="121"/>
      <c r="E220" s="125" t="s">
        <v>7738</v>
      </c>
      <c r="F220" s="125" t="s">
        <v>160</v>
      </c>
      <c r="G220" s="125" t="s">
        <v>5584</v>
      </c>
      <c r="H220" s="126">
        <v>100000</v>
      </c>
      <c r="I220" s="126">
        <v>10000</v>
      </c>
      <c r="J220" s="126">
        <v>100000</v>
      </c>
      <c r="K220" s="125" t="s">
        <v>211</v>
      </c>
      <c r="L220" s="125" t="s">
        <v>211</v>
      </c>
      <c r="M220" s="152">
        <v>2E-3</v>
      </c>
      <c r="N220" s="127" t="s">
        <v>44</v>
      </c>
      <c r="O220" s="154">
        <v>44732</v>
      </c>
      <c r="P220" s="152">
        <v>1.7117603663999999E-2</v>
      </c>
      <c r="Q220" s="152">
        <v>5.0776941568999999E-2</v>
      </c>
      <c r="R220" s="152">
        <v>8.4964911105999991E-2</v>
      </c>
      <c r="S220" s="152">
        <v>0.16826632088000001</v>
      </c>
      <c r="T220" s="152" t="s">
        <v>44</v>
      </c>
      <c r="U220" s="152">
        <v>1.6211721882000001</v>
      </c>
      <c r="V220" s="152">
        <v>1.2447195530000001</v>
      </c>
      <c r="W220" s="152">
        <v>0.74124785434000007</v>
      </c>
      <c r="X220" s="152">
        <v>0.66798147207000003</v>
      </c>
      <c r="Y220" s="152" t="s">
        <v>44</v>
      </c>
      <c r="Z220" s="152">
        <v>2.8911958389999999E-2</v>
      </c>
      <c r="AA220" s="152">
        <v>3.5489869063000001E-2</v>
      </c>
      <c r="AB220" s="175">
        <v>-0.91106944619999997</v>
      </c>
      <c r="AC220" s="174">
        <v>-1.0007209509999999</v>
      </c>
      <c r="AD220" s="152">
        <v>-2.3074577337000003E-2</v>
      </c>
      <c r="AE220" s="152">
        <v>-2.7502669083999998E-2</v>
      </c>
      <c r="AF220" s="178">
        <v>1.2573608620000001</v>
      </c>
      <c r="AG220" s="177">
        <v>1314193.9103000001</v>
      </c>
      <c r="AH220" s="177">
        <v>-35439.93462</v>
      </c>
      <c r="AI220" s="127">
        <v>0</v>
      </c>
      <c r="AJ220" s="127">
        <v>0</v>
      </c>
      <c r="AK220" s="127">
        <v>0</v>
      </c>
    </row>
    <row r="221" spans="1:37" ht="14.65" customHeight="1" x14ac:dyDescent="0.25">
      <c r="A221" s="39"/>
      <c r="B221" s="128">
        <v>44345590000160</v>
      </c>
      <c r="C221" s="124" t="s">
        <v>7832</v>
      </c>
      <c r="D221" s="121"/>
      <c r="E221" s="125" t="s">
        <v>7738</v>
      </c>
      <c r="F221" s="125" t="s">
        <v>160</v>
      </c>
      <c r="G221" s="125" t="s">
        <v>5584</v>
      </c>
      <c r="H221" s="126">
        <v>100000</v>
      </c>
      <c r="I221" s="126">
        <v>100000</v>
      </c>
      <c r="J221" s="126">
        <v>100000</v>
      </c>
      <c r="K221" s="125" t="s">
        <v>211</v>
      </c>
      <c r="L221" s="125" t="s">
        <v>211</v>
      </c>
      <c r="M221" s="152">
        <v>2E-3</v>
      </c>
      <c r="N221" s="127" t="s">
        <v>44</v>
      </c>
      <c r="O221" s="154">
        <v>44585</v>
      </c>
      <c r="P221" s="152">
        <v>1.0367148006E-2</v>
      </c>
      <c r="Q221" s="152">
        <v>3.9920310101000001E-2</v>
      </c>
      <c r="R221" s="152">
        <v>0.11877528012000001</v>
      </c>
      <c r="S221" s="152">
        <v>0.23190113187000003</v>
      </c>
      <c r="T221" s="152">
        <v>0.3377457968</v>
      </c>
      <c r="U221" s="152">
        <v>0.9818507514</v>
      </c>
      <c r="V221" s="152">
        <v>0.97858573221</v>
      </c>
      <c r="W221" s="152">
        <v>1.0362150726999999</v>
      </c>
      <c r="X221" s="152">
        <v>0.92059812466000002</v>
      </c>
      <c r="Y221" s="152">
        <v>0.80525938157999999</v>
      </c>
      <c r="Z221" s="152">
        <v>5.1336888590999994E-3</v>
      </c>
      <c r="AA221" s="152">
        <v>1.7707438800999998E-2</v>
      </c>
      <c r="AB221" s="175">
        <v>0.73133290864</v>
      </c>
      <c r="AC221" s="174">
        <v>-0.70078979338000003</v>
      </c>
      <c r="AD221" s="152">
        <v>-3.1097963439999997E-3</v>
      </c>
      <c r="AE221" s="152">
        <v>-1.8359749102E-2</v>
      </c>
      <c r="AF221" s="178">
        <v>1.39921436</v>
      </c>
      <c r="AG221" s="177">
        <v>260997.28146999999</v>
      </c>
      <c r="AH221" s="177">
        <v>-39793.798300000002</v>
      </c>
      <c r="AI221" s="127">
        <v>0</v>
      </c>
      <c r="AJ221" s="127">
        <v>0</v>
      </c>
      <c r="AK221" s="127">
        <v>0</v>
      </c>
    </row>
    <row r="222" spans="1:37" ht="14.65" customHeight="1" x14ac:dyDescent="0.25">
      <c r="A222" s="39"/>
      <c r="B222" s="128">
        <v>29323674000109</v>
      </c>
      <c r="C222" s="124" t="s">
        <v>7833</v>
      </c>
      <c r="D222" s="121"/>
      <c r="E222" s="125" t="s">
        <v>7738</v>
      </c>
      <c r="F222" s="125" t="s">
        <v>160</v>
      </c>
      <c r="G222" s="125" t="s">
        <v>6802</v>
      </c>
      <c r="H222" s="126">
        <v>0.01</v>
      </c>
      <c r="I222" s="126">
        <v>0.01</v>
      </c>
      <c r="J222" s="126">
        <v>0.01</v>
      </c>
      <c r="K222" s="125" t="s">
        <v>211</v>
      </c>
      <c r="L222" s="125" t="s">
        <v>211</v>
      </c>
      <c r="M222" s="152">
        <v>3.4999999999999996E-3</v>
      </c>
      <c r="N222" s="127" t="s">
        <v>44</v>
      </c>
      <c r="O222" s="154">
        <v>43223</v>
      </c>
      <c r="P222" s="152">
        <v>1.0147186591E-2</v>
      </c>
      <c r="Q222" s="152">
        <v>3.8886394987999999E-2</v>
      </c>
      <c r="R222" s="152">
        <v>0.10878949307999999</v>
      </c>
      <c r="S222" s="152">
        <v>0.23900280849000002</v>
      </c>
      <c r="T222" s="152">
        <v>0.39710918970999998</v>
      </c>
      <c r="U222" s="152">
        <v>0.96101866904</v>
      </c>
      <c r="V222" s="152">
        <v>0.95324087454999995</v>
      </c>
      <c r="W222" s="152">
        <v>0.94909742470000003</v>
      </c>
      <c r="X222" s="152">
        <v>0.94879026898000007</v>
      </c>
      <c r="Y222" s="152">
        <v>0.94679461169000012</v>
      </c>
      <c r="Z222" s="152">
        <v>7.3515266846999993E-4</v>
      </c>
      <c r="AA222" s="152">
        <v>2.3435486924000002E-3</v>
      </c>
      <c r="AB222" s="175">
        <v>-44.948923780000001</v>
      </c>
      <c r="AC222" s="174">
        <v>-33.667189458999999</v>
      </c>
      <c r="AD222" s="152">
        <v>0</v>
      </c>
      <c r="AE222" s="152">
        <v>0</v>
      </c>
      <c r="AF222" s="178">
        <v>1.681616459</v>
      </c>
      <c r="AG222" s="177">
        <v>1025340.4107</v>
      </c>
      <c r="AH222" s="177">
        <v>-1866533.2703</v>
      </c>
      <c r="AI222" s="127">
        <v>0</v>
      </c>
      <c r="AJ222" s="127">
        <v>0</v>
      </c>
      <c r="AK222" s="127">
        <v>0</v>
      </c>
    </row>
    <row r="223" spans="1:37" ht="14.65" customHeight="1" x14ac:dyDescent="0.25">
      <c r="A223" s="39"/>
      <c r="B223" s="128">
        <v>7111384000169</v>
      </c>
      <c r="C223" s="124" t="s">
        <v>7834</v>
      </c>
      <c r="D223" s="121"/>
      <c r="E223" s="125" t="s">
        <v>7738</v>
      </c>
      <c r="F223" s="125" t="s">
        <v>160</v>
      </c>
      <c r="G223" s="125" t="s">
        <v>5073</v>
      </c>
      <c r="H223" s="126">
        <v>10000</v>
      </c>
      <c r="I223" s="126">
        <v>0.01</v>
      </c>
      <c r="J223" s="126">
        <v>0.01</v>
      </c>
      <c r="K223" s="125" t="s">
        <v>212</v>
      </c>
      <c r="L223" s="125" t="s">
        <v>212</v>
      </c>
      <c r="M223" s="152">
        <v>2E-3</v>
      </c>
      <c r="N223" s="127" t="s">
        <v>44</v>
      </c>
      <c r="O223" s="154">
        <v>38329</v>
      </c>
      <c r="P223" s="152">
        <v>2.9696642874E-2</v>
      </c>
      <c r="Q223" s="152">
        <v>7.6571820001999996E-2</v>
      </c>
      <c r="R223" s="152">
        <v>8.2823035327E-2</v>
      </c>
      <c r="S223" s="152">
        <v>0.2103342792</v>
      </c>
      <c r="T223" s="152">
        <v>0.36271873780999997</v>
      </c>
      <c r="U223" s="152">
        <v>2.8125064966999997</v>
      </c>
      <c r="V223" s="152">
        <v>1.8770417954</v>
      </c>
      <c r="W223" s="152">
        <v>0.72256177787999998</v>
      </c>
      <c r="X223" s="152">
        <v>0.83498231088999997</v>
      </c>
      <c r="Y223" s="152">
        <v>0.86480030029999999</v>
      </c>
      <c r="Z223" s="152">
        <v>3.7500287510000001E-2</v>
      </c>
      <c r="AA223" s="152">
        <v>3.0462962965E-2</v>
      </c>
      <c r="AB223" s="175">
        <v>-0.74710564342999997</v>
      </c>
      <c r="AC223" s="174">
        <v>0.15105651962</v>
      </c>
      <c r="AD223" s="152">
        <v>-2.9140512037000001E-2</v>
      </c>
      <c r="AE223" s="152">
        <v>-6.2212850056000003E-2</v>
      </c>
      <c r="AF223" s="178">
        <v>8.2836135530000004</v>
      </c>
      <c r="AG223" s="177">
        <v>2332092.3867000001</v>
      </c>
      <c r="AH223" s="177">
        <v>-935203.60938000004</v>
      </c>
      <c r="AI223" s="127">
        <v>0</v>
      </c>
      <c r="AJ223" s="127">
        <v>0</v>
      </c>
      <c r="AK223" s="127">
        <v>0</v>
      </c>
    </row>
    <row r="224" spans="1:37" ht="14.65" customHeight="1" x14ac:dyDescent="0.25">
      <c r="A224" s="39"/>
      <c r="B224" s="128">
        <v>10220241000108</v>
      </c>
      <c r="C224" s="124" t="s">
        <v>7835</v>
      </c>
      <c r="D224" s="121"/>
      <c r="E224" s="125" t="s">
        <v>7738</v>
      </c>
      <c r="F224" s="125" t="s">
        <v>160</v>
      </c>
      <c r="G224" s="125" t="s">
        <v>3324</v>
      </c>
      <c r="H224" s="126">
        <v>0.01</v>
      </c>
      <c r="I224" s="126">
        <v>0.01</v>
      </c>
      <c r="J224" s="126">
        <v>0.01</v>
      </c>
      <c r="K224" s="125" t="s">
        <v>211</v>
      </c>
      <c r="L224" s="125" t="s">
        <v>212</v>
      </c>
      <c r="M224" s="152">
        <v>3.0000000000000001E-3</v>
      </c>
      <c r="N224" s="127" t="s">
        <v>44</v>
      </c>
      <c r="O224" s="154">
        <v>39674</v>
      </c>
      <c r="P224" s="152">
        <v>1.4700185430999999E-2</v>
      </c>
      <c r="Q224" s="152">
        <v>5.0117914800000003E-2</v>
      </c>
      <c r="R224" s="152">
        <v>9.365429989900001E-2</v>
      </c>
      <c r="S224" s="152">
        <v>0.21973898790999999</v>
      </c>
      <c r="T224" s="152">
        <v>0.29994476338999998</v>
      </c>
      <c r="U224" s="152">
        <v>1.3922235992000001</v>
      </c>
      <c r="V224" s="152">
        <v>1.2285645133</v>
      </c>
      <c r="W224" s="152">
        <v>0.81705551087000006</v>
      </c>
      <c r="X224" s="152">
        <v>0.87231700231000009</v>
      </c>
      <c r="Y224" s="152">
        <v>0.71513350266000009</v>
      </c>
      <c r="Z224" s="152">
        <v>2.8970955236999999E-2</v>
      </c>
      <c r="AA224" s="152">
        <v>3.9678599943999998E-2</v>
      </c>
      <c r="AB224" s="175">
        <v>-0.63829949519999996</v>
      </c>
      <c r="AC224" s="174">
        <v>0.39261273948999997</v>
      </c>
      <c r="AD224" s="152">
        <v>-2.0984789646E-2</v>
      </c>
      <c r="AE224" s="152">
        <v>-6.8119424839000006E-2</v>
      </c>
      <c r="AF224" s="178">
        <v>5.9255298420000004</v>
      </c>
      <c r="AG224" s="177">
        <v>443830.01860000001</v>
      </c>
      <c r="AH224" s="177">
        <v>-3070.57908</v>
      </c>
      <c r="AI224" s="127">
        <v>0.47760062406000003</v>
      </c>
      <c r="AJ224" s="127">
        <v>0.36801145746000002</v>
      </c>
      <c r="AK224" s="127">
        <v>0</v>
      </c>
    </row>
    <row r="225" spans="1:37" ht="14.65" customHeight="1" x14ac:dyDescent="0.25">
      <c r="A225" s="39"/>
      <c r="B225" s="128">
        <v>10220247000177</v>
      </c>
      <c r="C225" s="124" t="s">
        <v>7835</v>
      </c>
      <c r="D225" s="121"/>
      <c r="E225" s="125" t="s">
        <v>7738</v>
      </c>
      <c r="F225" s="125" t="s">
        <v>160</v>
      </c>
      <c r="G225" s="125" t="s">
        <v>5073</v>
      </c>
      <c r="H225" s="126">
        <v>0.01</v>
      </c>
      <c r="I225" s="126">
        <v>0.01</v>
      </c>
      <c r="J225" s="126">
        <v>0.01</v>
      </c>
      <c r="K225" s="125" t="s">
        <v>211</v>
      </c>
      <c r="L225" s="125" t="s">
        <v>212</v>
      </c>
      <c r="M225" s="152">
        <v>1.8E-3</v>
      </c>
      <c r="N225" s="127" t="s">
        <v>44</v>
      </c>
      <c r="O225" s="154">
        <v>39674</v>
      </c>
      <c r="P225" s="152">
        <v>2.2781253301000001E-2</v>
      </c>
      <c r="Q225" s="152">
        <v>6.1257562030999996E-2</v>
      </c>
      <c r="R225" s="152">
        <v>1.1706952204000001E-2</v>
      </c>
      <c r="S225" s="152">
        <v>7.9793932819000005E-2</v>
      </c>
      <c r="T225" s="152">
        <v>0.16535906739</v>
      </c>
      <c r="U225" s="152">
        <v>2.1575645160999999</v>
      </c>
      <c r="V225" s="152">
        <v>1.5016360354</v>
      </c>
      <c r="W225" s="152">
        <v>0.10213337587</v>
      </c>
      <c r="X225" s="152">
        <v>0.31676492616000002</v>
      </c>
      <c r="Y225" s="152">
        <v>0.39425195401000002</v>
      </c>
      <c r="Z225" s="152">
        <v>7.7940041708000007E-2</v>
      </c>
      <c r="AA225" s="152">
        <v>9.9326462508999999E-2</v>
      </c>
      <c r="AB225" s="175">
        <v>-1.1546293764</v>
      </c>
      <c r="AC225" s="174">
        <v>0.18106556698000001</v>
      </c>
      <c r="AD225" s="152">
        <v>-0.10948413135999999</v>
      </c>
      <c r="AE225" s="152">
        <v>-0.18335304741000003</v>
      </c>
      <c r="AF225" s="178">
        <v>5.7477055740000003</v>
      </c>
      <c r="AG225" s="177">
        <v>284057.74583000003</v>
      </c>
      <c r="AH225" s="177">
        <v>-38513.125410000001</v>
      </c>
      <c r="AI225" s="127">
        <v>0</v>
      </c>
      <c r="AJ225" s="127">
        <v>0</v>
      </c>
      <c r="AK225" s="127">
        <v>0</v>
      </c>
    </row>
    <row r="226" spans="1:37" ht="14.65" customHeight="1" x14ac:dyDescent="0.25">
      <c r="A226" s="39"/>
      <c r="B226" s="128">
        <v>10214125000178</v>
      </c>
      <c r="C226" s="124" t="s">
        <v>7836</v>
      </c>
      <c r="D226" s="121"/>
      <c r="E226" s="125" t="s">
        <v>7738</v>
      </c>
      <c r="F226" s="125" t="s">
        <v>112</v>
      </c>
      <c r="G226" s="125" t="s">
        <v>6915</v>
      </c>
      <c r="H226" s="126">
        <v>0.01</v>
      </c>
      <c r="I226" s="126">
        <v>0.01</v>
      </c>
      <c r="J226" s="126">
        <v>0.01</v>
      </c>
      <c r="K226" s="125" t="s">
        <v>212</v>
      </c>
      <c r="L226" s="125" t="s">
        <v>219</v>
      </c>
      <c r="M226" s="152">
        <v>1.8E-3</v>
      </c>
      <c r="N226" s="127" t="s">
        <v>44</v>
      </c>
      <c r="O226" s="154">
        <v>39674</v>
      </c>
      <c r="P226" s="152">
        <v>3.6589616663999999E-2</v>
      </c>
      <c r="Q226" s="152">
        <v>0.12184391154</v>
      </c>
      <c r="R226" s="152">
        <v>7.2340649039999996E-2</v>
      </c>
      <c r="S226" s="152">
        <v>0.29068513338000002</v>
      </c>
      <c r="T226" s="152">
        <v>0.21880330096</v>
      </c>
      <c r="U226" s="152">
        <v>3.4653255256</v>
      </c>
      <c r="V226" s="152">
        <v>2.9868183162000004</v>
      </c>
      <c r="W226" s="152">
        <v>0.63111171639999997</v>
      </c>
      <c r="X226" s="152">
        <v>1.1539580962</v>
      </c>
      <c r="Y226" s="152">
        <v>0.52167462183000002</v>
      </c>
      <c r="Z226" s="152">
        <v>0.14775289918000001</v>
      </c>
      <c r="AA226" s="152">
        <v>0.25219453417999999</v>
      </c>
      <c r="AB226" s="175">
        <v>-0.18633031487000001</v>
      </c>
      <c r="AC226" s="174">
        <v>1.7970684936E-2</v>
      </c>
      <c r="AD226" s="152">
        <v>-0.13564526299000002</v>
      </c>
      <c r="AE226" s="152">
        <v>-0.47230648880999998</v>
      </c>
      <c r="AF226" s="178">
        <v>2.9504398439999999</v>
      </c>
      <c r="AG226" s="177">
        <v>325518.77798000001</v>
      </c>
      <c r="AH226" s="177">
        <v>-40948.219349999999</v>
      </c>
      <c r="AI226" s="127">
        <v>0</v>
      </c>
      <c r="AJ226" s="127">
        <v>0</v>
      </c>
      <c r="AK226" s="127">
        <v>0</v>
      </c>
    </row>
    <row r="227" spans="1:37" ht="14.65" customHeight="1" x14ac:dyDescent="0.25">
      <c r="A227" s="39"/>
      <c r="B227" s="128">
        <v>18270776000197</v>
      </c>
      <c r="C227" s="124" t="s">
        <v>7837</v>
      </c>
      <c r="D227" s="121"/>
      <c r="E227" s="125" t="s">
        <v>7738</v>
      </c>
      <c r="F227" s="125" t="s">
        <v>160</v>
      </c>
      <c r="G227" s="125" t="s">
        <v>5073</v>
      </c>
      <c r="H227" s="126">
        <v>0.01</v>
      </c>
      <c r="I227" s="126">
        <v>0.01</v>
      </c>
      <c r="J227" s="126">
        <v>0.01</v>
      </c>
      <c r="K227" s="125" t="s">
        <v>211</v>
      </c>
      <c r="L227" s="125" t="s">
        <v>212</v>
      </c>
      <c r="M227" s="152">
        <v>1.8E-3</v>
      </c>
      <c r="N227" s="127">
        <v>1</v>
      </c>
      <c r="O227" s="154">
        <v>41493</v>
      </c>
      <c r="P227" s="152">
        <v>1.7531514421E-2</v>
      </c>
      <c r="Q227" s="152">
        <v>4.8224557618999998E-2</v>
      </c>
      <c r="R227" s="152">
        <v>9.0813884625999999E-2</v>
      </c>
      <c r="S227" s="152">
        <v>0.18058204809</v>
      </c>
      <c r="T227" s="152">
        <v>0.29278804273999998</v>
      </c>
      <c r="U227" s="152">
        <v>1.6603728042000001</v>
      </c>
      <c r="V227" s="152">
        <v>1.1821517394999999</v>
      </c>
      <c r="W227" s="152">
        <v>0.7922752610099999</v>
      </c>
      <c r="X227" s="152">
        <v>0.71687228723000007</v>
      </c>
      <c r="Y227" s="152">
        <v>0.6980703252799999</v>
      </c>
      <c r="Z227" s="152">
        <v>2.2666892368E-2</v>
      </c>
      <c r="AA227" s="152">
        <v>2.9339255006999999E-2</v>
      </c>
      <c r="AB227" s="175">
        <v>-0.93664697086000004</v>
      </c>
      <c r="AC227" s="174">
        <v>0.37378439653000001</v>
      </c>
      <c r="AD227" s="152">
        <v>-1.795345554E-2</v>
      </c>
      <c r="AE227" s="152">
        <v>-5.3978195091999998E-2</v>
      </c>
      <c r="AF227" s="178">
        <v>3.2710674160000002</v>
      </c>
      <c r="AG227" s="177">
        <v>511625.68975999998</v>
      </c>
      <c r="AH227" s="177">
        <v>-239</v>
      </c>
      <c r="AI227" s="127">
        <v>0</v>
      </c>
      <c r="AJ227" s="127">
        <v>0</v>
      </c>
      <c r="AK227" s="127">
        <v>0</v>
      </c>
    </row>
    <row r="228" spans="1:37" ht="14.65" customHeight="1" x14ac:dyDescent="0.25">
      <c r="A228" s="39"/>
      <c r="B228" s="128">
        <v>34613727000166</v>
      </c>
      <c r="C228" s="124" t="s">
        <v>7838</v>
      </c>
      <c r="D228" s="121"/>
      <c r="E228" s="125" t="s">
        <v>7738</v>
      </c>
      <c r="F228" s="125" t="s">
        <v>160</v>
      </c>
      <c r="G228" s="125" t="s">
        <v>3324</v>
      </c>
      <c r="H228" s="126">
        <v>0.01</v>
      </c>
      <c r="I228" s="126">
        <v>0.01</v>
      </c>
      <c r="J228" s="126">
        <v>0.01</v>
      </c>
      <c r="K228" s="125" t="s">
        <v>211</v>
      </c>
      <c r="L228" s="125" t="s">
        <v>212</v>
      </c>
      <c r="M228" s="152">
        <v>3.0000000000000001E-3</v>
      </c>
      <c r="N228" s="127" t="s">
        <v>44</v>
      </c>
      <c r="O228" s="154">
        <v>43896</v>
      </c>
      <c r="P228" s="152">
        <v>1.2153660888E-2</v>
      </c>
      <c r="Q228" s="152">
        <v>4.4628435639999998E-2</v>
      </c>
      <c r="R228" s="152">
        <v>0.11387929515</v>
      </c>
      <c r="S228" s="152">
        <v>0.29153983028999997</v>
      </c>
      <c r="T228" s="152">
        <v>0.43056821837000003</v>
      </c>
      <c r="U228" s="152">
        <v>1.1510476234</v>
      </c>
      <c r="V228" s="152">
        <v>1.0939982745000001</v>
      </c>
      <c r="W228" s="152">
        <v>0.99350169487000006</v>
      </c>
      <c r="X228" s="152">
        <v>1.157351061</v>
      </c>
      <c r="Y228" s="152">
        <v>1.0265682076</v>
      </c>
      <c r="Z228" s="152">
        <v>6.2268823470000003E-3</v>
      </c>
      <c r="AA228" s="152">
        <v>8.0731208887000003E-3</v>
      </c>
      <c r="AB228" s="175">
        <v>-0.10545383761</v>
      </c>
      <c r="AC228" s="174">
        <v>1.053664336</v>
      </c>
      <c r="AD228" s="152">
        <v>-3.0474696179999998E-3</v>
      </c>
      <c r="AE228" s="152">
        <v>-1.6576769509E-2</v>
      </c>
      <c r="AF228" s="178">
        <v>1.6279414379999999</v>
      </c>
      <c r="AG228" s="177">
        <v>236403.69167</v>
      </c>
      <c r="AH228" s="177">
        <v>-104.26187</v>
      </c>
      <c r="AI228" s="127">
        <v>0.43085098438999997</v>
      </c>
      <c r="AJ228" s="127">
        <v>0.36785849317999997</v>
      </c>
      <c r="AK228" s="127">
        <v>0</v>
      </c>
    </row>
    <row r="229" spans="1:37" ht="14.65" customHeight="1" x14ac:dyDescent="0.25">
      <c r="A229" s="39"/>
      <c r="B229" s="128">
        <v>47542846000117</v>
      </c>
      <c r="C229" s="124" t="s">
        <v>7839</v>
      </c>
      <c r="D229" s="121"/>
      <c r="E229" s="125" t="s">
        <v>7738</v>
      </c>
      <c r="F229" s="125" t="s">
        <v>160</v>
      </c>
      <c r="G229" s="125" t="s">
        <v>3324</v>
      </c>
      <c r="H229" s="126">
        <v>0.01</v>
      </c>
      <c r="I229" s="126">
        <v>0.01</v>
      </c>
      <c r="J229" s="126">
        <v>0.01</v>
      </c>
      <c r="K229" s="125" t="s">
        <v>212</v>
      </c>
      <c r="L229" s="125" t="s">
        <v>212</v>
      </c>
      <c r="M229" s="152">
        <v>4.5000000000000005E-3</v>
      </c>
      <c r="N229" s="127" t="s">
        <v>44</v>
      </c>
      <c r="O229" s="154">
        <v>44883</v>
      </c>
      <c r="P229" s="152">
        <v>-1.8029864121000001E-2</v>
      </c>
      <c r="Q229" s="152">
        <v>-1.017329323E-2</v>
      </c>
      <c r="R229" s="152">
        <v>0.11584735634</v>
      </c>
      <c r="S229" s="152">
        <v>0.24074624211000001</v>
      </c>
      <c r="T229" s="152" t="s">
        <v>44</v>
      </c>
      <c r="U229" s="152">
        <v>-1.7075704545999999</v>
      </c>
      <c r="V229" s="152">
        <v>-0.24938282240999998</v>
      </c>
      <c r="W229" s="152">
        <v>1.0106713842000001</v>
      </c>
      <c r="X229" s="152">
        <v>0.95571132930000002</v>
      </c>
      <c r="Y229" s="152" t="s">
        <v>44</v>
      </c>
      <c r="Z229" s="152">
        <v>4.3015141795999995E-2</v>
      </c>
      <c r="AA229" s="152">
        <v>3.2766788207999997E-2</v>
      </c>
      <c r="AB229" s="175">
        <v>4.7063084349000001E-2</v>
      </c>
      <c r="AC229" s="174">
        <v>-0.20482523543</v>
      </c>
      <c r="AD229" s="152">
        <v>-2.3230537505000003E-2</v>
      </c>
      <c r="AE229" s="152">
        <v>-2.8231575526000002E-2</v>
      </c>
      <c r="AF229" s="178">
        <v>1.301239783</v>
      </c>
      <c r="AG229" s="177">
        <v>53246.467040000003</v>
      </c>
      <c r="AH229" s="177">
        <v>6772.7597299999998</v>
      </c>
      <c r="AI229" s="127">
        <v>0</v>
      </c>
      <c r="AJ229" s="127">
        <v>2.9478625848000001E-2</v>
      </c>
      <c r="AK229" s="127">
        <v>5.7454181461999994E-2</v>
      </c>
    </row>
    <row r="230" spans="1:37" ht="14.65" customHeight="1" x14ac:dyDescent="0.25">
      <c r="A230" s="39"/>
      <c r="B230" s="128">
        <v>44345473000104</v>
      </c>
      <c r="C230" s="124" t="s">
        <v>7840</v>
      </c>
      <c r="D230" s="121"/>
      <c r="E230" s="125" t="s">
        <v>7738</v>
      </c>
      <c r="F230" s="125" t="s">
        <v>160</v>
      </c>
      <c r="G230" s="125" t="s">
        <v>3324</v>
      </c>
      <c r="H230" s="126">
        <v>0.01</v>
      </c>
      <c r="I230" s="126">
        <v>0.01</v>
      </c>
      <c r="J230" s="126">
        <v>0.01</v>
      </c>
      <c r="K230" s="125" t="s">
        <v>212</v>
      </c>
      <c r="L230" s="125" t="s">
        <v>212</v>
      </c>
      <c r="M230" s="152">
        <v>9.0000000000000011E-3</v>
      </c>
      <c r="N230" s="127" t="s">
        <v>44</v>
      </c>
      <c r="O230" s="154">
        <v>44599</v>
      </c>
      <c r="P230" s="152">
        <v>-1.8345262728000002E-2</v>
      </c>
      <c r="Q230" s="152">
        <v>-1.1434857397E-2</v>
      </c>
      <c r="R230" s="152">
        <v>0.11678702574000001</v>
      </c>
      <c r="S230" s="152">
        <v>0.23707022215999998</v>
      </c>
      <c r="T230" s="152">
        <v>0.38969676303</v>
      </c>
      <c r="U230" s="152">
        <v>-1.7374411923999999</v>
      </c>
      <c r="V230" s="152">
        <v>-0.28030815066999998</v>
      </c>
      <c r="W230" s="152">
        <v>1.0188692145</v>
      </c>
      <c r="X230" s="152">
        <v>0.94111831268000001</v>
      </c>
      <c r="Y230" s="152">
        <v>0.92912177553999997</v>
      </c>
      <c r="Z230" s="152">
        <v>4.4514952316999999E-2</v>
      </c>
      <c r="AA230" s="152">
        <v>3.0072489519E-2</v>
      </c>
      <c r="AB230" s="175">
        <v>6.5952892476000002E-2</v>
      </c>
      <c r="AC230" s="174">
        <v>-0.16768765696999999</v>
      </c>
      <c r="AD230" s="152">
        <v>-2.3450828416000002E-2</v>
      </c>
      <c r="AE230" s="152">
        <v>-2.8920491178E-2</v>
      </c>
      <c r="AF230" s="178">
        <v>1.427223516</v>
      </c>
      <c r="AG230" s="177">
        <v>4253694.7813999997</v>
      </c>
      <c r="AH230" s="177">
        <v>19112.414269000001</v>
      </c>
      <c r="AI230" s="127">
        <v>0</v>
      </c>
      <c r="AJ230" s="127">
        <v>2.9474801576E-2</v>
      </c>
      <c r="AK230" s="127">
        <v>5.7446727911999999E-2</v>
      </c>
    </row>
    <row r="231" spans="1:37" ht="14.65" customHeight="1" x14ac:dyDescent="0.25">
      <c r="A231" s="39"/>
      <c r="B231" s="128">
        <v>44345532000136</v>
      </c>
      <c r="C231" s="124" t="s">
        <v>7841</v>
      </c>
      <c r="D231" s="121"/>
      <c r="E231" s="125" t="s">
        <v>7738</v>
      </c>
      <c r="F231" s="125" t="s">
        <v>160</v>
      </c>
      <c r="G231" s="125" t="s">
        <v>3324</v>
      </c>
      <c r="H231" s="126">
        <v>1000</v>
      </c>
      <c r="I231" s="126">
        <v>1000</v>
      </c>
      <c r="J231" s="126">
        <v>1000</v>
      </c>
      <c r="K231" s="125" t="s">
        <v>212</v>
      </c>
      <c r="L231" s="125" t="s">
        <v>212</v>
      </c>
      <c r="M231" s="152">
        <v>6.9999999999999993E-3</v>
      </c>
      <c r="N231" s="127" t="s">
        <v>44</v>
      </c>
      <c r="O231" s="154">
        <v>44599</v>
      </c>
      <c r="P231" s="152">
        <v>-1.8201692581E-2</v>
      </c>
      <c r="Q231" s="152">
        <v>-1.0836594785999999E-2</v>
      </c>
      <c r="R231" s="152">
        <v>0.1188753047</v>
      </c>
      <c r="S231" s="152">
        <v>0.24168020055</v>
      </c>
      <c r="T231" s="152">
        <v>0.39833651177000001</v>
      </c>
      <c r="U231" s="152">
        <v>-1.7238439661999998</v>
      </c>
      <c r="V231" s="152">
        <v>-0.26564265199000003</v>
      </c>
      <c r="W231" s="152">
        <v>1.0370877034999999</v>
      </c>
      <c r="X231" s="152">
        <v>0.95941894547000006</v>
      </c>
      <c r="Y231" s="152">
        <v>0.94972081421999999</v>
      </c>
      <c r="Z231" s="152">
        <v>4.4755154405999996E-2</v>
      </c>
      <c r="AA231" s="152">
        <v>3.0021951469E-2</v>
      </c>
      <c r="AB231" s="175">
        <v>0.10783545084</v>
      </c>
      <c r="AC231" s="174">
        <v>-9.3432650192999997E-2</v>
      </c>
      <c r="AD231" s="152">
        <v>-2.3345704522999999E-2</v>
      </c>
      <c r="AE231" s="152">
        <v>-2.8647312757000002E-2</v>
      </c>
      <c r="AF231" s="178">
        <v>1.4375614729999999</v>
      </c>
      <c r="AG231" s="177">
        <v>678106.58990999998</v>
      </c>
      <c r="AH231" s="177">
        <v>78254.991590000005</v>
      </c>
      <c r="AI231" s="127">
        <v>0</v>
      </c>
      <c r="AJ231" s="127">
        <v>2.9475520998000004E-2</v>
      </c>
      <c r="AK231" s="127">
        <v>5.7448130073000002E-2</v>
      </c>
    </row>
    <row r="232" spans="1:37" ht="14.65" customHeight="1" x14ac:dyDescent="0.25">
      <c r="A232" s="39"/>
      <c r="B232" s="128">
        <v>71477000168</v>
      </c>
      <c r="C232" s="124" t="s">
        <v>7842</v>
      </c>
      <c r="D232" s="121"/>
      <c r="E232" s="125" t="s">
        <v>7738</v>
      </c>
      <c r="F232" s="125" t="s">
        <v>160</v>
      </c>
      <c r="G232" s="125" t="s">
        <v>6163</v>
      </c>
      <c r="H232" s="126">
        <v>50</v>
      </c>
      <c r="I232" s="126">
        <v>50</v>
      </c>
      <c r="J232" s="126">
        <v>0.01</v>
      </c>
      <c r="K232" s="125" t="s">
        <v>211</v>
      </c>
      <c r="L232" s="125" t="s">
        <v>211</v>
      </c>
      <c r="M232" s="152">
        <v>1.7500000000000002E-2</v>
      </c>
      <c r="N232" s="127" t="s">
        <v>44</v>
      </c>
      <c r="O232" s="154">
        <v>34473</v>
      </c>
      <c r="P232" s="152">
        <v>9.0431352E-3</v>
      </c>
      <c r="Q232" s="152">
        <v>3.4953379702999998E-2</v>
      </c>
      <c r="R232" s="152">
        <v>9.5231340545000001E-2</v>
      </c>
      <c r="S232" s="152">
        <v>0.20915462909999999</v>
      </c>
      <c r="T232" s="152">
        <v>0.34727069094999996</v>
      </c>
      <c r="U232" s="152">
        <v>0.85645628727000001</v>
      </c>
      <c r="V232" s="152">
        <v>0.85682898214000003</v>
      </c>
      <c r="W232" s="152">
        <v>0.83081387275999996</v>
      </c>
      <c r="X232" s="152">
        <v>0.83029935110999997</v>
      </c>
      <c r="Y232" s="152">
        <v>0.82796879929</v>
      </c>
      <c r="Z232" s="152">
        <v>8.1787996584999989E-4</v>
      </c>
      <c r="AA232" s="152">
        <v>1.9864489169E-3</v>
      </c>
      <c r="AB232" s="175">
        <v>-42.592344394000001</v>
      </c>
      <c r="AC232" s="174">
        <v>-49.595096742999999</v>
      </c>
      <c r="AD232" s="152">
        <v>0</v>
      </c>
      <c r="AE232" s="152">
        <v>-1.1609935116999999E-4</v>
      </c>
      <c r="AF232" s="178">
        <v>14.22571428</v>
      </c>
      <c r="AG232" s="177">
        <v>1020584.5614</v>
      </c>
      <c r="AH232" s="177">
        <v>-273083.87153</v>
      </c>
      <c r="AI232" s="127">
        <v>0</v>
      </c>
      <c r="AJ232" s="127">
        <v>0.10269229283999999</v>
      </c>
      <c r="AK232" s="127">
        <v>0</v>
      </c>
    </row>
    <row r="233" spans="1:37" ht="14.65" customHeight="1" x14ac:dyDescent="0.25">
      <c r="A233" s="39"/>
      <c r="B233" s="128">
        <v>3308718000138</v>
      </c>
      <c r="C233" s="124" t="s">
        <v>7843</v>
      </c>
      <c r="D233" s="121"/>
      <c r="E233" s="125" t="s">
        <v>7738</v>
      </c>
      <c r="F233" s="125" t="s">
        <v>160</v>
      </c>
      <c r="G233" s="125" t="s">
        <v>6163</v>
      </c>
      <c r="H233" s="126">
        <v>200</v>
      </c>
      <c r="I233" s="126">
        <v>0.01</v>
      </c>
      <c r="J233" s="126">
        <v>0.01</v>
      </c>
      <c r="K233" s="125" t="s">
        <v>211</v>
      </c>
      <c r="L233" s="125" t="s">
        <v>211</v>
      </c>
      <c r="M233" s="152">
        <v>1.7500000000000002E-2</v>
      </c>
      <c r="N233" s="127" t="s">
        <v>44</v>
      </c>
      <c r="O233" s="154">
        <v>36374</v>
      </c>
      <c r="P233" s="152">
        <v>9.0520300418999999E-3</v>
      </c>
      <c r="Q233" s="152">
        <v>3.4978624714999997E-2</v>
      </c>
      <c r="R233" s="152">
        <v>9.5313076338999991E-2</v>
      </c>
      <c r="S233" s="152">
        <v>0.20938067522000001</v>
      </c>
      <c r="T233" s="152">
        <v>0.34786245486</v>
      </c>
      <c r="U233" s="152">
        <v>0.857298699</v>
      </c>
      <c r="V233" s="152">
        <v>0.85744782523999996</v>
      </c>
      <c r="W233" s="152">
        <v>0.83152694927000004</v>
      </c>
      <c r="X233" s="152">
        <v>0.83119670608000007</v>
      </c>
      <c r="Y233" s="152">
        <v>0.82937969306000003</v>
      </c>
      <c r="Z233" s="152">
        <v>8.2076174991000002E-4</v>
      </c>
      <c r="AA233" s="152">
        <v>2.1176985466E-3</v>
      </c>
      <c r="AB233" s="175">
        <v>-41.94953392</v>
      </c>
      <c r="AC233" s="174">
        <v>-59.510307963000002</v>
      </c>
      <c r="AD233" s="152">
        <v>0</v>
      </c>
      <c r="AE233" s="152">
        <v>-6.5985015893999996E-5</v>
      </c>
      <c r="AF233" s="178">
        <v>6.9693207739999998</v>
      </c>
      <c r="AG233" s="177">
        <v>367421.62657999998</v>
      </c>
      <c r="AH233" s="177">
        <v>-87677.143729999996</v>
      </c>
      <c r="AI233" s="127">
        <v>0</v>
      </c>
      <c r="AJ233" s="127">
        <v>0.10269379385000001</v>
      </c>
      <c r="AK233" s="127">
        <v>0</v>
      </c>
    </row>
    <row r="234" spans="1:37" ht="14.65" customHeight="1" x14ac:dyDescent="0.25">
      <c r="A234" s="39"/>
      <c r="B234" s="128">
        <v>4061762000159</v>
      </c>
      <c r="C234" s="124" t="s">
        <v>7844</v>
      </c>
      <c r="D234" s="121"/>
      <c r="E234" s="125" t="s">
        <v>7738</v>
      </c>
      <c r="F234" s="125" t="s">
        <v>160</v>
      </c>
      <c r="G234" s="125" t="s">
        <v>6802</v>
      </c>
      <c r="H234" s="126">
        <v>150000</v>
      </c>
      <c r="I234" s="126">
        <v>10000</v>
      </c>
      <c r="J234" s="126">
        <v>0.01</v>
      </c>
      <c r="K234" s="125" t="s">
        <v>211</v>
      </c>
      <c r="L234" s="125" t="s">
        <v>211</v>
      </c>
      <c r="M234" s="152">
        <v>0.01</v>
      </c>
      <c r="N234" s="127" t="s">
        <v>44</v>
      </c>
      <c r="O234" s="154">
        <v>36798</v>
      </c>
      <c r="P234" s="152">
        <v>9.6131662393999992E-3</v>
      </c>
      <c r="Q234" s="152">
        <v>3.6642542375999995E-2</v>
      </c>
      <c r="R234" s="152">
        <v>0.10144306208999999</v>
      </c>
      <c r="S234" s="152">
        <v>0.22265940221000002</v>
      </c>
      <c r="T234" s="152">
        <v>0.36962696414000001</v>
      </c>
      <c r="U234" s="152">
        <v>0.91044272635000001</v>
      </c>
      <c r="V234" s="152">
        <v>0.89823623792000007</v>
      </c>
      <c r="W234" s="152">
        <v>0.88500595286999995</v>
      </c>
      <c r="X234" s="152">
        <v>0.88391042537000009</v>
      </c>
      <c r="Y234" s="152">
        <v>0.88127101323000001</v>
      </c>
      <c r="Z234" s="152">
        <v>7.3391159251000001E-4</v>
      </c>
      <c r="AA234" s="152">
        <v>2.1757065118999997E-3</v>
      </c>
      <c r="AB234" s="175">
        <v>-99.669107444000005</v>
      </c>
      <c r="AC234" s="174">
        <v>-108.99135364999999</v>
      </c>
      <c r="AD234" s="152">
        <v>0</v>
      </c>
      <c r="AE234" s="152">
        <v>0</v>
      </c>
      <c r="AF234" s="178">
        <v>11.57508977</v>
      </c>
      <c r="AG234" s="177">
        <v>1158400.8348000001</v>
      </c>
      <c r="AH234" s="177">
        <v>-392789.01264999999</v>
      </c>
      <c r="AI234" s="127">
        <v>0</v>
      </c>
      <c r="AJ234" s="127">
        <v>0</v>
      </c>
      <c r="AK234" s="127">
        <v>0</v>
      </c>
    </row>
    <row r="235" spans="1:37" ht="14.65" customHeight="1" x14ac:dyDescent="0.25">
      <c r="A235" s="39"/>
      <c r="B235" s="128">
        <v>42592315000115</v>
      </c>
      <c r="C235" s="124" t="s">
        <v>7845</v>
      </c>
      <c r="D235" s="121"/>
      <c r="E235" s="125" t="s">
        <v>7738</v>
      </c>
      <c r="F235" s="125" t="s">
        <v>160</v>
      </c>
      <c r="G235" s="125" t="s">
        <v>6802</v>
      </c>
      <c r="H235" s="126">
        <v>0.01</v>
      </c>
      <c r="I235" s="126">
        <v>0.01</v>
      </c>
      <c r="J235" s="126">
        <v>0.01</v>
      </c>
      <c r="K235" s="125" t="s">
        <v>211</v>
      </c>
      <c r="L235" s="125" t="s">
        <v>211</v>
      </c>
      <c r="M235" s="152">
        <v>1.7500000000000002E-2</v>
      </c>
      <c r="N235" s="127" t="s">
        <v>44</v>
      </c>
      <c r="O235" s="154">
        <v>44469</v>
      </c>
      <c r="P235" s="152">
        <v>8.0810332619999994E-3</v>
      </c>
      <c r="Q235" s="152">
        <v>3.0457185950999999E-2</v>
      </c>
      <c r="R235" s="152">
        <v>8.4158834424999995E-2</v>
      </c>
      <c r="S235" s="152">
        <v>0.1867110183</v>
      </c>
      <c r="T235" s="152">
        <v>0.31062141064999998</v>
      </c>
      <c r="U235" s="152">
        <v>0.76533763918000008</v>
      </c>
      <c r="V235" s="152">
        <v>0.74661162550000004</v>
      </c>
      <c r="W235" s="152">
        <v>0.73421550883999998</v>
      </c>
      <c r="X235" s="152">
        <v>0.74120299421000002</v>
      </c>
      <c r="Y235" s="152">
        <v>0.74058895008999992</v>
      </c>
      <c r="Z235" s="152">
        <v>6.2580299355999996E-4</v>
      </c>
      <c r="AA235" s="152">
        <v>9.8067611245000004E-4</v>
      </c>
      <c r="AB235" s="175">
        <v>-117.12543069</v>
      </c>
      <c r="AC235" s="174">
        <v>-98.786518935000004</v>
      </c>
      <c r="AD235" s="152">
        <v>0</v>
      </c>
      <c r="AE235" s="152">
        <v>0</v>
      </c>
      <c r="AF235" s="178">
        <v>1.3610068340000001</v>
      </c>
      <c r="AG235" s="177">
        <v>166831571.05000001</v>
      </c>
      <c r="AH235" s="177">
        <v>15199049.666999999</v>
      </c>
      <c r="AI235" s="127">
        <v>0</v>
      </c>
      <c r="AJ235" s="127">
        <v>0</v>
      </c>
      <c r="AK235" s="127">
        <v>0</v>
      </c>
    </row>
    <row r="236" spans="1:37" ht="14.65" customHeight="1" x14ac:dyDescent="0.25">
      <c r="A236" s="39"/>
      <c r="B236" s="128">
        <v>4288966000127</v>
      </c>
      <c r="C236" s="124" t="s">
        <v>7846</v>
      </c>
      <c r="D236" s="121"/>
      <c r="E236" s="125" t="s">
        <v>7738</v>
      </c>
      <c r="F236" s="125" t="s">
        <v>160</v>
      </c>
      <c r="G236" s="125" t="s">
        <v>6802</v>
      </c>
      <c r="H236" s="126">
        <v>0.01</v>
      </c>
      <c r="I236" s="126">
        <v>0.01</v>
      </c>
      <c r="J236" s="126">
        <v>0.01</v>
      </c>
      <c r="K236" s="125" t="s">
        <v>211</v>
      </c>
      <c r="L236" s="125" t="s">
        <v>211</v>
      </c>
      <c r="M236" s="152">
        <v>1.7500000000000002E-2</v>
      </c>
      <c r="N236" s="127" t="s">
        <v>44</v>
      </c>
      <c r="O236" s="154">
        <v>37452</v>
      </c>
      <c r="P236" s="152">
        <v>9.0138119522000012E-3</v>
      </c>
      <c r="Q236" s="152">
        <v>3.4166314857000002E-2</v>
      </c>
      <c r="R236" s="152">
        <v>9.3321528649999999E-2</v>
      </c>
      <c r="S236" s="152">
        <v>0.20476059503999999</v>
      </c>
      <c r="T236" s="152">
        <v>0.33976303797999996</v>
      </c>
      <c r="U236" s="152">
        <v>0.85367914422000002</v>
      </c>
      <c r="V236" s="152">
        <v>0.83753528360000007</v>
      </c>
      <c r="W236" s="152">
        <v>0.81415235977</v>
      </c>
      <c r="X236" s="152">
        <v>0.81285597132000009</v>
      </c>
      <c r="Y236" s="152">
        <v>0.81006892296999988</v>
      </c>
      <c r="Z236" s="152">
        <v>7.3255725438999995E-4</v>
      </c>
      <c r="AA236" s="152">
        <v>2.1130187211E-3</v>
      </c>
      <c r="AB236" s="175">
        <v>-169.21884134999999</v>
      </c>
      <c r="AC236" s="174">
        <v>-58.148058894999998</v>
      </c>
      <c r="AD236" s="152">
        <v>0</v>
      </c>
      <c r="AE236" s="152">
        <v>-2.6702768346E-5</v>
      </c>
      <c r="AF236" s="178">
        <v>5.2349901790000004</v>
      </c>
      <c r="AG236" s="177">
        <v>2024972.4883999999</v>
      </c>
      <c r="AH236" s="177">
        <v>-727398.70152999996</v>
      </c>
      <c r="AI236" s="127">
        <v>0</v>
      </c>
      <c r="AJ236" s="127">
        <v>0</v>
      </c>
      <c r="AK236" s="127">
        <v>0</v>
      </c>
    </row>
    <row r="237" spans="1:37" ht="14.65" customHeight="1" x14ac:dyDescent="0.25">
      <c r="A237" s="39"/>
      <c r="B237" s="128">
        <v>2010147000198</v>
      </c>
      <c r="C237" s="124" t="s">
        <v>7847</v>
      </c>
      <c r="D237" s="121"/>
      <c r="E237" s="125" t="s">
        <v>7738</v>
      </c>
      <c r="F237" s="125" t="s">
        <v>160</v>
      </c>
      <c r="G237" s="125" t="s">
        <v>6802</v>
      </c>
      <c r="H237" s="126">
        <v>30000</v>
      </c>
      <c r="I237" s="126">
        <v>3000</v>
      </c>
      <c r="J237" s="126">
        <v>0.01</v>
      </c>
      <c r="K237" s="125" t="s">
        <v>211</v>
      </c>
      <c r="L237" s="125" t="s">
        <v>211</v>
      </c>
      <c r="M237" s="152">
        <v>1.7500000000000002E-2</v>
      </c>
      <c r="N237" s="127" t="s">
        <v>44</v>
      </c>
      <c r="O237" s="154">
        <v>35787</v>
      </c>
      <c r="P237" s="152">
        <v>9.032539434E-3</v>
      </c>
      <c r="Q237" s="152">
        <v>3.4189869779000001E-2</v>
      </c>
      <c r="R237" s="152">
        <v>9.3377768530999994E-2</v>
      </c>
      <c r="S237" s="152">
        <v>0.20481471389</v>
      </c>
      <c r="T237" s="152">
        <v>0.33970387129000001</v>
      </c>
      <c r="U237" s="152">
        <v>0.85545278457999996</v>
      </c>
      <c r="V237" s="152">
        <v>0.83811269669999999</v>
      </c>
      <c r="W237" s="152">
        <v>0.81464300574999993</v>
      </c>
      <c r="X237" s="152">
        <v>0.81307081166000006</v>
      </c>
      <c r="Y237" s="152">
        <v>0.80992785672000001</v>
      </c>
      <c r="Z237" s="152">
        <v>7.3562062216999996E-4</v>
      </c>
      <c r="AA237" s="152">
        <v>2.1654974302999998E-3</v>
      </c>
      <c r="AB237" s="175">
        <v>-158.83082107999999</v>
      </c>
      <c r="AC237" s="174">
        <v>-180.76455286000001</v>
      </c>
      <c r="AD237" s="152">
        <v>0</v>
      </c>
      <c r="AE237" s="152">
        <v>-3.2461008933999997E-5</v>
      </c>
      <c r="AF237" s="178">
        <v>12.464357477</v>
      </c>
      <c r="AG237" s="177">
        <v>1187319.1488999999</v>
      </c>
      <c r="AH237" s="177">
        <v>-48828.722179999997</v>
      </c>
      <c r="AI237" s="127">
        <v>0</v>
      </c>
      <c r="AJ237" s="127">
        <v>0</v>
      </c>
      <c r="AK237" s="127">
        <v>0</v>
      </c>
    </row>
    <row r="238" spans="1:37" ht="14.65" customHeight="1" x14ac:dyDescent="0.25">
      <c r="A238" s="39"/>
      <c r="B238" s="128">
        <v>11351449000110</v>
      </c>
      <c r="C238" s="124" t="s">
        <v>7848</v>
      </c>
      <c r="D238" s="121"/>
      <c r="E238" s="125" t="s">
        <v>7738</v>
      </c>
      <c r="F238" s="125" t="s">
        <v>160</v>
      </c>
      <c r="G238" s="125" t="s">
        <v>6802</v>
      </c>
      <c r="H238" s="126">
        <v>1000000</v>
      </c>
      <c r="I238" s="126">
        <v>0.01</v>
      </c>
      <c r="J238" s="126">
        <v>0.01</v>
      </c>
      <c r="K238" s="125" t="s">
        <v>211</v>
      </c>
      <c r="L238" s="125" t="s">
        <v>211</v>
      </c>
      <c r="M238" s="152">
        <v>2E-3</v>
      </c>
      <c r="N238" s="127" t="s">
        <v>44</v>
      </c>
      <c r="O238" s="154">
        <v>40156</v>
      </c>
      <c r="P238" s="152">
        <v>1.0259148761000002E-2</v>
      </c>
      <c r="Q238" s="152">
        <v>3.9348502028999997E-2</v>
      </c>
      <c r="R238" s="152">
        <v>0.11033636911</v>
      </c>
      <c r="S238" s="152">
        <v>0.24247013134000001</v>
      </c>
      <c r="T238" s="152">
        <v>0.40295974618000002</v>
      </c>
      <c r="U238" s="152">
        <v>0.97162237034999999</v>
      </c>
      <c r="V238" s="152">
        <v>0.96456872634000002</v>
      </c>
      <c r="W238" s="152">
        <v>0.96259262554000002</v>
      </c>
      <c r="X238" s="152">
        <v>0.96255480254000003</v>
      </c>
      <c r="Y238" s="152">
        <v>0.96074360980999995</v>
      </c>
      <c r="Z238" s="152">
        <v>7.341843498099999E-4</v>
      </c>
      <c r="AA238" s="152">
        <v>1.9924977100999998E-3</v>
      </c>
      <c r="AB238" s="175">
        <v>-34.660619468999997</v>
      </c>
      <c r="AC238" s="174">
        <v>-19.366996502999999</v>
      </c>
      <c r="AD238" s="152">
        <v>0</v>
      </c>
      <c r="AE238" s="152">
        <v>-2.9981059531E-7</v>
      </c>
      <c r="AF238" s="178">
        <v>3.8676395800000001</v>
      </c>
      <c r="AG238" s="177">
        <v>13664428.527000001</v>
      </c>
      <c r="AH238" s="177">
        <v>-875573.61245000002</v>
      </c>
      <c r="AI238" s="127">
        <v>0</v>
      </c>
      <c r="AJ238" s="127">
        <v>0</v>
      </c>
      <c r="AK238" s="127">
        <v>0</v>
      </c>
    </row>
    <row r="239" spans="1:37" ht="14.65" customHeight="1" x14ac:dyDescent="0.25">
      <c r="A239" s="39"/>
      <c r="B239" s="128">
        <v>7214377000192</v>
      </c>
      <c r="C239" s="124" t="s">
        <v>7849</v>
      </c>
      <c r="D239" s="121"/>
      <c r="E239" s="125" t="s">
        <v>7738</v>
      </c>
      <c r="F239" s="125" t="s">
        <v>160</v>
      </c>
      <c r="G239" s="125" t="s">
        <v>6802</v>
      </c>
      <c r="H239" s="126">
        <v>300000</v>
      </c>
      <c r="I239" s="126">
        <v>10000</v>
      </c>
      <c r="J239" s="126">
        <v>0.01</v>
      </c>
      <c r="K239" s="125" t="s">
        <v>211</v>
      </c>
      <c r="L239" s="125" t="s">
        <v>211</v>
      </c>
      <c r="M239" s="152">
        <v>5.0000000000000001E-3</v>
      </c>
      <c r="N239" s="127" t="s">
        <v>44</v>
      </c>
      <c r="O239" s="154">
        <v>38405</v>
      </c>
      <c r="P239" s="152">
        <v>1.0026623208000001E-2</v>
      </c>
      <c r="Q239" s="152">
        <v>3.8365327151000002E-2</v>
      </c>
      <c r="R239" s="152">
        <v>0.10708316801000001</v>
      </c>
      <c r="S239" s="152">
        <v>0.23520029739000001</v>
      </c>
      <c r="T239" s="152">
        <v>0.39069041933999998</v>
      </c>
      <c r="U239" s="152">
        <v>0.94960036493999989</v>
      </c>
      <c r="V239" s="152">
        <v>0.94046768842000006</v>
      </c>
      <c r="W239" s="152">
        <v>0.93421116428000006</v>
      </c>
      <c r="X239" s="152">
        <v>0.93369510942</v>
      </c>
      <c r="Y239" s="152">
        <v>0.93149086814000004</v>
      </c>
      <c r="Z239" s="152">
        <v>7.3538582469999999E-4</v>
      </c>
      <c r="AA239" s="152">
        <v>2.1943640743999999E-3</v>
      </c>
      <c r="AB239" s="175">
        <v>-59.939764369999999</v>
      </c>
      <c r="AC239" s="174">
        <v>-44.264001778000001</v>
      </c>
      <c r="AD239" s="152">
        <v>0</v>
      </c>
      <c r="AE239" s="152">
        <v>0</v>
      </c>
      <c r="AF239" s="178">
        <v>6.6486280530000004</v>
      </c>
      <c r="AG239" s="177">
        <v>24334527.541999999</v>
      </c>
      <c r="AH239" s="177">
        <v>344535.59344000003</v>
      </c>
      <c r="AI239" s="127">
        <v>0</v>
      </c>
      <c r="AJ239" s="127">
        <v>0</v>
      </c>
      <c r="AK239" s="127">
        <v>0</v>
      </c>
    </row>
    <row r="240" spans="1:37" ht="14.65" customHeight="1" x14ac:dyDescent="0.25">
      <c r="A240" s="39"/>
      <c r="B240" s="128">
        <v>5775723000186</v>
      </c>
      <c r="C240" s="124" t="s">
        <v>7850</v>
      </c>
      <c r="D240" s="121"/>
      <c r="E240" s="125" t="s">
        <v>7738</v>
      </c>
      <c r="F240" s="125" t="s">
        <v>160</v>
      </c>
      <c r="G240" s="125" t="s">
        <v>6802</v>
      </c>
      <c r="H240" s="126">
        <v>100000</v>
      </c>
      <c r="I240" s="126">
        <v>0.01</v>
      </c>
      <c r="J240" s="126">
        <v>0.01</v>
      </c>
      <c r="K240" s="125" t="s">
        <v>211</v>
      </c>
      <c r="L240" s="125" t="s">
        <v>211</v>
      </c>
      <c r="M240" s="152">
        <v>0.01</v>
      </c>
      <c r="N240" s="127" t="s">
        <v>44</v>
      </c>
      <c r="O240" s="154">
        <v>39261</v>
      </c>
      <c r="P240" s="152">
        <v>1.0022617267E-2</v>
      </c>
      <c r="Q240" s="152">
        <v>3.8358216939999995E-2</v>
      </c>
      <c r="R240" s="152">
        <v>0.10705357710999999</v>
      </c>
      <c r="S240" s="152">
        <v>0.23514271692000002</v>
      </c>
      <c r="T240" s="152">
        <v>0.39056923938999999</v>
      </c>
      <c r="U240" s="152">
        <v>0.94922097076</v>
      </c>
      <c r="V240" s="152">
        <v>0.94029339239999998</v>
      </c>
      <c r="W240" s="152">
        <v>0.93395300836999995</v>
      </c>
      <c r="X240" s="152">
        <v>0.9334665271999999</v>
      </c>
      <c r="Y240" s="152">
        <v>0.93120194879999996</v>
      </c>
      <c r="Z240" s="152">
        <v>7.3483507892999999E-4</v>
      </c>
      <c r="AA240" s="152">
        <v>1.9083008719999999E-3</v>
      </c>
      <c r="AB240" s="175">
        <v>-60.589102738000001</v>
      </c>
      <c r="AC240" s="174">
        <v>-59.136284971999999</v>
      </c>
      <c r="AD240" s="152">
        <v>0</v>
      </c>
      <c r="AE240" s="152">
        <v>0</v>
      </c>
      <c r="AF240" s="178">
        <v>4.7422777839999997</v>
      </c>
      <c r="AG240" s="177">
        <v>8255424.8191</v>
      </c>
      <c r="AH240" s="177">
        <v>-1194557.3006</v>
      </c>
      <c r="AI240" s="127">
        <v>0</v>
      </c>
      <c r="AJ240" s="127">
        <v>0</v>
      </c>
      <c r="AK240" s="127">
        <v>0</v>
      </c>
    </row>
    <row r="241" spans="1:37" ht="14.65" customHeight="1" x14ac:dyDescent="0.25">
      <c r="A241" s="39"/>
      <c r="B241" s="128">
        <v>43617404000131</v>
      </c>
      <c r="C241" s="124" t="s">
        <v>7851</v>
      </c>
      <c r="D241" s="121"/>
      <c r="E241" s="125" t="s">
        <v>7738</v>
      </c>
      <c r="F241" s="125" t="s">
        <v>160</v>
      </c>
      <c r="G241" s="125" t="s">
        <v>6802</v>
      </c>
      <c r="H241" s="126">
        <v>0.01</v>
      </c>
      <c r="I241" s="126">
        <v>0.01</v>
      </c>
      <c r="J241" s="126">
        <v>0.01</v>
      </c>
      <c r="K241" s="125" t="s">
        <v>211</v>
      </c>
      <c r="L241" s="125" t="s">
        <v>211</v>
      </c>
      <c r="M241" s="152">
        <v>4.6999999999999993E-3</v>
      </c>
      <c r="N241" s="127" t="s">
        <v>44</v>
      </c>
      <c r="O241" s="154">
        <v>44564</v>
      </c>
      <c r="P241" s="152">
        <v>1.0083428592999998E-2</v>
      </c>
      <c r="Q241" s="152">
        <v>3.8561438239000004E-2</v>
      </c>
      <c r="R241" s="152">
        <v>0.10758116628</v>
      </c>
      <c r="S241" s="152">
        <v>0.23635557913999999</v>
      </c>
      <c r="T241" s="152">
        <v>0.39262323752</v>
      </c>
      <c r="U241" s="152">
        <v>0.95498028336000007</v>
      </c>
      <c r="V241" s="152">
        <v>0.94527505371000009</v>
      </c>
      <c r="W241" s="152">
        <v>0.93855578308999998</v>
      </c>
      <c r="X241" s="152">
        <v>0.93828133203999997</v>
      </c>
      <c r="Y241" s="152">
        <v>0.93609912673999995</v>
      </c>
      <c r="Z241" s="152">
        <v>7.465130835100001E-4</v>
      </c>
      <c r="AA241" s="152">
        <v>8.8227118561000004E-4</v>
      </c>
      <c r="AB241" s="175">
        <v>-44.565235176000002</v>
      </c>
      <c r="AC241" s="174">
        <v>-15.925247101</v>
      </c>
      <c r="AD241" s="152">
        <v>0</v>
      </c>
      <c r="AE241" s="152">
        <v>-9.2921099373999996E-5</v>
      </c>
      <c r="AF241" s="178">
        <v>1.433816143</v>
      </c>
      <c r="AG241" s="177">
        <v>4031625.7396999998</v>
      </c>
      <c r="AH241" s="177">
        <v>-32479.862966000001</v>
      </c>
      <c r="AI241" s="127">
        <v>0</v>
      </c>
      <c r="AJ241" s="127">
        <v>0</v>
      </c>
      <c r="AK241" s="127">
        <v>0</v>
      </c>
    </row>
    <row r="242" spans="1:37" ht="14.65" customHeight="1" x14ac:dyDescent="0.25">
      <c r="A242" s="39"/>
      <c r="B242" s="128">
        <v>9632730000180</v>
      </c>
      <c r="C242" s="124" t="s">
        <v>7852</v>
      </c>
      <c r="D242" s="121"/>
      <c r="E242" s="125" t="s">
        <v>7738</v>
      </c>
      <c r="F242" s="125" t="s">
        <v>160</v>
      </c>
      <c r="G242" s="125" t="s">
        <v>6802</v>
      </c>
      <c r="H242" s="126">
        <v>70000</v>
      </c>
      <c r="I242" s="126">
        <v>5000</v>
      </c>
      <c r="J242" s="126">
        <v>0.01</v>
      </c>
      <c r="K242" s="125" t="s">
        <v>211</v>
      </c>
      <c r="L242" s="125" t="s">
        <v>211</v>
      </c>
      <c r="M242" s="152">
        <v>1.4999999999999999E-2</v>
      </c>
      <c r="N242" s="127" t="s">
        <v>44</v>
      </c>
      <c r="O242" s="154">
        <v>39631</v>
      </c>
      <c r="P242" s="152">
        <v>9.2179825642000005E-3</v>
      </c>
      <c r="Q242" s="152">
        <v>3.4990112603000001E-2</v>
      </c>
      <c r="R242" s="152">
        <v>9.6057066489999995E-2</v>
      </c>
      <c r="S242" s="152">
        <v>0.21071207398</v>
      </c>
      <c r="T242" s="152">
        <v>0.34960246920000004</v>
      </c>
      <c r="U242" s="152">
        <v>0.8730157128499999</v>
      </c>
      <c r="V242" s="152">
        <v>0.85772943334000007</v>
      </c>
      <c r="W242" s="152">
        <v>0.83801764167000004</v>
      </c>
      <c r="X242" s="152">
        <v>0.83648207570999999</v>
      </c>
      <c r="Y242" s="152">
        <v>0.83352826539000002</v>
      </c>
      <c r="Z242" s="152">
        <v>7.3670825425999997E-4</v>
      </c>
      <c r="AA242" s="152">
        <v>2.003750852E-3</v>
      </c>
      <c r="AB242" s="175">
        <v>-123.07961799</v>
      </c>
      <c r="AC242" s="174">
        <v>-158.08059501</v>
      </c>
      <c r="AD242" s="152">
        <v>0</v>
      </c>
      <c r="AE242" s="152">
        <v>-8.9426281568000002E-7</v>
      </c>
      <c r="AF242" s="178">
        <v>3.5474161299999998</v>
      </c>
      <c r="AG242" s="177">
        <v>533023.4314</v>
      </c>
      <c r="AH242" s="177">
        <v>-238364.48605000001</v>
      </c>
      <c r="AI242" s="127">
        <v>0</v>
      </c>
      <c r="AJ242" s="127">
        <v>0</v>
      </c>
      <c r="AK242" s="127">
        <v>0</v>
      </c>
    </row>
    <row r="243" spans="1:37" ht="14.65" customHeight="1" x14ac:dyDescent="0.25">
      <c r="A243" s="39"/>
      <c r="B243" s="128">
        <v>20762355000125</v>
      </c>
      <c r="C243" s="124" t="s">
        <v>7853</v>
      </c>
      <c r="D243" s="121"/>
      <c r="E243" s="125" t="s">
        <v>7738</v>
      </c>
      <c r="F243" s="125" t="s">
        <v>160</v>
      </c>
      <c r="G243" s="125" t="s">
        <v>6802</v>
      </c>
      <c r="H243" s="126">
        <v>10000000</v>
      </c>
      <c r="I243" s="126">
        <v>10000</v>
      </c>
      <c r="J243" s="126">
        <v>0.01</v>
      </c>
      <c r="K243" s="125" t="s">
        <v>211</v>
      </c>
      <c r="L243" s="125" t="s">
        <v>211</v>
      </c>
      <c r="M243" s="152">
        <v>2E-3</v>
      </c>
      <c r="N243" s="127" t="s">
        <v>44</v>
      </c>
      <c r="O243" s="154">
        <v>42079</v>
      </c>
      <c r="P243" s="152">
        <v>1.0258779061000001E-2</v>
      </c>
      <c r="Q243" s="152">
        <v>3.9342974305E-2</v>
      </c>
      <c r="R243" s="152">
        <v>0.11031827171</v>
      </c>
      <c r="S243" s="152">
        <v>0.24243612415000002</v>
      </c>
      <c r="T243" s="152">
        <v>0.40292282866000001</v>
      </c>
      <c r="U243" s="152">
        <v>0.97158735680000008</v>
      </c>
      <c r="V243" s="152">
        <v>0.96443322261000008</v>
      </c>
      <c r="W243" s="152">
        <v>0.96243474084000002</v>
      </c>
      <c r="X243" s="152">
        <v>0.96241980123000004</v>
      </c>
      <c r="Y243" s="152">
        <v>0.96065559042999993</v>
      </c>
      <c r="Z243" s="152">
        <v>7.3461469121999994E-4</v>
      </c>
      <c r="AA243" s="152">
        <v>2.3520282658E-3</v>
      </c>
      <c r="AB243" s="175">
        <v>-34.199419513999999</v>
      </c>
      <c r="AC243" s="174">
        <v>-27.626672850999999</v>
      </c>
      <c r="AD243" s="152">
        <v>0</v>
      </c>
      <c r="AE243" s="152">
        <v>0</v>
      </c>
      <c r="AF243" s="178">
        <v>2.390027726</v>
      </c>
      <c r="AG243" s="177">
        <v>4124976.1315000001</v>
      </c>
      <c r="AH243" s="177">
        <v>-39438.563356999999</v>
      </c>
      <c r="AI243" s="127">
        <v>0</v>
      </c>
      <c r="AJ243" s="127">
        <v>0</v>
      </c>
      <c r="AK243" s="127">
        <v>0</v>
      </c>
    </row>
    <row r="244" spans="1:37" ht="14.65" customHeight="1" x14ac:dyDescent="0.25">
      <c r="A244" s="39"/>
      <c r="B244" s="128">
        <v>53828243000189</v>
      </c>
      <c r="C244" s="124" t="s">
        <v>7854</v>
      </c>
      <c r="D244" s="121"/>
      <c r="E244" s="125" t="s">
        <v>7738</v>
      </c>
      <c r="F244" s="125" t="s">
        <v>160</v>
      </c>
      <c r="G244" s="125" t="s">
        <v>3305</v>
      </c>
      <c r="H244" s="126">
        <v>0.01</v>
      </c>
      <c r="I244" s="126">
        <v>0.01</v>
      </c>
      <c r="J244" s="126">
        <v>0.01</v>
      </c>
      <c r="K244" s="125" t="s">
        <v>265</v>
      </c>
      <c r="L244" s="125" t="s">
        <v>265</v>
      </c>
      <c r="M244" s="152">
        <v>6.0000000000000001E-3</v>
      </c>
      <c r="N244" s="127" t="s">
        <v>44</v>
      </c>
      <c r="O244" s="154">
        <v>45419</v>
      </c>
      <c r="P244" s="152">
        <v>1.0896238024999999E-2</v>
      </c>
      <c r="Q244" s="152">
        <v>4.1234212746000004E-2</v>
      </c>
      <c r="R244" s="152" t="s">
        <v>44</v>
      </c>
      <c r="S244" s="152" t="s">
        <v>44</v>
      </c>
      <c r="T244" s="152" t="s">
        <v>44</v>
      </c>
      <c r="U244" s="152">
        <v>1.0319597525999999</v>
      </c>
      <c r="V244" s="152">
        <v>1.0107940586999999</v>
      </c>
      <c r="W244" s="152" t="s">
        <v>44</v>
      </c>
      <c r="X244" s="152" t="s">
        <v>44</v>
      </c>
      <c r="Y244" s="152" t="s">
        <v>44</v>
      </c>
      <c r="Z244" s="152">
        <v>1.3833761022999999E-2</v>
      </c>
      <c r="AA244" s="152">
        <v>1.3833761022999999E-2</v>
      </c>
      <c r="AB244" s="175">
        <v>0.11445225924999999</v>
      </c>
      <c r="AC244" s="174">
        <v>0.11445225924999999</v>
      </c>
      <c r="AD244" s="152">
        <v>-7.2900379440999996E-3</v>
      </c>
      <c r="AE244" s="152">
        <v>-7.2900379440999996E-3</v>
      </c>
      <c r="AF244" s="178">
        <v>1.114453409</v>
      </c>
      <c r="AG244" s="177">
        <v>557777.55787000002</v>
      </c>
      <c r="AH244" s="177">
        <v>-119373.71343</v>
      </c>
      <c r="AI244" s="127">
        <v>0.82259672222999991</v>
      </c>
      <c r="AJ244" s="127">
        <v>9.4563724566000002E-3</v>
      </c>
      <c r="AK244" s="127">
        <v>0</v>
      </c>
    </row>
    <row r="245" spans="1:37" ht="14.65" customHeight="1" x14ac:dyDescent="0.25">
      <c r="A245" s="39"/>
      <c r="B245" s="128">
        <v>57032645000123</v>
      </c>
      <c r="C245" s="124" t="s">
        <v>7855</v>
      </c>
      <c r="D245" s="121"/>
      <c r="E245" s="125" t="s">
        <v>7738</v>
      </c>
      <c r="F245" s="125" t="s">
        <v>160</v>
      </c>
      <c r="G245" s="125" t="s">
        <v>3305</v>
      </c>
      <c r="H245" s="126">
        <v>0.01</v>
      </c>
      <c r="I245" s="126">
        <v>0.01</v>
      </c>
      <c r="J245" s="126">
        <v>0.01</v>
      </c>
      <c r="K245" s="125" t="s">
        <v>210</v>
      </c>
      <c r="L245" s="125" t="s">
        <v>3312</v>
      </c>
      <c r="M245" s="152">
        <v>6.0000000000000001E-3</v>
      </c>
      <c r="N245" s="127" t="s">
        <v>44</v>
      </c>
      <c r="O245" s="154">
        <v>45604</v>
      </c>
      <c r="P245" s="152">
        <v>1.0071131837000001E-2</v>
      </c>
      <c r="Q245" s="152">
        <v>4.3330877639000002E-2</v>
      </c>
      <c r="R245" s="152" t="s">
        <v>44</v>
      </c>
      <c r="S245" s="152" t="s">
        <v>44</v>
      </c>
      <c r="T245" s="152" t="s">
        <v>44</v>
      </c>
      <c r="U245" s="152">
        <v>0.95381568352000001</v>
      </c>
      <c r="V245" s="152">
        <v>1.0621906121</v>
      </c>
      <c r="W245" s="152" t="s">
        <v>44</v>
      </c>
      <c r="X245" s="152" t="s">
        <v>44</v>
      </c>
      <c r="Y245" s="152" t="s">
        <v>44</v>
      </c>
      <c r="Z245" s="152" t="s">
        <v>44</v>
      </c>
      <c r="AA245" s="152">
        <v>7.7392567104999999E-3</v>
      </c>
      <c r="AB245" s="175" t="s">
        <v>44</v>
      </c>
      <c r="AC245" s="174">
        <v>-0.35424704747000002</v>
      </c>
      <c r="AD245" s="152">
        <v>-2.6066075976000002E-3</v>
      </c>
      <c r="AE245" s="152">
        <v>-2.6066075976000002E-3</v>
      </c>
      <c r="AF245" s="178">
        <v>1.054902234</v>
      </c>
      <c r="AG245" s="177">
        <v>100590.76332</v>
      </c>
      <c r="AH245" s="177">
        <v>96403.314549999996</v>
      </c>
      <c r="AI245" s="127">
        <v>0.58476606548999999</v>
      </c>
      <c r="AJ245" s="127">
        <v>6.9589681782999999E-2</v>
      </c>
      <c r="AK245" s="127">
        <v>0</v>
      </c>
    </row>
    <row r="246" spans="1:37" ht="14.65" customHeight="1" x14ac:dyDescent="0.25">
      <c r="A246" s="39"/>
      <c r="B246" s="128">
        <v>57032921000153</v>
      </c>
      <c r="C246" s="124" t="s">
        <v>7856</v>
      </c>
      <c r="D246" s="121"/>
      <c r="E246" s="125" t="s">
        <v>7738</v>
      </c>
      <c r="F246" s="125" t="s">
        <v>160</v>
      </c>
      <c r="G246" s="125" t="s">
        <v>3305</v>
      </c>
      <c r="H246" s="126">
        <v>0.01</v>
      </c>
      <c r="I246" s="126">
        <v>0.01</v>
      </c>
      <c r="J246" s="126">
        <v>0.01</v>
      </c>
      <c r="K246" s="125" t="s">
        <v>210</v>
      </c>
      <c r="L246" s="125" t="s">
        <v>3312</v>
      </c>
      <c r="M246" s="152">
        <v>3.0000000000000001E-3</v>
      </c>
      <c r="N246" s="127" t="s">
        <v>44</v>
      </c>
      <c r="O246" s="154">
        <v>45604</v>
      </c>
      <c r="P246" s="152">
        <v>1.029734801E-2</v>
      </c>
      <c r="Q246" s="152">
        <v>4.4417902754999995E-2</v>
      </c>
      <c r="R246" s="152" t="s">
        <v>44</v>
      </c>
      <c r="S246" s="152" t="s">
        <v>44</v>
      </c>
      <c r="T246" s="152" t="s">
        <v>44</v>
      </c>
      <c r="U246" s="152">
        <v>0.97524014072999998</v>
      </c>
      <c r="V246" s="152">
        <v>1.0888373807</v>
      </c>
      <c r="W246" s="152" t="s">
        <v>44</v>
      </c>
      <c r="X246" s="152" t="s">
        <v>44</v>
      </c>
      <c r="Y246" s="152" t="s">
        <v>44</v>
      </c>
      <c r="Z246" s="152" t="s">
        <v>44</v>
      </c>
      <c r="AA246" s="152">
        <v>6.733346954E-3</v>
      </c>
      <c r="AB246" s="175" t="s">
        <v>44</v>
      </c>
      <c r="AC246" s="174">
        <v>9.4702565308000003E-2</v>
      </c>
      <c r="AD246" s="152">
        <v>-1.9704236432E-3</v>
      </c>
      <c r="AE246" s="152">
        <v>-1.9704236432E-3</v>
      </c>
      <c r="AF246" s="178">
        <v>1.056527215</v>
      </c>
      <c r="AG246" s="177">
        <v>536815.63408999995</v>
      </c>
      <c r="AH246" s="177">
        <v>515278.17284999997</v>
      </c>
      <c r="AI246" s="127">
        <v>0.58909452016999997</v>
      </c>
      <c r="AJ246" s="127">
        <v>6.6213601021999996E-2</v>
      </c>
      <c r="AK246" s="127">
        <v>0</v>
      </c>
    </row>
    <row r="247" spans="1:37" ht="14.65" customHeight="1" x14ac:dyDescent="0.25">
      <c r="A247" s="39"/>
      <c r="B247" s="128">
        <v>53828131000128</v>
      </c>
      <c r="C247" s="124" t="s">
        <v>7857</v>
      </c>
      <c r="D247" s="121"/>
      <c r="E247" s="125" t="s">
        <v>7738</v>
      </c>
      <c r="F247" s="125" t="s">
        <v>160</v>
      </c>
      <c r="G247" s="125" t="s">
        <v>3305</v>
      </c>
      <c r="H247" s="126">
        <v>25000</v>
      </c>
      <c r="I247" s="126">
        <v>0.01</v>
      </c>
      <c r="J247" s="126">
        <v>0.01</v>
      </c>
      <c r="K247" s="125" t="s">
        <v>265</v>
      </c>
      <c r="L247" s="125" t="s">
        <v>265</v>
      </c>
      <c r="M247" s="152">
        <v>3.0000000000000001E-3</v>
      </c>
      <c r="N247" s="127" t="s">
        <v>44</v>
      </c>
      <c r="O247" s="154">
        <v>45419</v>
      </c>
      <c r="P247" s="152">
        <v>1.1130398857999999E-2</v>
      </c>
      <c r="Q247" s="152">
        <v>4.2848978996000001E-2</v>
      </c>
      <c r="R247" s="152" t="s">
        <v>44</v>
      </c>
      <c r="S247" s="152" t="s">
        <v>44</v>
      </c>
      <c r="T247" s="152" t="s">
        <v>44</v>
      </c>
      <c r="U247" s="152">
        <v>1.0541366318999998</v>
      </c>
      <c r="V247" s="152">
        <v>1.0503775992</v>
      </c>
      <c r="W247" s="152" t="s">
        <v>44</v>
      </c>
      <c r="X247" s="152" t="s">
        <v>44</v>
      </c>
      <c r="Y247" s="152" t="s">
        <v>44</v>
      </c>
      <c r="Z247" s="152">
        <v>1.2793927484E-2</v>
      </c>
      <c r="AA247" s="152">
        <v>1.2793927484E-2</v>
      </c>
      <c r="AB247" s="175">
        <v>0.41753700837000002</v>
      </c>
      <c r="AC247" s="174">
        <v>0.41753700837000002</v>
      </c>
      <c r="AD247" s="152">
        <v>-7.2766688460999991E-3</v>
      </c>
      <c r="AE247" s="152">
        <v>-7.2766688460999991E-3</v>
      </c>
      <c r="AF247" s="178">
        <v>1.118555851</v>
      </c>
      <c r="AG247" s="177">
        <v>5296014.6909999996</v>
      </c>
      <c r="AH247" s="177">
        <v>-707883.14064999996</v>
      </c>
      <c r="AI247" s="127">
        <v>0.79744978430000002</v>
      </c>
      <c r="AJ247" s="127">
        <v>1.2003235780999998E-2</v>
      </c>
      <c r="AK247" s="127">
        <v>0</v>
      </c>
    </row>
    <row r="248" spans="1:37" ht="14.65" customHeight="1" x14ac:dyDescent="0.25">
      <c r="A248" s="39"/>
      <c r="B248" s="128">
        <v>360293000118</v>
      </c>
      <c r="C248" s="124" t="s">
        <v>7858</v>
      </c>
      <c r="D248" s="121" t="s">
        <v>3266</v>
      </c>
      <c r="E248" s="125" t="s">
        <v>7738</v>
      </c>
      <c r="F248" s="125" t="s">
        <v>160</v>
      </c>
      <c r="G248" s="125" t="s">
        <v>7859</v>
      </c>
      <c r="H248" s="126">
        <v>1000</v>
      </c>
      <c r="I248" s="126">
        <v>200</v>
      </c>
      <c r="J248" s="126">
        <v>200</v>
      </c>
      <c r="K248" s="125" t="s">
        <v>212</v>
      </c>
      <c r="L248" s="125" t="s">
        <v>220</v>
      </c>
      <c r="M248" s="152">
        <v>0.01</v>
      </c>
      <c r="N248" s="127" t="s">
        <v>44</v>
      </c>
      <c r="O248" s="154">
        <v>34705</v>
      </c>
      <c r="P248" s="152">
        <v>2.4078778733000001E-3</v>
      </c>
      <c r="Q248" s="152">
        <v>-3.1392783729E-2</v>
      </c>
      <c r="R248" s="152">
        <v>0.1638543687</v>
      </c>
      <c r="S248" s="152">
        <v>0.23791359288</v>
      </c>
      <c r="T248" s="152">
        <v>0.26862197176999997</v>
      </c>
      <c r="U248" s="152">
        <v>0.22804504168</v>
      </c>
      <c r="V248" s="152">
        <v>-0.76954638313000001</v>
      </c>
      <c r="W248" s="152">
        <v>1.4294924533</v>
      </c>
      <c r="X248" s="152">
        <v>0.9444663148700001</v>
      </c>
      <c r="Y248" s="152">
        <v>0.64045316009999997</v>
      </c>
      <c r="Z248" s="152">
        <v>0.12069615813000001</v>
      </c>
      <c r="AA248" s="152">
        <v>0.19118305068000002</v>
      </c>
      <c r="AB248" s="175">
        <v>0.43006941629000001</v>
      </c>
      <c r="AC248" s="174">
        <v>-1.6727338203999999E-2</v>
      </c>
      <c r="AD248" s="152">
        <v>-5.1563322722000003E-2</v>
      </c>
      <c r="AE248" s="152">
        <v>-0.45811072711</v>
      </c>
      <c r="AF248" s="178">
        <v>34.484912999999999</v>
      </c>
      <c r="AG248" s="177">
        <v>41052.55255</v>
      </c>
      <c r="AH248" s="177">
        <v>-6359.1638301000003</v>
      </c>
      <c r="AI248" s="127">
        <v>0</v>
      </c>
      <c r="AJ248" s="127">
        <v>0</v>
      </c>
      <c r="AK248" s="127">
        <v>0.94690883114000002</v>
      </c>
    </row>
    <row r="249" spans="1:37" ht="14.65" customHeight="1" x14ac:dyDescent="0.25">
      <c r="A249" s="39"/>
      <c r="B249" s="128">
        <v>26786661000188</v>
      </c>
      <c r="C249" s="124" t="s">
        <v>7860</v>
      </c>
      <c r="D249" s="121" t="s">
        <v>3310</v>
      </c>
      <c r="E249" s="125" t="s">
        <v>7738</v>
      </c>
      <c r="F249" s="125" t="s">
        <v>160</v>
      </c>
      <c r="G249" s="125" t="s">
        <v>6163</v>
      </c>
      <c r="H249" s="126">
        <v>1000</v>
      </c>
      <c r="I249" s="126">
        <v>1</v>
      </c>
      <c r="J249" s="126">
        <v>0.01</v>
      </c>
      <c r="K249" s="125" t="s">
        <v>211</v>
      </c>
      <c r="L249" s="125" t="s">
        <v>211</v>
      </c>
      <c r="M249" s="152">
        <v>0.01</v>
      </c>
      <c r="N249" s="127" t="s">
        <v>44</v>
      </c>
      <c r="O249" s="154">
        <v>42782</v>
      </c>
      <c r="P249" s="152">
        <v>9.6018036692999999E-3</v>
      </c>
      <c r="Q249" s="152">
        <v>3.7398164597000003E-2</v>
      </c>
      <c r="R249" s="152">
        <v>0.10330542178</v>
      </c>
      <c r="S249" s="152">
        <v>0.22698844691</v>
      </c>
      <c r="T249" s="152">
        <v>0.37773594093000001</v>
      </c>
      <c r="U249" s="152">
        <v>0.90936660126999991</v>
      </c>
      <c r="V249" s="152">
        <v>0.91675916829000004</v>
      </c>
      <c r="W249" s="152">
        <v>0.90125348499000002</v>
      </c>
      <c r="X249" s="152">
        <v>0.90109581122999993</v>
      </c>
      <c r="Y249" s="152">
        <v>0.90060457623000001</v>
      </c>
      <c r="Z249" s="152">
        <v>8.1406614355000002E-4</v>
      </c>
      <c r="AA249" s="152">
        <v>2.2782385590999999E-3</v>
      </c>
      <c r="AB249" s="175">
        <v>-24.701575616</v>
      </c>
      <c r="AC249" s="174">
        <v>-29.636457775</v>
      </c>
      <c r="AD249" s="152">
        <v>0</v>
      </c>
      <c r="AE249" s="152">
        <v>-3.3016221139999999E-5</v>
      </c>
      <c r="AF249" s="178">
        <v>1.7671988860000001</v>
      </c>
      <c r="AG249" s="177">
        <v>2112879.7618999998</v>
      </c>
      <c r="AH249" s="177">
        <v>-181161.89</v>
      </c>
      <c r="AI249" s="127">
        <v>0</v>
      </c>
      <c r="AJ249" s="127">
        <v>0.1026866122</v>
      </c>
      <c r="AK249" s="127">
        <v>0</v>
      </c>
    </row>
    <row r="250" spans="1:37" ht="14.65" customHeight="1" x14ac:dyDescent="0.25">
      <c r="A250" s="39"/>
      <c r="B250" s="128">
        <v>28025408000137</v>
      </c>
      <c r="C250" s="124" t="s">
        <v>7861</v>
      </c>
      <c r="D250" s="121" t="s">
        <v>3267</v>
      </c>
      <c r="E250" s="125" t="s">
        <v>7738</v>
      </c>
      <c r="F250" s="125" t="s">
        <v>160</v>
      </c>
      <c r="G250" s="125" t="s">
        <v>3305</v>
      </c>
      <c r="H250" s="126">
        <v>25000</v>
      </c>
      <c r="I250" s="126">
        <v>1000</v>
      </c>
      <c r="J250" s="126">
        <v>1000</v>
      </c>
      <c r="K250" s="125" t="s">
        <v>210</v>
      </c>
      <c r="L250" s="125" t="s">
        <v>210</v>
      </c>
      <c r="M250" s="152">
        <v>6.0000000000000001E-3</v>
      </c>
      <c r="N250" s="127" t="s">
        <v>44</v>
      </c>
      <c r="O250" s="154">
        <v>43598</v>
      </c>
      <c r="P250" s="152">
        <v>2.5410775832E-2</v>
      </c>
      <c r="Q250" s="152">
        <v>6.9406242019000003E-2</v>
      </c>
      <c r="R250" s="152">
        <v>7.3429558369999995E-2</v>
      </c>
      <c r="S250" s="152">
        <v>0.20598246818999999</v>
      </c>
      <c r="T250" s="152">
        <v>0.26470820015000002</v>
      </c>
      <c r="U250" s="152">
        <v>2.4066010564</v>
      </c>
      <c r="V250" s="152">
        <v>1.7013885411999998</v>
      </c>
      <c r="W250" s="152">
        <v>0.64061154043000001</v>
      </c>
      <c r="X250" s="152">
        <v>0.81770654759999994</v>
      </c>
      <c r="Y250" s="152">
        <v>0.63112187797999997</v>
      </c>
      <c r="Z250" s="152">
        <v>4.9987322441000001E-2</v>
      </c>
      <c r="AA250" s="152">
        <v>4.6964802802000001E-2</v>
      </c>
      <c r="AB250" s="175">
        <v>-0.71894649046000003</v>
      </c>
      <c r="AC250" s="174">
        <v>-0.14139044302000001</v>
      </c>
      <c r="AD250" s="152">
        <v>-5.1416310861E-2</v>
      </c>
      <c r="AE250" s="152">
        <v>-7.9928181976000004E-2</v>
      </c>
      <c r="AF250" s="178">
        <v>1.5569319880000001</v>
      </c>
      <c r="AG250" s="177">
        <v>192240.56028000001</v>
      </c>
      <c r="AH250" s="177">
        <v>-53340.199330000003</v>
      </c>
      <c r="AI250" s="127">
        <v>0.92580746228999999</v>
      </c>
      <c r="AJ250" s="127">
        <v>2.3010164223999999E-3</v>
      </c>
      <c r="AK250" s="127">
        <v>0</v>
      </c>
    </row>
    <row r="251" spans="1:37" ht="14.65" customHeight="1" x14ac:dyDescent="0.25">
      <c r="A251" s="39"/>
      <c r="B251" s="128">
        <v>15029147000181</v>
      </c>
      <c r="C251" s="124" t="s">
        <v>7861</v>
      </c>
      <c r="D251" s="121" t="s">
        <v>3267</v>
      </c>
      <c r="E251" s="125" t="s">
        <v>7738</v>
      </c>
      <c r="F251" s="125" t="s">
        <v>160</v>
      </c>
      <c r="G251" s="125" t="s">
        <v>3305</v>
      </c>
      <c r="H251" s="126">
        <v>0.01</v>
      </c>
      <c r="I251" s="126">
        <v>0.01</v>
      </c>
      <c r="J251" s="126">
        <v>0.01</v>
      </c>
      <c r="K251" s="125" t="s">
        <v>210</v>
      </c>
      <c r="L251" s="125" t="s">
        <v>210</v>
      </c>
      <c r="M251" s="152">
        <v>9.0000000000000011E-3</v>
      </c>
      <c r="N251" s="127" t="s">
        <v>44</v>
      </c>
      <c r="O251" s="154">
        <v>43598</v>
      </c>
      <c r="P251" s="152">
        <v>2.5149346478E-2</v>
      </c>
      <c r="Q251" s="152">
        <v>6.8304192757000004E-2</v>
      </c>
      <c r="R251" s="152">
        <v>7.0035691427999994E-2</v>
      </c>
      <c r="S251" s="152">
        <v>0.19830489070999999</v>
      </c>
      <c r="T251" s="152">
        <v>0.25259831147</v>
      </c>
      <c r="U251" s="152">
        <v>2.3818416330000001</v>
      </c>
      <c r="V251" s="152">
        <v>1.6743734783999999</v>
      </c>
      <c r="W251" s="152">
        <v>0.61100288722000007</v>
      </c>
      <c r="X251" s="152">
        <v>0.78722819949</v>
      </c>
      <c r="Y251" s="152">
        <v>0.60224927153000007</v>
      </c>
      <c r="Z251" s="152">
        <v>4.9990336092999993E-2</v>
      </c>
      <c r="AA251" s="152">
        <v>4.6967253074000001E-2</v>
      </c>
      <c r="AB251" s="175">
        <v>-0.78019394622000005</v>
      </c>
      <c r="AC251" s="174">
        <v>-0.21110168682</v>
      </c>
      <c r="AD251" s="152">
        <v>-5.2477611133E-2</v>
      </c>
      <c r="AE251" s="152">
        <v>-8.0088790065000012E-2</v>
      </c>
      <c r="AF251" s="178">
        <v>1.5266894689999999</v>
      </c>
      <c r="AG251" s="177">
        <v>100283.61225000001</v>
      </c>
      <c r="AH251" s="177">
        <v>-57396.595329999996</v>
      </c>
      <c r="AI251" s="127">
        <v>0.92587177298000001</v>
      </c>
      <c r="AJ251" s="127">
        <v>2.3011762611999998E-3</v>
      </c>
      <c r="AK251" s="127">
        <v>0</v>
      </c>
    </row>
    <row r="252" spans="1:37" ht="14.65" customHeight="1" x14ac:dyDescent="0.25">
      <c r="A252" s="39"/>
      <c r="B252" s="128">
        <v>52188920000189</v>
      </c>
      <c r="C252" s="124" t="s">
        <v>7862</v>
      </c>
      <c r="D252" s="121"/>
      <c r="E252" s="125" t="s">
        <v>7738</v>
      </c>
      <c r="F252" s="125" t="s">
        <v>160</v>
      </c>
      <c r="G252" s="125" t="s">
        <v>5073</v>
      </c>
      <c r="H252" s="126">
        <v>0.01</v>
      </c>
      <c r="I252" s="126">
        <v>0.01</v>
      </c>
      <c r="J252" s="126">
        <v>0.01</v>
      </c>
      <c r="K252" s="125" t="s">
        <v>211</v>
      </c>
      <c r="L252" s="125" t="s">
        <v>211</v>
      </c>
      <c r="M252" s="152">
        <v>2E-3</v>
      </c>
      <c r="N252" s="127" t="s">
        <v>44</v>
      </c>
      <c r="O252" s="154">
        <v>45302</v>
      </c>
      <c r="P252" s="152">
        <v>1.242221059E-2</v>
      </c>
      <c r="Q252" s="152">
        <v>4.5425881969999998E-2</v>
      </c>
      <c r="R252" s="152">
        <v>0.10847085946</v>
      </c>
      <c r="S252" s="152" t="s">
        <v>44</v>
      </c>
      <c r="T252" s="152" t="s">
        <v>44</v>
      </c>
      <c r="U252" s="152">
        <v>1.1764813999999999</v>
      </c>
      <c r="V252" s="152">
        <v>1.1135464593</v>
      </c>
      <c r="W252" s="152">
        <v>0.94631761267000003</v>
      </c>
      <c r="X252" s="152" t="s">
        <v>44</v>
      </c>
      <c r="Y252" s="152" t="s">
        <v>44</v>
      </c>
      <c r="Z252" s="152">
        <v>5.0798316165000003E-3</v>
      </c>
      <c r="AA252" s="152">
        <v>4.9704385049999999E-3</v>
      </c>
      <c r="AB252" s="175">
        <v>-1.1191343039999999</v>
      </c>
      <c r="AC252" s="174">
        <v>-1.8999133184999999</v>
      </c>
      <c r="AD252" s="152">
        <v>-7.1808746035999997E-4</v>
      </c>
      <c r="AE252" s="152">
        <v>-1.0645471178000001E-3</v>
      </c>
      <c r="AF252" s="178">
        <v>1.13625767</v>
      </c>
      <c r="AG252" s="177">
        <v>39650.537250000001</v>
      </c>
      <c r="AH252" s="177">
        <v>6121.7255699999996</v>
      </c>
      <c r="AI252" s="127">
        <v>0</v>
      </c>
      <c r="AJ252" s="127">
        <v>0</v>
      </c>
      <c r="AK252" s="127">
        <v>0</v>
      </c>
    </row>
    <row r="253" spans="1:37" ht="14.65" customHeight="1" x14ac:dyDescent="0.25">
      <c r="A253" s="39"/>
      <c r="B253" s="128">
        <v>4061359000120</v>
      </c>
      <c r="C253" s="124" t="s">
        <v>7863</v>
      </c>
      <c r="D253" s="121" t="s">
        <v>3266</v>
      </c>
      <c r="E253" s="125" t="s">
        <v>7738</v>
      </c>
      <c r="F253" s="125" t="s">
        <v>160</v>
      </c>
      <c r="G253" s="125" t="s">
        <v>4760</v>
      </c>
      <c r="H253" s="126">
        <v>90000</v>
      </c>
      <c r="I253" s="126">
        <v>0</v>
      </c>
      <c r="J253" s="126">
        <v>50</v>
      </c>
      <c r="K253" s="125" t="s">
        <v>211</v>
      </c>
      <c r="L253" s="125" t="s">
        <v>211</v>
      </c>
      <c r="M253" s="152">
        <v>8.0000000000000002E-3</v>
      </c>
      <c r="N253" s="127" t="s">
        <v>44</v>
      </c>
      <c r="O253" s="154">
        <v>36798</v>
      </c>
      <c r="P253" s="152">
        <v>1.0099954696E-2</v>
      </c>
      <c r="Q253" s="152">
        <v>4.1084840577000001E-2</v>
      </c>
      <c r="R253" s="152">
        <v>0.11000705683999999</v>
      </c>
      <c r="S253" s="152">
        <v>0.24650413751</v>
      </c>
      <c r="T253" s="152">
        <v>0.40022773090999997</v>
      </c>
      <c r="U253" s="152">
        <v>0.95654543572999995</v>
      </c>
      <c r="V253" s="152">
        <v>1.0071324269999999</v>
      </c>
      <c r="W253" s="152">
        <v>0.95971965119999991</v>
      </c>
      <c r="X253" s="152">
        <v>0.97856894823999996</v>
      </c>
      <c r="Y253" s="152">
        <v>0.95422989166999994</v>
      </c>
      <c r="Z253" s="152">
        <v>1.4954832388000001E-3</v>
      </c>
      <c r="AA253" s="152">
        <v>5.8110934591E-3</v>
      </c>
      <c r="AB253" s="175">
        <v>-3.1457503156</v>
      </c>
      <c r="AC253" s="174">
        <v>-1.2329071515000001</v>
      </c>
      <c r="AD253" s="152">
        <v>-7.9465610793999999E-5</v>
      </c>
      <c r="AE253" s="152">
        <v>-2.5751840848000002E-2</v>
      </c>
      <c r="AF253" s="178">
        <v>13.580078829</v>
      </c>
      <c r="AG253" s="177">
        <v>990607.10984000005</v>
      </c>
      <c r="AH253" s="177">
        <v>-61338.951609999996</v>
      </c>
      <c r="AI253" s="127">
        <v>0.22442863709000002</v>
      </c>
      <c r="AJ253" s="127">
        <v>0.18236993825</v>
      </c>
      <c r="AK253" s="127">
        <v>0</v>
      </c>
    </row>
    <row r="254" spans="1:37" ht="14.65" customHeight="1" x14ac:dyDescent="0.25">
      <c r="A254" s="39"/>
      <c r="B254" s="128">
        <v>4260468000176</v>
      </c>
      <c r="C254" s="124" t="s">
        <v>7864</v>
      </c>
      <c r="D254" s="121" t="s">
        <v>3266</v>
      </c>
      <c r="E254" s="125" t="s">
        <v>7738</v>
      </c>
      <c r="F254" s="125" t="s">
        <v>160</v>
      </c>
      <c r="G254" s="125" t="s">
        <v>3305</v>
      </c>
      <c r="H254" s="126">
        <v>1000</v>
      </c>
      <c r="I254" s="126">
        <v>1000</v>
      </c>
      <c r="J254" s="126">
        <v>1000</v>
      </c>
      <c r="K254" s="125" t="s">
        <v>211</v>
      </c>
      <c r="L254" s="125" t="s">
        <v>212</v>
      </c>
      <c r="M254" s="152">
        <v>4.0000000000000001E-3</v>
      </c>
      <c r="N254" s="127" t="s">
        <v>44</v>
      </c>
      <c r="O254" s="154">
        <v>36979</v>
      </c>
      <c r="P254" s="152">
        <v>1.3125758681999999E-2</v>
      </c>
      <c r="Q254" s="152">
        <v>4.1468215225999999E-2</v>
      </c>
      <c r="R254" s="152">
        <v>0.11568632199999999</v>
      </c>
      <c r="S254" s="152">
        <v>0.23594753579</v>
      </c>
      <c r="T254" s="152">
        <v>0.38103560737000003</v>
      </c>
      <c r="U254" s="152">
        <v>1.243112958</v>
      </c>
      <c r="V254" s="152">
        <v>1.0165302737999999</v>
      </c>
      <c r="W254" s="152">
        <v>1.0092664942</v>
      </c>
      <c r="X254" s="152">
        <v>0.93666148680999994</v>
      </c>
      <c r="Y254" s="152">
        <v>0.90847169812999995</v>
      </c>
      <c r="Z254" s="152">
        <v>6.0446282616000001E-3</v>
      </c>
      <c r="AA254" s="152">
        <v>4.1611087258000001E-3</v>
      </c>
      <c r="AB254" s="175">
        <v>0.16268549436999999</v>
      </c>
      <c r="AC254" s="174">
        <v>-0.79442375122999997</v>
      </c>
      <c r="AD254" s="152">
        <v>-7.7666654868000006E-4</v>
      </c>
      <c r="AE254" s="152">
        <v>-7.4207890119999996E-3</v>
      </c>
      <c r="AF254" s="178">
        <v>1618.6313829000001</v>
      </c>
      <c r="AG254" s="177">
        <v>1529488.9347000001</v>
      </c>
      <c r="AH254" s="177">
        <v>235745.71009000001</v>
      </c>
      <c r="AI254" s="127">
        <v>9.5572942569000008E-2</v>
      </c>
      <c r="AJ254" s="127">
        <v>3.6198111668999999E-2</v>
      </c>
      <c r="AK254" s="127">
        <v>2.9782555881000001E-2</v>
      </c>
    </row>
    <row r="255" spans="1:37" ht="14.65" customHeight="1" x14ac:dyDescent="0.25">
      <c r="A255" s="39"/>
      <c r="B255" s="128">
        <v>68599141000106</v>
      </c>
      <c r="C255" s="124" t="s">
        <v>7865</v>
      </c>
      <c r="D255" s="121" t="s">
        <v>3268</v>
      </c>
      <c r="E255" s="125" t="s">
        <v>7738</v>
      </c>
      <c r="F255" s="125" t="s">
        <v>160</v>
      </c>
      <c r="G255" s="125" t="s">
        <v>6802</v>
      </c>
      <c r="H255" s="126">
        <v>100</v>
      </c>
      <c r="I255" s="126">
        <v>50</v>
      </c>
      <c r="J255" s="126">
        <v>0.01</v>
      </c>
      <c r="K255" s="125" t="s">
        <v>211</v>
      </c>
      <c r="L255" s="125" t="s">
        <v>211</v>
      </c>
      <c r="M255" s="152">
        <v>1.7500000000000002E-2</v>
      </c>
      <c r="N255" s="127" t="s">
        <v>44</v>
      </c>
      <c r="O255" s="154">
        <v>33833</v>
      </c>
      <c r="P255" s="152">
        <v>9.0848196231999995E-3</v>
      </c>
      <c r="Q255" s="152">
        <v>3.5172108130000004E-2</v>
      </c>
      <c r="R255" s="152">
        <v>9.5668757447000013E-2</v>
      </c>
      <c r="S255" s="152">
        <v>0.21003244526000001</v>
      </c>
      <c r="T255" s="152">
        <v>0.34900574310000004</v>
      </c>
      <c r="U255" s="152">
        <v>0.86040413118999992</v>
      </c>
      <c r="V255" s="152">
        <v>0.86219077709000003</v>
      </c>
      <c r="W255" s="152">
        <v>0.83462996973000003</v>
      </c>
      <c r="X255" s="152">
        <v>0.8337840943899999</v>
      </c>
      <c r="Y255" s="152">
        <v>0.83210554067999998</v>
      </c>
      <c r="Z255" s="152">
        <v>7.877146172E-4</v>
      </c>
      <c r="AA255" s="152">
        <v>1.1250057324E-2</v>
      </c>
      <c r="AB255" s="175">
        <v>-49.367309173999999</v>
      </c>
      <c r="AC255" s="174">
        <v>-4.8516538738000001</v>
      </c>
      <c r="AD255" s="152">
        <v>0</v>
      </c>
      <c r="AE255" s="152">
        <v>-3.7767172956000003E-2</v>
      </c>
      <c r="AF255" s="178">
        <v>5.7307673389999998</v>
      </c>
      <c r="AG255" s="177">
        <v>936661.10942999995</v>
      </c>
      <c r="AH255" s="177">
        <v>-144871.77153999999</v>
      </c>
      <c r="AI255" s="127">
        <v>0</v>
      </c>
      <c r="AJ255" s="127">
        <v>0</v>
      </c>
      <c r="AK255" s="127">
        <v>0</v>
      </c>
    </row>
    <row r="256" spans="1:37" ht="14.65" customHeight="1" x14ac:dyDescent="0.25">
      <c r="A256" s="39"/>
      <c r="B256" s="128">
        <v>7861571000160</v>
      </c>
      <c r="C256" s="124" t="s">
        <v>7866</v>
      </c>
      <c r="D256" s="121" t="s">
        <v>3266</v>
      </c>
      <c r="E256" s="125" t="s">
        <v>7738</v>
      </c>
      <c r="F256" s="125" t="s">
        <v>160</v>
      </c>
      <c r="G256" s="125" t="s">
        <v>3324</v>
      </c>
      <c r="H256" s="126">
        <v>0.01</v>
      </c>
      <c r="I256" s="126">
        <v>0.01</v>
      </c>
      <c r="J256" s="126">
        <v>0.01</v>
      </c>
      <c r="K256" s="125" t="s">
        <v>211</v>
      </c>
      <c r="L256" s="125" t="s">
        <v>211</v>
      </c>
      <c r="M256" s="152">
        <v>8.0000000000000002E-3</v>
      </c>
      <c r="N256" s="127" t="s">
        <v>44</v>
      </c>
      <c r="O256" s="154">
        <v>39360</v>
      </c>
      <c r="P256" s="152">
        <v>1.0104081250000001E-2</v>
      </c>
      <c r="Q256" s="152">
        <v>4.1097212115000004E-2</v>
      </c>
      <c r="R256" s="152">
        <v>0.11006551080999999</v>
      </c>
      <c r="S256" s="152">
        <v>0.24665799181</v>
      </c>
      <c r="T256" s="152">
        <v>0.40055877981000004</v>
      </c>
      <c r="U256" s="152">
        <v>0.95693625295999996</v>
      </c>
      <c r="V256" s="152">
        <v>1.0074356964</v>
      </c>
      <c r="W256" s="152">
        <v>0.96022961323</v>
      </c>
      <c r="X256" s="152">
        <v>0.97917971704999995</v>
      </c>
      <c r="Y256" s="152">
        <v>0.95501918417999998</v>
      </c>
      <c r="Z256" s="152">
        <v>1.49508977E-3</v>
      </c>
      <c r="AA256" s="152">
        <v>2.3735890736E-3</v>
      </c>
      <c r="AB256" s="175">
        <v>-3.1060905519999999</v>
      </c>
      <c r="AC256" s="174">
        <v>-3.9789956558999999</v>
      </c>
      <c r="AD256" s="152">
        <v>-7.9596723621999996E-5</v>
      </c>
      <c r="AE256" s="152">
        <v>-5.6542144044999998E-3</v>
      </c>
      <c r="AF256" s="178">
        <v>4.6156891660000001</v>
      </c>
      <c r="AG256" s="177">
        <v>212700.09387000001</v>
      </c>
      <c r="AH256" s="177">
        <v>-22228.809359999999</v>
      </c>
      <c r="AI256" s="127">
        <v>0.22443488223999999</v>
      </c>
      <c r="AJ256" s="127">
        <v>0.18237501303999998</v>
      </c>
      <c r="AK256" s="127">
        <v>0</v>
      </c>
    </row>
    <row r="257" spans="1:37" ht="14.65" customHeight="1" x14ac:dyDescent="0.25">
      <c r="A257" s="39"/>
      <c r="B257" s="128">
        <v>28408016000157</v>
      </c>
      <c r="C257" s="124" t="s">
        <v>7867</v>
      </c>
      <c r="D257" s="121"/>
      <c r="E257" s="125" t="s">
        <v>7738</v>
      </c>
      <c r="F257" s="125" t="s">
        <v>160</v>
      </c>
      <c r="G257" s="125" t="s">
        <v>3301</v>
      </c>
      <c r="H257" s="126">
        <v>1000</v>
      </c>
      <c r="I257" s="126">
        <v>1000</v>
      </c>
      <c r="J257" s="126">
        <v>1000</v>
      </c>
      <c r="K257" s="125" t="s">
        <v>212</v>
      </c>
      <c r="L257" s="125" t="s">
        <v>7581</v>
      </c>
      <c r="M257" s="152">
        <v>5.0000000000000001E-3</v>
      </c>
      <c r="N257" s="127" t="s">
        <v>44</v>
      </c>
      <c r="O257" s="154">
        <v>43606</v>
      </c>
      <c r="P257" s="152">
        <v>7.4820949720999994E-3</v>
      </c>
      <c r="Q257" s="152">
        <v>4.3059578641999996E-2</v>
      </c>
      <c r="R257" s="152">
        <v>0.11107740062999999</v>
      </c>
      <c r="S257" s="152">
        <v>0.1877145419</v>
      </c>
      <c r="T257" s="152">
        <v>0.29693785006000001</v>
      </c>
      <c r="U257" s="152">
        <v>0.70861345529999997</v>
      </c>
      <c r="V257" s="152">
        <v>1.0555401295</v>
      </c>
      <c r="W257" s="152">
        <v>0.96905750639999999</v>
      </c>
      <c r="X257" s="152">
        <v>0.74518676924000005</v>
      </c>
      <c r="Y257" s="152">
        <v>0.70796436780999994</v>
      </c>
      <c r="Z257" s="152">
        <v>2.6562357849999999E-2</v>
      </c>
      <c r="AA257" s="152">
        <v>2.9334997267999999E-2</v>
      </c>
      <c r="AB257" s="175">
        <v>-0.10695844986</v>
      </c>
      <c r="AC257" s="174">
        <v>-0.33293500460999997</v>
      </c>
      <c r="AD257" s="152">
        <v>-1.1360454615E-2</v>
      </c>
      <c r="AE257" s="152">
        <v>-5.5006175794000002E-2</v>
      </c>
      <c r="AF257" s="178">
        <v>1.5320120660000001</v>
      </c>
      <c r="AG257" s="177">
        <v>60291.028899999998</v>
      </c>
      <c r="AH257" s="177">
        <v>-16052.970960000001</v>
      </c>
      <c r="AI257" s="127">
        <v>0</v>
      </c>
      <c r="AJ257" s="127">
        <v>0</v>
      </c>
      <c r="AK257" s="127">
        <v>0.73427588603999994</v>
      </c>
    </row>
    <row r="258" spans="1:37" ht="14.65" customHeight="1" x14ac:dyDescent="0.25">
      <c r="A258" s="39"/>
      <c r="B258" s="128">
        <v>30606402000103</v>
      </c>
      <c r="C258" s="124" t="s">
        <v>7868</v>
      </c>
      <c r="D258" s="121"/>
      <c r="E258" s="125" t="s">
        <v>7738</v>
      </c>
      <c r="F258" s="125" t="s">
        <v>160</v>
      </c>
      <c r="G258" s="125" t="s">
        <v>3301</v>
      </c>
      <c r="H258" s="126">
        <v>1000</v>
      </c>
      <c r="I258" s="126">
        <v>1000</v>
      </c>
      <c r="J258" s="126">
        <v>1000</v>
      </c>
      <c r="K258" s="125" t="s">
        <v>212</v>
      </c>
      <c r="L258" s="125" t="s">
        <v>7581</v>
      </c>
      <c r="M258" s="152">
        <v>5.0000000000000001E-3</v>
      </c>
      <c r="N258" s="127" t="s">
        <v>44</v>
      </c>
      <c r="O258" s="154">
        <v>43606</v>
      </c>
      <c r="P258" s="152">
        <v>4.205291134E-4</v>
      </c>
      <c r="Q258" s="152">
        <v>-5.5105033810000002E-2</v>
      </c>
      <c r="R258" s="152">
        <v>0.15630444624000001</v>
      </c>
      <c r="S258" s="152">
        <v>0.23191864007999999</v>
      </c>
      <c r="T258" s="152">
        <v>0.25323581975999998</v>
      </c>
      <c r="U258" s="152">
        <v>3.9827426571000003E-2</v>
      </c>
      <c r="V258" s="152">
        <v>-1.3508161566000001</v>
      </c>
      <c r="W258" s="152">
        <v>1.3636256885</v>
      </c>
      <c r="X258" s="152">
        <v>0.92066762854000006</v>
      </c>
      <c r="Y258" s="152">
        <v>0.60376922985000003</v>
      </c>
      <c r="Z258" s="152">
        <v>0.12657103407</v>
      </c>
      <c r="AA258" s="152">
        <v>0.14825597921</v>
      </c>
      <c r="AB258" s="175">
        <v>0.36169689187999998</v>
      </c>
      <c r="AC258" s="174">
        <v>6.8014165427999998E-2</v>
      </c>
      <c r="AD258" s="152">
        <v>-7.8976639757999997E-2</v>
      </c>
      <c r="AE258" s="152">
        <v>-0.20352754910000001</v>
      </c>
      <c r="AF258" s="178">
        <v>1.6189085489999999</v>
      </c>
      <c r="AG258" s="177">
        <v>55891.307849999997</v>
      </c>
      <c r="AH258" s="177">
        <v>-7886.6436298999997</v>
      </c>
      <c r="AI258" s="127">
        <v>0</v>
      </c>
      <c r="AJ258" s="127">
        <v>0</v>
      </c>
      <c r="AK258" s="127">
        <v>0.81785839683999995</v>
      </c>
    </row>
    <row r="259" spans="1:37" ht="14.65" customHeight="1" x14ac:dyDescent="0.25">
      <c r="A259" s="39"/>
      <c r="B259" s="128">
        <v>29215547000196</v>
      </c>
      <c r="C259" s="124" t="s">
        <v>7869</v>
      </c>
      <c r="D259" s="121"/>
      <c r="E259" s="125" t="s">
        <v>7738</v>
      </c>
      <c r="F259" s="125" t="s">
        <v>160</v>
      </c>
      <c r="G259" s="125" t="s">
        <v>3301</v>
      </c>
      <c r="H259" s="126">
        <v>1000</v>
      </c>
      <c r="I259" s="126">
        <v>1000</v>
      </c>
      <c r="J259" s="126">
        <v>1000</v>
      </c>
      <c r="K259" s="125" t="s">
        <v>212</v>
      </c>
      <c r="L259" s="125" t="s">
        <v>7581</v>
      </c>
      <c r="M259" s="152">
        <v>5.0000000000000001E-3</v>
      </c>
      <c r="N259" s="127" t="s">
        <v>44</v>
      </c>
      <c r="O259" s="154">
        <v>43104</v>
      </c>
      <c r="P259" s="152">
        <v>9.5294044621999988E-3</v>
      </c>
      <c r="Q259" s="152">
        <v>4.2927683759999995E-2</v>
      </c>
      <c r="R259" s="152">
        <v>9.9664638578000009E-2</v>
      </c>
      <c r="S259" s="152">
        <v>0.21946458433999999</v>
      </c>
      <c r="T259" s="152">
        <v>0.32350343059999997</v>
      </c>
      <c r="U259" s="152">
        <v>0.90250982485999998</v>
      </c>
      <c r="V259" s="152">
        <v>1.0523069269000001</v>
      </c>
      <c r="W259" s="152">
        <v>0.86949069370999998</v>
      </c>
      <c r="X259" s="152">
        <v>0.87122767855000005</v>
      </c>
      <c r="Y259" s="152">
        <v>0.77130248528000001</v>
      </c>
      <c r="Z259" s="152">
        <v>2.4910595117000001E-2</v>
      </c>
      <c r="AA259" s="152">
        <v>3.2814186107000001E-2</v>
      </c>
      <c r="AB259" s="175">
        <v>-0.52903235262000003</v>
      </c>
      <c r="AC259" s="174">
        <v>-0.27221546809000002</v>
      </c>
      <c r="AD259" s="152">
        <v>-1.5903732436E-2</v>
      </c>
      <c r="AE259" s="152">
        <v>-0.13326630949000001</v>
      </c>
      <c r="AF259" s="178">
        <v>1.6547183910000001</v>
      </c>
      <c r="AG259" s="177">
        <v>31377.78973</v>
      </c>
      <c r="AH259" s="177">
        <v>-14287.356239999999</v>
      </c>
      <c r="AI259" s="127">
        <v>0</v>
      </c>
      <c r="AJ259" s="127">
        <v>0</v>
      </c>
      <c r="AK259" s="127">
        <v>0.71384043467000002</v>
      </c>
    </row>
    <row r="260" spans="1:37" ht="14.65" customHeight="1" x14ac:dyDescent="0.25">
      <c r="A260" s="39"/>
      <c r="B260" s="128">
        <v>18060364000122</v>
      </c>
      <c r="C260" s="124" t="s">
        <v>7870</v>
      </c>
      <c r="D260" s="121" t="s">
        <v>3267</v>
      </c>
      <c r="E260" s="125" t="s">
        <v>7738</v>
      </c>
      <c r="F260" s="125" t="s">
        <v>160</v>
      </c>
      <c r="G260" s="125" t="s">
        <v>3328</v>
      </c>
      <c r="H260" s="126">
        <v>100000</v>
      </c>
      <c r="I260" s="126">
        <v>0.01</v>
      </c>
      <c r="J260" s="126">
        <v>50000</v>
      </c>
      <c r="K260" s="125" t="s">
        <v>211</v>
      </c>
      <c r="L260" s="125" t="s">
        <v>211</v>
      </c>
      <c r="M260" s="152">
        <v>2E-3</v>
      </c>
      <c r="N260" s="127" t="s">
        <v>44</v>
      </c>
      <c r="O260" s="154">
        <v>41457</v>
      </c>
      <c r="P260" s="152">
        <v>1.0622145527999999E-2</v>
      </c>
      <c r="Q260" s="152">
        <v>4.1670091505E-2</v>
      </c>
      <c r="R260" s="152">
        <v>0.11764920093</v>
      </c>
      <c r="S260" s="152">
        <v>0.25799604362</v>
      </c>
      <c r="T260" s="152">
        <v>0.43059426706000004</v>
      </c>
      <c r="U260" s="152">
        <v>1.0060010294999999</v>
      </c>
      <c r="V260" s="152">
        <v>1.0214789639999999</v>
      </c>
      <c r="W260" s="152">
        <v>1.0263909727</v>
      </c>
      <c r="X260" s="152">
        <v>1.0241893690000001</v>
      </c>
      <c r="Y260" s="152">
        <v>1.0266303132999999</v>
      </c>
      <c r="Z260" s="152">
        <v>1.3284801991000001E-3</v>
      </c>
      <c r="AA260" s="152">
        <v>2.5130133821000002E-3</v>
      </c>
      <c r="AB260" s="175">
        <v>2.4143995858</v>
      </c>
      <c r="AC260" s="174">
        <v>0.26810290465999997</v>
      </c>
      <c r="AD260" s="152">
        <v>-1.7929904579E-5</v>
      </c>
      <c r="AE260" s="152">
        <v>-2.4702801884000001E-3</v>
      </c>
      <c r="AF260" s="178">
        <v>2.928256862</v>
      </c>
      <c r="AG260" s="177">
        <v>27150302.247000001</v>
      </c>
      <c r="AH260" s="177">
        <v>8208895.5987999998</v>
      </c>
      <c r="AI260" s="127">
        <v>0</v>
      </c>
      <c r="AJ260" s="127">
        <v>0.34320460642999995</v>
      </c>
      <c r="AK260" s="127">
        <v>0</v>
      </c>
    </row>
    <row r="261" spans="1:37" ht="14.65" customHeight="1" x14ac:dyDescent="0.25">
      <c r="A261" s="39"/>
      <c r="B261" s="128">
        <v>3298200000160</v>
      </c>
      <c r="C261" s="124" t="s">
        <v>7871</v>
      </c>
      <c r="D261" s="121" t="s">
        <v>3267</v>
      </c>
      <c r="E261" s="125" t="s">
        <v>7738</v>
      </c>
      <c r="F261" s="125" t="s">
        <v>160</v>
      </c>
      <c r="G261" s="125" t="s">
        <v>3328</v>
      </c>
      <c r="H261" s="126">
        <v>1000000</v>
      </c>
      <c r="I261" s="126">
        <v>0.01</v>
      </c>
      <c r="J261" s="126">
        <v>50000</v>
      </c>
      <c r="K261" s="125" t="s">
        <v>211</v>
      </c>
      <c r="L261" s="125" t="s">
        <v>211</v>
      </c>
      <c r="M261" s="152">
        <v>2E-3</v>
      </c>
      <c r="N261" s="127" t="s">
        <v>44</v>
      </c>
      <c r="O261" s="154">
        <v>36566</v>
      </c>
      <c r="P261" s="152">
        <v>1.0722232445999999E-2</v>
      </c>
      <c r="Q261" s="152">
        <v>4.6034287262999997E-2</v>
      </c>
      <c r="R261" s="152">
        <v>0.11779630203999999</v>
      </c>
      <c r="S261" s="152">
        <v>0.26875487248999996</v>
      </c>
      <c r="T261" s="152">
        <v>0.43112931302000002</v>
      </c>
      <c r="U261" s="152">
        <v>1.0154800506999999</v>
      </c>
      <c r="V261" s="152">
        <v>1.1284605904</v>
      </c>
      <c r="W261" s="152">
        <v>1.0276743069000001</v>
      </c>
      <c r="X261" s="152">
        <v>1.0668996291999999</v>
      </c>
      <c r="Y261" s="152">
        <v>1.0279059792</v>
      </c>
      <c r="Z261" s="152">
        <v>2.5584528556000003E-3</v>
      </c>
      <c r="AA261" s="152">
        <v>3.4926878770000004E-3</v>
      </c>
      <c r="AB261" s="175">
        <v>1.1724940328</v>
      </c>
      <c r="AC261" s="174">
        <v>-3.4327473432999999E-3</v>
      </c>
      <c r="AD261" s="152">
        <v>-1.0623888353E-3</v>
      </c>
      <c r="AE261" s="152">
        <v>-1.4667204571E-2</v>
      </c>
      <c r="AF261" s="178">
        <v>17.514320948000002</v>
      </c>
      <c r="AG261" s="177">
        <v>15883396.358999999</v>
      </c>
      <c r="AH261" s="177">
        <v>-2136167.3947000001</v>
      </c>
      <c r="AI261" s="127">
        <v>0.46163204935000002</v>
      </c>
      <c r="AJ261" s="127">
        <v>0.20481459613999997</v>
      </c>
      <c r="AK261" s="127">
        <v>0</v>
      </c>
    </row>
    <row r="262" spans="1:37" ht="14.65" customHeight="1" x14ac:dyDescent="0.25">
      <c r="A262" s="39"/>
      <c r="B262" s="128">
        <v>18428661000188</v>
      </c>
      <c r="C262" s="124" t="s">
        <v>7872</v>
      </c>
      <c r="D262" s="121" t="s">
        <v>3310</v>
      </c>
      <c r="E262" s="125" t="s">
        <v>7738</v>
      </c>
      <c r="F262" s="125" t="s">
        <v>160</v>
      </c>
      <c r="G262" s="125" t="s">
        <v>4997</v>
      </c>
      <c r="H262" s="126">
        <v>1000</v>
      </c>
      <c r="I262" s="126">
        <v>1000</v>
      </c>
      <c r="J262" s="126">
        <v>1000</v>
      </c>
      <c r="K262" s="125" t="s">
        <v>7743</v>
      </c>
      <c r="L262" s="125" t="s">
        <v>7743</v>
      </c>
      <c r="M262" s="152">
        <v>3.0000000000000001E-3</v>
      </c>
      <c r="N262" s="127" t="s">
        <v>44</v>
      </c>
      <c r="O262" s="154">
        <v>41579</v>
      </c>
      <c r="P262" s="152">
        <v>1.1321013607999999E-2</v>
      </c>
      <c r="Q262" s="152">
        <v>4.7753103009999999E-2</v>
      </c>
      <c r="R262" s="152">
        <v>0.12349005503</v>
      </c>
      <c r="S262" s="152">
        <v>0.29822363717</v>
      </c>
      <c r="T262" s="152">
        <v>0.44604951708000001</v>
      </c>
      <c r="U262" s="152">
        <v>1.0721893533</v>
      </c>
      <c r="V262" s="152">
        <v>1.1705947462999999</v>
      </c>
      <c r="W262" s="152">
        <v>1.0773475442</v>
      </c>
      <c r="X262" s="152">
        <v>1.1838843513999999</v>
      </c>
      <c r="Y262" s="152">
        <v>1.0634789883</v>
      </c>
      <c r="Z262" s="152">
        <v>3.8481727035E-3</v>
      </c>
      <c r="AA262" s="152">
        <v>9.2098354223000001E-3</v>
      </c>
      <c r="AB262" s="175">
        <v>2.1041166751999998</v>
      </c>
      <c r="AC262" s="174">
        <v>0.44166584540999998</v>
      </c>
      <c r="AD262" s="152">
        <v>-2.0654765607999999E-3</v>
      </c>
      <c r="AE262" s="152">
        <v>-2.6809000013999999E-2</v>
      </c>
      <c r="AF262" s="178">
        <v>2.9629409999999998</v>
      </c>
      <c r="AG262" s="177">
        <v>653799.01589000004</v>
      </c>
      <c r="AH262" s="177">
        <v>-38757.071120000001</v>
      </c>
      <c r="AI262" s="127">
        <v>0.68021512262000006</v>
      </c>
      <c r="AJ262" s="127">
        <v>0.12611653464</v>
      </c>
      <c r="AK262" s="127">
        <v>0</v>
      </c>
    </row>
    <row r="263" spans="1:37" ht="14.65" customHeight="1" x14ac:dyDescent="0.25">
      <c r="A263" s="39"/>
      <c r="B263" s="128">
        <v>31963249000126</v>
      </c>
      <c r="C263" s="124" t="s">
        <v>7873</v>
      </c>
      <c r="D263" s="121" t="s">
        <v>3266</v>
      </c>
      <c r="E263" s="125" t="s">
        <v>7738</v>
      </c>
      <c r="F263" s="125" t="s">
        <v>160</v>
      </c>
      <c r="G263" s="125" t="s">
        <v>3305</v>
      </c>
      <c r="H263" s="126">
        <v>0.01</v>
      </c>
      <c r="I263" s="126">
        <v>0.01</v>
      </c>
      <c r="J263" s="126">
        <v>0.01</v>
      </c>
      <c r="K263" s="125" t="s">
        <v>265</v>
      </c>
      <c r="L263" s="125" t="s">
        <v>265</v>
      </c>
      <c r="M263" s="152">
        <v>5.0000000000000001E-3</v>
      </c>
      <c r="N263" s="127" t="s">
        <v>44</v>
      </c>
      <c r="O263" s="154">
        <v>43440</v>
      </c>
      <c r="P263" s="152">
        <v>1.1132353976999999E-2</v>
      </c>
      <c r="Q263" s="152">
        <v>4.6151309772999999E-2</v>
      </c>
      <c r="R263" s="152">
        <v>0.11918906282</v>
      </c>
      <c r="S263" s="152">
        <v>0.27087423445999997</v>
      </c>
      <c r="T263" s="152">
        <v>0.40484184050000005</v>
      </c>
      <c r="U263" s="152">
        <v>1.0543217971000001</v>
      </c>
      <c r="V263" s="152">
        <v>1.1313292194</v>
      </c>
      <c r="W263" s="152">
        <v>1.039824981</v>
      </c>
      <c r="X263" s="152">
        <v>1.0753130450000001</v>
      </c>
      <c r="Y263" s="152">
        <v>0.96523093169000007</v>
      </c>
      <c r="Z263" s="152">
        <v>4.0466158998000001E-3</v>
      </c>
      <c r="AA263" s="152">
        <v>6.4139610108999998E-3</v>
      </c>
      <c r="AB263" s="175">
        <v>1.0302400736999999</v>
      </c>
      <c r="AC263" s="174">
        <v>-0.25122033846000003</v>
      </c>
      <c r="AD263" s="152">
        <v>-1.6749982631999998E-3</v>
      </c>
      <c r="AE263" s="152">
        <v>-1.9588044757E-2</v>
      </c>
      <c r="AF263" s="178">
        <v>1.657238465</v>
      </c>
      <c r="AG263" s="177">
        <v>444716.36362000002</v>
      </c>
      <c r="AH263" s="177">
        <v>-43025.287340000003</v>
      </c>
      <c r="AI263" s="127">
        <v>0.44178500030000001</v>
      </c>
      <c r="AJ263" s="127">
        <v>0.16813383001999999</v>
      </c>
      <c r="AK263" s="127">
        <v>9.2195148874000002E-2</v>
      </c>
    </row>
    <row r="264" spans="1:37" ht="14.65" customHeight="1" x14ac:dyDescent="0.25">
      <c r="A264" s="39"/>
      <c r="B264" s="128">
        <v>26751304000184</v>
      </c>
      <c r="C264" s="124" t="s">
        <v>7874</v>
      </c>
      <c r="D264" s="121" t="s">
        <v>3266</v>
      </c>
      <c r="E264" s="125" t="s">
        <v>7738</v>
      </c>
      <c r="F264" s="125" t="s">
        <v>160</v>
      </c>
      <c r="G264" s="125" t="s">
        <v>3301</v>
      </c>
      <c r="H264" s="126">
        <v>1000</v>
      </c>
      <c r="I264" s="126">
        <v>1000</v>
      </c>
      <c r="J264" s="126">
        <v>1000</v>
      </c>
      <c r="K264" s="125" t="s">
        <v>212</v>
      </c>
      <c r="L264" s="125" t="s">
        <v>7581</v>
      </c>
      <c r="M264" s="152">
        <v>8.0000000000000002E-3</v>
      </c>
      <c r="N264" s="127" t="s">
        <v>44</v>
      </c>
      <c r="O264" s="154">
        <v>42762</v>
      </c>
      <c r="P264" s="152">
        <v>-3.6330406574E-3</v>
      </c>
      <c r="Q264" s="152">
        <v>-6.0322216344999999E-2</v>
      </c>
      <c r="R264" s="152">
        <v>0.13871202773999999</v>
      </c>
      <c r="S264" s="152">
        <v>0.25107243530000001</v>
      </c>
      <c r="T264" s="152">
        <v>0.25986544383999999</v>
      </c>
      <c r="U264" s="152">
        <v>-0.34407762839999995</v>
      </c>
      <c r="V264" s="152">
        <v>-1.4787074574999999</v>
      </c>
      <c r="W264" s="152">
        <v>1.2101465369</v>
      </c>
      <c r="X264" s="152">
        <v>0.99670411795000002</v>
      </c>
      <c r="Y264" s="152">
        <v>0.61957569446999994</v>
      </c>
      <c r="Z264" s="152">
        <v>0.12134754841999999</v>
      </c>
      <c r="AA264" s="152">
        <v>0.1459220755</v>
      </c>
      <c r="AB264" s="175">
        <v>0.24066681867</v>
      </c>
      <c r="AC264" s="174">
        <v>0.20004534038999999</v>
      </c>
      <c r="AD264" s="152">
        <v>-8.6098797407000008E-2</v>
      </c>
      <c r="AE264" s="152">
        <v>-0.19211122654000001</v>
      </c>
      <c r="AF264" s="178">
        <v>2.241370818</v>
      </c>
      <c r="AG264" s="177">
        <v>14246.17736</v>
      </c>
      <c r="AH264" s="177">
        <v>-3548.5931099999998</v>
      </c>
      <c r="AI264" s="127">
        <v>0</v>
      </c>
      <c r="AJ264" s="127">
        <v>0</v>
      </c>
      <c r="AK264" s="127">
        <v>0.80956627377000001</v>
      </c>
    </row>
    <row r="265" spans="1:37" ht="14.65" customHeight="1" x14ac:dyDescent="0.25">
      <c r="A265" s="39"/>
      <c r="B265" s="128">
        <v>46133643000104</v>
      </c>
      <c r="C265" s="124" t="s">
        <v>7875</v>
      </c>
      <c r="D265" s="121"/>
      <c r="E265" s="125" t="s">
        <v>7738</v>
      </c>
      <c r="F265" s="125" t="s">
        <v>160</v>
      </c>
      <c r="G265" s="125" t="s">
        <v>4997</v>
      </c>
      <c r="H265" s="126">
        <v>0.01</v>
      </c>
      <c r="I265" s="126">
        <v>0.01</v>
      </c>
      <c r="J265" s="126">
        <v>0.01</v>
      </c>
      <c r="K265" s="125" t="s">
        <v>7743</v>
      </c>
      <c r="L265" s="125" t="s">
        <v>7743</v>
      </c>
      <c r="M265" s="152">
        <v>5.0000000000000001E-3</v>
      </c>
      <c r="N265" s="127" t="s">
        <v>44</v>
      </c>
      <c r="O265" s="154">
        <v>44722</v>
      </c>
      <c r="P265" s="152">
        <v>1.1336134679E-2</v>
      </c>
      <c r="Q265" s="152">
        <v>4.8063033466000001E-2</v>
      </c>
      <c r="R265" s="152">
        <v>0.12271740756999999</v>
      </c>
      <c r="S265" s="152">
        <v>0.29483287438</v>
      </c>
      <c r="T265" s="152" t="s">
        <v>44</v>
      </c>
      <c r="U265" s="152">
        <v>1.0736214382</v>
      </c>
      <c r="V265" s="152">
        <v>1.1781922203999999</v>
      </c>
      <c r="W265" s="152">
        <v>1.0706068407</v>
      </c>
      <c r="X265" s="152">
        <v>1.1704237449999999</v>
      </c>
      <c r="Y265" s="152" t="s">
        <v>44</v>
      </c>
      <c r="Z265" s="152">
        <v>4.4431079227999996E-3</v>
      </c>
      <c r="AA265" s="152">
        <v>5.4889631779000006E-3</v>
      </c>
      <c r="AB265" s="175">
        <v>1.6583046898</v>
      </c>
      <c r="AC265" s="174">
        <v>0.82065215738999997</v>
      </c>
      <c r="AD265" s="152">
        <v>-2.7952433030000003E-3</v>
      </c>
      <c r="AE265" s="152">
        <v>-3.7892340371E-3</v>
      </c>
      <c r="AF265" s="178">
        <v>1.417808078</v>
      </c>
      <c r="AG265" s="177">
        <v>4366047.1437999997</v>
      </c>
      <c r="AH265" s="177">
        <v>-494127.56320999999</v>
      </c>
      <c r="AI265" s="127">
        <v>0.67945760469000005</v>
      </c>
      <c r="AJ265" s="127">
        <v>0.12597608563999999</v>
      </c>
      <c r="AK265" s="127">
        <v>0</v>
      </c>
    </row>
    <row r="266" spans="1:37" ht="14.65" customHeight="1" x14ac:dyDescent="0.25">
      <c r="A266" s="39"/>
      <c r="B266" s="128">
        <v>31905106000168</v>
      </c>
      <c r="C266" s="124" t="s">
        <v>7876</v>
      </c>
      <c r="D266" s="121" t="s">
        <v>3266</v>
      </c>
      <c r="E266" s="125" t="s">
        <v>7738</v>
      </c>
      <c r="F266" s="125" t="s">
        <v>160</v>
      </c>
      <c r="G266" s="125" t="s">
        <v>3305</v>
      </c>
      <c r="H266" s="126">
        <v>1000</v>
      </c>
      <c r="I266" s="126">
        <v>1000</v>
      </c>
      <c r="J266" s="126">
        <v>1000</v>
      </c>
      <c r="K266" s="125" t="s">
        <v>265</v>
      </c>
      <c r="L266" s="125" t="s">
        <v>265</v>
      </c>
      <c r="M266" s="152">
        <v>3.0000000000000001E-3</v>
      </c>
      <c r="N266" s="127" t="s">
        <v>44</v>
      </c>
      <c r="O266" s="154">
        <v>43433</v>
      </c>
      <c r="P266" s="152">
        <v>1.1259902969E-2</v>
      </c>
      <c r="Q266" s="152">
        <v>4.6655343803999993E-2</v>
      </c>
      <c r="R266" s="152">
        <v>0.12111091755</v>
      </c>
      <c r="S266" s="152">
        <v>0.27515448769</v>
      </c>
      <c r="T266" s="152">
        <v>0.41548530872999995</v>
      </c>
      <c r="U266" s="152">
        <v>1.0664016934</v>
      </c>
      <c r="V266" s="152">
        <v>1.1436848476999999</v>
      </c>
      <c r="W266" s="152">
        <v>1.0565915576</v>
      </c>
      <c r="X266" s="152">
        <v>1.0923047391</v>
      </c>
      <c r="Y266" s="152">
        <v>0.99060727310000007</v>
      </c>
      <c r="Z266" s="152">
        <v>4.2021120712999998E-3</v>
      </c>
      <c r="AA266" s="152">
        <v>9.9591837629E-3</v>
      </c>
      <c r="AB266" s="175">
        <v>1.4059400659000001</v>
      </c>
      <c r="AC266" s="174">
        <v>0.10091556263</v>
      </c>
      <c r="AD266" s="152">
        <v>-1.8251066631000002E-3</v>
      </c>
      <c r="AE266" s="152">
        <v>-3.4317131781000002E-2</v>
      </c>
      <c r="AF266" s="178">
        <v>1.6856244730000001</v>
      </c>
      <c r="AG266" s="177">
        <v>135235.92541</v>
      </c>
      <c r="AH266" s="177">
        <v>-9803.8741200000004</v>
      </c>
      <c r="AI266" s="127">
        <v>0.42046447226</v>
      </c>
      <c r="AJ266" s="127">
        <v>0.18161933285000001</v>
      </c>
      <c r="AK266" s="127">
        <v>9.6531418133999999E-2</v>
      </c>
    </row>
    <row r="267" spans="1:37" ht="14.65" customHeight="1" x14ac:dyDescent="0.25">
      <c r="A267" s="39"/>
      <c r="B267" s="128">
        <v>9324673000171</v>
      </c>
      <c r="C267" s="124" t="s">
        <v>7877</v>
      </c>
      <c r="D267" s="121"/>
      <c r="E267" s="125" t="s">
        <v>7738</v>
      </c>
      <c r="F267" s="125" t="s">
        <v>160</v>
      </c>
      <c r="G267" s="125" t="s">
        <v>6802</v>
      </c>
      <c r="H267" s="126">
        <v>5000</v>
      </c>
      <c r="I267" s="126">
        <v>1000</v>
      </c>
      <c r="J267" s="126">
        <v>1000</v>
      </c>
      <c r="K267" s="125" t="s">
        <v>211</v>
      </c>
      <c r="L267" s="125" t="s">
        <v>211</v>
      </c>
      <c r="M267" s="152">
        <v>3.4999999999999996E-3</v>
      </c>
      <c r="N267" s="127" t="s">
        <v>44</v>
      </c>
      <c r="O267" s="154">
        <v>39531</v>
      </c>
      <c r="P267" s="152">
        <v>1.0122532019999998E-2</v>
      </c>
      <c r="Q267" s="152">
        <v>3.9850879013000003E-2</v>
      </c>
      <c r="R267" s="152">
        <v>0.11129391808</v>
      </c>
      <c r="S267" s="152">
        <v>0.24492388465000001</v>
      </c>
      <c r="T267" s="152">
        <v>0.40785693440000004</v>
      </c>
      <c r="U267" s="152">
        <v>0.95868368651000002</v>
      </c>
      <c r="V267" s="152">
        <v>0.97688373462</v>
      </c>
      <c r="W267" s="152">
        <v>0.97094644020000009</v>
      </c>
      <c r="X267" s="152">
        <v>0.97229568083999995</v>
      </c>
      <c r="Y267" s="152">
        <v>0.97241957081999997</v>
      </c>
      <c r="Z267" s="152">
        <v>8.0492518038000006E-4</v>
      </c>
      <c r="AA267" s="152">
        <v>2.0870699421999999E-3</v>
      </c>
      <c r="AB267" s="175">
        <v>-6.9166937334999998</v>
      </c>
      <c r="AC267" s="174">
        <v>-5.1769775859999996</v>
      </c>
      <c r="AD267" s="152">
        <v>0</v>
      </c>
      <c r="AE267" s="152">
        <v>-4.0670525208000002E-3</v>
      </c>
      <c r="AF267" s="178">
        <v>4.5612977709999996</v>
      </c>
      <c r="AG267" s="177">
        <v>773333.25259000005</v>
      </c>
      <c r="AH267" s="177">
        <v>-28940.72682</v>
      </c>
      <c r="AI267" s="127">
        <v>0</v>
      </c>
      <c r="AJ267" s="127">
        <v>0</v>
      </c>
      <c r="AK267" s="127">
        <v>0</v>
      </c>
    </row>
    <row r="268" spans="1:37" ht="14.65" customHeight="1" x14ac:dyDescent="0.25">
      <c r="A268" s="39"/>
      <c r="B268" s="128">
        <v>5786938000100</v>
      </c>
      <c r="C268" s="124" t="s">
        <v>7878</v>
      </c>
      <c r="D268" s="121" t="s">
        <v>3266</v>
      </c>
      <c r="E268" s="125" t="s">
        <v>7738</v>
      </c>
      <c r="F268" s="125" t="s">
        <v>160</v>
      </c>
      <c r="G268" s="125" t="s">
        <v>4760</v>
      </c>
      <c r="H268" s="126">
        <v>1000</v>
      </c>
      <c r="I268" s="126">
        <v>0.01</v>
      </c>
      <c r="J268" s="126">
        <v>1000</v>
      </c>
      <c r="K268" s="125" t="s">
        <v>211</v>
      </c>
      <c r="L268" s="125" t="s">
        <v>211</v>
      </c>
      <c r="M268" s="152">
        <v>3.4999999999999996E-3</v>
      </c>
      <c r="N268" s="127" t="s">
        <v>44</v>
      </c>
      <c r="O268" s="154">
        <v>39262</v>
      </c>
      <c r="P268" s="152">
        <v>1.0475853557999999E-2</v>
      </c>
      <c r="Q268" s="152">
        <v>4.2654276435999998E-2</v>
      </c>
      <c r="R268" s="152">
        <v>0.11519822689999999</v>
      </c>
      <c r="S268" s="152">
        <v>0.25819978178999997</v>
      </c>
      <c r="T268" s="152">
        <v>0.41987616643999998</v>
      </c>
      <c r="U268" s="152">
        <v>0.99214602522999995</v>
      </c>
      <c r="V268" s="152">
        <v>1.0456047619</v>
      </c>
      <c r="W268" s="152">
        <v>1.0050082722</v>
      </c>
      <c r="X268" s="152">
        <v>1.0249981661000001</v>
      </c>
      <c r="Y268" s="152">
        <v>1.0010760320999998</v>
      </c>
      <c r="Z268" s="152">
        <v>1.4958790513000001E-3</v>
      </c>
      <c r="AA268" s="152">
        <v>2.3951363024E-3</v>
      </c>
      <c r="AB268" s="175">
        <v>0.39170654391999998</v>
      </c>
      <c r="AC268" s="174">
        <v>-0.62422004128999997</v>
      </c>
      <c r="AD268" s="152">
        <v>-6.1140929094000005E-5</v>
      </c>
      <c r="AE268" s="152">
        <v>-5.3501988184000001E-3</v>
      </c>
      <c r="AF268" s="178">
        <v>5.1595941459999999</v>
      </c>
      <c r="AG268" s="177">
        <v>14414875.861</v>
      </c>
      <c r="AH268" s="177">
        <v>-896881.77526000002</v>
      </c>
      <c r="AI268" s="127">
        <v>0.22441795661</v>
      </c>
      <c r="AJ268" s="127">
        <v>0.18236125933</v>
      </c>
      <c r="AK268" s="127">
        <v>0</v>
      </c>
    </row>
    <row r="269" spans="1:37" ht="14.65" customHeight="1" x14ac:dyDescent="0.25">
      <c r="A269" s="39"/>
      <c r="B269" s="128">
        <v>34606424000116</v>
      </c>
      <c r="C269" s="124" t="s">
        <v>7879</v>
      </c>
      <c r="D269" s="121" t="s">
        <v>3267</v>
      </c>
      <c r="E269" s="125" t="s">
        <v>7738</v>
      </c>
      <c r="F269" s="125" t="s">
        <v>160</v>
      </c>
      <c r="G269" s="125" t="s">
        <v>5584</v>
      </c>
      <c r="H269" s="126">
        <v>0.01</v>
      </c>
      <c r="I269" s="126">
        <v>0.01</v>
      </c>
      <c r="J269" s="126">
        <v>0.01</v>
      </c>
      <c r="K269" s="125" t="s">
        <v>219</v>
      </c>
      <c r="L269" s="125" t="s">
        <v>219</v>
      </c>
      <c r="M269" s="152">
        <v>4.0000000000000001E-3</v>
      </c>
      <c r="N269" s="127" t="s">
        <v>44</v>
      </c>
      <c r="O269" s="154">
        <v>43798</v>
      </c>
      <c r="P269" s="152">
        <v>1.0490404875E-2</v>
      </c>
      <c r="Q269" s="152">
        <v>4.2675504145999993E-2</v>
      </c>
      <c r="R269" s="152">
        <v>9.2145591777999997E-2</v>
      </c>
      <c r="S269" s="152">
        <v>0.20803485231999999</v>
      </c>
      <c r="T269" s="152">
        <v>0.37095637498</v>
      </c>
      <c r="U269" s="152">
        <v>0.99352414979000003</v>
      </c>
      <c r="V269" s="152">
        <v>1.0461251269</v>
      </c>
      <c r="W269" s="152">
        <v>0.80389329316000002</v>
      </c>
      <c r="X269" s="152">
        <v>0.82585407567000002</v>
      </c>
      <c r="Y269" s="152">
        <v>0.88444061759999992</v>
      </c>
      <c r="Z269" s="152">
        <v>8.7419576566999998E-3</v>
      </c>
      <c r="AA269" s="152">
        <v>8.6933033407000006E-3</v>
      </c>
      <c r="AB269" s="175">
        <v>-2.3404193922999998</v>
      </c>
      <c r="AC269" s="174">
        <v>-0.84691159951999995</v>
      </c>
      <c r="AD269" s="152">
        <v>-4.0634403911000002E-3</v>
      </c>
      <c r="AE269" s="152">
        <v>-1.1352576566000002E-2</v>
      </c>
      <c r="AF269" s="178">
        <v>1.519884593</v>
      </c>
      <c r="AG269" s="177">
        <v>530611.10919999995</v>
      </c>
      <c r="AH269" s="177">
        <v>-349652.71698000003</v>
      </c>
      <c r="AI269" s="127">
        <v>0</v>
      </c>
      <c r="AJ269" s="127">
        <v>0</v>
      </c>
      <c r="AK269" s="127">
        <v>0</v>
      </c>
    </row>
    <row r="270" spans="1:37" ht="14.65" customHeight="1" x14ac:dyDescent="0.25">
      <c r="A270" s="39"/>
      <c r="B270" s="128">
        <v>32841087000116</v>
      </c>
      <c r="C270" s="124" t="s">
        <v>7880</v>
      </c>
      <c r="D270" s="121"/>
      <c r="E270" s="125" t="s">
        <v>7738</v>
      </c>
      <c r="F270" s="125" t="s">
        <v>160</v>
      </c>
      <c r="G270" s="125" t="s">
        <v>3301</v>
      </c>
      <c r="H270" s="126">
        <v>25000</v>
      </c>
      <c r="I270" s="126">
        <v>1000</v>
      </c>
      <c r="J270" s="126">
        <v>5000</v>
      </c>
      <c r="K270" s="125" t="s">
        <v>212</v>
      </c>
      <c r="L270" s="125" t="s">
        <v>7581</v>
      </c>
      <c r="M270" s="152">
        <v>2E-3</v>
      </c>
      <c r="N270" s="127" t="s">
        <v>44</v>
      </c>
      <c r="O270" s="154">
        <v>43606</v>
      </c>
      <c r="P270" s="152">
        <v>7.9110526658000002E-3</v>
      </c>
      <c r="Q270" s="152">
        <v>4.4868882538000004E-2</v>
      </c>
      <c r="R270" s="152">
        <v>0.11699940721999999</v>
      </c>
      <c r="S270" s="152">
        <v>0.20041519454000001</v>
      </c>
      <c r="T270" s="152">
        <v>0.31739857234999996</v>
      </c>
      <c r="U270" s="152">
        <v>0.74923913494999994</v>
      </c>
      <c r="V270" s="152">
        <v>1.0998924648000001</v>
      </c>
      <c r="W270" s="152">
        <v>1.0207220655</v>
      </c>
      <c r="X270" s="152">
        <v>0.79560565643999992</v>
      </c>
      <c r="Y270" s="152">
        <v>0.75674717645</v>
      </c>
      <c r="Z270" s="152">
        <v>2.6501894464000003E-2</v>
      </c>
      <c r="AA270" s="152">
        <v>2.9275139491000003E-2</v>
      </c>
      <c r="AB270" s="175">
        <v>9.3929908271000007E-2</v>
      </c>
      <c r="AC270" s="174">
        <v>-7.5520705026000001E-2</v>
      </c>
      <c r="AD270" s="152">
        <v>-1.1155312719999999E-2</v>
      </c>
      <c r="AE270" s="152">
        <v>-5.7207872925E-2</v>
      </c>
      <c r="AF270" s="178">
        <v>1.6027048660000001</v>
      </c>
      <c r="AG270" s="177">
        <v>67973.305429999993</v>
      </c>
      <c r="AH270" s="177">
        <v>-20404.237809999999</v>
      </c>
      <c r="AI270" s="127">
        <v>0</v>
      </c>
      <c r="AJ270" s="127">
        <v>0</v>
      </c>
      <c r="AK270" s="127">
        <v>0.73413136119</v>
      </c>
    </row>
    <row r="271" spans="1:37" ht="14.65" customHeight="1" x14ac:dyDescent="0.25">
      <c r="A271" s="39"/>
      <c r="B271" s="128">
        <v>29224634000100</v>
      </c>
      <c r="C271" s="124" t="s">
        <v>7881</v>
      </c>
      <c r="D271" s="121" t="s">
        <v>3266</v>
      </c>
      <c r="E271" s="125" t="s">
        <v>7738</v>
      </c>
      <c r="F271" s="125" t="s">
        <v>160</v>
      </c>
      <c r="G271" s="125" t="s">
        <v>3324</v>
      </c>
      <c r="H271" s="126">
        <v>0.01</v>
      </c>
      <c r="I271" s="126">
        <v>0.01</v>
      </c>
      <c r="J271" s="126">
        <v>0.01</v>
      </c>
      <c r="K271" s="125" t="s">
        <v>211</v>
      </c>
      <c r="L271" s="125" t="s">
        <v>211</v>
      </c>
      <c r="M271" s="152">
        <v>3.4999999999999996E-3</v>
      </c>
      <c r="N271" s="127" t="s">
        <v>44</v>
      </c>
      <c r="O271" s="154">
        <v>43116</v>
      </c>
      <c r="P271" s="152">
        <v>1.0478375221000001E-2</v>
      </c>
      <c r="Q271" s="152">
        <v>4.2664166436000003E-2</v>
      </c>
      <c r="R271" s="152">
        <v>0.11522792898000001</v>
      </c>
      <c r="S271" s="152">
        <v>0.25826977211000002</v>
      </c>
      <c r="T271" s="152">
        <v>0.41999752551000002</v>
      </c>
      <c r="U271" s="152">
        <v>0.99238484662999993</v>
      </c>
      <c r="V271" s="152">
        <v>1.0458472002000001</v>
      </c>
      <c r="W271" s="152">
        <v>1.0052673981</v>
      </c>
      <c r="X271" s="152">
        <v>1.0252760128</v>
      </c>
      <c r="Y271" s="152">
        <v>1.0013653785000001</v>
      </c>
      <c r="Z271" s="152">
        <v>1.4959254567E-3</v>
      </c>
      <c r="AA271" s="152">
        <v>2.8664687248999999E-3</v>
      </c>
      <c r="AB271" s="175">
        <v>0.41194434948000003</v>
      </c>
      <c r="AC271" s="174">
        <v>-0.44597316631</v>
      </c>
      <c r="AD271" s="152">
        <v>-6.1058878386000001E-5</v>
      </c>
      <c r="AE271" s="152">
        <v>-5.3464554571000002E-3</v>
      </c>
      <c r="AF271" s="178">
        <v>1.7598768840000001</v>
      </c>
      <c r="AG271" s="177">
        <v>62267111.762999997</v>
      </c>
      <c r="AH271" s="177">
        <v>1631428.8012999999</v>
      </c>
      <c r="AI271" s="127">
        <v>0.22441712838</v>
      </c>
      <c r="AJ271" s="127">
        <v>0.18236058631999999</v>
      </c>
      <c r="AK271" s="127">
        <v>0</v>
      </c>
    </row>
    <row r="272" spans="1:37" ht="14.65" customHeight="1" x14ac:dyDescent="0.25">
      <c r="A272" s="39"/>
      <c r="B272" s="128">
        <v>8980715000160</v>
      </c>
      <c r="C272" s="124" t="s">
        <v>7882</v>
      </c>
      <c r="D272" s="121" t="s">
        <v>3266</v>
      </c>
      <c r="E272" s="125" t="s">
        <v>7738</v>
      </c>
      <c r="F272" s="125" t="s">
        <v>160</v>
      </c>
      <c r="G272" s="125" t="s">
        <v>5073</v>
      </c>
      <c r="H272" s="126">
        <v>0.01</v>
      </c>
      <c r="I272" s="126">
        <v>0.01</v>
      </c>
      <c r="J272" s="126">
        <v>0.01</v>
      </c>
      <c r="K272" s="125" t="s">
        <v>219</v>
      </c>
      <c r="L272" s="125" t="s">
        <v>219</v>
      </c>
      <c r="M272" s="152">
        <v>8.0000000000000002E-3</v>
      </c>
      <c r="N272" s="127" t="s">
        <v>44</v>
      </c>
      <c r="O272" s="154">
        <v>39358</v>
      </c>
      <c r="P272" s="152">
        <v>2.0226639362999999E-2</v>
      </c>
      <c r="Q272" s="152">
        <v>5.3128707009999998E-2</v>
      </c>
      <c r="R272" s="152">
        <v>3.6754617016000003E-2</v>
      </c>
      <c r="S272" s="152">
        <v>0.10893549064000001</v>
      </c>
      <c r="T272" s="152">
        <v>0.19790933156000001</v>
      </c>
      <c r="U272" s="152">
        <v>1.9156224106999999</v>
      </c>
      <c r="V272" s="152">
        <v>1.3023695086</v>
      </c>
      <c r="W272" s="152">
        <v>0.32065332200999996</v>
      </c>
      <c r="X272" s="152">
        <v>0.43245070685000003</v>
      </c>
      <c r="Y272" s="152">
        <v>0.47185885790999998</v>
      </c>
      <c r="Z272" s="152">
        <v>5.1107697011999999E-2</v>
      </c>
      <c r="AA272" s="152">
        <v>6.7596954291999994E-2</v>
      </c>
      <c r="AB272" s="175">
        <v>-1.3495719607000001</v>
      </c>
      <c r="AC272" s="174">
        <v>0.10733185267000001</v>
      </c>
      <c r="AD272" s="152">
        <v>-6.3412664746000005E-2</v>
      </c>
      <c r="AE272" s="152">
        <v>-0.15797545355000001</v>
      </c>
      <c r="AF272" s="178">
        <v>5.5348539260000003</v>
      </c>
      <c r="AG272" s="177">
        <v>214575.49807</v>
      </c>
      <c r="AH272" s="177">
        <v>-69075.669259999995</v>
      </c>
      <c r="AI272" s="127">
        <v>0</v>
      </c>
      <c r="AJ272" s="127">
        <v>0</v>
      </c>
      <c r="AK272" s="127">
        <v>0</v>
      </c>
    </row>
    <row r="273" spans="1:37" ht="14.65" customHeight="1" x14ac:dyDescent="0.25">
      <c r="A273" s="39"/>
      <c r="B273" s="128">
        <v>18249239000165</v>
      </c>
      <c r="C273" s="124" t="s">
        <v>7883</v>
      </c>
      <c r="D273" s="121" t="s">
        <v>3274</v>
      </c>
      <c r="E273" s="125" t="s">
        <v>7738</v>
      </c>
      <c r="F273" s="125" t="s">
        <v>160</v>
      </c>
      <c r="G273" s="125" t="s">
        <v>5073</v>
      </c>
      <c r="H273" s="126">
        <v>20000</v>
      </c>
      <c r="I273" s="126">
        <v>2000</v>
      </c>
      <c r="J273" s="126">
        <v>0.01</v>
      </c>
      <c r="K273" s="125" t="s">
        <v>212</v>
      </c>
      <c r="L273" s="125" t="s">
        <v>212</v>
      </c>
      <c r="M273" s="152">
        <v>2.5000000000000001E-3</v>
      </c>
      <c r="N273" s="127" t="s">
        <v>44</v>
      </c>
      <c r="O273" s="154">
        <v>41485</v>
      </c>
      <c r="P273" s="152">
        <v>1.7405555170999999E-2</v>
      </c>
      <c r="Q273" s="152">
        <v>4.8249112346000003E-2</v>
      </c>
      <c r="R273" s="152">
        <v>9.0073153850000004E-2</v>
      </c>
      <c r="S273" s="152">
        <v>0.17914924117999997</v>
      </c>
      <c r="T273" s="152">
        <v>0.28988498372999999</v>
      </c>
      <c r="U273" s="152">
        <v>1.6484434689</v>
      </c>
      <c r="V273" s="152">
        <v>1.1827536613</v>
      </c>
      <c r="W273" s="152">
        <v>0.78581300391999998</v>
      </c>
      <c r="X273" s="152">
        <v>0.71118434886000004</v>
      </c>
      <c r="Y273" s="152">
        <v>0.69114880168000004</v>
      </c>
      <c r="Z273" s="152">
        <v>2.2773191036E-2</v>
      </c>
      <c r="AA273" s="152">
        <v>2.9393440854000003E-2</v>
      </c>
      <c r="AB273" s="175">
        <v>-0.96153996146999998</v>
      </c>
      <c r="AC273" s="174">
        <v>0.22041494438000001</v>
      </c>
      <c r="AD273" s="152">
        <v>-1.8092083974999999E-2</v>
      </c>
      <c r="AE273" s="152">
        <v>-5.4047232479999999E-2</v>
      </c>
      <c r="AF273" s="178">
        <v>3.1121847740000002</v>
      </c>
      <c r="AG273" s="177">
        <v>225707.48652999999</v>
      </c>
      <c r="AH273" s="177">
        <v>-78751.977669999993</v>
      </c>
      <c r="AI273" s="127">
        <v>0</v>
      </c>
      <c r="AJ273" s="127">
        <v>0</v>
      </c>
      <c r="AK273" s="127">
        <v>0</v>
      </c>
    </row>
    <row r="274" spans="1:37" ht="14.65" customHeight="1" x14ac:dyDescent="0.25">
      <c r="A274" s="39"/>
      <c r="B274" s="128">
        <v>13482675000166</v>
      </c>
      <c r="C274" s="124" t="s">
        <v>7884</v>
      </c>
      <c r="D274" s="121" t="s">
        <v>3266</v>
      </c>
      <c r="E274" s="125" t="s">
        <v>7738</v>
      </c>
      <c r="F274" s="125" t="s">
        <v>160</v>
      </c>
      <c r="G274" s="125" t="s">
        <v>5073</v>
      </c>
      <c r="H274" s="126">
        <v>20000</v>
      </c>
      <c r="I274" s="126">
        <v>2000</v>
      </c>
      <c r="J274" s="126">
        <v>0.01</v>
      </c>
      <c r="K274" s="125" t="s">
        <v>219</v>
      </c>
      <c r="L274" s="125" t="s">
        <v>219</v>
      </c>
      <c r="M274" s="152">
        <v>2.5000000000000001E-3</v>
      </c>
      <c r="N274" s="127" t="s">
        <v>44</v>
      </c>
      <c r="O274" s="154">
        <v>40666</v>
      </c>
      <c r="P274" s="152">
        <v>2.0667800272000002E-2</v>
      </c>
      <c r="Q274" s="152">
        <v>5.4970427524999997E-2</v>
      </c>
      <c r="R274" s="152">
        <v>4.2377338896000004E-2</v>
      </c>
      <c r="S274" s="152">
        <v>0.12102137144</v>
      </c>
      <c r="T274" s="152">
        <v>0.21757684292000001</v>
      </c>
      <c r="U274" s="152">
        <v>1.9574038313</v>
      </c>
      <c r="V274" s="152">
        <v>1.3475164881000001</v>
      </c>
      <c r="W274" s="152">
        <v>0.36970687216999998</v>
      </c>
      <c r="X274" s="152">
        <v>0.48042908069000001</v>
      </c>
      <c r="Y274" s="152">
        <v>0.51875047931999996</v>
      </c>
      <c r="Z274" s="152">
        <v>5.1110387304999998E-2</v>
      </c>
      <c r="AA274" s="152">
        <v>7.3701115328E-2</v>
      </c>
      <c r="AB274" s="175">
        <v>-1.2501953409</v>
      </c>
      <c r="AC274" s="174">
        <v>8.7248120402000001E-2</v>
      </c>
      <c r="AD274" s="152">
        <v>-6.1639997525999995E-2</v>
      </c>
      <c r="AE274" s="152">
        <v>-0.1562321227</v>
      </c>
      <c r="AF274" s="178">
        <v>3.719735</v>
      </c>
      <c r="AG274" s="177">
        <v>107661.98453</v>
      </c>
      <c r="AH274" s="177">
        <v>-42205.034610000002</v>
      </c>
      <c r="AI274" s="127">
        <v>0</v>
      </c>
      <c r="AJ274" s="127">
        <v>0</v>
      </c>
      <c r="AK274" s="127">
        <v>0</v>
      </c>
    </row>
    <row r="275" spans="1:37" ht="14.65" customHeight="1" x14ac:dyDescent="0.25">
      <c r="A275" s="39"/>
      <c r="B275" s="128">
        <v>8080680000102</v>
      </c>
      <c r="C275" s="124" t="s">
        <v>7885</v>
      </c>
      <c r="D275" s="121" t="s">
        <v>3266</v>
      </c>
      <c r="E275" s="125" t="s">
        <v>7738</v>
      </c>
      <c r="F275" s="125" t="s">
        <v>160</v>
      </c>
      <c r="G275" s="125" t="s">
        <v>5073</v>
      </c>
      <c r="H275" s="126">
        <v>0.01</v>
      </c>
      <c r="I275" s="126">
        <v>0.01</v>
      </c>
      <c r="J275" s="126">
        <v>0.01</v>
      </c>
      <c r="K275" s="125" t="s">
        <v>211</v>
      </c>
      <c r="L275" s="125" t="s">
        <v>211</v>
      </c>
      <c r="M275" s="152">
        <v>8.0000000000000002E-3</v>
      </c>
      <c r="N275" s="127" t="s">
        <v>44</v>
      </c>
      <c r="O275" s="154">
        <v>38897</v>
      </c>
      <c r="P275" s="152">
        <v>2.91514285E-2</v>
      </c>
      <c r="Q275" s="152">
        <v>7.4472846630999998E-2</v>
      </c>
      <c r="R275" s="152">
        <v>7.6320862039000001E-2</v>
      </c>
      <c r="S275" s="152">
        <v>0.19753373814</v>
      </c>
      <c r="T275" s="152">
        <v>0.34057852664000005</v>
      </c>
      <c r="U275" s="152">
        <v>2.7608703917000001</v>
      </c>
      <c r="V275" s="152">
        <v>1.8255886530999998</v>
      </c>
      <c r="W275" s="152">
        <v>0.66583574902999998</v>
      </c>
      <c r="X275" s="152">
        <v>0.78416688796</v>
      </c>
      <c r="Y275" s="152">
        <v>0.81201322516000007</v>
      </c>
      <c r="Z275" s="152">
        <v>3.7555351346E-2</v>
      </c>
      <c r="AA275" s="152">
        <v>3.2885471826999996E-2</v>
      </c>
      <c r="AB275" s="175">
        <v>-0.90232281204999998</v>
      </c>
      <c r="AC275" s="174">
        <v>9.9640851498999997E-3</v>
      </c>
      <c r="AD275" s="152">
        <v>-2.9632230927999999E-2</v>
      </c>
      <c r="AE275" s="152">
        <v>-6.6328113627000002E-2</v>
      </c>
      <c r="AF275" s="178">
        <v>5.9061253599999999</v>
      </c>
      <c r="AG275" s="177">
        <v>466486.79947000003</v>
      </c>
      <c r="AH275" s="177">
        <v>-151651.55629000001</v>
      </c>
      <c r="AI275" s="127">
        <v>0</v>
      </c>
      <c r="AJ275" s="127">
        <v>0</v>
      </c>
      <c r="AK275" s="127">
        <v>0</v>
      </c>
    </row>
    <row r="276" spans="1:37" ht="14.65" customHeight="1" x14ac:dyDescent="0.25">
      <c r="A276" s="39"/>
      <c r="B276" s="128">
        <v>15037554000130</v>
      </c>
      <c r="C276" s="124" t="s">
        <v>7886</v>
      </c>
      <c r="D276" s="121" t="s">
        <v>3267</v>
      </c>
      <c r="E276" s="125" t="s">
        <v>7738</v>
      </c>
      <c r="F276" s="125" t="s">
        <v>160</v>
      </c>
      <c r="G276" s="125" t="s">
        <v>4760</v>
      </c>
      <c r="H276" s="126">
        <v>1000</v>
      </c>
      <c r="I276" s="126">
        <v>1000</v>
      </c>
      <c r="J276" s="126">
        <v>1000</v>
      </c>
      <c r="K276" s="125" t="s">
        <v>211</v>
      </c>
      <c r="L276" s="125" t="s">
        <v>211</v>
      </c>
      <c r="M276" s="152">
        <v>3.0000000000000001E-3</v>
      </c>
      <c r="N276" s="127" t="s">
        <v>44</v>
      </c>
      <c r="O276" s="154">
        <v>41038</v>
      </c>
      <c r="P276" s="152">
        <v>1.0514483999999999E-2</v>
      </c>
      <c r="Q276" s="152">
        <v>4.2815447583000002E-2</v>
      </c>
      <c r="R276" s="152">
        <v>0.115733826</v>
      </c>
      <c r="S276" s="152">
        <v>0.25940603356000003</v>
      </c>
      <c r="T276" s="152">
        <v>0.42197419512000001</v>
      </c>
      <c r="U276" s="152">
        <v>0.99580463301</v>
      </c>
      <c r="V276" s="152">
        <v>1.0495556276</v>
      </c>
      <c r="W276" s="152">
        <v>1.0096809269</v>
      </c>
      <c r="X276" s="152">
        <v>1.0297867289</v>
      </c>
      <c r="Y276" s="152">
        <v>1.0060781883999999</v>
      </c>
      <c r="Z276" s="152">
        <v>1.4958986667E-3</v>
      </c>
      <c r="AA276" s="152">
        <v>2.5497311870000001E-3</v>
      </c>
      <c r="AB276" s="175">
        <v>0.75652643639999995</v>
      </c>
      <c r="AC276" s="174">
        <v>-0.31548919363</v>
      </c>
      <c r="AD276" s="152">
        <v>-5.9188368493000006E-5</v>
      </c>
      <c r="AE276" s="152">
        <v>-5.3152761747E-3</v>
      </c>
      <c r="AF276" s="178">
        <v>3.1540882099999998</v>
      </c>
      <c r="AG276" s="177">
        <v>1594607.4128</v>
      </c>
      <c r="AH276" s="177">
        <v>149435.69735999999</v>
      </c>
      <c r="AI276" s="127">
        <v>0.22441986817000001</v>
      </c>
      <c r="AJ276" s="127">
        <v>0.18236281265999998</v>
      </c>
      <c r="AK276" s="127">
        <v>0</v>
      </c>
    </row>
    <row r="277" spans="1:37" ht="14.65" customHeight="1" x14ac:dyDescent="0.25">
      <c r="A277" s="39"/>
      <c r="B277" s="128">
        <v>28015623000157</v>
      </c>
      <c r="C277" s="124" t="s">
        <v>7887</v>
      </c>
      <c r="D277" s="121" t="s">
        <v>3310</v>
      </c>
      <c r="E277" s="125" t="s">
        <v>7738</v>
      </c>
      <c r="F277" s="125" t="s">
        <v>160</v>
      </c>
      <c r="G277" s="125" t="s">
        <v>5073</v>
      </c>
      <c r="H277" s="126">
        <v>1000</v>
      </c>
      <c r="I277" s="126">
        <v>1000</v>
      </c>
      <c r="J277" s="126">
        <v>1000</v>
      </c>
      <c r="K277" s="125" t="s">
        <v>212</v>
      </c>
      <c r="L277" s="125" t="s">
        <v>212</v>
      </c>
      <c r="M277" s="152">
        <v>2.5000000000000001E-3</v>
      </c>
      <c r="N277" s="127" t="s">
        <v>44</v>
      </c>
      <c r="O277" s="154">
        <v>42979</v>
      </c>
      <c r="P277" s="152">
        <v>6.0818801906999995E-2</v>
      </c>
      <c r="Q277" s="152">
        <v>0.13697538097</v>
      </c>
      <c r="R277" s="152">
        <v>2.7300675941999999E-2</v>
      </c>
      <c r="S277" s="152">
        <v>0.16696823034000002</v>
      </c>
      <c r="T277" s="152">
        <v>0.30083942179000001</v>
      </c>
      <c r="U277" s="152">
        <v>5.7600206261000002</v>
      </c>
      <c r="V277" s="152">
        <v>3.3577432928000004</v>
      </c>
      <c r="W277" s="152">
        <v>0.23817558567</v>
      </c>
      <c r="X277" s="152">
        <v>0.66282832901000011</v>
      </c>
      <c r="Y277" s="152">
        <v>0.71726656273</v>
      </c>
      <c r="Z277" s="152">
        <v>0.11302803921</v>
      </c>
      <c r="AA277" s="152">
        <v>0.10713106128</v>
      </c>
      <c r="AB277" s="175">
        <v>-0.64402391135000003</v>
      </c>
      <c r="AC277" s="174">
        <v>2.9806372322999999E-2</v>
      </c>
      <c r="AD277" s="152">
        <v>-0.13431694744</v>
      </c>
      <c r="AE277" s="152">
        <v>-0.19399363947000001</v>
      </c>
      <c r="AF277" s="178">
        <v>1.781363</v>
      </c>
      <c r="AG277" s="177">
        <v>70632.753700000001</v>
      </c>
      <c r="AH277" s="177">
        <v>-15815.908799999999</v>
      </c>
      <c r="AI277" s="127">
        <v>0</v>
      </c>
      <c r="AJ277" s="127">
        <v>0</v>
      </c>
      <c r="AK277" s="127">
        <v>0</v>
      </c>
    </row>
    <row r="278" spans="1:37" ht="14.65" customHeight="1" x14ac:dyDescent="0.25">
      <c r="A278" s="39"/>
      <c r="B278" s="128">
        <v>4128704000103</v>
      </c>
      <c r="C278" s="124" t="s">
        <v>7888</v>
      </c>
      <c r="D278" s="121" t="s">
        <v>3266</v>
      </c>
      <c r="E278" s="125" t="s">
        <v>7738</v>
      </c>
      <c r="F278" s="125" t="s">
        <v>160</v>
      </c>
      <c r="G278" s="125" t="s">
        <v>5073</v>
      </c>
      <c r="H278" s="126">
        <v>1000</v>
      </c>
      <c r="I278" s="126">
        <v>1000</v>
      </c>
      <c r="J278" s="126">
        <v>1000</v>
      </c>
      <c r="K278" s="125" t="s">
        <v>211</v>
      </c>
      <c r="L278" s="125" t="s">
        <v>211</v>
      </c>
      <c r="M278" s="152">
        <v>2.5000000000000001E-3</v>
      </c>
      <c r="N278" s="127" t="s">
        <v>44</v>
      </c>
      <c r="O278" s="154">
        <v>37762</v>
      </c>
      <c r="P278" s="152">
        <v>2.9602576202000002E-2</v>
      </c>
      <c r="Q278" s="152">
        <v>7.6368834811E-2</v>
      </c>
      <c r="R278" s="152">
        <v>8.2262521143999998E-2</v>
      </c>
      <c r="S278" s="152">
        <v>0.21088997141999999</v>
      </c>
      <c r="T278" s="152">
        <v>0.36313845686000001</v>
      </c>
      <c r="U278" s="152">
        <v>2.8035976402</v>
      </c>
      <c r="V278" s="152">
        <v>1.8720659219</v>
      </c>
      <c r="W278" s="152">
        <v>0.71767175997999999</v>
      </c>
      <c r="X278" s="152">
        <v>0.83718829068</v>
      </c>
      <c r="Y278" s="152">
        <v>0.86580100173999996</v>
      </c>
      <c r="Z278" s="152">
        <v>3.7553278371999996E-2</v>
      </c>
      <c r="AA278" s="152">
        <v>3.0799164643000001E-2</v>
      </c>
      <c r="AB278" s="175">
        <v>-0.75947077343000002</v>
      </c>
      <c r="AC278" s="174">
        <v>9.9479960696E-2</v>
      </c>
      <c r="AD278" s="152">
        <v>-2.9292700230999998E-2</v>
      </c>
      <c r="AE278" s="152">
        <v>-6.214775166E-2</v>
      </c>
      <c r="AF278" s="178">
        <v>1060.5369681</v>
      </c>
      <c r="AG278" s="177">
        <v>159059.35016999999</v>
      </c>
      <c r="AH278" s="177">
        <v>-123505.21645000001</v>
      </c>
      <c r="AI278" s="127">
        <v>0</v>
      </c>
      <c r="AJ278" s="127">
        <v>0</v>
      </c>
      <c r="AK278" s="127">
        <v>0</v>
      </c>
    </row>
    <row r="279" spans="1:37" ht="14.65" customHeight="1" x14ac:dyDescent="0.25">
      <c r="A279" s="39"/>
      <c r="B279" s="128">
        <v>43616898000130</v>
      </c>
      <c r="C279" s="124" t="s">
        <v>7889</v>
      </c>
      <c r="D279" s="121"/>
      <c r="E279" s="125" t="s">
        <v>7738</v>
      </c>
      <c r="F279" s="125" t="s">
        <v>160</v>
      </c>
      <c r="G279" s="125" t="s">
        <v>3324</v>
      </c>
      <c r="H279" s="126">
        <v>0.01</v>
      </c>
      <c r="I279" s="126">
        <v>0.01</v>
      </c>
      <c r="J279" s="126">
        <v>0.01</v>
      </c>
      <c r="K279" s="125" t="s">
        <v>211</v>
      </c>
      <c r="L279" s="125" t="s">
        <v>211</v>
      </c>
      <c r="M279" s="152">
        <v>2.5000000000000001E-3</v>
      </c>
      <c r="N279" s="127" t="s">
        <v>44</v>
      </c>
      <c r="O279" s="154">
        <v>44484</v>
      </c>
      <c r="P279" s="152">
        <v>1.0718197876E-2</v>
      </c>
      <c r="Q279" s="152">
        <v>4.1700533557000007E-2</v>
      </c>
      <c r="R279" s="152">
        <v>0.11953829683</v>
      </c>
      <c r="S279" s="152">
        <v>0.26494083230999999</v>
      </c>
      <c r="T279" s="152">
        <v>0.43155907694000001</v>
      </c>
      <c r="U279" s="152">
        <v>1.0150979451</v>
      </c>
      <c r="V279" s="152">
        <v>1.0222252046</v>
      </c>
      <c r="W279" s="152">
        <v>1.0428717559</v>
      </c>
      <c r="X279" s="152">
        <v>1.0517587016000001</v>
      </c>
      <c r="Y279" s="152">
        <v>1.0289306298000001</v>
      </c>
      <c r="Z279" s="152">
        <v>1.0749775111E-3</v>
      </c>
      <c r="AA279" s="152">
        <v>1.7404927162000001E-3</v>
      </c>
      <c r="AB279" s="175">
        <v>5.0232298640000002</v>
      </c>
      <c r="AC279" s="174">
        <v>1.7401623745000001</v>
      </c>
      <c r="AD279" s="152">
        <v>0</v>
      </c>
      <c r="AE279" s="152">
        <v>-1.2901584875999999E-3</v>
      </c>
      <c r="AF279" s="178">
        <v>1.5034441359999999</v>
      </c>
      <c r="AG279" s="177">
        <v>1332659.5804000001</v>
      </c>
      <c r="AH279" s="177">
        <v>41084.120459999998</v>
      </c>
      <c r="AI279" s="127">
        <v>3.8928421926999995E-2</v>
      </c>
      <c r="AJ279" s="127">
        <v>0.59473213801000002</v>
      </c>
      <c r="AK279" s="127">
        <v>0</v>
      </c>
    </row>
    <row r="280" spans="1:37" ht="14.65" customHeight="1" x14ac:dyDescent="0.25">
      <c r="A280" s="39"/>
      <c r="B280" s="128">
        <v>39354713000199</v>
      </c>
      <c r="C280" s="124" t="s">
        <v>7890</v>
      </c>
      <c r="D280" s="121"/>
      <c r="E280" s="125" t="s">
        <v>7738</v>
      </c>
      <c r="F280" s="125" t="s">
        <v>160</v>
      </c>
      <c r="G280" s="125" t="s">
        <v>5073</v>
      </c>
      <c r="H280" s="126">
        <v>0.01</v>
      </c>
      <c r="I280" s="126">
        <v>0.01</v>
      </c>
      <c r="J280" s="126">
        <v>0.01</v>
      </c>
      <c r="K280" s="125" t="s">
        <v>212</v>
      </c>
      <c r="L280" s="125" t="s">
        <v>212</v>
      </c>
      <c r="M280" s="152">
        <v>3.0000000000000001E-3</v>
      </c>
      <c r="N280" s="127" t="s">
        <v>44</v>
      </c>
      <c r="O280" s="154">
        <v>44195</v>
      </c>
      <c r="P280" s="152">
        <v>1.7354723159E-2</v>
      </c>
      <c r="Q280" s="152">
        <v>4.8036821370000003E-2</v>
      </c>
      <c r="R280" s="152">
        <v>8.9401885151999996E-2</v>
      </c>
      <c r="S280" s="152">
        <v>0.17774293204</v>
      </c>
      <c r="T280" s="152">
        <v>0.28750025097000004</v>
      </c>
      <c r="U280" s="152">
        <v>1.6436292762</v>
      </c>
      <c r="V280" s="152">
        <v>1.1775496707000002</v>
      </c>
      <c r="W280" s="152">
        <v>0.77995674543999993</v>
      </c>
      <c r="X280" s="152">
        <v>0.70560160095000002</v>
      </c>
      <c r="Y280" s="152">
        <v>0.68546308050999993</v>
      </c>
      <c r="Z280" s="152">
        <v>2.2774150912999998E-2</v>
      </c>
      <c r="AA280" s="152">
        <v>2.3726421756999998E-2</v>
      </c>
      <c r="AB280" s="175">
        <v>-0.9880996246</v>
      </c>
      <c r="AC280" s="174">
        <v>-0.77571329734000005</v>
      </c>
      <c r="AD280" s="152">
        <v>-1.8133941888999999E-2</v>
      </c>
      <c r="AE280" s="152">
        <v>-2.321076142E-2</v>
      </c>
      <c r="AF280" s="178">
        <v>1.4118563479999999</v>
      </c>
      <c r="AG280" s="177">
        <v>365621.80361</v>
      </c>
      <c r="AH280" s="177">
        <v>-130325.47077</v>
      </c>
      <c r="AI280" s="127">
        <v>0</v>
      </c>
      <c r="AJ280" s="127">
        <v>0</v>
      </c>
      <c r="AK280" s="127">
        <v>0</v>
      </c>
    </row>
    <row r="281" spans="1:37" ht="14.65" customHeight="1" x14ac:dyDescent="0.25">
      <c r="A281" s="39"/>
      <c r="B281" s="128">
        <v>39354724000179</v>
      </c>
      <c r="C281" s="124" t="s">
        <v>7891</v>
      </c>
      <c r="D281" s="121"/>
      <c r="E281" s="125" t="s">
        <v>7738</v>
      </c>
      <c r="F281" s="125" t="s">
        <v>160</v>
      </c>
      <c r="G281" s="125" t="s">
        <v>5073</v>
      </c>
      <c r="H281" s="126">
        <v>0.01</v>
      </c>
      <c r="I281" s="126">
        <v>0.01</v>
      </c>
      <c r="J281" s="126">
        <v>0.01</v>
      </c>
      <c r="K281" s="125" t="s">
        <v>219</v>
      </c>
      <c r="L281" s="125" t="s">
        <v>219</v>
      </c>
      <c r="M281" s="152">
        <v>3.0000000000000001E-3</v>
      </c>
      <c r="N281" s="127" t="s">
        <v>44</v>
      </c>
      <c r="O281" s="154">
        <v>44195</v>
      </c>
      <c r="P281" s="152">
        <v>2.0614093482000002E-2</v>
      </c>
      <c r="Q281" s="152">
        <v>5.4755915024000006E-2</v>
      </c>
      <c r="R281" s="152">
        <v>4.1681892422000003E-2</v>
      </c>
      <c r="S281" s="152">
        <v>0.11956078370000001</v>
      </c>
      <c r="T281" s="152">
        <v>0.21504421606000002</v>
      </c>
      <c r="U281" s="152">
        <v>1.9523173743000002</v>
      </c>
      <c r="V281" s="152">
        <v>1.3422580400999999</v>
      </c>
      <c r="W281" s="152">
        <v>0.36363968278999997</v>
      </c>
      <c r="X281" s="152">
        <v>0.47463085831999996</v>
      </c>
      <c r="Y281" s="152">
        <v>0.51271214646999996</v>
      </c>
      <c r="Z281" s="152">
        <v>5.1107790158000002E-2</v>
      </c>
      <c r="AA281" s="152">
        <v>5.0322227338E-2</v>
      </c>
      <c r="AB281" s="175">
        <v>-1.2625445139</v>
      </c>
      <c r="AC281" s="174">
        <v>-0.93537869542999996</v>
      </c>
      <c r="AD281" s="152">
        <v>-6.1870105014999996E-2</v>
      </c>
      <c r="AE281" s="152">
        <v>-6.5170244954999998E-2</v>
      </c>
      <c r="AF281" s="178">
        <v>1.2374845699999999</v>
      </c>
      <c r="AG281" s="177">
        <v>183129.70413999999</v>
      </c>
      <c r="AH281" s="177">
        <v>-26002.367310000001</v>
      </c>
      <c r="AI281" s="127">
        <v>0</v>
      </c>
      <c r="AJ281" s="127">
        <v>0</v>
      </c>
      <c r="AK281" s="127">
        <v>0</v>
      </c>
    </row>
    <row r="282" spans="1:37" ht="14.65" customHeight="1" x14ac:dyDescent="0.25">
      <c r="A282" s="39"/>
      <c r="B282" s="128">
        <v>39342722000160</v>
      </c>
      <c r="C282" s="124" t="s">
        <v>7892</v>
      </c>
      <c r="D282" s="121"/>
      <c r="E282" s="125" t="s">
        <v>7738</v>
      </c>
      <c r="F282" s="125" t="s">
        <v>160</v>
      </c>
      <c r="G282" s="125" t="s">
        <v>5073</v>
      </c>
      <c r="H282" s="126">
        <v>0.01</v>
      </c>
      <c r="I282" s="126">
        <v>0.01</v>
      </c>
      <c r="J282" s="126">
        <v>0.01</v>
      </c>
      <c r="K282" s="125" t="s">
        <v>211</v>
      </c>
      <c r="L282" s="125" t="s">
        <v>211</v>
      </c>
      <c r="M282" s="152">
        <v>3.0000000000000001E-3</v>
      </c>
      <c r="N282" s="127" t="s">
        <v>44</v>
      </c>
      <c r="O282" s="154">
        <v>44195</v>
      </c>
      <c r="P282" s="152">
        <v>2.9561659442999998E-2</v>
      </c>
      <c r="Q282" s="152">
        <v>7.6209507784E-2</v>
      </c>
      <c r="R282" s="152">
        <v>8.1752019406999998E-2</v>
      </c>
      <c r="S282" s="152">
        <v>0.20966028061</v>
      </c>
      <c r="T282" s="152">
        <v>0.36061282808</v>
      </c>
      <c r="U282" s="152">
        <v>2.7997225001999997</v>
      </c>
      <c r="V282" s="152">
        <v>1.8681602620000002</v>
      </c>
      <c r="W282" s="152">
        <v>0.71321805889000001</v>
      </c>
      <c r="X282" s="152">
        <v>0.83230667995999996</v>
      </c>
      <c r="Y282" s="152">
        <v>0.85977935383000004</v>
      </c>
      <c r="Z282" s="152">
        <v>3.7553636101000001E-2</v>
      </c>
      <c r="AA282" s="152">
        <v>3.3596449821999996E-2</v>
      </c>
      <c r="AB282" s="175">
        <v>-0.77174100620999997</v>
      </c>
      <c r="AC282" s="174">
        <v>-0.88047908817999998</v>
      </c>
      <c r="AD282" s="152">
        <v>-2.9319833622E-2</v>
      </c>
      <c r="AE282" s="152">
        <v>-6.3296660842000002E-2</v>
      </c>
      <c r="AF282" s="178">
        <v>1.3431390830000001</v>
      </c>
      <c r="AG282" s="177">
        <v>899629.36156999995</v>
      </c>
      <c r="AH282" s="177">
        <v>-430616.59127999999</v>
      </c>
      <c r="AI282" s="127">
        <v>0</v>
      </c>
      <c r="AJ282" s="127">
        <v>0</v>
      </c>
      <c r="AK282" s="127">
        <v>0</v>
      </c>
    </row>
    <row r="283" spans="1:37" ht="14.65" customHeight="1" x14ac:dyDescent="0.25">
      <c r="A283" s="39"/>
      <c r="B283" s="128">
        <v>4857834000179</v>
      </c>
      <c r="C283" s="124" t="s">
        <v>7893</v>
      </c>
      <c r="D283" s="121" t="s">
        <v>3266</v>
      </c>
      <c r="E283" s="125" t="s">
        <v>7738</v>
      </c>
      <c r="F283" s="125" t="s">
        <v>160</v>
      </c>
      <c r="G283" s="125" t="s">
        <v>7894</v>
      </c>
      <c r="H283" s="126">
        <v>0.01</v>
      </c>
      <c r="I283" s="126">
        <v>0.01</v>
      </c>
      <c r="J283" s="126">
        <v>0.01</v>
      </c>
      <c r="K283" s="125" t="s">
        <v>211</v>
      </c>
      <c r="L283" s="125" t="s">
        <v>211</v>
      </c>
      <c r="M283" s="152">
        <v>2E-3</v>
      </c>
      <c r="N283" s="127" t="s">
        <v>44</v>
      </c>
      <c r="O283" s="154">
        <v>37770</v>
      </c>
      <c r="P283" s="152">
        <v>1.0257776704999999E-2</v>
      </c>
      <c r="Q283" s="152">
        <v>3.9998412045000001E-2</v>
      </c>
      <c r="R283" s="152">
        <v>0.11174859992</v>
      </c>
      <c r="S283" s="152">
        <v>0.24581207895999999</v>
      </c>
      <c r="T283" s="152">
        <v>0.40950943845999999</v>
      </c>
      <c r="U283" s="152">
        <v>0.97149242577999995</v>
      </c>
      <c r="V283" s="152">
        <v>0.98050028268</v>
      </c>
      <c r="W283" s="152">
        <v>0.97491315933</v>
      </c>
      <c r="X283" s="152">
        <v>0.97582162312999998</v>
      </c>
      <c r="Y283" s="152">
        <v>0.97635949964999991</v>
      </c>
      <c r="Z283" s="152">
        <v>7.7223944907000002E-4</v>
      </c>
      <c r="AA283" s="152">
        <v>2.0841322165999999E-3</v>
      </c>
      <c r="AB283" s="175">
        <v>-8.4097439730999994</v>
      </c>
      <c r="AC283" s="174">
        <v>-4.4794613037</v>
      </c>
      <c r="AD283" s="152">
        <v>0</v>
      </c>
      <c r="AE283" s="152">
        <v>-2.5286874891999999E-3</v>
      </c>
      <c r="AF283" s="178">
        <v>9.3215581289999996</v>
      </c>
      <c r="AG283" s="177">
        <v>13762208.372</v>
      </c>
      <c r="AH283" s="177">
        <v>1144338.6433999999</v>
      </c>
      <c r="AI283" s="127">
        <v>0</v>
      </c>
      <c r="AJ283" s="127">
        <v>0</v>
      </c>
      <c r="AK283" s="127">
        <v>0</v>
      </c>
    </row>
    <row r="284" spans="1:37" ht="14.65" customHeight="1" x14ac:dyDescent="0.25">
      <c r="A284" s="39"/>
      <c r="B284" s="128">
        <v>2297087000136</v>
      </c>
      <c r="C284" s="124" t="s">
        <v>7895</v>
      </c>
      <c r="D284" s="121" t="s">
        <v>3266</v>
      </c>
      <c r="E284" s="125" t="s">
        <v>7738</v>
      </c>
      <c r="F284" s="125" t="s">
        <v>160</v>
      </c>
      <c r="G284" s="125" t="s">
        <v>5073</v>
      </c>
      <c r="H284" s="126">
        <v>1000</v>
      </c>
      <c r="I284" s="126">
        <v>0.01</v>
      </c>
      <c r="J284" s="126">
        <v>50</v>
      </c>
      <c r="K284" s="125" t="s">
        <v>219</v>
      </c>
      <c r="L284" s="125" t="s">
        <v>219</v>
      </c>
      <c r="M284" s="152">
        <v>1.3000000000000001E-2</v>
      </c>
      <c r="N284" s="127" t="s">
        <v>44</v>
      </c>
      <c r="O284" s="154">
        <v>37092</v>
      </c>
      <c r="P284" s="152">
        <v>1.9818128588999999E-2</v>
      </c>
      <c r="Q284" s="152">
        <v>5.1411993391999998E-2</v>
      </c>
      <c r="R284" s="152">
        <v>3.1515275363E-2</v>
      </c>
      <c r="S284" s="152">
        <v>9.773769106699999E-2</v>
      </c>
      <c r="T284" s="152">
        <v>0.17989382994</v>
      </c>
      <c r="U284" s="152">
        <v>1.8769332158000001</v>
      </c>
      <c r="V284" s="152">
        <v>1.2602868833</v>
      </c>
      <c r="W284" s="152">
        <v>0.27494444398000001</v>
      </c>
      <c r="X284" s="152">
        <v>0.38799782639999997</v>
      </c>
      <c r="Y284" s="152">
        <v>0.42890598677000003</v>
      </c>
      <c r="Z284" s="152">
        <v>5.1109107149000001E-2</v>
      </c>
      <c r="AA284" s="152">
        <v>5.8988794232000007E-2</v>
      </c>
      <c r="AB284" s="175">
        <v>-1.4420699654</v>
      </c>
      <c r="AC284" s="174">
        <v>7.9852345096999996E-2</v>
      </c>
      <c r="AD284" s="152">
        <v>-6.5074816482000003E-2</v>
      </c>
      <c r="AE284" s="152">
        <v>-0.16237764801000001</v>
      </c>
      <c r="AF284" s="178">
        <v>15.019936980000001</v>
      </c>
      <c r="AG284" s="177">
        <v>70667.614709999994</v>
      </c>
      <c r="AH284" s="177">
        <v>-17082.570100000001</v>
      </c>
      <c r="AI284" s="127">
        <v>0</v>
      </c>
      <c r="AJ284" s="127">
        <v>0</v>
      </c>
      <c r="AK284" s="127">
        <v>0</v>
      </c>
    </row>
    <row r="285" spans="1:37" ht="14.65" customHeight="1" x14ac:dyDescent="0.25">
      <c r="A285" s="39"/>
      <c r="B285" s="128">
        <v>5102500000158</v>
      </c>
      <c r="C285" s="124" t="s">
        <v>7896</v>
      </c>
      <c r="D285" s="121"/>
      <c r="E285" s="125" t="s">
        <v>7738</v>
      </c>
      <c r="F285" s="125" t="s">
        <v>160</v>
      </c>
      <c r="G285" s="125" t="s">
        <v>6163</v>
      </c>
      <c r="H285" s="126">
        <v>0.01</v>
      </c>
      <c r="I285" s="126">
        <v>0.01</v>
      </c>
      <c r="J285" s="126">
        <v>0.01</v>
      </c>
      <c r="K285" s="125" t="s">
        <v>211</v>
      </c>
      <c r="L285" s="125" t="s">
        <v>211</v>
      </c>
      <c r="M285" s="152">
        <v>1.7500000000000002E-2</v>
      </c>
      <c r="N285" s="127" t="s">
        <v>44</v>
      </c>
      <c r="O285" s="154">
        <v>37433</v>
      </c>
      <c r="P285" s="152">
        <v>9.0562990281000001E-3</v>
      </c>
      <c r="Q285" s="152">
        <v>3.5005683797999995E-2</v>
      </c>
      <c r="R285" s="152">
        <v>9.5387543713999989E-2</v>
      </c>
      <c r="S285" s="152">
        <v>0.20946774873999999</v>
      </c>
      <c r="T285" s="152">
        <v>0.34794309226999998</v>
      </c>
      <c r="U285" s="152">
        <v>0.85770300569000002</v>
      </c>
      <c r="V285" s="152">
        <v>0.85811113753000001</v>
      </c>
      <c r="W285" s="152">
        <v>0.83217661488000005</v>
      </c>
      <c r="X285" s="152">
        <v>0.83154236943000004</v>
      </c>
      <c r="Y285" s="152">
        <v>0.82957195014999996</v>
      </c>
      <c r="Z285" s="152">
        <v>8.1861232771999993E-4</v>
      </c>
      <c r="AA285" s="152">
        <v>2.5861390846000001E-3</v>
      </c>
      <c r="AB285" s="175">
        <v>-42.274693348</v>
      </c>
      <c r="AC285" s="174">
        <v>-63.913889505999997</v>
      </c>
      <c r="AD285" s="152">
        <v>0</v>
      </c>
      <c r="AE285" s="152">
        <v>-6.8596122957000001E-5</v>
      </c>
      <c r="AF285" s="178">
        <v>6.5968778219999997</v>
      </c>
      <c r="AG285" s="177">
        <v>1242369.7592</v>
      </c>
      <c r="AH285" s="177">
        <v>-280134.50715000002</v>
      </c>
      <c r="AI285" s="127">
        <v>0</v>
      </c>
      <c r="AJ285" s="127">
        <v>0.10269076540000001</v>
      </c>
      <c r="AK285" s="127">
        <v>0</v>
      </c>
    </row>
    <row r="286" spans="1:37" ht="14.65" customHeight="1" x14ac:dyDescent="0.25">
      <c r="A286" s="39"/>
      <c r="B286" s="128">
        <v>5080623000135</v>
      </c>
      <c r="C286" s="124" t="s">
        <v>7897</v>
      </c>
      <c r="D286" s="121"/>
      <c r="E286" s="125" t="s">
        <v>7738</v>
      </c>
      <c r="F286" s="125" t="s">
        <v>160</v>
      </c>
      <c r="G286" s="125" t="s">
        <v>3328</v>
      </c>
      <c r="H286" s="126">
        <v>50</v>
      </c>
      <c r="I286" s="126">
        <v>50</v>
      </c>
      <c r="J286" s="126">
        <v>0.01</v>
      </c>
      <c r="K286" s="125" t="s">
        <v>211</v>
      </c>
      <c r="L286" s="125" t="s">
        <v>211</v>
      </c>
      <c r="M286" s="152">
        <v>1.4999999999999999E-2</v>
      </c>
      <c r="N286" s="127" t="s">
        <v>44</v>
      </c>
      <c r="O286" s="154">
        <v>37455</v>
      </c>
      <c r="P286" s="152">
        <v>9.2603923257999991E-3</v>
      </c>
      <c r="Q286" s="152">
        <v>3.5825571505000001E-2</v>
      </c>
      <c r="R286" s="152">
        <v>9.7985788343000008E-2</v>
      </c>
      <c r="S286" s="152">
        <v>0.21524853699000002</v>
      </c>
      <c r="T286" s="152">
        <v>0.35817901331999996</v>
      </c>
      <c r="U286" s="152">
        <v>0.87703225204000002</v>
      </c>
      <c r="V286" s="152">
        <v>0.87820943863000001</v>
      </c>
      <c r="W286" s="152">
        <v>0.85484412823</v>
      </c>
      <c r="X286" s="152">
        <v>0.85449086812999997</v>
      </c>
      <c r="Y286" s="152">
        <v>0.85397661049999996</v>
      </c>
      <c r="Z286" s="152">
        <v>8.4694941558000004E-4</v>
      </c>
      <c r="AA286" s="152">
        <v>2.8011704827000002E-3</v>
      </c>
      <c r="AB286" s="175">
        <v>-32.908393228000001</v>
      </c>
      <c r="AC286" s="174">
        <v>-20.636583912999999</v>
      </c>
      <c r="AD286" s="152">
        <v>0</v>
      </c>
      <c r="AE286" s="152">
        <v>-2.4301992476999999E-3</v>
      </c>
      <c r="AF286" s="178">
        <v>6.0879063670000004</v>
      </c>
      <c r="AG286" s="177">
        <v>110929.77423</v>
      </c>
      <c r="AH286" s="177">
        <v>2900.1796399999998</v>
      </c>
      <c r="AI286" s="127">
        <v>6.6639530426999989E-4</v>
      </c>
      <c r="AJ286" s="127">
        <v>0.10092291595000001</v>
      </c>
      <c r="AK286" s="127">
        <v>0</v>
      </c>
    </row>
    <row r="287" spans="1:37" ht="14.65" customHeight="1" x14ac:dyDescent="0.25">
      <c r="A287" s="39"/>
      <c r="B287" s="128">
        <v>19303792000100</v>
      </c>
      <c r="C287" s="124" t="s">
        <v>7898</v>
      </c>
      <c r="D287" s="121"/>
      <c r="E287" s="125" t="s">
        <v>7738</v>
      </c>
      <c r="F287" s="125" t="s">
        <v>160</v>
      </c>
      <c r="G287" s="125" t="s">
        <v>3328</v>
      </c>
      <c r="H287" s="126">
        <v>0.01</v>
      </c>
      <c r="I287" s="126">
        <v>0.01</v>
      </c>
      <c r="J287" s="126">
        <v>0.01</v>
      </c>
      <c r="K287" s="125" t="s">
        <v>211</v>
      </c>
      <c r="L287" s="125" t="s">
        <v>211</v>
      </c>
      <c r="M287" s="152">
        <v>6.9999999999999993E-3</v>
      </c>
      <c r="N287" s="127" t="s">
        <v>44</v>
      </c>
      <c r="O287" s="154">
        <v>41675</v>
      </c>
      <c r="P287" s="152">
        <v>9.9130433791000012E-3</v>
      </c>
      <c r="Q287" s="152">
        <v>3.8562479561999999E-2</v>
      </c>
      <c r="R287" s="152">
        <v>0.10705409418</v>
      </c>
      <c r="S287" s="152">
        <v>0.23548187400000001</v>
      </c>
      <c r="T287" s="152">
        <v>0.39195924986000003</v>
      </c>
      <c r="U287" s="152">
        <v>0.93884345862000007</v>
      </c>
      <c r="V287" s="152">
        <v>0.94530058014999996</v>
      </c>
      <c r="W287" s="152">
        <v>0.93395751938999994</v>
      </c>
      <c r="X287" s="152">
        <v>0.9348129086100001</v>
      </c>
      <c r="Y287" s="152">
        <v>0.93451603583999998</v>
      </c>
      <c r="Z287" s="152">
        <v>8.1433973221000007E-4</v>
      </c>
      <c r="AA287" s="152">
        <v>2.4047764561000002E-3</v>
      </c>
      <c r="AB287" s="175">
        <v>-17.139377412000002</v>
      </c>
      <c r="AC287" s="174">
        <v>-9.1828093313999997</v>
      </c>
      <c r="AD287" s="152">
        <v>0</v>
      </c>
      <c r="AE287" s="152">
        <v>-1.6939017276E-3</v>
      </c>
      <c r="AF287" s="178">
        <v>2.583247847</v>
      </c>
      <c r="AG287" s="177">
        <v>9317035.0015999991</v>
      </c>
      <c r="AH287" s="177">
        <v>-425895.07724000001</v>
      </c>
      <c r="AI287" s="127">
        <v>6.6632086349000007E-4</v>
      </c>
      <c r="AJ287" s="127">
        <v>0.10091164219</v>
      </c>
      <c r="AK287" s="127">
        <v>0</v>
      </c>
    </row>
    <row r="288" spans="1:37" ht="14.65" customHeight="1" x14ac:dyDescent="0.25">
      <c r="A288" s="39"/>
      <c r="B288" s="128">
        <v>4288944000167</v>
      </c>
      <c r="C288" s="124" t="s">
        <v>7899</v>
      </c>
      <c r="D288" s="121"/>
      <c r="E288" s="125" t="s">
        <v>7738</v>
      </c>
      <c r="F288" s="125" t="s">
        <v>160</v>
      </c>
      <c r="G288" s="125" t="s">
        <v>3328</v>
      </c>
      <c r="H288" s="126">
        <v>0.01</v>
      </c>
      <c r="I288" s="126">
        <v>0.01</v>
      </c>
      <c r="J288" s="126">
        <v>0.01</v>
      </c>
      <c r="K288" s="125" t="s">
        <v>211</v>
      </c>
      <c r="L288" s="125" t="s">
        <v>211</v>
      </c>
      <c r="M288" s="152">
        <v>5.0000000000000001E-3</v>
      </c>
      <c r="N288" s="127" t="s">
        <v>44</v>
      </c>
      <c r="O288" s="154">
        <v>37694</v>
      </c>
      <c r="P288" s="152">
        <v>1.0048323214999998E-2</v>
      </c>
      <c r="Q288" s="152">
        <v>3.9092167564000004E-2</v>
      </c>
      <c r="R288" s="152">
        <v>0.10868279686999999</v>
      </c>
      <c r="S288" s="152">
        <v>0.23908252717</v>
      </c>
      <c r="T288" s="152">
        <v>0.39827963044000003</v>
      </c>
      <c r="U288" s="152">
        <v>0.95165552688999999</v>
      </c>
      <c r="V288" s="152">
        <v>0.95828507651999995</v>
      </c>
      <c r="W288" s="152">
        <v>0.94816658942999998</v>
      </c>
      <c r="X288" s="152">
        <v>0.94910673517999999</v>
      </c>
      <c r="Y288" s="152">
        <v>0.94958519675999997</v>
      </c>
      <c r="Z288" s="152">
        <v>8.4220830964000005E-4</v>
      </c>
      <c r="AA288" s="152">
        <v>2.7773564782999998E-3</v>
      </c>
      <c r="AB288" s="175">
        <v>-11.972804760000001</v>
      </c>
      <c r="AC288" s="174">
        <v>-4.9671976043999999</v>
      </c>
      <c r="AD288" s="152">
        <v>0</v>
      </c>
      <c r="AE288" s="152">
        <v>-1.6465815532E-3</v>
      </c>
      <c r="AF288" s="178">
        <v>9.4071682630000009</v>
      </c>
      <c r="AG288" s="177">
        <v>49903.255449999997</v>
      </c>
      <c r="AH288" s="177">
        <v>-17232.993900000001</v>
      </c>
      <c r="AI288" s="127">
        <v>6.6641679136999999E-4</v>
      </c>
      <c r="AJ288" s="127">
        <v>0.10092617007999999</v>
      </c>
      <c r="AK288" s="127">
        <v>0</v>
      </c>
    </row>
    <row r="289" spans="1:37" ht="14.65" customHeight="1" x14ac:dyDescent="0.25">
      <c r="A289" s="39"/>
      <c r="B289" s="128">
        <v>4061548000100</v>
      </c>
      <c r="C289" s="124" t="s">
        <v>7900</v>
      </c>
      <c r="D289" s="121"/>
      <c r="E289" s="125" t="s">
        <v>7738</v>
      </c>
      <c r="F289" s="125" t="s">
        <v>160</v>
      </c>
      <c r="G289" s="125" t="s">
        <v>3328</v>
      </c>
      <c r="H289" s="126">
        <v>90000</v>
      </c>
      <c r="I289" s="126">
        <v>100</v>
      </c>
      <c r="J289" s="126">
        <v>50</v>
      </c>
      <c r="K289" s="125" t="s">
        <v>211</v>
      </c>
      <c r="L289" s="125" t="s">
        <v>211</v>
      </c>
      <c r="M289" s="152">
        <v>8.0000000000000002E-3</v>
      </c>
      <c r="N289" s="127" t="s">
        <v>44</v>
      </c>
      <c r="O289" s="154">
        <v>36798</v>
      </c>
      <c r="P289" s="152">
        <v>9.8553058668999997E-3</v>
      </c>
      <c r="Q289" s="152">
        <v>3.9639992536E-2</v>
      </c>
      <c r="R289" s="152">
        <v>0.10856002859</v>
      </c>
      <c r="S289" s="152">
        <v>0.23837593866999998</v>
      </c>
      <c r="T289" s="152">
        <v>0.39548942068000004</v>
      </c>
      <c r="U289" s="152">
        <v>0.93337526045999997</v>
      </c>
      <c r="V289" s="152">
        <v>0.97171417313000008</v>
      </c>
      <c r="W289" s="152">
        <v>0.94709553879999997</v>
      </c>
      <c r="X289" s="152">
        <v>0.94630172925</v>
      </c>
      <c r="Y289" s="152">
        <v>0.94293273029999991</v>
      </c>
      <c r="Z289" s="152">
        <v>9.4953155115000008E-4</v>
      </c>
      <c r="AA289" s="152">
        <v>3.8122598444000001E-3</v>
      </c>
      <c r="AB289" s="175">
        <v>-8.1734326593999995</v>
      </c>
      <c r="AC289" s="174">
        <v>-2.4580276686000002</v>
      </c>
      <c r="AD289" s="152">
        <v>0</v>
      </c>
      <c r="AE289" s="152">
        <v>-1.0399272387000001E-2</v>
      </c>
      <c r="AF289" s="178">
        <v>13.564737013</v>
      </c>
      <c r="AG289" s="177">
        <v>745442.52830000001</v>
      </c>
      <c r="AH289" s="177">
        <v>-71386.195940000005</v>
      </c>
      <c r="AI289" s="127">
        <v>0.12243686318999999</v>
      </c>
      <c r="AJ289" s="127">
        <v>0.25618404626000002</v>
      </c>
      <c r="AK289" s="127">
        <v>0</v>
      </c>
    </row>
    <row r="290" spans="1:37" ht="14.65" customHeight="1" x14ac:dyDescent="0.25">
      <c r="A290" s="39"/>
      <c r="B290" s="128">
        <v>4528776000130</v>
      </c>
      <c r="C290" s="124" t="s">
        <v>7901</v>
      </c>
      <c r="D290" s="121"/>
      <c r="E290" s="125" t="s">
        <v>7738</v>
      </c>
      <c r="F290" s="125" t="s">
        <v>160</v>
      </c>
      <c r="G290" s="125" t="s">
        <v>3328</v>
      </c>
      <c r="H290" s="126">
        <v>200</v>
      </c>
      <c r="I290" s="126">
        <v>50</v>
      </c>
      <c r="J290" s="126">
        <v>50</v>
      </c>
      <c r="K290" s="125" t="s">
        <v>211</v>
      </c>
      <c r="L290" s="125" t="s">
        <v>211</v>
      </c>
      <c r="M290" s="152">
        <v>0.01</v>
      </c>
      <c r="N290" s="127" t="s">
        <v>44</v>
      </c>
      <c r="O290" s="154">
        <v>37733</v>
      </c>
      <c r="P290" s="152">
        <v>9.6932309134000003E-3</v>
      </c>
      <c r="Q290" s="152">
        <v>3.8955460333E-2</v>
      </c>
      <c r="R290" s="152">
        <v>0.10630778631</v>
      </c>
      <c r="S290" s="152">
        <v>0.23333230971999999</v>
      </c>
      <c r="T290" s="152">
        <v>0.38707004750000001</v>
      </c>
      <c r="U290" s="152">
        <v>0.91802548298000008</v>
      </c>
      <c r="V290" s="152">
        <v>0.95493390651999999</v>
      </c>
      <c r="W290" s="152">
        <v>0.92744660686000002</v>
      </c>
      <c r="X290" s="152">
        <v>0.9262795960600001</v>
      </c>
      <c r="Y290" s="152">
        <v>0.92285911486000005</v>
      </c>
      <c r="Z290" s="152">
        <v>9.4915826179999994E-4</v>
      </c>
      <c r="AA290" s="152">
        <v>2.7955426164000003E-3</v>
      </c>
      <c r="AB290" s="175">
        <v>-11.215222344000001</v>
      </c>
      <c r="AC290" s="174">
        <v>-7.3874305014999999</v>
      </c>
      <c r="AD290" s="152">
        <v>0</v>
      </c>
      <c r="AE290" s="152">
        <v>-2.7852768163000004E-3</v>
      </c>
      <c r="AF290" s="178">
        <v>8.5905444220000007</v>
      </c>
      <c r="AG290" s="177">
        <v>95215.372140000007</v>
      </c>
      <c r="AH290" s="177">
        <v>-12576.66553</v>
      </c>
      <c r="AI290" s="127">
        <v>0.12244580567</v>
      </c>
      <c r="AJ290" s="127">
        <v>0.25620275729999997</v>
      </c>
      <c r="AK290" s="127">
        <v>0</v>
      </c>
    </row>
    <row r="291" spans="1:37" ht="14.65" customHeight="1" x14ac:dyDescent="0.25">
      <c r="A291" s="39"/>
      <c r="B291" s="128">
        <v>3504010000152</v>
      </c>
      <c r="C291" s="124" t="s">
        <v>7902</v>
      </c>
      <c r="D291" s="121"/>
      <c r="E291" s="125" t="s">
        <v>7738</v>
      </c>
      <c r="F291" s="125" t="s">
        <v>160</v>
      </c>
      <c r="G291" s="125" t="s">
        <v>6802</v>
      </c>
      <c r="H291" s="126">
        <v>0.01</v>
      </c>
      <c r="I291" s="126">
        <v>0.01</v>
      </c>
      <c r="J291" s="126">
        <v>0.01</v>
      </c>
      <c r="K291" s="125" t="s">
        <v>211</v>
      </c>
      <c r="L291" s="125" t="s">
        <v>211</v>
      </c>
      <c r="M291" s="152">
        <v>3.0000000000000001E-3</v>
      </c>
      <c r="N291" s="127" t="s">
        <v>44</v>
      </c>
      <c r="O291" s="154">
        <v>36487</v>
      </c>
      <c r="P291" s="152">
        <v>1.02457551E-2</v>
      </c>
      <c r="Q291" s="152">
        <v>4.0009909567999997E-2</v>
      </c>
      <c r="R291" s="152">
        <v>0.1116582923</v>
      </c>
      <c r="S291" s="152">
        <v>0.24564016613</v>
      </c>
      <c r="T291" s="152">
        <v>0.40888001154000003</v>
      </c>
      <c r="U291" s="152">
        <v>0.97035388492999997</v>
      </c>
      <c r="V291" s="152">
        <v>0.98078212697</v>
      </c>
      <c r="W291" s="152">
        <v>0.97412530082999993</v>
      </c>
      <c r="X291" s="152">
        <v>0.97513916578999993</v>
      </c>
      <c r="Y291" s="152">
        <v>0.97485880908</v>
      </c>
      <c r="Z291" s="152">
        <v>7.9027418057999994E-4</v>
      </c>
      <c r="AA291" s="152">
        <v>9.8643196455000005E-3</v>
      </c>
      <c r="AB291" s="175">
        <v>-7.5725519299000004</v>
      </c>
      <c r="AC291" s="174">
        <v>-0.62928141765000001</v>
      </c>
      <c r="AD291" s="152">
        <v>0</v>
      </c>
      <c r="AE291" s="152">
        <v>-4.3569222506000004E-2</v>
      </c>
      <c r="AF291" s="178">
        <v>15.810837958</v>
      </c>
      <c r="AG291" s="177">
        <v>1703818.733</v>
      </c>
      <c r="AH291" s="177">
        <v>-60314.468769999999</v>
      </c>
      <c r="AI291" s="127">
        <v>0</v>
      </c>
      <c r="AJ291" s="127">
        <v>0</v>
      </c>
      <c r="AK291" s="127">
        <v>0</v>
      </c>
    </row>
    <row r="292" spans="1:37" ht="14.65" customHeight="1" x14ac:dyDescent="0.25">
      <c r="A292" s="39"/>
      <c r="B292" s="128">
        <v>1996007000178</v>
      </c>
      <c r="C292" s="124" t="s">
        <v>7903</v>
      </c>
      <c r="D292" s="121"/>
      <c r="E292" s="125" t="s">
        <v>7738</v>
      </c>
      <c r="F292" s="125" t="s">
        <v>160</v>
      </c>
      <c r="G292" s="125" t="s">
        <v>3328</v>
      </c>
      <c r="H292" s="126">
        <v>0.01</v>
      </c>
      <c r="I292" s="126">
        <v>0.01</v>
      </c>
      <c r="J292" s="126">
        <v>0.01</v>
      </c>
      <c r="K292" s="125" t="s">
        <v>211</v>
      </c>
      <c r="L292" s="125" t="s">
        <v>211</v>
      </c>
      <c r="M292" s="152">
        <v>0.01</v>
      </c>
      <c r="N292" s="127" t="s">
        <v>44</v>
      </c>
      <c r="O292" s="154">
        <v>35754</v>
      </c>
      <c r="P292" s="152">
        <v>9.7028330711000001E-3</v>
      </c>
      <c r="Q292" s="152">
        <v>3.845845656E-2</v>
      </c>
      <c r="R292" s="152">
        <v>0.10582187768000001</v>
      </c>
      <c r="S292" s="152">
        <v>0.23335658846000001</v>
      </c>
      <c r="T292" s="152">
        <v>0.38565241649999998</v>
      </c>
      <c r="U292" s="152">
        <v>0.91893488310999993</v>
      </c>
      <c r="V292" s="152">
        <v>0.94275061434999996</v>
      </c>
      <c r="W292" s="152">
        <v>0.92320746002000009</v>
      </c>
      <c r="X292" s="152">
        <v>0.92637597747</v>
      </c>
      <c r="Y292" s="152">
        <v>0.91947917445000005</v>
      </c>
      <c r="Z292" s="152">
        <v>8.6506689582999997E-4</v>
      </c>
      <c r="AA292" s="152">
        <v>5.1135044432999996E-3</v>
      </c>
      <c r="AB292" s="175">
        <v>-14.770815688000001</v>
      </c>
      <c r="AC292" s="174">
        <v>-2.3175513846000002</v>
      </c>
      <c r="AD292" s="152">
        <v>0</v>
      </c>
      <c r="AE292" s="152">
        <v>-1.0415015217000001E-2</v>
      </c>
      <c r="AF292" s="178">
        <v>23.914501777000002</v>
      </c>
      <c r="AG292" s="177">
        <v>3537899.1748000002</v>
      </c>
      <c r="AH292" s="177">
        <v>-378836.36761999998</v>
      </c>
      <c r="AI292" s="127">
        <v>6.8538750514999996E-2</v>
      </c>
      <c r="AJ292" s="127">
        <v>0.21067494058000003</v>
      </c>
      <c r="AK292" s="127">
        <v>0</v>
      </c>
    </row>
    <row r="293" spans="1:37" ht="14.65" customHeight="1" x14ac:dyDescent="0.25">
      <c r="A293" s="39"/>
      <c r="B293" s="128">
        <v>10304401000199</v>
      </c>
      <c r="C293" s="124" t="s">
        <v>7904</v>
      </c>
      <c r="D293" s="121"/>
      <c r="E293" s="125" t="s">
        <v>7738</v>
      </c>
      <c r="F293" s="125" t="s">
        <v>160</v>
      </c>
      <c r="G293" s="125" t="s">
        <v>3328</v>
      </c>
      <c r="H293" s="126">
        <v>50000</v>
      </c>
      <c r="I293" s="126">
        <v>0.01</v>
      </c>
      <c r="J293" s="126">
        <v>500</v>
      </c>
      <c r="K293" s="125" t="s">
        <v>211</v>
      </c>
      <c r="L293" s="125" t="s">
        <v>211</v>
      </c>
      <c r="M293" s="152">
        <v>6.9999999999999993E-3</v>
      </c>
      <c r="N293" s="127" t="s">
        <v>44</v>
      </c>
      <c r="O293" s="154">
        <v>39706</v>
      </c>
      <c r="P293" s="152">
        <v>9.9496434668000008E-3</v>
      </c>
      <c r="Q293" s="152">
        <v>3.9697311153000001E-2</v>
      </c>
      <c r="R293" s="152">
        <v>0.10944792724999999</v>
      </c>
      <c r="S293" s="152">
        <v>0.24101915432999999</v>
      </c>
      <c r="T293" s="152">
        <v>0.39907420359000001</v>
      </c>
      <c r="U293" s="152">
        <v>0.94230977583999997</v>
      </c>
      <c r="V293" s="152">
        <v>0.97311925191000004</v>
      </c>
      <c r="W293" s="152">
        <v>0.95484171268999996</v>
      </c>
      <c r="X293" s="152">
        <v>0.95679473271999993</v>
      </c>
      <c r="Y293" s="152">
        <v>0.95147963181999995</v>
      </c>
      <c r="Z293" s="152">
        <v>8.8553217609000008E-4</v>
      </c>
      <c r="AA293" s="152">
        <v>2.1598201539000002E-3</v>
      </c>
      <c r="AB293" s="175">
        <v>-8.1848483081999994</v>
      </c>
      <c r="AC293" s="174">
        <v>-5.7686402360000004</v>
      </c>
      <c r="AD293" s="152">
        <v>0</v>
      </c>
      <c r="AE293" s="152">
        <v>-2.7432195738999999E-3</v>
      </c>
      <c r="AF293" s="178">
        <v>4.2219248159999996</v>
      </c>
      <c r="AG293" s="177">
        <v>1830484.1672</v>
      </c>
      <c r="AH293" s="177">
        <v>-81523.878200000006</v>
      </c>
      <c r="AI293" s="127">
        <v>8.9134469067000011E-2</v>
      </c>
      <c r="AJ293" s="127">
        <v>0.22806175454000002</v>
      </c>
      <c r="AK293" s="127">
        <v>0</v>
      </c>
    </row>
    <row r="294" spans="1:37" ht="14.65" customHeight="1" x14ac:dyDescent="0.25">
      <c r="A294" s="39"/>
      <c r="B294" s="128">
        <v>4128562000176</v>
      </c>
      <c r="C294" s="124" t="s">
        <v>7905</v>
      </c>
      <c r="D294" s="121"/>
      <c r="E294" s="125" t="s">
        <v>7738</v>
      </c>
      <c r="F294" s="125" t="s">
        <v>160</v>
      </c>
      <c r="G294" s="125" t="s">
        <v>3328</v>
      </c>
      <c r="H294" s="126">
        <v>1000</v>
      </c>
      <c r="I294" s="126">
        <v>1000</v>
      </c>
      <c r="J294" s="126">
        <v>1000</v>
      </c>
      <c r="K294" s="125" t="s">
        <v>211</v>
      </c>
      <c r="L294" s="125" t="s">
        <v>211</v>
      </c>
      <c r="M294" s="152">
        <v>2.5000000000000001E-3</v>
      </c>
      <c r="N294" s="127" t="s">
        <v>44</v>
      </c>
      <c r="O294" s="154">
        <v>36977</v>
      </c>
      <c r="P294" s="152">
        <v>1.0622081798E-2</v>
      </c>
      <c r="Q294" s="152">
        <v>4.2703633030999999E-2</v>
      </c>
      <c r="R294" s="152">
        <v>0.11412179676999999</v>
      </c>
      <c r="S294" s="152">
        <v>0.25986929550999999</v>
      </c>
      <c r="T294" s="152">
        <v>0.42412489407000004</v>
      </c>
      <c r="U294" s="152">
        <v>1.0059949937999999</v>
      </c>
      <c r="V294" s="152">
        <v>1.0468146638</v>
      </c>
      <c r="W294" s="152">
        <v>0.99561731889000005</v>
      </c>
      <c r="X294" s="152">
        <v>1.0316257802</v>
      </c>
      <c r="Y294" s="152">
        <v>1.0112059221</v>
      </c>
      <c r="Z294" s="152">
        <v>1.6037715492999999E-3</v>
      </c>
      <c r="AA294" s="152">
        <v>4.6587009625999997E-3</v>
      </c>
      <c r="AB294" s="175">
        <v>-0.31622050924</v>
      </c>
      <c r="AC294" s="174">
        <v>-0.47807076248000002</v>
      </c>
      <c r="AD294" s="152">
        <v>-2.6950099707999999E-4</v>
      </c>
      <c r="AE294" s="152">
        <v>-1.8181351004E-2</v>
      </c>
      <c r="AF294" s="178">
        <v>14.120723428</v>
      </c>
      <c r="AG294" s="177">
        <v>17487488.469000001</v>
      </c>
      <c r="AH294" s="177">
        <v>-601372.67833000002</v>
      </c>
      <c r="AI294" s="127">
        <v>0.24237194158</v>
      </c>
      <c r="AJ294" s="127">
        <v>0.1076136206</v>
      </c>
      <c r="AK294" s="127">
        <v>0</v>
      </c>
    </row>
    <row r="295" spans="1:37" ht="14.65" customHeight="1" x14ac:dyDescent="0.25">
      <c r="A295" s="39"/>
      <c r="B295" s="128">
        <v>25244537000128</v>
      </c>
      <c r="C295" s="124" t="s">
        <v>7906</v>
      </c>
      <c r="D295" s="121" t="s">
        <v>3266</v>
      </c>
      <c r="E295" s="125" t="s">
        <v>7738</v>
      </c>
      <c r="F295" s="125" t="s">
        <v>160</v>
      </c>
      <c r="G295" s="125" t="s">
        <v>6802</v>
      </c>
      <c r="H295" s="126">
        <v>1000</v>
      </c>
      <c r="I295" s="126">
        <v>1000</v>
      </c>
      <c r="J295" s="126">
        <v>1000</v>
      </c>
      <c r="K295" s="125" t="s">
        <v>211</v>
      </c>
      <c r="L295" s="125" t="s">
        <v>211</v>
      </c>
      <c r="M295" s="152">
        <v>1.5E-3</v>
      </c>
      <c r="N295" s="127" t="s">
        <v>44</v>
      </c>
      <c r="O295" s="154">
        <v>42636</v>
      </c>
      <c r="P295" s="152">
        <v>1.0379384030000001E-2</v>
      </c>
      <c r="Q295" s="152">
        <v>4.0562876949000001E-2</v>
      </c>
      <c r="R295" s="152">
        <v>0.11348778129999999</v>
      </c>
      <c r="S295" s="152">
        <v>0.24977810524999999</v>
      </c>
      <c r="T295" s="152">
        <v>0.41591773054000003</v>
      </c>
      <c r="U295" s="152">
        <v>0.98300959939999999</v>
      </c>
      <c r="V295" s="152">
        <v>0.99433728195000004</v>
      </c>
      <c r="W295" s="152">
        <v>0.99008606361000007</v>
      </c>
      <c r="X295" s="152">
        <v>0.99156590319000004</v>
      </c>
      <c r="Y295" s="152">
        <v>0.99163826068000005</v>
      </c>
      <c r="Z295" s="152">
        <v>7.8989282962999994E-4</v>
      </c>
      <c r="AA295" s="152">
        <v>2.4238395474E-3</v>
      </c>
      <c r="AB295" s="175">
        <v>-2.9088460400999998</v>
      </c>
      <c r="AC295" s="174">
        <v>-3.3397801016000002</v>
      </c>
      <c r="AD295" s="152">
        <v>0</v>
      </c>
      <c r="AE295" s="152">
        <v>-2.2969530595E-3</v>
      </c>
      <c r="AF295" s="178">
        <v>1.9811620000000001</v>
      </c>
      <c r="AG295" s="177">
        <v>2287883.7102999999</v>
      </c>
      <c r="AH295" s="177">
        <v>-20574.636569999999</v>
      </c>
      <c r="AI295" s="127">
        <v>0</v>
      </c>
      <c r="AJ295" s="127">
        <v>0</v>
      </c>
      <c r="AK295" s="127">
        <v>0</v>
      </c>
    </row>
    <row r="296" spans="1:37" ht="14.65" customHeight="1" x14ac:dyDescent="0.25">
      <c r="A296" s="39"/>
      <c r="B296" s="128">
        <v>4061224000164</v>
      </c>
      <c r="C296" s="124" t="s">
        <v>7907</v>
      </c>
      <c r="D296" s="121"/>
      <c r="E296" s="125" t="s">
        <v>7738</v>
      </c>
      <c r="F296" s="125" t="s">
        <v>160</v>
      </c>
      <c r="G296" s="125" t="s">
        <v>3328</v>
      </c>
      <c r="H296" s="126">
        <v>0.01</v>
      </c>
      <c r="I296" s="126">
        <v>0.01</v>
      </c>
      <c r="J296" s="126">
        <v>0.01</v>
      </c>
      <c r="K296" s="125" t="s">
        <v>211</v>
      </c>
      <c r="L296" s="125" t="s">
        <v>211</v>
      </c>
      <c r="M296" s="152">
        <v>5.0000000000000001E-3</v>
      </c>
      <c r="N296" s="127" t="s">
        <v>44</v>
      </c>
      <c r="O296" s="154">
        <v>36798</v>
      </c>
      <c r="P296" s="152">
        <v>1.0110449436999999E-2</v>
      </c>
      <c r="Q296" s="152">
        <v>4.0389494361000006E-2</v>
      </c>
      <c r="R296" s="152">
        <v>0.1116878595</v>
      </c>
      <c r="S296" s="152">
        <v>0.24598522917000001</v>
      </c>
      <c r="T296" s="152">
        <v>0.40750910085000003</v>
      </c>
      <c r="U296" s="152">
        <v>0.95753937055999994</v>
      </c>
      <c r="V296" s="152">
        <v>0.99008707130000007</v>
      </c>
      <c r="W296" s="152">
        <v>0.97438324988999991</v>
      </c>
      <c r="X296" s="152">
        <v>0.97650899263000002</v>
      </c>
      <c r="Y296" s="152">
        <v>0.97159026005000004</v>
      </c>
      <c r="Z296" s="152">
        <v>8.8874584182999994E-4</v>
      </c>
      <c r="AA296" s="152">
        <v>3.8168830705999999E-3</v>
      </c>
      <c r="AB296" s="175">
        <v>-4.6020407764</v>
      </c>
      <c r="AC296" s="174">
        <v>-1.2779622138</v>
      </c>
      <c r="AD296" s="152">
        <v>0</v>
      </c>
      <c r="AE296" s="152">
        <v>-1.0375409665E-2</v>
      </c>
      <c r="AF296" s="178">
        <v>14.608139715</v>
      </c>
      <c r="AG296" s="177">
        <v>11120544.854</v>
      </c>
      <c r="AH296" s="177">
        <v>-1232008.8922999999</v>
      </c>
      <c r="AI296" s="127">
        <v>9.1340317944999999E-2</v>
      </c>
      <c r="AJ296" s="127">
        <v>0.22992167748</v>
      </c>
      <c r="AK296" s="127">
        <v>0</v>
      </c>
    </row>
    <row r="297" spans="1:37" ht="14.65" customHeight="1" x14ac:dyDescent="0.25">
      <c r="A297" s="39"/>
      <c r="B297" s="128">
        <v>5943661000174</v>
      </c>
      <c r="C297" s="124" t="s">
        <v>7908</v>
      </c>
      <c r="D297" s="121"/>
      <c r="E297" s="125" t="s">
        <v>7738</v>
      </c>
      <c r="F297" s="125" t="s">
        <v>160</v>
      </c>
      <c r="G297" s="125" t="s">
        <v>3328</v>
      </c>
      <c r="H297" s="126">
        <v>0.01</v>
      </c>
      <c r="I297" s="126">
        <v>0.01</v>
      </c>
      <c r="J297" s="126">
        <v>0.01</v>
      </c>
      <c r="K297" s="125" t="s">
        <v>211</v>
      </c>
      <c r="L297" s="125" t="s">
        <v>211</v>
      </c>
      <c r="M297" s="152">
        <v>0.01</v>
      </c>
      <c r="N297" s="127" t="s">
        <v>44</v>
      </c>
      <c r="O297" s="154">
        <v>37964</v>
      </c>
      <c r="P297" s="152">
        <v>9.6750056382000002E-3</v>
      </c>
      <c r="Q297" s="152">
        <v>3.7567888823000002E-2</v>
      </c>
      <c r="R297" s="152">
        <v>0.10374988001</v>
      </c>
      <c r="S297" s="152">
        <v>0.22810366794</v>
      </c>
      <c r="T297" s="152">
        <v>0.37950345017999998</v>
      </c>
      <c r="U297" s="152">
        <v>0.91629940555999989</v>
      </c>
      <c r="V297" s="152">
        <v>0.92091969973999999</v>
      </c>
      <c r="W297" s="152">
        <v>0.90513101172999999</v>
      </c>
      <c r="X297" s="152">
        <v>0.90552300127999996</v>
      </c>
      <c r="Y297" s="152">
        <v>0.90481870240000006</v>
      </c>
      <c r="Z297" s="152">
        <v>8.1497257689000003E-4</v>
      </c>
      <c r="AA297" s="152">
        <v>2.4091605041000001E-3</v>
      </c>
      <c r="AB297" s="175">
        <v>-24.627365073</v>
      </c>
      <c r="AC297" s="174">
        <v>-11.023400626000001</v>
      </c>
      <c r="AD297" s="152">
        <v>0</v>
      </c>
      <c r="AE297" s="152">
        <v>-1.8606084212999998E-3</v>
      </c>
      <c r="AF297" s="178">
        <v>7.301305836</v>
      </c>
      <c r="AG297" s="177">
        <v>37904044.571999997</v>
      </c>
      <c r="AH297" s="177">
        <v>-5530806.2867999999</v>
      </c>
      <c r="AI297" s="127">
        <v>6.6632848775E-4</v>
      </c>
      <c r="AJ297" s="127">
        <v>0.10091279685</v>
      </c>
      <c r="AK297" s="127">
        <v>0</v>
      </c>
    </row>
    <row r="298" spans="1:37" ht="14.65" customHeight="1" x14ac:dyDescent="0.25">
      <c r="A298" s="39"/>
      <c r="B298" s="128">
        <v>756851000169</v>
      </c>
      <c r="C298" s="124" t="s">
        <v>7909</v>
      </c>
      <c r="D298" s="121"/>
      <c r="E298" s="125" t="s">
        <v>7738</v>
      </c>
      <c r="F298" s="125" t="s">
        <v>160</v>
      </c>
      <c r="G298" s="125" t="s">
        <v>3328</v>
      </c>
      <c r="H298" s="126">
        <v>50</v>
      </c>
      <c r="I298" s="126">
        <v>0.01</v>
      </c>
      <c r="J298" s="126">
        <v>0.01</v>
      </c>
      <c r="K298" s="125" t="s">
        <v>211</v>
      </c>
      <c r="L298" s="125" t="s">
        <v>211</v>
      </c>
      <c r="M298" s="152">
        <v>1.7500000000000002E-2</v>
      </c>
      <c r="N298" s="127" t="s">
        <v>44</v>
      </c>
      <c r="O298" s="154">
        <v>34918</v>
      </c>
      <c r="P298" s="152">
        <v>9.0569270195999998E-3</v>
      </c>
      <c r="Q298" s="152">
        <v>3.5008862180000003E-2</v>
      </c>
      <c r="R298" s="152">
        <v>9.5418985186999997E-2</v>
      </c>
      <c r="S298" s="152">
        <v>0.20970626022000002</v>
      </c>
      <c r="T298" s="152">
        <v>0.34870613596</v>
      </c>
      <c r="U298" s="152">
        <v>0.85776248145</v>
      </c>
      <c r="V298" s="152">
        <v>0.85818905072999996</v>
      </c>
      <c r="W298" s="152">
        <v>0.83245091547000005</v>
      </c>
      <c r="X298" s="152">
        <v>0.83248920921000003</v>
      </c>
      <c r="Y298" s="152">
        <v>0.83139121215</v>
      </c>
      <c r="Z298" s="152">
        <v>8.1216121026E-4</v>
      </c>
      <c r="AA298" s="152">
        <v>1.0489736755000001E-2</v>
      </c>
      <c r="AB298" s="175">
        <v>-43.393066881999999</v>
      </c>
      <c r="AC298" s="174">
        <v>-2.1587944126999998</v>
      </c>
      <c r="AD298" s="152">
        <v>0</v>
      </c>
      <c r="AE298" s="152">
        <v>-3.6352547290000002E-2</v>
      </c>
      <c r="AF298" s="178">
        <v>30.75080698</v>
      </c>
      <c r="AG298" s="177">
        <v>2502985.4737999998</v>
      </c>
      <c r="AH298" s="177">
        <v>-178352.55827000001</v>
      </c>
      <c r="AI298" s="127">
        <v>6.6636195287999992E-4</v>
      </c>
      <c r="AJ298" s="127">
        <v>0.10091786501</v>
      </c>
      <c r="AK298" s="127">
        <v>0</v>
      </c>
    </row>
    <row r="299" spans="1:37" ht="14.65" customHeight="1" x14ac:dyDescent="0.25">
      <c r="A299" s="39"/>
      <c r="B299" s="128">
        <v>45103742000180</v>
      </c>
      <c r="C299" s="124" t="s">
        <v>7910</v>
      </c>
      <c r="D299" s="121"/>
      <c r="E299" s="125" t="s">
        <v>7738</v>
      </c>
      <c r="F299" s="125" t="s">
        <v>160</v>
      </c>
      <c r="G299" s="125" t="s">
        <v>6163</v>
      </c>
      <c r="H299" s="126">
        <v>0.01</v>
      </c>
      <c r="I299" s="126">
        <v>0.01</v>
      </c>
      <c r="J299" s="126">
        <v>0.01</v>
      </c>
      <c r="K299" s="125" t="s">
        <v>211</v>
      </c>
      <c r="L299" s="125" t="s">
        <v>211</v>
      </c>
      <c r="M299" s="152">
        <v>1.4999999999999999E-2</v>
      </c>
      <c r="N299" s="127" t="s">
        <v>44</v>
      </c>
      <c r="O299" s="154">
        <v>44676</v>
      </c>
      <c r="P299" s="152">
        <v>8.3651675449999997E-3</v>
      </c>
      <c r="Q299" s="152">
        <v>3.2130558106999996E-2</v>
      </c>
      <c r="R299" s="152">
        <v>8.6518889319000009E-2</v>
      </c>
      <c r="S299" s="152">
        <v>0.18984567792000001</v>
      </c>
      <c r="T299" s="152">
        <v>0.31424912019000001</v>
      </c>
      <c r="U299" s="152">
        <v>0.79224739865999994</v>
      </c>
      <c r="V299" s="152">
        <v>0.78763180077000006</v>
      </c>
      <c r="W299" s="152">
        <v>0.75480501577000003</v>
      </c>
      <c r="X299" s="152">
        <v>0.75364692557000001</v>
      </c>
      <c r="Y299" s="152">
        <v>0.74923819803000002</v>
      </c>
      <c r="Z299" s="152">
        <v>7.4071006714000005E-4</v>
      </c>
      <c r="AA299" s="152">
        <v>1.1792686719999999E-3</v>
      </c>
      <c r="AB299" s="175">
        <v>-107.23438925000001</v>
      </c>
      <c r="AC299" s="174">
        <v>-28.329198718000001</v>
      </c>
      <c r="AD299" s="152">
        <v>0</v>
      </c>
      <c r="AE299" s="152">
        <v>-1.4324279958E-3</v>
      </c>
      <c r="AF299" s="178">
        <v>1.3131680779999999</v>
      </c>
      <c r="AG299" s="177">
        <v>3158025.6826999998</v>
      </c>
      <c r="AH299" s="177">
        <v>240072.23220999999</v>
      </c>
      <c r="AI299" s="127">
        <v>0</v>
      </c>
      <c r="AJ299" s="127">
        <v>7.252652720500001E-2</v>
      </c>
      <c r="AK299" s="127">
        <v>0</v>
      </c>
    </row>
    <row r="300" spans="1:37" ht="14.65" customHeight="1" x14ac:dyDescent="0.25">
      <c r="A300" s="39"/>
      <c r="B300" s="128">
        <v>22051699000151</v>
      </c>
      <c r="C300" s="124" t="s">
        <v>7911</v>
      </c>
      <c r="D300" s="121" t="s">
        <v>3310</v>
      </c>
      <c r="E300" s="125" t="s">
        <v>7738</v>
      </c>
      <c r="F300" s="125" t="s">
        <v>160</v>
      </c>
      <c r="G300" s="125" t="s">
        <v>6163</v>
      </c>
      <c r="H300" s="126">
        <v>0.01</v>
      </c>
      <c r="I300" s="126">
        <v>0.01</v>
      </c>
      <c r="J300" s="126">
        <v>0.01</v>
      </c>
      <c r="K300" s="125" t="s">
        <v>211</v>
      </c>
      <c r="L300" s="125" t="s">
        <v>211</v>
      </c>
      <c r="M300" s="152">
        <v>1.2500000000000001E-2</v>
      </c>
      <c r="N300" s="127" t="s">
        <v>44</v>
      </c>
      <c r="O300" s="154">
        <v>42278</v>
      </c>
      <c r="P300" s="152">
        <v>9.4708808064999997E-3</v>
      </c>
      <c r="Q300" s="152">
        <v>3.6443832810999999E-2</v>
      </c>
      <c r="R300" s="152">
        <v>0.10032323047</v>
      </c>
      <c r="S300" s="152">
        <v>0.22056605714999999</v>
      </c>
      <c r="T300" s="152">
        <v>0.36692752292999997</v>
      </c>
      <c r="U300" s="152">
        <v>0.89696717269000004</v>
      </c>
      <c r="V300" s="152">
        <v>0.89336517491</v>
      </c>
      <c r="W300" s="152">
        <v>0.87523635772000008</v>
      </c>
      <c r="X300" s="152">
        <v>0.87560029111000004</v>
      </c>
      <c r="Y300" s="152">
        <v>0.87483495872999995</v>
      </c>
      <c r="Z300" s="152">
        <v>7.5843428467000003E-4</v>
      </c>
      <c r="AA300" s="152">
        <v>2.4945482917000002E-3</v>
      </c>
      <c r="AB300" s="175">
        <v>-53.348578930999999</v>
      </c>
      <c r="AC300" s="174">
        <v>-23.014940046</v>
      </c>
      <c r="AD300" s="152">
        <v>0</v>
      </c>
      <c r="AE300" s="152">
        <v>-1.3480698451000001E-3</v>
      </c>
      <c r="AF300" s="178">
        <v>1.97291208</v>
      </c>
      <c r="AG300" s="177">
        <v>2073271.5185</v>
      </c>
      <c r="AH300" s="177">
        <v>-382235.72285999998</v>
      </c>
      <c r="AI300" s="127">
        <v>0</v>
      </c>
      <c r="AJ300" s="127">
        <v>4.1198422505999997E-2</v>
      </c>
      <c r="AK300" s="127">
        <v>0</v>
      </c>
    </row>
    <row r="301" spans="1:37" ht="14.65" customHeight="1" x14ac:dyDescent="0.25">
      <c r="A301" s="39"/>
      <c r="B301" s="128">
        <v>42592423000198</v>
      </c>
      <c r="C301" s="124" t="s">
        <v>7912</v>
      </c>
      <c r="D301" s="121"/>
      <c r="E301" s="125" t="s">
        <v>7738</v>
      </c>
      <c r="F301" s="125" t="s">
        <v>160</v>
      </c>
      <c r="G301" s="125" t="s">
        <v>6163</v>
      </c>
      <c r="H301" s="126">
        <v>150000</v>
      </c>
      <c r="I301" s="126">
        <v>10000</v>
      </c>
      <c r="J301" s="126">
        <v>0.01</v>
      </c>
      <c r="K301" s="125" t="s">
        <v>211</v>
      </c>
      <c r="L301" s="125" t="s">
        <v>211</v>
      </c>
      <c r="M301" s="152">
        <v>0.01</v>
      </c>
      <c r="N301" s="127" t="s">
        <v>44</v>
      </c>
      <c r="O301" s="154">
        <v>44469</v>
      </c>
      <c r="P301" s="152">
        <v>9.6523996981000004E-3</v>
      </c>
      <c r="Q301" s="152">
        <v>3.7483324643999998E-2</v>
      </c>
      <c r="R301" s="152">
        <v>0.10357355974</v>
      </c>
      <c r="S301" s="152">
        <v>0.22753526436000002</v>
      </c>
      <c r="T301" s="152">
        <v>0.37806911293000001</v>
      </c>
      <c r="U301" s="152">
        <v>0.91415844457999995</v>
      </c>
      <c r="V301" s="152">
        <v>0.91884673742</v>
      </c>
      <c r="W301" s="152">
        <v>0.90359276464999994</v>
      </c>
      <c r="X301" s="152">
        <v>0.90326656009999995</v>
      </c>
      <c r="Y301" s="152">
        <v>0.90139893068999999</v>
      </c>
      <c r="Z301" s="152">
        <v>8.1794494990999997E-4</v>
      </c>
      <c r="AA301" s="152">
        <v>1.0705277100000001E-3</v>
      </c>
      <c r="AB301" s="175">
        <v>-24.250351965</v>
      </c>
      <c r="AC301" s="174">
        <v>-37.157997575000003</v>
      </c>
      <c r="AD301" s="152">
        <v>0</v>
      </c>
      <c r="AE301" s="152">
        <v>0</v>
      </c>
      <c r="AF301" s="178">
        <v>1.440393606</v>
      </c>
      <c r="AG301" s="177">
        <v>7660551.9107999997</v>
      </c>
      <c r="AH301" s="177">
        <v>-412585.68881000002</v>
      </c>
      <c r="AI301" s="127">
        <v>0</v>
      </c>
      <c r="AJ301" s="127">
        <v>0.10268651723</v>
      </c>
      <c r="AK301" s="127">
        <v>0</v>
      </c>
    </row>
    <row r="302" spans="1:37" ht="14.65" customHeight="1" x14ac:dyDescent="0.25">
      <c r="A302" s="39"/>
      <c r="B302" s="128">
        <v>42592357000156</v>
      </c>
      <c r="C302" s="124" t="s">
        <v>7913</v>
      </c>
      <c r="D302" s="121"/>
      <c r="E302" s="125" t="s">
        <v>7738</v>
      </c>
      <c r="F302" s="125" t="s">
        <v>160</v>
      </c>
      <c r="G302" s="125" t="s">
        <v>6163</v>
      </c>
      <c r="H302" s="126">
        <v>0.01</v>
      </c>
      <c r="I302" s="126">
        <v>0.01</v>
      </c>
      <c r="J302" s="126">
        <v>0.01</v>
      </c>
      <c r="K302" s="125" t="s">
        <v>211</v>
      </c>
      <c r="L302" s="125" t="s">
        <v>211</v>
      </c>
      <c r="M302" s="152">
        <v>1.7500000000000002E-2</v>
      </c>
      <c r="N302" s="127" t="s">
        <v>44</v>
      </c>
      <c r="O302" s="154">
        <v>44469</v>
      </c>
      <c r="P302" s="152">
        <v>8.0726490578000003E-3</v>
      </c>
      <c r="Q302" s="152">
        <v>3.0821012939000001E-2</v>
      </c>
      <c r="R302" s="152">
        <v>8.5142299889000003E-2</v>
      </c>
      <c r="S302" s="152">
        <v>0.18902004799</v>
      </c>
      <c r="T302" s="152">
        <v>0.31482694319999999</v>
      </c>
      <c r="U302" s="152">
        <v>0.76454358886999996</v>
      </c>
      <c r="V302" s="152">
        <v>0.75553029116999992</v>
      </c>
      <c r="W302" s="152">
        <v>0.74279542324999992</v>
      </c>
      <c r="X302" s="152">
        <v>0.75036935050999998</v>
      </c>
      <c r="Y302" s="152">
        <v>0.75061585367999994</v>
      </c>
      <c r="Z302" s="152">
        <v>6.7087750469999995E-4</v>
      </c>
      <c r="AA302" s="152">
        <v>9.7772312785999993E-4</v>
      </c>
      <c r="AB302" s="175">
        <v>-69.019814382000007</v>
      </c>
      <c r="AC302" s="174">
        <v>-82.878959234000007</v>
      </c>
      <c r="AD302" s="152">
        <v>0</v>
      </c>
      <c r="AE302" s="152">
        <v>0</v>
      </c>
      <c r="AF302" s="178">
        <v>1.36664842</v>
      </c>
      <c r="AG302" s="177">
        <v>22377198.438999999</v>
      </c>
      <c r="AH302" s="177">
        <v>1554649.9553</v>
      </c>
      <c r="AI302" s="127">
        <v>0</v>
      </c>
      <c r="AJ302" s="127">
        <v>8.4424980015000012E-2</v>
      </c>
      <c r="AK302" s="127">
        <v>0</v>
      </c>
    </row>
    <row r="303" spans="1:37" ht="14.65" customHeight="1" x14ac:dyDescent="0.25">
      <c r="A303" s="39"/>
      <c r="B303" s="128">
        <v>42592390000186</v>
      </c>
      <c r="C303" s="124" t="s">
        <v>7914</v>
      </c>
      <c r="D303" s="121"/>
      <c r="E303" s="125" t="s">
        <v>7738</v>
      </c>
      <c r="F303" s="125" t="s">
        <v>160</v>
      </c>
      <c r="G303" s="125" t="s">
        <v>6163</v>
      </c>
      <c r="H303" s="126">
        <v>30000</v>
      </c>
      <c r="I303" s="126">
        <v>3000</v>
      </c>
      <c r="J303" s="126">
        <v>0.01</v>
      </c>
      <c r="K303" s="125" t="s">
        <v>211</v>
      </c>
      <c r="L303" s="125" t="s">
        <v>211</v>
      </c>
      <c r="M303" s="152">
        <v>1.7500000000000002E-2</v>
      </c>
      <c r="N303" s="127" t="s">
        <v>44</v>
      </c>
      <c r="O303" s="154">
        <v>44469</v>
      </c>
      <c r="P303" s="152">
        <v>9.0397840576999997E-3</v>
      </c>
      <c r="Q303" s="152">
        <v>3.4940971622000001E-2</v>
      </c>
      <c r="R303" s="152">
        <v>9.5235096919999998E-2</v>
      </c>
      <c r="S303" s="152">
        <v>0.20908211206000002</v>
      </c>
      <c r="T303" s="152">
        <v>0.34729172975</v>
      </c>
      <c r="U303" s="152">
        <v>0.85613890763</v>
      </c>
      <c r="V303" s="152">
        <v>0.85652481687999993</v>
      </c>
      <c r="W303" s="152">
        <v>0.83084664399000008</v>
      </c>
      <c r="X303" s="152">
        <v>0.83001147389999996</v>
      </c>
      <c r="Y303" s="152">
        <v>0.82801896034</v>
      </c>
      <c r="Z303" s="152">
        <v>8.1988881554999999E-4</v>
      </c>
      <c r="AA303" s="152">
        <v>1.0740952286999999E-3</v>
      </c>
      <c r="AB303" s="175">
        <v>-42.117401426999997</v>
      </c>
      <c r="AC303" s="174">
        <v>-63.205609072000001</v>
      </c>
      <c r="AD303" s="152">
        <v>0</v>
      </c>
      <c r="AE303" s="152">
        <v>0</v>
      </c>
      <c r="AF303" s="178">
        <v>1.4020967280000001</v>
      </c>
      <c r="AG303" s="177">
        <v>2154126.3546000002</v>
      </c>
      <c r="AH303" s="177">
        <v>508113.09068000002</v>
      </c>
      <c r="AI303" s="127">
        <v>0</v>
      </c>
      <c r="AJ303" s="127">
        <v>0.10269101666</v>
      </c>
      <c r="AK303" s="127">
        <v>0</v>
      </c>
    </row>
    <row r="304" spans="1:37" ht="14.65" customHeight="1" x14ac:dyDescent="0.25">
      <c r="A304" s="39"/>
      <c r="B304" s="128">
        <v>2506721000101</v>
      </c>
      <c r="C304" s="124" t="s">
        <v>7915</v>
      </c>
      <c r="D304" s="121"/>
      <c r="E304" s="125" t="s">
        <v>7738</v>
      </c>
      <c r="F304" s="125" t="s">
        <v>160</v>
      </c>
      <c r="G304" s="125" t="s">
        <v>6163</v>
      </c>
      <c r="H304" s="126">
        <v>300000</v>
      </c>
      <c r="I304" s="126">
        <v>10000</v>
      </c>
      <c r="J304" s="126">
        <v>0.01</v>
      </c>
      <c r="K304" s="125" t="s">
        <v>211</v>
      </c>
      <c r="L304" s="125" t="s">
        <v>211</v>
      </c>
      <c r="M304" s="152">
        <v>5.0000000000000001E-3</v>
      </c>
      <c r="N304" s="127" t="s">
        <v>44</v>
      </c>
      <c r="O304" s="154">
        <v>35933</v>
      </c>
      <c r="P304" s="152">
        <v>1.0056776375E-2</v>
      </c>
      <c r="Q304" s="152">
        <v>3.9167091429999995E-2</v>
      </c>
      <c r="R304" s="152">
        <v>0.10910946015</v>
      </c>
      <c r="S304" s="152">
        <v>0.23989016403000002</v>
      </c>
      <c r="T304" s="152">
        <v>0.39893662401000002</v>
      </c>
      <c r="U304" s="152">
        <v>0.95245610789000001</v>
      </c>
      <c r="V304" s="152">
        <v>0.96012172122999995</v>
      </c>
      <c r="W304" s="152">
        <v>0.95188887007</v>
      </c>
      <c r="X304" s="152">
        <v>0.95231288159000005</v>
      </c>
      <c r="Y304" s="152">
        <v>0.9511516122</v>
      </c>
      <c r="Z304" s="152">
        <v>8.1764936636E-4</v>
      </c>
      <c r="AA304" s="152">
        <v>8.7190383748000002E-3</v>
      </c>
      <c r="AB304" s="175">
        <v>-12.14598569</v>
      </c>
      <c r="AC304" s="174">
        <v>-1.1442726717</v>
      </c>
      <c r="AD304" s="152">
        <v>0</v>
      </c>
      <c r="AE304" s="152">
        <v>-3.7505163681000001E-2</v>
      </c>
      <c r="AF304" s="178">
        <v>19.558003555999999</v>
      </c>
      <c r="AG304" s="177">
        <v>19696357.662999999</v>
      </c>
      <c r="AH304" s="177">
        <v>-145649.10352</v>
      </c>
      <c r="AI304" s="127">
        <v>0</v>
      </c>
      <c r="AJ304" s="127">
        <v>0.10268408193999999</v>
      </c>
      <c r="AK304" s="127">
        <v>0</v>
      </c>
    </row>
    <row r="305" spans="1:37" ht="14.65" customHeight="1" x14ac:dyDescent="0.25">
      <c r="A305" s="39"/>
      <c r="B305" s="128">
        <v>42592407000103</v>
      </c>
      <c r="C305" s="124" t="s">
        <v>7916</v>
      </c>
      <c r="D305" s="121"/>
      <c r="E305" s="125" t="s">
        <v>7738</v>
      </c>
      <c r="F305" s="125" t="s">
        <v>160</v>
      </c>
      <c r="G305" s="125" t="s">
        <v>6163</v>
      </c>
      <c r="H305" s="126">
        <v>70000</v>
      </c>
      <c r="I305" s="126">
        <v>5000</v>
      </c>
      <c r="J305" s="126">
        <v>0.01</v>
      </c>
      <c r="K305" s="125" t="s">
        <v>211</v>
      </c>
      <c r="L305" s="125" t="s">
        <v>211</v>
      </c>
      <c r="M305" s="152">
        <v>1.4999999999999999E-2</v>
      </c>
      <c r="N305" s="127" t="s">
        <v>44</v>
      </c>
      <c r="O305" s="154">
        <v>44469</v>
      </c>
      <c r="P305" s="152">
        <v>9.2496199850000006E-3</v>
      </c>
      <c r="Q305" s="152">
        <v>3.5775113252000001E-2</v>
      </c>
      <c r="R305" s="152">
        <v>9.7959034263000011E-2</v>
      </c>
      <c r="S305" s="152">
        <v>0.21511787053999998</v>
      </c>
      <c r="T305" s="152">
        <v>0.35733564457999994</v>
      </c>
      <c r="U305" s="152">
        <v>0.87601202632999997</v>
      </c>
      <c r="V305" s="152">
        <v>0.87697253123999996</v>
      </c>
      <c r="W305" s="152">
        <v>0.85461072123999993</v>
      </c>
      <c r="X305" s="152">
        <v>0.85397215012999994</v>
      </c>
      <c r="Y305" s="152">
        <v>0.85196583614999999</v>
      </c>
      <c r="Z305" s="152">
        <v>8.1816928250000006E-4</v>
      </c>
      <c r="AA305" s="152">
        <v>1.0798463965000001E-3</v>
      </c>
      <c r="AB305" s="175">
        <v>-36.699158245</v>
      </c>
      <c r="AC305" s="174">
        <v>-54.696812325000003</v>
      </c>
      <c r="AD305" s="152">
        <v>0</v>
      </c>
      <c r="AE305" s="152">
        <v>0</v>
      </c>
      <c r="AF305" s="178">
        <v>1.4144372199999999</v>
      </c>
      <c r="AG305" s="177">
        <v>1072102.0318</v>
      </c>
      <c r="AH305" s="177">
        <v>-99759.522880000004</v>
      </c>
      <c r="AI305" s="127">
        <v>0</v>
      </c>
      <c r="AJ305" s="127">
        <v>0.10269170364000001</v>
      </c>
      <c r="AK305" s="127">
        <v>0</v>
      </c>
    </row>
    <row r="306" spans="1:37" ht="14.65" customHeight="1" x14ac:dyDescent="0.25">
      <c r="A306" s="39"/>
      <c r="B306" s="128">
        <v>20743601000100</v>
      </c>
      <c r="C306" s="124" t="s">
        <v>7917</v>
      </c>
      <c r="D306" s="121"/>
      <c r="E306" s="125" t="s">
        <v>7738</v>
      </c>
      <c r="F306" s="125" t="s">
        <v>160</v>
      </c>
      <c r="G306" s="125" t="s">
        <v>6163</v>
      </c>
      <c r="H306" s="126">
        <v>10000000</v>
      </c>
      <c r="I306" s="126">
        <v>10000</v>
      </c>
      <c r="J306" s="126">
        <v>0.01</v>
      </c>
      <c r="K306" s="125" t="s">
        <v>211</v>
      </c>
      <c r="L306" s="125" t="s">
        <v>211</v>
      </c>
      <c r="M306" s="152">
        <v>2E-3</v>
      </c>
      <c r="N306" s="127" t="s">
        <v>44</v>
      </c>
      <c r="O306" s="154">
        <v>42034</v>
      </c>
      <c r="P306" s="152">
        <v>1.0298218724999999E-2</v>
      </c>
      <c r="Q306" s="152">
        <v>4.0175894451999997E-2</v>
      </c>
      <c r="R306" s="152">
        <v>0.11243385817</v>
      </c>
      <c r="S306" s="152">
        <v>0.24733749705000002</v>
      </c>
      <c r="T306" s="152">
        <v>0.41155867991</v>
      </c>
      <c r="U306" s="152">
        <v>0.97532260437999996</v>
      </c>
      <c r="V306" s="152">
        <v>0.98485099414999988</v>
      </c>
      <c r="W306" s="152">
        <v>0.9808914649499999</v>
      </c>
      <c r="X306" s="152">
        <v>0.98187720821000002</v>
      </c>
      <c r="Y306" s="152">
        <v>0.98124533662000002</v>
      </c>
      <c r="Z306" s="152">
        <v>8.1791662775000001E-4</v>
      </c>
      <c r="AA306" s="152">
        <v>2.5471217771000001E-3</v>
      </c>
      <c r="AB306" s="175">
        <v>-4.8275704057000004</v>
      </c>
      <c r="AC306" s="174">
        <v>-1.2921522441</v>
      </c>
      <c r="AD306" s="152">
        <v>0</v>
      </c>
      <c r="AE306" s="152">
        <v>-2.3542874877000002E-3</v>
      </c>
      <c r="AF306" s="178">
        <v>2.4670580800000002</v>
      </c>
      <c r="AG306" s="177">
        <v>31345313.874000002</v>
      </c>
      <c r="AH306" s="177">
        <v>-135497.84461999999</v>
      </c>
      <c r="AI306" s="127">
        <v>0</v>
      </c>
      <c r="AJ306" s="127">
        <v>0.10268276072</v>
      </c>
      <c r="AK306" s="127">
        <v>0</v>
      </c>
    </row>
    <row r="307" spans="1:37" ht="14.65" customHeight="1" x14ac:dyDescent="0.25">
      <c r="A307" s="39"/>
      <c r="B307" s="128">
        <v>43617343000102</v>
      </c>
      <c r="C307" s="124" t="s">
        <v>7918</v>
      </c>
      <c r="D307" s="121"/>
      <c r="E307" s="125" t="s">
        <v>7738</v>
      </c>
      <c r="F307" s="125" t="s">
        <v>160</v>
      </c>
      <c r="G307" s="125" t="s">
        <v>6163</v>
      </c>
      <c r="H307" s="126">
        <v>0.01</v>
      </c>
      <c r="I307" s="126">
        <v>0.01</v>
      </c>
      <c r="J307" s="126">
        <v>0.01</v>
      </c>
      <c r="K307" s="125" t="s">
        <v>211</v>
      </c>
      <c r="L307" s="125" t="s">
        <v>211</v>
      </c>
      <c r="M307" s="152">
        <v>1.95E-2</v>
      </c>
      <c r="N307" s="127" t="s">
        <v>44</v>
      </c>
      <c r="O307" s="154">
        <v>44564</v>
      </c>
      <c r="P307" s="152">
        <v>8.8971332660999995E-3</v>
      </c>
      <c r="Q307" s="152">
        <v>3.4345072494000005E-2</v>
      </c>
      <c r="R307" s="152">
        <v>9.3224200935000001E-2</v>
      </c>
      <c r="S307" s="152">
        <v>0.20459219484999999</v>
      </c>
      <c r="T307" s="152">
        <v>0.33952580181000003</v>
      </c>
      <c r="U307" s="152">
        <v>0.84262875163000006</v>
      </c>
      <c r="V307" s="152">
        <v>0.84191725539000006</v>
      </c>
      <c r="W307" s="152">
        <v>0.81330325678999993</v>
      </c>
      <c r="X307" s="152">
        <v>0.81218745842999995</v>
      </c>
      <c r="Y307" s="152">
        <v>0.80950330036999996</v>
      </c>
      <c r="Z307" s="152">
        <v>8.1826534049E-4</v>
      </c>
      <c r="AA307" s="152">
        <v>8.2323223730000009E-4</v>
      </c>
      <c r="AB307" s="175">
        <v>-47.078111077000003</v>
      </c>
      <c r="AC307" s="174">
        <v>-70.973660742999996</v>
      </c>
      <c r="AD307" s="152">
        <v>0</v>
      </c>
      <c r="AE307" s="152">
        <v>0</v>
      </c>
      <c r="AF307" s="178">
        <v>1.3734895119999999</v>
      </c>
      <c r="AG307" s="177">
        <v>16201691.102</v>
      </c>
      <c r="AH307" s="177">
        <v>-3117586.5551</v>
      </c>
      <c r="AI307" s="127">
        <v>0</v>
      </c>
      <c r="AJ307" s="127">
        <v>0.10268980287</v>
      </c>
      <c r="AK307" s="127">
        <v>0</v>
      </c>
    </row>
    <row r="308" spans="1:37" ht="14.65" customHeight="1" x14ac:dyDescent="0.25">
      <c r="A308" s="39"/>
      <c r="B308" s="128">
        <v>58340943000143</v>
      </c>
      <c r="C308" s="124" t="s">
        <v>7919</v>
      </c>
      <c r="D308" s="121"/>
      <c r="E308" s="125" t="s">
        <v>7738</v>
      </c>
      <c r="F308" s="125" t="s">
        <v>160</v>
      </c>
      <c r="G308" s="125" t="s">
        <v>3324</v>
      </c>
      <c r="H308" s="126">
        <v>0.01</v>
      </c>
      <c r="I308" s="126">
        <v>0.01</v>
      </c>
      <c r="J308" s="126">
        <v>0.01</v>
      </c>
      <c r="K308" s="125" t="s">
        <v>3251</v>
      </c>
      <c r="L308" s="125" t="s">
        <v>7581</v>
      </c>
      <c r="M308" s="152">
        <v>6.0000000000000001E-3</v>
      </c>
      <c r="N308" s="127" t="s">
        <v>44</v>
      </c>
      <c r="O308" s="154">
        <v>45709</v>
      </c>
      <c r="P308" s="152">
        <v>1.0761556454000001E-2</v>
      </c>
      <c r="Q308" s="152" t="s">
        <v>44</v>
      </c>
      <c r="R308" s="152" t="s">
        <v>44</v>
      </c>
      <c r="S308" s="152" t="s">
        <v>44</v>
      </c>
      <c r="T308" s="152" t="s">
        <v>44</v>
      </c>
      <c r="U308" s="152">
        <v>1.0192043447000001</v>
      </c>
      <c r="V308" s="152" t="s">
        <v>44</v>
      </c>
      <c r="W308" s="152" t="s">
        <v>44</v>
      </c>
      <c r="X308" s="152" t="s">
        <v>44</v>
      </c>
      <c r="Y308" s="152" t="s">
        <v>44</v>
      </c>
      <c r="Z308" s="152" t="s">
        <v>44</v>
      </c>
      <c r="AA308" s="152">
        <v>1.8660215771E-3</v>
      </c>
      <c r="AB308" s="175" t="s">
        <v>44</v>
      </c>
      <c r="AC308" s="174">
        <v>1.7759556766</v>
      </c>
      <c r="AD308" s="152">
        <v>-5.7518785213000002E-5</v>
      </c>
      <c r="AE308" s="152">
        <v>-5.7518785213000002E-5</v>
      </c>
      <c r="AF308" s="178">
        <v>1.0233867860000001</v>
      </c>
      <c r="AG308" s="177">
        <v>29318.44284</v>
      </c>
      <c r="AH308" s="177">
        <v>28842.102309999998</v>
      </c>
      <c r="AI308" s="127">
        <v>0.41140806077000003</v>
      </c>
      <c r="AJ308" s="127">
        <v>0.1614078652</v>
      </c>
      <c r="AK308" s="127">
        <v>0</v>
      </c>
    </row>
    <row r="309" spans="1:37" ht="14.65" customHeight="1" x14ac:dyDescent="0.25">
      <c r="A309" s="39"/>
      <c r="B309" s="128">
        <v>14106765000115</v>
      </c>
      <c r="C309" s="124" t="s">
        <v>7920</v>
      </c>
      <c r="D309" s="121"/>
      <c r="E309" s="125" t="s">
        <v>7738</v>
      </c>
      <c r="F309" s="125" t="s">
        <v>160</v>
      </c>
      <c r="G309" s="125" t="s">
        <v>6802</v>
      </c>
      <c r="H309" s="126">
        <v>0.01</v>
      </c>
      <c r="I309" s="126">
        <v>0.01</v>
      </c>
      <c r="J309" s="126">
        <v>0.01</v>
      </c>
      <c r="K309" s="125" t="s">
        <v>211</v>
      </c>
      <c r="L309" s="125" t="s">
        <v>211</v>
      </c>
      <c r="M309" s="152">
        <v>2E-3</v>
      </c>
      <c r="N309" s="127" t="s">
        <v>44</v>
      </c>
      <c r="O309" s="154">
        <v>40823</v>
      </c>
      <c r="P309" s="152">
        <v>1.0266685278000001E-2</v>
      </c>
      <c r="Q309" s="152">
        <v>3.9372701336000002E-2</v>
      </c>
      <c r="R309" s="152">
        <v>0.11040699404</v>
      </c>
      <c r="S309" s="152">
        <v>0.24263542768000002</v>
      </c>
      <c r="T309" s="152">
        <v>0.40323486527000002</v>
      </c>
      <c r="U309" s="152">
        <v>0.97233613799999996</v>
      </c>
      <c r="V309" s="152">
        <v>0.96516193558999996</v>
      </c>
      <c r="W309" s="152">
        <v>0.96320876902999997</v>
      </c>
      <c r="X309" s="152">
        <v>0.96321099384999997</v>
      </c>
      <c r="Y309" s="152">
        <v>0.96139955350999995</v>
      </c>
      <c r="Z309" s="152">
        <v>7.3501524348999997E-4</v>
      </c>
      <c r="AA309" s="152">
        <v>2.0866246181999999E-3</v>
      </c>
      <c r="AB309" s="175">
        <v>-33.890678076</v>
      </c>
      <c r="AC309" s="174">
        <v>-28.41657927</v>
      </c>
      <c r="AD309" s="152">
        <v>0</v>
      </c>
      <c r="AE309" s="152">
        <v>0</v>
      </c>
      <c r="AF309" s="178">
        <v>3.2355857440000002</v>
      </c>
      <c r="AG309" s="177">
        <v>5923872.7079999996</v>
      </c>
      <c r="AH309" s="177">
        <v>239610.69331</v>
      </c>
      <c r="AI309" s="127">
        <v>0</v>
      </c>
      <c r="AJ309" s="127">
        <v>0</v>
      </c>
      <c r="AK309" s="127">
        <v>0</v>
      </c>
    </row>
    <row r="310" spans="1:37" ht="14.65" customHeight="1" x14ac:dyDescent="0.25">
      <c r="A310" s="39"/>
      <c r="B310" s="128">
        <v>812433000141</v>
      </c>
      <c r="C310" s="124" t="s">
        <v>7921</v>
      </c>
      <c r="D310" s="121"/>
      <c r="E310" s="125" t="s">
        <v>7922</v>
      </c>
      <c r="F310" s="125" t="s">
        <v>160</v>
      </c>
      <c r="G310" s="125" t="s">
        <v>6802</v>
      </c>
      <c r="H310" s="126">
        <v>10</v>
      </c>
      <c r="I310" s="126">
        <v>1</v>
      </c>
      <c r="J310" s="126">
        <v>1</v>
      </c>
      <c r="K310" s="125" t="s">
        <v>211</v>
      </c>
      <c r="L310" s="125" t="s">
        <v>211</v>
      </c>
      <c r="M310" s="152">
        <v>1.6875000000000001E-2</v>
      </c>
      <c r="N310" s="127" t="s">
        <v>44</v>
      </c>
      <c r="O310" s="154">
        <v>34974</v>
      </c>
      <c r="P310" s="152">
        <v>8.6654096012000002E-3</v>
      </c>
      <c r="Q310" s="152">
        <v>3.2999207981999998E-2</v>
      </c>
      <c r="R310" s="152">
        <v>8.9764223253999992E-2</v>
      </c>
      <c r="S310" s="152">
        <v>0.19609535137999998</v>
      </c>
      <c r="T310" s="152">
        <v>0.32273014510999998</v>
      </c>
      <c r="U310" s="152">
        <v>0.82068269139999994</v>
      </c>
      <c r="V310" s="152">
        <v>0.80892543230000002</v>
      </c>
      <c r="W310" s="152">
        <v>0.78311784260999995</v>
      </c>
      <c r="X310" s="152">
        <v>0.77845679871000006</v>
      </c>
      <c r="Y310" s="152">
        <v>0.76945880462999994</v>
      </c>
      <c r="Z310" s="152">
        <v>7.395884365700001E-4</v>
      </c>
      <c r="AA310" s="152">
        <v>3.8625669980999998E-3</v>
      </c>
      <c r="AB310" s="175">
        <v>-109.10612537999999</v>
      </c>
      <c r="AC310" s="174">
        <v>-11.155266747000001</v>
      </c>
      <c r="AD310" s="152">
        <v>0</v>
      </c>
      <c r="AE310" s="152">
        <v>-1.0775340604000001E-2</v>
      </c>
      <c r="AF310" s="178">
        <v>12.724413999999999</v>
      </c>
      <c r="AG310" s="177">
        <v>4848284.5593999997</v>
      </c>
      <c r="AH310" s="177">
        <v>397176.73690999998</v>
      </c>
      <c r="AI310" s="127">
        <v>0</v>
      </c>
      <c r="AJ310" s="127">
        <v>0</v>
      </c>
      <c r="AK310" s="127">
        <v>0</v>
      </c>
    </row>
    <row r="311" spans="1:37" ht="14.65" customHeight="1" x14ac:dyDescent="0.25">
      <c r="A311" s="39"/>
      <c r="B311" s="128">
        <v>42847915000187</v>
      </c>
      <c r="C311" s="124" t="s">
        <v>7923</v>
      </c>
      <c r="D311" s="121"/>
      <c r="E311" s="125" t="s">
        <v>7922</v>
      </c>
      <c r="F311" s="125" t="s">
        <v>112</v>
      </c>
      <c r="G311" s="125" t="s">
        <v>7646</v>
      </c>
      <c r="H311" s="126">
        <v>200</v>
      </c>
      <c r="I311" s="126">
        <v>0</v>
      </c>
      <c r="J311" s="126">
        <v>0</v>
      </c>
      <c r="K311" s="125" t="s">
        <v>212</v>
      </c>
      <c r="L311" s="125" t="s">
        <v>3251</v>
      </c>
      <c r="M311" s="152">
        <v>1.8749999999999999E-3</v>
      </c>
      <c r="N311" s="127" t="s">
        <v>44</v>
      </c>
      <c r="O311" s="154">
        <v>44726</v>
      </c>
      <c r="P311" s="152">
        <v>9.9317286562000007E-2</v>
      </c>
      <c r="Q311" s="152">
        <v>0.31326005777999999</v>
      </c>
      <c r="R311" s="152">
        <v>0.20739629604000001</v>
      </c>
      <c r="S311" s="152">
        <v>0.35938014068999996</v>
      </c>
      <c r="T311" s="152" t="s">
        <v>44</v>
      </c>
      <c r="U311" s="152">
        <v>9.4061310186</v>
      </c>
      <c r="V311" s="152">
        <v>7.6790942315999997</v>
      </c>
      <c r="W311" s="152">
        <v>1.8093593866</v>
      </c>
      <c r="X311" s="152">
        <v>1.426662651</v>
      </c>
      <c r="Y311" s="152" t="s">
        <v>44</v>
      </c>
      <c r="Z311" s="152">
        <v>0.22718144866000001</v>
      </c>
      <c r="AA311" s="152">
        <v>0.26342050664</v>
      </c>
      <c r="AB311" s="175">
        <v>0.49255659155999998</v>
      </c>
      <c r="AC311" s="174">
        <v>-0.15627836882000001</v>
      </c>
      <c r="AD311" s="152">
        <v>-0.20156983808000001</v>
      </c>
      <c r="AE311" s="152">
        <v>-0.38921528870000005</v>
      </c>
      <c r="AF311" s="178">
        <v>11.226115999999999</v>
      </c>
      <c r="AG311" s="177">
        <v>13549.30632</v>
      </c>
      <c r="AH311" s="177">
        <v>-339.57434999999998</v>
      </c>
      <c r="AI311" s="127">
        <v>0</v>
      </c>
      <c r="AJ311" s="127">
        <v>0</v>
      </c>
      <c r="AK311" s="127">
        <v>0</v>
      </c>
    </row>
    <row r="312" spans="1:37" ht="14.65" customHeight="1" x14ac:dyDescent="0.25">
      <c r="A312" s="39"/>
      <c r="B312" s="128">
        <v>7371945000169</v>
      </c>
      <c r="C312" s="124" t="s">
        <v>7924</v>
      </c>
      <c r="D312" s="121" t="s">
        <v>3268</v>
      </c>
      <c r="E312" s="125" t="s">
        <v>7922</v>
      </c>
      <c r="F312" s="125" t="s">
        <v>160</v>
      </c>
      <c r="G312" s="125" t="s">
        <v>3328</v>
      </c>
      <c r="H312" s="126">
        <v>100</v>
      </c>
      <c r="I312" s="126">
        <v>100</v>
      </c>
      <c r="J312" s="126">
        <v>100</v>
      </c>
      <c r="K312" s="125" t="s">
        <v>211</v>
      </c>
      <c r="L312" s="125" t="s">
        <v>211</v>
      </c>
      <c r="M312" s="152">
        <v>1.5875E-2</v>
      </c>
      <c r="N312" s="127" t="s">
        <v>44</v>
      </c>
      <c r="O312" s="154">
        <v>38504</v>
      </c>
      <c r="P312" s="152">
        <v>8.9676174903000009E-3</v>
      </c>
      <c r="Q312" s="152">
        <v>3.5222693743000001E-2</v>
      </c>
      <c r="R312" s="152">
        <v>9.6951592594000005E-2</v>
      </c>
      <c r="S312" s="152">
        <v>0.21586463353999999</v>
      </c>
      <c r="T312" s="152">
        <v>0.35594391248000001</v>
      </c>
      <c r="U312" s="152">
        <v>0.84930416402999998</v>
      </c>
      <c r="V312" s="152">
        <v>0.86343080651999993</v>
      </c>
      <c r="W312" s="152">
        <v>0.84582163447000003</v>
      </c>
      <c r="X312" s="152">
        <v>0.85693664026999994</v>
      </c>
      <c r="Y312" s="152">
        <v>0.84864764434999995</v>
      </c>
      <c r="Z312" s="152">
        <v>9.4215179743000008E-4</v>
      </c>
      <c r="AA312" s="152">
        <v>2.1825703654000002E-3</v>
      </c>
      <c r="AB312" s="175">
        <v>-22.319120667</v>
      </c>
      <c r="AC312" s="174">
        <v>-26.719749069999999</v>
      </c>
      <c r="AD312" s="152">
        <v>0</v>
      </c>
      <c r="AE312" s="152">
        <v>-4.3574404464999999E-3</v>
      </c>
      <c r="AF312" s="178">
        <v>4.659586</v>
      </c>
      <c r="AG312" s="177">
        <v>103937.79489999999</v>
      </c>
      <c r="AH312" s="177">
        <v>-2040.6974700000001</v>
      </c>
      <c r="AI312" s="127">
        <v>0</v>
      </c>
      <c r="AJ312" s="127">
        <v>0.28992721848999997</v>
      </c>
      <c r="AK312" s="127">
        <v>0</v>
      </c>
    </row>
    <row r="313" spans="1:37" ht="14.65" customHeight="1" x14ac:dyDescent="0.25">
      <c r="A313" s="39"/>
      <c r="B313" s="128">
        <v>19320686000126</v>
      </c>
      <c r="C313" s="124" t="s">
        <v>7925</v>
      </c>
      <c r="D313" s="121"/>
      <c r="E313" s="125" t="s">
        <v>7922</v>
      </c>
      <c r="F313" s="125" t="s">
        <v>160</v>
      </c>
      <c r="G313" s="125" t="s">
        <v>6802</v>
      </c>
      <c r="H313" s="126">
        <v>10</v>
      </c>
      <c r="I313" s="126">
        <v>10</v>
      </c>
      <c r="J313" s="126">
        <v>10</v>
      </c>
      <c r="K313" s="125" t="s">
        <v>211</v>
      </c>
      <c r="L313" s="125" t="s">
        <v>211</v>
      </c>
      <c r="M313" s="152">
        <v>9.8750000000000001E-3</v>
      </c>
      <c r="N313" s="127" t="s">
        <v>44</v>
      </c>
      <c r="O313" s="154">
        <v>41870</v>
      </c>
      <c r="P313" s="152">
        <v>9.6437284046000001E-3</v>
      </c>
      <c r="Q313" s="152">
        <v>3.8126306939000001E-2</v>
      </c>
      <c r="R313" s="152">
        <v>0.10511082082999999</v>
      </c>
      <c r="S313" s="152">
        <v>0.23145793284999999</v>
      </c>
      <c r="T313" s="152">
        <v>0.38484569565999999</v>
      </c>
      <c r="U313" s="152">
        <v>0.9133372046399999</v>
      </c>
      <c r="V313" s="152">
        <v>0.9346084711899999</v>
      </c>
      <c r="W313" s="152">
        <v>0.91700408315999993</v>
      </c>
      <c r="X313" s="152">
        <v>0.91883871889000002</v>
      </c>
      <c r="Y313" s="152">
        <v>0.91755577665999999</v>
      </c>
      <c r="Z313" s="152">
        <v>9.3036172983000003E-4</v>
      </c>
      <c r="AA313" s="152">
        <v>2.5925362351999996E-3</v>
      </c>
      <c r="AB313" s="175">
        <v>-13.154476116</v>
      </c>
      <c r="AC313" s="174">
        <v>-9.5948344146999993</v>
      </c>
      <c r="AD313" s="152">
        <v>0</v>
      </c>
      <c r="AE313" s="152">
        <v>-6.1647967631999999E-3</v>
      </c>
      <c r="AF313" s="178">
        <v>2.3561459999999999</v>
      </c>
      <c r="AG313" s="177">
        <v>3553490.7226</v>
      </c>
      <c r="AH313" s="177">
        <v>106166.8643</v>
      </c>
      <c r="AI313" s="127">
        <v>0</v>
      </c>
      <c r="AJ313" s="127">
        <v>0</v>
      </c>
      <c r="AK313" s="127">
        <v>0</v>
      </c>
    </row>
    <row r="314" spans="1:37" ht="14.65" customHeight="1" x14ac:dyDescent="0.25">
      <c r="A314" s="39"/>
      <c r="B314" s="128">
        <v>3772955000155</v>
      </c>
      <c r="C314" s="124" t="s">
        <v>7926</v>
      </c>
      <c r="D314" s="121" t="s">
        <v>3310</v>
      </c>
      <c r="E314" s="125" t="s">
        <v>7922</v>
      </c>
      <c r="F314" s="125" t="s">
        <v>160</v>
      </c>
      <c r="G314" s="125" t="s">
        <v>3328</v>
      </c>
      <c r="H314" s="126">
        <v>10000</v>
      </c>
      <c r="I314" s="126">
        <v>250</v>
      </c>
      <c r="J314" s="126">
        <v>2500</v>
      </c>
      <c r="K314" s="125" t="s">
        <v>211</v>
      </c>
      <c r="L314" s="125" t="s">
        <v>211</v>
      </c>
      <c r="M314" s="152">
        <v>7.8750000000000001E-3</v>
      </c>
      <c r="N314" s="127" t="s">
        <v>44</v>
      </c>
      <c r="O314" s="154">
        <v>36644</v>
      </c>
      <c r="P314" s="152">
        <v>9.6878668810000002E-3</v>
      </c>
      <c r="Q314" s="152">
        <v>3.8273615288000003E-2</v>
      </c>
      <c r="R314" s="152">
        <v>0.10693438628999999</v>
      </c>
      <c r="S314" s="152">
        <v>0.23696885573999998</v>
      </c>
      <c r="T314" s="152">
        <v>0.39020443132999999</v>
      </c>
      <c r="U314" s="152">
        <v>0.91751746677000001</v>
      </c>
      <c r="V314" s="152">
        <v>0.93821951147999993</v>
      </c>
      <c r="W314" s="152">
        <v>0.93291316807000002</v>
      </c>
      <c r="X314" s="152">
        <v>0.94071590955999995</v>
      </c>
      <c r="Y314" s="152">
        <v>0.9303321671</v>
      </c>
      <c r="Z314" s="152">
        <v>9.4775388286999994E-4</v>
      </c>
      <c r="AA314" s="152">
        <v>2.3995662642000001E-3</v>
      </c>
      <c r="AB314" s="175">
        <v>-9.6435139465000006</v>
      </c>
      <c r="AC314" s="174">
        <v>-10.53958675</v>
      </c>
      <c r="AD314" s="152">
        <v>0</v>
      </c>
      <c r="AE314" s="152">
        <v>-3.7891979679E-3</v>
      </c>
      <c r="AF314" s="178">
        <v>19.494288999999998</v>
      </c>
      <c r="AG314" s="177">
        <v>395434.76432999998</v>
      </c>
      <c r="AH314" s="177">
        <v>-60517.79047</v>
      </c>
      <c r="AI314" s="127">
        <v>0</v>
      </c>
      <c r="AJ314" s="127">
        <v>0.28992069166000001</v>
      </c>
      <c r="AK314" s="127">
        <v>0</v>
      </c>
    </row>
    <row r="315" spans="1:37" ht="14.65" customHeight="1" x14ac:dyDescent="0.25">
      <c r="A315" s="39"/>
      <c r="B315" s="128">
        <v>19273198000105</v>
      </c>
      <c r="C315" s="124" t="s">
        <v>7927</v>
      </c>
      <c r="D315" s="121"/>
      <c r="E315" s="125" t="s">
        <v>7922</v>
      </c>
      <c r="F315" s="125" t="s">
        <v>160</v>
      </c>
      <c r="G315" s="125" t="s">
        <v>6802</v>
      </c>
      <c r="H315" s="126">
        <v>1000</v>
      </c>
      <c r="I315" s="126">
        <v>100</v>
      </c>
      <c r="J315" s="126">
        <v>100</v>
      </c>
      <c r="K315" s="125" t="s">
        <v>211</v>
      </c>
      <c r="L315" s="125" t="s">
        <v>211</v>
      </c>
      <c r="M315" s="152">
        <v>9.8750000000000001E-3</v>
      </c>
      <c r="N315" s="127" t="s">
        <v>44</v>
      </c>
      <c r="O315" s="154">
        <v>41883</v>
      </c>
      <c r="P315" s="152">
        <v>9.6339787268999999E-3</v>
      </c>
      <c r="Q315" s="152">
        <v>3.8026812856999999E-2</v>
      </c>
      <c r="R315" s="152">
        <v>0.10471209195</v>
      </c>
      <c r="S315" s="152">
        <v>0.23025477618000001</v>
      </c>
      <c r="T315" s="152">
        <v>0.38283069662000002</v>
      </c>
      <c r="U315" s="152">
        <v>0.91241383320000002</v>
      </c>
      <c r="V315" s="152">
        <v>0.93216952497999994</v>
      </c>
      <c r="W315" s="152">
        <v>0.91352550685</v>
      </c>
      <c r="X315" s="152">
        <v>0.91406244305000006</v>
      </c>
      <c r="Y315" s="152">
        <v>0.91275158100999998</v>
      </c>
      <c r="Z315" s="152">
        <v>9.0796954622999993E-4</v>
      </c>
      <c r="AA315" s="152">
        <v>2.6176496050999997E-3</v>
      </c>
      <c r="AB315" s="175">
        <v>-14.585943254</v>
      </c>
      <c r="AC315" s="174">
        <v>-15.250519068999999</v>
      </c>
      <c r="AD315" s="152">
        <v>0</v>
      </c>
      <c r="AE315" s="152">
        <v>-6.3216006234000002E-3</v>
      </c>
      <c r="AF315" s="178">
        <v>2.1949160000000001</v>
      </c>
      <c r="AG315" s="177">
        <v>85887.650959999999</v>
      </c>
      <c r="AH315" s="177">
        <v>-749.31196999999997</v>
      </c>
      <c r="AI315" s="127">
        <v>0</v>
      </c>
      <c r="AJ315" s="127">
        <v>0</v>
      </c>
      <c r="AK315" s="127">
        <v>0</v>
      </c>
    </row>
    <row r="316" spans="1:37" ht="14.65" customHeight="1" x14ac:dyDescent="0.25">
      <c r="A316" s="39"/>
      <c r="B316" s="128">
        <v>42847926000167</v>
      </c>
      <c r="C316" s="124" t="s">
        <v>7928</v>
      </c>
      <c r="D316" s="121"/>
      <c r="E316" s="125" t="s">
        <v>7922</v>
      </c>
      <c r="F316" s="125" t="s">
        <v>160</v>
      </c>
      <c r="G316" s="125" t="s">
        <v>6163</v>
      </c>
      <c r="H316" s="126">
        <v>1</v>
      </c>
      <c r="I316" s="126">
        <v>1</v>
      </c>
      <c r="J316" s="126">
        <v>1</v>
      </c>
      <c r="K316" s="125" t="s">
        <v>211</v>
      </c>
      <c r="L316" s="125" t="s">
        <v>211</v>
      </c>
      <c r="M316" s="152">
        <v>1.8874999999999999E-2</v>
      </c>
      <c r="N316" s="127" t="s">
        <v>44</v>
      </c>
      <c r="O316" s="154">
        <v>44879</v>
      </c>
      <c r="P316" s="152">
        <v>8.9404387018000003E-3</v>
      </c>
      <c r="Q316" s="152">
        <v>3.4991208135E-2</v>
      </c>
      <c r="R316" s="152">
        <v>9.4981012948000001E-2</v>
      </c>
      <c r="S316" s="152">
        <v>0.20839882861</v>
      </c>
      <c r="T316" s="152" t="s">
        <v>44</v>
      </c>
      <c r="U316" s="152">
        <v>0.84673011822000011</v>
      </c>
      <c r="V316" s="152">
        <v>0.85775628863999998</v>
      </c>
      <c r="W316" s="152">
        <v>0.82862997363999991</v>
      </c>
      <c r="X316" s="152">
        <v>0.82729898406999991</v>
      </c>
      <c r="Y316" s="152" t="s">
        <v>44</v>
      </c>
      <c r="Z316" s="152">
        <v>8.7859266414000003E-4</v>
      </c>
      <c r="AA316" s="152">
        <v>9.7879275001999991E-4</v>
      </c>
      <c r="AB316" s="175">
        <v>-31.958709546000001</v>
      </c>
      <c r="AC316" s="174">
        <v>-26.182122849999999</v>
      </c>
      <c r="AD316" s="152">
        <v>0</v>
      </c>
      <c r="AE316" s="152">
        <v>-2.8939314979E-5</v>
      </c>
      <c r="AF316" s="178">
        <v>1.2684489999999999</v>
      </c>
      <c r="AG316" s="177">
        <v>253834.96922999999</v>
      </c>
      <c r="AH316" s="177">
        <v>22157.824639999999</v>
      </c>
      <c r="AI316" s="127">
        <v>0</v>
      </c>
      <c r="AJ316" s="127">
        <v>0</v>
      </c>
      <c r="AK316" s="127">
        <v>0</v>
      </c>
    </row>
    <row r="317" spans="1:37" ht="14.65" customHeight="1" x14ac:dyDescent="0.25">
      <c r="A317" s="39"/>
      <c r="B317" s="128">
        <v>27347367000132</v>
      </c>
      <c r="C317" s="124" t="s">
        <v>7929</v>
      </c>
      <c r="D317" s="121" t="s">
        <v>3310</v>
      </c>
      <c r="E317" s="125" t="s">
        <v>7922</v>
      </c>
      <c r="F317" s="125" t="s">
        <v>160</v>
      </c>
      <c r="G317" s="125" t="s">
        <v>3324</v>
      </c>
      <c r="H317" s="126">
        <v>100</v>
      </c>
      <c r="I317" s="126">
        <v>10</v>
      </c>
      <c r="J317" s="126">
        <v>1</v>
      </c>
      <c r="K317" s="125" t="s">
        <v>211</v>
      </c>
      <c r="L317" s="125" t="s">
        <v>211</v>
      </c>
      <c r="M317" s="152">
        <v>5.875E-3</v>
      </c>
      <c r="N317" s="127" t="s">
        <v>44</v>
      </c>
      <c r="O317" s="154">
        <v>43053</v>
      </c>
      <c r="P317" s="152">
        <v>9.6330361247999995E-3</v>
      </c>
      <c r="Q317" s="152">
        <v>3.7782947779999999E-2</v>
      </c>
      <c r="R317" s="152">
        <v>0.10481474838</v>
      </c>
      <c r="S317" s="152">
        <v>0.22819274412999999</v>
      </c>
      <c r="T317" s="152">
        <v>0.37599178953000001</v>
      </c>
      <c r="U317" s="152">
        <v>0.91232456134000006</v>
      </c>
      <c r="V317" s="152">
        <v>0.92619154323000008</v>
      </c>
      <c r="W317" s="152">
        <v>0.91442109841999997</v>
      </c>
      <c r="X317" s="152">
        <v>0.90587661482000004</v>
      </c>
      <c r="Y317" s="152">
        <v>0.89644614023000002</v>
      </c>
      <c r="Z317" s="152">
        <v>9.3315932415999998E-4</v>
      </c>
      <c r="AA317" s="152">
        <v>2.5345131400999997E-3</v>
      </c>
      <c r="AB317" s="175">
        <v>-12.989539468</v>
      </c>
      <c r="AC317" s="174">
        <v>-8.0425799442999999</v>
      </c>
      <c r="AD317" s="152">
        <v>0</v>
      </c>
      <c r="AE317" s="152">
        <v>-4.1375811801000004E-3</v>
      </c>
      <c r="AF317" s="178">
        <v>1.669195</v>
      </c>
      <c r="AG317" s="177">
        <v>198804.98324</v>
      </c>
      <c r="AH317" s="177">
        <v>7543.5311597</v>
      </c>
      <c r="AI317" s="127">
        <v>0</v>
      </c>
      <c r="AJ317" s="127">
        <v>0</v>
      </c>
      <c r="AK317" s="127">
        <v>0</v>
      </c>
    </row>
    <row r="318" spans="1:37" ht="14.65" customHeight="1" x14ac:dyDescent="0.25">
      <c r="A318" s="39"/>
      <c r="B318" s="128">
        <v>8266261000160</v>
      </c>
      <c r="C318" s="124" t="s">
        <v>7930</v>
      </c>
      <c r="D318" s="121"/>
      <c r="E318" s="125" t="s">
        <v>7922</v>
      </c>
      <c r="F318" s="125" t="s">
        <v>160</v>
      </c>
      <c r="G318" s="125" t="s">
        <v>5812</v>
      </c>
      <c r="H318" s="126">
        <v>75000</v>
      </c>
      <c r="I318" s="126">
        <v>500</v>
      </c>
      <c r="J318" s="126">
        <v>5000</v>
      </c>
      <c r="K318" s="125" t="s">
        <v>211</v>
      </c>
      <c r="L318" s="125" t="s">
        <v>212</v>
      </c>
      <c r="M318" s="152">
        <v>1.8749999999999999E-3</v>
      </c>
      <c r="N318" s="127" t="s">
        <v>44</v>
      </c>
      <c r="O318" s="154">
        <v>39196</v>
      </c>
      <c r="P318" s="152">
        <v>1.9425373382999999E-2</v>
      </c>
      <c r="Q318" s="152">
        <v>5.5926866002000003E-2</v>
      </c>
      <c r="R318" s="152">
        <v>4.5916139267999999E-2</v>
      </c>
      <c r="S318" s="152">
        <v>0.12782292167000001</v>
      </c>
      <c r="T318" s="152">
        <v>0.22637124844999998</v>
      </c>
      <c r="U318" s="152">
        <v>1.8397361973999999</v>
      </c>
      <c r="V318" s="152">
        <v>1.3709621238</v>
      </c>
      <c r="W318" s="152">
        <v>0.40057994846</v>
      </c>
      <c r="X318" s="152">
        <v>0.50742978713999998</v>
      </c>
      <c r="Y318" s="152">
        <v>0.53971825338000001</v>
      </c>
      <c r="Z318" s="152">
        <v>5.0395820207000001E-2</v>
      </c>
      <c r="AA318" s="152">
        <v>5.8923781554E-2</v>
      </c>
      <c r="AB318" s="175">
        <v>-1.2052260663000001</v>
      </c>
      <c r="AC318" s="174">
        <v>8.2023571209000001E-2</v>
      </c>
      <c r="AD318" s="152">
        <v>-5.8270321770000001E-2</v>
      </c>
      <c r="AE318" s="152">
        <v>-0.13408604985</v>
      </c>
      <c r="AF318" s="178">
        <v>5.6594470000000001</v>
      </c>
      <c r="AG318" s="177">
        <v>138314.86502</v>
      </c>
      <c r="AH318" s="177">
        <v>-77989.424620000005</v>
      </c>
      <c r="AI318" s="127">
        <v>0</v>
      </c>
      <c r="AJ318" s="127">
        <v>0</v>
      </c>
      <c r="AK318" s="127">
        <v>0</v>
      </c>
    </row>
    <row r="319" spans="1:37" ht="14.65" customHeight="1" x14ac:dyDescent="0.25">
      <c r="A319" s="39"/>
      <c r="B319" s="128">
        <v>21307581000189</v>
      </c>
      <c r="C319" s="124" t="s">
        <v>7931</v>
      </c>
      <c r="D319" s="121"/>
      <c r="E319" s="125" t="s">
        <v>7922</v>
      </c>
      <c r="F319" s="125" t="s">
        <v>160</v>
      </c>
      <c r="G319" s="125" t="s">
        <v>3305</v>
      </c>
      <c r="H319" s="126">
        <v>500</v>
      </c>
      <c r="I319" s="126">
        <v>500</v>
      </c>
      <c r="J319" s="126">
        <v>500</v>
      </c>
      <c r="K319" s="125" t="s">
        <v>211</v>
      </c>
      <c r="L319" s="125" t="s">
        <v>211</v>
      </c>
      <c r="M319" s="152">
        <v>2.3749999999999999E-3</v>
      </c>
      <c r="N319" s="127" t="s">
        <v>44</v>
      </c>
      <c r="O319" s="154">
        <v>41996</v>
      </c>
      <c r="P319" s="152">
        <v>1.0201835656E-2</v>
      </c>
      <c r="Q319" s="152">
        <v>4.0498223415999998E-2</v>
      </c>
      <c r="R319" s="152">
        <v>0.11336676614000001</v>
      </c>
      <c r="S319" s="152">
        <v>0.25040814876</v>
      </c>
      <c r="T319" s="152">
        <v>0.41625911735999999</v>
      </c>
      <c r="U319" s="152">
        <v>0.96619436683999993</v>
      </c>
      <c r="V319" s="152">
        <v>0.99275239882999999</v>
      </c>
      <c r="W319" s="152">
        <v>0.98903030748999998</v>
      </c>
      <c r="X319" s="152">
        <v>0.99406704180000005</v>
      </c>
      <c r="Y319" s="152">
        <v>0.99245220103999998</v>
      </c>
      <c r="Z319" s="152">
        <v>1.0185478027999999E-3</v>
      </c>
      <c r="AA319" s="152">
        <v>3.1249562398000001E-3</v>
      </c>
      <c r="AB319" s="175">
        <v>-1.4571380016</v>
      </c>
      <c r="AC319" s="174">
        <v>-1.6998059242000001</v>
      </c>
      <c r="AD319" s="152">
        <v>0</v>
      </c>
      <c r="AE319" s="152">
        <v>-8.6343699857000002E-3</v>
      </c>
      <c r="AF319" s="178">
        <v>2.4279099999999998</v>
      </c>
      <c r="AG319" s="177">
        <v>790431.34979999997</v>
      </c>
      <c r="AH319" s="177">
        <v>140041.46822000001</v>
      </c>
      <c r="AI319" s="127">
        <v>7.7715001966999998E-3</v>
      </c>
      <c r="AJ319" s="127">
        <v>0.25547245675999997</v>
      </c>
      <c r="AK319" s="127">
        <v>0</v>
      </c>
    </row>
    <row r="320" spans="1:37" ht="14.65" customHeight="1" x14ac:dyDescent="0.25">
      <c r="A320" s="39"/>
      <c r="B320" s="128">
        <v>35816816000172</v>
      </c>
      <c r="C320" s="124" t="s">
        <v>7932</v>
      </c>
      <c r="D320" s="121"/>
      <c r="E320" s="125" t="s">
        <v>7922</v>
      </c>
      <c r="F320" s="125" t="s">
        <v>160</v>
      </c>
      <c r="G320" s="125" t="s">
        <v>5073</v>
      </c>
      <c r="H320" s="126">
        <v>100000</v>
      </c>
      <c r="I320" s="126">
        <v>500</v>
      </c>
      <c r="J320" s="126">
        <v>10000</v>
      </c>
      <c r="K320" s="125" t="s">
        <v>211</v>
      </c>
      <c r="L320" s="125" t="s">
        <v>212</v>
      </c>
      <c r="M320" s="152">
        <v>1.8749999999999999E-3</v>
      </c>
      <c r="N320" s="127" t="s">
        <v>44</v>
      </c>
      <c r="O320" s="154">
        <v>44830</v>
      </c>
      <c r="P320" s="152">
        <v>1.1913107087999999E-2</v>
      </c>
      <c r="Q320" s="152">
        <v>4.4798535750999999E-2</v>
      </c>
      <c r="R320" s="152">
        <v>0.10787632908999999</v>
      </c>
      <c r="S320" s="152">
        <v>0.23951522332</v>
      </c>
      <c r="T320" s="152" t="s">
        <v>44</v>
      </c>
      <c r="U320" s="152">
        <v>1.1282652796999999</v>
      </c>
      <c r="V320" s="152">
        <v>1.0981680201999999</v>
      </c>
      <c r="W320" s="152">
        <v>0.94113083190000002</v>
      </c>
      <c r="X320" s="152">
        <v>0.95082444677</v>
      </c>
      <c r="Y320" s="152" t="s">
        <v>44</v>
      </c>
      <c r="Z320" s="152">
        <v>4.2532400399000001E-3</v>
      </c>
      <c r="AA320" s="152">
        <v>4.4077933994000002E-3</v>
      </c>
      <c r="AB320" s="175">
        <v>-1.4813331942000001</v>
      </c>
      <c r="AC320" s="174">
        <v>-1.4989578026999999</v>
      </c>
      <c r="AD320" s="152">
        <v>-4.0747147254999996E-4</v>
      </c>
      <c r="AE320" s="152">
        <v>-4.1711061374000002E-3</v>
      </c>
      <c r="AF320" s="178">
        <v>1.326611</v>
      </c>
      <c r="AG320" s="177">
        <v>144831.07975999999</v>
      </c>
      <c r="AH320" s="177">
        <v>42714.639369999997</v>
      </c>
      <c r="AI320" s="127">
        <v>0</v>
      </c>
      <c r="AJ320" s="127">
        <v>0</v>
      </c>
      <c r="AK320" s="127">
        <v>0</v>
      </c>
    </row>
    <row r="321" spans="1:37" ht="14.65" customHeight="1" x14ac:dyDescent="0.25">
      <c r="A321" s="39"/>
      <c r="B321" s="128">
        <v>6124253000153</v>
      </c>
      <c r="C321" s="124" t="s">
        <v>7933</v>
      </c>
      <c r="D321" s="121" t="s">
        <v>3310</v>
      </c>
      <c r="E321" s="125" t="s">
        <v>7922</v>
      </c>
      <c r="F321" s="125" t="s">
        <v>160</v>
      </c>
      <c r="G321" s="125" t="s">
        <v>3305</v>
      </c>
      <c r="H321" s="126">
        <v>2500</v>
      </c>
      <c r="I321" s="126">
        <v>125</v>
      </c>
      <c r="J321" s="126">
        <v>500</v>
      </c>
      <c r="K321" s="125" t="s">
        <v>211</v>
      </c>
      <c r="L321" s="125" t="s">
        <v>212</v>
      </c>
      <c r="M321" s="152">
        <v>9.8750000000000001E-3</v>
      </c>
      <c r="N321" s="127" t="s">
        <v>44</v>
      </c>
      <c r="O321" s="154">
        <v>38058</v>
      </c>
      <c r="P321" s="152">
        <v>9.6610520304000001E-3</v>
      </c>
      <c r="Q321" s="152">
        <v>3.8200696022999997E-2</v>
      </c>
      <c r="R321" s="152">
        <v>0.10594658084000001</v>
      </c>
      <c r="S321" s="152">
        <v>0.2349193648</v>
      </c>
      <c r="T321" s="152">
        <v>0.38841230562000001</v>
      </c>
      <c r="U321" s="152">
        <v>0.91497788874999997</v>
      </c>
      <c r="V321" s="152">
        <v>0.93643200651000003</v>
      </c>
      <c r="W321" s="152">
        <v>0.92429539094000002</v>
      </c>
      <c r="X321" s="152">
        <v>0.93257986685000005</v>
      </c>
      <c r="Y321" s="152">
        <v>0.92605934993000005</v>
      </c>
      <c r="Z321" s="152">
        <v>9.5112974562000009E-4</v>
      </c>
      <c r="AA321" s="152">
        <v>3.2733972715999998E-3</v>
      </c>
      <c r="AB321" s="175">
        <v>-11.049420615000001</v>
      </c>
      <c r="AC321" s="174">
        <v>-4.2672805935999998</v>
      </c>
      <c r="AD321" s="152">
        <v>0</v>
      </c>
      <c r="AE321" s="152">
        <v>-6.1309342707E-3</v>
      </c>
      <c r="AF321" s="178">
        <v>6.8584680000000002</v>
      </c>
      <c r="AG321" s="177">
        <v>39840.40105</v>
      </c>
      <c r="AH321" s="177">
        <v>127.10706999999999</v>
      </c>
      <c r="AI321" s="127">
        <v>0</v>
      </c>
      <c r="AJ321" s="127">
        <v>0.24408272969</v>
      </c>
      <c r="AK321" s="127">
        <v>0</v>
      </c>
    </row>
    <row r="322" spans="1:37" ht="14.65" customHeight="1" x14ac:dyDescent="0.25">
      <c r="A322" s="39"/>
      <c r="B322" s="128">
        <v>6124241000129</v>
      </c>
      <c r="C322" s="124" t="s">
        <v>7934</v>
      </c>
      <c r="D322" s="121" t="s">
        <v>3266</v>
      </c>
      <c r="E322" s="125" t="s">
        <v>7922</v>
      </c>
      <c r="F322" s="125" t="s">
        <v>160</v>
      </c>
      <c r="G322" s="125" t="s">
        <v>4760</v>
      </c>
      <c r="H322" s="126">
        <v>25000</v>
      </c>
      <c r="I322" s="126">
        <v>500</v>
      </c>
      <c r="J322" s="126">
        <v>2500</v>
      </c>
      <c r="K322" s="125" t="s">
        <v>211</v>
      </c>
      <c r="L322" s="125" t="s">
        <v>212</v>
      </c>
      <c r="M322" s="152">
        <v>4.875E-3</v>
      </c>
      <c r="N322" s="127" t="s">
        <v>44</v>
      </c>
      <c r="O322" s="154">
        <v>38058</v>
      </c>
      <c r="P322" s="152">
        <v>1.0083392066000001E-2</v>
      </c>
      <c r="Q322" s="152">
        <v>3.9934802224000004E-2</v>
      </c>
      <c r="R322" s="152">
        <v>0.11221394665000001</v>
      </c>
      <c r="S322" s="152">
        <v>0.24883659027999999</v>
      </c>
      <c r="T322" s="152">
        <v>0.41202236876999998</v>
      </c>
      <c r="U322" s="152">
        <v>0.95497682394999994</v>
      </c>
      <c r="V322" s="152">
        <v>0.97894098458000001</v>
      </c>
      <c r="W322" s="152">
        <v>0.97897292070999997</v>
      </c>
      <c r="X322" s="152">
        <v>0.98782828920999999</v>
      </c>
      <c r="Y322" s="152">
        <v>0.98235087163000001</v>
      </c>
      <c r="Z322" s="152">
        <v>9.243975319599999E-4</v>
      </c>
      <c r="AA322" s="152">
        <v>2.7937012342000001E-3</v>
      </c>
      <c r="AB322" s="175">
        <v>-3.1564020643999999</v>
      </c>
      <c r="AC322" s="174">
        <v>-1.7762886597</v>
      </c>
      <c r="AD322" s="152">
        <v>0</v>
      </c>
      <c r="AE322" s="152">
        <v>-5.7968733110000002E-3</v>
      </c>
      <c r="AF322" s="178">
        <v>8.0415860000000006</v>
      </c>
      <c r="AG322" s="177">
        <v>1384370.5878999999</v>
      </c>
      <c r="AH322" s="177">
        <v>-62504.452039999996</v>
      </c>
      <c r="AI322" s="127">
        <v>0</v>
      </c>
      <c r="AJ322" s="127">
        <v>0.24244208076999998</v>
      </c>
      <c r="AK322" s="127">
        <v>0</v>
      </c>
    </row>
    <row r="323" spans="1:37" ht="14.65" customHeight="1" x14ac:dyDescent="0.25">
      <c r="A323" s="39"/>
      <c r="B323" s="128">
        <v>63375216000151</v>
      </c>
      <c r="C323" s="124" t="s">
        <v>7935</v>
      </c>
      <c r="D323" s="121" t="s">
        <v>3267</v>
      </c>
      <c r="E323" s="125" t="s">
        <v>7922</v>
      </c>
      <c r="F323" s="125" t="s">
        <v>112</v>
      </c>
      <c r="G323" s="125" t="s">
        <v>5291</v>
      </c>
      <c r="H323" s="126">
        <v>100</v>
      </c>
      <c r="I323" s="126">
        <v>100</v>
      </c>
      <c r="J323" s="126">
        <v>100</v>
      </c>
      <c r="K323" s="125" t="s">
        <v>212</v>
      </c>
      <c r="L323" s="125" t="s">
        <v>220</v>
      </c>
      <c r="M323" s="152">
        <v>1.9875E-2</v>
      </c>
      <c r="N323" s="127" t="s">
        <v>44</v>
      </c>
      <c r="O323" s="154">
        <v>33394</v>
      </c>
      <c r="P323" s="152">
        <v>4.7285823392999998E-2</v>
      </c>
      <c r="Q323" s="152">
        <v>0.12532671998</v>
      </c>
      <c r="R323" s="152">
        <v>0.12045653670000001</v>
      </c>
      <c r="S323" s="152">
        <v>0.26954231621999997</v>
      </c>
      <c r="T323" s="152">
        <v>0.28293292144999999</v>
      </c>
      <c r="U323" s="152">
        <v>4.4783407355999998</v>
      </c>
      <c r="V323" s="152">
        <v>3.0721940719000003</v>
      </c>
      <c r="W323" s="152">
        <v>1.0508826314999999</v>
      </c>
      <c r="X323" s="152">
        <v>1.0700256131000001</v>
      </c>
      <c r="Y323" s="152">
        <v>0.67457357431000009</v>
      </c>
      <c r="Z323" s="152">
        <v>0.13924044948</v>
      </c>
      <c r="AA323" s="152">
        <v>0.26388084753000002</v>
      </c>
      <c r="AB323" s="175">
        <v>0.10806674987000001</v>
      </c>
      <c r="AC323" s="174">
        <v>-2.6308624991E-2</v>
      </c>
      <c r="AD323" s="152">
        <v>-0.11835911549</v>
      </c>
      <c r="AE323" s="152">
        <v>-0.59999440755</v>
      </c>
      <c r="AF323" s="178">
        <v>174.695684</v>
      </c>
      <c r="AG323" s="177">
        <v>62993.428540000001</v>
      </c>
      <c r="AH323" s="177">
        <v>-10852.704879999999</v>
      </c>
      <c r="AI323" s="127">
        <v>0</v>
      </c>
      <c r="AJ323" s="127">
        <v>0</v>
      </c>
      <c r="AK323" s="127">
        <v>0</v>
      </c>
    </row>
    <row r="324" spans="1:37" ht="14.65" customHeight="1" x14ac:dyDescent="0.25">
      <c r="A324" s="39"/>
      <c r="B324" s="128">
        <v>8266344000159</v>
      </c>
      <c r="C324" s="124" t="s">
        <v>7936</v>
      </c>
      <c r="D324" s="121"/>
      <c r="E324" s="125" t="s">
        <v>7922</v>
      </c>
      <c r="F324" s="125" t="s">
        <v>160</v>
      </c>
      <c r="G324" s="125" t="s">
        <v>6802</v>
      </c>
      <c r="H324" s="126">
        <v>10</v>
      </c>
      <c r="I324" s="126">
        <v>10</v>
      </c>
      <c r="J324" s="126">
        <v>10</v>
      </c>
      <c r="K324" s="125" t="s">
        <v>211</v>
      </c>
      <c r="L324" s="125" t="s">
        <v>211</v>
      </c>
      <c r="M324" s="152">
        <v>9.8750000000000001E-3</v>
      </c>
      <c r="N324" s="127" t="s">
        <v>44</v>
      </c>
      <c r="O324" s="154">
        <v>38986</v>
      </c>
      <c r="P324" s="152">
        <v>9.7014838575000002E-3</v>
      </c>
      <c r="Q324" s="152">
        <v>3.7177805442999999E-2</v>
      </c>
      <c r="R324" s="152">
        <v>0.10230704386999999</v>
      </c>
      <c r="S324" s="152">
        <v>0.22336345678</v>
      </c>
      <c r="T324" s="152">
        <v>0.37190067407999999</v>
      </c>
      <c r="U324" s="152">
        <v>0.91880710193000004</v>
      </c>
      <c r="V324" s="152">
        <v>0.91135739851999997</v>
      </c>
      <c r="W324" s="152">
        <v>0.89254347195999995</v>
      </c>
      <c r="X324" s="152">
        <v>0.88670537211</v>
      </c>
      <c r="Y324" s="152">
        <v>0.8866920318699999</v>
      </c>
      <c r="Z324" s="152">
        <v>7.673009807E-4</v>
      </c>
      <c r="AA324" s="152">
        <v>1.3274221687000001E-2</v>
      </c>
      <c r="AB324" s="175">
        <v>-66.362323353999997</v>
      </c>
      <c r="AC324" s="174">
        <v>-0.82338833977000003</v>
      </c>
      <c r="AD324" s="152">
        <v>0</v>
      </c>
      <c r="AE324" s="152">
        <v>-3.8706425807999996E-2</v>
      </c>
      <c r="AF324" s="178">
        <v>4.6879410000000004</v>
      </c>
      <c r="AG324" s="177">
        <v>52553.61032</v>
      </c>
      <c r="AH324" s="177">
        <v>-19257.80876</v>
      </c>
      <c r="AI324" s="127">
        <v>0</v>
      </c>
      <c r="AJ324" s="127">
        <v>0</v>
      </c>
      <c r="AK324" s="127">
        <v>0</v>
      </c>
    </row>
    <row r="325" spans="1:37" ht="14.65" customHeight="1" x14ac:dyDescent="0.25">
      <c r="A325" s="39"/>
      <c r="B325" s="128">
        <v>30568193000142</v>
      </c>
      <c r="C325" s="124" t="s">
        <v>7937</v>
      </c>
      <c r="D325" s="121" t="s">
        <v>3266</v>
      </c>
      <c r="E325" s="125" t="s">
        <v>7922</v>
      </c>
      <c r="F325" s="125" t="s">
        <v>160</v>
      </c>
      <c r="G325" s="125" t="s">
        <v>5584</v>
      </c>
      <c r="H325" s="126">
        <v>500000</v>
      </c>
      <c r="I325" s="126">
        <v>500</v>
      </c>
      <c r="J325" s="126">
        <v>5000</v>
      </c>
      <c r="K325" s="125" t="s">
        <v>211</v>
      </c>
      <c r="L325" s="125" t="s">
        <v>211</v>
      </c>
      <c r="M325" s="152">
        <v>1.8749999999999999E-3</v>
      </c>
      <c r="N325" s="127" t="s">
        <v>44</v>
      </c>
      <c r="O325" s="154">
        <v>43742</v>
      </c>
      <c r="P325" s="152">
        <v>1.0280164775E-2</v>
      </c>
      <c r="Q325" s="152">
        <v>4.0823980920000003E-2</v>
      </c>
      <c r="R325" s="152">
        <v>0.11395621993000001</v>
      </c>
      <c r="S325" s="152">
        <v>0.25066491471999996</v>
      </c>
      <c r="T325" s="152">
        <v>0.41774533744999998</v>
      </c>
      <c r="U325" s="152">
        <v>0.97361275280000004</v>
      </c>
      <c r="V325" s="152">
        <v>1.0007378489000001</v>
      </c>
      <c r="W325" s="152">
        <v>0.99417279930000002</v>
      </c>
      <c r="X325" s="152">
        <v>0.99508634799999995</v>
      </c>
      <c r="Y325" s="152">
        <v>0.99599567275000001</v>
      </c>
      <c r="Z325" s="152">
        <v>9.5801878078000005E-4</v>
      </c>
      <c r="AA325" s="152">
        <v>3.0289287485999999E-3</v>
      </c>
      <c r="AB325" s="175">
        <v>-0.86755073544000005</v>
      </c>
      <c r="AC325" s="174">
        <v>-1.2872864434</v>
      </c>
      <c r="AD325" s="152">
        <v>0</v>
      </c>
      <c r="AE325" s="152">
        <v>-5.1452549527000006E-3</v>
      </c>
      <c r="AF325" s="178">
        <v>1.576228</v>
      </c>
      <c r="AG325" s="177">
        <v>3976666.4788000002</v>
      </c>
      <c r="AH325" s="177">
        <v>-279286.86416</v>
      </c>
      <c r="AI325" s="127">
        <v>0</v>
      </c>
      <c r="AJ325" s="127">
        <v>0</v>
      </c>
      <c r="AK325" s="127">
        <v>0</v>
      </c>
    </row>
    <row r="326" spans="1:37" ht="14.65" customHeight="1" x14ac:dyDescent="0.25">
      <c r="A326" s="39"/>
      <c r="B326" s="128">
        <v>11147668000182</v>
      </c>
      <c r="C326" s="124" t="s">
        <v>7938</v>
      </c>
      <c r="D326" s="121" t="s">
        <v>3267</v>
      </c>
      <c r="E326" s="125" t="s">
        <v>7619</v>
      </c>
      <c r="F326" s="125" t="s">
        <v>112</v>
      </c>
      <c r="G326" s="125" t="s">
        <v>4570</v>
      </c>
      <c r="H326" s="126">
        <v>1000</v>
      </c>
      <c r="I326" s="126">
        <v>1000</v>
      </c>
      <c r="J326" s="126">
        <v>1000</v>
      </c>
      <c r="K326" s="125" t="s">
        <v>212</v>
      </c>
      <c r="L326" s="125" t="s">
        <v>3251</v>
      </c>
      <c r="M326" s="152">
        <v>6.9999999999999993E-3</v>
      </c>
      <c r="N326" s="127" t="s">
        <v>44</v>
      </c>
      <c r="O326" s="154">
        <v>40387</v>
      </c>
      <c r="P326" s="152">
        <v>-8.9086599137000004E-3</v>
      </c>
      <c r="Q326" s="152">
        <v>-0.19265597342999999</v>
      </c>
      <c r="R326" s="152">
        <v>0.13232328453</v>
      </c>
      <c r="S326" s="152">
        <v>0.51621277085000006</v>
      </c>
      <c r="T326" s="152">
        <v>0.55998835476999997</v>
      </c>
      <c r="U326" s="152">
        <v>-0.84372041613999993</v>
      </c>
      <c r="V326" s="152">
        <v>-4.7226683947999994</v>
      </c>
      <c r="W326" s="152">
        <v>1.1544100907000001</v>
      </c>
      <c r="X326" s="152">
        <v>2.0492548049999999</v>
      </c>
      <c r="Y326" s="152">
        <v>1.3351339395999999</v>
      </c>
      <c r="Z326" s="152">
        <v>0.24939915866000001</v>
      </c>
      <c r="AA326" s="152">
        <v>0.21019556682000001</v>
      </c>
      <c r="AB326" s="175">
        <v>0.19238553618000001</v>
      </c>
      <c r="AC326" s="174">
        <v>0.53353121030999995</v>
      </c>
      <c r="AD326" s="152">
        <v>-0.27989492594000004</v>
      </c>
      <c r="AE326" s="152">
        <v>-0.40904339213999996</v>
      </c>
      <c r="AF326" s="178">
        <v>1317.8460797</v>
      </c>
      <c r="AG326" s="177">
        <v>160391.47691</v>
      </c>
      <c r="AH326" s="177">
        <v>-6161.7532499999998</v>
      </c>
      <c r="AI326" s="127">
        <v>0</v>
      </c>
      <c r="AJ326" s="127">
        <v>0</v>
      </c>
      <c r="AK326" s="127">
        <v>0.98779843830999992</v>
      </c>
    </row>
    <row r="327" spans="1:37" ht="14.65" customHeight="1" x14ac:dyDescent="0.25">
      <c r="A327" s="39"/>
      <c r="B327" s="128">
        <v>34957816000120</v>
      </c>
      <c r="C327" s="124" t="s">
        <v>7939</v>
      </c>
      <c r="D327" s="121"/>
      <c r="E327" s="125" t="s">
        <v>7619</v>
      </c>
      <c r="F327" s="125" t="s">
        <v>363</v>
      </c>
      <c r="G327" s="125" t="s">
        <v>363</v>
      </c>
      <c r="H327" s="126">
        <v>1000</v>
      </c>
      <c r="I327" s="126">
        <v>1000</v>
      </c>
      <c r="J327" s="126">
        <v>1000</v>
      </c>
      <c r="K327" s="125" t="s">
        <v>211</v>
      </c>
      <c r="L327" s="125" t="s">
        <v>212</v>
      </c>
      <c r="M327" s="152">
        <v>5.0000000000000001E-3</v>
      </c>
      <c r="N327" s="127" t="s">
        <v>44</v>
      </c>
      <c r="O327" s="154">
        <v>43776</v>
      </c>
      <c r="P327" s="152">
        <v>-3.8362588766E-3</v>
      </c>
      <c r="Q327" s="152">
        <v>-6.8230146165000005E-2</v>
      </c>
      <c r="R327" s="152">
        <v>0.15429689146</v>
      </c>
      <c r="S327" s="152">
        <v>0.27643317266</v>
      </c>
      <c r="T327" s="152">
        <v>0.33852637739000002</v>
      </c>
      <c r="U327" s="152">
        <v>-0.36332399789999997</v>
      </c>
      <c r="V327" s="152">
        <v>-1.6725583387</v>
      </c>
      <c r="W327" s="152">
        <v>1.3461114504</v>
      </c>
      <c r="X327" s="152">
        <v>1.0973808461999999</v>
      </c>
      <c r="Y327" s="152">
        <v>0.80712045536999999</v>
      </c>
      <c r="Z327" s="152">
        <v>0.12975271108</v>
      </c>
      <c r="AA327" s="152">
        <v>0.15597557067000001</v>
      </c>
      <c r="AB327" s="175">
        <v>0.34228759345999998</v>
      </c>
      <c r="AC327" s="174">
        <v>0.11646549472000001</v>
      </c>
      <c r="AD327" s="152">
        <v>-8.0943656267000008E-2</v>
      </c>
      <c r="AE327" s="152">
        <v>-0.2150469065</v>
      </c>
      <c r="AF327" s="178">
        <v>163.48740520000001</v>
      </c>
      <c r="AG327" s="177">
        <v>109291.48397</v>
      </c>
      <c r="AH327" s="177">
        <v>-31456.834790000001</v>
      </c>
      <c r="AI327" s="127">
        <v>0</v>
      </c>
      <c r="AJ327" s="127">
        <v>0</v>
      </c>
      <c r="AK327" s="127">
        <v>0</v>
      </c>
    </row>
    <row r="328" spans="1:37" ht="14.65" customHeight="1" x14ac:dyDescent="0.25">
      <c r="A328" s="39"/>
      <c r="B328" s="128">
        <v>32203308000120</v>
      </c>
      <c r="C328" s="124" t="s">
        <v>7940</v>
      </c>
      <c r="D328" s="121"/>
      <c r="E328" s="125" t="s">
        <v>7619</v>
      </c>
      <c r="F328" s="125" t="s">
        <v>160</v>
      </c>
      <c r="G328" s="125" t="s">
        <v>5584</v>
      </c>
      <c r="H328" s="126">
        <v>300</v>
      </c>
      <c r="I328" s="126">
        <v>100</v>
      </c>
      <c r="J328" s="126">
        <v>100</v>
      </c>
      <c r="K328" s="125" t="s">
        <v>211</v>
      </c>
      <c r="L328" s="125" t="s">
        <v>211</v>
      </c>
      <c r="M328" s="152">
        <v>3.8E-3</v>
      </c>
      <c r="N328" s="127" t="s">
        <v>44</v>
      </c>
      <c r="O328" s="154">
        <v>43553</v>
      </c>
      <c r="P328" s="152">
        <v>1.0099122568000002E-2</v>
      </c>
      <c r="Q328" s="152">
        <v>3.9480536831000002E-2</v>
      </c>
      <c r="R328" s="152">
        <v>0.10983932752999999</v>
      </c>
      <c r="S328" s="152">
        <v>0.24118857931000001</v>
      </c>
      <c r="T328" s="152">
        <v>0.40227731001</v>
      </c>
      <c r="U328" s="152">
        <v>0.95646662667000004</v>
      </c>
      <c r="V328" s="152">
        <v>0.96780535885000007</v>
      </c>
      <c r="W328" s="152">
        <v>0.95825635311000001</v>
      </c>
      <c r="X328" s="152">
        <v>0.95746731380000005</v>
      </c>
      <c r="Y328" s="152">
        <v>0.95911653365999994</v>
      </c>
      <c r="Z328" s="152">
        <v>8.0432749378000004E-4</v>
      </c>
      <c r="AA328" s="152">
        <v>2.7753787528000001E-3</v>
      </c>
      <c r="AB328" s="175">
        <v>-10.652278734999999</v>
      </c>
      <c r="AC328" s="174">
        <v>-3.9835037753</v>
      </c>
      <c r="AD328" s="152">
        <v>0</v>
      </c>
      <c r="AE328" s="152">
        <v>-3.8363504381000004E-3</v>
      </c>
      <c r="AF328" s="178">
        <v>159.93575770000001</v>
      </c>
      <c r="AG328" s="177">
        <v>211166.80322</v>
      </c>
      <c r="AH328" s="177">
        <v>66367.272509999995</v>
      </c>
      <c r="AI328" s="127">
        <v>0</v>
      </c>
      <c r="AJ328" s="127">
        <v>0</v>
      </c>
      <c r="AK328" s="127">
        <v>0</v>
      </c>
    </row>
    <row r="329" spans="1:37" ht="14.65" customHeight="1" x14ac:dyDescent="0.25">
      <c r="A329" s="39"/>
      <c r="B329" s="128">
        <v>32222722000187</v>
      </c>
      <c r="C329" s="124" t="s">
        <v>7941</v>
      </c>
      <c r="D329" s="121" t="s">
        <v>3266</v>
      </c>
      <c r="E329" s="125" t="s">
        <v>7619</v>
      </c>
      <c r="F329" s="125" t="s">
        <v>160</v>
      </c>
      <c r="G329" s="125" t="s">
        <v>3328</v>
      </c>
      <c r="H329" s="126">
        <v>300000</v>
      </c>
      <c r="I329" s="126">
        <v>5000</v>
      </c>
      <c r="J329" s="126">
        <v>5000</v>
      </c>
      <c r="K329" s="125" t="s">
        <v>212</v>
      </c>
      <c r="L329" s="125" t="s">
        <v>7564</v>
      </c>
      <c r="M329" s="152">
        <v>2.3E-3</v>
      </c>
      <c r="N329" s="127" t="s">
        <v>44</v>
      </c>
      <c r="O329" s="154">
        <v>43560</v>
      </c>
      <c r="P329" s="152">
        <v>1.0819564320999999E-2</v>
      </c>
      <c r="Q329" s="152">
        <v>4.2863719523999998E-2</v>
      </c>
      <c r="R329" s="152">
        <v>0.11943393606000001</v>
      </c>
      <c r="S329" s="152">
        <v>0.27202330342999997</v>
      </c>
      <c r="T329" s="152">
        <v>0.44771230621000002</v>
      </c>
      <c r="U329" s="152">
        <v>1.0246981474999999</v>
      </c>
      <c r="V329" s="152">
        <v>1.0507389408000001</v>
      </c>
      <c r="W329" s="152">
        <v>1.0419612953999999</v>
      </c>
      <c r="X329" s="152">
        <v>1.0798746042</v>
      </c>
      <c r="Y329" s="152">
        <v>1.0674434389</v>
      </c>
      <c r="Z329" s="152">
        <v>1.0005475105E-3</v>
      </c>
      <c r="AA329" s="152">
        <v>4.8133132807000002E-3</v>
      </c>
      <c r="AB329" s="175">
        <v>6.0753716428000004</v>
      </c>
      <c r="AC329" s="174">
        <v>1.0082686393</v>
      </c>
      <c r="AD329" s="152">
        <v>0</v>
      </c>
      <c r="AE329" s="152">
        <v>-2.4412965930000002E-2</v>
      </c>
      <c r="AF329" s="178">
        <v>168.04622370000001</v>
      </c>
      <c r="AG329" s="177">
        <v>2098786.4465000001</v>
      </c>
      <c r="AH329" s="177">
        <v>12140.733689999999</v>
      </c>
      <c r="AI329" s="127">
        <v>0.27721359710000004</v>
      </c>
      <c r="AJ329" s="127">
        <v>0.55182358628000006</v>
      </c>
      <c r="AK329" s="127">
        <v>0</v>
      </c>
    </row>
    <row r="330" spans="1:37" ht="14.65" customHeight="1" x14ac:dyDescent="0.25">
      <c r="A330" s="39"/>
      <c r="B330" s="128">
        <v>8575738000199</v>
      </c>
      <c r="C330" s="124" t="s">
        <v>7942</v>
      </c>
      <c r="D330" s="121" t="s">
        <v>3266</v>
      </c>
      <c r="E330" s="125" t="s">
        <v>7619</v>
      </c>
      <c r="F330" s="125" t="s">
        <v>160</v>
      </c>
      <c r="G330" s="125" t="s">
        <v>3324</v>
      </c>
      <c r="H330" s="126">
        <v>500000</v>
      </c>
      <c r="I330" s="126">
        <v>0</v>
      </c>
      <c r="J330" s="126">
        <v>10</v>
      </c>
      <c r="K330" s="125" t="s">
        <v>211</v>
      </c>
      <c r="L330" s="125" t="s">
        <v>212</v>
      </c>
      <c r="M330" s="152">
        <v>8.0000000000000002E-3</v>
      </c>
      <c r="N330" s="127" t="s">
        <v>44</v>
      </c>
      <c r="O330" s="154">
        <v>39233</v>
      </c>
      <c r="P330" s="152">
        <v>1.2165484963E-2</v>
      </c>
      <c r="Q330" s="152">
        <v>3.9579667989999998E-2</v>
      </c>
      <c r="R330" s="152">
        <v>0.10246981935999999</v>
      </c>
      <c r="S330" s="152">
        <v>0.21979440317000001</v>
      </c>
      <c r="T330" s="152">
        <v>0.36110999509999997</v>
      </c>
      <c r="U330" s="152">
        <v>1.1521674566</v>
      </c>
      <c r="V330" s="152">
        <v>0.97023540856000001</v>
      </c>
      <c r="W330" s="152">
        <v>0.89396355215000001</v>
      </c>
      <c r="X330" s="152">
        <v>0.87253698909999999</v>
      </c>
      <c r="Y330" s="152">
        <v>0.86096470806000003</v>
      </c>
      <c r="Z330" s="152">
        <v>4.7676221575999999E-3</v>
      </c>
      <c r="AA330" s="152">
        <v>7.7766485556999996E-3</v>
      </c>
      <c r="AB330" s="175">
        <v>-2.3420245673000002</v>
      </c>
      <c r="AC330" s="174">
        <v>-0.68622163890999999</v>
      </c>
      <c r="AD330" s="152">
        <v>-7.1262696442000008E-4</v>
      </c>
      <c r="AE330" s="152">
        <v>-1.6957752489999998E-2</v>
      </c>
      <c r="AF330" s="178">
        <v>4.4177410999999998</v>
      </c>
      <c r="AG330" s="177">
        <v>28428.598379999999</v>
      </c>
      <c r="AH330" s="177">
        <v>-2869.8137400000001</v>
      </c>
      <c r="AI330" s="127">
        <v>0</v>
      </c>
      <c r="AJ330" s="127">
        <v>0</v>
      </c>
      <c r="AK330" s="127">
        <v>0</v>
      </c>
    </row>
    <row r="331" spans="1:37" ht="14.65" customHeight="1" x14ac:dyDescent="0.25">
      <c r="A331" s="39"/>
      <c r="B331" s="128">
        <v>7657626000114</v>
      </c>
      <c r="C331" s="124" t="s">
        <v>7943</v>
      </c>
      <c r="D331" s="121" t="s">
        <v>3266</v>
      </c>
      <c r="E331" s="125" t="s">
        <v>7619</v>
      </c>
      <c r="F331" s="125" t="s">
        <v>160</v>
      </c>
      <c r="G331" s="125" t="s">
        <v>3328</v>
      </c>
      <c r="H331" s="126">
        <v>500000</v>
      </c>
      <c r="I331" s="126">
        <v>0</v>
      </c>
      <c r="J331" s="126">
        <v>10</v>
      </c>
      <c r="K331" s="125" t="s">
        <v>211</v>
      </c>
      <c r="L331" s="125" t="s">
        <v>211</v>
      </c>
      <c r="M331" s="152">
        <v>6.5000000000000006E-3</v>
      </c>
      <c r="N331" s="127" t="s">
        <v>44</v>
      </c>
      <c r="O331" s="154">
        <v>38758</v>
      </c>
      <c r="P331" s="152">
        <v>9.6303387709000005E-3</v>
      </c>
      <c r="Q331" s="152">
        <v>3.7485133944E-2</v>
      </c>
      <c r="R331" s="152">
        <v>0.10303699846</v>
      </c>
      <c r="S331" s="152">
        <v>0.22855833558999999</v>
      </c>
      <c r="T331" s="152">
        <v>0.38307955070999999</v>
      </c>
      <c r="U331" s="152">
        <v>0.91206910062999991</v>
      </c>
      <c r="V331" s="152">
        <v>0.9188910896500001</v>
      </c>
      <c r="W331" s="152">
        <v>0.89891171588999996</v>
      </c>
      <c r="X331" s="152">
        <v>0.90732793507999998</v>
      </c>
      <c r="Y331" s="152">
        <v>0.91334490326999995</v>
      </c>
      <c r="Z331" s="152">
        <v>9.0956779594000001E-4</v>
      </c>
      <c r="AA331" s="152">
        <v>4.0495056393000002E-3</v>
      </c>
      <c r="AB331" s="175">
        <v>-17.851862944000001</v>
      </c>
      <c r="AC331" s="174">
        <v>-1.5864517489000001</v>
      </c>
      <c r="AD331" s="152">
        <v>0</v>
      </c>
      <c r="AE331" s="152">
        <v>-9.7745565726999988E-3</v>
      </c>
      <c r="AF331" s="178">
        <v>5.6353632999999999</v>
      </c>
      <c r="AG331" s="177">
        <v>15751.54298</v>
      </c>
      <c r="AH331" s="177">
        <v>-2272.28532</v>
      </c>
      <c r="AI331" s="127">
        <v>0</v>
      </c>
      <c r="AJ331" s="127">
        <v>0</v>
      </c>
      <c r="AK331" s="127">
        <v>0</v>
      </c>
    </row>
    <row r="332" spans="1:37" ht="14.65" customHeight="1" x14ac:dyDescent="0.25">
      <c r="A332" s="39"/>
      <c r="B332" s="128">
        <v>15715263000154</v>
      </c>
      <c r="C332" s="124" t="s">
        <v>7944</v>
      </c>
      <c r="D332" s="121"/>
      <c r="E332" s="125" t="s">
        <v>7619</v>
      </c>
      <c r="F332" s="125" t="s">
        <v>160</v>
      </c>
      <c r="G332" s="125" t="s">
        <v>3324</v>
      </c>
      <c r="H332" s="126" t="s">
        <v>44</v>
      </c>
      <c r="I332" s="126" t="s">
        <v>44</v>
      </c>
      <c r="J332" s="126" t="s">
        <v>44</v>
      </c>
      <c r="K332" s="125" t="s">
        <v>211</v>
      </c>
      <c r="L332" s="125" t="s">
        <v>212</v>
      </c>
      <c r="M332" s="152">
        <v>1.8E-3</v>
      </c>
      <c r="N332" s="127" t="s">
        <v>44</v>
      </c>
      <c r="O332" s="154">
        <v>41180</v>
      </c>
      <c r="P332" s="152">
        <v>1.7370372839999999E-2</v>
      </c>
      <c r="Q332" s="152">
        <v>4.8331204257999999E-2</v>
      </c>
      <c r="R332" s="152">
        <v>9.0693596740999999E-2</v>
      </c>
      <c r="S332" s="152">
        <v>0.18182810948</v>
      </c>
      <c r="T332" s="152">
        <v>0.29482863177999996</v>
      </c>
      <c r="U332" s="152">
        <v>1.6451114245</v>
      </c>
      <c r="V332" s="152">
        <v>1.1847660198000001</v>
      </c>
      <c r="W332" s="152">
        <v>0.79122584972999999</v>
      </c>
      <c r="X332" s="152">
        <v>0.72181888570999997</v>
      </c>
      <c r="Y332" s="152">
        <v>0.70293553304</v>
      </c>
      <c r="Z332" s="152">
        <v>2.2777441044000001E-2</v>
      </c>
      <c r="AA332" s="152">
        <v>3.3940255039999999E-2</v>
      </c>
      <c r="AB332" s="175">
        <v>-0.93672367786999999</v>
      </c>
      <c r="AC332" s="174">
        <v>0.23220291876999999</v>
      </c>
      <c r="AD332" s="152">
        <v>-1.8309150149E-2</v>
      </c>
      <c r="AE332" s="152">
        <v>-6.5208187409000001E-2</v>
      </c>
      <c r="AF332" s="178">
        <v>336.77733710000001</v>
      </c>
      <c r="AG332" s="177">
        <v>126280.94808</v>
      </c>
      <c r="AH332" s="177">
        <v>-207464.10250000001</v>
      </c>
      <c r="AI332" s="127">
        <v>0</v>
      </c>
      <c r="AJ332" s="127">
        <v>0</v>
      </c>
      <c r="AK332" s="127">
        <v>0</v>
      </c>
    </row>
    <row r="333" spans="1:37" ht="14.65" customHeight="1" x14ac:dyDescent="0.25">
      <c r="A333" s="39"/>
      <c r="B333" s="128">
        <v>5104498000156</v>
      </c>
      <c r="C333" s="124" t="s">
        <v>7945</v>
      </c>
      <c r="D333" s="121" t="s">
        <v>3266</v>
      </c>
      <c r="E333" s="125" t="s">
        <v>7619</v>
      </c>
      <c r="F333" s="125" t="s">
        <v>160</v>
      </c>
      <c r="G333" s="125" t="s">
        <v>5024</v>
      </c>
      <c r="H333" s="126">
        <v>500</v>
      </c>
      <c r="I333" s="126">
        <v>500</v>
      </c>
      <c r="J333" s="126">
        <v>500</v>
      </c>
      <c r="K333" s="125" t="s">
        <v>211</v>
      </c>
      <c r="L333" s="125" t="s">
        <v>212</v>
      </c>
      <c r="M333" s="152">
        <v>5.0000000000000001E-3</v>
      </c>
      <c r="N333" s="127" t="s">
        <v>44</v>
      </c>
      <c r="O333" s="154">
        <v>37536</v>
      </c>
      <c r="P333" s="152">
        <v>2.0225910524000003E-2</v>
      </c>
      <c r="Q333" s="152">
        <v>5.2857846404E-2</v>
      </c>
      <c r="R333" s="152">
        <v>3.5988655178000005E-2</v>
      </c>
      <c r="S333" s="152">
        <v>0.10773357776999999</v>
      </c>
      <c r="T333" s="152">
        <v>0.1893053411</v>
      </c>
      <c r="U333" s="152">
        <v>1.9155533840000001</v>
      </c>
      <c r="V333" s="152">
        <v>1.2957297725000001</v>
      </c>
      <c r="W333" s="152">
        <v>0.31397094499</v>
      </c>
      <c r="X333" s="152">
        <v>0.42767936863</v>
      </c>
      <c r="Y333" s="152">
        <v>0.45134507476000002</v>
      </c>
      <c r="Z333" s="152">
        <v>5.2273736852E-2</v>
      </c>
      <c r="AA333" s="152">
        <v>6.5924641362999997E-2</v>
      </c>
      <c r="AB333" s="175">
        <v>-1.3315722427000001</v>
      </c>
      <c r="AC333" s="174">
        <v>0.15062281213000001</v>
      </c>
      <c r="AD333" s="152">
        <v>-6.4531800671000006E-2</v>
      </c>
      <c r="AE333" s="152">
        <v>-0.14974535369</v>
      </c>
      <c r="AF333" s="178">
        <v>1358.4244814000001</v>
      </c>
      <c r="AG333" s="177">
        <v>35306.604899999998</v>
      </c>
      <c r="AH333" s="177">
        <v>-10039.23726</v>
      </c>
      <c r="AI333" s="127">
        <v>0</v>
      </c>
      <c r="AJ333" s="127">
        <v>0</v>
      </c>
      <c r="AK333" s="127">
        <v>0</v>
      </c>
    </row>
    <row r="334" spans="1:37" ht="14.65" customHeight="1" x14ac:dyDescent="0.25">
      <c r="A334" s="39"/>
      <c r="B334" s="128">
        <v>38443033000189</v>
      </c>
      <c r="C334" s="124" t="s">
        <v>7946</v>
      </c>
      <c r="D334" s="121"/>
      <c r="E334" s="125" t="s">
        <v>7619</v>
      </c>
      <c r="F334" s="125" t="s">
        <v>160</v>
      </c>
      <c r="G334" s="125" t="s">
        <v>3305</v>
      </c>
      <c r="H334" s="126">
        <v>500</v>
      </c>
      <c r="I334" s="126">
        <v>500</v>
      </c>
      <c r="J334" s="126">
        <v>500</v>
      </c>
      <c r="K334" s="125" t="s">
        <v>7732</v>
      </c>
      <c r="L334" s="125" t="s">
        <v>210</v>
      </c>
      <c r="M334" s="152">
        <v>9.7999999999999997E-3</v>
      </c>
      <c r="N334" s="127" t="s">
        <v>44</v>
      </c>
      <c r="O334" s="154">
        <v>44244</v>
      </c>
      <c r="P334" s="152">
        <v>2.1982230940999999E-2</v>
      </c>
      <c r="Q334" s="152">
        <v>5.6098446514000005E-2</v>
      </c>
      <c r="R334" s="152">
        <v>8.162132931100001E-2</v>
      </c>
      <c r="S334" s="152">
        <v>0.2042240239</v>
      </c>
      <c r="T334" s="152">
        <v>0.27367687203000002</v>
      </c>
      <c r="U334" s="152">
        <v>2.0818907913000002</v>
      </c>
      <c r="V334" s="152">
        <v>1.3751681592</v>
      </c>
      <c r="W334" s="152">
        <v>0.71207789700999991</v>
      </c>
      <c r="X334" s="152">
        <v>0.81072589812000007</v>
      </c>
      <c r="Y334" s="152">
        <v>0.65250514089000011</v>
      </c>
      <c r="Z334" s="152">
        <v>3.3776505521999997E-2</v>
      </c>
      <c r="AA334" s="152">
        <v>3.2187806133999998E-2</v>
      </c>
      <c r="AB334" s="175">
        <v>-0.86474474386</v>
      </c>
      <c r="AC334" s="174">
        <v>-0.66759632831000004</v>
      </c>
      <c r="AD334" s="152">
        <v>-3.1180091712000001E-2</v>
      </c>
      <c r="AE334" s="152">
        <v>-3.1180091712000001E-2</v>
      </c>
      <c r="AF334" s="178">
        <v>207.07237370000001</v>
      </c>
      <c r="AG334" s="177">
        <v>63126.108220000002</v>
      </c>
      <c r="AH334" s="177">
        <v>-52825.528330000001</v>
      </c>
      <c r="AI334" s="127">
        <v>0.9748920593699999</v>
      </c>
      <c r="AJ334" s="127">
        <v>0</v>
      </c>
      <c r="AK334" s="127">
        <v>0</v>
      </c>
    </row>
    <row r="335" spans="1:37" ht="14.65" customHeight="1" x14ac:dyDescent="0.25">
      <c r="A335" s="39"/>
      <c r="B335" s="128">
        <v>9636393000107</v>
      </c>
      <c r="C335" s="124" t="s">
        <v>7947</v>
      </c>
      <c r="D335" s="121" t="s">
        <v>3310</v>
      </c>
      <c r="E335" s="125" t="s">
        <v>7619</v>
      </c>
      <c r="F335" s="125" t="s">
        <v>160</v>
      </c>
      <c r="G335" s="125" t="s">
        <v>3328</v>
      </c>
      <c r="H335" s="126">
        <v>100</v>
      </c>
      <c r="I335" s="126">
        <v>100</v>
      </c>
      <c r="J335" s="126">
        <v>100</v>
      </c>
      <c r="K335" s="125" t="s">
        <v>211</v>
      </c>
      <c r="L335" s="125" t="s">
        <v>211</v>
      </c>
      <c r="M335" s="152">
        <v>3.4999999999999996E-3</v>
      </c>
      <c r="N335" s="127" t="s">
        <v>44</v>
      </c>
      <c r="O335" s="154">
        <v>39706</v>
      </c>
      <c r="P335" s="152">
        <v>1.0558936382999999E-2</v>
      </c>
      <c r="Q335" s="152">
        <v>4.0932431481000002E-2</v>
      </c>
      <c r="R335" s="152">
        <v>0.11586920357000001</v>
      </c>
      <c r="S335" s="152">
        <v>0.25853111406000001</v>
      </c>
      <c r="T335" s="152">
        <v>0.43303721719000005</v>
      </c>
      <c r="U335" s="152">
        <v>1.0000146245000001</v>
      </c>
      <c r="V335" s="152">
        <v>1.0033963496</v>
      </c>
      <c r="W335" s="152">
        <v>1.0108619830000001</v>
      </c>
      <c r="X335" s="152">
        <v>1.0263134847000002</v>
      </c>
      <c r="Y335" s="152">
        <v>1.0324548374</v>
      </c>
      <c r="Z335" s="152">
        <v>7.3389207629999994E-4</v>
      </c>
      <c r="AA335" s="152">
        <v>2.4867832064000002E-3</v>
      </c>
      <c r="AB335" s="175">
        <v>5.0342836408</v>
      </c>
      <c r="AC335" s="174">
        <v>0.92539209276000001</v>
      </c>
      <c r="AD335" s="152">
        <v>0</v>
      </c>
      <c r="AE335" s="152">
        <v>-3.1408276474E-3</v>
      </c>
      <c r="AF335" s="178">
        <v>468.51346919999997</v>
      </c>
      <c r="AG335" s="177">
        <v>8650430.3104999997</v>
      </c>
      <c r="AH335" s="177">
        <v>-3368505.8883000002</v>
      </c>
      <c r="AI335" s="127">
        <v>0</v>
      </c>
      <c r="AJ335" s="127">
        <v>0.91010059844000002</v>
      </c>
      <c r="AK335" s="127">
        <v>0</v>
      </c>
    </row>
    <row r="336" spans="1:37" ht="14.65" customHeight="1" x14ac:dyDescent="0.25">
      <c r="A336" s="39"/>
      <c r="B336" s="128">
        <v>50098505000109</v>
      </c>
      <c r="C336" s="124" t="s">
        <v>7948</v>
      </c>
      <c r="D336" s="121"/>
      <c r="E336" s="125" t="s">
        <v>7619</v>
      </c>
      <c r="F336" s="125" t="s">
        <v>160</v>
      </c>
      <c r="G336" s="125" t="s">
        <v>3305</v>
      </c>
      <c r="H336" s="126">
        <v>100</v>
      </c>
      <c r="I336" s="126">
        <v>100</v>
      </c>
      <c r="J336" s="126">
        <v>100</v>
      </c>
      <c r="K336" s="125" t="s">
        <v>7732</v>
      </c>
      <c r="L336" s="125" t="s">
        <v>210</v>
      </c>
      <c r="M336" s="152">
        <v>6.5000000000000006E-3</v>
      </c>
      <c r="N336" s="127" t="s">
        <v>44</v>
      </c>
      <c r="O336" s="154">
        <v>45016</v>
      </c>
      <c r="P336" s="152">
        <v>1.1164558651E-2</v>
      </c>
      <c r="Q336" s="152">
        <v>4.3707101759E-2</v>
      </c>
      <c r="R336" s="152">
        <v>0.12108764352</v>
      </c>
      <c r="S336" s="152">
        <v>0.28168206915999999</v>
      </c>
      <c r="T336" s="152" t="s">
        <v>44</v>
      </c>
      <c r="U336" s="152">
        <v>1.0573718339</v>
      </c>
      <c r="V336" s="152">
        <v>1.0714131746</v>
      </c>
      <c r="W336" s="152">
        <v>1.0563885112</v>
      </c>
      <c r="X336" s="152">
        <v>1.1182178479</v>
      </c>
      <c r="Y336" s="152" t="s">
        <v>44</v>
      </c>
      <c r="Z336" s="152">
        <v>1.6797078694E-3</v>
      </c>
      <c r="AA336" s="152">
        <v>1.7777899503E-3</v>
      </c>
      <c r="AB336" s="175">
        <v>3.8458256495000001</v>
      </c>
      <c r="AC336" s="174">
        <v>7.1564175282000004</v>
      </c>
      <c r="AD336" s="152">
        <v>0</v>
      </c>
      <c r="AE336" s="152">
        <v>0</v>
      </c>
      <c r="AF336" s="178">
        <v>129.2412496</v>
      </c>
      <c r="AG336" s="177">
        <v>295192.01561</v>
      </c>
      <c r="AH336" s="177">
        <v>-53967.477599999998</v>
      </c>
      <c r="AI336" s="127">
        <v>0.67357953503000001</v>
      </c>
      <c r="AJ336" s="127">
        <v>0.2369940901</v>
      </c>
      <c r="AK336" s="127">
        <v>0</v>
      </c>
    </row>
    <row r="337" spans="1:37" ht="14.65" customHeight="1" x14ac:dyDescent="0.25">
      <c r="A337" s="39"/>
      <c r="B337" s="128">
        <v>30282227000138</v>
      </c>
      <c r="C337" s="124" t="s">
        <v>7949</v>
      </c>
      <c r="D337" s="121" t="s">
        <v>3310</v>
      </c>
      <c r="E337" s="125" t="s">
        <v>7619</v>
      </c>
      <c r="F337" s="125" t="s">
        <v>112</v>
      </c>
      <c r="G337" s="125" t="s">
        <v>113</v>
      </c>
      <c r="H337" s="126">
        <v>1000</v>
      </c>
      <c r="I337" s="126">
        <v>1000</v>
      </c>
      <c r="J337" s="126">
        <v>1000</v>
      </c>
      <c r="K337" s="125" t="s">
        <v>210</v>
      </c>
      <c r="L337" s="125" t="s">
        <v>3314</v>
      </c>
      <c r="M337" s="152">
        <v>7.4999999999999997E-3</v>
      </c>
      <c r="N337" s="127" t="s">
        <v>7950</v>
      </c>
      <c r="O337" s="154">
        <v>43404</v>
      </c>
      <c r="P337" s="152">
        <v>5.1637649362999999E-2</v>
      </c>
      <c r="Q337" s="152">
        <v>0.1280517175</v>
      </c>
      <c r="R337" s="152">
        <v>4.0415890466000005E-2</v>
      </c>
      <c r="S337" s="152">
        <v>0.18964930281</v>
      </c>
      <c r="T337" s="152">
        <v>0.10559373172000001</v>
      </c>
      <c r="U337" s="152">
        <v>4.8904930069999999</v>
      </c>
      <c r="V337" s="152">
        <v>3.1389932447</v>
      </c>
      <c r="W337" s="152">
        <v>0.35259487356000002</v>
      </c>
      <c r="X337" s="152">
        <v>0.75286735819000006</v>
      </c>
      <c r="Y337" s="152">
        <v>0.25175840502000002</v>
      </c>
      <c r="Z337" s="152">
        <v>0.14824836160999999</v>
      </c>
      <c r="AA337" s="152">
        <v>0.23136116282999999</v>
      </c>
      <c r="AB337" s="175">
        <v>-0.38149982873999999</v>
      </c>
      <c r="AC337" s="174">
        <v>-5.7193785222999997E-2</v>
      </c>
      <c r="AD337" s="152">
        <v>-0.14617702621000001</v>
      </c>
      <c r="AE337" s="152">
        <v>-0.46632978381000001</v>
      </c>
      <c r="AF337" s="178">
        <v>130.22384980000001</v>
      </c>
      <c r="AG337" s="177">
        <v>63033.905680000003</v>
      </c>
      <c r="AH337" s="177">
        <v>-5841.0858699999999</v>
      </c>
      <c r="AI337" s="127">
        <v>0</v>
      </c>
      <c r="AJ337" s="127">
        <v>0</v>
      </c>
      <c r="AK337" s="127">
        <v>7.8337021726999998E-3</v>
      </c>
    </row>
    <row r="338" spans="1:37" ht="14.65" customHeight="1" x14ac:dyDescent="0.25">
      <c r="A338" s="39"/>
      <c r="B338" s="128">
        <v>2539921000152</v>
      </c>
      <c r="C338" s="124" t="s">
        <v>7951</v>
      </c>
      <c r="D338" s="121" t="s">
        <v>3266</v>
      </c>
      <c r="E338" s="125" t="s">
        <v>7619</v>
      </c>
      <c r="F338" s="125" t="s">
        <v>160</v>
      </c>
      <c r="G338" s="125" t="s">
        <v>3328</v>
      </c>
      <c r="H338" s="126">
        <v>300</v>
      </c>
      <c r="I338" s="126">
        <v>100</v>
      </c>
      <c r="J338" s="126">
        <v>100</v>
      </c>
      <c r="K338" s="125" t="s">
        <v>211</v>
      </c>
      <c r="L338" s="125" t="s">
        <v>212</v>
      </c>
      <c r="M338" s="152">
        <v>5.1999999999999998E-3</v>
      </c>
      <c r="N338" s="127" t="s">
        <v>44</v>
      </c>
      <c r="O338" s="154">
        <v>35971</v>
      </c>
      <c r="P338" s="152">
        <v>1.1921725984999999E-2</v>
      </c>
      <c r="Q338" s="152">
        <v>4.1918674858999999E-2</v>
      </c>
      <c r="R338" s="152">
        <v>0.10878900093</v>
      </c>
      <c r="S338" s="152">
        <v>0.24206658575999998</v>
      </c>
      <c r="T338" s="152">
        <v>0.39680753694999998</v>
      </c>
      <c r="U338" s="152">
        <v>1.1290815573000001</v>
      </c>
      <c r="V338" s="152">
        <v>1.0275726071</v>
      </c>
      <c r="W338" s="152">
        <v>0.94909313111000004</v>
      </c>
      <c r="X338" s="152">
        <v>0.96095281252000009</v>
      </c>
      <c r="Y338" s="152">
        <v>0.94607540593999995</v>
      </c>
      <c r="Z338" s="152">
        <v>4.0319666941000002E-3</v>
      </c>
      <c r="AA338" s="152">
        <v>6.9972865052E-3</v>
      </c>
      <c r="AB338" s="175">
        <v>-1.3327229377000001</v>
      </c>
      <c r="AC338" s="174">
        <v>-2.7715516757E-2</v>
      </c>
      <c r="AD338" s="152">
        <v>-1.0551004531999999E-3</v>
      </c>
      <c r="AE338" s="152">
        <v>-1.5629612245000001E-2</v>
      </c>
      <c r="AF338" s="178">
        <v>2569.9114699000002</v>
      </c>
      <c r="AG338" s="177">
        <v>193063.62116000001</v>
      </c>
      <c r="AH338" s="177">
        <v>-45742.091840000001</v>
      </c>
      <c r="AI338" s="127">
        <v>7.8272476032999999E-2</v>
      </c>
      <c r="AJ338" s="127">
        <v>0.34661453317000002</v>
      </c>
      <c r="AK338" s="127">
        <v>0</v>
      </c>
    </row>
    <row r="339" spans="1:37" ht="14.65" customHeight="1" x14ac:dyDescent="0.25">
      <c r="A339" s="39"/>
      <c r="B339" s="128">
        <v>21185984000100</v>
      </c>
      <c r="C339" s="124" t="s">
        <v>7952</v>
      </c>
      <c r="D339" s="121" t="s">
        <v>3267</v>
      </c>
      <c r="E339" s="125" t="s">
        <v>7619</v>
      </c>
      <c r="F339" s="125" t="s">
        <v>160</v>
      </c>
      <c r="G339" s="125" t="s">
        <v>4633</v>
      </c>
      <c r="H339" s="126">
        <v>5000</v>
      </c>
      <c r="I339" s="126">
        <v>5000</v>
      </c>
      <c r="J339" s="126">
        <v>5000</v>
      </c>
      <c r="K339" s="125" t="s">
        <v>7742</v>
      </c>
      <c r="L339" s="125" t="s">
        <v>7743</v>
      </c>
      <c r="M339" s="152">
        <v>4.0000000000000001E-3</v>
      </c>
      <c r="N339" s="127" t="s">
        <v>44</v>
      </c>
      <c r="O339" s="154">
        <v>42003</v>
      </c>
      <c r="P339" s="152">
        <v>1.1248155098999998E-2</v>
      </c>
      <c r="Q339" s="152">
        <v>4.4339293629999998E-2</v>
      </c>
      <c r="R339" s="152">
        <v>0.12276088772999999</v>
      </c>
      <c r="S339" s="152">
        <v>0.28075859286999999</v>
      </c>
      <c r="T339" s="152">
        <v>0.45897151907</v>
      </c>
      <c r="U339" s="152">
        <v>1.0652890773999999</v>
      </c>
      <c r="V339" s="152">
        <v>1.0869103975000001</v>
      </c>
      <c r="W339" s="152">
        <v>1.0709861688</v>
      </c>
      <c r="X339" s="152">
        <v>1.1145518436000001</v>
      </c>
      <c r="Y339" s="152">
        <v>1.0942878493000001</v>
      </c>
      <c r="Z339" s="152">
        <v>1.421842206E-3</v>
      </c>
      <c r="AA339" s="152">
        <v>5.3431693399000006E-3</v>
      </c>
      <c r="AB339" s="175">
        <v>6.0578819900000003</v>
      </c>
      <c r="AC339" s="174">
        <v>1.2507147542999999</v>
      </c>
      <c r="AD339" s="152">
        <v>0</v>
      </c>
      <c r="AE339" s="152">
        <v>-3.5356878705999996E-2</v>
      </c>
      <c r="AF339" s="178">
        <v>267.64921500000003</v>
      </c>
      <c r="AG339" s="177">
        <v>1954013.0859999999</v>
      </c>
      <c r="AH339" s="177">
        <v>329461.89578000002</v>
      </c>
      <c r="AI339" s="127">
        <v>0.46292878661000003</v>
      </c>
      <c r="AJ339" s="127">
        <v>0.37545631432999999</v>
      </c>
      <c r="AK339" s="127">
        <v>0</v>
      </c>
    </row>
    <row r="340" spans="1:37" ht="14.65" customHeight="1" x14ac:dyDescent="0.25">
      <c r="A340" s="39"/>
      <c r="B340" s="128">
        <v>34081022000145</v>
      </c>
      <c r="C340" s="124" t="s">
        <v>7953</v>
      </c>
      <c r="D340" s="121"/>
      <c r="E340" s="125" t="s">
        <v>7636</v>
      </c>
      <c r="F340" s="125" t="s">
        <v>160</v>
      </c>
      <c r="G340" s="125" t="s">
        <v>4633</v>
      </c>
      <c r="H340" s="126" t="s">
        <v>44</v>
      </c>
      <c r="I340" s="126" t="s">
        <v>44</v>
      </c>
      <c r="J340" s="126" t="s">
        <v>44</v>
      </c>
      <c r="K340" s="125" t="s">
        <v>7742</v>
      </c>
      <c r="L340" s="125" t="s">
        <v>7743</v>
      </c>
      <c r="M340" s="152">
        <v>1.8E-3</v>
      </c>
      <c r="N340" s="127" t="s">
        <v>44</v>
      </c>
      <c r="O340" s="154">
        <v>43769</v>
      </c>
      <c r="P340" s="152">
        <v>1.1244574434000001E-2</v>
      </c>
      <c r="Q340" s="152">
        <v>4.3759816138999999E-2</v>
      </c>
      <c r="R340" s="152">
        <v>0.1221744333</v>
      </c>
      <c r="S340" s="152">
        <v>0.27897853091000002</v>
      </c>
      <c r="T340" s="152">
        <v>0.45040100168999997</v>
      </c>
      <c r="U340" s="152">
        <v>1.0649499602000001</v>
      </c>
      <c r="V340" s="152">
        <v>1.0727053875000001</v>
      </c>
      <c r="W340" s="152">
        <v>1.0658698439000001</v>
      </c>
      <c r="X340" s="152">
        <v>1.1074853765999999</v>
      </c>
      <c r="Y340" s="152">
        <v>1.0738538733</v>
      </c>
      <c r="Z340" s="152">
        <v>1.4893570442000002E-3</v>
      </c>
      <c r="AA340" s="152">
        <v>7.8591263166000007E-3</v>
      </c>
      <c r="AB340" s="175">
        <v>5.2885783863000002</v>
      </c>
      <c r="AC340" s="174">
        <v>0.58007363047000005</v>
      </c>
      <c r="AD340" s="152">
        <v>0</v>
      </c>
      <c r="AE340" s="152">
        <v>-3.6585548768999998E-2</v>
      </c>
      <c r="AF340" s="178">
        <v>1.6219466</v>
      </c>
      <c r="AG340" s="177">
        <v>247111.30447999999</v>
      </c>
      <c r="AH340" s="177">
        <v>-42325.881390000002</v>
      </c>
      <c r="AI340" s="127">
        <v>0.46023692666999999</v>
      </c>
      <c r="AJ340" s="127">
        <v>0.37327309341000003</v>
      </c>
      <c r="AK340" s="127">
        <v>0</v>
      </c>
    </row>
    <row r="341" spans="1:37" ht="14.65" customHeight="1" x14ac:dyDescent="0.25">
      <c r="A341" s="39"/>
      <c r="B341" s="128">
        <v>45018608000181</v>
      </c>
      <c r="C341" s="124" t="s">
        <v>7954</v>
      </c>
      <c r="D341" s="121"/>
      <c r="E341" s="125" t="s">
        <v>7619</v>
      </c>
      <c r="F341" s="125" t="s">
        <v>160</v>
      </c>
      <c r="G341" s="125" t="s">
        <v>3324</v>
      </c>
      <c r="H341" s="126">
        <v>100</v>
      </c>
      <c r="I341" s="126">
        <v>100</v>
      </c>
      <c r="J341" s="126">
        <v>100</v>
      </c>
      <c r="K341" s="125" t="s">
        <v>211</v>
      </c>
      <c r="L341" s="125" t="s">
        <v>212</v>
      </c>
      <c r="M341" s="152">
        <v>5.0000000000000001E-3</v>
      </c>
      <c r="N341" s="127" t="s">
        <v>44</v>
      </c>
      <c r="O341" s="154">
        <v>44697</v>
      </c>
      <c r="P341" s="152">
        <v>1.514132734E-2</v>
      </c>
      <c r="Q341" s="152">
        <v>3.7711675240999998E-2</v>
      </c>
      <c r="R341" s="152">
        <v>0.12093117833000001</v>
      </c>
      <c r="S341" s="152">
        <v>0.26379488247999999</v>
      </c>
      <c r="T341" s="152" t="s">
        <v>44</v>
      </c>
      <c r="U341" s="152">
        <v>1.4340032202000002</v>
      </c>
      <c r="V341" s="152">
        <v>0.92444440525000005</v>
      </c>
      <c r="W341" s="152">
        <v>1.0550234831</v>
      </c>
      <c r="X341" s="152">
        <v>1.0472095248</v>
      </c>
      <c r="Y341" s="152" t="s">
        <v>44</v>
      </c>
      <c r="Z341" s="152">
        <v>1.6795146856E-2</v>
      </c>
      <c r="AA341" s="152">
        <v>1.7496995511999999E-2</v>
      </c>
      <c r="AB341" s="175">
        <v>0.34726851509000001</v>
      </c>
      <c r="AC341" s="174">
        <v>-0.45380705861999998</v>
      </c>
      <c r="AD341" s="152">
        <v>-5.2668561979999995E-3</v>
      </c>
      <c r="AE341" s="152">
        <v>-7.5474500732000006E-3</v>
      </c>
      <c r="AF341" s="178">
        <v>137.88303999999999</v>
      </c>
      <c r="AG341" s="177">
        <v>64737.797960000004</v>
      </c>
      <c r="AH341" s="177">
        <v>-6393.55807</v>
      </c>
      <c r="AI341" s="127">
        <v>0</v>
      </c>
      <c r="AJ341" s="127">
        <v>0</v>
      </c>
      <c r="AK341" s="127">
        <v>0</v>
      </c>
    </row>
    <row r="342" spans="1:37" ht="14.65" customHeight="1" x14ac:dyDescent="0.25">
      <c r="A342" s="39"/>
      <c r="B342" s="128">
        <v>7670192000192</v>
      </c>
      <c r="C342" s="124" t="s">
        <v>7955</v>
      </c>
      <c r="D342" s="121"/>
      <c r="E342" s="125" t="s">
        <v>7619</v>
      </c>
      <c r="F342" s="125" t="s">
        <v>160</v>
      </c>
      <c r="G342" s="125" t="s">
        <v>3324</v>
      </c>
      <c r="H342" s="126" t="s">
        <v>44</v>
      </c>
      <c r="I342" s="126" t="s">
        <v>44</v>
      </c>
      <c r="J342" s="126" t="s">
        <v>44</v>
      </c>
      <c r="K342" s="125" t="s">
        <v>211</v>
      </c>
      <c r="L342" s="125" t="s">
        <v>212</v>
      </c>
      <c r="M342" s="152">
        <v>2E-3</v>
      </c>
      <c r="N342" s="127" t="s">
        <v>44</v>
      </c>
      <c r="O342" s="154">
        <v>39087</v>
      </c>
      <c r="P342" s="152">
        <v>1.0228051978999999E-2</v>
      </c>
      <c r="Q342" s="152">
        <v>4.0143697038999997E-2</v>
      </c>
      <c r="R342" s="152">
        <v>0.11241789065</v>
      </c>
      <c r="S342" s="152">
        <v>0.25272095777000003</v>
      </c>
      <c r="T342" s="152">
        <v>0.42176172758000002</v>
      </c>
      <c r="U342" s="152">
        <v>0.96867725957999995</v>
      </c>
      <c r="V342" s="152">
        <v>0.9840617235000001</v>
      </c>
      <c r="W342" s="152">
        <v>0.98075216169000001</v>
      </c>
      <c r="X342" s="152">
        <v>1.0032484012</v>
      </c>
      <c r="Y342" s="152">
        <v>1.0055716196</v>
      </c>
      <c r="Z342" s="152">
        <v>7.7740831031000008E-4</v>
      </c>
      <c r="AA342" s="152">
        <v>3.1552925253000002E-3</v>
      </c>
      <c r="AB342" s="175">
        <v>-5.1063632953999996</v>
      </c>
      <c r="AC342" s="174">
        <v>-1.3324740587999999</v>
      </c>
      <c r="AD342" s="152">
        <v>0</v>
      </c>
      <c r="AE342" s="152">
        <v>-1.0858573526999999E-2</v>
      </c>
      <c r="AF342" s="178">
        <v>5.2153894000000003</v>
      </c>
      <c r="AG342" s="177">
        <v>181220.14382</v>
      </c>
      <c r="AH342" s="177">
        <v>-14946.03383</v>
      </c>
      <c r="AI342" s="127">
        <v>4.2367877974999996E-2</v>
      </c>
      <c r="AJ342" s="127">
        <v>0.12492821693</v>
      </c>
      <c r="AK342" s="127">
        <v>0</v>
      </c>
    </row>
    <row r="343" spans="1:37" ht="14.65" customHeight="1" x14ac:dyDescent="0.25">
      <c r="A343" s="39"/>
      <c r="B343" s="128">
        <v>11108013000103</v>
      </c>
      <c r="C343" s="124" t="s">
        <v>7956</v>
      </c>
      <c r="D343" s="121" t="s">
        <v>3310</v>
      </c>
      <c r="E343" s="125" t="s">
        <v>7619</v>
      </c>
      <c r="F343" s="125" t="s">
        <v>112</v>
      </c>
      <c r="G343" s="125" t="s">
        <v>263</v>
      </c>
      <c r="H343" s="126">
        <v>500</v>
      </c>
      <c r="I343" s="126">
        <v>500</v>
      </c>
      <c r="J343" s="126">
        <v>500</v>
      </c>
      <c r="K343" s="125" t="s">
        <v>3251</v>
      </c>
      <c r="L343" s="125" t="s">
        <v>7582</v>
      </c>
      <c r="M343" s="152">
        <v>0.02</v>
      </c>
      <c r="N343" s="127" t="s">
        <v>7957</v>
      </c>
      <c r="O343" s="154">
        <v>40116</v>
      </c>
      <c r="P343" s="152">
        <v>9.7776854095999996E-2</v>
      </c>
      <c r="Q343" s="152">
        <v>0.23919618448000002</v>
      </c>
      <c r="R343" s="152">
        <v>4.9517502224000004E-2</v>
      </c>
      <c r="S343" s="152">
        <v>0.13802659078999999</v>
      </c>
      <c r="T343" s="152">
        <v>-8.5417747103E-2</v>
      </c>
      <c r="U343" s="152">
        <v>9.2602399043000005</v>
      </c>
      <c r="V343" s="152">
        <v>5.8635309380000002</v>
      </c>
      <c r="W343" s="152">
        <v>0.43199883102000003</v>
      </c>
      <c r="X343" s="152">
        <v>0.54793618132999999</v>
      </c>
      <c r="Y343" s="152">
        <v>-0.20365447285999999</v>
      </c>
      <c r="Z343" s="152">
        <v>0.19416513975000002</v>
      </c>
      <c r="AA343" s="152">
        <v>0.21810396671999999</v>
      </c>
      <c r="AB343" s="175">
        <v>-0.21025359014</v>
      </c>
      <c r="AC343" s="174">
        <v>3.9164191638000001E-2</v>
      </c>
      <c r="AD343" s="152">
        <v>-0.20252581153000002</v>
      </c>
      <c r="AE343" s="152">
        <v>-0.52173893074</v>
      </c>
      <c r="AF343" s="178">
        <v>322.33248909999998</v>
      </c>
      <c r="AG343" s="177">
        <v>96333.927469999995</v>
      </c>
      <c r="AH343" s="177">
        <v>-41958.184009999997</v>
      </c>
      <c r="AI343" s="127">
        <v>0</v>
      </c>
      <c r="AJ343" s="127">
        <v>0</v>
      </c>
      <c r="AK343" s="127">
        <v>0</v>
      </c>
    </row>
    <row r="344" spans="1:37" ht="14.65" customHeight="1" x14ac:dyDescent="0.25">
      <c r="A344" s="39"/>
      <c r="B344" s="128">
        <v>9636619000161</v>
      </c>
      <c r="C344" s="124" t="s">
        <v>7958</v>
      </c>
      <c r="D344" s="121" t="s">
        <v>3266</v>
      </c>
      <c r="E344" s="125" t="s">
        <v>7619</v>
      </c>
      <c r="F344" s="125" t="s">
        <v>160</v>
      </c>
      <c r="G344" s="125" t="s">
        <v>6163</v>
      </c>
      <c r="H344" s="126">
        <v>300</v>
      </c>
      <c r="I344" s="126">
        <v>100</v>
      </c>
      <c r="J344" s="126">
        <v>0</v>
      </c>
      <c r="K344" s="125" t="s">
        <v>211</v>
      </c>
      <c r="L344" s="125" t="s">
        <v>211</v>
      </c>
      <c r="M344" s="152">
        <v>2.2000000000000001E-3</v>
      </c>
      <c r="N344" s="127" t="s">
        <v>44</v>
      </c>
      <c r="O344" s="154">
        <v>39731</v>
      </c>
      <c r="P344" s="152">
        <v>1.0222499518999999E-2</v>
      </c>
      <c r="Q344" s="152">
        <v>4.0023089035000001E-2</v>
      </c>
      <c r="R344" s="152">
        <v>0.11167006289999999</v>
      </c>
      <c r="S344" s="152">
        <v>0.24543556369</v>
      </c>
      <c r="T344" s="152">
        <v>0.40958699191999998</v>
      </c>
      <c r="U344" s="152">
        <v>0.96815139781000004</v>
      </c>
      <c r="V344" s="152">
        <v>0.98110520159999992</v>
      </c>
      <c r="W344" s="152">
        <v>0.97422798943</v>
      </c>
      <c r="X344" s="152">
        <v>0.97432693766</v>
      </c>
      <c r="Y344" s="152">
        <v>0.97654440394999997</v>
      </c>
      <c r="Z344" s="152">
        <v>8.0216024540000002E-4</v>
      </c>
      <c r="AA344" s="152">
        <v>2.1235819741000001E-3</v>
      </c>
      <c r="AB344" s="175">
        <v>-6.5969183033999999</v>
      </c>
      <c r="AC344" s="174">
        <v>-3.3136855557999998</v>
      </c>
      <c r="AD344" s="152">
        <v>0</v>
      </c>
      <c r="AE344" s="152">
        <v>-3.7297084129000002E-3</v>
      </c>
      <c r="AF344" s="178">
        <v>436.67534430000001</v>
      </c>
      <c r="AG344" s="177">
        <v>1581065.3317</v>
      </c>
      <c r="AH344" s="177">
        <v>286863.57913000003</v>
      </c>
      <c r="AI344" s="127">
        <v>0</v>
      </c>
      <c r="AJ344" s="127">
        <v>0</v>
      </c>
      <c r="AK344" s="127">
        <v>0</v>
      </c>
    </row>
    <row r="345" spans="1:37" ht="14.65" customHeight="1" x14ac:dyDescent="0.25">
      <c r="A345" s="39"/>
      <c r="B345" s="128">
        <v>5862906000139</v>
      </c>
      <c r="C345" s="124" t="s">
        <v>7959</v>
      </c>
      <c r="D345" s="121" t="s">
        <v>3266</v>
      </c>
      <c r="E345" s="125" t="s">
        <v>7619</v>
      </c>
      <c r="F345" s="125" t="s">
        <v>160</v>
      </c>
      <c r="G345" s="125" t="s">
        <v>3328</v>
      </c>
      <c r="H345" s="126">
        <v>100</v>
      </c>
      <c r="I345" s="126">
        <v>100</v>
      </c>
      <c r="J345" s="126">
        <v>100</v>
      </c>
      <c r="K345" s="125" t="s">
        <v>211</v>
      </c>
      <c r="L345" s="125" t="s">
        <v>212</v>
      </c>
      <c r="M345" s="152">
        <v>3.4000000000000002E-3</v>
      </c>
      <c r="N345" s="127" t="s">
        <v>44</v>
      </c>
      <c r="O345" s="154">
        <v>38502</v>
      </c>
      <c r="P345" s="152">
        <v>1.0789853615000001E-2</v>
      </c>
      <c r="Q345" s="152">
        <v>4.2970849267000004E-2</v>
      </c>
      <c r="R345" s="152">
        <v>0.11881626889999999</v>
      </c>
      <c r="S345" s="152">
        <v>0.27018582277000003</v>
      </c>
      <c r="T345" s="152">
        <v>0.44492354880999996</v>
      </c>
      <c r="U345" s="152">
        <v>1.0218843092000001</v>
      </c>
      <c r="V345" s="152">
        <v>1.0533650637</v>
      </c>
      <c r="W345" s="152">
        <v>1.0365726656000001</v>
      </c>
      <c r="X345" s="152">
        <v>1.0725801972</v>
      </c>
      <c r="Y345" s="152">
        <v>1.0607944352000001</v>
      </c>
      <c r="Z345" s="152">
        <v>1.0864593327000001E-3</v>
      </c>
      <c r="AA345" s="152">
        <v>3.0752364773000002E-3</v>
      </c>
      <c r="AB345" s="175">
        <v>4.6451801453000003</v>
      </c>
      <c r="AC345" s="174">
        <v>0.69443806361000004</v>
      </c>
      <c r="AD345" s="152">
        <v>0</v>
      </c>
      <c r="AE345" s="152">
        <v>-1.8341091444E-2</v>
      </c>
      <c r="AF345" s="178">
        <v>732.21529329999998</v>
      </c>
      <c r="AG345" s="177">
        <v>419974.98603999999</v>
      </c>
      <c r="AH345" s="177">
        <v>-58142.668080000003</v>
      </c>
      <c r="AI345" s="127">
        <v>0.27948682775</v>
      </c>
      <c r="AJ345" s="127">
        <v>0.55634869725000002</v>
      </c>
      <c r="AK345" s="127">
        <v>0</v>
      </c>
    </row>
    <row r="346" spans="1:37" ht="14.65" customHeight="1" x14ac:dyDescent="0.25">
      <c r="A346" s="39"/>
      <c r="B346" s="128">
        <v>18416618000100</v>
      </c>
      <c r="C346" s="124" t="s">
        <v>7960</v>
      </c>
      <c r="D346" s="121"/>
      <c r="E346" s="125" t="s">
        <v>7559</v>
      </c>
      <c r="F346" s="125" t="s">
        <v>160</v>
      </c>
      <c r="G346" s="125" t="s">
        <v>6802</v>
      </c>
      <c r="H346" s="126" t="s">
        <v>44</v>
      </c>
      <c r="I346" s="126" t="s">
        <v>44</v>
      </c>
      <c r="J346" s="126" t="s">
        <v>44</v>
      </c>
      <c r="K346" s="125" t="s">
        <v>211</v>
      </c>
      <c r="L346" s="125" t="s">
        <v>211</v>
      </c>
      <c r="M346" s="152">
        <v>2E-3</v>
      </c>
      <c r="N346" s="127" t="s">
        <v>44</v>
      </c>
      <c r="O346" s="154">
        <v>41526</v>
      </c>
      <c r="P346" s="152">
        <v>1.0257063333000001E-2</v>
      </c>
      <c r="Q346" s="152">
        <v>4.0189178214999996E-2</v>
      </c>
      <c r="R346" s="152">
        <v>0.11220627089</v>
      </c>
      <c r="S346" s="152">
        <v>0.24727066452999999</v>
      </c>
      <c r="T346" s="152">
        <v>0.41235689709000001</v>
      </c>
      <c r="U346" s="152">
        <v>0.97142486388999993</v>
      </c>
      <c r="V346" s="152">
        <v>0.98517662541000006</v>
      </c>
      <c r="W346" s="152">
        <v>0.97890595612999998</v>
      </c>
      <c r="X346" s="152">
        <v>0.98161189734000009</v>
      </c>
      <c r="Y346" s="152">
        <v>0.98314845985999999</v>
      </c>
      <c r="Z346" s="152">
        <v>7.7806960625000001E-4</v>
      </c>
      <c r="AA346" s="152">
        <v>2.4402854365000001E-3</v>
      </c>
      <c r="AB346" s="175">
        <v>-6.3720294388000003</v>
      </c>
      <c r="AC346" s="174">
        <v>-5.0009119598999998</v>
      </c>
      <c r="AD346" s="152">
        <v>0</v>
      </c>
      <c r="AE346" s="152">
        <v>-4.5199946332000005E-3</v>
      </c>
      <c r="AF346" s="178">
        <v>2.7286050400000001</v>
      </c>
      <c r="AG346" s="177">
        <v>710868.46389999997</v>
      </c>
      <c r="AH346" s="177">
        <v>-322324.40155000001</v>
      </c>
      <c r="AI346" s="127">
        <v>0</v>
      </c>
      <c r="AJ346" s="127">
        <v>0</v>
      </c>
      <c r="AK346" s="127">
        <v>0</v>
      </c>
    </row>
    <row r="347" spans="1:37" ht="14.65" customHeight="1" x14ac:dyDescent="0.25">
      <c r="A347" s="39"/>
      <c r="B347" s="128">
        <v>18416553000195</v>
      </c>
      <c r="C347" s="124" t="s">
        <v>7961</v>
      </c>
      <c r="D347" s="121"/>
      <c r="E347" s="125" t="s">
        <v>7559</v>
      </c>
      <c r="F347" s="125" t="s">
        <v>160</v>
      </c>
      <c r="G347" s="125" t="s">
        <v>6802</v>
      </c>
      <c r="H347" s="126" t="s">
        <v>44</v>
      </c>
      <c r="I347" s="126" t="s">
        <v>44</v>
      </c>
      <c r="J347" s="126" t="s">
        <v>44</v>
      </c>
      <c r="K347" s="125" t="s">
        <v>211</v>
      </c>
      <c r="L347" s="125" t="s">
        <v>211</v>
      </c>
      <c r="M347" s="152">
        <v>2E-3</v>
      </c>
      <c r="N347" s="127" t="s">
        <v>44</v>
      </c>
      <c r="O347" s="154">
        <v>41526</v>
      </c>
      <c r="P347" s="152">
        <v>1.0244764189E-2</v>
      </c>
      <c r="Q347" s="152">
        <v>4.0171390366999994E-2</v>
      </c>
      <c r="R347" s="152">
        <v>0.112216564</v>
      </c>
      <c r="S347" s="152">
        <v>0.24697091248</v>
      </c>
      <c r="T347" s="152">
        <v>0.41193920091999997</v>
      </c>
      <c r="U347" s="152">
        <v>0.97026003785000003</v>
      </c>
      <c r="V347" s="152">
        <v>0.98474058334000003</v>
      </c>
      <c r="W347" s="152">
        <v>0.97899575493000002</v>
      </c>
      <c r="X347" s="152">
        <v>0.98042194551999995</v>
      </c>
      <c r="Y347" s="152">
        <v>0.98215258140000006</v>
      </c>
      <c r="Z347" s="152">
        <v>7.8227355600000005E-4</v>
      </c>
      <c r="AA347" s="152">
        <v>2.3879160152E-3</v>
      </c>
      <c r="AB347" s="175">
        <v>-6.0999450655</v>
      </c>
      <c r="AC347" s="174">
        <v>-5.9573458392000003</v>
      </c>
      <c r="AD347" s="152">
        <v>0</v>
      </c>
      <c r="AE347" s="152">
        <v>-3.4852948994000001E-3</v>
      </c>
      <c r="AF347" s="178">
        <v>2.7281259800000002</v>
      </c>
      <c r="AG347" s="177">
        <v>654694.91587999999</v>
      </c>
      <c r="AH347" s="177">
        <v>-322876.04476000002</v>
      </c>
      <c r="AI347" s="127">
        <v>0</v>
      </c>
      <c r="AJ347" s="127">
        <v>0</v>
      </c>
      <c r="AK347" s="127">
        <v>0</v>
      </c>
    </row>
    <row r="348" spans="1:37" ht="14.65" customHeight="1" x14ac:dyDescent="0.25">
      <c r="A348" s="39"/>
      <c r="B348" s="128">
        <v>18418812000117</v>
      </c>
      <c r="C348" s="124" t="s">
        <v>7962</v>
      </c>
      <c r="D348" s="121"/>
      <c r="E348" s="125" t="s">
        <v>7559</v>
      </c>
      <c r="F348" s="125" t="s">
        <v>160</v>
      </c>
      <c r="G348" s="125" t="s">
        <v>6802</v>
      </c>
      <c r="H348" s="126" t="s">
        <v>44</v>
      </c>
      <c r="I348" s="126" t="s">
        <v>44</v>
      </c>
      <c r="J348" s="126" t="s">
        <v>44</v>
      </c>
      <c r="K348" s="125" t="s">
        <v>211</v>
      </c>
      <c r="L348" s="125" t="s">
        <v>211</v>
      </c>
      <c r="M348" s="152">
        <v>2E-3</v>
      </c>
      <c r="N348" s="127" t="s">
        <v>44</v>
      </c>
      <c r="O348" s="154">
        <v>41526</v>
      </c>
      <c r="P348" s="152">
        <v>1.0243561344E-2</v>
      </c>
      <c r="Q348" s="152">
        <v>4.0173574645000001E-2</v>
      </c>
      <c r="R348" s="152">
        <v>0.11221740812</v>
      </c>
      <c r="S348" s="152">
        <v>0.24696284239999999</v>
      </c>
      <c r="T348" s="152">
        <v>0.41203771881999995</v>
      </c>
      <c r="U348" s="152">
        <v>0.97014611894000002</v>
      </c>
      <c r="V348" s="152">
        <v>0.98479412761999996</v>
      </c>
      <c r="W348" s="152">
        <v>0.97900311914000004</v>
      </c>
      <c r="X348" s="152">
        <v>0.98038990901999989</v>
      </c>
      <c r="Y348" s="152">
        <v>0.98238746950000011</v>
      </c>
      <c r="Z348" s="152">
        <v>7.8211753302999995E-4</v>
      </c>
      <c r="AA348" s="152">
        <v>2.3917416972000002E-3</v>
      </c>
      <c r="AB348" s="175">
        <v>-6.0958290377999997</v>
      </c>
      <c r="AC348" s="174">
        <v>-5.8876998768000002</v>
      </c>
      <c r="AD348" s="152">
        <v>0</v>
      </c>
      <c r="AE348" s="152">
        <v>-3.5950576876E-3</v>
      </c>
      <c r="AF348" s="178">
        <v>2.7279756100000001</v>
      </c>
      <c r="AG348" s="177">
        <v>654573.89566000004</v>
      </c>
      <c r="AH348" s="177">
        <v>-323107.71216</v>
      </c>
      <c r="AI348" s="127">
        <v>0</v>
      </c>
      <c r="AJ348" s="127">
        <v>0</v>
      </c>
      <c r="AK348" s="127">
        <v>0</v>
      </c>
    </row>
    <row r="349" spans="1:37" ht="14.65" customHeight="1" x14ac:dyDescent="0.25">
      <c r="A349" s="39"/>
      <c r="B349" s="128">
        <v>18418915000187</v>
      </c>
      <c r="C349" s="124" t="s">
        <v>7963</v>
      </c>
      <c r="D349" s="121"/>
      <c r="E349" s="125" t="s">
        <v>7559</v>
      </c>
      <c r="F349" s="125" t="s">
        <v>160</v>
      </c>
      <c r="G349" s="125" t="s">
        <v>6802</v>
      </c>
      <c r="H349" s="126" t="s">
        <v>44</v>
      </c>
      <c r="I349" s="126" t="s">
        <v>44</v>
      </c>
      <c r="J349" s="126" t="s">
        <v>44</v>
      </c>
      <c r="K349" s="125" t="s">
        <v>211</v>
      </c>
      <c r="L349" s="125" t="s">
        <v>211</v>
      </c>
      <c r="M349" s="152">
        <v>2E-3</v>
      </c>
      <c r="N349" s="127" t="s">
        <v>44</v>
      </c>
      <c r="O349" s="154">
        <v>41582</v>
      </c>
      <c r="P349" s="152">
        <v>1.0239025508999999E-2</v>
      </c>
      <c r="Q349" s="152">
        <v>4.0190101698999996E-2</v>
      </c>
      <c r="R349" s="152">
        <v>0.11223292417</v>
      </c>
      <c r="S349" s="152">
        <v>0.24692890383999999</v>
      </c>
      <c r="T349" s="152">
        <v>0.41184201549999999</v>
      </c>
      <c r="U349" s="152">
        <v>0.96971653950999992</v>
      </c>
      <c r="V349" s="152">
        <v>0.98519926323000007</v>
      </c>
      <c r="W349" s="152">
        <v>0.97913848375000001</v>
      </c>
      <c r="X349" s="152">
        <v>0.98025518014000002</v>
      </c>
      <c r="Y349" s="152">
        <v>0.98192087022999996</v>
      </c>
      <c r="Z349" s="152">
        <v>7.9521573542000001E-4</v>
      </c>
      <c r="AA349" s="152">
        <v>2.4303422084000002E-3</v>
      </c>
      <c r="AB349" s="175">
        <v>-5.5941791715999996</v>
      </c>
      <c r="AC349" s="174">
        <v>-5.3874736338</v>
      </c>
      <c r="AD349" s="152">
        <v>0</v>
      </c>
      <c r="AE349" s="152">
        <v>-3.9715985636999997E-3</v>
      </c>
      <c r="AF349" s="178">
        <v>2.6927583300000002</v>
      </c>
      <c r="AG349" s="177">
        <v>654695.00460999995</v>
      </c>
      <c r="AH349" s="177">
        <v>-322881.20434</v>
      </c>
      <c r="AI349" s="127">
        <v>0</v>
      </c>
      <c r="AJ349" s="127">
        <v>0</v>
      </c>
      <c r="AK349" s="127">
        <v>0</v>
      </c>
    </row>
    <row r="350" spans="1:37" ht="14.65" customHeight="1" x14ac:dyDescent="0.25">
      <c r="A350" s="39"/>
      <c r="B350" s="128">
        <v>18418825000196</v>
      </c>
      <c r="C350" s="124" t="s">
        <v>7964</v>
      </c>
      <c r="D350" s="121"/>
      <c r="E350" s="125" t="s">
        <v>7559</v>
      </c>
      <c r="F350" s="125" t="s">
        <v>160</v>
      </c>
      <c r="G350" s="125" t="s">
        <v>6802</v>
      </c>
      <c r="H350" s="126" t="s">
        <v>44</v>
      </c>
      <c r="I350" s="126" t="s">
        <v>44</v>
      </c>
      <c r="J350" s="126" t="s">
        <v>44</v>
      </c>
      <c r="K350" s="125" t="s">
        <v>211</v>
      </c>
      <c r="L350" s="125" t="s">
        <v>211</v>
      </c>
      <c r="M350" s="152">
        <v>2E-3</v>
      </c>
      <c r="N350" s="127" t="s">
        <v>44</v>
      </c>
      <c r="O350" s="154">
        <v>41540</v>
      </c>
      <c r="P350" s="152">
        <v>1.0225925438000001E-2</v>
      </c>
      <c r="Q350" s="152">
        <v>4.0218966706000003E-2</v>
      </c>
      <c r="R350" s="152">
        <v>0.11231366203</v>
      </c>
      <c r="S350" s="152">
        <v>0.2470757844</v>
      </c>
      <c r="T350" s="152">
        <v>0.41206560402000003</v>
      </c>
      <c r="U350" s="152">
        <v>0.96847585941000003</v>
      </c>
      <c r="V350" s="152">
        <v>0.98590684499000003</v>
      </c>
      <c r="W350" s="152">
        <v>0.97984285412000005</v>
      </c>
      <c r="X350" s="152">
        <v>0.98083826473000002</v>
      </c>
      <c r="Y350" s="152">
        <v>0.98245395386000001</v>
      </c>
      <c r="Z350" s="152">
        <v>8.0700218340000007E-4</v>
      </c>
      <c r="AA350" s="152">
        <v>2.3932822958E-3</v>
      </c>
      <c r="AB350" s="175">
        <v>-5.0154987467999996</v>
      </c>
      <c r="AC350" s="174">
        <v>-5.9425239379999999</v>
      </c>
      <c r="AD350" s="152">
        <v>0</v>
      </c>
      <c r="AE350" s="152">
        <v>-3.5080372253999998E-3</v>
      </c>
      <c r="AF350" s="178">
        <v>2.7196199399999998</v>
      </c>
      <c r="AG350" s="177">
        <v>654694.98080999998</v>
      </c>
      <c r="AH350" s="177">
        <v>-322955.81793000002</v>
      </c>
      <c r="AI350" s="127">
        <v>0</v>
      </c>
      <c r="AJ350" s="127">
        <v>0</v>
      </c>
      <c r="AK350" s="127">
        <v>0</v>
      </c>
    </row>
    <row r="351" spans="1:37" ht="14.65" customHeight="1" x14ac:dyDescent="0.25">
      <c r="A351" s="39"/>
      <c r="B351" s="128">
        <v>18418874000129</v>
      </c>
      <c r="C351" s="124" t="s">
        <v>7965</v>
      </c>
      <c r="D351" s="121"/>
      <c r="E351" s="125" t="s">
        <v>7559</v>
      </c>
      <c r="F351" s="125" t="s">
        <v>160</v>
      </c>
      <c r="G351" s="125" t="s">
        <v>6802</v>
      </c>
      <c r="H351" s="126" t="s">
        <v>44</v>
      </c>
      <c r="I351" s="126" t="s">
        <v>44</v>
      </c>
      <c r="J351" s="126" t="s">
        <v>44</v>
      </c>
      <c r="K351" s="125" t="s">
        <v>211</v>
      </c>
      <c r="L351" s="125" t="s">
        <v>211</v>
      </c>
      <c r="M351" s="152">
        <v>2E-3</v>
      </c>
      <c r="N351" s="127" t="s">
        <v>44</v>
      </c>
      <c r="O351" s="154">
        <v>41582</v>
      </c>
      <c r="P351" s="152">
        <v>1.0218059844E-2</v>
      </c>
      <c r="Q351" s="152">
        <v>4.0205758346999999E-2</v>
      </c>
      <c r="R351" s="152">
        <v>0.11235803085000001</v>
      </c>
      <c r="S351" s="152">
        <v>0.24713127596000001</v>
      </c>
      <c r="T351" s="152">
        <v>0.41212673760000001</v>
      </c>
      <c r="U351" s="152">
        <v>0.96773092556999996</v>
      </c>
      <c r="V351" s="152">
        <v>0.98558306215000002</v>
      </c>
      <c r="W351" s="152">
        <v>0.98022993498000011</v>
      </c>
      <c r="X351" s="152">
        <v>0.98105855439</v>
      </c>
      <c r="Y351" s="152">
        <v>0.98259970960000009</v>
      </c>
      <c r="Z351" s="152">
        <v>8.1366161016000003E-4</v>
      </c>
      <c r="AA351" s="152">
        <v>2.3939637208000002E-3</v>
      </c>
      <c r="AB351" s="175">
        <v>-4.6868010702999996</v>
      </c>
      <c r="AC351" s="174">
        <v>-6.1096007331999997</v>
      </c>
      <c r="AD351" s="152">
        <v>0</v>
      </c>
      <c r="AE351" s="152">
        <v>-3.287800012E-3</v>
      </c>
      <c r="AF351" s="178">
        <v>2.6940898600000001</v>
      </c>
      <c r="AG351" s="177">
        <v>654694.99277000001</v>
      </c>
      <c r="AH351" s="177">
        <v>-322906.64593</v>
      </c>
      <c r="AI351" s="127">
        <v>0</v>
      </c>
      <c r="AJ351" s="127">
        <v>0</v>
      </c>
      <c r="AK351" s="127">
        <v>0</v>
      </c>
    </row>
    <row r="352" spans="1:37" ht="14.65" customHeight="1" x14ac:dyDescent="0.25">
      <c r="A352" s="39"/>
      <c r="B352" s="128">
        <v>18418894000108</v>
      </c>
      <c r="C352" s="124" t="s">
        <v>7966</v>
      </c>
      <c r="D352" s="121"/>
      <c r="E352" s="125" t="s">
        <v>7559</v>
      </c>
      <c r="F352" s="125" t="s">
        <v>160</v>
      </c>
      <c r="G352" s="125" t="s">
        <v>6802</v>
      </c>
      <c r="H352" s="126" t="s">
        <v>44</v>
      </c>
      <c r="I352" s="126" t="s">
        <v>44</v>
      </c>
      <c r="J352" s="126" t="s">
        <v>44</v>
      </c>
      <c r="K352" s="125" t="s">
        <v>211</v>
      </c>
      <c r="L352" s="125" t="s">
        <v>211</v>
      </c>
      <c r="M352" s="152">
        <v>2E-3</v>
      </c>
      <c r="N352" s="127" t="s">
        <v>44</v>
      </c>
      <c r="O352" s="154">
        <v>41582</v>
      </c>
      <c r="P352" s="152">
        <v>1.02354265E-2</v>
      </c>
      <c r="Q352" s="152">
        <v>4.0179133056999994E-2</v>
      </c>
      <c r="R352" s="152">
        <v>0.11223314982</v>
      </c>
      <c r="S352" s="152">
        <v>0.24691381824</v>
      </c>
      <c r="T352" s="152">
        <v>0.41180682842000005</v>
      </c>
      <c r="U352" s="152">
        <v>0.96937568495999993</v>
      </c>
      <c r="V352" s="152">
        <v>0.98493038362999996</v>
      </c>
      <c r="W352" s="152">
        <v>0.97914045236999991</v>
      </c>
      <c r="X352" s="152">
        <v>0.98019529355000001</v>
      </c>
      <c r="Y352" s="152">
        <v>0.98183697660999991</v>
      </c>
      <c r="Z352" s="152">
        <v>7.9413221455000007E-4</v>
      </c>
      <c r="AA352" s="152">
        <v>2.4225734386999999E-3</v>
      </c>
      <c r="AB352" s="175">
        <v>-5.6015005701999998</v>
      </c>
      <c r="AC352" s="174">
        <v>-5.5281066804999996</v>
      </c>
      <c r="AD352" s="152">
        <v>0</v>
      </c>
      <c r="AE352" s="152">
        <v>-3.8456140191E-3</v>
      </c>
      <c r="AF352" s="178">
        <v>2.6927085700000002</v>
      </c>
      <c r="AG352" s="177">
        <v>654668.19952999998</v>
      </c>
      <c r="AH352" s="177">
        <v>-322913.30111</v>
      </c>
      <c r="AI352" s="127">
        <v>0</v>
      </c>
      <c r="AJ352" s="127">
        <v>0</v>
      </c>
      <c r="AK352" s="127">
        <v>0</v>
      </c>
    </row>
    <row r="353" spans="1:37" ht="14.65" customHeight="1" x14ac:dyDescent="0.25">
      <c r="A353" s="39"/>
      <c r="B353" s="128">
        <v>17898543000170</v>
      </c>
      <c r="C353" s="124" t="s">
        <v>7967</v>
      </c>
      <c r="D353" s="121"/>
      <c r="E353" s="125" t="s">
        <v>7559</v>
      </c>
      <c r="F353" s="125" t="s">
        <v>160</v>
      </c>
      <c r="G353" s="125" t="s">
        <v>6802</v>
      </c>
      <c r="H353" s="126" t="s">
        <v>44</v>
      </c>
      <c r="I353" s="126" t="s">
        <v>44</v>
      </c>
      <c r="J353" s="126" t="s">
        <v>44</v>
      </c>
      <c r="K353" s="125" t="s">
        <v>211</v>
      </c>
      <c r="L353" s="125" t="s">
        <v>211</v>
      </c>
      <c r="M353" s="152">
        <v>2E-3</v>
      </c>
      <c r="N353" s="127" t="s">
        <v>44</v>
      </c>
      <c r="O353" s="154">
        <v>41442</v>
      </c>
      <c r="P353" s="152">
        <v>1.0257560800000001E-2</v>
      </c>
      <c r="Q353" s="152">
        <v>4.0219943650000006E-2</v>
      </c>
      <c r="R353" s="152">
        <v>0.11243459868</v>
      </c>
      <c r="S353" s="152">
        <v>0.24734909381</v>
      </c>
      <c r="T353" s="152">
        <v>0.41237596469999999</v>
      </c>
      <c r="U353" s="152">
        <v>0.97147197787999995</v>
      </c>
      <c r="V353" s="152">
        <v>0.9859307933</v>
      </c>
      <c r="W353" s="152">
        <v>0.98089792532999998</v>
      </c>
      <c r="X353" s="152">
        <v>0.98192324489000005</v>
      </c>
      <c r="Y353" s="152">
        <v>0.98319392117000004</v>
      </c>
      <c r="Z353" s="152">
        <v>7.8294289046000002E-4</v>
      </c>
      <c r="AA353" s="152">
        <v>2.5606667373999996E-3</v>
      </c>
      <c r="AB353" s="175">
        <v>-5.2759036462999997</v>
      </c>
      <c r="AC353" s="174">
        <v>-3.9517154871</v>
      </c>
      <c r="AD353" s="152">
        <v>0</v>
      </c>
      <c r="AE353" s="152">
        <v>-7.2410913501999999E-3</v>
      </c>
      <c r="AF353" s="178">
        <v>2.7714586200000002</v>
      </c>
      <c r="AG353" s="177">
        <v>1844114.7123</v>
      </c>
      <c r="AH353" s="177">
        <v>-443897.55810999998</v>
      </c>
      <c r="AI353" s="127">
        <v>0</v>
      </c>
      <c r="AJ353" s="127">
        <v>0</v>
      </c>
      <c r="AK353" s="127">
        <v>0</v>
      </c>
    </row>
    <row r="354" spans="1:37" ht="14.65" customHeight="1" x14ac:dyDescent="0.25">
      <c r="A354" s="39"/>
      <c r="B354" s="128">
        <v>18418851000114</v>
      </c>
      <c r="C354" s="124" t="s">
        <v>7968</v>
      </c>
      <c r="D354" s="121"/>
      <c r="E354" s="125" t="s">
        <v>7559</v>
      </c>
      <c r="F354" s="125" t="s">
        <v>160</v>
      </c>
      <c r="G354" s="125" t="s">
        <v>6802</v>
      </c>
      <c r="H354" s="126" t="s">
        <v>44</v>
      </c>
      <c r="I354" s="126" t="s">
        <v>44</v>
      </c>
      <c r="J354" s="126" t="s">
        <v>44</v>
      </c>
      <c r="K354" s="125" t="s">
        <v>211</v>
      </c>
      <c r="L354" s="125" t="s">
        <v>211</v>
      </c>
      <c r="M354" s="152">
        <v>2E-3</v>
      </c>
      <c r="N354" s="127" t="s">
        <v>44</v>
      </c>
      <c r="O354" s="154">
        <v>41540</v>
      </c>
      <c r="P354" s="152">
        <v>1.0234308709E-2</v>
      </c>
      <c r="Q354" s="152">
        <v>4.0180797913999998E-2</v>
      </c>
      <c r="R354" s="152">
        <v>0.11223356549000001</v>
      </c>
      <c r="S354" s="152">
        <v>0.24699135730999999</v>
      </c>
      <c r="T354" s="152">
        <v>0.41193973266</v>
      </c>
      <c r="U354" s="152">
        <v>0.96926982135000006</v>
      </c>
      <c r="V354" s="152">
        <v>0.98497119507999997</v>
      </c>
      <c r="W354" s="152">
        <v>0.97914407867999997</v>
      </c>
      <c r="X354" s="152">
        <v>0.98050310714000011</v>
      </c>
      <c r="Y354" s="152">
        <v>0.98215384920000004</v>
      </c>
      <c r="Z354" s="152">
        <v>7.8816643730000001E-4</v>
      </c>
      <c r="AA354" s="152">
        <v>2.3933750124999998E-3</v>
      </c>
      <c r="AB354" s="175">
        <v>-5.7840130522999997</v>
      </c>
      <c r="AC354" s="174">
        <v>-5.9150331879999998</v>
      </c>
      <c r="AD354" s="152">
        <v>0</v>
      </c>
      <c r="AE354" s="152">
        <v>-3.519815847E-3</v>
      </c>
      <c r="AF354" s="178">
        <v>2.71955875</v>
      </c>
      <c r="AG354" s="177">
        <v>654695.21718000004</v>
      </c>
      <c r="AH354" s="177">
        <v>-322857.37057000003</v>
      </c>
      <c r="AI354" s="127">
        <v>0</v>
      </c>
      <c r="AJ354" s="127">
        <v>0</v>
      </c>
      <c r="AK354" s="127">
        <v>0</v>
      </c>
    </row>
    <row r="355" spans="1:37" ht="14.65" customHeight="1" x14ac:dyDescent="0.25">
      <c r="A355" s="39"/>
      <c r="B355" s="128">
        <v>18428603000154</v>
      </c>
      <c r="C355" s="124" t="s">
        <v>7969</v>
      </c>
      <c r="D355" s="121"/>
      <c r="E355" s="125" t="s">
        <v>7559</v>
      </c>
      <c r="F355" s="125" t="s">
        <v>160</v>
      </c>
      <c r="G355" s="125" t="s">
        <v>6802</v>
      </c>
      <c r="H355" s="126" t="s">
        <v>44</v>
      </c>
      <c r="I355" s="126" t="s">
        <v>44</v>
      </c>
      <c r="J355" s="126" t="s">
        <v>44</v>
      </c>
      <c r="K355" s="125" t="s">
        <v>211</v>
      </c>
      <c r="L355" s="125" t="s">
        <v>211</v>
      </c>
      <c r="M355" s="152">
        <v>2E-3</v>
      </c>
      <c r="N355" s="127" t="s">
        <v>44</v>
      </c>
      <c r="O355" s="154">
        <v>41540</v>
      </c>
      <c r="P355" s="152">
        <v>1.0223016716E-2</v>
      </c>
      <c r="Q355" s="152">
        <v>4.0213973271999999E-2</v>
      </c>
      <c r="R355" s="152">
        <v>0.11239727905000001</v>
      </c>
      <c r="S355" s="152">
        <v>0.24724336261000002</v>
      </c>
      <c r="T355" s="152">
        <v>0.41215299623999996</v>
      </c>
      <c r="U355" s="152">
        <v>0.96820038044000001</v>
      </c>
      <c r="V355" s="152">
        <v>0.98578443856000009</v>
      </c>
      <c r="W355" s="152">
        <v>0.98057234276000005</v>
      </c>
      <c r="X355" s="152">
        <v>0.98150351454000007</v>
      </c>
      <c r="Y355" s="152">
        <v>0.98266231590999997</v>
      </c>
      <c r="Z355" s="152">
        <v>8.1717526747999991E-4</v>
      </c>
      <c r="AA355" s="152">
        <v>2.3992286452999998E-3</v>
      </c>
      <c r="AB355" s="175">
        <v>-4.4997217195000001</v>
      </c>
      <c r="AC355" s="174">
        <v>-5.7725080604999999</v>
      </c>
      <c r="AD355" s="152">
        <v>0</v>
      </c>
      <c r="AE355" s="152">
        <v>-3.6134263831000004E-3</v>
      </c>
      <c r="AF355" s="178">
        <v>2.7198809499999999</v>
      </c>
      <c r="AG355" s="177">
        <v>654694.89786999999</v>
      </c>
      <c r="AH355" s="177">
        <v>-322895.09438000002</v>
      </c>
      <c r="AI355" s="127">
        <v>0</v>
      </c>
      <c r="AJ355" s="127">
        <v>0</v>
      </c>
      <c r="AK355" s="127">
        <v>0</v>
      </c>
    </row>
    <row r="356" spans="1:37" ht="14.65" customHeight="1" x14ac:dyDescent="0.25">
      <c r="A356" s="39"/>
      <c r="B356" s="128">
        <v>32385410000194</v>
      </c>
      <c r="C356" s="124" t="s">
        <v>7970</v>
      </c>
      <c r="D356" s="121"/>
      <c r="E356" s="125" t="s">
        <v>7559</v>
      </c>
      <c r="F356" s="125" t="s">
        <v>160</v>
      </c>
      <c r="G356" s="125" t="s">
        <v>6802</v>
      </c>
      <c r="H356" s="126" t="s">
        <v>44</v>
      </c>
      <c r="I356" s="126" t="s">
        <v>44</v>
      </c>
      <c r="J356" s="126" t="s">
        <v>44</v>
      </c>
      <c r="K356" s="125" t="s">
        <v>211</v>
      </c>
      <c r="L356" s="125" t="s">
        <v>211</v>
      </c>
      <c r="M356" s="152">
        <v>1.16E-3</v>
      </c>
      <c r="N356" s="127" t="s">
        <v>44</v>
      </c>
      <c r="O356" s="154">
        <v>43607</v>
      </c>
      <c r="P356" s="152">
        <v>1.0338396655999999E-2</v>
      </c>
      <c r="Q356" s="152">
        <v>4.0588398996999994E-2</v>
      </c>
      <c r="R356" s="152">
        <v>0.11348540171</v>
      </c>
      <c r="S356" s="152">
        <v>0.24939351268999999</v>
      </c>
      <c r="T356" s="152">
        <v>0.41658665921999999</v>
      </c>
      <c r="U356" s="152">
        <v>0.97912777156999997</v>
      </c>
      <c r="V356" s="152">
        <v>0.99496291615999999</v>
      </c>
      <c r="W356" s="152">
        <v>0.99006530373000001</v>
      </c>
      <c r="X356" s="152">
        <v>0.99003915261000008</v>
      </c>
      <c r="Y356" s="152">
        <v>0.99323313201999996</v>
      </c>
      <c r="Z356" s="152">
        <v>7.9559727982999998E-4</v>
      </c>
      <c r="AA356" s="152">
        <v>2.959742333E-3</v>
      </c>
      <c r="AB356" s="175">
        <v>-2.6256190102999999</v>
      </c>
      <c r="AC356" s="174">
        <v>-0.87813583691999997</v>
      </c>
      <c r="AD356" s="152">
        <v>0</v>
      </c>
      <c r="AE356" s="152">
        <v>-4.8153524371000005E-3</v>
      </c>
      <c r="AF356" s="178">
        <v>1.6155109400000001</v>
      </c>
      <c r="AG356" s="177">
        <v>1214530.2293</v>
      </c>
      <c r="AH356" s="177">
        <v>127727.52165</v>
      </c>
      <c r="AI356" s="127">
        <v>0</v>
      </c>
      <c r="AJ356" s="127">
        <v>0</v>
      </c>
      <c r="AK356" s="127">
        <v>0</v>
      </c>
    </row>
    <row r="357" spans="1:37" ht="14.65" customHeight="1" x14ac:dyDescent="0.25">
      <c r="A357" s="39"/>
      <c r="B357" s="128">
        <v>17906107000104</v>
      </c>
      <c r="C357" s="124" t="s">
        <v>7971</v>
      </c>
      <c r="D357" s="121"/>
      <c r="E357" s="125" t="s">
        <v>7559</v>
      </c>
      <c r="F357" s="125" t="s">
        <v>160</v>
      </c>
      <c r="G357" s="125" t="s">
        <v>6802</v>
      </c>
      <c r="H357" s="126" t="s">
        <v>44</v>
      </c>
      <c r="I357" s="126" t="s">
        <v>44</v>
      </c>
      <c r="J357" s="126" t="s">
        <v>44</v>
      </c>
      <c r="K357" s="125" t="s">
        <v>211</v>
      </c>
      <c r="L357" s="125" t="s">
        <v>211</v>
      </c>
      <c r="M357" s="152">
        <v>2E-3</v>
      </c>
      <c r="N357" s="127" t="s">
        <v>44</v>
      </c>
      <c r="O357" s="154">
        <v>41449</v>
      </c>
      <c r="P357" s="152">
        <v>1.0319226549000001E-2</v>
      </c>
      <c r="Q357" s="152">
        <v>3.9621361559E-2</v>
      </c>
      <c r="R357" s="152">
        <v>0.11092133630999999</v>
      </c>
      <c r="S357" s="152">
        <v>0.24386583264999998</v>
      </c>
      <c r="T357" s="152">
        <v>0.40600581988000001</v>
      </c>
      <c r="U357" s="152">
        <v>0.97731221106999999</v>
      </c>
      <c r="V357" s="152">
        <v>0.97125746304000005</v>
      </c>
      <c r="W357" s="152">
        <v>0.96769597555000009</v>
      </c>
      <c r="X357" s="152">
        <v>0.96809543962000011</v>
      </c>
      <c r="Y357" s="152">
        <v>0.96800611150999993</v>
      </c>
      <c r="Z357" s="152">
        <v>7.4318993826000008E-4</v>
      </c>
      <c r="AA357" s="152">
        <v>2.2378741169E-3</v>
      </c>
      <c r="AB357" s="175">
        <v>-45.551980723</v>
      </c>
      <c r="AC357" s="174">
        <v>-46.599649718999999</v>
      </c>
      <c r="AD357" s="152">
        <v>0</v>
      </c>
      <c r="AE357" s="152">
        <v>0</v>
      </c>
      <c r="AF357" s="178">
        <v>2.75281909</v>
      </c>
      <c r="AG357" s="177">
        <v>104718.52601</v>
      </c>
      <c r="AH357" s="177">
        <v>-85803.424320999999</v>
      </c>
      <c r="AI357" s="127">
        <v>0</v>
      </c>
      <c r="AJ357" s="127">
        <v>0</v>
      </c>
      <c r="AK357" s="127">
        <v>0</v>
      </c>
    </row>
    <row r="358" spans="1:37" ht="14.65" customHeight="1" x14ac:dyDescent="0.25">
      <c r="A358" s="39"/>
      <c r="B358" s="128">
        <v>10859917000108</v>
      </c>
      <c r="C358" s="124" t="s">
        <v>7972</v>
      </c>
      <c r="D358" s="121" t="s">
        <v>3266</v>
      </c>
      <c r="E358" s="125" t="s">
        <v>7973</v>
      </c>
      <c r="F358" s="125" t="s">
        <v>160</v>
      </c>
      <c r="G358" s="125" t="s">
        <v>6802</v>
      </c>
      <c r="H358" s="126">
        <v>150000</v>
      </c>
      <c r="I358" s="126">
        <v>1000</v>
      </c>
      <c r="J358" s="126">
        <v>100000</v>
      </c>
      <c r="K358" s="125" t="s">
        <v>211</v>
      </c>
      <c r="L358" s="125" t="s">
        <v>211</v>
      </c>
      <c r="M358" s="152">
        <v>2E-3</v>
      </c>
      <c r="N358" s="127" t="s">
        <v>44</v>
      </c>
      <c r="O358" s="154">
        <v>39980</v>
      </c>
      <c r="P358" s="152">
        <v>1.0196461724000001E-2</v>
      </c>
      <c r="Q358" s="152">
        <v>3.9953197507E-2</v>
      </c>
      <c r="R358" s="152">
        <v>0.1110030997</v>
      </c>
      <c r="S358" s="152">
        <v>0.24483879681000001</v>
      </c>
      <c r="T358" s="152">
        <v>0.40914644041999998</v>
      </c>
      <c r="U358" s="152">
        <v>0.96568541313</v>
      </c>
      <c r="V358" s="152">
        <v>0.97939191699999995</v>
      </c>
      <c r="W358" s="152">
        <v>0.96840929282999999</v>
      </c>
      <c r="X358" s="152">
        <v>0.97195790021999995</v>
      </c>
      <c r="Y358" s="152">
        <v>0.97549403342999996</v>
      </c>
      <c r="Z358" s="152">
        <v>8.2828133040999997E-4</v>
      </c>
      <c r="AA358" s="152">
        <v>2.2498269239999997E-3</v>
      </c>
      <c r="AB358" s="175">
        <v>-7.5171525425999999</v>
      </c>
      <c r="AC358" s="174">
        <v>-3.0400794533000002</v>
      </c>
      <c r="AD358" s="152">
        <v>0</v>
      </c>
      <c r="AE358" s="152">
        <v>-5.8821982309999995E-3</v>
      </c>
      <c r="AF358" s="178">
        <v>4.0077386910000001</v>
      </c>
      <c r="AG358" s="177">
        <v>325673.28042000002</v>
      </c>
      <c r="AH358" s="177">
        <v>-816068.74404000002</v>
      </c>
      <c r="AI358" s="127">
        <v>0</v>
      </c>
      <c r="AJ358" s="127">
        <v>0</v>
      </c>
      <c r="AK358" s="127">
        <v>0</v>
      </c>
    </row>
    <row r="359" spans="1:37" ht="14.65" customHeight="1" x14ac:dyDescent="0.25">
      <c r="A359" s="39"/>
      <c r="B359" s="128">
        <v>14379407000186</v>
      </c>
      <c r="C359" s="124" t="s">
        <v>7974</v>
      </c>
      <c r="D359" s="121"/>
      <c r="E359" s="125" t="s">
        <v>7973</v>
      </c>
      <c r="F359" s="125" t="s">
        <v>160</v>
      </c>
      <c r="G359" s="125" t="s">
        <v>3328</v>
      </c>
      <c r="H359" s="126">
        <v>100</v>
      </c>
      <c r="I359" s="126">
        <v>100</v>
      </c>
      <c r="J359" s="126">
        <v>100</v>
      </c>
      <c r="K359" s="125" t="s">
        <v>212</v>
      </c>
      <c r="L359" s="125" t="s">
        <v>212</v>
      </c>
      <c r="M359" s="152">
        <v>2.5000000000000001E-3</v>
      </c>
      <c r="N359" s="127" t="s">
        <v>44</v>
      </c>
      <c r="O359" s="154">
        <v>41051</v>
      </c>
      <c r="P359" s="152">
        <v>9.8634187797999994E-3</v>
      </c>
      <c r="Q359" s="152">
        <v>4.0044345489000002E-2</v>
      </c>
      <c r="R359" s="152">
        <v>0.11248230384999999</v>
      </c>
      <c r="S359" s="152">
        <v>0.41257071121000005</v>
      </c>
      <c r="T359" s="152">
        <v>0.60040403279999999</v>
      </c>
      <c r="U359" s="152">
        <v>0.93414361733999995</v>
      </c>
      <c r="V359" s="152">
        <v>0.98162627125000002</v>
      </c>
      <c r="W359" s="152">
        <v>0.98131411305000005</v>
      </c>
      <c r="X359" s="152">
        <v>1.6378178923</v>
      </c>
      <c r="Y359" s="152">
        <v>1.4314936994999998</v>
      </c>
      <c r="Z359" s="152">
        <v>2.5374875187000002E-3</v>
      </c>
      <c r="AA359" s="152">
        <v>4.3750763932999995E-2</v>
      </c>
      <c r="AB359" s="175">
        <v>-0.77879474579999997</v>
      </c>
      <c r="AC359" s="174">
        <v>7.4598999843000002E-2</v>
      </c>
      <c r="AD359" s="152">
        <v>-4.9298430305000005E-4</v>
      </c>
      <c r="AE359" s="152">
        <v>-0.10279332215</v>
      </c>
      <c r="AF359" s="178">
        <v>3.25793314</v>
      </c>
      <c r="AG359" s="177">
        <v>116239.90261999999</v>
      </c>
      <c r="AH359" s="177">
        <v>-11146.50719</v>
      </c>
      <c r="AI359" s="127">
        <v>0.50780540494000004</v>
      </c>
      <c r="AJ359" s="127">
        <v>2.5103378825000001E-2</v>
      </c>
      <c r="AK359" s="127">
        <v>0</v>
      </c>
    </row>
    <row r="360" spans="1:37" ht="14.65" customHeight="1" x14ac:dyDescent="0.25">
      <c r="A360" s="39"/>
      <c r="B360" s="128">
        <v>27943585000130</v>
      </c>
      <c r="C360" s="124" t="s">
        <v>7975</v>
      </c>
      <c r="D360" s="121" t="s">
        <v>3266</v>
      </c>
      <c r="E360" s="125" t="s">
        <v>7973</v>
      </c>
      <c r="F360" s="125" t="s">
        <v>160</v>
      </c>
      <c r="G360" s="125" t="s">
        <v>5073</v>
      </c>
      <c r="H360" s="126">
        <v>1</v>
      </c>
      <c r="I360" s="126">
        <v>1</v>
      </c>
      <c r="J360" s="126">
        <v>0.01</v>
      </c>
      <c r="K360" s="125" t="s">
        <v>211</v>
      </c>
      <c r="L360" s="125" t="s">
        <v>211</v>
      </c>
      <c r="M360" s="152">
        <v>2E-3</v>
      </c>
      <c r="N360" s="127" t="s">
        <v>44</v>
      </c>
      <c r="O360" s="154">
        <v>42928</v>
      </c>
      <c r="P360" s="152">
        <v>1.0271142293E-2</v>
      </c>
      <c r="Q360" s="152">
        <v>4.0290678066999999E-2</v>
      </c>
      <c r="R360" s="152">
        <v>0.11212633988000001</v>
      </c>
      <c r="S360" s="152">
        <v>0.24734489388</v>
      </c>
      <c r="T360" s="152">
        <v>0.415264684</v>
      </c>
      <c r="U360" s="152">
        <v>0.97275825252000003</v>
      </c>
      <c r="V360" s="152">
        <v>0.98766474004000004</v>
      </c>
      <c r="W360" s="152">
        <v>0.97820862481999993</v>
      </c>
      <c r="X360" s="152">
        <v>0.98190657205999998</v>
      </c>
      <c r="Y360" s="152">
        <v>0.99008125578999995</v>
      </c>
      <c r="Z360" s="152">
        <v>8.2914935772000005E-4</v>
      </c>
      <c r="AA360" s="152">
        <v>2.6558788268E-3</v>
      </c>
      <c r="AB360" s="175">
        <v>-5.1524109039999999</v>
      </c>
      <c r="AC360" s="174">
        <v>-0.44935159238</v>
      </c>
      <c r="AD360" s="152">
        <v>0</v>
      </c>
      <c r="AE360" s="152">
        <v>-5.6710111627000003E-3</v>
      </c>
      <c r="AF360" s="178">
        <v>1.8318113199999999</v>
      </c>
      <c r="AG360" s="177">
        <v>490746.33698999998</v>
      </c>
      <c r="AH360" s="177">
        <v>-809719.88881999999</v>
      </c>
      <c r="AI360" s="127">
        <v>0</v>
      </c>
      <c r="AJ360" s="127">
        <v>0</v>
      </c>
      <c r="AK360" s="127">
        <v>0</v>
      </c>
    </row>
    <row r="361" spans="1:37" ht="14.65" customHeight="1" x14ac:dyDescent="0.25">
      <c r="A361" s="39"/>
      <c r="B361" s="128">
        <v>26740437000155</v>
      </c>
      <c r="C361" s="124" t="s">
        <v>7976</v>
      </c>
      <c r="D361" s="121"/>
      <c r="E361" s="125" t="s">
        <v>7973</v>
      </c>
      <c r="F361" s="125" t="s">
        <v>160</v>
      </c>
      <c r="G361" s="125" t="s">
        <v>6802</v>
      </c>
      <c r="H361" s="126">
        <v>1</v>
      </c>
      <c r="I361" s="126">
        <v>1</v>
      </c>
      <c r="J361" s="126">
        <v>1</v>
      </c>
      <c r="K361" s="125" t="s">
        <v>211</v>
      </c>
      <c r="L361" s="125" t="s">
        <v>211</v>
      </c>
      <c r="M361" s="152">
        <v>2E-3</v>
      </c>
      <c r="N361" s="127" t="s">
        <v>44</v>
      </c>
      <c r="O361" s="154">
        <v>42762</v>
      </c>
      <c r="P361" s="152">
        <v>8.9735944221000005E-3</v>
      </c>
      <c r="Q361" s="152">
        <v>3.4621665509000005E-2</v>
      </c>
      <c r="R361" s="152">
        <v>0.10137953758</v>
      </c>
      <c r="S361" s="152">
        <v>0.22512724208000001</v>
      </c>
      <c r="T361" s="152">
        <v>0.37499730281999999</v>
      </c>
      <c r="U361" s="152">
        <v>0.84987022666000001</v>
      </c>
      <c r="V361" s="152">
        <v>0.84869751278999994</v>
      </c>
      <c r="W361" s="152">
        <v>0.88445175465999992</v>
      </c>
      <c r="X361" s="152">
        <v>0.89370722427000004</v>
      </c>
      <c r="Y361" s="152">
        <v>0.89407506778000001</v>
      </c>
      <c r="Z361" s="152">
        <v>4.9041475203000001E-4</v>
      </c>
      <c r="AA361" s="152">
        <v>3.5780325608999998E-2</v>
      </c>
      <c r="AB361" s="175">
        <v>-35.662886810000003</v>
      </c>
      <c r="AC361" s="174">
        <v>-0.23069530938999999</v>
      </c>
      <c r="AD361" s="152">
        <v>0</v>
      </c>
      <c r="AE361" s="152">
        <v>-6.9268788082999994E-2</v>
      </c>
      <c r="AF361" s="178">
        <v>1.7949075269999999</v>
      </c>
      <c r="AG361" s="177">
        <v>14470.99663</v>
      </c>
      <c r="AH361" s="177">
        <v>-24008.430769999999</v>
      </c>
      <c r="AI361" s="127">
        <v>0</v>
      </c>
      <c r="AJ361" s="127">
        <v>0</v>
      </c>
      <c r="AK361" s="127">
        <v>0</v>
      </c>
    </row>
    <row r="362" spans="1:37" ht="14.65" customHeight="1" x14ac:dyDescent="0.25">
      <c r="A362" s="39"/>
      <c r="B362" s="128">
        <v>832587000103</v>
      </c>
      <c r="C362" s="124" t="s">
        <v>7977</v>
      </c>
      <c r="D362" s="121" t="s">
        <v>3310</v>
      </c>
      <c r="E362" s="125" t="s">
        <v>7973</v>
      </c>
      <c r="F362" s="125" t="s">
        <v>160</v>
      </c>
      <c r="G362" s="125" t="s">
        <v>3328</v>
      </c>
      <c r="H362" s="126">
        <v>25000</v>
      </c>
      <c r="I362" s="126">
        <v>300</v>
      </c>
      <c r="J362" s="126">
        <v>300</v>
      </c>
      <c r="K362" s="125" t="s">
        <v>211</v>
      </c>
      <c r="L362" s="125" t="s">
        <v>212</v>
      </c>
      <c r="M362" s="152">
        <v>0.01</v>
      </c>
      <c r="N362" s="127" t="s">
        <v>44</v>
      </c>
      <c r="O362" s="154">
        <v>34974</v>
      </c>
      <c r="P362" s="152">
        <v>9.1472841322999994E-3</v>
      </c>
      <c r="Q362" s="152">
        <v>3.6961947475E-2</v>
      </c>
      <c r="R362" s="152">
        <v>0.10187910179</v>
      </c>
      <c r="S362" s="152">
        <v>0.46705645524</v>
      </c>
      <c r="T362" s="152">
        <v>0.64225694868000005</v>
      </c>
      <c r="U362" s="152">
        <v>0.86632001326999997</v>
      </c>
      <c r="V362" s="152">
        <v>0.90606596848999998</v>
      </c>
      <c r="W362" s="152">
        <v>0.88881003492999999</v>
      </c>
      <c r="X362" s="152">
        <v>1.8541146968000002</v>
      </c>
      <c r="Y362" s="152">
        <v>1.5312801468000001</v>
      </c>
      <c r="Z362" s="152">
        <v>9.8381680223999998E-3</v>
      </c>
      <c r="AA362" s="152">
        <v>3.8058464595000001E-2</v>
      </c>
      <c r="AB362" s="175">
        <v>-1.1648734817999999</v>
      </c>
      <c r="AC362" s="174">
        <v>4.1553666324000003E-2</v>
      </c>
      <c r="AD362" s="152">
        <v>-6.6143261453000006E-3</v>
      </c>
      <c r="AE362" s="152">
        <v>-5.9582061403E-2</v>
      </c>
      <c r="AF362" s="178">
        <v>45.321829162</v>
      </c>
      <c r="AG362" s="177">
        <v>59499.945399999997</v>
      </c>
      <c r="AH362" s="177">
        <v>-5228.2339099999999</v>
      </c>
      <c r="AI362" s="127">
        <v>0.49983019167999998</v>
      </c>
      <c r="AJ362" s="127">
        <v>2.4709123864999998E-2</v>
      </c>
      <c r="AK362" s="127">
        <v>0</v>
      </c>
    </row>
    <row r="363" spans="1:37" ht="14.65" customHeight="1" x14ac:dyDescent="0.25">
      <c r="A363" s="39"/>
      <c r="B363" s="128">
        <v>5086234000117</v>
      </c>
      <c r="C363" s="124" t="s">
        <v>7978</v>
      </c>
      <c r="D363" s="121" t="s">
        <v>3310</v>
      </c>
      <c r="E363" s="125" t="s">
        <v>7973</v>
      </c>
      <c r="F363" s="125" t="s">
        <v>160</v>
      </c>
      <c r="G363" s="125" t="s">
        <v>3328</v>
      </c>
      <c r="H363" s="126">
        <v>500</v>
      </c>
      <c r="I363" s="126">
        <v>200</v>
      </c>
      <c r="J363" s="126">
        <v>200</v>
      </c>
      <c r="K363" s="125" t="s">
        <v>211</v>
      </c>
      <c r="L363" s="125" t="s">
        <v>212</v>
      </c>
      <c r="M363" s="152">
        <v>1.4999999999999999E-2</v>
      </c>
      <c r="N363" s="127" t="s">
        <v>44</v>
      </c>
      <c r="O363" s="154">
        <v>37494</v>
      </c>
      <c r="P363" s="152">
        <v>8.7424076008999988E-3</v>
      </c>
      <c r="Q363" s="152">
        <v>3.5254008231E-2</v>
      </c>
      <c r="R363" s="152">
        <v>9.6110781936999998E-2</v>
      </c>
      <c r="S363" s="152">
        <v>0.46607824118000002</v>
      </c>
      <c r="T363" s="152">
        <v>0.63245372726000004</v>
      </c>
      <c r="U363" s="152">
        <v>0.82797500978000005</v>
      </c>
      <c r="V363" s="152">
        <v>0.86419843361000004</v>
      </c>
      <c r="W363" s="152">
        <v>0.83848626405999993</v>
      </c>
      <c r="X363" s="152">
        <v>1.8502313952</v>
      </c>
      <c r="Y363" s="152">
        <v>1.5079071364999999</v>
      </c>
      <c r="Z363" s="152">
        <v>9.8933608358000007E-3</v>
      </c>
      <c r="AA363" s="152">
        <v>3.0102560407999999E-2</v>
      </c>
      <c r="AB363" s="175">
        <v>-1.6848691436000001</v>
      </c>
      <c r="AC363" s="174">
        <v>-3.6000221403999999E-2</v>
      </c>
      <c r="AD363" s="152">
        <v>-6.679354367E-3</v>
      </c>
      <c r="AE363" s="152">
        <v>-2.8556856431000002E-2</v>
      </c>
      <c r="AF363" s="178">
        <v>10.271090057</v>
      </c>
      <c r="AG363" s="177">
        <v>22048.7513</v>
      </c>
      <c r="AH363" s="177">
        <v>-2544.9803099999999</v>
      </c>
      <c r="AI363" s="127">
        <v>0.49713869138</v>
      </c>
      <c r="AJ363" s="127">
        <v>2.4576069448000001E-2</v>
      </c>
      <c r="AK363" s="127">
        <v>0</v>
      </c>
    </row>
    <row r="364" spans="1:37" ht="14.65" customHeight="1" x14ac:dyDescent="0.25">
      <c r="A364" s="39"/>
      <c r="B364" s="128">
        <v>19324345000129</v>
      </c>
      <c r="C364" s="124" t="s">
        <v>7979</v>
      </c>
      <c r="D364" s="121"/>
      <c r="E364" s="125" t="s">
        <v>7973</v>
      </c>
      <c r="F364" s="125" t="s">
        <v>160</v>
      </c>
      <c r="G364" s="125" t="s">
        <v>3328</v>
      </c>
      <c r="H364" s="126">
        <v>100000</v>
      </c>
      <c r="I364" s="126">
        <v>300</v>
      </c>
      <c r="J364" s="126">
        <v>50000</v>
      </c>
      <c r="K364" s="125" t="s">
        <v>211</v>
      </c>
      <c r="L364" s="125" t="s">
        <v>212</v>
      </c>
      <c r="M364" s="152">
        <v>6.0000000000000001E-3</v>
      </c>
      <c r="N364" s="127" t="s">
        <v>44</v>
      </c>
      <c r="O364" s="154">
        <v>41655</v>
      </c>
      <c r="P364" s="152">
        <v>9.5976407719999997E-3</v>
      </c>
      <c r="Q364" s="152">
        <v>3.8665213173E-2</v>
      </c>
      <c r="R364" s="152">
        <v>0.10742851607000001</v>
      </c>
      <c r="S364" s="152">
        <v>0.39649892381000001</v>
      </c>
      <c r="T364" s="152">
        <v>0.57059729590999997</v>
      </c>
      <c r="U364" s="152">
        <v>0.90897234202999999</v>
      </c>
      <c r="V364" s="152">
        <v>0.94781893848999998</v>
      </c>
      <c r="W364" s="152">
        <v>0.93722403748999994</v>
      </c>
      <c r="X364" s="152">
        <v>1.5740163179000002</v>
      </c>
      <c r="Y364" s="152">
        <v>1.3604279609000001</v>
      </c>
      <c r="Z364" s="152">
        <v>9.9474478816999994E-3</v>
      </c>
      <c r="AA364" s="152">
        <v>4.6616042321999999E-2</v>
      </c>
      <c r="AB364" s="175">
        <v>-0.64820512973</v>
      </c>
      <c r="AC364" s="174">
        <v>-8.2051962359999994E-2</v>
      </c>
      <c r="AD364" s="152">
        <v>-6.6747002118999997E-3</v>
      </c>
      <c r="AE364" s="152">
        <v>-0.10326444564999999</v>
      </c>
      <c r="AF364" s="178">
        <v>2.6319419979999998</v>
      </c>
      <c r="AG364" s="177">
        <v>16547.417300000001</v>
      </c>
      <c r="AH364" s="177">
        <v>-4232.3917700000002</v>
      </c>
      <c r="AI364" s="127">
        <v>0.50395200543999996</v>
      </c>
      <c r="AJ364" s="127">
        <v>2.4912885879E-2</v>
      </c>
      <c r="AK364" s="127">
        <v>0</v>
      </c>
    </row>
    <row r="365" spans="1:37" ht="14.65" customHeight="1" x14ac:dyDescent="0.25">
      <c r="A365" s="39"/>
      <c r="B365" s="128">
        <v>8768381000165</v>
      </c>
      <c r="C365" s="124" t="s">
        <v>7980</v>
      </c>
      <c r="D365" s="121" t="s">
        <v>3266</v>
      </c>
      <c r="E365" s="125" t="s">
        <v>7973</v>
      </c>
      <c r="F365" s="125" t="s">
        <v>160</v>
      </c>
      <c r="G365" s="125" t="s">
        <v>6802</v>
      </c>
      <c r="H365" s="126">
        <v>50000</v>
      </c>
      <c r="I365" s="126">
        <v>1000</v>
      </c>
      <c r="J365" s="126">
        <v>2000</v>
      </c>
      <c r="K365" s="125" t="s">
        <v>211</v>
      </c>
      <c r="L365" s="125" t="s">
        <v>211</v>
      </c>
      <c r="M365" s="152">
        <v>4.0000000000000001E-3</v>
      </c>
      <c r="N365" s="127" t="s">
        <v>44</v>
      </c>
      <c r="O365" s="154">
        <v>39343</v>
      </c>
      <c r="P365" s="152">
        <v>1.0004342526E-2</v>
      </c>
      <c r="Q365" s="152">
        <v>3.9126582255999999E-2</v>
      </c>
      <c r="R365" s="152">
        <v>0.10788215333000001</v>
      </c>
      <c r="S365" s="152">
        <v>0.23749677017000001</v>
      </c>
      <c r="T365" s="152">
        <v>0.39705674422999998</v>
      </c>
      <c r="U365" s="152">
        <v>0.94749020854999999</v>
      </c>
      <c r="V365" s="152">
        <v>0.95912870038999998</v>
      </c>
      <c r="W365" s="152">
        <v>0.94118164353</v>
      </c>
      <c r="X365" s="152">
        <v>0.94281161749000009</v>
      </c>
      <c r="Y365" s="152">
        <v>0.94666957026000009</v>
      </c>
      <c r="Z365" s="152">
        <v>8.426680262900001E-4</v>
      </c>
      <c r="AA365" s="152">
        <v>2.6436016290999997E-3</v>
      </c>
      <c r="AB365" s="175">
        <v>-13.983954278000001</v>
      </c>
      <c r="AC365" s="174">
        <v>-3.1304910931999999</v>
      </c>
      <c r="AD365" s="152">
        <v>0</v>
      </c>
      <c r="AE365" s="152">
        <v>-6.0258733504999999E-3</v>
      </c>
      <c r="AF365" s="178">
        <v>4.6412088269999998</v>
      </c>
      <c r="AG365" s="177">
        <v>22052.533329999998</v>
      </c>
      <c r="AH365" s="177">
        <v>-1963.8195499999999</v>
      </c>
      <c r="AI365" s="127">
        <v>0</v>
      </c>
      <c r="AJ365" s="127">
        <v>0</v>
      </c>
      <c r="AK365" s="127">
        <v>0</v>
      </c>
    </row>
    <row r="366" spans="1:37" ht="14.65" customHeight="1" x14ac:dyDescent="0.25">
      <c r="A366" s="39"/>
      <c r="B366" s="128">
        <v>37406920000114</v>
      </c>
      <c r="C366" s="124" t="s">
        <v>7981</v>
      </c>
      <c r="D366" s="121"/>
      <c r="E366" s="125" t="s">
        <v>7973</v>
      </c>
      <c r="F366" s="125" t="s">
        <v>160</v>
      </c>
      <c r="G366" s="125" t="s">
        <v>6802</v>
      </c>
      <c r="H366" s="126">
        <v>0.01</v>
      </c>
      <c r="I366" s="126">
        <v>0.01</v>
      </c>
      <c r="J366" s="126">
        <v>0.01</v>
      </c>
      <c r="K366" s="125" t="s">
        <v>211</v>
      </c>
      <c r="L366" s="125" t="s">
        <v>211</v>
      </c>
      <c r="M366" s="152">
        <v>1.55E-2</v>
      </c>
      <c r="N366" s="127" t="s">
        <v>44</v>
      </c>
      <c r="O366" s="154">
        <v>44123</v>
      </c>
      <c r="P366" s="152">
        <v>7.4926925826999998E-3</v>
      </c>
      <c r="Q366" s="152">
        <v>2.9413389684000001E-2</v>
      </c>
      <c r="R366" s="152">
        <v>8.1016008726000011E-2</v>
      </c>
      <c r="S366" s="152">
        <v>0.17709201655000001</v>
      </c>
      <c r="T366" s="152">
        <v>0.28876066451999999</v>
      </c>
      <c r="U366" s="152">
        <v>0.70961713266999993</v>
      </c>
      <c r="V366" s="152">
        <v>0.72102454636000002</v>
      </c>
      <c r="W366" s="152">
        <v>0.70679698069999997</v>
      </c>
      <c r="X366" s="152">
        <v>0.70301760500999999</v>
      </c>
      <c r="Y366" s="152">
        <v>0.68846818035000001</v>
      </c>
      <c r="Z366" s="152">
        <v>6.5167090580999995E-4</v>
      </c>
      <c r="AA366" s="152">
        <v>4.1794474802999996E-3</v>
      </c>
      <c r="AB366" s="175">
        <v>-83.296708491999993</v>
      </c>
      <c r="AC366" s="174">
        <v>-9.3936765468000001</v>
      </c>
      <c r="AD366" s="152">
        <v>0</v>
      </c>
      <c r="AE366" s="152">
        <v>-1.2354902999999999E-2</v>
      </c>
      <c r="AF366" s="178">
        <v>1.3257902690000001</v>
      </c>
      <c r="AG366" s="177">
        <v>736518.34284000006</v>
      </c>
      <c r="AH366" s="177">
        <v>-1054035.6762999999</v>
      </c>
      <c r="AI366" s="127">
        <v>0</v>
      </c>
      <c r="AJ366" s="127">
        <v>0</v>
      </c>
      <c r="AK366" s="127">
        <v>0</v>
      </c>
    </row>
    <row r="367" spans="1:37" ht="14.65" customHeight="1" x14ac:dyDescent="0.25">
      <c r="A367" s="39"/>
      <c r="B367" s="128">
        <v>55136061000172</v>
      </c>
      <c r="C367" s="124" t="s">
        <v>7982</v>
      </c>
      <c r="D367" s="121"/>
      <c r="E367" s="125" t="s">
        <v>7973</v>
      </c>
      <c r="F367" s="125" t="s">
        <v>160</v>
      </c>
      <c r="G367" s="125" t="s">
        <v>6163</v>
      </c>
      <c r="H367" s="126">
        <v>1</v>
      </c>
      <c r="I367" s="126">
        <v>1</v>
      </c>
      <c r="J367" s="126">
        <v>1</v>
      </c>
      <c r="K367" s="125" t="s">
        <v>211</v>
      </c>
      <c r="L367" s="125" t="s">
        <v>211</v>
      </c>
      <c r="M367" s="152">
        <v>5.0000000000000001E-3</v>
      </c>
      <c r="N367" s="127" t="s">
        <v>44</v>
      </c>
      <c r="O367" s="154">
        <v>45471</v>
      </c>
      <c r="P367" s="152">
        <v>9.8038924807000005E-3</v>
      </c>
      <c r="Q367" s="152">
        <v>3.8193562986999996E-2</v>
      </c>
      <c r="R367" s="152" t="s">
        <v>44</v>
      </c>
      <c r="S367" s="152" t="s">
        <v>44</v>
      </c>
      <c r="T367" s="152" t="s">
        <v>44</v>
      </c>
      <c r="U367" s="152">
        <v>0.92850600693000007</v>
      </c>
      <c r="V367" s="152">
        <v>0.93625715097999995</v>
      </c>
      <c r="W367" s="152" t="s">
        <v>44</v>
      </c>
      <c r="X367" s="152" t="s">
        <v>44</v>
      </c>
      <c r="Y367" s="152" t="s">
        <v>44</v>
      </c>
      <c r="Z367" s="152" t="s">
        <v>44</v>
      </c>
      <c r="AA367" s="152">
        <v>8.5262481019000001E-4</v>
      </c>
      <c r="AB367" s="175" t="s">
        <v>44</v>
      </c>
      <c r="AC367" s="174">
        <v>-17.797343597000001</v>
      </c>
      <c r="AD367" s="152">
        <v>0</v>
      </c>
      <c r="AE367" s="152">
        <v>0</v>
      </c>
      <c r="AF367" s="178">
        <v>1.0891107799999999</v>
      </c>
      <c r="AG367" s="177">
        <v>75047.484289999993</v>
      </c>
      <c r="AH367" s="177">
        <v>3785.1411800000001</v>
      </c>
      <c r="AI367" s="127">
        <v>0</v>
      </c>
      <c r="AJ367" s="127">
        <v>0</v>
      </c>
      <c r="AK367" s="127">
        <v>0</v>
      </c>
    </row>
    <row r="368" spans="1:37" ht="14.65" customHeight="1" x14ac:dyDescent="0.25">
      <c r="A368" s="39"/>
      <c r="B368" s="128">
        <v>7351138000184</v>
      </c>
      <c r="C368" s="124" t="s">
        <v>7983</v>
      </c>
      <c r="D368" s="121" t="s">
        <v>3310</v>
      </c>
      <c r="E368" s="125" t="s">
        <v>7973</v>
      </c>
      <c r="F368" s="125" t="s">
        <v>160</v>
      </c>
      <c r="G368" s="125" t="s">
        <v>6163</v>
      </c>
      <c r="H368" s="126">
        <v>1</v>
      </c>
      <c r="I368" s="126">
        <v>1</v>
      </c>
      <c r="J368" s="126">
        <v>1</v>
      </c>
      <c r="K368" s="125" t="s">
        <v>211</v>
      </c>
      <c r="L368" s="125" t="s">
        <v>211</v>
      </c>
      <c r="M368" s="152">
        <v>0.01</v>
      </c>
      <c r="N368" s="127" t="s">
        <v>44</v>
      </c>
      <c r="O368" s="154">
        <v>38477</v>
      </c>
      <c r="P368" s="152">
        <v>9.4218790637000012E-3</v>
      </c>
      <c r="Q368" s="152">
        <v>3.6666196555000002E-2</v>
      </c>
      <c r="R368" s="152">
        <v>0.10054864938999999</v>
      </c>
      <c r="S368" s="152">
        <v>0.22310014801</v>
      </c>
      <c r="T368" s="152">
        <v>0.37359981462000003</v>
      </c>
      <c r="U368" s="152">
        <v>0.89232632084000008</v>
      </c>
      <c r="V368" s="152">
        <v>0.89881608415000003</v>
      </c>
      <c r="W368" s="152">
        <v>0.87720294945999999</v>
      </c>
      <c r="X368" s="152">
        <v>0.88566009234999998</v>
      </c>
      <c r="Y368" s="152">
        <v>0.8907431522</v>
      </c>
      <c r="Z368" s="152">
        <v>9.7233811306999998E-4</v>
      </c>
      <c r="AA368" s="152">
        <v>2.8675173726999998E-3</v>
      </c>
      <c r="AB368" s="175">
        <v>-18.846596136999999</v>
      </c>
      <c r="AC368" s="174">
        <v>-5.9291138764999998</v>
      </c>
      <c r="AD368" s="152">
        <v>0</v>
      </c>
      <c r="AE368" s="152">
        <v>-6.4771744790999997E-3</v>
      </c>
      <c r="AF368" s="178">
        <v>5.7961516849999999</v>
      </c>
      <c r="AG368" s="177">
        <v>133573.21601</v>
      </c>
      <c r="AH368" s="177">
        <v>403.94220005</v>
      </c>
      <c r="AI368" s="127">
        <v>0</v>
      </c>
      <c r="AJ368" s="127">
        <v>0</v>
      </c>
      <c r="AK368" s="127">
        <v>0</v>
      </c>
    </row>
    <row r="369" spans="1:37" ht="14.65" customHeight="1" x14ac:dyDescent="0.25">
      <c r="A369" s="39"/>
      <c r="B369" s="128">
        <v>9120774000120</v>
      </c>
      <c r="C369" s="124" t="s">
        <v>7984</v>
      </c>
      <c r="D369" s="121" t="s">
        <v>3266</v>
      </c>
      <c r="E369" s="125" t="s">
        <v>7985</v>
      </c>
      <c r="F369" s="125" t="s">
        <v>112</v>
      </c>
      <c r="G369" s="125" t="s">
        <v>113</v>
      </c>
      <c r="H369" s="126">
        <v>5000</v>
      </c>
      <c r="I369" s="126">
        <v>0</v>
      </c>
      <c r="J369" s="126">
        <v>0</v>
      </c>
      <c r="K369" s="125" t="s">
        <v>210</v>
      </c>
      <c r="L369" s="125" t="s">
        <v>3314</v>
      </c>
      <c r="M369" s="152">
        <v>0.02</v>
      </c>
      <c r="N369" s="127" t="s">
        <v>7608</v>
      </c>
      <c r="O369" s="154">
        <v>39422</v>
      </c>
      <c r="P369" s="152">
        <v>0.10005252559000001</v>
      </c>
      <c r="Q369" s="152">
        <v>8.4429743262999998E-2</v>
      </c>
      <c r="R369" s="152">
        <v>-6.0930098600000003E-2</v>
      </c>
      <c r="S369" s="152">
        <v>8.9499572043000006E-2</v>
      </c>
      <c r="T369" s="152">
        <v>-2.3556918295999998E-2</v>
      </c>
      <c r="U369" s="152">
        <v>9.4757639586</v>
      </c>
      <c r="V369" s="152">
        <v>2.0696668417999997</v>
      </c>
      <c r="W369" s="152">
        <v>-0.53156419825000001</v>
      </c>
      <c r="X369" s="152">
        <v>0.35529424767000001</v>
      </c>
      <c r="Y369" s="152">
        <v>-5.6164812822999996E-2</v>
      </c>
      <c r="Z369" s="152">
        <v>0.16689372356999999</v>
      </c>
      <c r="AA369" s="152">
        <v>0.19163011334999999</v>
      </c>
      <c r="AB369" s="175">
        <v>-0.87685079378999997</v>
      </c>
      <c r="AC369" s="174">
        <v>0.11301196162</v>
      </c>
      <c r="AD369" s="152">
        <v>-0.21770995042999999</v>
      </c>
      <c r="AE369" s="152">
        <v>-0.44890438172000002</v>
      </c>
      <c r="AF369" s="178">
        <v>5.1436913404000002</v>
      </c>
      <c r="AG369" s="177">
        <v>151521.69982000001</v>
      </c>
      <c r="AH369" s="177">
        <v>-150358.4602</v>
      </c>
      <c r="AI369" s="127">
        <v>0</v>
      </c>
      <c r="AJ369" s="127">
        <v>0</v>
      </c>
      <c r="AK369" s="127">
        <v>0.14981746981999999</v>
      </c>
    </row>
    <row r="370" spans="1:37" ht="14.65" customHeight="1" x14ac:dyDescent="0.25">
      <c r="A370" s="39"/>
      <c r="B370" s="128">
        <v>48107119000194</v>
      </c>
      <c r="C370" s="124" t="s">
        <v>7986</v>
      </c>
      <c r="D370" s="121"/>
      <c r="E370" s="125" t="s">
        <v>2778</v>
      </c>
      <c r="F370" s="125" t="s">
        <v>160</v>
      </c>
      <c r="G370" s="125" t="s">
        <v>3324</v>
      </c>
      <c r="H370" s="126">
        <v>5000</v>
      </c>
      <c r="I370" s="126">
        <v>1000</v>
      </c>
      <c r="J370" s="126">
        <v>1000</v>
      </c>
      <c r="K370" s="125" t="s">
        <v>7564</v>
      </c>
      <c r="L370" s="125" t="s">
        <v>219</v>
      </c>
      <c r="M370" s="152">
        <v>2.565E-3</v>
      </c>
      <c r="N370" s="127" t="s">
        <v>44</v>
      </c>
      <c r="O370" s="154">
        <v>44921</v>
      </c>
      <c r="P370" s="152">
        <v>8.1261552023000009E-3</v>
      </c>
      <c r="Q370" s="152">
        <v>3.3937479311000003E-2</v>
      </c>
      <c r="R370" s="152">
        <v>9.8807033135E-2</v>
      </c>
      <c r="S370" s="152">
        <v>0.1950168518</v>
      </c>
      <c r="T370" s="152" t="s">
        <v>44</v>
      </c>
      <c r="U370" s="152">
        <v>0.76961104310999995</v>
      </c>
      <c r="V370" s="152">
        <v>0.83192572795999997</v>
      </c>
      <c r="W370" s="152">
        <v>0.86200880283000003</v>
      </c>
      <c r="X370" s="152">
        <v>0.77417538500000005</v>
      </c>
      <c r="Y370" s="152" t="s">
        <v>44</v>
      </c>
      <c r="Z370" s="152">
        <v>1.1406817624000001E-2</v>
      </c>
      <c r="AA370" s="152">
        <v>1.4566419099000001E-2</v>
      </c>
      <c r="AB370" s="175">
        <v>-1.2466649258</v>
      </c>
      <c r="AC370" s="174">
        <v>-1.3895320946</v>
      </c>
      <c r="AD370" s="152">
        <v>-3.7887251089000003E-3</v>
      </c>
      <c r="AE370" s="152">
        <v>-1.2756455258999998E-2</v>
      </c>
      <c r="AF370" s="178">
        <v>1.2463010000000001</v>
      </c>
      <c r="AG370" s="177">
        <v>152395.72227</v>
      </c>
      <c r="AH370" s="177">
        <v>-97395.159700000004</v>
      </c>
      <c r="AI370" s="127">
        <v>1.7294802814999998E-3</v>
      </c>
      <c r="AJ370" s="127">
        <v>2.2151988254999998E-3</v>
      </c>
      <c r="AK370" s="127">
        <v>4.5068741863999999E-2</v>
      </c>
    </row>
    <row r="371" spans="1:37" ht="14.65" customHeight="1" x14ac:dyDescent="0.25">
      <c r="A371" s="39"/>
      <c r="B371" s="128">
        <v>9911412000158</v>
      </c>
      <c r="C371" s="124" t="s">
        <v>7987</v>
      </c>
      <c r="D371" s="121"/>
      <c r="E371" s="125" t="s">
        <v>7985</v>
      </c>
      <c r="F371" s="125" t="s">
        <v>160</v>
      </c>
      <c r="G371" s="125" t="s">
        <v>3324</v>
      </c>
      <c r="H371" s="126">
        <v>500000</v>
      </c>
      <c r="I371" s="126">
        <v>10000</v>
      </c>
      <c r="J371" s="126">
        <v>0</v>
      </c>
      <c r="K371" s="125" t="s">
        <v>211</v>
      </c>
      <c r="L371" s="125" t="s">
        <v>212</v>
      </c>
      <c r="M371" s="152">
        <v>4.0000000000000001E-3</v>
      </c>
      <c r="N371" s="127" t="s">
        <v>44</v>
      </c>
      <c r="O371" s="154">
        <v>39723</v>
      </c>
      <c r="P371" s="152">
        <v>1.0130237231000001E-2</v>
      </c>
      <c r="Q371" s="152">
        <v>3.9444950217999999E-2</v>
      </c>
      <c r="R371" s="152">
        <v>0.1132134836</v>
      </c>
      <c r="S371" s="152">
        <v>0.25896189026999999</v>
      </c>
      <c r="T371" s="152">
        <v>0.42424881448000001</v>
      </c>
      <c r="U371" s="152">
        <v>0.95941343088999997</v>
      </c>
      <c r="V371" s="152">
        <v>0.96693300712999997</v>
      </c>
      <c r="W371" s="152">
        <v>0.98769304544999992</v>
      </c>
      <c r="X371" s="152">
        <v>1.0280235745999999</v>
      </c>
      <c r="Y371" s="152">
        <v>1.0115013752999999</v>
      </c>
      <c r="Z371" s="152">
        <v>1.0099558055000001E-3</v>
      </c>
      <c r="AA371" s="152">
        <v>1.1540181361999999E-2</v>
      </c>
      <c r="AB371" s="175">
        <v>-1.493228921</v>
      </c>
      <c r="AC371" s="174">
        <v>-0.24007247217</v>
      </c>
      <c r="AD371" s="152">
        <v>0</v>
      </c>
      <c r="AE371" s="152">
        <v>-4.0476142800000003E-2</v>
      </c>
      <c r="AF371" s="178">
        <v>4.3582957999999996</v>
      </c>
      <c r="AG371" s="177">
        <v>17099.56234</v>
      </c>
      <c r="AH371" s="177">
        <v>-841.69502</v>
      </c>
      <c r="AI371" s="127">
        <v>0</v>
      </c>
      <c r="AJ371" s="127">
        <v>0.46017055954999997</v>
      </c>
      <c r="AK371" s="127">
        <v>0</v>
      </c>
    </row>
    <row r="372" spans="1:37" ht="14.65" customHeight="1" x14ac:dyDescent="0.25">
      <c r="A372" s="39"/>
      <c r="B372" s="128">
        <v>4240128000183</v>
      </c>
      <c r="C372" s="124" t="s">
        <v>7988</v>
      </c>
      <c r="D372" s="121" t="s">
        <v>3267</v>
      </c>
      <c r="E372" s="125" t="s">
        <v>5100</v>
      </c>
      <c r="F372" s="125" t="s">
        <v>160</v>
      </c>
      <c r="G372" s="125" t="s">
        <v>3305</v>
      </c>
      <c r="H372" s="126">
        <v>1000</v>
      </c>
      <c r="I372" s="126">
        <v>1000</v>
      </c>
      <c r="J372" s="126">
        <v>1000</v>
      </c>
      <c r="K372" s="125" t="s">
        <v>216</v>
      </c>
      <c r="L372" s="125" t="s">
        <v>7641</v>
      </c>
      <c r="M372" s="152">
        <v>5.0000000000000001E-3</v>
      </c>
      <c r="N372" s="127" t="s">
        <v>44</v>
      </c>
      <c r="O372" s="154">
        <v>36983</v>
      </c>
      <c r="P372" s="152">
        <v>1.2247913479E-2</v>
      </c>
      <c r="Q372" s="152">
        <v>4.4429232740999997E-2</v>
      </c>
      <c r="R372" s="152">
        <v>0.13085386435000002</v>
      </c>
      <c r="S372" s="152">
        <v>0.31619993611000002</v>
      </c>
      <c r="T372" s="152">
        <v>0.43293554992</v>
      </c>
      <c r="U372" s="152">
        <v>1.1599740878</v>
      </c>
      <c r="V372" s="152">
        <v>1.0891151180999998</v>
      </c>
      <c r="W372" s="152">
        <v>1.1415906275000001</v>
      </c>
      <c r="X372" s="152">
        <v>1.2552464313</v>
      </c>
      <c r="Y372" s="152">
        <v>1.0322124404999999</v>
      </c>
      <c r="Z372" s="152">
        <v>9.2584594089000008E-3</v>
      </c>
      <c r="AA372" s="152">
        <v>2.1542273242999999E-2</v>
      </c>
      <c r="AB372" s="175">
        <v>1.5909488785000001</v>
      </c>
      <c r="AC372" s="174">
        <v>0.27087921196999998</v>
      </c>
      <c r="AD372" s="152">
        <v>-3.8371455293000002E-3</v>
      </c>
      <c r="AE372" s="152">
        <v>-2.5539069597999998E-2</v>
      </c>
      <c r="AF372" s="178">
        <v>16.918940899999999</v>
      </c>
      <c r="AG372" s="177">
        <v>57717.506379999999</v>
      </c>
      <c r="AH372" s="177">
        <v>-13539.288560000001</v>
      </c>
      <c r="AI372" s="127">
        <v>0.42878523418999998</v>
      </c>
      <c r="AJ372" s="127">
        <v>0.16494044645</v>
      </c>
      <c r="AK372" s="127">
        <v>0</v>
      </c>
    </row>
    <row r="373" spans="1:37" ht="14.65" customHeight="1" x14ac:dyDescent="0.25">
      <c r="A373" s="39"/>
      <c r="B373" s="128">
        <v>3897077000102</v>
      </c>
      <c r="C373" s="124" t="s">
        <v>7989</v>
      </c>
      <c r="D373" s="121" t="s">
        <v>3266</v>
      </c>
      <c r="E373" s="125" t="s">
        <v>7990</v>
      </c>
      <c r="F373" s="125" t="s">
        <v>112</v>
      </c>
      <c r="G373" s="125" t="s">
        <v>5291</v>
      </c>
      <c r="H373" s="126">
        <v>1000</v>
      </c>
      <c r="I373" s="126">
        <v>0</v>
      </c>
      <c r="J373" s="126">
        <v>1000</v>
      </c>
      <c r="K373" s="125" t="s">
        <v>212</v>
      </c>
      <c r="L373" s="125" t="s">
        <v>219</v>
      </c>
      <c r="M373" s="152">
        <v>0.02</v>
      </c>
      <c r="N373" s="127" t="s">
        <v>44</v>
      </c>
      <c r="O373" s="154">
        <v>36707</v>
      </c>
      <c r="P373" s="152">
        <v>6.3393808001000002E-2</v>
      </c>
      <c r="Q373" s="152">
        <v>0.15506149748</v>
      </c>
      <c r="R373" s="152">
        <v>9.5721802884999999E-2</v>
      </c>
      <c r="S373" s="152">
        <v>0.22052047153000001</v>
      </c>
      <c r="T373" s="152">
        <v>0.14523300054999999</v>
      </c>
      <c r="U373" s="152">
        <v>6.0038940295999996</v>
      </c>
      <c r="V373" s="152">
        <v>3.8010969523</v>
      </c>
      <c r="W373" s="152">
        <v>0.83509274686000001</v>
      </c>
      <c r="X373" s="152">
        <v>0.87541932590000004</v>
      </c>
      <c r="Y373" s="152">
        <v>0.34626703669999997</v>
      </c>
      <c r="Z373" s="152">
        <v>0.15885815583999999</v>
      </c>
      <c r="AA373" s="152">
        <v>0.24140596504</v>
      </c>
      <c r="AB373" s="175">
        <v>-2.8705239552000002E-2</v>
      </c>
      <c r="AC373" s="174">
        <v>6.0159758639999998E-2</v>
      </c>
      <c r="AD373" s="152">
        <v>-0.14799779866999999</v>
      </c>
      <c r="AE373" s="152">
        <v>-0.61888185764000003</v>
      </c>
      <c r="AF373" s="178">
        <v>21.510302299999999</v>
      </c>
      <c r="AG373" s="177">
        <v>37283.330800000003</v>
      </c>
      <c r="AH373" s="177">
        <v>-1.81044</v>
      </c>
      <c r="AI373" s="127">
        <v>0</v>
      </c>
      <c r="AJ373" s="127">
        <v>0</v>
      </c>
      <c r="AK373" s="127">
        <v>0</v>
      </c>
    </row>
    <row r="374" spans="1:37" ht="14.65" customHeight="1" x14ac:dyDescent="0.25">
      <c r="A374" s="39"/>
      <c r="B374" s="128">
        <v>7812369000148</v>
      </c>
      <c r="C374" s="124" t="s">
        <v>7991</v>
      </c>
      <c r="D374" s="121"/>
      <c r="E374" s="125" t="s">
        <v>7992</v>
      </c>
      <c r="F374" s="125" t="s">
        <v>160</v>
      </c>
      <c r="G374" s="125" t="s">
        <v>3328</v>
      </c>
      <c r="H374" s="126">
        <v>500</v>
      </c>
      <c r="I374" s="126">
        <v>100</v>
      </c>
      <c r="J374" s="126">
        <v>500</v>
      </c>
      <c r="K374" s="125" t="s">
        <v>211</v>
      </c>
      <c r="L374" s="125" t="s">
        <v>211</v>
      </c>
      <c r="M374" s="152">
        <v>2E-3</v>
      </c>
      <c r="N374" s="127" t="s">
        <v>44</v>
      </c>
      <c r="O374" s="154">
        <v>38761</v>
      </c>
      <c r="P374" s="152">
        <v>1.0257727447000001E-2</v>
      </c>
      <c r="Q374" s="152">
        <v>4.0127363060999996E-2</v>
      </c>
      <c r="R374" s="152">
        <v>0.11243248399</v>
      </c>
      <c r="S374" s="152">
        <v>0.24724942553000001</v>
      </c>
      <c r="T374" s="152">
        <v>0.41221362386999999</v>
      </c>
      <c r="U374" s="152">
        <v>0.97148776064000009</v>
      </c>
      <c r="V374" s="152">
        <v>0.98366132087000002</v>
      </c>
      <c r="W374" s="152">
        <v>0.98087947639999995</v>
      </c>
      <c r="X374" s="152">
        <v>0.98152758303999998</v>
      </c>
      <c r="Y374" s="152">
        <v>0.98280686536000006</v>
      </c>
      <c r="Z374" s="152">
        <v>7.9332860705999997E-4</v>
      </c>
      <c r="AA374" s="152">
        <v>2.2868140203000003E-3</v>
      </c>
      <c r="AB374" s="175">
        <v>-5.0074262772999996</v>
      </c>
      <c r="AC374" s="174">
        <v>-2.9112837769</v>
      </c>
      <c r="AD374" s="152">
        <v>0</v>
      </c>
      <c r="AE374" s="152">
        <v>-3.1929771978999998E-3</v>
      </c>
      <c r="AF374" s="178">
        <v>43.190413900000003</v>
      </c>
      <c r="AG374" s="177">
        <v>145778.88424000001</v>
      </c>
      <c r="AH374" s="177">
        <v>52285.43563</v>
      </c>
      <c r="AI374" s="127">
        <v>0</v>
      </c>
      <c r="AJ374" s="127">
        <v>0</v>
      </c>
      <c r="AK374" s="127">
        <v>0</v>
      </c>
    </row>
    <row r="375" spans="1:37" ht="14.65" customHeight="1" x14ac:dyDescent="0.25">
      <c r="A375" s="39"/>
      <c r="B375" s="128">
        <v>9635172000106</v>
      </c>
      <c r="C375" s="124" t="s">
        <v>7993</v>
      </c>
      <c r="D375" s="121" t="s">
        <v>3267</v>
      </c>
      <c r="E375" s="125" t="s">
        <v>7990</v>
      </c>
      <c r="F375" s="125" t="s">
        <v>112</v>
      </c>
      <c r="G375" s="125" t="s">
        <v>113</v>
      </c>
      <c r="H375" s="126">
        <v>500</v>
      </c>
      <c r="I375" s="126">
        <v>100</v>
      </c>
      <c r="J375" s="126">
        <v>500</v>
      </c>
      <c r="K375" s="125" t="s">
        <v>210</v>
      </c>
      <c r="L375" s="125" t="s">
        <v>3314</v>
      </c>
      <c r="M375" s="152">
        <v>1.9E-2</v>
      </c>
      <c r="N375" s="127" t="s">
        <v>3281</v>
      </c>
      <c r="O375" s="154">
        <v>40385</v>
      </c>
      <c r="P375" s="152">
        <v>6.3067054270999998E-2</v>
      </c>
      <c r="Q375" s="152">
        <v>0.15484730106</v>
      </c>
      <c r="R375" s="152">
        <v>8.7083970417000001E-2</v>
      </c>
      <c r="S375" s="152">
        <v>0.21047421626999999</v>
      </c>
      <c r="T375" s="152">
        <v>0.13955961510000001</v>
      </c>
      <c r="U375" s="152">
        <v>5.9729478719999998</v>
      </c>
      <c r="V375" s="152">
        <v>3.7958462525000001</v>
      </c>
      <c r="W375" s="152">
        <v>0.75973487617999991</v>
      </c>
      <c r="X375" s="152">
        <v>0.83553783127000003</v>
      </c>
      <c r="Y375" s="152">
        <v>0.33274045278999997</v>
      </c>
      <c r="Z375" s="152">
        <v>0.15943266283999999</v>
      </c>
      <c r="AA375" s="152">
        <v>0.21866104116999999</v>
      </c>
      <c r="AB375" s="175">
        <v>-7.7546669913999999E-2</v>
      </c>
      <c r="AC375" s="174">
        <v>4.0495307068000003E-2</v>
      </c>
      <c r="AD375" s="152">
        <v>-0.15460137974999999</v>
      </c>
      <c r="AE375" s="152">
        <v>-0.46766936098</v>
      </c>
      <c r="AF375" s="178">
        <v>3.0232177</v>
      </c>
      <c r="AG375" s="177">
        <v>157592.61916</v>
      </c>
      <c r="AH375" s="177">
        <v>-6371.1835700000001</v>
      </c>
      <c r="AI375" s="127">
        <v>0</v>
      </c>
      <c r="AJ375" s="127">
        <v>0</v>
      </c>
      <c r="AK375" s="127">
        <v>0</v>
      </c>
    </row>
    <row r="376" spans="1:37" ht="14.65" customHeight="1" x14ac:dyDescent="0.25">
      <c r="A376" s="39"/>
      <c r="B376" s="128">
        <v>32139841000170</v>
      </c>
      <c r="C376" s="124" t="s">
        <v>7994</v>
      </c>
      <c r="D376" s="121"/>
      <c r="E376" s="125" t="s">
        <v>2778</v>
      </c>
      <c r="F376" s="125" t="s">
        <v>112</v>
      </c>
      <c r="G376" s="125" t="s">
        <v>113</v>
      </c>
      <c r="H376" s="126">
        <v>5000</v>
      </c>
      <c r="I376" s="126">
        <v>5000</v>
      </c>
      <c r="J376" s="126">
        <v>5000</v>
      </c>
      <c r="K376" s="125" t="s">
        <v>210</v>
      </c>
      <c r="L376" s="125" t="s">
        <v>3314</v>
      </c>
      <c r="M376" s="152">
        <v>7.3000000000000001E-3</v>
      </c>
      <c r="N376" s="127" t="s">
        <v>44</v>
      </c>
      <c r="O376" s="154">
        <v>43524</v>
      </c>
      <c r="P376" s="152">
        <v>6.1505410949E-2</v>
      </c>
      <c r="Q376" s="152">
        <v>0.15023688053000001</v>
      </c>
      <c r="R376" s="152">
        <v>8.6236987921000013E-2</v>
      </c>
      <c r="S376" s="152">
        <v>0.20727297986000001</v>
      </c>
      <c r="T376" s="152">
        <v>0.13655239016999998</v>
      </c>
      <c r="U376" s="152">
        <v>5.8250479223000005</v>
      </c>
      <c r="V376" s="152">
        <v>3.6828288000999998</v>
      </c>
      <c r="W376" s="152">
        <v>0.75234566162999994</v>
      </c>
      <c r="X376" s="152">
        <v>0.82282960422000007</v>
      </c>
      <c r="Y376" s="152">
        <v>0.32557057501000003</v>
      </c>
      <c r="Z376" s="152">
        <v>0.15450775341</v>
      </c>
      <c r="AA376" s="152">
        <v>0.24665912839000001</v>
      </c>
      <c r="AB376" s="175">
        <v>-8.9968714537000005E-2</v>
      </c>
      <c r="AC376" s="174">
        <v>-9.0974603949000005E-2</v>
      </c>
      <c r="AD376" s="152">
        <v>-0.15021026322</v>
      </c>
      <c r="AE376" s="152">
        <v>-0.46746227691999998</v>
      </c>
      <c r="AF376" s="178">
        <v>11.940333000000001</v>
      </c>
      <c r="AG376" s="177">
        <v>37131.447740000003</v>
      </c>
      <c r="AH376" s="177">
        <v>-11025.30112</v>
      </c>
      <c r="AI376" s="127">
        <v>0</v>
      </c>
      <c r="AJ376" s="127">
        <v>0</v>
      </c>
      <c r="AK376" s="127">
        <v>0</v>
      </c>
    </row>
    <row r="377" spans="1:37" ht="14.65" customHeight="1" x14ac:dyDescent="0.25">
      <c r="A377" s="39"/>
      <c r="B377" s="128">
        <v>8018849000102</v>
      </c>
      <c r="C377" s="124" t="s">
        <v>7995</v>
      </c>
      <c r="D377" s="121"/>
      <c r="E377" s="125" t="s">
        <v>7996</v>
      </c>
      <c r="F377" s="125" t="s">
        <v>112</v>
      </c>
      <c r="G377" s="125" t="s">
        <v>113</v>
      </c>
      <c r="H377" s="126">
        <v>5000</v>
      </c>
      <c r="I377" s="126">
        <v>1000</v>
      </c>
      <c r="J377" s="126">
        <v>1000</v>
      </c>
      <c r="K377" s="125" t="s">
        <v>210</v>
      </c>
      <c r="L377" s="125" t="s">
        <v>7997</v>
      </c>
      <c r="M377" s="152">
        <v>1.4999999999999999E-2</v>
      </c>
      <c r="N377" s="127" t="s">
        <v>44</v>
      </c>
      <c r="O377" s="154">
        <v>41554</v>
      </c>
      <c r="P377" s="152">
        <v>9.7857722007999998E-2</v>
      </c>
      <c r="Q377" s="152">
        <v>8.0834748798000011E-2</v>
      </c>
      <c r="R377" s="152">
        <v>-6.1789709371E-2</v>
      </c>
      <c r="S377" s="152">
        <v>9.9970953825E-2</v>
      </c>
      <c r="T377" s="152">
        <v>-2.5522834698999998E-2</v>
      </c>
      <c r="U377" s="152">
        <v>9.267898734000001</v>
      </c>
      <c r="V377" s="152">
        <v>1.9815410161</v>
      </c>
      <c r="W377" s="152">
        <v>-0.53906358394999998</v>
      </c>
      <c r="X377" s="152">
        <v>0.39686340411000004</v>
      </c>
      <c r="Y377" s="152">
        <v>-6.0851984778999994E-2</v>
      </c>
      <c r="Z377" s="152">
        <v>0.16441392875999999</v>
      </c>
      <c r="AA377" s="152">
        <v>0.22075093651</v>
      </c>
      <c r="AB377" s="175">
        <v>-0.89700210184999996</v>
      </c>
      <c r="AC377" s="174">
        <v>-9.3869965107000006E-2</v>
      </c>
      <c r="AD377" s="152">
        <v>-0.21915079624</v>
      </c>
      <c r="AE377" s="152">
        <v>-0.46348832231000003</v>
      </c>
      <c r="AF377" s="178">
        <v>1.7006540699999999</v>
      </c>
      <c r="AG377" s="177">
        <v>23163.480869999999</v>
      </c>
      <c r="AH377" s="177">
        <v>-62038.219109999998</v>
      </c>
      <c r="AI377" s="127">
        <v>1.8321985860000001E-2</v>
      </c>
      <c r="AJ377" s="127">
        <v>2.2437840189E-2</v>
      </c>
      <c r="AK377" s="127">
        <v>0.14557810513</v>
      </c>
    </row>
    <row r="378" spans="1:37" ht="14.65" customHeight="1" x14ac:dyDescent="0.25">
      <c r="A378" s="39"/>
      <c r="B378" s="128">
        <v>52098763000110</v>
      </c>
      <c r="C378" s="124" t="s">
        <v>7998</v>
      </c>
      <c r="D378" s="121"/>
      <c r="E378" s="125" t="s">
        <v>7996</v>
      </c>
      <c r="F378" s="125" t="s">
        <v>160</v>
      </c>
      <c r="G378" s="125" t="s">
        <v>3305</v>
      </c>
      <c r="H378" s="126">
        <v>1000</v>
      </c>
      <c r="I378" s="126">
        <v>1000</v>
      </c>
      <c r="J378" s="126">
        <v>1000</v>
      </c>
      <c r="K378" s="125" t="s">
        <v>210</v>
      </c>
      <c r="L378" s="125" t="s">
        <v>3362</v>
      </c>
      <c r="M378" s="152">
        <v>3.4999999999999996E-3</v>
      </c>
      <c r="N378" s="127" t="s">
        <v>44</v>
      </c>
      <c r="O378" s="154">
        <v>45191</v>
      </c>
      <c r="P378" s="152">
        <v>1.1927099833000001E-2</v>
      </c>
      <c r="Q378" s="152">
        <v>4.6155036668999998E-2</v>
      </c>
      <c r="R378" s="152">
        <v>0.12440227971000001</v>
      </c>
      <c r="S378" s="152" t="s">
        <v>44</v>
      </c>
      <c r="T378" s="152" t="s">
        <v>44</v>
      </c>
      <c r="U378" s="152">
        <v>1.1295905031</v>
      </c>
      <c r="V378" s="152">
        <v>1.1314205786</v>
      </c>
      <c r="W378" s="152">
        <v>1.0853059423</v>
      </c>
      <c r="X378" s="152" t="s">
        <v>44</v>
      </c>
      <c r="Y378" s="152" t="s">
        <v>44</v>
      </c>
      <c r="Z378" s="152">
        <v>2.2316914489000001E-3</v>
      </c>
      <c r="AA378" s="152">
        <v>2.7647037522000001E-3</v>
      </c>
      <c r="AB378" s="175">
        <v>4.1713538539000004</v>
      </c>
      <c r="AC378" s="174">
        <v>6.2361361994999998</v>
      </c>
      <c r="AD378" s="152">
        <v>-4.8911121430000003E-4</v>
      </c>
      <c r="AE378" s="152">
        <v>-4.8911121430000003E-4</v>
      </c>
      <c r="AF378" s="178">
        <v>1.2213163</v>
      </c>
      <c r="AG378" s="177">
        <v>12442.101629999999</v>
      </c>
      <c r="AH378" s="177">
        <v>-783.47811000000002</v>
      </c>
      <c r="AI378" s="127">
        <v>0.35859663619000004</v>
      </c>
      <c r="AJ378" s="127">
        <v>0.24091187045000001</v>
      </c>
      <c r="AK378" s="127">
        <v>0</v>
      </c>
    </row>
    <row r="379" spans="1:37" ht="14.65" customHeight="1" x14ac:dyDescent="0.25">
      <c r="A379" s="39"/>
      <c r="B379" s="128">
        <v>30378445000170</v>
      </c>
      <c r="C379" s="124" t="s">
        <v>7999</v>
      </c>
      <c r="D379" s="121" t="s">
        <v>3310</v>
      </c>
      <c r="E379" s="125" t="s">
        <v>7996</v>
      </c>
      <c r="F379" s="125" t="s">
        <v>160</v>
      </c>
      <c r="G379" s="125" t="s">
        <v>3324</v>
      </c>
      <c r="H379" s="126">
        <v>50000</v>
      </c>
      <c r="I379" s="126">
        <v>1000</v>
      </c>
      <c r="J379" s="126">
        <v>10000</v>
      </c>
      <c r="K379" s="125" t="s">
        <v>212</v>
      </c>
      <c r="L379" s="125" t="s">
        <v>219</v>
      </c>
      <c r="M379" s="152">
        <v>5.0000000000000001E-3</v>
      </c>
      <c r="N379" s="127" t="s">
        <v>44</v>
      </c>
      <c r="O379" s="154">
        <v>43293</v>
      </c>
      <c r="P379" s="152">
        <v>1.1722039628000001E-2</v>
      </c>
      <c r="Q379" s="152">
        <v>4.2801536580999999E-2</v>
      </c>
      <c r="R379" s="152">
        <v>9.4298493464999994E-2</v>
      </c>
      <c r="S379" s="152">
        <v>0.21729548416</v>
      </c>
      <c r="T379" s="152">
        <v>0.33940459220999997</v>
      </c>
      <c r="U379" s="152">
        <v>1.1101696830000001</v>
      </c>
      <c r="V379" s="152">
        <v>1.0492146204999999</v>
      </c>
      <c r="W379" s="152">
        <v>0.82267556144999998</v>
      </c>
      <c r="X379" s="152">
        <v>0.86261681262000001</v>
      </c>
      <c r="Y379" s="152">
        <v>0.80921431036000002</v>
      </c>
      <c r="Z379" s="152">
        <v>1.0273304508E-2</v>
      </c>
      <c r="AA379" s="152">
        <v>1.9624146630999997E-2</v>
      </c>
      <c r="AB379" s="175">
        <v>-1.788810191</v>
      </c>
      <c r="AC379" s="174">
        <v>0.32057024382999999</v>
      </c>
      <c r="AD379" s="152">
        <v>-3.0758101316999999E-3</v>
      </c>
      <c r="AE379" s="152">
        <v>-4.4973095317E-2</v>
      </c>
      <c r="AF379" s="178">
        <v>1.7875571400000001</v>
      </c>
      <c r="AG379" s="177">
        <v>137736.01903</v>
      </c>
      <c r="AH379" s="177">
        <v>-18156.620019999998</v>
      </c>
      <c r="AI379" s="127">
        <v>7.5698036974000002E-2</v>
      </c>
      <c r="AJ379" s="127">
        <v>9.0977988760000003E-2</v>
      </c>
      <c r="AK379" s="127">
        <v>0</v>
      </c>
    </row>
    <row r="380" spans="1:37" ht="14.65" customHeight="1" x14ac:dyDescent="0.25">
      <c r="A380" s="39"/>
      <c r="B380" s="128">
        <v>26104747000183</v>
      </c>
      <c r="C380" s="124" t="s">
        <v>8000</v>
      </c>
      <c r="D380" s="121" t="s">
        <v>3268</v>
      </c>
      <c r="E380" s="125" t="s">
        <v>7996</v>
      </c>
      <c r="F380" s="125" t="s">
        <v>160</v>
      </c>
      <c r="G380" s="125" t="s">
        <v>3305</v>
      </c>
      <c r="H380" s="126">
        <v>5000</v>
      </c>
      <c r="I380" s="126">
        <v>1000</v>
      </c>
      <c r="J380" s="126">
        <v>1000</v>
      </c>
      <c r="K380" s="125" t="s">
        <v>220</v>
      </c>
      <c r="L380" s="125" t="s">
        <v>7581</v>
      </c>
      <c r="M380" s="152">
        <v>5.0000000000000001E-3</v>
      </c>
      <c r="N380" s="127" t="s">
        <v>44</v>
      </c>
      <c r="O380" s="154">
        <v>42873</v>
      </c>
      <c r="P380" s="152">
        <v>1.0263000858999999E-2</v>
      </c>
      <c r="Q380" s="152">
        <v>4.4900879773000002E-2</v>
      </c>
      <c r="R380" s="152">
        <v>0.12907387363</v>
      </c>
      <c r="S380" s="152">
        <v>0.35568687894000001</v>
      </c>
      <c r="T380" s="152">
        <v>0.47983182570999999</v>
      </c>
      <c r="U380" s="152">
        <v>0.97198719440000003</v>
      </c>
      <c r="V380" s="152">
        <v>1.1006768282999999</v>
      </c>
      <c r="W380" s="152">
        <v>1.1260616957</v>
      </c>
      <c r="X380" s="152">
        <v>1.4120011880999999</v>
      </c>
      <c r="Y380" s="152">
        <v>1.1440233539</v>
      </c>
      <c r="Z380" s="152">
        <v>1.7847850527000001E-2</v>
      </c>
      <c r="AA380" s="152">
        <v>1.3498395425E-2</v>
      </c>
      <c r="AB380" s="175">
        <v>0.73782192158000004</v>
      </c>
      <c r="AC380" s="174">
        <v>0.29930281649000001</v>
      </c>
      <c r="AD380" s="152">
        <v>-7.1745589837000001E-3</v>
      </c>
      <c r="AE380" s="152">
        <v>-5.4322455308000006E-2</v>
      </c>
      <c r="AF380" s="178">
        <v>1.92612044</v>
      </c>
      <c r="AG380" s="177">
        <v>53578.250410000001</v>
      </c>
      <c r="AH380" s="177">
        <v>-9171.0207100000007</v>
      </c>
      <c r="AI380" s="127">
        <v>0.95640390152999999</v>
      </c>
      <c r="AJ380" s="127">
        <v>0</v>
      </c>
      <c r="AK380" s="127">
        <v>0</v>
      </c>
    </row>
    <row r="381" spans="1:37" ht="14.65" customHeight="1" x14ac:dyDescent="0.25">
      <c r="A381" s="39"/>
      <c r="B381" s="128">
        <v>52098757000163</v>
      </c>
      <c r="C381" s="124" t="s">
        <v>8001</v>
      </c>
      <c r="D381" s="121"/>
      <c r="E381" s="125" t="s">
        <v>7996</v>
      </c>
      <c r="F381" s="125" t="s">
        <v>160</v>
      </c>
      <c r="G381" s="125" t="s">
        <v>5584</v>
      </c>
      <c r="H381" s="126">
        <v>1000</v>
      </c>
      <c r="I381" s="126">
        <v>500</v>
      </c>
      <c r="J381" s="126">
        <v>500</v>
      </c>
      <c r="K381" s="125" t="s">
        <v>211</v>
      </c>
      <c r="L381" s="125" t="s">
        <v>7564</v>
      </c>
      <c r="M381" s="152">
        <v>2E-3</v>
      </c>
      <c r="N381" s="127" t="s">
        <v>44</v>
      </c>
      <c r="O381" s="154">
        <v>45191</v>
      </c>
      <c r="P381" s="152">
        <v>1.7980384080000002E-2</v>
      </c>
      <c r="Q381" s="152">
        <v>4.8918360524000004E-2</v>
      </c>
      <c r="R381" s="152">
        <v>9.1051124634999994E-2</v>
      </c>
      <c r="S381" s="152" t="s">
        <v>44</v>
      </c>
      <c r="T381" s="152" t="s">
        <v>44</v>
      </c>
      <c r="U381" s="152">
        <v>1.7028843041999999</v>
      </c>
      <c r="V381" s="152">
        <v>1.1991592633000001</v>
      </c>
      <c r="W381" s="152">
        <v>0.79434498184999991</v>
      </c>
      <c r="X381" s="152" t="s">
        <v>44</v>
      </c>
      <c r="Y381" s="152" t="s">
        <v>44</v>
      </c>
      <c r="Z381" s="152">
        <v>2.3405445648000001E-2</v>
      </c>
      <c r="AA381" s="152">
        <v>2.1376915571000001E-2</v>
      </c>
      <c r="AB381" s="175">
        <v>-0.89717291853000003</v>
      </c>
      <c r="AC381" s="174">
        <v>-1.1100868915</v>
      </c>
      <c r="AD381" s="152">
        <v>-1.7768023035999999E-2</v>
      </c>
      <c r="AE381" s="152">
        <v>-1.7768023035999999E-2</v>
      </c>
      <c r="AF381" s="178">
        <v>1.14467524</v>
      </c>
      <c r="AG381" s="177">
        <v>16440.19383</v>
      </c>
      <c r="AH381" s="177">
        <v>-13548.05408</v>
      </c>
      <c r="AI381" s="127">
        <v>0</v>
      </c>
      <c r="AJ381" s="127">
        <v>0</v>
      </c>
      <c r="AK381" s="127">
        <v>0</v>
      </c>
    </row>
    <row r="382" spans="1:37" ht="14.65" customHeight="1" x14ac:dyDescent="0.25">
      <c r="A382" s="39"/>
      <c r="B382" s="128">
        <v>9594596000170</v>
      </c>
      <c r="C382" s="124" t="s">
        <v>8002</v>
      </c>
      <c r="D382" s="121"/>
      <c r="E382" s="125" t="s">
        <v>7996</v>
      </c>
      <c r="F382" s="125" t="s">
        <v>160</v>
      </c>
      <c r="G382" s="125" t="s">
        <v>5812</v>
      </c>
      <c r="H382" s="126">
        <v>100</v>
      </c>
      <c r="I382" s="126">
        <v>0</v>
      </c>
      <c r="J382" s="126">
        <v>50</v>
      </c>
      <c r="K382" s="125" t="s">
        <v>211</v>
      </c>
      <c r="L382" s="125" t="s">
        <v>7564</v>
      </c>
      <c r="M382" s="152">
        <v>2E-3</v>
      </c>
      <c r="N382" s="127" t="s">
        <v>44</v>
      </c>
      <c r="O382" s="154">
        <v>39776</v>
      </c>
      <c r="P382" s="152">
        <v>2.0885152971E-2</v>
      </c>
      <c r="Q382" s="152">
        <v>5.4762767339999997E-2</v>
      </c>
      <c r="R382" s="152">
        <v>4.3910639105999995E-2</v>
      </c>
      <c r="S382" s="152">
        <v>0.12409337571</v>
      </c>
      <c r="T382" s="152">
        <v>0.22261935066999999</v>
      </c>
      <c r="U382" s="152">
        <v>1.9779888475999998</v>
      </c>
      <c r="V382" s="152">
        <v>1.3424260142</v>
      </c>
      <c r="W382" s="152">
        <v>0.3830836353</v>
      </c>
      <c r="X382" s="152">
        <v>0.49262428363999999</v>
      </c>
      <c r="Y382" s="152">
        <v>0.53077291368000001</v>
      </c>
      <c r="Z382" s="152">
        <v>5.0940467712000004E-2</v>
      </c>
      <c r="AA382" s="152">
        <v>8.9794899119000002E-2</v>
      </c>
      <c r="AB382" s="175">
        <v>-1.2273033833</v>
      </c>
      <c r="AC382" s="174">
        <v>9.9235577111999998E-2</v>
      </c>
      <c r="AD382" s="152">
        <v>-6.1001386094E-2</v>
      </c>
      <c r="AE382" s="152">
        <v>-0.22919252404000001</v>
      </c>
      <c r="AF382" s="178">
        <v>4.8432871200000003</v>
      </c>
      <c r="AG382" s="177">
        <v>78707.184020000001</v>
      </c>
      <c r="AH382" s="177">
        <v>-89974.122650000005</v>
      </c>
      <c r="AI382" s="127">
        <v>0</v>
      </c>
      <c r="AJ382" s="127">
        <v>0</v>
      </c>
      <c r="AK382" s="127">
        <v>0</v>
      </c>
    </row>
    <row r="383" spans="1:37" ht="14.65" customHeight="1" x14ac:dyDescent="0.25">
      <c r="A383" s="39"/>
      <c r="B383" s="128">
        <v>5357507000110</v>
      </c>
      <c r="C383" s="124" t="s">
        <v>8003</v>
      </c>
      <c r="D383" s="121" t="s">
        <v>3266</v>
      </c>
      <c r="E383" s="125" t="s">
        <v>7996</v>
      </c>
      <c r="F383" s="125" t="s">
        <v>160</v>
      </c>
      <c r="G383" s="125" t="s">
        <v>5024</v>
      </c>
      <c r="H383" s="126">
        <v>50000</v>
      </c>
      <c r="I383" s="126">
        <v>1000</v>
      </c>
      <c r="J383" s="126">
        <v>5000</v>
      </c>
      <c r="K383" s="125" t="s">
        <v>211</v>
      </c>
      <c r="L383" s="125" t="s">
        <v>7564</v>
      </c>
      <c r="M383" s="152">
        <v>2E-3</v>
      </c>
      <c r="N383" s="127" t="s">
        <v>44</v>
      </c>
      <c r="O383" s="154">
        <v>37673</v>
      </c>
      <c r="P383" s="152">
        <v>2.0977135351000001E-2</v>
      </c>
      <c r="Q383" s="152">
        <v>5.5122888294E-2</v>
      </c>
      <c r="R383" s="152">
        <v>4.2881902285000002E-2</v>
      </c>
      <c r="S383" s="152">
        <v>0.12706066341</v>
      </c>
      <c r="T383" s="152">
        <v>0.21863538042999997</v>
      </c>
      <c r="U383" s="152">
        <v>1.9867003050000001</v>
      </c>
      <c r="V383" s="152">
        <v>1.3512538321000001</v>
      </c>
      <c r="W383" s="152">
        <v>0.37410876614000005</v>
      </c>
      <c r="X383" s="152">
        <v>0.50440378410999998</v>
      </c>
      <c r="Y383" s="152">
        <v>0.52127426279</v>
      </c>
      <c r="Z383" s="152">
        <v>5.2172267951000002E-2</v>
      </c>
      <c r="AA383" s="152">
        <v>9.5865102003999988E-2</v>
      </c>
      <c r="AB383" s="175">
        <v>-1.2149922388000001</v>
      </c>
      <c r="AC383" s="174">
        <v>0.10158308069999999</v>
      </c>
      <c r="AD383" s="152">
        <v>-6.2550455014E-2</v>
      </c>
      <c r="AE383" s="152">
        <v>-0.25429704035</v>
      </c>
      <c r="AF383" s="178">
        <v>10.629728</v>
      </c>
      <c r="AG383" s="177">
        <v>107543.91602999999</v>
      </c>
      <c r="AH383" s="177">
        <v>-40116.938770000001</v>
      </c>
      <c r="AI383" s="127">
        <v>9.8936095994999994E-3</v>
      </c>
      <c r="AJ383" s="127">
        <v>0</v>
      </c>
      <c r="AK383" s="127">
        <v>0</v>
      </c>
    </row>
    <row r="384" spans="1:37" ht="14.65" customHeight="1" x14ac:dyDescent="0.25">
      <c r="A384" s="39"/>
      <c r="B384" s="128">
        <v>838269000141</v>
      </c>
      <c r="C384" s="124" t="s">
        <v>8004</v>
      </c>
      <c r="D384" s="121" t="s">
        <v>3310</v>
      </c>
      <c r="E384" s="125" t="s">
        <v>7996</v>
      </c>
      <c r="F384" s="125" t="s">
        <v>160</v>
      </c>
      <c r="G384" s="125" t="s">
        <v>6802</v>
      </c>
      <c r="H384" s="126">
        <v>1000</v>
      </c>
      <c r="I384" s="126">
        <v>100</v>
      </c>
      <c r="J384" s="126">
        <v>500</v>
      </c>
      <c r="K384" s="125" t="s">
        <v>211</v>
      </c>
      <c r="L384" s="125" t="s">
        <v>211</v>
      </c>
      <c r="M384" s="152">
        <v>0.01</v>
      </c>
      <c r="N384" s="127" t="s">
        <v>44</v>
      </c>
      <c r="O384" s="154">
        <v>34974</v>
      </c>
      <c r="P384" s="152">
        <v>9.6970600680000001E-3</v>
      </c>
      <c r="Q384" s="152">
        <v>3.7524116568000004E-2</v>
      </c>
      <c r="R384" s="152">
        <v>0.10341799851</v>
      </c>
      <c r="S384" s="152">
        <v>0.22665022596000001</v>
      </c>
      <c r="T384" s="152">
        <v>0.37628899619</v>
      </c>
      <c r="U384" s="152">
        <v>0.91838813415000009</v>
      </c>
      <c r="V384" s="152">
        <v>0.91984668942000003</v>
      </c>
      <c r="W384" s="152">
        <v>0.90223562294000004</v>
      </c>
      <c r="X384" s="152">
        <v>0.89975314603000001</v>
      </c>
      <c r="Y384" s="152">
        <v>0.89715474550999996</v>
      </c>
      <c r="Z384" s="152">
        <v>7.6486378287000001E-4</v>
      </c>
      <c r="AA384" s="152">
        <v>4.1418422772000005E-3</v>
      </c>
      <c r="AB384" s="175">
        <v>-43.711061577000002</v>
      </c>
      <c r="AC384" s="174">
        <v>-8.3568522567999999</v>
      </c>
      <c r="AD384" s="152">
        <v>0</v>
      </c>
      <c r="AE384" s="152">
        <v>-8.392328105199999E-3</v>
      </c>
      <c r="AF384" s="178">
        <v>29.237182560000001</v>
      </c>
      <c r="AG384" s="177">
        <v>136737.92694999999</v>
      </c>
      <c r="AH384" s="177">
        <v>-96577.006850000005</v>
      </c>
      <c r="AI384" s="127">
        <v>0</v>
      </c>
      <c r="AJ384" s="127">
        <v>0</v>
      </c>
      <c r="AK384" s="127">
        <v>0</v>
      </c>
    </row>
    <row r="385" spans="1:37" ht="14.65" customHeight="1" x14ac:dyDescent="0.25">
      <c r="A385" s="39"/>
      <c r="B385" s="128">
        <v>36347706000171</v>
      </c>
      <c r="C385" s="124" t="s">
        <v>8005</v>
      </c>
      <c r="D385" s="121" t="s">
        <v>3268</v>
      </c>
      <c r="E385" s="125" t="s">
        <v>7996</v>
      </c>
      <c r="F385" s="125" t="s">
        <v>160</v>
      </c>
      <c r="G385" s="125" t="s">
        <v>6802</v>
      </c>
      <c r="H385" s="126">
        <v>0</v>
      </c>
      <c r="I385" s="126">
        <v>0</v>
      </c>
      <c r="J385" s="126">
        <v>0</v>
      </c>
      <c r="K385" s="125" t="s">
        <v>211</v>
      </c>
      <c r="L385" s="125" t="s">
        <v>211</v>
      </c>
      <c r="M385" s="152">
        <v>1.7000000000000001E-2</v>
      </c>
      <c r="N385" s="127" t="s">
        <v>44</v>
      </c>
      <c r="O385" s="154">
        <v>36374</v>
      </c>
      <c r="P385" s="152">
        <v>8.0460391964000001E-3</v>
      </c>
      <c r="Q385" s="152">
        <v>3.0542582213000002E-2</v>
      </c>
      <c r="R385" s="152">
        <v>8.3093849870999992E-2</v>
      </c>
      <c r="S385" s="152">
        <v>0.18126696580000001</v>
      </c>
      <c r="T385" s="152">
        <v>0.29983717050999997</v>
      </c>
      <c r="U385" s="152">
        <v>0.76202342494000008</v>
      </c>
      <c r="V385" s="152">
        <v>0.74870498510000005</v>
      </c>
      <c r="W385" s="152">
        <v>0.72492440849000006</v>
      </c>
      <c r="X385" s="152">
        <v>0.71959126474000001</v>
      </c>
      <c r="Y385" s="152">
        <v>0.71487697787000004</v>
      </c>
      <c r="Z385" s="152">
        <v>6.6342368242999989E-4</v>
      </c>
      <c r="AA385" s="152">
        <v>2.4857680499000001E-3</v>
      </c>
      <c r="AB385" s="175">
        <v>-184.92977830999999</v>
      </c>
      <c r="AC385" s="174">
        <v>-38.210399303999999</v>
      </c>
      <c r="AD385" s="152">
        <v>0</v>
      </c>
      <c r="AE385" s="152">
        <v>-3.1305456747999999E-3</v>
      </c>
      <c r="AF385" s="178">
        <v>10.90307608</v>
      </c>
      <c r="AG385" s="177">
        <v>1675584.6872</v>
      </c>
      <c r="AH385" s="177">
        <v>146497.25434000001</v>
      </c>
      <c r="AI385" s="127">
        <v>0</v>
      </c>
      <c r="AJ385" s="127">
        <v>0</v>
      </c>
      <c r="AK385" s="127">
        <v>0</v>
      </c>
    </row>
    <row r="386" spans="1:37" ht="14.65" customHeight="1" x14ac:dyDescent="0.25">
      <c r="A386" s="39"/>
      <c r="B386" s="128">
        <v>838267000152</v>
      </c>
      <c r="C386" s="124" t="s">
        <v>8006</v>
      </c>
      <c r="D386" s="121"/>
      <c r="E386" s="125" t="s">
        <v>7996</v>
      </c>
      <c r="F386" s="125" t="s">
        <v>160</v>
      </c>
      <c r="G386" s="125" t="s">
        <v>6802</v>
      </c>
      <c r="H386" s="126">
        <v>100</v>
      </c>
      <c r="I386" s="126">
        <v>100</v>
      </c>
      <c r="J386" s="126">
        <v>0</v>
      </c>
      <c r="K386" s="125" t="s">
        <v>211</v>
      </c>
      <c r="L386" s="125" t="s">
        <v>211</v>
      </c>
      <c r="M386" s="152">
        <v>1.7000000000000001E-2</v>
      </c>
      <c r="N386" s="127" t="s">
        <v>44</v>
      </c>
      <c r="O386" s="154">
        <v>34974</v>
      </c>
      <c r="P386" s="152">
        <v>8.0810091204000008E-3</v>
      </c>
      <c r="Q386" s="152">
        <v>3.0728119764E-2</v>
      </c>
      <c r="R386" s="152">
        <v>8.3550648955000001E-2</v>
      </c>
      <c r="S386" s="152">
        <v>0.18307104393999998</v>
      </c>
      <c r="T386" s="152">
        <v>0.30286500521999998</v>
      </c>
      <c r="U386" s="152">
        <v>0.76533535277999998</v>
      </c>
      <c r="V386" s="152">
        <v>0.75325315616999999</v>
      </c>
      <c r="W386" s="152">
        <v>0.72890959879999995</v>
      </c>
      <c r="X386" s="152">
        <v>0.72675307087999996</v>
      </c>
      <c r="Y386" s="152">
        <v>0.72209599385000001</v>
      </c>
      <c r="Z386" s="152">
        <v>6.6204451541000003E-4</v>
      </c>
      <c r="AA386" s="152">
        <v>2.0837694683999998E-3</v>
      </c>
      <c r="AB386" s="175">
        <v>-251.79411354000001</v>
      </c>
      <c r="AC386" s="174">
        <v>-142.69888072000001</v>
      </c>
      <c r="AD386" s="152">
        <v>0</v>
      </c>
      <c r="AE386" s="152">
        <v>0</v>
      </c>
      <c r="AF386" s="178">
        <v>11.084745720000001</v>
      </c>
      <c r="AG386" s="177">
        <v>43003.269619999999</v>
      </c>
      <c r="AH386" s="177">
        <v>-17513.824410000001</v>
      </c>
      <c r="AI386" s="127">
        <v>0</v>
      </c>
      <c r="AJ386" s="127">
        <v>0</v>
      </c>
      <c r="AK386" s="127">
        <v>0</v>
      </c>
    </row>
    <row r="387" spans="1:37" ht="14.65" customHeight="1" x14ac:dyDescent="0.25">
      <c r="A387" s="39"/>
      <c r="B387" s="128">
        <v>21005667000157</v>
      </c>
      <c r="C387" s="124" t="s">
        <v>8007</v>
      </c>
      <c r="D387" s="121" t="s">
        <v>3267</v>
      </c>
      <c r="E387" s="125" t="s">
        <v>7996</v>
      </c>
      <c r="F387" s="125" t="s">
        <v>160</v>
      </c>
      <c r="G387" s="125" t="s">
        <v>7894</v>
      </c>
      <c r="H387" s="126">
        <v>100000</v>
      </c>
      <c r="I387" s="126">
        <v>1000</v>
      </c>
      <c r="J387" s="126">
        <v>50000</v>
      </c>
      <c r="K387" s="125" t="s">
        <v>211</v>
      </c>
      <c r="L387" s="125" t="s">
        <v>7564</v>
      </c>
      <c r="M387" s="152">
        <v>1.5E-3</v>
      </c>
      <c r="N387" s="127" t="s">
        <v>44</v>
      </c>
      <c r="O387" s="154">
        <v>41949</v>
      </c>
      <c r="P387" s="152">
        <v>1.2409949886000001E-2</v>
      </c>
      <c r="Q387" s="152">
        <v>4.4994044178000001E-2</v>
      </c>
      <c r="R387" s="152">
        <v>0.10836079578999999</v>
      </c>
      <c r="S387" s="152">
        <v>0.24099960886000002</v>
      </c>
      <c r="T387" s="152">
        <v>0.40478670504999997</v>
      </c>
      <c r="U387" s="152">
        <v>1.1753202145999999</v>
      </c>
      <c r="V387" s="152">
        <v>1.1029606121</v>
      </c>
      <c r="W387" s="152">
        <v>0.94535739910000005</v>
      </c>
      <c r="X387" s="152">
        <v>0.95671714136000008</v>
      </c>
      <c r="Y387" s="152">
        <v>0.96509947679999997</v>
      </c>
      <c r="Z387" s="152">
        <v>4.7940003312000002E-3</v>
      </c>
      <c r="AA387" s="152">
        <v>1.6399927805000002E-2</v>
      </c>
      <c r="AB387" s="175">
        <v>-1.2135323549999999</v>
      </c>
      <c r="AC387" s="174">
        <v>0.43437768446000002</v>
      </c>
      <c r="AD387" s="152">
        <v>-7.0970199826999995E-4</v>
      </c>
      <c r="AE387" s="152">
        <v>-2.8804965571999998E-2</v>
      </c>
      <c r="AF387" s="178">
        <v>2.7509549199999999</v>
      </c>
      <c r="AG387" s="177">
        <v>168448.40695999999</v>
      </c>
      <c r="AH387" s="177">
        <v>-28222.143830000001</v>
      </c>
      <c r="AI387" s="127">
        <v>0</v>
      </c>
      <c r="AJ387" s="127">
        <v>0</v>
      </c>
      <c r="AK387" s="127">
        <v>0</v>
      </c>
    </row>
    <row r="388" spans="1:37" ht="14.65" customHeight="1" x14ac:dyDescent="0.25">
      <c r="A388" s="39"/>
      <c r="B388" s="128">
        <v>20230719000126</v>
      </c>
      <c r="C388" s="124" t="s">
        <v>8008</v>
      </c>
      <c r="D388" s="121"/>
      <c r="E388" s="125" t="s">
        <v>7996</v>
      </c>
      <c r="F388" s="125" t="s">
        <v>160</v>
      </c>
      <c r="G388" s="125" t="s">
        <v>3328</v>
      </c>
      <c r="H388" s="126">
        <v>500000</v>
      </c>
      <c r="I388" s="126">
        <v>1000</v>
      </c>
      <c r="J388" s="126">
        <v>50000</v>
      </c>
      <c r="K388" s="125" t="s">
        <v>211</v>
      </c>
      <c r="L388" s="125" t="s">
        <v>211</v>
      </c>
      <c r="M388" s="152">
        <v>2E-3</v>
      </c>
      <c r="N388" s="127" t="s">
        <v>44</v>
      </c>
      <c r="O388" s="154">
        <v>41807</v>
      </c>
      <c r="P388" s="152">
        <v>1.0573047006000001E-2</v>
      </c>
      <c r="Q388" s="152">
        <v>4.2128812990999999E-2</v>
      </c>
      <c r="R388" s="152">
        <v>0.11686919628</v>
      </c>
      <c r="S388" s="152">
        <v>0.26177453845999998</v>
      </c>
      <c r="T388" s="152">
        <v>0.40232115176</v>
      </c>
      <c r="U388" s="152">
        <v>1.0013510119</v>
      </c>
      <c r="V388" s="152">
        <v>1.0327238241000001</v>
      </c>
      <c r="W388" s="152">
        <v>1.0195860838999999</v>
      </c>
      <c r="X388" s="152">
        <v>1.0391891891</v>
      </c>
      <c r="Y388" s="152">
        <v>0.95922106192000001</v>
      </c>
      <c r="Z388" s="152">
        <v>1.0871652374E-3</v>
      </c>
      <c r="AA388" s="152">
        <v>4.4369525162000004E-3</v>
      </c>
      <c r="AB388" s="175">
        <v>2.2962621825</v>
      </c>
      <c r="AC388" s="174">
        <v>-0.25170729057000002</v>
      </c>
      <c r="AD388" s="152">
        <v>0</v>
      </c>
      <c r="AE388" s="152">
        <v>-3.2604915684999999E-2</v>
      </c>
      <c r="AF388" s="178">
        <v>2.64136412</v>
      </c>
      <c r="AG388" s="177">
        <v>3767139.1738</v>
      </c>
      <c r="AH388" s="177">
        <v>208398.59933999999</v>
      </c>
      <c r="AI388" s="127">
        <v>9.4311326439000004E-2</v>
      </c>
      <c r="AJ388" s="127">
        <v>0.11549744043</v>
      </c>
      <c r="AK388" s="127">
        <v>0</v>
      </c>
    </row>
    <row r="389" spans="1:37" ht="14.65" customHeight="1" x14ac:dyDescent="0.25">
      <c r="A389" s="39"/>
      <c r="B389" s="128">
        <v>52098741000150</v>
      </c>
      <c r="C389" s="124" t="s">
        <v>8009</v>
      </c>
      <c r="D389" s="121"/>
      <c r="E389" s="125" t="s">
        <v>7996</v>
      </c>
      <c r="F389" s="125" t="s">
        <v>160</v>
      </c>
      <c r="G389" s="125" t="s">
        <v>3324</v>
      </c>
      <c r="H389" s="126">
        <v>1000</v>
      </c>
      <c r="I389" s="126">
        <v>100</v>
      </c>
      <c r="J389" s="126">
        <v>100</v>
      </c>
      <c r="K389" s="125" t="s">
        <v>211</v>
      </c>
      <c r="L389" s="125" t="s">
        <v>7564</v>
      </c>
      <c r="M389" s="152">
        <v>5.0000000000000001E-3</v>
      </c>
      <c r="N389" s="127" t="s">
        <v>44</v>
      </c>
      <c r="O389" s="154">
        <v>45191</v>
      </c>
      <c r="P389" s="152">
        <v>1.0636765392000001E-2</v>
      </c>
      <c r="Q389" s="152">
        <v>4.2583925222000003E-2</v>
      </c>
      <c r="R389" s="152">
        <v>0.11546963017999999</v>
      </c>
      <c r="S389" s="152" t="s">
        <v>44</v>
      </c>
      <c r="T389" s="152" t="s">
        <v>44</v>
      </c>
      <c r="U389" s="152">
        <v>1.0073856460000001</v>
      </c>
      <c r="V389" s="152">
        <v>1.0438802088000001</v>
      </c>
      <c r="W389" s="152">
        <v>1.0073760391</v>
      </c>
      <c r="X389" s="152" t="s">
        <v>44</v>
      </c>
      <c r="Y389" s="152" t="s">
        <v>44</v>
      </c>
      <c r="Z389" s="152">
        <v>1.9797574065000003E-3</v>
      </c>
      <c r="AA389" s="152">
        <v>1.7515008476E-3</v>
      </c>
      <c r="AB389" s="175">
        <v>0.40763907089000001</v>
      </c>
      <c r="AC389" s="174">
        <v>1.8891009602</v>
      </c>
      <c r="AD389" s="152">
        <v>-4.1754676147999996E-4</v>
      </c>
      <c r="AE389" s="152">
        <v>-4.1754676147999996E-4</v>
      </c>
      <c r="AF389" s="178">
        <v>1.1954794</v>
      </c>
      <c r="AG389" s="177">
        <v>19109.23155</v>
      </c>
      <c r="AH389" s="177">
        <v>-179.91445999999999</v>
      </c>
      <c r="AI389" s="127">
        <v>0.27787799138000002</v>
      </c>
      <c r="AJ389" s="127">
        <v>0.15210344342000001</v>
      </c>
      <c r="AK389" s="127">
        <v>0</v>
      </c>
    </row>
    <row r="390" spans="1:37" ht="14.65" customHeight="1" x14ac:dyDescent="0.25">
      <c r="A390" s="39"/>
      <c r="B390" s="128">
        <v>19170160000107</v>
      </c>
      <c r="C390" s="124" t="s">
        <v>8010</v>
      </c>
      <c r="D390" s="121"/>
      <c r="E390" s="125" t="s">
        <v>7996</v>
      </c>
      <c r="F390" s="125" t="s">
        <v>160</v>
      </c>
      <c r="G390" s="125" t="s">
        <v>3328</v>
      </c>
      <c r="H390" s="126">
        <v>50000</v>
      </c>
      <c r="I390" s="126">
        <v>500</v>
      </c>
      <c r="J390" s="126">
        <v>5000</v>
      </c>
      <c r="K390" s="125" t="s">
        <v>211</v>
      </c>
      <c r="L390" s="125" t="s">
        <v>211</v>
      </c>
      <c r="M390" s="152">
        <v>5.0000000000000001E-3</v>
      </c>
      <c r="N390" s="127" t="s">
        <v>44</v>
      </c>
      <c r="O390" s="154">
        <v>41660</v>
      </c>
      <c r="P390" s="152">
        <v>1.0297705163E-2</v>
      </c>
      <c r="Q390" s="152">
        <v>4.0979984845999996E-2</v>
      </c>
      <c r="R390" s="152">
        <v>0.11304719384</v>
      </c>
      <c r="S390" s="152">
        <v>0.25322002759000001</v>
      </c>
      <c r="T390" s="152">
        <v>0.38825565504999998</v>
      </c>
      <c r="U390" s="152">
        <v>0.97527396595000004</v>
      </c>
      <c r="V390" s="152">
        <v>1.0045620480999999</v>
      </c>
      <c r="W390" s="152">
        <v>0.98624230624999998</v>
      </c>
      <c r="X390" s="152">
        <v>1.0052296021</v>
      </c>
      <c r="Y390" s="152">
        <v>0.92568586092999994</v>
      </c>
      <c r="Z390" s="152">
        <v>1.0874139289999999E-3</v>
      </c>
      <c r="AA390" s="152">
        <v>4.3126462266999998E-3</v>
      </c>
      <c r="AB390" s="175">
        <v>-1.6130249588000001</v>
      </c>
      <c r="AC390" s="174">
        <v>-1.3503865456999999</v>
      </c>
      <c r="AD390" s="152">
        <v>0</v>
      </c>
      <c r="AE390" s="152">
        <v>-3.2717063567E-2</v>
      </c>
      <c r="AF390" s="178">
        <v>2.62744182</v>
      </c>
      <c r="AG390" s="177">
        <v>247944.33236</v>
      </c>
      <c r="AH390" s="177">
        <v>4059.1045199999999</v>
      </c>
      <c r="AI390" s="127">
        <v>9.4328379956000005E-2</v>
      </c>
      <c r="AJ390" s="127">
        <v>0.11551832486000001</v>
      </c>
      <c r="AK390" s="127">
        <v>0</v>
      </c>
    </row>
    <row r="391" spans="1:37" ht="14.65" customHeight="1" x14ac:dyDescent="0.25">
      <c r="A391" s="39"/>
      <c r="B391" s="128">
        <v>1587403000141</v>
      </c>
      <c r="C391" s="124" t="s">
        <v>8011</v>
      </c>
      <c r="D391" s="121"/>
      <c r="E391" s="125" t="s">
        <v>7996</v>
      </c>
      <c r="F391" s="125" t="s">
        <v>160</v>
      </c>
      <c r="G391" s="125" t="s">
        <v>3328</v>
      </c>
      <c r="H391" s="126">
        <v>5000</v>
      </c>
      <c r="I391" s="126">
        <v>100</v>
      </c>
      <c r="J391" s="126">
        <v>500</v>
      </c>
      <c r="K391" s="125" t="s">
        <v>211</v>
      </c>
      <c r="L391" s="125" t="s">
        <v>211</v>
      </c>
      <c r="M391" s="152">
        <v>8.0000000000000002E-3</v>
      </c>
      <c r="N391" s="127" t="s">
        <v>44</v>
      </c>
      <c r="O391" s="154">
        <v>35415</v>
      </c>
      <c r="P391" s="152">
        <v>1.0055335406000001E-2</v>
      </c>
      <c r="Q391" s="152">
        <v>3.9992420883E-2</v>
      </c>
      <c r="R391" s="152">
        <v>0.10974077191999999</v>
      </c>
      <c r="S391" s="152">
        <v>0.26215073307000003</v>
      </c>
      <c r="T391" s="152">
        <v>0.39354404309000002</v>
      </c>
      <c r="U391" s="152">
        <v>0.95231963676999998</v>
      </c>
      <c r="V391" s="152">
        <v>0.98035341845000001</v>
      </c>
      <c r="W391" s="152">
        <v>0.95739653776</v>
      </c>
      <c r="X391" s="152">
        <v>1.0406826015999999</v>
      </c>
      <c r="Y391" s="152">
        <v>0.93829452732999996</v>
      </c>
      <c r="Z391" s="152">
        <v>1.0907230434999999E-3</v>
      </c>
      <c r="AA391" s="152">
        <v>1.2451908993000001E-2</v>
      </c>
      <c r="AB391" s="175">
        <v>-4.9763059941999996</v>
      </c>
      <c r="AC391" s="174">
        <v>-0.56604216591000001</v>
      </c>
      <c r="AD391" s="152">
        <v>0</v>
      </c>
      <c r="AE391" s="152">
        <v>-5.7475483968999999E-2</v>
      </c>
      <c r="AF391" s="178">
        <v>30.20517289</v>
      </c>
      <c r="AG391" s="177">
        <v>350462.52889999998</v>
      </c>
      <c r="AH391" s="177">
        <v>-4180.9301400000004</v>
      </c>
      <c r="AI391" s="127">
        <v>9.4327832107000006E-2</v>
      </c>
      <c r="AJ391" s="127">
        <v>0.11551765394000001</v>
      </c>
      <c r="AK391" s="127">
        <v>0</v>
      </c>
    </row>
    <row r="392" spans="1:37" ht="14.65" customHeight="1" x14ac:dyDescent="0.25">
      <c r="A392" s="39"/>
      <c r="B392" s="128">
        <v>21743480000150</v>
      </c>
      <c r="C392" s="124" t="s">
        <v>8012</v>
      </c>
      <c r="D392" s="121" t="s">
        <v>3266</v>
      </c>
      <c r="E392" s="125" t="s">
        <v>8013</v>
      </c>
      <c r="F392" s="125" t="s">
        <v>160</v>
      </c>
      <c r="G392" s="125" t="s">
        <v>5584</v>
      </c>
      <c r="H392" s="126">
        <v>500000</v>
      </c>
      <c r="I392" s="126">
        <v>100</v>
      </c>
      <c r="J392" s="126">
        <v>500000</v>
      </c>
      <c r="K392" s="125" t="s">
        <v>211</v>
      </c>
      <c r="L392" s="125" t="s">
        <v>211</v>
      </c>
      <c r="M392" s="152">
        <v>1.5E-3</v>
      </c>
      <c r="N392" s="127" t="s">
        <v>44</v>
      </c>
      <c r="O392" s="154">
        <v>42044</v>
      </c>
      <c r="P392" s="152">
        <v>1.0334674003E-2</v>
      </c>
      <c r="Q392" s="152">
        <v>4.0713535312999996E-2</v>
      </c>
      <c r="R392" s="152">
        <v>0.11455649111999999</v>
      </c>
      <c r="S392" s="152">
        <v>0.25218530354999996</v>
      </c>
      <c r="T392" s="152">
        <v>0.42010312257999999</v>
      </c>
      <c r="U392" s="152">
        <v>0.97877520696000009</v>
      </c>
      <c r="V392" s="152">
        <v>0.99803044275000008</v>
      </c>
      <c r="W392" s="152">
        <v>0.99940966385999996</v>
      </c>
      <c r="X392" s="152">
        <v>1.0011219679000001</v>
      </c>
      <c r="Y392" s="152">
        <v>1.0016171449</v>
      </c>
      <c r="Z392" s="152">
        <v>9.7611589728000003E-4</v>
      </c>
      <c r="AA392" s="152">
        <v>2.6680768521999999E-3</v>
      </c>
      <c r="AB392" s="175">
        <v>-8.3796468220999995E-2</v>
      </c>
      <c r="AC392" s="174">
        <v>-1.1223659493</v>
      </c>
      <c r="AD392" s="152">
        <v>0</v>
      </c>
      <c r="AE392" s="152">
        <v>-5.0960432192000008E-3</v>
      </c>
      <c r="AF392" s="178">
        <v>2.45675</v>
      </c>
      <c r="AG392" s="177">
        <v>6641728.3545000004</v>
      </c>
      <c r="AH392" s="177">
        <v>1302218.7962</v>
      </c>
      <c r="AI392" s="127">
        <v>0</v>
      </c>
      <c r="AJ392" s="127">
        <v>0</v>
      </c>
      <c r="AK392" s="127">
        <v>0</v>
      </c>
    </row>
    <row r="393" spans="1:37" ht="14.65" customHeight="1" x14ac:dyDescent="0.25">
      <c r="A393" s="39"/>
      <c r="B393" s="128">
        <v>1353260000103</v>
      </c>
      <c r="C393" s="124" t="s">
        <v>8014</v>
      </c>
      <c r="D393" s="121"/>
      <c r="E393" s="125" t="s">
        <v>8013</v>
      </c>
      <c r="F393" s="125" t="s">
        <v>160</v>
      </c>
      <c r="G393" s="125" t="s">
        <v>6802</v>
      </c>
      <c r="H393" s="126">
        <v>20</v>
      </c>
      <c r="I393" s="126">
        <v>0.01</v>
      </c>
      <c r="J393" s="126">
        <v>0.01</v>
      </c>
      <c r="K393" s="125" t="s">
        <v>211</v>
      </c>
      <c r="L393" s="125" t="s">
        <v>211</v>
      </c>
      <c r="M393" s="152">
        <v>1.6E-2</v>
      </c>
      <c r="N393" s="127" t="s">
        <v>44</v>
      </c>
      <c r="O393" s="154">
        <v>35291</v>
      </c>
      <c r="P393" s="152">
        <v>8.7971419362000008E-3</v>
      </c>
      <c r="Q393" s="152">
        <v>3.3379743771000003E-2</v>
      </c>
      <c r="R393" s="152">
        <v>9.1387006404999999E-2</v>
      </c>
      <c r="S393" s="152">
        <v>0.20063491656999999</v>
      </c>
      <c r="T393" s="152">
        <v>0.33172698453000005</v>
      </c>
      <c r="U393" s="152">
        <v>0.83315878338000005</v>
      </c>
      <c r="V393" s="152">
        <v>0.81825368882000005</v>
      </c>
      <c r="W393" s="152">
        <v>0.79727526964000006</v>
      </c>
      <c r="X393" s="152">
        <v>0.79647790613000002</v>
      </c>
      <c r="Y393" s="152">
        <v>0.79090922508000006</v>
      </c>
      <c r="Z393" s="152">
        <v>7.9016804531000006E-4</v>
      </c>
      <c r="AA393" s="152">
        <v>3.6021262411999998E-3</v>
      </c>
      <c r="AB393" s="175">
        <v>-54.228157173</v>
      </c>
      <c r="AC393" s="174">
        <v>-16.435386600000001</v>
      </c>
      <c r="AD393" s="152">
        <v>0</v>
      </c>
      <c r="AE393" s="152">
        <v>-1.4839693200999999E-2</v>
      </c>
      <c r="AF393" s="178">
        <v>3.7555499999999999</v>
      </c>
      <c r="AG393" s="177">
        <v>2351608.6483</v>
      </c>
      <c r="AH393" s="177">
        <v>275780.83272000001</v>
      </c>
      <c r="AI393" s="127">
        <v>0</v>
      </c>
      <c r="AJ393" s="127">
        <v>0</v>
      </c>
      <c r="AK393" s="127">
        <v>0</v>
      </c>
    </row>
    <row r="394" spans="1:37" ht="14.65" customHeight="1" x14ac:dyDescent="0.25">
      <c r="A394" s="39"/>
      <c r="B394" s="128">
        <v>10199934000158</v>
      </c>
      <c r="C394" s="124" t="s">
        <v>8015</v>
      </c>
      <c r="D394" s="121" t="s">
        <v>3267</v>
      </c>
      <c r="E394" s="125" t="s">
        <v>8013</v>
      </c>
      <c r="F394" s="125" t="s">
        <v>112</v>
      </c>
      <c r="G394" s="125" t="s">
        <v>164</v>
      </c>
      <c r="H394" s="126">
        <v>100</v>
      </c>
      <c r="I394" s="126">
        <v>100</v>
      </c>
      <c r="J394" s="126">
        <v>100</v>
      </c>
      <c r="K394" s="125" t="s">
        <v>212</v>
      </c>
      <c r="L394" s="125" t="s">
        <v>219</v>
      </c>
      <c r="M394" s="152">
        <v>1.4999999999999999E-2</v>
      </c>
      <c r="N394" s="127" t="s">
        <v>44</v>
      </c>
      <c r="O394" s="154">
        <v>39689</v>
      </c>
      <c r="P394" s="152">
        <v>4.6948288077999993E-2</v>
      </c>
      <c r="Q394" s="152">
        <v>0.10682890288999999</v>
      </c>
      <c r="R394" s="152">
        <v>0.12935889053999999</v>
      </c>
      <c r="S394" s="152">
        <v>0.29229173518000001</v>
      </c>
      <c r="T394" s="152">
        <v>0.21640257717</v>
      </c>
      <c r="U394" s="152">
        <v>4.4463734767999998</v>
      </c>
      <c r="V394" s="152">
        <v>2.6187481985000001</v>
      </c>
      <c r="W394" s="152">
        <v>1.1285482301</v>
      </c>
      <c r="X394" s="152">
        <v>1.1603359634000001</v>
      </c>
      <c r="Y394" s="152">
        <v>0.51595077457000005</v>
      </c>
      <c r="Z394" s="152">
        <v>0.13286780479999999</v>
      </c>
      <c r="AA394" s="152">
        <v>0.19992587637000001</v>
      </c>
      <c r="AB394" s="175">
        <v>0.16752751621</v>
      </c>
      <c r="AC394" s="174">
        <v>1.1666700624E-3</v>
      </c>
      <c r="AD394" s="152">
        <v>-8.5231157098000013E-2</v>
      </c>
      <c r="AE394" s="152">
        <v>-0.53018254057999992</v>
      </c>
      <c r="AF394" s="178">
        <v>3.5758100000000002</v>
      </c>
      <c r="AG394" s="177">
        <v>18605.843779999999</v>
      </c>
      <c r="AH394" s="177">
        <v>-1270.55348</v>
      </c>
      <c r="AI394" s="127">
        <v>0</v>
      </c>
      <c r="AJ394" s="127">
        <v>0</v>
      </c>
      <c r="AK394" s="127">
        <v>0</v>
      </c>
    </row>
    <row r="395" spans="1:37" ht="14.65" customHeight="1" x14ac:dyDescent="0.25">
      <c r="A395" s="39"/>
      <c r="B395" s="128">
        <v>88198056000143</v>
      </c>
      <c r="C395" s="124" t="s">
        <v>8016</v>
      </c>
      <c r="D395" s="121" t="s">
        <v>3266</v>
      </c>
      <c r="E395" s="125" t="s">
        <v>8013</v>
      </c>
      <c r="F395" s="125" t="s">
        <v>112</v>
      </c>
      <c r="G395" s="125" t="s">
        <v>263</v>
      </c>
      <c r="H395" s="126">
        <v>100</v>
      </c>
      <c r="I395" s="126">
        <v>100</v>
      </c>
      <c r="J395" s="126">
        <v>100</v>
      </c>
      <c r="K395" s="125" t="s">
        <v>212</v>
      </c>
      <c r="L395" s="125" t="s">
        <v>219</v>
      </c>
      <c r="M395" s="152">
        <v>0.05</v>
      </c>
      <c r="N395" s="127" t="s">
        <v>44</v>
      </c>
      <c r="O395" s="154">
        <v>26240</v>
      </c>
      <c r="P395" s="152">
        <v>2.4671864078999999E-2</v>
      </c>
      <c r="Q395" s="152">
        <v>4.2285510143999998E-2</v>
      </c>
      <c r="R395" s="152">
        <v>-4.1461498770000001E-2</v>
      </c>
      <c r="S395" s="152">
        <v>9.1293782545000007E-2</v>
      </c>
      <c r="T395" s="152">
        <v>-3.5387776635E-2</v>
      </c>
      <c r="U395" s="152">
        <v>2.3366202807000001</v>
      </c>
      <c r="V395" s="152">
        <v>1.0365650167</v>
      </c>
      <c r="W395" s="152">
        <v>-0.36171693233000002</v>
      </c>
      <c r="X395" s="152">
        <v>0.3624168814</v>
      </c>
      <c r="Y395" s="152">
        <v>-8.4372150294000012E-2</v>
      </c>
      <c r="Z395" s="152">
        <v>0.16335716124000002</v>
      </c>
      <c r="AA395" s="152">
        <v>0.21869847535</v>
      </c>
      <c r="AB395" s="175">
        <v>-0.7899986497</v>
      </c>
      <c r="AC395" s="174">
        <v>0.1141923703</v>
      </c>
      <c r="AD395" s="152">
        <v>-0.16214344667</v>
      </c>
      <c r="AE395" s="152">
        <v>-0.46027622235000004</v>
      </c>
      <c r="AF395" s="178">
        <v>5161.88771</v>
      </c>
      <c r="AG395" s="177">
        <v>72027.821509999994</v>
      </c>
      <c r="AH395" s="177">
        <v>-7088.8150999999998</v>
      </c>
      <c r="AI395" s="127">
        <v>0</v>
      </c>
      <c r="AJ395" s="127">
        <v>0</v>
      </c>
      <c r="AK395" s="127">
        <v>0</v>
      </c>
    </row>
    <row r="396" spans="1:37" ht="14.65" customHeight="1" x14ac:dyDescent="0.25">
      <c r="A396" s="39"/>
      <c r="B396" s="128">
        <v>8960978000107</v>
      </c>
      <c r="C396" s="124" t="s">
        <v>8017</v>
      </c>
      <c r="D396" s="121" t="s">
        <v>3267</v>
      </c>
      <c r="E396" s="125" t="s">
        <v>8013</v>
      </c>
      <c r="F396" s="125" t="s">
        <v>160</v>
      </c>
      <c r="G396" s="125" t="s">
        <v>3324</v>
      </c>
      <c r="H396" s="126">
        <v>100</v>
      </c>
      <c r="I396" s="126">
        <v>100</v>
      </c>
      <c r="J396" s="126">
        <v>100</v>
      </c>
      <c r="K396" s="125" t="s">
        <v>7564</v>
      </c>
      <c r="L396" s="125" t="s">
        <v>219</v>
      </c>
      <c r="M396" s="152">
        <v>5.0000000000000001E-3</v>
      </c>
      <c r="N396" s="127" t="s">
        <v>44</v>
      </c>
      <c r="O396" s="154">
        <v>39328</v>
      </c>
      <c r="P396" s="152">
        <v>1.0512386019E-2</v>
      </c>
      <c r="Q396" s="152">
        <v>4.1749818708999999E-2</v>
      </c>
      <c r="R396" s="152">
        <v>0.11618004616000001</v>
      </c>
      <c r="S396" s="152">
        <v>0.25160802380000002</v>
      </c>
      <c r="T396" s="152">
        <v>0.41670201111999999</v>
      </c>
      <c r="U396" s="152">
        <v>0.99560593768999994</v>
      </c>
      <c r="V396" s="152">
        <v>1.0234333553000001</v>
      </c>
      <c r="W396" s="152">
        <v>1.0135738249000001</v>
      </c>
      <c r="X396" s="152">
        <v>0.99883029027000003</v>
      </c>
      <c r="Y396" s="152">
        <v>0.99350815601999998</v>
      </c>
      <c r="Z396" s="152">
        <v>1.2725514983999999E-3</v>
      </c>
      <c r="AA396" s="152">
        <v>4.6137025654000002E-3</v>
      </c>
      <c r="AB396" s="175">
        <v>1.3108629707999999</v>
      </c>
      <c r="AC396" s="174">
        <v>0.79021095648999995</v>
      </c>
      <c r="AD396" s="152">
        <v>0</v>
      </c>
      <c r="AE396" s="152">
        <v>-6.9037051189999995E-3</v>
      </c>
      <c r="AF396" s="178">
        <v>5.4445699999999997</v>
      </c>
      <c r="AG396" s="177">
        <v>242037.67937999999</v>
      </c>
      <c r="AH396" s="177">
        <v>-9545.2756700000009</v>
      </c>
      <c r="AI396" s="127">
        <v>0.18985153746999997</v>
      </c>
      <c r="AJ396" s="127">
        <v>0.3783258364</v>
      </c>
      <c r="AK396" s="127">
        <v>1.0591151481000001E-4</v>
      </c>
    </row>
    <row r="397" spans="1:37" ht="14.65" customHeight="1" x14ac:dyDescent="0.25">
      <c r="A397" s="39"/>
      <c r="B397" s="128">
        <v>21007180000103</v>
      </c>
      <c r="C397" s="124" t="s">
        <v>8018</v>
      </c>
      <c r="D397" s="121" t="s">
        <v>3274</v>
      </c>
      <c r="E397" s="125" t="s">
        <v>8013</v>
      </c>
      <c r="F397" s="125" t="s">
        <v>160</v>
      </c>
      <c r="G397" s="125" t="s">
        <v>5073</v>
      </c>
      <c r="H397" s="126">
        <v>100</v>
      </c>
      <c r="I397" s="126">
        <v>100</v>
      </c>
      <c r="J397" s="126">
        <v>100</v>
      </c>
      <c r="K397" s="125" t="s">
        <v>212</v>
      </c>
      <c r="L397" s="125" t="s">
        <v>212</v>
      </c>
      <c r="M397" s="152">
        <v>2E-3</v>
      </c>
      <c r="N397" s="127" t="s">
        <v>44</v>
      </c>
      <c r="O397" s="154">
        <v>41897</v>
      </c>
      <c r="P397" s="152">
        <v>1.8234679968E-2</v>
      </c>
      <c r="Q397" s="152">
        <v>4.8760543501000002E-2</v>
      </c>
      <c r="R397" s="152">
        <v>9.0077153547000008E-2</v>
      </c>
      <c r="S397" s="152">
        <v>0.18055152760999998</v>
      </c>
      <c r="T397" s="152">
        <v>0.28892192899000002</v>
      </c>
      <c r="U397" s="152">
        <v>1.7269681320999999</v>
      </c>
      <c r="V397" s="152">
        <v>1.1952906188000001</v>
      </c>
      <c r="W397" s="152">
        <v>0.78584789793999998</v>
      </c>
      <c r="X397" s="152">
        <v>0.71675112743000002</v>
      </c>
      <c r="Y397" s="152">
        <v>0.68885266989000005</v>
      </c>
      <c r="Z397" s="152">
        <v>2.4881226637000001E-2</v>
      </c>
      <c r="AA397" s="152">
        <v>2.6804035835999999E-2</v>
      </c>
      <c r="AB397" s="175">
        <v>-0.87778382925999998</v>
      </c>
      <c r="AC397" s="174">
        <v>0.28660519756000002</v>
      </c>
      <c r="AD397" s="152">
        <v>-1.9428096759000001E-2</v>
      </c>
      <c r="AE397" s="152">
        <v>-4.5895381137999999E-2</v>
      </c>
      <c r="AF397" s="178">
        <v>2.8087800000000001</v>
      </c>
      <c r="AG397" s="177">
        <v>532650.15864000004</v>
      </c>
      <c r="AH397" s="177">
        <v>-218469.23532000001</v>
      </c>
      <c r="AI397" s="127">
        <v>0</v>
      </c>
      <c r="AJ397" s="127">
        <v>0</v>
      </c>
      <c r="AK397" s="127">
        <v>0</v>
      </c>
    </row>
    <row r="398" spans="1:37" ht="14.65" customHeight="1" x14ac:dyDescent="0.25">
      <c r="A398" s="39"/>
      <c r="B398" s="128">
        <v>4828795000181</v>
      </c>
      <c r="C398" s="124" t="s">
        <v>8019</v>
      </c>
      <c r="D398" s="121"/>
      <c r="E398" s="125" t="s">
        <v>8013</v>
      </c>
      <c r="F398" s="125" t="s">
        <v>160</v>
      </c>
      <c r="G398" s="125" t="s">
        <v>5073</v>
      </c>
      <c r="H398" s="126">
        <v>100</v>
      </c>
      <c r="I398" s="126">
        <v>100</v>
      </c>
      <c r="J398" s="126">
        <v>100</v>
      </c>
      <c r="K398" s="125" t="s">
        <v>212</v>
      </c>
      <c r="L398" s="125" t="s">
        <v>212</v>
      </c>
      <c r="M398" s="152">
        <v>2E-3</v>
      </c>
      <c r="N398" s="127" t="s">
        <v>44</v>
      </c>
      <c r="O398" s="154">
        <v>37462</v>
      </c>
      <c r="P398" s="152">
        <v>1.703772554E-2</v>
      </c>
      <c r="Q398" s="152">
        <v>5.1990886905999997E-2</v>
      </c>
      <c r="R398" s="152">
        <v>8.7525255947000002E-2</v>
      </c>
      <c r="S398" s="152">
        <v>0.20435484126999998</v>
      </c>
      <c r="T398" s="152">
        <v>0.34525074781999998</v>
      </c>
      <c r="U398" s="152">
        <v>1.6136070994</v>
      </c>
      <c r="V398" s="152">
        <v>1.2744775779999999</v>
      </c>
      <c r="W398" s="152">
        <v>0.76358472369999997</v>
      </c>
      <c r="X398" s="152">
        <v>0.81124521525000004</v>
      </c>
      <c r="Y398" s="152">
        <v>0.82315281586</v>
      </c>
      <c r="Z398" s="152">
        <v>2.1012960808000001E-2</v>
      </c>
      <c r="AA398" s="152">
        <v>3.2188861536999999E-2</v>
      </c>
      <c r="AB398" s="175">
        <v>-1.1544962438999999</v>
      </c>
      <c r="AC398" s="174">
        <v>0.16792248916999999</v>
      </c>
      <c r="AD398" s="152">
        <v>-1.4219911233E-2</v>
      </c>
      <c r="AE398" s="152">
        <v>-5.8612510494999999E-2</v>
      </c>
      <c r="AF398" s="178">
        <v>13.644690000000001</v>
      </c>
      <c r="AG398" s="177">
        <v>293273.98265999998</v>
      </c>
      <c r="AH398" s="177">
        <v>-333759.35966000002</v>
      </c>
      <c r="AI398" s="127">
        <v>0</v>
      </c>
      <c r="AJ398" s="127">
        <v>0</v>
      </c>
      <c r="AK398" s="127">
        <v>0</v>
      </c>
    </row>
    <row r="399" spans="1:37" ht="14.65" customHeight="1" x14ac:dyDescent="0.25">
      <c r="A399" s="39"/>
      <c r="B399" s="128">
        <v>16844890000158</v>
      </c>
      <c r="C399" s="124" t="s">
        <v>8020</v>
      </c>
      <c r="D399" s="121" t="s">
        <v>3266</v>
      </c>
      <c r="E399" s="125" t="s">
        <v>8013</v>
      </c>
      <c r="F399" s="125" t="s">
        <v>160</v>
      </c>
      <c r="G399" s="125" t="s">
        <v>5073</v>
      </c>
      <c r="H399" s="126">
        <v>100</v>
      </c>
      <c r="I399" s="126">
        <v>100</v>
      </c>
      <c r="J399" s="126">
        <v>100</v>
      </c>
      <c r="K399" s="125" t="s">
        <v>212</v>
      </c>
      <c r="L399" s="125" t="s">
        <v>212</v>
      </c>
      <c r="M399" s="152">
        <v>3.4999999999999996E-3</v>
      </c>
      <c r="N399" s="127" t="s">
        <v>44</v>
      </c>
      <c r="O399" s="154">
        <v>41183</v>
      </c>
      <c r="P399" s="152">
        <v>2.0571441300000003E-2</v>
      </c>
      <c r="Q399" s="152">
        <v>5.4579004711000002E-2</v>
      </c>
      <c r="R399" s="152">
        <v>4.0173605068000003E-2</v>
      </c>
      <c r="S399" s="152">
        <v>0.11556832523</v>
      </c>
      <c r="T399" s="152">
        <v>0.20733196304000001</v>
      </c>
      <c r="U399" s="152">
        <v>1.9482778759999999</v>
      </c>
      <c r="V399" s="152">
        <v>1.3379213526999998</v>
      </c>
      <c r="W399" s="152">
        <v>0.35048113592000002</v>
      </c>
      <c r="X399" s="152">
        <v>0.45878164814</v>
      </c>
      <c r="Y399" s="152">
        <v>0.49432445917000001</v>
      </c>
      <c r="Z399" s="152">
        <v>5.2002924712E-2</v>
      </c>
      <c r="AA399" s="152">
        <v>7.5499636501E-2</v>
      </c>
      <c r="AB399" s="175">
        <v>-1.2661432320999999</v>
      </c>
      <c r="AC399" s="174">
        <v>-8.0887912315999996E-2</v>
      </c>
      <c r="AD399" s="152">
        <v>-6.4604346694999995E-2</v>
      </c>
      <c r="AE399" s="152">
        <v>-0.14158187094999999</v>
      </c>
      <c r="AF399" s="178">
        <v>2.7489499999999998</v>
      </c>
      <c r="AG399" s="177">
        <v>209236.32926</v>
      </c>
      <c r="AH399" s="177">
        <v>-108470.32406</v>
      </c>
      <c r="AI399" s="127">
        <v>0</v>
      </c>
      <c r="AJ399" s="127">
        <v>0</v>
      </c>
      <c r="AK399" s="127">
        <v>0</v>
      </c>
    </row>
    <row r="400" spans="1:37" ht="14.65" customHeight="1" x14ac:dyDescent="0.25">
      <c r="A400" s="39"/>
      <c r="B400" s="128">
        <v>18466245000174</v>
      </c>
      <c r="C400" s="124" t="s">
        <v>8021</v>
      </c>
      <c r="D400" s="121" t="s">
        <v>3266</v>
      </c>
      <c r="E400" s="125" t="s">
        <v>8013</v>
      </c>
      <c r="F400" s="125" t="s">
        <v>160</v>
      </c>
      <c r="G400" s="125" t="s">
        <v>5073</v>
      </c>
      <c r="H400" s="126">
        <v>100</v>
      </c>
      <c r="I400" s="126">
        <v>100</v>
      </c>
      <c r="J400" s="126">
        <v>100</v>
      </c>
      <c r="K400" s="125" t="s">
        <v>212</v>
      </c>
      <c r="L400" s="125" t="s">
        <v>212</v>
      </c>
      <c r="M400" s="152">
        <v>2E-3</v>
      </c>
      <c r="N400" s="127" t="s">
        <v>44</v>
      </c>
      <c r="O400" s="154">
        <v>41471</v>
      </c>
      <c r="P400" s="152">
        <v>1.2101671082E-2</v>
      </c>
      <c r="Q400" s="152">
        <v>4.5396027802999998E-2</v>
      </c>
      <c r="R400" s="152">
        <v>0.10781943547999999</v>
      </c>
      <c r="S400" s="152">
        <v>0.23702096263000003</v>
      </c>
      <c r="T400" s="152">
        <v>0.39853778214000002</v>
      </c>
      <c r="U400" s="152">
        <v>1.1461237784</v>
      </c>
      <c r="V400" s="152">
        <v>1.1128146297999999</v>
      </c>
      <c r="W400" s="152">
        <v>0.94063448272000005</v>
      </c>
      <c r="X400" s="152">
        <v>0.94092276283999998</v>
      </c>
      <c r="Y400" s="152">
        <v>0.95020068651</v>
      </c>
      <c r="Z400" s="152">
        <v>5.1366931558999998E-3</v>
      </c>
      <c r="AA400" s="152">
        <v>5.3511489760999995E-3</v>
      </c>
      <c r="AB400" s="175">
        <v>-1.2239734216</v>
      </c>
      <c r="AC400" s="174">
        <v>-0.36000673185999998</v>
      </c>
      <c r="AD400" s="152">
        <v>-7.8467644365000009E-4</v>
      </c>
      <c r="AE400" s="152">
        <v>-9.1937044764999996E-3</v>
      </c>
      <c r="AF400" s="178">
        <v>2.8502200000000002</v>
      </c>
      <c r="AG400" s="177">
        <v>603576.78625999996</v>
      </c>
      <c r="AH400" s="177">
        <v>-108177.7819</v>
      </c>
      <c r="AI400" s="127">
        <v>0</v>
      </c>
      <c r="AJ400" s="127">
        <v>0</v>
      </c>
      <c r="AK400" s="127">
        <v>0</v>
      </c>
    </row>
    <row r="401" spans="1:37" ht="14.65" customHeight="1" x14ac:dyDescent="0.25">
      <c r="A401" s="39"/>
      <c r="B401" s="128">
        <v>16844885000145</v>
      </c>
      <c r="C401" s="124" t="s">
        <v>8022</v>
      </c>
      <c r="D401" s="121" t="s">
        <v>3266</v>
      </c>
      <c r="E401" s="125" t="s">
        <v>8013</v>
      </c>
      <c r="F401" s="125" t="s">
        <v>160</v>
      </c>
      <c r="G401" s="125" t="s">
        <v>5073</v>
      </c>
      <c r="H401" s="126">
        <v>100</v>
      </c>
      <c r="I401" s="126">
        <v>100</v>
      </c>
      <c r="J401" s="126">
        <v>100</v>
      </c>
      <c r="K401" s="125" t="s">
        <v>212</v>
      </c>
      <c r="L401" s="125" t="s">
        <v>212</v>
      </c>
      <c r="M401" s="152">
        <v>5.0000000000000001E-3</v>
      </c>
      <c r="N401" s="127" t="s">
        <v>44</v>
      </c>
      <c r="O401" s="154">
        <v>41183</v>
      </c>
      <c r="P401" s="152">
        <v>2.9405373577999997E-2</v>
      </c>
      <c r="Q401" s="152">
        <v>7.5320624296999997E-2</v>
      </c>
      <c r="R401" s="152">
        <v>7.8736860662000002E-2</v>
      </c>
      <c r="S401" s="152">
        <v>0.20219554423999997</v>
      </c>
      <c r="T401" s="152">
        <v>0.35029445973999995</v>
      </c>
      <c r="U401" s="152">
        <v>2.7849209951000002</v>
      </c>
      <c r="V401" s="152">
        <v>1.8463706342000001</v>
      </c>
      <c r="W401" s="152">
        <v>0.68691331825000002</v>
      </c>
      <c r="X401" s="152">
        <v>0.80267326571999997</v>
      </c>
      <c r="Y401" s="152">
        <v>0.83517812124000002</v>
      </c>
      <c r="Z401" s="152">
        <v>3.7202241283000002E-2</v>
      </c>
      <c r="AA401" s="152">
        <v>3.7879112478E-2</v>
      </c>
      <c r="AB401" s="175">
        <v>-0.85261536875999999</v>
      </c>
      <c r="AC401" s="174">
        <v>-7.7691961478999996E-2</v>
      </c>
      <c r="AD401" s="152">
        <v>-2.924564273E-2</v>
      </c>
      <c r="AE401" s="152">
        <v>-6.4286231097000004E-2</v>
      </c>
      <c r="AF401" s="178">
        <v>2.9371200000000002</v>
      </c>
      <c r="AG401" s="177">
        <v>184659.96113000001</v>
      </c>
      <c r="AH401" s="177">
        <v>-45757.14673</v>
      </c>
      <c r="AI401" s="127">
        <v>0</v>
      </c>
      <c r="AJ401" s="127">
        <v>0</v>
      </c>
      <c r="AK401" s="127">
        <v>0</v>
      </c>
    </row>
    <row r="402" spans="1:37" ht="14.65" customHeight="1" x14ac:dyDescent="0.25">
      <c r="A402" s="39"/>
      <c r="B402" s="128">
        <v>2131724000108</v>
      </c>
      <c r="C402" s="124" t="s">
        <v>8023</v>
      </c>
      <c r="D402" s="121"/>
      <c r="E402" s="125" t="s">
        <v>8013</v>
      </c>
      <c r="F402" s="125" t="s">
        <v>112</v>
      </c>
      <c r="G402" s="125" t="s">
        <v>7759</v>
      </c>
      <c r="H402" s="126">
        <v>100</v>
      </c>
      <c r="I402" s="126">
        <v>100</v>
      </c>
      <c r="J402" s="126">
        <v>100</v>
      </c>
      <c r="K402" s="125" t="s">
        <v>212</v>
      </c>
      <c r="L402" s="125" t="s">
        <v>219</v>
      </c>
      <c r="M402" s="152">
        <v>2.5000000000000001E-2</v>
      </c>
      <c r="N402" s="127" t="s">
        <v>44</v>
      </c>
      <c r="O402" s="154">
        <v>35705</v>
      </c>
      <c r="P402" s="152">
        <v>8.2024912443999995E-3</v>
      </c>
      <c r="Q402" s="152">
        <v>4.2048393037000004E-2</v>
      </c>
      <c r="R402" s="152">
        <v>-1.0669302093999999E-2</v>
      </c>
      <c r="S402" s="152">
        <v>0.14871364231</v>
      </c>
      <c r="T402" s="152">
        <v>6.6219502818000001E-2</v>
      </c>
      <c r="U402" s="152">
        <v>0.77684066888000003</v>
      </c>
      <c r="V402" s="152">
        <v>1.0307524512000001</v>
      </c>
      <c r="W402" s="152">
        <v>-9.3080745708000012E-2</v>
      </c>
      <c r="X402" s="152">
        <v>0.59036150069999993</v>
      </c>
      <c r="Y402" s="152">
        <v>0.15788168614</v>
      </c>
      <c r="Z402" s="152">
        <v>0.15547569199</v>
      </c>
      <c r="AA402" s="152">
        <v>0.23812362639000001</v>
      </c>
      <c r="AB402" s="175">
        <v>-0.65583147042000001</v>
      </c>
      <c r="AC402" s="174">
        <v>-0.12014387628000001</v>
      </c>
      <c r="AD402" s="152">
        <v>-0.10793935789</v>
      </c>
      <c r="AE402" s="152">
        <v>-0.7247944558099999</v>
      </c>
      <c r="AF402" s="178">
        <v>17.058029999999999</v>
      </c>
      <c r="AG402" s="177">
        <v>17679.53211</v>
      </c>
      <c r="AH402" s="177">
        <v>-2774.03305</v>
      </c>
      <c r="AI402" s="127">
        <v>0</v>
      </c>
      <c r="AJ402" s="127">
        <v>0</v>
      </c>
      <c r="AK402" s="127">
        <v>0</v>
      </c>
    </row>
    <row r="403" spans="1:37" ht="14.65" customHeight="1" x14ac:dyDescent="0.25">
      <c r="A403" s="39"/>
      <c r="B403" s="128">
        <v>1822655000108</v>
      </c>
      <c r="C403" s="124" t="s">
        <v>8024</v>
      </c>
      <c r="D403" s="121"/>
      <c r="E403" s="125" t="s">
        <v>8013</v>
      </c>
      <c r="F403" s="125" t="s">
        <v>160</v>
      </c>
      <c r="G403" s="125" t="s">
        <v>3328</v>
      </c>
      <c r="H403" s="126">
        <v>100</v>
      </c>
      <c r="I403" s="126">
        <v>100</v>
      </c>
      <c r="J403" s="126">
        <v>100</v>
      </c>
      <c r="K403" s="125" t="s">
        <v>211</v>
      </c>
      <c r="L403" s="125" t="s">
        <v>211</v>
      </c>
      <c r="M403" s="152">
        <v>5.0000000000000001E-3</v>
      </c>
      <c r="N403" s="127" t="s">
        <v>44</v>
      </c>
      <c r="O403" s="154">
        <v>35566</v>
      </c>
      <c r="P403" s="152">
        <v>1.0446666776000001E-2</v>
      </c>
      <c r="Q403" s="152">
        <v>4.0768062860000003E-2</v>
      </c>
      <c r="R403" s="152">
        <v>0.11384138070000001</v>
      </c>
      <c r="S403" s="152">
        <v>0.24888150372999998</v>
      </c>
      <c r="T403" s="152">
        <v>0.41457198922999999</v>
      </c>
      <c r="U403" s="152">
        <v>0.98938180658999997</v>
      </c>
      <c r="V403" s="152">
        <v>0.99936710270000007</v>
      </c>
      <c r="W403" s="152">
        <v>0.99317092296999998</v>
      </c>
      <c r="X403" s="152">
        <v>0.98800658602000002</v>
      </c>
      <c r="Y403" s="152">
        <v>0.98842972093000003</v>
      </c>
      <c r="Z403" s="152">
        <v>1.0864689753999999E-3</v>
      </c>
      <c r="AA403" s="152">
        <v>8.5431636897999996E-3</v>
      </c>
      <c r="AB403" s="175">
        <v>-0.82157762705000004</v>
      </c>
      <c r="AC403" s="174">
        <v>-0.39185860035999998</v>
      </c>
      <c r="AD403" s="152">
        <v>0</v>
      </c>
      <c r="AE403" s="152">
        <v>-3.7257360940000005E-2</v>
      </c>
      <c r="AF403" s="178">
        <v>30.867629999999998</v>
      </c>
      <c r="AG403" s="177">
        <v>2799620.9857000001</v>
      </c>
      <c r="AH403" s="177">
        <v>-70918.659939999998</v>
      </c>
      <c r="AI403" s="127">
        <v>5.9228925956999995E-2</v>
      </c>
      <c r="AJ403" s="127">
        <v>0.23638899188000001</v>
      </c>
      <c r="AK403" s="127">
        <v>0</v>
      </c>
    </row>
    <row r="404" spans="1:37" ht="14.65" customHeight="1" x14ac:dyDescent="0.25">
      <c r="A404" s="39"/>
      <c r="B404" s="128">
        <v>54890370000170</v>
      </c>
      <c r="C404" s="124" t="s">
        <v>8025</v>
      </c>
      <c r="D404" s="121"/>
      <c r="E404" s="125" t="s">
        <v>8013</v>
      </c>
      <c r="F404" s="125" t="s">
        <v>160</v>
      </c>
      <c r="G404" s="125" t="s">
        <v>5584</v>
      </c>
      <c r="H404" s="126">
        <v>100000</v>
      </c>
      <c r="I404" s="126">
        <v>100000</v>
      </c>
      <c r="J404" s="126">
        <v>100000</v>
      </c>
      <c r="K404" s="125" t="s">
        <v>211</v>
      </c>
      <c r="L404" s="125" t="s">
        <v>211</v>
      </c>
      <c r="M404" s="152">
        <v>1.5E-3</v>
      </c>
      <c r="N404" s="127" t="s">
        <v>44</v>
      </c>
      <c r="O404" s="154">
        <v>45414</v>
      </c>
      <c r="P404" s="152">
        <v>2.90913397E-2</v>
      </c>
      <c r="Q404" s="152">
        <v>6.3937888326000003E-2</v>
      </c>
      <c r="R404" s="152" t="s">
        <v>44</v>
      </c>
      <c r="S404" s="152" t="s">
        <v>44</v>
      </c>
      <c r="T404" s="152" t="s">
        <v>44</v>
      </c>
      <c r="U404" s="152">
        <v>2.7551795079999999</v>
      </c>
      <c r="V404" s="152">
        <v>1.5673401611</v>
      </c>
      <c r="W404" s="152" t="s">
        <v>44</v>
      </c>
      <c r="X404" s="152" t="s">
        <v>44</v>
      </c>
      <c r="Y404" s="152" t="s">
        <v>44</v>
      </c>
      <c r="Z404" s="152">
        <v>5.8134220898000001E-2</v>
      </c>
      <c r="AA404" s="152">
        <v>5.8134220898000001E-2</v>
      </c>
      <c r="AB404" s="175">
        <v>-1.0835289398000001</v>
      </c>
      <c r="AC404" s="174">
        <v>-1.0835289398000001</v>
      </c>
      <c r="AD404" s="152">
        <v>-7.8432120547000009E-2</v>
      </c>
      <c r="AE404" s="152">
        <v>-7.8432120547000009E-2</v>
      </c>
      <c r="AF404" s="178">
        <v>1.04284</v>
      </c>
      <c r="AG404" s="177">
        <v>71226.765589999995</v>
      </c>
      <c r="AH404" s="177">
        <v>1830.3746599999999</v>
      </c>
      <c r="AI404" s="127">
        <v>0</v>
      </c>
      <c r="AJ404" s="127">
        <v>0</v>
      </c>
      <c r="AK404" s="127">
        <v>0</v>
      </c>
    </row>
    <row r="405" spans="1:37" ht="14.65" customHeight="1" x14ac:dyDescent="0.25">
      <c r="A405" s="39"/>
      <c r="B405" s="128">
        <v>8960971000195</v>
      </c>
      <c r="C405" s="124" t="s">
        <v>8026</v>
      </c>
      <c r="D405" s="121" t="s">
        <v>3267</v>
      </c>
      <c r="E405" s="125" t="s">
        <v>8013</v>
      </c>
      <c r="F405" s="125" t="s">
        <v>160</v>
      </c>
      <c r="G405" s="125" t="s">
        <v>3324</v>
      </c>
      <c r="H405" s="126">
        <v>50000</v>
      </c>
      <c r="I405" s="126">
        <v>100</v>
      </c>
      <c r="J405" s="126">
        <v>10000</v>
      </c>
      <c r="K405" s="125" t="s">
        <v>211</v>
      </c>
      <c r="L405" s="125" t="s">
        <v>211</v>
      </c>
      <c r="M405" s="152">
        <v>2E-3</v>
      </c>
      <c r="N405" s="127" t="s">
        <v>44</v>
      </c>
      <c r="O405" s="154">
        <v>39328</v>
      </c>
      <c r="P405" s="152">
        <v>1.0655047347999999E-2</v>
      </c>
      <c r="Q405" s="152">
        <v>4.2101865978000003E-2</v>
      </c>
      <c r="R405" s="152">
        <v>0.11766199003000001</v>
      </c>
      <c r="S405" s="152">
        <v>0.25702792294000004</v>
      </c>
      <c r="T405" s="152">
        <v>0.42714982548999997</v>
      </c>
      <c r="U405" s="152">
        <v>1.0091170916000001</v>
      </c>
      <c r="V405" s="152">
        <v>1.0320632590000001</v>
      </c>
      <c r="W405" s="152">
        <v>1.0265025469</v>
      </c>
      <c r="X405" s="152">
        <v>1.0203461359999999</v>
      </c>
      <c r="Y405" s="152">
        <v>1.018418016</v>
      </c>
      <c r="Z405" s="152">
        <v>1.0892944067E-3</v>
      </c>
      <c r="AA405" s="152">
        <v>2.7289970326000003E-3</v>
      </c>
      <c r="AB405" s="175">
        <v>3.2400364921000002</v>
      </c>
      <c r="AC405" s="174">
        <v>1.0940031779999999</v>
      </c>
      <c r="AD405" s="152">
        <v>0</v>
      </c>
      <c r="AE405" s="152">
        <v>-2.8296350519000004E-3</v>
      </c>
      <c r="AF405" s="178">
        <v>5.3278499999999998</v>
      </c>
      <c r="AG405" s="177">
        <v>1239809.9325999999</v>
      </c>
      <c r="AH405" s="177">
        <v>130756.62461</v>
      </c>
      <c r="AI405" s="127">
        <v>0.12601348994</v>
      </c>
      <c r="AJ405" s="127">
        <v>0.22271476923000003</v>
      </c>
      <c r="AK405" s="127">
        <v>8.0701156712999997E-5</v>
      </c>
    </row>
    <row r="406" spans="1:37" ht="14.65" customHeight="1" x14ac:dyDescent="0.25">
      <c r="A406" s="39"/>
      <c r="B406" s="128">
        <v>19882173000109</v>
      </c>
      <c r="C406" s="124" t="s">
        <v>8027</v>
      </c>
      <c r="D406" s="121" t="s">
        <v>3266</v>
      </c>
      <c r="E406" s="125" t="s">
        <v>8013</v>
      </c>
      <c r="F406" s="125" t="s">
        <v>160</v>
      </c>
      <c r="G406" s="125" t="s">
        <v>5584</v>
      </c>
      <c r="H406" s="126">
        <v>300000</v>
      </c>
      <c r="I406" s="126">
        <v>100</v>
      </c>
      <c r="J406" s="126">
        <v>100</v>
      </c>
      <c r="K406" s="125" t="s">
        <v>211</v>
      </c>
      <c r="L406" s="125" t="s">
        <v>211</v>
      </c>
      <c r="M406" s="152">
        <v>1.5E-3</v>
      </c>
      <c r="N406" s="127" t="s">
        <v>44</v>
      </c>
      <c r="O406" s="154">
        <v>41723</v>
      </c>
      <c r="P406" s="152">
        <v>9.9940334129999999E-3</v>
      </c>
      <c r="Q406" s="152">
        <v>1.4958778074000001E-2</v>
      </c>
      <c r="R406" s="152">
        <v>5.9378591120999996E-2</v>
      </c>
      <c r="S406" s="152">
        <v>0.10379156243000001</v>
      </c>
      <c r="T406" s="152">
        <v>0.16105628514000001</v>
      </c>
      <c r="U406" s="152">
        <v>0.94651385414</v>
      </c>
      <c r="V406" s="152">
        <v>0.36669171050999999</v>
      </c>
      <c r="W406" s="152">
        <v>0.51802859191000006</v>
      </c>
      <c r="X406" s="152">
        <v>0.41203040694999998</v>
      </c>
      <c r="Y406" s="152">
        <v>0.38399318600999999</v>
      </c>
      <c r="Z406" s="152">
        <v>4.1478686570999998E-2</v>
      </c>
      <c r="AA406" s="152">
        <v>4.0924197863999999E-2</v>
      </c>
      <c r="AB406" s="175">
        <v>-1.1973179503</v>
      </c>
      <c r="AC406" s="174">
        <v>-0.64371029360999998</v>
      </c>
      <c r="AD406" s="152">
        <v>-2.9156067711000003E-2</v>
      </c>
      <c r="AE406" s="152">
        <v>-3.0222520531999999E-2</v>
      </c>
      <c r="AF406" s="178">
        <v>1.9635899999999999</v>
      </c>
      <c r="AG406" s="177">
        <v>35756.303520000001</v>
      </c>
      <c r="AH406" s="177">
        <v>0</v>
      </c>
      <c r="AI406" s="127">
        <v>0</v>
      </c>
      <c r="AJ406" s="127">
        <v>0</v>
      </c>
      <c r="AK406" s="127">
        <v>0</v>
      </c>
    </row>
    <row r="407" spans="1:37" ht="14.65" customHeight="1" x14ac:dyDescent="0.25">
      <c r="A407" s="39"/>
      <c r="B407" s="128">
        <v>23863573000144</v>
      </c>
      <c r="C407" s="124" t="s">
        <v>8028</v>
      </c>
      <c r="D407" s="121" t="s">
        <v>3310</v>
      </c>
      <c r="E407" s="125" t="s">
        <v>8013</v>
      </c>
      <c r="F407" s="125" t="s">
        <v>160</v>
      </c>
      <c r="G407" s="125" t="s">
        <v>6163</v>
      </c>
      <c r="H407" s="126">
        <v>100</v>
      </c>
      <c r="I407" s="126">
        <v>100</v>
      </c>
      <c r="J407" s="126">
        <v>100</v>
      </c>
      <c r="K407" s="125" t="s">
        <v>211</v>
      </c>
      <c r="L407" s="125" t="s">
        <v>211</v>
      </c>
      <c r="M407" s="152">
        <v>0.01</v>
      </c>
      <c r="N407" s="127" t="s">
        <v>44</v>
      </c>
      <c r="O407" s="154">
        <v>42394</v>
      </c>
      <c r="P407" s="152">
        <v>9.4824823627000007E-3</v>
      </c>
      <c r="Q407" s="152">
        <v>3.7150583194000004E-2</v>
      </c>
      <c r="R407" s="152">
        <v>0.10269711924</v>
      </c>
      <c r="S407" s="152">
        <v>0.22548469388</v>
      </c>
      <c r="T407" s="152">
        <v>0.37468343564000001</v>
      </c>
      <c r="U407" s="152">
        <v>0.89806593164999993</v>
      </c>
      <c r="V407" s="152">
        <v>0.91069008644999994</v>
      </c>
      <c r="W407" s="152">
        <v>0.89594655368000009</v>
      </c>
      <c r="X407" s="152">
        <v>0.89512623180999995</v>
      </c>
      <c r="Y407" s="152">
        <v>0.89332674020000002</v>
      </c>
      <c r="Z407" s="152">
        <v>9.7080799695999998E-4</v>
      </c>
      <c r="AA407" s="152">
        <v>2.7084907298E-3</v>
      </c>
      <c r="AB407" s="175">
        <v>-15.051688253</v>
      </c>
      <c r="AC407" s="174">
        <v>-12.473519823</v>
      </c>
      <c r="AD407" s="152">
        <v>0</v>
      </c>
      <c r="AE407" s="152">
        <v>-5.6868722964E-3</v>
      </c>
      <c r="AF407" s="178">
        <v>1.9215599999999999</v>
      </c>
      <c r="AG407" s="177">
        <v>53713.051639999998</v>
      </c>
      <c r="AH407" s="177">
        <v>-2972.3811599999999</v>
      </c>
      <c r="AI407" s="127">
        <v>0</v>
      </c>
      <c r="AJ407" s="127">
        <v>0</v>
      </c>
      <c r="AK407" s="127">
        <v>0</v>
      </c>
    </row>
    <row r="408" spans="1:37" ht="14.65" customHeight="1" x14ac:dyDescent="0.25">
      <c r="A408" s="39"/>
      <c r="B408" s="128">
        <v>46655127000140</v>
      </c>
      <c r="C408" s="124" t="s">
        <v>8029</v>
      </c>
      <c r="D408" s="121"/>
      <c r="E408" s="125" t="s">
        <v>8013</v>
      </c>
      <c r="F408" s="125" t="s">
        <v>160</v>
      </c>
      <c r="G408" s="125" t="s">
        <v>5584</v>
      </c>
      <c r="H408" s="126">
        <v>100000</v>
      </c>
      <c r="I408" s="126">
        <v>100000</v>
      </c>
      <c r="J408" s="126">
        <v>100000</v>
      </c>
      <c r="K408" s="125" t="s">
        <v>211</v>
      </c>
      <c r="L408" s="125" t="s">
        <v>211</v>
      </c>
      <c r="M408" s="152">
        <v>1.5E-3</v>
      </c>
      <c r="N408" s="127" t="s">
        <v>44</v>
      </c>
      <c r="O408" s="154">
        <v>44886</v>
      </c>
      <c r="P408" s="152">
        <v>1.7131716828E-2</v>
      </c>
      <c r="Q408" s="152">
        <v>5.0849733540999996E-2</v>
      </c>
      <c r="R408" s="152">
        <v>8.527843987E-2</v>
      </c>
      <c r="S408" s="152">
        <v>0.16829170437999999</v>
      </c>
      <c r="T408" s="152" t="s">
        <v>44</v>
      </c>
      <c r="U408" s="152">
        <v>1.6225088163000001</v>
      </c>
      <c r="V408" s="152">
        <v>1.2465039375</v>
      </c>
      <c r="W408" s="152">
        <v>0.74398313083000001</v>
      </c>
      <c r="X408" s="152">
        <v>0.66808223917000009</v>
      </c>
      <c r="Y408" s="152" t="s">
        <v>44</v>
      </c>
      <c r="Z408" s="152">
        <v>2.8842821276000002E-2</v>
      </c>
      <c r="AA408" s="152">
        <v>3.2049323922000002E-2</v>
      </c>
      <c r="AB408" s="175">
        <v>-0.90351888792000001</v>
      </c>
      <c r="AC408" s="174">
        <v>-0.69231289148999997</v>
      </c>
      <c r="AD408" s="152">
        <v>-2.2991372001000002E-2</v>
      </c>
      <c r="AE408" s="152">
        <v>-2.2991372001000002E-2</v>
      </c>
      <c r="AF408" s="178">
        <v>1.25214</v>
      </c>
      <c r="AG408" s="177">
        <v>337982.26497999998</v>
      </c>
      <c r="AH408" s="177">
        <v>10635</v>
      </c>
      <c r="AI408" s="127">
        <v>0</v>
      </c>
      <c r="AJ408" s="127">
        <v>0</v>
      </c>
      <c r="AK408" s="127">
        <v>0</v>
      </c>
    </row>
    <row r="409" spans="1:37" ht="14.65" customHeight="1" x14ac:dyDescent="0.25">
      <c r="A409" s="39"/>
      <c r="B409" s="128">
        <v>49034567000178</v>
      </c>
      <c r="C409" s="124" t="s">
        <v>8030</v>
      </c>
      <c r="D409" s="121"/>
      <c r="E409" s="125" t="s">
        <v>8013</v>
      </c>
      <c r="F409" s="125" t="s">
        <v>160</v>
      </c>
      <c r="G409" s="125" t="s">
        <v>5584</v>
      </c>
      <c r="H409" s="126">
        <v>100000</v>
      </c>
      <c r="I409" s="126">
        <v>100000</v>
      </c>
      <c r="J409" s="126">
        <v>100000</v>
      </c>
      <c r="K409" s="125" t="s">
        <v>211</v>
      </c>
      <c r="L409" s="125" t="s">
        <v>211</v>
      </c>
      <c r="M409" s="152">
        <v>1.5E-3</v>
      </c>
      <c r="N409" s="127" t="s">
        <v>44</v>
      </c>
      <c r="O409" s="154">
        <v>44935</v>
      </c>
      <c r="P409" s="152">
        <v>2.8896739268000002E-2</v>
      </c>
      <c r="Q409" s="152">
        <v>6.1931117695999995E-2</v>
      </c>
      <c r="R409" s="152">
        <v>6.2990678744000009E-2</v>
      </c>
      <c r="S409" s="152">
        <v>0.13664822976999999</v>
      </c>
      <c r="T409" s="152" t="s">
        <v>44</v>
      </c>
      <c r="U409" s="152">
        <v>2.7367493109999996</v>
      </c>
      <c r="V409" s="152">
        <v>1.5181472289000002</v>
      </c>
      <c r="W409" s="152">
        <v>0.54954103822</v>
      </c>
      <c r="X409" s="152">
        <v>0.54246438150999998</v>
      </c>
      <c r="Y409" s="152" t="s">
        <v>44</v>
      </c>
      <c r="Z409" s="152">
        <v>5.1906841006000001E-2</v>
      </c>
      <c r="AA409" s="152">
        <v>4.7053018219999999E-2</v>
      </c>
      <c r="AB409" s="175">
        <v>-0.87185900514000003</v>
      </c>
      <c r="AC409" s="174">
        <v>-0.60359261024999999</v>
      </c>
      <c r="AD409" s="152">
        <v>-5.8778242677000006E-2</v>
      </c>
      <c r="AE409" s="152">
        <v>-5.8778242677000006E-2</v>
      </c>
      <c r="AF409" s="178">
        <v>1.21452</v>
      </c>
      <c r="AG409" s="177">
        <v>74254.418529999995</v>
      </c>
      <c r="AH409" s="177">
        <v>4500</v>
      </c>
      <c r="AI409" s="127">
        <v>0</v>
      </c>
      <c r="AJ409" s="127">
        <v>0</v>
      </c>
      <c r="AK409" s="127">
        <v>0</v>
      </c>
    </row>
    <row r="410" spans="1:37" ht="14.65" customHeight="1" x14ac:dyDescent="0.25">
      <c r="A410" s="39"/>
      <c r="B410" s="128">
        <v>11311874000186</v>
      </c>
      <c r="C410" s="124" t="s">
        <v>8031</v>
      </c>
      <c r="D410" s="121" t="s">
        <v>3266</v>
      </c>
      <c r="E410" s="125" t="s">
        <v>8013</v>
      </c>
      <c r="F410" s="125" t="s">
        <v>160</v>
      </c>
      <c r="G410" s="125" t="s">
        <v>6163</v>
      </c>
      <c r="H410" s="126">
        <v>100</v>
      </c>
      <c r="I410" s="126">
        <v>100</v>
      </c>
      <c r="J410" s="126">
        <v>100</v>
      </c>
      <c r="K410" s="125" t="s">
        <v>211</v>
      </c>
      <c r="L410" s="125" t="s">
        <v>211</v>
      </c>
      <c r="M410" s="152">
        <v>5.0000000000000001E-3</v>
      </c>
      <c r="N410" s="127" t="s">
        <v>44</v>
      </c>
      <c r="O410" s="154">
        <v>40147</v>
      </c>
      <c r="P410" s="152">
        <v>1.0019725574E-2</v>
      </c>
      <c r="Q410" s="152">
        <v>3.9583803309E-2</v>
      </c>
      <c r="R410" s="152">
        <v>0.11066346902999999</v>
      </c>
      <c r="S410" s="152">
        <v>0.24318167435999999</v>
      </c>
      <c r="T410" s="152">
        <v>0.40442615056000003</v>
      </c>
      <c r="U410" s="152">
        <v>0.94894710460999998</v>
      </c>
      <c r="V410" s="152">
        <v>0.97033677962999998</v>
      </c>
      <c r="W410" s="152">
        <v>0.96544629903000001</v>
      </c>
      <c r="X410" s="152">
        <v>0.96537947688000003</v>
      </c>
      <c r="Y410" s="152">
        <v>0.96423983654000001</v>
      </c>
      <c r="Z410" s="152">
        <v>9.8001395443999997E-4</v>
      </c>
      <c r="AA410" s="152">
        <v>2.3249520718999998E-3</v>
      </c>
      <c r="AB410" s="175">
        <v>-4.8415331784999998</v>
      </c>
      <c r="AC410" s="174">
        <v>-4.9472064162000002</v>
      </c>
      <c r="AD410" s="152">
        <v>0</v>
      </c>
      <c r="AE410" s="152">
        <v>-7.1517701727000001E-3</v>
      </c>
      <c r="AF410" s="178">
        <v>3.7327400000000002</v>
      </c>
      <c r="AG410" s="177">
        <v>436326.86242000002</v>
      </c>
      <c r="AH410" s="177">
        <v>9298.61751</v>
      </c>
      <c r="AI410" s="127">
        <v>0</v>
      </c>
      <c r="AJ410" s="127">
        <v>0</v>
      </c>
      <c r="AK410" s="127">
        <v>0</v>
      </c>
    </row>
    <row r="411" spans="1:37" ht="14.65" customHeight="1" x14ac:dyDescent="0.25">
      <c r="A411" s="39"/>
      <c r="B411" s="128">
        <v>2430487000178</v>
      </c>
      <c r="C411" s="124" t="s">
        <v>8032</v>
      </c>
      <c r="D411" s="121" t="s">
        <v>3268</v>
      </c>
      <c r="E411" s="125" t="s">
        <v>8013</v>
      </c>
      <c r="F411" s="125" t="s">
        <v>160</v>
      </c>
      <c r="G411" s="125" t="s">
        <v>6802</v>
      </c>
      <c r="H411" s="126">
        <v>100</v>
      </c>
      <c r="I411" s="126">
        <v>100</v>
      </c>
      <c r="J411" s="126">
        <v>100</v>
      </c>
      <c r="K411" s="125" t="s">
        <v>211</v>
      </c>
      <c r="L411" s="125" t="s">
        <v>211</v>
      </c>
      <c r="M411" s="152">
        <v>1.6E-2</v>
      </c>
      <c r="N411" s="127" t="s">
        <v>44</v>
      </c>
      <c r="O411" s="154">
        <v>35926</v>
      </c>
      <c r="P411" s="152">
        <v>8.7112499477000008E-3</v>
      </c>
      <c r="Q411" s="152">
        <v>3.3186811503999998E-2</v>
      </c>
      <c r="R411" s="152">
        <v>9.0809420713000008E-2</v>
      </c>
      <c r="S411" s="152">
        <v>0.19926203949000001</v>
      </c>
      <c r="T411" s="152">
        <v>0.32996353177000004</v>
      </c>
      <c r="U411" s="152">
        <v>0.82502413407000008</v>
      </c>
      <c r="V411" s="152">
        <v>0.81352424752999997</v>
      </c>
      <c r="W411" s="152">
        <v>0.79223631710000009</v>
      </c>
      <c r="X411" s="152">
        <v>0.79102787636000005</v>
      </c>
      <c r="Y411" s="152">
        <v>0.78670477044999998</v>
      </c>
      <c r="Z411" s="152">
        <v>6.970711647699999E-4</v>
      </c>
      <c r="AA411" s="152">
        <v>7.2874866773999999E-3</v>
      </c>
      <c r="AB411" s="175">
        <v>-162.59055957000001</v>
      </c>
      <c r="AC411" s="174">
        <v>-5.8711944120000004</v>
      </c>
      <c r="AD411" s="152">
        <v>0</v>
      </c>
      <c r="AE411" s="152">
        <v>-3.2225924299000001E-2</v>
      </c>
      <c r="AF411" s="178">
        <v>9.4418500000000005</v>
      </c>
      <c r="AG411" s="177">
        <v>770630.35094999999</v>
      </c>
      <c r="AH411" s="177">
        <v>-42367.505400000002</v>
      </c>
      <c r="AI411" s="127">
        <v>0</v>
      </c>
      <c r="AJ411" s="127">
        <v>0</v>
      </c>
      <c r="AK411" s="127">
        <v>0</v>
      </c>
    </row>
    <row r="412" spans="1:37" ht="14.65" customHeight="1" x14ac:dyDescent="0.25">
      <c r="A412" s="39"/>
      <c r="B412" s="128">
        <v>743026000120</v>
      </c>
      <c r="C412" s="124" t="s">
        <v>8033</v>
      </c>
      <c r="D412" s="121" t="s">
        <v>3268</v>
      </c>
      <c r="E412" s="125" t="s">
        <v>8013</v>
      </c>
      <c r="F412" s="125" t="s">
        <v>160</v>
      </c>
      <c r="G412" s="125" t="s">
        <v>5584</v>
      </c>
      <c r="H412" s="126">
        <v>100</v>
      </c>
      <c r="I412" s="126">
        <v>100</v>
      </c>
      <c r="J412" s="126">
        <v>100</v>
      </c>
      <c r="K412" s="125" t="s">
        <v>211</v>
      </c>
      <c r="L412" s="125" t="s">
        <v>211</v>
      </c>
      <c r="M412" s="152">
        <v>1.6E-2</v>
      </c>
      <c r="N412" s="127" t="s">
        <v>44</v>
      </c>
      <c r="O412" s="154">
        <v>34914</v>
      </c>
      <c r="P412" s="152">
        <v>9.0053317508000004E-3</v>
      </c>
      <c r="Q412" s="152">
        <v>3.6031181970999998E-2</v>
      </c>
      <c r="R412" s="152">
        <v>9.7546720768E-2</v>
      </c>
      <c r="S412" s="152">
        <v>0.21402039967</v>
      </c>
      <c r="T412" s="152">
        <v>0.35696200333999994</v>
      </c>
      <c r="U412" s="152">
        <v>0.85287600221000004</v>
      </c>
      <c r="V412" s="152">
        <v>0.88324966672000005</v>
      </c>
      <c r="W412" s="152">
        <v>0.85101363052000001</v>
      </c>
      <c r="X412" s="152">
        <v>0.84961542440000004</v>
      </c>
      <c r="Y412" s="152">
        <v>0.85107499421999999</v>
      </c>
      <c r="Z412" s="152">
        <v>1.1307341681999999E-3</v>
      </c>
      <c r="AA412" s="152">
        <v>8.4917413361000008E-3</v>
      </c>
      <c r="AB412" s="175">
        <v>-17.099661347000001</v>
      </c>
      <c r="AC412" s="174">
        <v>-2.5815681747000001</v>
      </c>
      <c r="AD412" s="152">
        <v>0</v>
      </c>
      <c r="AE412" s="152">
        <v>-3.8251547854E-2</v>
      </c>
      <c r="AF412" s="178">
        <v>28.131219999999999</v>
      </c>
      <c r="AG412" s="177">
        <v>80113.075760000007</v>
      </c>
      <c r="AH412" s="177">
        <v>-8356.7383300000001</v>
      </c>
      <c r="AI412" s="127">
        <v>0</v>
      </c>
      <c r="AJ412" s="127">
        <v>0</v>
      </c>
      <c r="AK412" s="127">
        <v>0</v>
      </c>
    </row>
    <row r="413" spans="1:37" ht="14.65" customHeight="1" x14ac:dyDescent="0.25">
      <c r="A413" s="39"/>
      <c r="B413" s="128">
        <v>2131725000144</v>
      </c>
      <c r="C413" s="124" t="s">
        <v>8034</v>
      </c>
      <c r="D413" s="121" t="s">
        <v>3266</v>
      </c>
      <c r="E413" s="125" t="s">
        <v>8013</v>
      </c>
      <c r="F413" s="125" t="s">
        <v>112</v>
      </c>
      <c r="G413" s="125" t="s">
        <v>5291</v>
      </c>
      <c r="H413" s="126">
        <v>100</v>
      </c>
      <c r="I413" s="126">
        <v>100</v>
      </c>
      <c r="J413" s="126">
        <v>100</v>
      </c>
      <c r="K413" s="125" t="s">
        <v>212</v>
      </c>
      <c r="L413" s="125" t="s">
        <v>219</v>
      </c>
      <c r="M413" s="152">
        <v>8.5000000000000006E-3</v>
      </c>
      <c r="N413" s="127" t="s">
        <v>44</v>
      </c>
      <c r="O413" s="154">
        <v>35704</v>
      </c>
      <c r="P413" s="152">
        <v>4.7981384266999993E-2</v>
      </c>
      <c r="Q413" s="152">
        <v>0.13045342956</v>
      </c>
      <c r="R413" s="152">
        <v>8.3726871067000011E-2</v>
      </c>
      <c r="S413" s="152">
        <v>0.25526467436</v>
      </c>
      <c r="T413" s="152">
        <v>0.19122226408999998</v>
      </c>
      <c r="U413" s="152">
        <v>4.5442158407999997</v>
      </c>
      <c r="V413" s="152">
        <v>3.1978675657999998</v>
      </c>
      <c r="W413" s="152">
        <v>0.73044698948000009</v>
      </c>
      <c r="X413" s="152">
        <v>1.0133464145</v>
      </c>
      <c r="Y413" s="152">
        <v>0.45591543577999999</v>
      </c>
      <c r="Z413" s="152">
        <v>0.14235829994999999</v>
      </c>
      <c r="AA413" s="152">
        <v>0.28172861231000002</v>
      </c>
      <c r="AB413" s="175">
        <v>-0.12595689081</v>
      </c>
      <c r="AC413" s="174">
        <v>-2.0462279484E-2</v>
      </c>
      <c r="AD413" s="152">
        <v>-0.12745769169000001</v>
      </c>
      <c r="AE413" s="152">
        <v>-0.64625655449999997</v>
      </c>
      <c r="AF413" s="178">
        <v>8.4082899999999992</v>
      </c>
      <c r="AG413" s="177">
        <v>13432.731750000001</v>
      </c>
      <c r="AH413" s="177">
        <v>-1431.67355</v>
      </c>
      <c r="AI413" s="127">
        <v>0</v>
      </c>
      <c r="AJ413" s="127">
        <v>0</v>
      </c>
      <c r="AK413" s="127">
        <v>0</v>
      </c>
    </row>
    <row r="414" spans="1:37" ht="14.65" customHeight="1" x14ac:dyDescent="0.25">
      <c r="A414" s="39"/>
      <c r="B414" s="128">
        <v>1624111000131</v>
      </c>
      <c r="C414" s="124" t="s">
        <v>8035</v>
      </c>
      <c r="D414" s="121"/>
      <c r="E414" s="125" t="s">
        <v>7636</v>
      </c>
      <c r="F414" s="125" t="s">
        <v>160</v>
      </c>
      <c r="G414" s="125" t="s">
        <v>3324</v>
      </c>
      <c r="H414" s="126">
        <v>200000</v>
      </c>
      <c r="I414" s="126">
        <v>1000</v>
      </c>
      <c r="J414" s="126">
        <v>500</v>
      </c>
      <c r="K414" s="125" t="s">
        <v>211</v>
      </c>
      <c r="L414" s="125" t="s">
        <v>211</v>
      </c>
      <c r="M414" s="152">
        <v>6.5000000000000006E-3</v>
      </c>
      <c r="N414" s="127" t="s">
        <v>44</v>
      </c>
      <c r="O414" s="154">
        <v>35465</v>
      </c>
      <c r="P414" s="152">
        <v>9.8597181276999998E-3</v>
      </c>
      <c r="Q414" s="152">
        <v>3.7817694669E-2</v>
      </c>
      <c r="R414" s="152">
        <v>0.10510913839000001</v>
      </c>
      <c r="S414" s="152">
        <v>0.2315439094</v>
      </c>
      <c r="T414" s="152">
        <v>0.38502038063999999</v>
      </c>
      <c r="U414" s="152">
        <v>0.93379313637999994</v>
      </c>
      <c r="V414" s="152">
        <v>0.92704331039999999</v>
      </c>
      <c r="W414" s="152">
        <v>0.91698940531000006</v>
      </c>
      <c r="X414" s="152">
        <v>0.91918002749999994</v>
      </c>
      <c r="Y414" s="152">
        <v>0.91797226359999995</v>
      </c>
      <c r="Z414" s="152">
        <v>7.3630530201999997E-4</v>
      </c>
      <c r="AA414" s="152">
        <v>2.2576716179999999E-3</v>
      </c>
      <c r="AB414" s="175">
        <v>-98.755605790000004</v>
      </c>
      <c r="AC414" s="174">
        <v>-43.157454614999999</v>
      </c>
      <c r="AD414" s="152">
        <v>0</v>
      </c>
      <c r="AE414" s="152">
        <v>-4.3468389891000004E-5</v>
      </c>
      <c r="AF414" s="178">
        <v>29.610343100000001</v>
      </c>
      <c r="AG414" s="177">
        <v>13456.24339</v>
      </c>
      <c r="AH414" s="177">
        <v>-2639.5599200000001</v>
      </c>
      <c r="AI414" s="127">
        <v>0</v>
      </c>
      <c r="AJ414" s="127">
        <v>0</v>
      </c>
      <c r="AK414" s="127">
        <v>0</v>
      </c>
    </row>
    <row r="415" spans="1:37" ht="14.65" customHeight="1" x14ac:dyDescent="0.25">
      <c r="A415" s="39"/>
      <c r="B415" s="128">
        <v>34702622000183</v>
      </c>
      <c r="C415" s="124" t="s">
        <v>8036</v>
      </c>
      <c r="D415" s="121"/>
      <c r="E415" s="125" t="s">
        <v>8037</v>
      </c>
      <c r="F415" s="125" t="s">
        <v>112</v>
      </c>
      <c r="G415" s="125" t="s">
        <v>8038</v>
      </c>
      <c r="H415" s="126" t="s">
        <v>44</v>
      </c>
      <c r="I415" s="126" t="s">
        <v>44</v>
      </c>
      <c r="J415" s="126" t="s">
        <v>44</v>
      </c>
      <c r="K415" s="125" t="s">
        <v>212</v>
      </c>
      <c r="L415" s="125" t="s">
        <v>7564</v>
      </c>
      <c r="M415" s="152">
        <v>0.02</v>
      </c>
      <c r="N415" s="127">
        <v>6</v>
      </c>
      <c r="O415" s="154">
        <v>44195</v>
      </c>
      <c r="P415" s="152">
        <v>0.12791699913000001</v>
      </c>
      <c r="Q415" s="152">
        <v>0.18259589631000001</v>
      </c>
      <c r="R415" s="152">
        <v>0.26448088236</v>
      </c>
      <c r="S415" s="152">
        <v>1.3995326227999998</v>
      </c>
      <c r="T415" s="152">
        <v>0.96535235338000003</v>
      </c>
      <c r="U415" s="152">
        <v>12.114749556</v>
      </c>
      <c r="V415" s="152">
        <v>4.4760608932000006</v>
      </c>
      <c r="W415" s="152">
        <v>2.3073747033999998</v>
      </c>
      <c r="X415" s="152">
        <v>5.5558465695999999</v>
      </c>
      <c r="Y415" s="152">
        <v>2.3016098097</v>
      </c>
      <c r="Z415" s="152">
        <v>0.35901422248999998</v>
      </c>
      <c r="AA415" s="152">
        <v>0.35923334060000001</v>
      </c>
      <c r="AB415" s="175">
        <v>0.5854398529</v>
      </c>
      <c r="AC415" s="174">
        <v>2.3677396656999999E-2</v>
      </c>
      <c r="AD415" s="152">
        <v>-0.2067119449</v>
      </c>
      <c r="AE415" s="152">
        <v>-0.55136602725999995</v>
      </c>
      <c r="AF415" s="178">
        <v>1.2018328285</v>
      </c>
      <c r="AG415" s="177">
        <v>53998.708500000001</v>
      </c>
      <c r="AH415" s="177">
        <v>-5299.9999399999997</v>
      </c>
      <c r="AI415" s="127">
        <v>0</v>
      </c>
      <c r="AJ415" s="127">
        <v>0</v>
      </c>
      <c r="AK415" s="127">
        <v>0</v>
      </c>
    </row>
    <row r="416" spans="1:37" ht="14.65" customHeight="1" x14ac:dyDescent="0.25">
      <c r="A416" s="39"/>
      <c r="B416" s="128">
        <v>50628101000180</v>
      </c>
      <c r="C416" s="124" t="s">
        <v>8039</v>
      </c>
      <c r="D416" s="121"/>
      <c r="E416" s="125" t="s">
        <v>7645</v>
      </c>
      <c r="F416" s="125" t="s">
        <v>160</v>
      </c>
      <c r="G416" s="125" t="s">
        <v>6802</v>
      </c>
      <c r="H416" s="126" t="s">
        <v>44</v>
      </c>
      <c r="I416" s="126" t="s">
        <v>44</v>
      </c>
      <c r="J416" s="126" t="s">
        <v>44</v>
      </c>
      <c r="K416" s="125" t="s">
        <v>211</v>
      </c>
      <c r="L416" s="125" t="s">
        <v>211</v>
      </c>
      <c r="M416" s="152">
        <v>1.5E-3</v>
      </c>
      <c r="N416" s="127" t="s">
        <v>44</v>
      </c>
      <c r="O416" s="154">
        <v>45121</v>
      </c>
      <c r="P416" s="152">
        <v>1.0063385293E-2</v>
      </c>
      <c r="Q416" s="152">
        <v>4.0136832221999999E-2</v>
      </c>
      <c r="R416" s="152">
        <v>0.1124565552</v>
      </c>
      <c r="S416" s="152" t="s">
        <v>44</v>
      </c>
      <c r="T416" s="152" t="s">
        <v>44</v>
      </c>
      <c r="U416" s="152">
        <v>0.95308202458000002</v>
      </c>
      <c r="V416" s="152">
        <v>0.98389344295000003</v>
      </c>
      <c r="W416" s="152">
        <v>0.9810894776400001</v>
      </c>
      <c r="X416" s="152" t="s">
        <v>44</v>
      </c>
      <c r="Y416" s="152" t="s">
        <v>44</v>
      </c>
      <c r="Z416" s="152">
        <v>9.1511149655000004E-4</v>
      </c>
      <c r="AA416" s="152">
        <v>7.8887255468999991E-4</v>
      </c>
      <c r="AB416" s="175">
        <v>-3.1394136751000001</v>
      </c>
      <c r="AC416" s="174">
        <v>-4.3828895986000003</v>
      </c>
      <c r="AD416" s="152">
        <v>0</v>
      </c>
      <c r="AE416" s="152">
        <v>0</v>
      </c>
      <c r="AF416" s="178">
        <v>1.21401297</v>
      </c>
      <c r="AG416" s="177">
        <v>1514767.5311</v>
      </c>
      <c r="AH416" s="177">
        <v>207880.58960000001</v>
      </c>
      <c r="AI416" s="127">
        <v>0</v>
      </c>
      <c r="AJ416" s="127">
        <v>0</v>
      </c>
      <c r="AK416" s="127">
        <v>0</v>
      </c>
    </row>
    <row r="417" spans="1:37" ht="14.65" customHeight="1" x14ac:dyDescent="0.25">
      <c r="A417" s="39"/>
      <c r="B417" s="128">
        <v>45121114000128</v>
      </c>
      <c r="C417" s="124" t="s">
        <v>8040</v>
      </c>
      <c r="D417" s="121"/>
      <c r="E417" s="125" t="s">
        <v>8041</v>
      </c>
      <c r="F417" s="125" t="s">
        <v>160</v>
      </c>
      <c r="G417" s="125" t="s">
        <v>3305</v>
      </c>
      <c r="H417" s="126">
        <v>1000</v>
      </c>
      <c r="I417" s="126">
        <v>100</v>
      </c>
      <c r="J417" s="126">
        <v>100</v>
      </c>
      <c r="K417" s="125" t="s">
        <v>212</v>
      </c>
      <c r="L417" s="125" t="s">
        <v>7564</v>
      </c>
      <c r="M417" s="152">
        <v>8.0000000000000002E-3</v>
      </c>
      <c r="N417" s="127" t="s">
        <v>44</v>
      </c>
      <c r="O417" s="154">
        <v>44778</v>
      </c>
      <c r="P417" s="152">
        <v>1.0597920035999998E-2</v>
      </c>
      <c r="Q417" s="152">
        <v>4.4419833058999998E-2</v>
      </c>
      <c r="R417" s="152">
        <v>0.11565008946000001</v>
      </c>
      <c r="S417" s="152">
        <v>0.23972018099</v>
      </c>
      <c r="T417" s="152" t="s">
        <v>44</v>
      </c>
      <c r="U417" s="152">
        <v>1.0037066842</v>
      </c>
      <c r="V417" s="152">
        <v>1.0888846992000001</v>
      </c>
      <c r="W417" s="152">
        <v>1.0089503955000001</v>
      </c>
      <c r="X417" s="152">
        <v>0.95163808511000003</v>
      </c>
      <c r="Y417" s="152" t="s">
        <v>44</v>
      </c>
      <c r="Z417" s="152">
        <v>9.9890339754999998E-3</v>
      </c>
      <c r="AA417" s="152">
        <v>8.8465178440999999E-3</v>
      </c>
      <c r="AB417" s="175">
        <v>9.8047333870999995E-2</v>
      </c>
      <c r="AC417" s="174">
        <v>-0.60433661819999995</v>
      </c>
      <c r="AD417" s="152">
        <v>-6.6843949243E-3</v>
      </c>
      <c r="AE417" s="152">
        <v>-6.6843949243E-3</v>
      </c>
      <c r="AF417" s="178">
        <v>1.35326071</v>
      </c>
      <c r="AG417" s="177">
        <v>19394.65294</v>
      </c>
      <c r="AH417" s="177">
        <v>-3041.2839800000002</v>
      </c>
      <c r="AI417" s="127">
        <v>4.9969526787999999E-2</v>
      </c>
      <c r="AJ417" s="127">
        <v>0.19179141772000002</v>
      </c>
      <c r="AK417" s="127">
        <v>0</v>
      </c>
    </row>
    <row r="418" spans="1:37" ht="14.65" customHeight="1" x14ac:dyDescent="0.25">
      <c r="A418" s="39"/>
      <c r="B418" s="128">
        <v>12239939000192</v>
      </c>
      <c r="C418" s="124" t="s">
        <v>8042</v>
      </c>
      <c r="D418" s="121" t="s">
        <v>3267</v>
      </c>
      <c r="E418" s="125" t="s">
        <v>7619</v>
      </c>
      <c r="F418" s="125" t="s">
        <v>112</v>
      </c>
      <c r="G418" s="125" t="s">
        <v>113</v>
      </c>
      <c r="H418" s="126">
        <v>500</v>
      </c>
      <c r="I418" s="126">
        <v>500</v>
      </c>
      <c r="J418" s="126">
        <v>500</v>
      </c>
      <c r="K418" s="125" t="s">
        <v>7731</v>
      </c>
      <c r="L418" s="125" t="s">
        <v>7732</v>
      </c>
      <c r="M418" s="152">
        <v>0.02</v>
      </c>
      <c r="N418" s="127" t="s">
        <v>44</v>
      </c>
      <c r="O418" s="154">
        <v>40808</v>
      </c>
      <c r="P418" s="152">
        <v>5.3400730253999995E-2</v>
      </c>
      <c r="Q418" s="152">
        <v>0.12513895567</v>
      </c>
      <c r="R418" s="152">
        <v>5.4028976480999996E-2</v>
      </c>
      <c r="S418" s="152">
        <v>0.13923324815000002</v>
      </c>
      <c r="T418" s="152">
        <v>4.0635197239999997E-2</v>
      </c>
      <c r="U418" s="152">
        <v>5.0574706845000001</v>
      </c>
      <c r="V418" s="152">
        <v>3.0675913151999996</v>
      </c>
      <c r="W418" s="152">
        <v>0.47135767420999997</v>
      </c>
      <c r="X418" s="152">
        <v>0.55272635415000004</v>
      </c>
      <c r="Y418" s="152">
        <v>9.6883141433999995E-2</v>
      </c>
      <c r="Z418" s="152">
        <v>0.14322394047000001</v>
      </c>
      <c r="AA418" s="152">
        <v>0.17543847745000002</v>
      </c>
      <c r="AB418" s="175">
        <v>-0.31347582656</v>
      </c>
      <c r="AC418" s="174">
        <v>0.13548476123</v>
      </c>
      <c r="AD418" s="152">
        <v>-0.15421387354999999</v>
      </c>
      <c r="AE418" s="152">
        <v>-0.45288952224000001</v>
      </c>
      <c r="AF418" s="178">
        <v>367.51281449999999</v>
      </c>
      <c r="AG418" s="177">
        <v>64264.435219999999</v>
      </c>
      <c r="AH418" s="177">
        <v>-26163.919679999999</v>
      </c>
      <c r="AI418" s="127">
        <v>0</v>
      </c>
      <c r="AJ418" s="127">
        <v>0</v>
      </c>
      <c r="AK418" s="127">
        <v>0</v>
      </c>
    </row>
    <row r="419" spans="1:37" ht="14.65" customHeight="1" x14ac:dyDescent="0.25">
      <c r="A419" s="39"/>
      <c r="B419" s="128">
        <v>50109627000153</v>
      </c>
      <c r="C419" s="124" t="s">
        <v>8043</v>
      </c>
      <c r="D419" s="121"/>
      <c r="E419" s="125" t="s">
        <v>8044</v>
      </c>
      <c r="F419" s="125" t="s">
        <v>160</v>
      </c>
      <c r="G419" s="125" t="s">
        <v>3305</v>
      </c>
      <c r="H419" s="126" t="s">
        <v>44</v>
      </c>
      <c r="I419" s="126" t="s">
        <v>44</v>
      </c>
      <c r="J419" s="126" t="s">
        <v>44</v>
      </c>
      <c r="K419" s="125" t="s">
        <v>7742</v>
      </c>
      <c r="L419" s="125" t="s">
        <v>7743</v>
      </c>
      <c r="M419" s="152">
        <v>3.4999999999999996E-3</v>
      </c>
      <c r="N419" s="127" t="s">
        <v>44</v>
      </c>
      <c r="O419" s="154">
        <v>45028</v>
      </c>
      <c r="P419" s="152">
        <v>1.0323873726999999E-2</v>
      </c>
      <c r="Q419" s="152">
        <v>4.1345477467999998E-2</v>
      </c>
      <c r="R419" s="152">
        <v>0.12011652617999999</v>
      </c>
      <c r="S419" s="152">
        <v>0.27399941826000002</v>
      </c>
      <c r="T419" s="152" t="s">
        <v>44</v>
      </c>
      <c r="U419" s="152">
        <v>0.97775233549000007</v>
      </c>
      <c r="V419" s="152">
        <v>1.0135215442000001</v>
      </c>
      <c r="W419" s="152">
        <v>1.0479163238</v>
      </c>
      <c r="X419" s="152">
        <v>1.0877193594000001</v>
      </c>
      <c r="Y419" s="152" t="s">
        <v>44</v>
      </c>
      <c r="Z419" s="152">
        <v>2.1429624133000001E-3</v>
      </c>
      <c r="AA419" s="152">
        <v>2.0843653769000003E-3</v>
      </c>
      <c r="AB419" s="175">
        <v>2.3333663482999998</v>
      </c>
      <c r="AC419" s="174">
        <v>4.7416647642000003</v>
      </c>
      <c r="AD419" s="152">
        <v>0</v>
      </c>
      <c r="AE419" s="152">
        <v>0</v>
      </c>
      <c r="AF419" s="178">
        <v>1.2828941</v>
      </c>
      <c r="AG419" s="177">
        <v>112201.26767</v>
      </c>
      <c r="AH419" s="177">
        <v>95146.837369999994</v>
      </c>
      <c r="AI419" s="127">
        <v>0.11780607892</v>
      </c>
      <c r="AJ419" s="127">
        <v>0.42958751137999995</v>
      </c>
      <c r="AK419" s="127">
        <v>0</v>
      </c>
    </row>
    <row r="420" spans="1:37" ht="14.65" customHeight="1" x14ac:dyDescent="0.25">
      <c r="A420" s="39"/>
      <c r="B420" s="128">
        <v>50094963000170</v>
      </c>
      <c r="C420" s="124" t="s">
        <v>8045</v>
      </c>
      <c r="D420" s="121"/>
      <c r="E420" s="125" t="s">
        <v>8044</v>
      </c>
      <c r="F420" s="125" t="s">
        <v>160</v>
      </c>
      <c r="G420" s="125" t="s">
        <v>3305</v>
      </c>
      <c r="H420" s="126" t="s">
        <v>44</v>
      </c>
      <c r="I420" s="126" t="s">
        <v>44</v>
      </c>
      <c r="J420" s="126" t="s">
        <v>44</v>
      </c>
      <c r="K420" s="125" t="s">
        <v>211</v>
      </c>
      <c r="L420" s="125" t="s">
        <v>211</v>
      </c>
      <c r="M420" s="152">
        <v>2.5000000000000001E-3</v>
      </c>
      <c r="N420" s="127" t="s">
        <v>44</v>
      </c>
      <c r="O420" s="154">
        <v>45021</v>
      </c>
      <c r="P420" s="152">
        <v>1.0541287336E-2</v>
      </c>
      <c r="Q420" s="152">
        <v>4.0623781370999999E-2</v>
      </c>
      <c r="R420" s="152">
        <v>0.11722897763000001</v>
      </c>
      <c r="S420" s="152">
        <v>0.26517337711</v>
      </c>
      <c r="T420" s="152" t="s">
        <v>44</v>
      </c>
      <c r="U420" s="152">
        <v>0.99834312053999996</v>
      </c>
      <c r="V420" s="152">
        <v>0.99583026129000007</v>
      </c>
      <c r="W420" s="152">
        <v>1.0227248755</v>
      </c>
      <c r="X420" s="152">
        <v>1.0526818550000001</v>
      </c>
      <c r="Y420" s="152" t="s">
        <v>44</v>
      </c>
      <c r="Z420" s="152">
        <v>1.0835090019E-3</v>
      </c>
      <c r="AA420" s="152">
        <v>1.6188957683999998E-3</v>
      </c>
      <c r="AB420" s="175">
        <v>2.5721241524999998</v>
      </c>
      <c r="AC420" s="174">
        <v>4.1247176249999997</v>
      </c>
      <c r="AD420" s="152">
        <v>0</v>
      </c>
      <c r="AE420" s="152">
        <v>0</v>
      </c>
      <c r="AF420" s="178">
        <v>1.2766256</v>
      </c>
      <c r="AG420" s="177">
        <v>1756769.5426</v>
      </c>
      <c r="AH420" s="177">
        <v>-242297.12533000001</v>
      </c>
      <c r="AI420" s="127">
        <v>0</v>
      </c>
      <c r="AJ420" s="127">
        <v>0.76723187515999991</v>
      </c>
      <c r="AK420" s="127">
        <v>0</v>
      </c>
    </row>
    <row r="421" spans="1:37" ht="14.65" customHeight="1" x14ac:dyDescent="0.25">
      <c r="A421" s="39"/>
      <c r="B421" s="128">
        <v>34799186000102</v>
      </c>
      <c r="C421" s="124" t="s">
        <v>8046</v>
      </c>
      <c r="D421" s="121" t="s">
        <v>3267</v>
      </c>
      <c r="E421" s="125" t="s">
        <v>8044</v>
      </c>
      <c r="F421" s="125" t="s">
        <v>160</v>
      </c>
      <c r="G421" s="125" t="s">
        <v>3305</v>
      </c>
      <c r="H421" s="126" t="s">
        <v>44</v>
      </c>
      <c r="I421" s="126" t="s">
        <v>44</v>
      </c>
      <c r="J421" s="126" t="s">
        <v>44</v>
      </c>
      <c r="K421" s="125" t="s">
        <v>210</v>
      </c>
      <c r="L421" s="125" t="s">
        <v>3312</v>
      </c>
      <c r="M421" s="152">
        <v>6.0000000000000001E-3</v>
      </c>
      <c r="N421" s="127" t="s">
        <v>44</v>
      </c>
      <c r="O421" s="154">
        <v>43826</v>
      </c>
      <c r="P421" s="152">
        <v>9.5708095395999997E-3</v>
      </c>
      <c r="Q421" s="152">
        <v>4.2497983937000001E-2</v>
      </c>
      <c r="R421" s="152">
        <v>0.12308978715</v>
      </c>
      <c r="S421" s="152">
        <v>0.29126976478</v>
      </c>
      <c r="T421" s="152">
        <v>0.46308312165999999</v>
      </c>
      <c r="U421" s="152">
        <v>0.90643121252000003</v>
      </c>
      <c r="V421" s="152">
        <v>1.0417734887999999</v>
      </c>
      <c r="W421" s="152">
        <v>1.0738555413999999</v>
      </c>
      <c r="X421" s="152">
        <v>1.1562789583999999</v>
      </c>
      <c r="Y421" s="152">
        <v>1.1040908034999999</v>
      </c>
      <c r="Z421" s="152">
        <v>3.1322789382999998E-3</v>
      </c>
      <c r="AA421" s="152">
        <v>6.5884774143000003E-3</v>
      </c>
      <c r="AB421" s="175">
        <v>2.4081661308000002</v>
      </c>
      <c r="AC421" s="174">
        <v>2.2600085956</v>
      </c>
      <c r="AD421" s="152">
        <v>-5.3127473860000005E-4</v>
      </c>
      <c r="AE421" s="152">
        <v>-3.0250168721E-2</v>
      </c>
      <c r="AF421" s="178">
        <v>1.6949122999999999</v>
      </c>
      <c r="AG421" s="177">
        <v>151672.00012000001</v>
      </c>
      <c r="AH421" s="177">
        <v>-6413.2033499999998</v>
      </c>
      <c r="AI421" s="127">
        <v>0.39560714101</v>
      </c>
      <c r="AJ421" s="127">
        <v>0.30943225572999999</v>
      </c>
      <c r="AK421" s="127">
        <v>6.9411793538999997E-2</v>
      </c>
    </row>
    <row r="422" spans="1:37" ht="14.65" customHeight="1" x14ac:dyDescent="0.25">
      <c r="A422" s="39"/>
      <c r="B422" s="128">
        <v>59904332000143</v>
      </c>
      <c r="C422" s="124" t="s">
        <v>8047</v>
      </c>
      <c r="D422" s="121"/>
      <c r="E422" s="125" t="s">
        <v>8044</v>
      </c>
      <c r="F422" s="125" t="s">
        <v>160</v>
      </c>
      <c r="G422" s="125" t="s">
        <v>3305</v>
      </c>
      <c r="H422" s="126" t="s">
        <v>44</v>
      </c>
      <c r="I422" s="126" t="s">
        <v>44</v>
      </c>
      <c r="J422" s="126" t="s">
        <v>44</v>
      </c>
      <c r="K422" s="125" t="s">
        <v>7732</v>
      </c>
      <c r="L422" s="125" t="s">
        <v>210</v>
      </c>
      <c r="M422" s="152">
        <v>6.0000000000000001E-3</v>
      </c>
      <c r="N422" s="127" t="s">
        <v>44</v>
      </c>
      <c r="O422" s="154">
        <v>45754</v>
      </c>
      <c r="P422" s="152" t="s">
        <v>44</v>
      </c>
      <c r="Q422" s="152" t="s">
        <v>44</v>
      </c>
      <c r="R422" s="152" t="s">
        <v>44</v>
      </c>
      <c r="S422" s="152" t="s">
        <v>44</v>
      </c>
      <c r="T422" s="152" t="s">
        <v>44</v>
      </c>
      <c r="U422" s="152" t="s">
        <v>44</v>
      </c>
      <c r="V422" s="152" t="s">
        <v>44</v>
      </c>
      <c r="W422" s="152" t="s">
        <v>44</v>
      </c>
      <c r="X422" s="152" t="s">
        <v>44</v>
      </c>
      <c r="Y422" s="152" t="s">
        <v>44</v>
      </c>
      <c r="Z422" s="152" t="s">
        <v>44</v>
      </c>
      <c r="AA422" s="152">
        <v>1.2686888177E-3</v>
      </c>
      <c r="AB422" s="175" t="s">
        <v>44</v>
      </c>
      <c r="AC422" s="174">
        <v>-9.7088780242000006</v>
      </c>
      <c r="AD422" s="152">
        <v>0</v>
      </c>
      <c r="AE422" s="152">
        <v>0</v>
      </c>
      <c r="AF422" s="178">
        <v>1.0071654000000001</v>
      </c>
      <c r="AG422" s="177">
        <v>12047.702590000001</v>
      </c>
      <c r="AH422" s="177">
        <v>11971.277959999999</v>
      </c>
      <c r="AI422" s="127">
        <v>0.34476275778999999</v>
      </c>
      <c r="AJ422" s="127">
        <v>0.18625954229000002</v>
      </c>
      <c r="AK422" s="127">
        <v>0</v>
      </c>
    </row>
    <row r="423" spans="1:37" ht="14.65" customHeight="1" x14ac:dyDescent="0.25">
      <c r="A423" s="39"/>
      <c r="B423" s="128">
        <v>54910665000161</v>
      </c>
      <c r="C423" s="124" t="s">
        <v>8048</v>
      </c>
      <c r="D423" s="121"/>
      <c r="E423" s="125" t="s">
        <v>8044</v>
      </c>
      <c r="F423" s="125" t="s">
        <v>160</v>
      </c>
      <c r="G423" s="125" t="s">
        <v>3305</v>
      </c>
      <c r="H423" s="126" t="s">
        <v>44</v>
      </c>
      <c r="I423" s="126" t="s">
        <v>44</v>
      </c>
      <c r="J423" s="126" t="s">
        <v>44</v>
      </c>
      <c r="K423" s="125" t="s">
        <v>7732</v>
      </c>
      <c r="L423" s="125" t="s">
        <v>210</v>
      </c>
      <c r="M423" s="152">
        <v>6.0000000000000001E-3</v>
      </c>
      <c r="N423" s="127" t="s">
        <v>44</v>
      </c>
      <c r="O423" s="154">
        <v>45426</v>
      </c>
      <c r="P423" s="152">
        <v>1.6392235655E-2</v>
      </c>
      <c r="Q423" s="152">
        <v>5.2299743287000003E-2</v>
      </c>
      <c r="R423" s="152" t="s">
        <v>44</v>
      </c>
      <c r="S423" s="152" t="s">
        <v>44</v>
      </c>
      <c r="T423" s="152" t="s">
        <v>44</v>
      </c>
      <c r="U423" s="152">
        <v>1.5524741119999999</v>
      </c>
      <c r="V423" s="152">
        <v>1.2820487227999999</v>
      </c>
      <c r="W423" s="152" t="s">
        <v>44</v>
      </c>
      <c r="X423" s="152" t="s">
        <v>44</v>
      </c>
      <c r="Y423" s="152" t="s">
        <v>44</v>
      </c>
      <c r="Z423" s="152">
        <v>2.2114301170999998E-2</v>
      </c>
      <c r="AA423" s="152">
        <v>2.2114301170999998E-2</v>
      </c>
      <c r="AB423" s="175">
        <v>-0.60603649756</v>
      </c>
      <c r="AC423" s="174">
        <v>-0.60603649756</v>
      </c>
      <c r="AD423" s="152">
        <v>-1.4909307411E-2</v>
      </c>
      <c r="AE423" s="152">
        <v>-1.4909307411E-2</v>
      </c>
      <c r="AF423" s="178">
        <v>1.0961154</v>
      </c>
      <c r="AG423" s="177">
        <v>118404.38072</v>
      </c>
      <c r="AH423" s="177">
        <v>78148.235799999995</v>
      </c>
      <c r="AI423" s="127">
        <v>0.74016078041</v>
      </c>
      <c r="AJ423" s="127">
        <v>0.12101413028999999</v>
      </c>
      <c r="AK423" s="127">
        <v>0</v>
      </c>
    </row>
    <row r="424" spans="1:37" ht="14.65" customHeight="1" x14ac:dyDescent="0.25">
      <c r="A424" s="39"/>
      <c r="B424" s="128">
        <v>42870763000133</v>
      </c>
      <c r="C424" s="124" t="s">
        <v>8049</v>
      </c>
      <c r="D424" s="121"/>
      <c r="E424" s="125" t="s">
        <v>8050</v>
      </c>
      <c r="F424" s="125" t="s">
        <v>112</v>
      </c>
      <c r="G424" s="125" t="s">
        <v>5147</v>
      </c>
      <c r="H424" s="126">
        <v>5000</v>
      </c>
      <c r="I424" s="126">
        <v>1000</v>
      </c>
      <c r="J424" s="126">
        <v>5000</v>
      </c>
      <c r="K424" s="125" t="s">
        <v>210</v>
      </c>
      <c r="L424" s="125" t="s">
        <v>3314</v>
      </c>
      <c r="M424" s="152">
        <v>1.3000000000000001E-2</v>
      </c>
      <c r="N424" s="127" t="s">
        <v>44</v>
      </c>
      <c r="O424" s="154">
        <v>44519</v>
      </c>
      <c r="P424" s="152">
        <v>0.12629917398000001</v>
      </c>
      <c r="Q424" s="152">
        <v>0.21843934868000001</v>
      </c>
      <c r="R424" s="152">
        <v>3.9051598195999999E-3</v>
      </c>
      <c r="S424" s="152">
        <v>0.23461370415000002</v>
      </c>
      <c r="T424" s="152">
        <v>-9.4383075085999996E-2</v>
      </c>
      <c r="U424" s="152">
        <v>11.961528743999999</v>
      </c>
      <c r="V424" s="152">
        <v>5.3547086540999995</v>
      </c>
      <c r="W424" s="152">
        <v>3.4069256349000002E-2</v>
      </c>
      <c r="X424" s="152">
        <v>0.93136645916000005</v>
      </c>
      <c r="Y424" s="152">
        <v>-0.22502976319999998</v>
      </c>
      <c r="Z424" s="152">
        <v>0.20114301721</v>
      </c>
      <c r="AA424" s="152">
        <v>0.22460765664000001</v>
      </c>
      <c r="AB424" s="175">
        <v>-0.40455996163000002</v>
      </c>
      <c r="AC424" s="174">
        <v>-0.67941054030000003</v>
      </c>
      <c r="AD424" s="152">
        <v>-0.26514386372999998</v>
      </c>
      <c r="AE424" s="152">
        <v>-0.42613335132000002</v>
      </c>
      <c r="AF424" s="178">
        <v>0.77017840000000004</v>
      </c>
      <c r="AG424" s="177">
        <v>31983.029869999998</v>
      </c>
      <c r="AH424" s="177">
        <v>-6722.5917200000004</v>
      </c>
      <c r="AI424" s="127">
        <v>0</v>
      </c>
      <c r="AJ424" s="127">
        <v>0</v>
      </c>
      <c r="AK424" s="127">
        <v>9.2871550856999996E-2</v>
      </c>
    </row>
    <row r="425" spans="1:37" ht="14.65" customHeight="1" x14ac:dyDescent="0.25">
      <c r="A425" s="39"/>
      <c r="B425" s="128">
        <v>42154626000100</v>
      </c>
      <c r="C425" s="124" t="s">
        <v>8051</v>
      </c>
      <c r="D425" s="121"/>
      <c r="E425" s="125" t="s">
        <v>2778</v>
      </c>
      <c r="F425" s="125" t="s">
        <v>112</v>
      </c>
      <c r="G425" s="125" t="s">
        <v>5147</v>
      </c>
      <c r="H425" s="126">
        <v>50000</v>
      </c>
      <c r="I425" s="126">
        <v>10000</v>
      </c>
      <c r="J425" s="126">
        <v>50000</v>
      </c>
      <c r="K425" s="125" t="s">
        <v>210</v>
      </c>
      <c r="L425" s="125" t="s">
        <v>3314</v>
      </c>
      <c r="M425" s="152">
        <v>2.7000000000000001E-3</v>
      </c>
      <c r="N425" s="127" t="s">
        <v>44</v>
      </c>
      <c r="O425" s="154">
        <v>44390</v>
      </c>
      <c r="P425" s="152">
        <v>0.12521647264999999</v>
      </c>
      <c r="Q425" s="152">
        <v>0.2151850146</v>
      </c>
      <c r="R425" s="152">
        <v>9.3644316857999996E-3</v>
      </c>
      <c r="S425" s="152">
        <v>0.25087842476</v>
      </c>
      <c r="T425" s="152">
        <v>-7.1175388310000004E-2</v>
      </c>
      <c r="U425" s="152">
        <v>11.858988382</v>
      </c>
      <c r="V425" s="152">
        <v>5.2749336000999998</v>
      </c>
      <c r="W425" s="152">
        <v>8.1696841717000007E-2</v>
      </c>
      <c r="X425" s="152">
        <v>0.99593393741000003</v>
      </c>
      <c r="Y425" s="152">
        <v>-0.16969759422</v>
      </c>
      <c r="Z425" s="152">
        <v>0.19611347275999999</v>
      </c>
      <c r="AA425" s="152">
        <v>0.22988045913999999</v>
      </c>
      <c r="AB425" s="175">
        <v>-0.39401897064000002</v>
      </c>
      <c r="AC425" s="174">
        <v>-0.91446581922000003</v>
      </c>
      <c r="AD425" s="152">
        <v>-0.25886931112</v>
      </c>
      <c r="AE425" s="152">
        <v>-0.58045729999999995</v>
      </c>
      <c r="AF425" s="178">
        <v>5.6066510000000003</v>
      </c>
      <c r="AG425" s="177">
        <v>22696.084510000001</v>
      </c>
      <c r="AH425" s="177">
        <v>-12424.850039999999</v>
      </c>
      <c r="AI425" s="127">
        <v>0</v>
      </c>
      <c r="AJ425" s="127">
        <v>0</v>
      </c>
      <c r="AK425" s="127">
        <v>9.1465606963000004E-2</v>
      </c>
    </row>
    <row r="426" spans="1:37" ht="14.65" customHeight="1" x14ac:dyDescent="0.25">
      <c r="A426" s="39"/>
      <c r="B426" s="128">
        <v>15390811000113</v>
      </c>
      <c r="C426" s="124" t="s">
        <v>8052</v>
      </c>
      <c r="D426" s="121" t="s">
        <v>3310</v>
      </c>
      <c r="E426" s="125" t="s">
        <v>8050</v>
      </c>
      <c r="F426" s="125" t="s">
        <v>112</v>
      </c>
      <c r="G426" s="125" t="s">
        <v>5147</v>
      </c>
      <c r="H426" s="126">
        <v>150000</v>
      </c>
      <c r="I426" s="126">
        <v>150000</v>
      </c>
      <c r="J426" s="126">
        <v>150000</v>
      </c>
      <c r="K426" s="125" t="s">
        <v>210</v>
      </c>
      <c r="L426" s="125" t="s">
        <v>3314</v>
      </c>
      <c r="M426" s="152">
        <v>2.4E-2</v>
      </c>
      <c r="N426" s="127" t="s">
        <v>44</v>
      </c>
      <c r="O426" s="154">
        <v>41059</v>
      </c>
      <c r="P426" s="152">
        <v>0.12677026484000001</v>
      </c>
      <c r="Q426" s="152">
        <v>0.21600114904000001</v>
      </c>
      <c r="R426" s="152">
        <v>-6.6859989501999997E-3</v>
      </c>
      <c r="S426" s="152">
        <v>0.22236684229000001</v>
      </c>
      <c r="T426" s="152">
        <v>-0.10307093464</v>
      </c>
      <c r="U426" s="152">
        <v>12.006144767</v>
      </c>
      <c r="V426" s="152">
        <v>5.2949398955000007</v>
      </c>
      <c r="W426" s="152">
        <v>-5.8329754147E-2</v>
      </c>
      <c r="X426" s="152">
        <v>0.88274902478000006</v>
      </c>
      <c r="Y426" s="152">
        <v>-0.24574350850999999</v>
      </c>
      <c r="Z426" s="152">
        <v>0.20279781227000002</v>
      </c>
      <c r="AA426" s="152">
        <v>0.21085321814999999</v>
      </c>
      <c r="AB426" s="175">
        <v>-0.44775447292999998</v>
      </c>
      <c r="AC426" s="174">
        <v>1.6038200483999999E-2</v>
      </c>
      <c r="AD426" s="152">
        <v>-0.26955456911999998</v>
      </c>
      <c r="AE426" s="152">
        <v>-0.59390486578000001</v>
      </c>
      <c r="AF426" s="178">
        <v>2.4551944799999998</v>
      </c>
      <c r="AG426" s="177">
        <v>30168.116119999999</v>
      </c>
      <c r="AH426" s="177">
        <v>-7057.1229199999998</v>
      </c>
      <c r="AI426" s="127">
        <v>0</v>
      </c>
      <c r="AJ426" s="127">
        <v>0</v>
      </c>
      <c r="AK426" s="127">
        <v>9.2571907292999994E-2</v>
      </c>
    </row>
    <row r="427" spans="1:37" ht="14.65" customHeight="1" x14ac:dyDescent="0.25">
      <c r="A427" s="39"/>
      <c r="B427" s="128">
        <v>8323402000139</v>
      </c>
      <c r="C427" s="124" t="s">
        <v>8053</v>
      </c>
      <c r="D427" s="121" t="s">
        <v>3310</v>
      </c>
      <c r="E427" s="125" t="s">
        <v>8050</v>
      </c>
      <c r="F427" s="125" t="s">
        <v>112</v>
      </c>
      <c r="G427" s="125" t="s">
        <v>5147</v>
      </c>
      <c r="H427" s="126">
        <v>5000</v>
      </c>
      <c r="I427" s="126">
        <v>1000</v>
      </c>
      <c r="J427" s="126">
        <v>5000</v>
      </c>
      <c r="K427" s="125" t="s">
        <v>210</v>
      </c>
      <c r="L427" s="125" t="s">
        <v>3314</v>
      </c>
      <c r="M427" s="152">
        <v>1.8000000000000002E-2</v>
      </c>
      <c r="N427" s="127" t="s">
        <v>3281</v>
      </c>
      <c r="O427" s="154">
        <v>39637</v>
      </c>
      <c r="P427" s="152">
        <v>0.12735491114</v>
      </c>
      <c r="Q427" s="152">
        <v>0.21855706622999999</v>
      </c>
      <c r="R427" s="152">
        <v>-4.0706977415999997E-4</v>
      </c>
      <c r="S427" s="152">
        <v>0.23786119977999998</v>
      </c>
      <c r="T427" s="152">
        <v>-8.613066205799999E-2</v>
      </c>
      <c r="U427" s="152">
        <v>12.061515387</v>
      </c>
      <c r="V427" s="152">
        <v>5.3575943210000005</v>
      </c>
      <c r="W427" s="152">
        <v>-3.5513436397999996E-3</v>
      </c>
      <c r="X427" s="152">
        <v>0.94425832543999999</v>
      </c>
      <c r="Y427" s="152">
        <v>-0.20535421705000001</v>
      </c>
      <c r="Z427" s="152">
        <v>0.20285993824999998</v>
      </c>
      <c r="AA427" s="152">
        <v>0.19910166449</v>
      </c>
      <c r="AB427" s="175">
        <v>-0.41908412983999999</v>
      </c>
      <c r="AC427" s="174">
        <v>0.20383516873999999</v>
      </c>
      <c r="AD427" s="152">
        <v>-0.26789625991999999</v>
      </c>
      <c r="AE427" s="152">
        <v>-0.58962545728999993</v>
      </c>
      <c r="AF427" s="178">
        <v>3031.2562997999999</v>
      </c>
      <c r="AG427" s="177">
        <v>106081.45497999999</v>
      </c>
      <c r="AH427" s="177">
        <v>-23071.656500000001</v>
      </c>
      <c r="AI427" s="127">
        <v>0</v>
      </c>
      <c r="AJ427" s="127">
        <v>0</v>
      </c>
      <c r="AK427" s="127">
        <v>9.2756510158999994E-2</v>
      </c>
    </row>
    <row r="428" spans="1:37" ht="14.65" customHeight="1" x14ac:dyDescent="0.25">
      <c r="A428" s="39"/>
      <c r="B428" s="128">
        <v>29224691000199</v>
      </c>
      <c r="C428" s="124" t="s">
        <v>8054</v>
      </c>
      <c r="D428" s="121"/>
      <c r="E428" s="125" t="s">
        <v>8050</v>
      </c>
      <c r="F428" s="125" t="s">
        <v>112</v>
      </c>
      <c r="G428" s="125" t="s">
        <v>5147</v>
      </c>
      <c r="H428" s="126" t="s">
        <v>44</v>
      </c>
      <c r="I428" s="126" t="s">
        <v>44</v>
      </c>
      <c r="J428" s="126" t="s">
        <v>44</v>
      </c>
      <c r="K428" s="125" t="s">
        <v>211</v>
      </c>
      <c r="L428" s="125" t="s">
        <v>7564</v>
      </c>
      <c r="M428" s="152">
        <v>2E-3</v>
      </c>
      <c r="N428" s="127" t="s">
        <v>44</v>
      </c>
      <c r="O428" s="154">
        <v>43152</v>
      </c>
      <c r="P428" s="152">
        <v>0.12948810151000001</v>
      </c>
      <c r="Q428" s="152">
        <v>0.22731373192999998</v>
      </c>
      <c r="R428" s="152">
        <v>2.0774759246999997E-2</v>
      </c>
      <c r="S428" s="152">
        <v>0.28982791798000002</v>
      </c>
      <c r="T428" s="152">
        <v>-3.5540872556999996E-2</v>
      </c>
      <c r="U428" s="152">
        <v>12.263545354</v>
      </c>
      <c r="V428" s="152">
        <v>5.5722506723</v>
      </c>
      <c r="W428" s="152">
        <v>0.18124241543</v>
      </c>
      <c r="X428" s="152">
        <v>1.1505551336000002</v>
      </c>
      <c r="Y428" s="152">
        <v>-8.4737164244999996E-2</v>
      </c>
      <c r="Z428" s="152">
        <v>0.20240857842000001</v>
      </c>
      <c r="AA428" s="152">
        <v>0.25644428373</v>
      </c>
      <c r="AB428" s="175">
        <v>-0.32416573304000001</v>
      </c>
      <c r="AC428" s="174">
        <v>0.10182203014000001</v>
      </c>
      <c r="AD428" s="152">
        <v>-0.26190119831000003</v>
      </c>
      <c r="AE428" s="152">
        <v>-0.57541645152999998</v>
      </c>
      <c r="AF428" s="178">
        <v>1.67061712</v>
      </c>
      <c r="AG428" s="177">
        <v>543432.92634999997</v>
      </c>
      <c r="AH428" s="177">
        <v>-217594.68900000001</v>
      </c>
      <c r="AI428" s="127">
        <v>0</v>
      </c>
      <c r="AJ428" s="127">
        <v>0</v>
      </c>
      <c r="AK428" s="127">
        <v>9.2609573434999995E-2</v>
      </c>
    </row>
    <row r="429" spans="1:37" ht="14.65" customHeight="1" x14ac:dyDescent="0.25">
      <c r="A429" s="39"/>
      <c r="B429" s="128">
        <v>35637197000159</v>
      </c>
      <c r="C429" s="124" t="s">
        <v>8055</v>
      </c>
      <c r="D429" s="121"/>
      <c r="E429" s="125" t="s">
        <v>8050</v>
      </c>
      <c r="F429" s="125" t="s">
        <v>112</v>
      </c>
      <c r="G429" s="125" t="s">
        <v>7603</v>
      </c>
      <c r="H429" s="126">
        <v>300000</v>
      </c>
      <c r="I429" s="126">
        <v>0</v>
      </c>
      <c r="J429" s="126">
        <v>300000</v>
      </c>
      <c r="K429" s="125" t="s">
        <v>210</v>
      </c>
      <c r="L429" s="125" t="s">
        <v>3314</v>
      </c>
      <c r="M429" s="152">
        <v>1.4999999999999999E-2</v>
      </c>
      <c r="N429" s="127" t="s">
        <v>8056</v>
      </c>
      <c r="O429" s="154">
        <v>44043</v>
      </c>
      <c r="P429" s="152">
        <v>0.12024970904</v>
      </c>
      <c r="Q429" s="152">
        <v>0.20583217860000003</v>
      </c>
      <c r="R429" s="152">
        <v>-1.3019199990999999E-2</v>
      </c>
      <c r="S429" s="152">
        <v>0.21436796728000002</v>
      </c>
      <c r="T429" s="152">
        <v>-0.10156449311999999</v>
      </c>
      <c r="U429" s="152">
        <v>11.388596661999999</v>
      </c>
      <c r="V429" s="152">
        <v>5.0456630397</v>
      </c>
      <c r="W429" s="152">
        <v>-0.11358164132000001</v>
      </c>
      <c r="X429" s="152">
        <v>0.85099519383</v>
      </c>
      <c r="Y429" s="152">
        <v>-0.24215182455000001</v>
      </c>
      <c r="Z429" s="152">
        <v>0.20358376336</v>
      </c>
      <c r="AA429" s="152">
        <v>0.23199258646000001</v>
      </c>
      <c r="AB429" s="175">
        <v>-0.47420995623000001</v>
      </c>
      <c r="AC429" s="174">
        <v>-0.53297673388</v>
      </c>
      <c r="AD429" s="152">
        <v>-0.26914676768000001</v>
      </c>
      <c r="AE429" s="152">
        <v>-0.58670895801</v>
      </c>
      <c r="AF429" s="178">
        <v>0.72918483000000001</v>
      </c>
      <c r="AG429" s="177">
        <v>85950.537729999996</v>
      </c>
      <c r="AH429" s="177">
        <v>-33585.089959999998</v>
      </c>
      <c r="AI429" s="127">
        <v>0</v>
      </c>
      <c r="AJ429" s="127">
        <v>0</v>
      </c>
      <c r="AK429" s="127">
        <v>0</v>
      </c>
    </row>
    <row r="430" spans="1:37" ht="14.65" customHeight="1" x14ac:dyDescent="0.25">
      <c r="A430" s="39"/>
      <c r="B430" s="128">
        <v>29286347000124</v>
      </c>
      <c r="C430" s="124" t="s">
        <v>8057</v>
      </c>
      <c r="D430" s="121" t="s">
        <v>3266</v>
      </c>
      <c r="E430" s="125" t="s">
        <v>8050</v>
      </c>
      <c r="F430" s="125" t="s">
        <v>112</v>
      </c>
      <c r="G430" s="125" t="s">
        <v>5147</v>
      </c>
      <c r="H430" s="126">
        <v>5000</v>
      </c>
      <c r="I430" s="126">
        <v>1000</v>
      </c>
      <c r="J430" s="126">
        <v>5000</v>
      </c>
      <c r="K430" s="125" t="s">
        <v>210</v>
      </c>
      <c r="L430" s="125" t="s">
        <v>3314</v>
      </c>
      <c r="M430" s="152">
        <v>1.3000000000000001E-2</v>
      </c>
      <c r="N430" s="127" t="s">
        <v>44</v>
      </c>
      <c r="O430" s="154">
        <v>43168</v>
      </c>
      <c r="P430" s="152">
        <v>0.12837073981</v>
      </c>
      <c r="Q430" s="152">
        <v>0.22214717187000002</v>
      </c>
      <c r="R430" s="152">
        <v>7.1814749389999995E-3</v>
      </c>
      <c r="S430" s="152">
        <v>0.25577653004000001</v>
      </c>
      <c r="T430" s="152">
        <v>-7.3440752410999996E-2</v>
      </c>
      <c r="U430" s="152">
        <v>12.157722381000001</v>
      </c>
      <c r="V430" s="152">
        <v>5.4456003047000001</v>
      </c>
      <c r="W430" s="152">
        <v>6.2652368138999992E-2</v>
      </c>
      <c r="X430" s="152">
        <v>1.0153783726000001</v>
      </c>
      <c r="Y430" s="152">
        <v>-0.17509871456999998</v>
      </c>
      <c r="Z430" s="152">
        <v>0.20251411429000002</v>
      </c>
      <c r="AA430" s="152">
        <v>0.25101600258000001</v>
      </c>
      <c r="AB430" s="175">
        <v>-0.38564419168000003</v>
      </c>
      <c r="AC430" s="174">
        <v>-4.5040864489999999E-2</v>
      </c>
      <c r="AD430" s="152">
        <v>-0.26576932250999996</v>
      </c>
      <c r="AE430" s="152">
        <v>-0.58294708819999996</v>
      </c>
      <c r="AF430" s="178">
        <v>1.2950773499999999</v>
      </c>
      <c r="AG430" s="177">
        <v>126788.98944999999</v>
      </c>
      <c r="AH430" s="177">
        <v>-90755.866049999997</v>
      </c>
      <c r="AI430" s="127">
        <v>0</v>
      </c>
      <c r="AJ430" s="127">
        <v>0</v>
      </c>
      <c r="AK430" s="127">
        <v>9.2676713770999994E-2</v>
      </c>
    </row>
    <row r="431" spans="1:37" ht="14.65" customHeight="1" x14ac:dyDescent="0.25">
      <c r="A431" s="39"/>
      <c r="B431" s="128">
        <v>28515874000109</v>
      </c>
      <c r="C431" s="124" t="s">
        <v>8058</v>
      </c>
      <c r="D431" s="121"/>
      <c r="E431" s="125" t="s">
        <v>7636</v>
      </c>
      <c r="F431" s="125" t="s">
        <v>160</v>
      </c>
      <c r="G431" s="125" t="s">
        <v>5024</v>
      </c>
      <c r="H431" s="126">
        <v>50000</v>
      </c>
      <c r="I431" s="126">
        <v>1000</v>
      </c>
      <c r="J431" s="126">
        <v>1000</v>
      </c>
      <c r="K431" s="125" t="s">
        <v>219</v>
      </c>
      <c r="L431" s="125" t="s">
        <v>220</v>
      </c>
      <c r="M431" s="152">
        <v>4.0000000000000001E-3</v>
      </c>
      <c r="N431" s="127" t="s">
        <v>44</v>
      </c>
      <c r="O431" s="154">
        <v>43097</v>
      </c>
      <c r="P431" s="152">
        <v>1.7899036917E-2</v>
      </c>
      <c r="Q431" s="152">
        <v>5.2811148914999995E-2</v>
      </c>
      <c r="R431" s="152">
        <v>6.9233209106000004E-2</v>
      </c>
      <c r="S431" s="152">
        <v>0.18686854215000001</v>
      </c>
      <c r="T431" s="152">
        <v>0.31721102130000001</v>
      </c>
      <c r="U431" s="152">
        <v>1.6951800857000001</v>
      </c>
      <c r="V431" s="152">
        <v>1.2945850546</v>
      </c>
      <c r="W431" s="152">
        <v>0.60400189949999994</v>
      </c>
      <c r="X431" s="152">
        <v>0.74182833036000007</v>
      </c>
      <c r="Y431" s="152">
        <v>0.75630001400000002</v>
      </c>
      <c r="Z431" s="152">
        <v>2.8265189611E-2</v>
      </c>
      <c r="AA431" s="152">
        <v>3.5128713026E-2</v>
      </c>
      <c r="AB431" s="175">
        <v>-1.4356408205</v>
      </c>
      <c r="AC431" s="174">
        <v>-5.0766147077000001E-2</v>
      </c>
      <c r="AD431" s="152">
        <v>-2.4825056254999998E-2</v>
      </c>
      <c r="AE431" s="152">
        <v>-5.8816463356E-2</v>
      </c>
      <c r="AF431" s="178">
        <v>1.7438288</v>
      </c>
      <c r="AG431" s="177">
        <v>380877.39669000002</v>
      </c>
      <c r="AH431" s="177">
        <v>-189595.71419</v>
      </c>
      <c r="AI431" s="127">
        <v>0</v>
      </c>
      <c r="AJ431" s="127">
        <v>0</v>
      </c>
      <c r="AK431" s="127">
        <v>0</v>
      </c>
    </row>
    <row r="432" spans="1:37" ht="14.65" customHeight="1" x14ac:dyDescent="0.25">
      <c r="A432" s="39"/>
      <c r="B432" s="128">
        <v>32158410000151</v>
      </c>
      <c r="C432" s="124" t="s">
        <v>8059</v>
      </c>
      <c r="D432" s="121" t="s">
        <v>3266</v>
      </c>
      <c r="E432" s="125" t="s">
        <v>7636</v>
      </c>
      <c r="F432" s="125" t="s">
        <v>160</v>
      </c>
      <c r="G432" s="125" t="s">
        <v>3324</v>
      </c>
      <c r="H432" s="126">
        <v>10000</v>
      </c>
      <c r="I432" s="126">
        <v>30</v>
      </c>
      <c r="J432" s="126">
        <v>30</v>
      </c>
      <c r="K432" s="125" t="s">
        <v>211</v>
      </c>
      <c r="L432" s="125" t="s">
        <v>211</v>
      </c>
      <c r="M432" s="152">
        <v>2.5000000000000001E-3</v>
      </c>
      <c r="N432" s="127" t="s">
        <v>44</v>
      </c>
      <c r="O432" s="154">
        <v>43462</v>
      </c>
      <c r="P432" s="152">
        <v>1.053879252E-2</v>
      </c>
      <c r="Q432" s="152">
        <v>4.1464812552000005E-2</v>
      </c>
      <c r="R432" s="152">
        <v>0.11709540963000001</v>
      </c>
      <c r="S432" s="152">
        <v>0.26363517400999997</v>
      </c>
      <c r="T432" s="152">
        <v>0.43559592982000001</v>
      </c>
      <c r="U432" s="152">
        <v>0.99810684169999997</v>
      </c>
      <c r="V432" s="152">
        <v>1.0164468625</v>
      </c>
      <c r="W432" s="152">
        <v>1.0215596062999999</v>
      </c>
      <c r="X432" s="152">
        <v>1.0465755160999999</v>
      </c>
      <c r="Y432" s="152">
        <v>1.0385553643000001</v>
      </c>
      <c r="Z432" s="152">
        <v>1.0422713654E-3</v>
      </c>
      <c r="AA432" s="152">
        <v>2.9303865958999996E-3</v>
      </c>
      <c r="AB432" s="175">
        <v>2.6653852562</v>
      </c>
      <c r="AC432" s="174">
        <v>0.10055391406</v>
      </c>
      <c r="AD432" s="152">
        <v>0</v>
      </c>
      <c r="AE432" s="152">
        <v>-1.3236223245E-3</v>
      </c>
      <c r="AF432" s="178">
        <v>1.6686444</v>
      </c>
      <c r="AG432" s="177">
        <v>138845.20757999999</v>
      </c>
      <c r="AH432" s="177">
        <v>-4596.4911899999997</v>
      </c>
      <c r="AI432" s="127">
        <v>0.1111628486</v>
      </c>
      <c r="AJ432" s="127">
        <v>0.28482834882999997</v>
      </c>
      <c r="AK432" s="127">
        <v>0</v>
      </c>
    </row>
    <row r="433" spans="1:37" ht="14.65" customHeight="1" x14ac:dyDescent="0.25">
      <c r="A433" s="39"/>
      <c r="B433" s="128">
        <v>34109771000133</v>
      </c>
      <c r="C433" s="124" t="s">
        <v>8060</v>
      </c>
      <c r="D433" s="121"/>
      <c r="E433" s="125" t="s">
        <v>7636</v>
      </c>
      <c r="F433" s="125" t="s">
        <v>112</v>
      </c>
      <c r="G433" s="125" t="s">
        <v>113</v>
      </c>
      <c r="H433" s="126" t="s">
        <v>44</v>
      </c>
      <c r="I433" s="126" t="s">
        <v>44</v>
      </c>
      <c r="J433" s="126" t="s">
        <v>44</v>
      </c>
      <c r="K433" s="125" t="s">
        <v>210</v>
      </c>
      <c r="L433" s="125" t="s">
        <v>3314</v>
      </c>
      <c r="M433" s="152">
        <v>7.8399999999999997E-3</v>
      </c>
      <c r="N433" s="127" t="s">
        <v>44</v>
      </c>
      <c r="O433" s="154">
        <v>43875</v>
      </c>
      <c r="P433" s="152">
        <v>5.5958031031E-2</v>
      </c>
      <c r="Q433" s="152">
        <v>3.2183258786999999E-2</v>
      </c>
      <c r="R433" s="152">
        <v>0.12254468121000001</v>
      </c>
      <c r="S433" s="152">
        <v>0.35722460230999997</v>
      </c>
      <c r="T433" s="152">
        <v>0.30129273885000002</v>
      </c>
      <c r="U433" s="152">
        <v>5.2996672547000001</v>
      </c>
      <c r="V433" s="152">
        <v>0.78892367784000006</v>
      </c>
      <c r="W433" s="152">
        <v>1.0690999476</v>
      </c>
      <c r="X433" s="152">
        <v>1.4181056224999999</v>
      </c>
      <c r="Y433" s="152">
        <v>0.71834736912999997</v>
      </c>
      <c r="Z433" s="152">
        <v>0.12064888498</v>
      </c>
      <c r="AA433" s="152">
        <v>0.23225302369</v>
      </c>
      <c r="AB433" s="175">
        <v>0.12017243146999999</v>
      </c>
      <c r="AC433" s="174">
        <v>-0.20064234506</v>
      </c>
      <c r="AD433" s="152">
        <v>-0.11889551919000001</v>
      </c>
      <c r="AE433" s="152">
        <v>-0.49761510940000003</v>
      </c>
      <c r="AF433" s="178">
        <v>1.0693592999999999</v>
      </c>
      <c r="AG433" s="177">
        <v>11148.66526</v>
      </c>
      <c r="AH433" s="177">
        <v>-2571.0783000000001</v>
      </c>
      <c r="AI433" s="127">
        <v>0</v>
      </c>
      <c r="AJ433" s="127">
        <v>0</v>
      </c>
      <c r="AK433" s="127">
        <v>9.6394215842000003E-2</v>
      </c>
    </row>
    <row r="434" spans="1:37" ht="14.65" customHeight="1" x14ac:dyDescent="0.25">
      <c r="A434" s="39"/>
      <c r="B434" s="128">
        <v>34054886000178</v>
      </c>
      <c r="C434" s="124" t="s">
        <v>8061</v>
      </c>
      <c r="D434" s="121"/>
      <c r="E434" s="125" t="s">
        <v>7636</v>
      </c>
      <c r="F434" s="125" t="s">
        <v>160</v>
      </c>
      <c r="G434" s="125" t="s">
        <v>3305</v>
      </c>
      <c r="H434" s="126" t="s">
        <v>44</v>
      </c>
      <c r="I434" s="126" t="s">
        <v>44</v>
      </c>
      <c r="J434" s="126" t="s">
        <v>44</v>
      </c>
      <c r="K434" s="125" t="s">
        <v>7732</v>
      </c>
      <c r="L434" s="125" t="s">
        <v>210</v>
      </c>
      <c r="M434" s="152">
        <v>4.4000000000000003E-3</v>
      </c>
      <c r="N434" s="127" t="s">
        <v>44</v>
      </c>
      <c r="O434" s="154">
        <v>43760</v>
      </c>
      <c r="P434" s="152">
        <v>2.1845468529E-2</v>
      </c>
      <c r="Q434" s="152">
        <v>5.5426064909999996E-2</v>
      </c>
      <c r="R434" s="152">
        <v>8.0768861842999987E-2</v>
      </c>
      <c r="S434" s="152">
        <v>0.20242584534999999</v>
      </c>
      <c r="T434" s="152">
        <v>0.26203207747000001</v>
      </c>
      <c r="U434" s="152">
        <v>2.0689383113000002</v>
      </c>
      <c r="V434" s="152">
        <v>1.3586857460999999</v>
      </c>
      <c r="W434" s="152">
        <v>0.70464083064999994</v>
      </c>
      <c r="X434" s="152">
        <v>0.80358751209000001</v>
      </c>
      <c r="Y434" s="152">
        <v>0.62474141991999999</v>
      </c>
      <c r="Z434" s="152">
        <v>3.3537220827000003E-2</v>
      </c>
      <c r="AA434" s="152">
        <v>4.34613768E-2</v>
      </c>
      <c r="AB434" s="175">
        <v>-0.89408516393000004</v>
      </c>
      <c r="AC434" s="174">
        <v>-0.20964905167</v>
      </c>
      <c r="AD434" s="152">
        <v>-3.0991183486999998E-2</v>
      </c>
      <c r="AE434" s="152">
        <v>-8.3263706044999997E-2</v>
      </c>
      <c r="AF434" s="178">
        <v>1.5019286000000001</v>
      </c>
      <c r="AG434" s="177">
        <v>92758.319560000004</v>
      </c>
      <c r="AH434" s="177">
        <v>-32307.628919999999</v>
      </c>
      <c r="AI434" s="127">
        <v>0.96477577471000009</v>
      </c>
      <c r="AJ434" s="127">
        <v>0</v>
      </c>
      <c r="AK434" s="127">
        <v>0</v>
      </c>
    </row>
    <row r="435" spans="1:37" ht="14.65" customHeight="1" x14ac:dyDescent="0.25">
      <c r="A435" s="39"/>
      <c r="B435" s="128">
        <v>47177894000153</v>
      </c>
      <c r="C435" s="124" t="s">
        <v>8062</v>
      </c>
      <c r="D435" s="121" t="s">
        <v>3310</v>
      </c>
      <c r="E435" s="125" t="s">
        <v>7636</v>
      </c>
      <c r="F435" s="125" t="s">
        <v>112</v>
      </c>
      <c r="G435" s="125" t="s">
        <v>5291</v>
      </c>
      <c r="H435" s="126">
        <v>0</v>
      </c>
      <c r="I435" s="126">
        <v>0</v>
      </c>
      <c r="J435" s="126">
        <v>0</v>
      </c>
      <c r="K435" s="125" t="s">
        <v>212</v>
      </c>
      <c r="L435" s="125" t="s">
        <v>219</v>
      </c>
      <c r="M435" s="152">
        <v>0.04</v>
      </c>
      <c r="N435" s="127" t="s">
        <v>44</v>
      </c>
      <c r="O435" s="154">
        <v>29222</v>
      </c>
      <c r="P435" s="152">
        <v>4.2796931559000002E-2</v>
      </c>
      <c r="Q435" s="152">
        <v>0.11785382588999999</v>
      </c>
      <c r="R435" s="152">
        <v>3.5362131615E-2</v>
      </c>
      <c r="S435" s="152">
        <v>0.17125289596999999</v>
      </c>
      <c r="T435" s="152">
        <v>9.8725085236000001E-2</v>
      </c>
      <c r="U435" s="152">
        <v>4.0532072448999994</v>
      </c>
      <c r="V435" s="152">
        <v>2.8890074303</v>
      </c>
      <c r="W435" s="152">
        <v>0.30850505042000004</v>
      </c>
      <c r="X435" s="152">
        <v>0.67983753941000002</v>
      </c>
      <c r="Y435" s="152">
        <v>0.23538205904000001</v>
      </c>
      <c r="Z435" s="152">
        <v>0.15028667736999998</v>
      </c>
      <c r="AA435" s="152">
        <v>0.25102077671</v>
      </c>
      <c r="AB435" s="175">
        <v>-0.40508065000999999</v>
      </c>
      <c r="AC435" s="174">
        <v>-0.12084299644</v>
      </c>
      <c r="AD435" s="152">
        <v>-0.15090526914999999</v>
      </c>
      <c r="AE435" s="152">
        <v>-0.60482163170000003</v>
      </c>
      <c r="AF435" s="178">
        <v>6.7642900000000006E-2</v>
      </c>
      <c r="AG435" s="177">
        <v>16026.123240000001</v>
      </c>
      <c r="AH435" s="177">
        <v>-1.9748699999999999</v>
      </c>
      <c r="AI435" s="127">
        <v>0</v>
      </c>
      <c r="AJ435" s="127">
        <v>0</v>
      </c>
      <c r="AK435" s="127">
        <v>1.445702924E-4</v>
      </c>
    </row>
    <row r="436" spans="1:37" ht="14.65" customHeight="1" x14ac:dyDescent="0.25">
      <c r="A436" s="39"/>
      <c r="B436" s="128">
        <v>51293148000100</v>
      </c>
      <c r="C436" s="124" t="s">
        <v>8063</v>
      </c>
      <c r="D436" s="121"/>
      <c r="E436" s="125" t="s">
        <v>7636</v>
      </c>
      <c r="F436" s="125" t="s">
        <v>160</v>
      </c>
      <c r="G436" s="125" t="s">
        <v>3328</v>
      </c>
      <c r="H436" s="126" t="s">
        <v>44</v>
      </c>
      <c r="I436" s="126" t="s">
        <v>44</v>
      </c>
      <c r="J436" s="126" t="s">
        <v>44</v>
      </c>
      <c r="K436" s="125" t="s">
        <v>211</v>
      </c>
      <c r="L436" s="125" t="s">
        <v>211</v>
      </c>
      <c r="M436" s="152">
        <v>3.0000000000000001E-3</v>
      </c>
      <c r="N436" s="127" t="s">
        <v>44</v>
      </c>
      <c r="O436" s="154">
        <v>45138</v>
      </c>
      <c r="P436" s="152">
        <v>1.0595874615E-2</v>
      </c>
      <c r="Q436" s="152">
        <v>4.1171214790999999E-2</v>
      </c>
      <c r="R436" s="152">
        <v>0.11879834697</v>
      </c>
      <c r="S436" s="152" t="s">
        <v>44</v>
      </c>
      <c r="T436" s="152" t="s">
        <v>44</v>
      </c>
      <c r="U436" s="152">
        <v>1.0035129667</v>
      </c>
      <c r="V436" s="152">
        <v>1.0092497595000001</v>
      </c>
      <c r="W436" s="152">
        <v>1.0364163117</v>
      </c>
      <c r="X436" s="152" t="s">
        <v>44</v>
      </c>
      <c r="Y436" s="152" t="s">
        <v>44</v>
      </c>
      <c r="Z436" s="152">
        <v>8.7675921889999997E-4</v>
      </c>
      <c r="AA436" s="152">
        <v>9.7092644591999992E-4</v>
      </c>
      <c r="AB436" s="175">
        <v>5.8256015225000004</v>
      </c>
      <c r="AC436" s="174">
        <v>8.1223810791000002</v>
      </c>
      <c r="AD436" s="152">
        <v>0</v>
      </c>
      <c r="AE436" s="152">
        <v>0</v>
      </c>
      <c r="AF436" s="178">
        <v>1.2250711000000001</v>
      </c>
      <c r="AG436" s="177">
        <v>2096328.2559</v>
      </c>
      <c r="AH436" s="177">
        <v>365419.45555999997</v>
      </c>
      <c r="AI436" s="127">
        <v>0</v>
      </c>
      <c r="AJ436" s="127">
        <v>0.79438569701000006</v>
      </c>
      <c r="AK436" s="127">
        <v>0</v>
      </c>
    </row>
    <row r="437" spans="1:37" ht="14.65" customHeight="1" x14ac:dyDescent="0.25">
      <c r="A437" s="39"/>
      <c r="B437" s="128">
        <v>42468330000156</v>
      </c>
      <c r="C437" s="124" t="s">
        <v>8064</v>
      </c>
      <c r="D437" s="121" t="s">
        <v>3268</v>
      </c>
      <c r="E437" s="125" t="s">
        <v>7636</v>
      </c>
      <c r="F437" s="125" t="s">
        <v>112</v>
      </c>
      <c r="G437" s="125" t="s">
        <v>5291</v>
      </c>
      <c r="H437" s="126">
        <v>0</v>
      </c>
      <c r="I437" s="126">
        <v>0</v>
      </c>
      <c r="J437" s="126">
        <v>0</v>
      </c>
      <c r="K437" s="125" t="s">
        <v>212</v>
      </c>
      <c r="L437" s="125" t="s">
        <v>219</v>
      </c>
      <c r="M437" s="152">
        <v>0.04</v>
      </c>
      <c r="N437" s="127" t="s">
        <v>44</v>
      </c>
      <c r="O437" s="154">
        <v>35786</v>
      </c>
      <c r="P437" s="152">
        <v>4.2778612204000005E-2</v>
      </c>
      <c r="Q437" s="152">
        <v>0.11777019082000001</v>
      </c>
      <c r="R437" s="152">
        <v>3.6286294043999995E-2</v>
      </c>
      <c r="S437" s="152">
        <v>0.17214747563999999</v>
      </c>
      <c r="T437" s="152">
        <v>9.9446672609999995E-2</v>
      </c>
      <c r="U437" s="152">
        <v>4.0514722573000004</v>
      </c>
      <c r="V437" s="152">
        <v>2.8869572438</v>
      </c>
      <c r="W437" s="152">
        <v>0.31656759540000001</v>
      </c>
      <c r="X437" s="152">
        <v>0.68338883022000008</v>
      </c>
      <c r="Y437" s="152">
        <v>0.23710248017000002</v>
      </c>
      <c r="Z437" s="152">
        <v>0.15033373912</v>
      </c>
      <c r="AA437" s="152">
        <v>0.27300665151000003</v>
      </c>
      <c r="AB437" s="175">
        <v>-0.39930634565000001</v>
      </c>
      <c r="AC437" s="174">
        <v>-0.10021254348</v>
      </c>
      <c r="AD437" s="152">
        <v>-0.15091990471</v>
      </c>
      <c r="AE437" s="152">
        <v>-0.60846615082</v>
      </c>
      <c r="AF437" s="178">
        <v>0.20724129999999999</v>
      </c>
      <c r="AG437" s="177">
        <v>13412.011860000001</v>
      </c>
      <c r="AH437" s="177">
        <v>0</v>
      </c>
      <c r="AI437" s="127">
        <v>0</v>
      </c>
      <c r="AJ437" s="127">
        <v>0</v>
      </c>
      <c r="AK437" s="127">
        <v>1.4456546367E-4</v>
      </c>
    </row>
    <row r="438" spans="1:37" ht="14.65" customHeight="1" x14ac:dyDescent="0.25">
      <c r="A438" s="39"/>
      <c r="B438" s="128">
        <v>3894320000120</v>
      </c>
      <c r="C438" s="124" t="s">
        <v>8065</v>
      </c>
      <c r="D438" s="121" t="s">
        <v>3274</v>
      </c>
      <c r="E438" s="125" t="s">
        <v>7636</v>
      </c>
      <c r="F438" s="125" t="s">
        <v>160</v>
      </c>
      <c r="G438" s="125" t="s">
        <v>3324</v>
      </c>
      <c r="H438" s="126">
        <v>100000</v>
      </c>
      <c r="I438" s="126">
        <v>10000</v>
      </c>
      <c r="J438" s="126">
        <v>20000</v>
      </c>
      <c r="K438" s="125" t="s">
        <v>211</v>
      </c>
      <c r="L438" s="125" t="s">
        <v>212</v>
      </c>
      <c r="M438" s="152">
        <v>5.0000000000000001E-3</v>
      </c>
      <c r="N438" s="127" t="s">
        <v>44</v>
      </c>
      <c r="O438" s="154">
        <v>36770</v>
      </c>
      <c r="P438" s="152">
        <v>1.4055666730000001E-2</v>
      </c>
      <c r="Q438" s="152">
        <v>4.2939251699999993E-2</v>
      </c>
      <c r="R438" s="152">
        <v>9.5645378537999995E-2</v>
      </c>
      <c r="S438" s="152">
        <v>0.22376563739000002</v>
      </c>
      <c r="T438" s="152">
        <v>0.38886730385000001</v>
      </c>
      <c r="U438" s="152">
        <v>1.3311825906000001</v>
      </c>
      <c r="V438" s="152">
        <v>1.0525904974</v>
      </c>
      <c r="W438" s="152">
        <v>0.83442600829000002</v>
      </c>
      <c r="X438" s="152">
        <v>0.88830194350000002</v>
      </c>
      <c r="Y438" s="152">
        <v>0.92714416459999993</v>
      </c>
      <c r="Z438" s="152">
        <v>1.0941281497999999E-2</v>
      </c>
      <c r="AA438" s="152">
        <v>1.5667704173000001E-2</v>
      </c>
      <c r="AB438" s="175">
        <v>-1.5733411234000001</v>
      </c>
      <c r="AC438" s="174">
        <v>0.17512703973999999</v>
      </c>
      <c r="AD438" s="152">
        <v>-4.0545219886999996E-3</v>
      </c>
      <c r="AE438" s="152">
        <v>-3.2264293770000001E-2</v>
      </c>
      <c r="AF438" s="178">
        <v>1814.6075525000001</v>
      </c>
      <c r="AG438" s="177">
        <v>209624.49050000001</v>
      </c>
      <c r="AH438" s="177">
        <v>-61734.539629999999</v>
      </c>
      <c r="AI438" s="127">
        <v>8.3910337392999995E-2</v>
      </c>
      <c r="AJ438" s="127">
        <v>3.6775438271000001E-2</v>
      </c>
      <c r="AK438" s="127">
        <v>1.9973383986000002E-3</v>
      </c>
    </row>
    <row r="439" spans="1:37" ht="14.65" customHeight="1" x14ac:dyDescent="0.25">
      <c r="A439" s="39"/>
      <c r="B439" s="128">
        <v>34109840000109</v>
      </c>
      <c r="C439" s="124" t="s">
        <v>8066</v>
      </c>
      <c r="D439" s="121"/>
      <c r="E439" s="125" t="s">
        <v>7636</v>
      </c>
      <c r="F439" s="125" t="s">
        <v>112</v>
      </c>
      <c r="G439" s="125" t="s">
        <v>113</v>
      </c>
      <c r="H439" s="126" t="s">
        <v>44</v>
      </c>
      <c r="I439" s="126" t="s">
        <v>44</v>
      </c>
      <c r="J439" s="126" t="s">
        <v>44</v>
      </c>
      <c r="K439" s="125" t="s">
        <v>210</v>
      </c>
      <c r="L439" s="125" t="s">
        <v>3314</v>
      </c>
      <c r="M439" s="152">
        <v>6.8999999999999999E-3</v>
      </c>
      <c r="N439" s="127" t="s">
        <v>44</v>
      </c>
      <c r="O439" s="154">
        <v>43783</v>
      </c>
      <c r="P439" s="152">
        <v>0.10168794839</v>
      </c>
      <c r="Q439" s="152">
        <v>0.19159387950999998</v>
      </c>
      <c r="R439" s="152">
        <v>2.9622198157000002E-2</v>
      </c>
      <c r="S439" s="152">
        <v>0.19145580051</v>
      </c>
      <c r="T439" s="152">
        <v>0.1443153012</v>
      </c>
      <c r="U439" s="152">
        <v>9.6306514074000003</v>
      </c>
      <c r="V439" s="152">
        <v>4.6966327766000004</v>
      </c>
      <c r="W439" s="152">
        <v>0.25842892717999999</v>
      </c>
      <c r="X439" s="152">
        <v>0.76003876947999993</v>
      </c>
      <c r="Y439" s="152">
        <v>0.34407904199999995</v>
      </c>
      <c r="Z439" s="152">
        <v>0.20411340203000003</v>
      </c>
      <c r="AA439" s="152">
        <v>0.28798487886000002</v>
      </c>
      <c r="AB439" s="175">
        <v>-0.27983373010000001</v>
      </c>
      <c r="AC439" s="174">
        <v>-0.15546191778999999</v>
      </c>
      <c r="AD439" s="152">
        <v>-0.24663269827000001</v>
      </c>
      <c r="AE439" s="152">
        <v>-0.51138413544000005</v>
      </c>
      <c r="AF439" s="178">
        <v>0.99221519999999996</v>
      </c>
      <c r="AG439" s="177">
        <v>91759.426720000003</v>
      </c>
      <c r="AH439" s="177">
        <v>-29796.509689999999</v>
      </c>
      <c r="AI439" s="127">
        <v>0</v>
      </c>
      <c r="AJ439" s="127">
        <v>0</v>
      </c>
      <c r="AK439" s="127">
        <v>1.2929059816999999E-2</v>
      </c>
    </row>
    <row r="440" spans="1:37" ht="14.65" customHeight="1" x14ac:dyDescent="0.25">
      <c r="A440" s="39"/>
      <c r="B440" s="128">
        <v>36521791000142</v>
      </c>
      <c r="C440" s="124" t="s">
        <v>8067</v>
      </c>
      <c r="D440" s="121" t="s">
        <v>3267</v>
      </c>
      <c r="E440" s="125" t="s">
        <v>7636</v>
      </c>
      <c r="F440" s="125" t="s">
        <v>112</v>
      </c>
      <c r="G440" s="125" t="s">
        <v>113</v>
      </c>
      <c r="H440" s="126" t="s">
        <v>44</v>
      </c>
      <c r="I440" s="126" t="s">
        <v>44</v>
      </c>
      <c r="J440" s="126" t="s">
        <v>44</v>
      </c>
      <c r="K440" s="125" t="s">
        <v>3251</v>
      </c>
      <c r="L440" s="125" t="s">
        <v>7582</v>
      </c>
      <c r="M440" s="152">
        <v>1.4999999999999999E-2</v>
      </c>
      <c r="N440" s="127" t="s">
        <v>44</v>
      </c>
      <c r="O440" s="154">
        <v>43951</v>
      </c>
      <c r="P440" s="152">
        <v>6.5521815935000005E-2</v>
      </c>
      <c r="Q440" s="152">
        <v>9.2105796848000007E-2</v>
      </c>
      <c r="R440" s="152">
        <v>2.9298379851999998E-2</v>
      </c>
      <c r="S440" s="152">
        <v>0.13988340663000001</v>
      </c>
      <c r="T440" s="152">
        <v>0.14381253886000001</v>
      </c>
      <c r="U440" s="152">
        <v>6.2054331787999999</v>
      </c>
      <c r="V440" s="152">
        <v>2.2578336295999999</v>
      </c>
      <c r="W440" s="152">
        <v>0.25560388303999998</v>
      </c>
      <c r="X440" s="152">
        <v>0.5553073449</v>
      </c>
      <c r="Y440" s="152">
        <v>0.34288034732</v>
      </c>
      <c r="Z440" s="152">
        <v>0.12737532416</v>
      </c>
      <c r="AA440" s="152">
        <v>0.14460177844</v>
      </c>
      <c r="AB440" s="175">
        <v>-0.54393971984</v>
      </c>
      <c r="AC440" s="174">
        <v>-8.1925211821999994E-2</v>
      </c>
      <c r="AD440" s="152">
        <v>-0.12515346505</v>
      </c>
      <c r="AE440" s="152">
        <v>-0.21149025368999999</v>
      </c>
      <c r="AF440" s="178">
        <v>1.3893485999999999</v>
      </c>
      <c r="AG440" s="177">
        <v>18136.848679999999</v>
      </c>
      <c r="AH440" s="177">
        <v>-589.42466000000002</v>
      </c>
      <c r="AI440" s="127">
        <v>0</v>
      </c>
      <c r="AJ440" s="127">
        <v>0</v>
      </c>
      <c r="AK440" s="127">
        <v>5.4589598301000006E-2</v>
      </c>
    </row>
    <row r="441" spans="1:37" ht="14.65" customHeight="1" x14ac:dyDescent="0.25">
      <c r="A441" s="39"/>
      <c r="B441" s="128">
        <v>32158430000122</v>
      </c>
      <c r="C441" s="124" t="s">
        <v>8068</v>
      </c>
      <c r="D441" s="121" t="s">
        <v>3267</v>
      </c>
      <c r="E441" s="125" t="s">
        <v>7636</v>
      </c>
      <c r="F441" s="125" t="s">
        <v>112</v>
      </c>
      <c r="G441" s="125" t="s">
        <v>164</v>
      </c>
      <c r="H441" s="126" t="s">
        <v>44</v>
      </c>
      <c r="I441" s="126" t="s">
        <v>44</v>
      </c>
      <c r="J441" s="126" t="s">
        <v>44</v>
      </c>
      <c r="K441" s="125" t="s">
        <v>212</v>
      </c>
      <c r="L441" s="125" t="s">
        <v>219</v>
      </c>
      <c r="M441" s="152">
        <v>1.4999999999999999E-2</v>
      </c>
      <c r="N441" s="127" t="s">
        <v>8069</v>
      </c>
      <c r="O441" s="154">
        <v>43462</v>
      </c>
      <c r="P441" s="152">
        <v>4.8818957332000007E-2</v>
      </c>
      <c r="Q441" s="152">
        <v>0.15055615174</v>
      </c>
      <c r="R441" s="152">
        <v>0.11583053312000001</v>
      </c>
      <c r="S441" s="152">
        <v>0.31264694888</v>
      </c>
      <c r="T441" s="152">
        <v>0.29391916413000002</v>
      </c>
      <c r="U441" s="152">
        <v>4.6235406216000001</v>
      </c>
      <c r="V441" s="152">
        <v>3.6906552485999997</v>
      </c>
      <c r="W441" s="152">
        <v>1.0105246157000001</v>
      </c>
      <c r="X441" s="152">
        <v>1.2411418284</v>
      </c>
      <c r="Y441" s="152">
        <v>0.70076716448999998</v>
      </c>
      <c r="Z441" s="152">
        <v>0.14315752428</v>
      </c>
      <c r="AA441" s="152">
        <v>0.22008894957</v>
      </c>
      <c r="AB441" s="175">
        <v>7.9636023454999996E-2</v>
      </c>
      <c r="AC441" s="174">
        <v>4.0214248989000001E-2</v>
      </c>
      <c r="AD441" s="152">
        <v>-0.12291523285</v>
      </c>
      <c r="AE441" s="152">
        <v>-0.41984059825999998</v>
      </c>
      <c r="AF441" s="178">
        <v>1.5135304999999999</v>
      </c>
      <c r="AG441" s="177">
        <v>19916.025890000001</v>
      </c>
      <c r="AH441" s="177">
        <v>13.96856</v>
      </c>
      <c r="AI441" s="127">
        <v>0</v>
      </c>
      <c r="AJ441" s="127">
        <v>0</v>
      </c>
      <c r="AK441" s="127">
        <v>0</v>
      </c>
    </row>
    <row r="442" spans="1:37" ht="14.65" customHeight="1" x14ac:dyDescent="0.25">
      <c r="A442" s="39"/>
      <c r="B442" s="128">
        <v>824198000128</v>
      </c>
      <c r="C442" s="124" t="s">
        <v>8070</v>
      </c>
      <c r="D442" s="121"/>
      <c r="E442" s="125" t="s">
        <v>7636</v>
      </c>
      <c r="F442" s="125" t="s">
        <v>160</v>
      </c>
      <c r="G442" s="125" t="s">
        <v>3328</v>
      </c>
      <c r="H442" s="126" t="s">
        <v>44</v>
      </c>
      <c r="I442" s="126" t="s">
        <v>44</v>
      </c>
      <c r="J442" s="126" t="s">
        <v>44</v>
      </c>
      <c r="K442" s="125" t="s">
        <v>211</v>
      </c>
      <c r="L442" s="125" t="s">
        <v>211</v>
      </c>
      <c r="M442" s="152">
        <v>0.01</v>
      </c>
      <c r="N442" s="127" t="s">
        <v>44</v>
      </c>
      <c r="O442" s="154">
        <v>34974</v>
      </c>
      <c r="P442" s="152">
        <v>9.133175512E-3</v>
      </c>
      <c r="Q442" s="152">
        <v>3.5644464553000001E-2</v>
      </c>
      <c r="R442" s="152">
        <v>9.8479248958000004E-2</v>
      </c>
      <c r="S442" s="152">
        <v>0.21716403650999999</v>
      </c>
      <c r="T442" s="152">
        <v>0.36111550606000004</v>
      </c>
      <c r="U442" s="152">
        <v>0.86498381556000004</v>
      </c>
      <c r="V442" s="152">
        <v>0.87376987693999997</v>
      </c>
      <c r="W442" s="152">
        <v>0.85914915977000006</v>
      </c>
      <c r="X442" s="152">
        <v>0.86209499343999996</v>
      </c>
      <c r="Y442" s="152">
        <v>0.86097784739000005</v>
      </c>
      <c r="Z442" s="152">
        <v>7.570319123700001E-4</v>
      </c>
      <c r="AA442" s="152">
        <v>4.7358773677000001E-3</v>
      </c>
      <c r="AB442" s="175">
        <v>-35.338128791000003</v>
      </c>
      <c r="AC442" s="174">
        <v>-4.1715026050999997</v>
      </c>
      <c r="AD442" s="152">
        <v>0</v>
      </c>
      <c r="AE442" s="152">
        <v>-1.194952357E-2</v>
      </c>
      <c r="AF442" s="178">
        <v>36776.172319999998</v>
      </c>
      <c r="AG442" s="177">
        <v>55243.86161</v>
      </c>
      <c r="AH442" s="177">
        <v>-12449.23518</v>
      </c>
      <c r="AI442" s="127">
        <v>0</v>
      </c>
      <c r="AJ442" s="127">
        <v>0</v>
      </c>
      <c r="AK442" s="127">
        <v>0</v>
      </c>
    </row>
    <row r="443" spans="1:37" ht="14.65" customHeight="1" x14ac:dyDescent="0.25">
      <c r="A443" s="39"/>
      <c r="B443" s="128">
        <v>60906179000172</v>
      </c>
      <c r="C443" s="124" t="s">
        <v>8071</v>
      </c>
      <c r="D443" s="121"/>
      <c r="E443" s="125" t="s">
        <v>7636</v>
      </c>
      <c r="F443" s="125" t="s">
        <v>160</v>
      </c>
      <c r="G443" s="125" t="s">
        <v>3328</v>
      </c>
      <c r="H443" s="126">
        <v>150000</v>
      </c>
      <c r="I443" s="126">
        <v>1000</v>
      </c>
      <c r="J443" s="126">
        <v>500</v>
      </c>
      <c r="K443" s="125" t="s">
        <v>211</v>
      </c>
      <c r="L443" s="125" t="s">
        <v>211</v>
      </c>
      <c r="M443" s="152">
        <v>5.0000000000000001E-3</v>
      </c>
      <c r="N443" s="127" t="s">
        <v>44</v>
      </c>
      <c r="O443" s="154">
        <v>33102</v>
      </c>
      <c r="P443" s="152">
        <v>1.0142436135999999E-2</v>
      </c>
      <c r="Q443" s="152">
        <v>4.0117145312000002E-2</v>
      </c>
      <c r="R443" s="152">
        <v>0.11252672895</v>
      </c>
      <c r="S443" s="152">
        <v>0.25417497460999999</v>
      </c>
      <c r="T443" s="152">
        <v>0.42115724752</v>
      </c>
      <c r="U443" s="152">
        <v>0.96056876349999998</v>
      </c>
      <c r="V443" s="152">
        <v>0.98341084828000003</v>
      </c>
      <c r="W443" s="152">
        <v>0.98170168489000009</v>
      </c>
      <c r="X443" s="152">
        <v>1.0090205385</v>
      </c>
      <c r="Y443" s="152">
        <v>1.0041304078</v>
      </c>
      <c r="Z443" s="152">
        <v>9.9094659279999999E-4</v>
      </c>
      <c r="AA443" s="152">
        <v>4.3332840879000004E-3</v>
      </c>
      <c r="AB443" s="175">
        <v>-2.4644395387000002</v>
      </c>
      <c r="AC443" s="174">
        <v>-1.2726759264</v>
      </c>
      <c r="AD443" s="152">
        <v>0</v>
      </c>
      <c r="AE443" s="152">
        <v>-6.5935114035999996E-3</v>
      </c>
      <c r="AF443" s="178">
        <v>28.033872500000001</v>
      </c>
      <c r="AG443" s="177">
        <v>4339750.5240000002</v>
      </c>
      <c r="AH443" s="177">
        <v>-1521709.6628</v>
      </c>
      <c r="AI443" s="127">
        <v>0.11785565475</v>
      </c>
      <c r="AJ443" s="127">
        <v>0.26141274394000003</v>
      </c>
      <c r="AK443" s="127">
        <v>0</v>
      </c>
    </row>
    <row r="444" spans="1:37" ht="14.65" customHeight="1" x14ac:dyDescent="0.25">
      <c r="A444" s="39"/>
      <c r="B444" s="128">
        <v>28849744000102</v>
      </c>
      <c r="C444" s="124" t="s">
        <v>8072</v>
      </c>
      <c r="D444" s="121" t="s">
        <v>3266</v>
      </c>
      <c r="E444" s="125" t="s">
        <v>7636</v>
      </c>
      <c r="F444" s="125" t="s">
        <v>160</v>
      </c>
      <c r="G444" s="125" t="s">
        <v>3324</v>
      </c>
      <c r="H444" s="126" t="s">
        <v>44</v>
      </c>
      <c r="I444" s="126" t="s">
        <v>44</v>
      </c>
      <c r="J444" s="126" t="s">
        <v>44</v>
      </c>
      <c r="K444" s="125" t="s">
        <v>211</v>
      </c>
      <c r="L444" s="125" t="s">
        <v>211</v>
      </c>
      <c r="M444" s="152">
        <v>3.0000000000000001E-3</v>
      </c>
      <c r="N444" s="127" t="s">
        <v>44</v>
      </c>
      <c r="O444" s="154">
        <v>43132</v>
      </c>
      <c r="P444" s="152">
        <v>1.0450655045E-2</v>
      </c>
      <c r="Q444" s="152">
        <v>4.1333493728999998E-2</v>
      </c>
      <c r="R444" s="152">
        <v>0.11590705681999999</v>
      </c>
      <c r="S444" s="152">
        <v>0.26175767429000002</v>
      </c>
      <c r="T444" s="152">
        <v>0.43441303961000005</v>
      </c>
      <c r="U444" s="152">
        <v>0.98975952714000004</v>
      </c>
      <c r="V444" s="152">
        <v>1.0132277811000001</v>
      </c>
      <c r="W444" s="152">
        <v>1.0111922209999999</v>
      </c>
      <c r="X444" s="152">
        <v>1.0391222419000001</v>
      </c>
      <c r="Y444" s="152">
        <v>1.0357350970000001</v>
      </c>
      <c r="Z444" s="152">
        <v>1.0136124625E-3</v>
      </c>
      <c r="AA444" s="152">
        <v>2.7642757469000002E-3</v>
      </c>
      <c r="AB444" s="175">
        <v>1.4975575363</v>
      </c>
      <c r="AC444" s="174">
        <v>0.24405723187</v>
      </c>
      <c r="AD444" s="152">
        <v>0</v>
      </c>
      <c r="AE444" s="152">
        <v>-3.3646889826999997E-3</v>
      </c>
      <c r="AF444" s="178">
        <v>1.7667565000000001</v>
      </c>
      <c r="AG444" s="177">
        <v>619826.34883999999</v>
      </c>
      <c r="AH444" s="177">
        <v>-51832.02218</v>
      </c>
      <c r="AI444" s="127">
        <v>0.12076709662000001</v>
      </c>
      <c r="AJ444" s="127">
        <v>0.26787054190999998</v>
      </c>
      <c r="AK444" s="127">
        <v>0</v>
      </c>
    </row>
    <row r="445" spans="1:37" ht="14.65" customHeight="1" x14ac:dyDescent="0.25">
      <c r="A445" s="39"/>
      <c r="B445" s="128">
        <v>306278000191</v>
      </c>
      <c r="C445" s="124" t="s">
        <v>8072</v>
      </c>
      <c r="D445" s="121"/>
      <c r="E445" s="125" t="s">
        <v>7636</v>
      </c>
      <c r="F445" s="125" t="s">
        <v>160</v>
      </c>
      <c r="G445" s="125" t="s">
        <v>3328</v>
      </c>
      <c r="H445" s="126" t="s">
        <v>44</v>
      </c>
      <c r="I445" s="126" t="s">
        <v>44</v>
      </c>
      <c r="J445" s="126" t="s">
        <v>44</v>
      </c>
      <c r="K445" s="125" t="s">
        <v>211</v>
      </c>
      <c r="L445" s="125" t="s">
        <v>211</v>
      </c>
      <c r="M445" s="152">
        <v>6.5000000000000006E-3</v>
      </c>
      <c r="N445" s="127" t="s">
        <v>44</v>
      </c>
      <c r="O445" s="154">
        <v>35605</v>
      </c>
      <c r="P445" s="152">
        <v>1.0150690137E-2</v>
      </c>
      <c r="Q445" s="152">
        <v>4.0117991221000002E-2</v>
      </c>
      <c r="R445" s="152">
        <v>0.11190865992999999</v>
      </c>
      <c r="S445" s="152">
        <v>0.25273394917000003</v>
      </c>
      <c r="T445" s="152">
        <v>0.41908925533000002</v>
      </c>
      <c r="U445" s="152">
        <v>0.96135048254</v>
      </c>
      <c r="V445" s="152">
        <v>0.98343158442999989</v>
      </c>
      <c r="W445" s="152">
        <v>0.97630954922000002</v>
      </c>
      <c r="X445" s="152">
        <v>1.0032999743</v>
      </c>
      <c r="Y445" s="152">
        <v>0.99919986502000002</v>
      </c>
      <c r="Z445" s="152">
        <v>1.0160105030999999E-3</v>
      </c>
      <c r="AA445" s="152">
        <v>4.2882749036000003E-3</v>
      </c>
      <c r="AB445" s="175">
        <v>-3.1497773903000001</v>
      </c>
      <c r="AC445" s="174">
        <v>-2.422990526</v>
      </c>
      <c r="AD445" s="152">
        <v>0</v>
      </c>
      <c r="AE445" s="152">
        <v>-7.1595630922000001E-3</v>
      </c>
      <c r="AF445" s="178">
        <v>29.230230899999999</v>
      </c>
      <c r="AG445" s="177">
        <v>2835234.0386000001</v>
      </c>
      <c r="AH445" s="177">
        <v>142899.31784</v>
      </c>
      <c r="AI445" s="127">
        <v>0.12080124806</v>
      </c>
      <c r="AJ445" s="127">
        <v>0.26794629238000001</v>
      </c>
      <c r="AK445" s="127">
        <v>0</v>
      </c>
    </row>
    <row r="446" spans="1:37" ht="14.65" customHeight="1" x14ac:dyDescent="0.25">
      <c r="A446" s="39"/>
      <c r="B446" s="128">
        <v>32388007000119</v>
      </c>
      <c r="C446" s="124" t="s">
        <v>8073</v>
      </c>
      <c r="D446" s="121" t="s">
        <v>3266</v>
      </c>
      <c r="E446" s="125" t="s">
        <v>7636</v>
      </c>
      <c r="F446" s="125" t="s">
        <v>160</v>
      </c>
      <c r="G446" s="125" t="s">
        <v>3328</v>
      </c>
      <c r="H446" s="126" t="s">
        <v>44</v>
      </c>
      <c r="I446" s="126" t="s">
        <v>44</v>
      </c>
      <c r="J446" s="126" t="s">
        <v>44</v>
      </c>
      <c r="K446" s="125" t="s">
        <v>211</v>
      </c>
      <c r="L446" s="125" t="s">
        <v>211</v>
      </c>
      <c r="M446" s="152">
        <v>4.2100000000000002E-3</v>
      </c>
      <c r="N446" s="127" t="s">
        <v>44</v>
      </c>
      <c r="O446" s="154">
        <v>43677</v>
      </c>
      <c r="P446" s="152">
        <v>1.0422687137E-2</v>
      </c>
      <c r="Q446" s="152">
        <v>4.0939784049999997E-2</v>
      </c>
      <c r="R446" s="152">
        <v>0.11500794267</v>
      </c>
      <c r="S446" s="152">
        <v>0.25915186611000002</v>
      </c>
      <c r="T446" s="152">
        <v>0.42814865321000001</v>
      </c>
      <c r="U446" s="152">
        <v>0.98711074548</v>
      </c>
      <c r="V446" s="152">
        <v>1.0035765867000002</v>
      </c>
      <c r="W446" s="152">
        <v>1.0033482012999999</v>
      </c>
      <c r="X446" s="152">
        <v>1.0287777382000001</v>
      </c>
      <c r="Y446" s="152">
        <v>1.0207994384000001</v>
      </c>
      <c r="Z446" s="152">
        <v>9.6865717064000001E-4</v>
      </c>
      <c r="AA446" s="152">
        <v>2.9329152296999998E-3</v>
      </c>
      <c r="AB446" s="175">
        <v>0.46641413267999998</v>
      </c>
      <c r="AC446" s="174">
        <v>-0.19933098215</v>
      </c>
      <c r="AD446" s="152">
        <v>0</v>
      </c>
      <c r="AE446" s="152">
        <v>-1.2176298128999999E-3</v>
      </c>
      <c r="AF446" s="178">
        <v>1.6061094</v>
      </c>
      <c r="AG446" s="177">
        <v>625238.60913999996</v>
      </c>
      <c r="AH446" s="177">
        <v>137341.14452</v>
      </c>
      <c r="AI446" s="127">
        <v>0.11119114026</v>
      </c>
      <c r="AJ446" s="127">
        <v>0.28490083947</v>
      </c>
      <c r="AK446" s="127">
        <v>0</v>
      </c>
    </row>
    <row r="447" spans="1:37" ht="14.65" customHeight="1" x14ac:dyDescent="0.25">
      <c r="A447" s="39"/>
      <c r="B447" s="128">
        <v>3399411000190</v>
      </c>
      <c r="C447" s="124" t="s">
        <v>8074</v>
      </c>
      <c r="D447" s="121"/>
      <c r="E447" s="125" t="s">
        <v>7636</v>
      </c>
      <c r="F447" s="125" t="s">
        <v>160</v>
      </c>
      <c r="G447" s="125" t="s">
        <v>3328</v>
      </c>
      <c r="H447" s="126">
        <v>10000000</v>
      </c>
      <c r="I447" s="126">
        <v>200000</v>
      </c>
      <c r="J447" s="126">
        <v>1000</v>
      </c>
      <c r="K447" s="125" t="s">
        <v>211</v>
      </c>
      <c r="L447" s="125" t="s">
        <v>211</v>
      </c>
      <c r="M447" s="152">
        <v>2E-3</v>
      </c>
      <c r="N447" s="127" t="s">
        <v>44</v>
      </c>
      <c r="O447" s="154">
        <v>36438</v>
      </c>
      <c r="P447" s="152">
        <v>1.0542655587E-2</v>
      </c>
      <c r="Q447" s="152">
        <v>4.1779380133000005E-2</v>
      </c>
      <c r="R447" s="152">
        <v>0.11819345975999999</v>
      </c>
      <c r="S447" s="152">
        <v>0.26768859560999997</v>
      </c>
      <c r="T447" s="152">
        <v>0.44186945951000001</v>
      </c>
      <c r="U447" s="152">
        <v>0.99847270472000005</v>
      </c>
      <c r="V447" s="152">
        <v>1.0241580085999999</v>
      </c>
      <c r="W447" s="152">
        <v>1.0311391762</v>
      </c>
      <c r="X447" s="152">
        <v>1.062666737</v>
      </c>
      <c r="Y447" s="152">
        <v>1.0535128224999999</v>
      </c>
      <c r="Z447" s="152">
        <v>9.1989356211999993E-4</v>
      </c>
      <c r="AA447" s="152">
        <v>3.3489514857000004E-3</v>
      </c>
      <c r="AB447" s="175">
        <v>4.7739949222</v>
      </c>
      <c r="AC447" s="174">
        <v>0.61620578203999998</v>
      </c>
      <c r="AD447" s="152">
        <v>0</v>
      </c>
      <c r="AE447" s="152">
        <v>-4.5887730598E-3</v>
      </c>
      <c r="AF447" s="178">
        <v>19.230949200000001</v>
      </c>
      <c r="AG447" s="177">
        <v>16414765.697000001</v>
      </c>
      <c r="AH447" s="177">
        <v>94837.888152</v>
      </c>
      <c r="AI447" s="127">
        <v>8.2299633082000001E-2</v>
      </c>
      <c r="AJ447" s="127">
        <v>0.30559006556000001</v>
      </c>
      <c r="AK447" s="127">
        <v>0</v>
      </c>
    </row>
    <row r="448" spans="1:37" ht="14.65" customHeight="1" x14ac:dyDescent="0.25">
      <c r="A448" s="39"/>
      <c r="B448" s="128">
        <v>34109945000168</v>
      </c>
      <c r="C448" s="124" t="s">
        <v>8075</v>
      </c>
      <c r="D448" s="121"/>
      <c r="E448" s="125" t="s">
        <v>7636</v>
      </c>
      <c r="F448" s="125" t="s">
        <v>112</v>
      </c>
      <c r="G448" s="125" t="s">
        <v>5147</v>
      </c>
      <c r="H448" s="126" t="s">
        <v>44</v>
      </c>
      <c r="I448" s="126" t="s">
        <v>44</v>
      </c>
      <c r="J448" s="126" t="s">
        <v>44</v>
      </c>
      <c r="K448" s="125" t="s">
        <v>218</v>
      </c>
      <c r="L448" s="125" t="s">
        <v>217</v>
      </c>
      <c r="M448" s="152">
        <v>4.0000000000000001E-3</v>
      </c>
      <c r="N448" s="127" t="s">
        <v>44</v>
      </c>
      <c r="O448" s="154">
        <v>43812</v>
      </c>
      <c r="P448" s="152">
        <v>0.11384639439000001</v>
      </c>
      <c r="Q448" s="152">
        <v>0.21009803237999999</v>
      </c>
      <c r="R448" s="152">
        <v>0.12860366614999999</v>
      </c>
      <c r="S448" s="152">
        <v>0.30608084300999999</v>
      </c>
      <c r="T448" s="152">
        <v>0.15383455452</v>
      </c>
      <c r="U448" s="152">
        <v>10.782152219</v>
      </c>
      <c r="V448" s="152">
        <v>5.1502339619999997</v>
      </c>
      <c r="W448" s="152">
        <v>1.1219595284000001</v>
      </c>
      <c r="X448" s="152">
        <v>1.2150757858999999</v>
      </c>
      <c r="Y448" s="152">
        <v>0.36677501073000002</v>
      </c>
      <c r="Z448" s="152">
        <v>0.16200843873000001</v>
      </c>
      <c r="AA448" s="152">
        <v>0.26998624135999999</v>
      </c>
      <c r="AB448" s="175">
        <v>0.16034062509999999</v>
      </c>
      <c r="AC448" s="174">
        <v>-0.22797521439000001</v>
      </c>
      <c r="AD448" s="152">
        <v>-0.17736008039000001</v>
      </c>
      <c r="AE448" s="152">
        <v>-0.48182547046000002</v>
      </c>
      <c r="AF448" s="178">
        <v>0.92893720000000002</v>
      </c>
      <c r="AG448" s="177">
        <v>48497.67224</v>
      </c>
      <c r="AH448" s="177">
        <v>-23597.063920000001</v>
      </c>
      <c r="AI448" s="127">
        <v>0</v>
      </c>
      <c r="AJ448" s="127">
        <v>0</v>
      </c>
      <c r="AK448" s="127">
        <v>0.19484340112999998</v>
      </c>
    </row>
    <row r="449" spans="1:37" ht="14.65" customHeight="1" x14ac:dyDescent="0.25">
      <c r="A449" s="39"/>
      <c r="B449" s="128">
        <v>34081041000171</v>
      </c>
      <c r="C449" s="124" t="s">
        <v>8076</v>
      </c>
      <c r="D449" s="121"/>
      <c r="E449" s="125" t="s">
        <v>7636</v>
      </c>
      <c r="F449" s="125" t="s">
        <v>160</v>
      </c>
      <c r="G449" s="125" t="s">
        <v>3305</v>
      </c>
      <c r="H449" s="126" t="s">
        <v>44</v>
      </c>
      <c r="I449" s="126" t="s">
        <v>44</v>
      </c>
      <c r="J449" s="126" t="s">
        <v>44</v>
      </c>
      <c r="K449" s="125" t="s">
        <v>211</v>
      </c>
      <c r="L449" s="125" t="s">
        <v>211</v>
      </c>
      <c r="M449" s="152">
        <v>2E-3</v>
      </c>
      <c r="N449" s="127" t="s">
        <v>44</v>
      </c>
      <c r="O449" s="154">
        <v>43769</v>
      </c>
      <c r="P449" s="152">
        <v>1.0597883031E-2</v>
      </c>
      <c r="Q449" s="152">
        <v>4.1705404149999993E-2</v>
      </c>
      <c r="R449" s="152">
        <v>0.11793122616</v>
      </c>
      <c r="S449" s="152">
        <v>0.26639416172000002</v>
      </c>
      <c r="T449" s="152">
        <v>0.44054762725000002</v>
      </c>
      <c r="U449" s="152">
        <v>1.0037031795</v>
      </c>
      <c r="V449" s="152">
        <v>1.0223445998</v>
      </c>
      <c r="W449" s="152">
        <v>1.0288514071999999</v>
      </c>
      <c r="X449" s="152">
        <v>1.05752811</v>
      </c>
      <c r="Y449" s="152">
        <v>1.0503612871999999</v>
      </c>
      <c r="Z449" s="152">
        <v>9.4333395174999997E-4</v>
      </c>
      <c r="AA449" s="152">
        <v>2.9556710870000001E-3</v>
      </c>
      <c r="AB449" s="175">
        <v>4.1898093778999996</v>
      </c>
      <c r="AC449" s="174">
        <v>2.8227655757000001</v>
      </c>
      <c r="AD449" s="152">
        <v>0</v>
      </c>
      <c r="AE449" s="152">
        <v>-1.1286011637999999E-3</v>
      </c>
      <c r="AF449" s="178">
        <v>1.6116915999999999</v>
      </c>
      <c r="AG449" s="177">
        <v>5139425.2313000001</v>
      </c>
      <c r="AH449" s="177">
        <v>-31455.783500000001</v>
      </c>
      <c r="AI449" s="127">
        <v>0.11117757402</v>
      </c>
      <c r="AJ449" s="127">
        <v>0.28486607921000001</v>
      </c>
      <c r="AK449" s="127">
        <v>0</v>
      </c>
    </row>
    <row r="450" spans="1:37" ht="14.65" customHeight="1" x14ac:dyDescent="0.25">
      <c r="A450" s="39"/>
      <c r="B450" s="128">
        <v>9564069000112</v>
      </c>
      <c r="C450" s="124" t="s">
        <v>8077</v>
      </c>
      <c r="D450" s="121"/>
      <c r="E450" s="125" t="s">
        <v>7636</v>
      </c>
      <c r="F450" s="125" t="s">
        <v>160</v>
      </c>
      <c r="G450" s="125" t="s">
        <v>3324</v>
      </c>
      <c r="H450" s="126">
        <v>1000000</v>
      </c>
      <c r="I450" s="126">
        <v>10000</v>
      </c>
      <c r="J450" s="126">
        <v>10000</v>
      </c>
      <c r="K450" s="125" t="s">
        <v>211</v>
      </c>
      <c r="L450" s="125" t="s">
        <v>211</v>
      </c>
      <c r="M450" s="152">
        <v>1.5E-3</v>
      </c>
      <c r="N450" s="127" t="s">
        <v>44</v>
      </c>
      <c r="O450" s="154">
        <v>39811</v>
      </c>
      <c r="P450" s="152">
        <v>1.0278059318999999E-2</v>
      </c>
      <c r="Q450" s="152">
        <v>4.0437077629999998E-2</v>
      </c>
      <c r="R450" s="152">
        <v>0.11293190372</v>
      </c>
      <c r="S450" s="152">
        <v>0.24864063052999999</v>
      </c>
      <c r="T450" s="152">
        <v>0.41407412754</v>
      </c>
      <c r="U450" s="152">
        <v>0.97341334943999991</v>
      </c>
      <c r="V450" s="152">
        <v>0.99125350283000002</v>
      </c>
      <c r="W450" s="152">
        <v>0.98523649625000009</v>
      </c>
      <c r="X450" s="152">
        <v>0.98705037073000002</v>
      </c>
      <c r="Y450" s="152">
        <v>0.98724271044999989</v>
      </c>
      <c r="Z450" s="152">
        <v>7.9981025149999994E-4</v>
      </c>
      <c r="AA450" s="152">
        <v>2.0745455885000002E-3</v>
      </c>
      <c r="AB450" s="175">
        <v>-3.9119097148000002</v>
      </c>
      <c r="AC450" s="174">
        <v>-3.2863814950000001</v>
      </c>
      <c r="AD450" s="152">
        <v>0</v>
      </c>
      <c r="AE450" s="152">
        <v>-3.2731128584000003E-3</v>
      </c>
      <c r="AF450" s="178">
        <v>4.2845253999999997</v>
      </c>
      <c r="AG450" s="177">
        <v>1184388.608</v>
      </c>
      <c r="AH450" s="177">
        <v>88438.337509999998</v>
      </c>
      <c r="AI450" s="127">
        <v>0</v>
      </c>
      <c r="AJ450" s="127">
        <v>0</v>
      </c>
      <c r="AK450" s="127">
        <v>0</v>
      </c>
    </row>
    <row r="451" spans="1:37" ht="14.65" customHeight="1" x14ac:dyDescent="0.25">
      <c r="A451" s="39"/>
      <c r="B451" s="128">
        <v>34054934000128</v>
      </c>
      <c r="C451" s="124" t="s">
        <v>8077</v>
      </c>
      <c r="D451" s="121" t="s">
        <v>3267</v>
      </c>
      <c r="E451" s="125" t="s">
        <v>7636</v>
      </c>
      <c r="F451" s="125" t="s">
        <v>160</v>
      </c>
      <c r="G451" s="125" t="s">
        <v>3305</v>
      </c>
      <c r="H451" s="126" t="s">
        <v>44</v>
      </c>
      <c r="I451" s="126" t="s">
        <v>44</v>
      </c>
      <c r="J451" s="126" t="s">
        <v>44</v>
      </c>
      <c r="K451" s="125" t="s">
        <v>211</v>
      </c>
      <c r="L451" s="125" t="s">
        <v>211</v>
      </c>
      <c r="M451" s="152">
        <v>1.5E-3</v>
      </c>
      <c r="N451" s="127" t="s">
        <v>44</v>
      </c>
      <c r="O451" s="154">
        <v>43826</v>
      </c>
      <c r="P451" s="152">
        <v>1.0627522089999999E-2</v>
      </c>
      <c r="Q451" s="152">
        <v>4.1858167603999998E-2</v>
      </c>
      <c r="R451" s="152">
        <v>0.11836937431000001</v>
      </c>
      <c r="S451" s="152">
        <v>0.26683698021000002</v>
      </c>
      <c r="T451" s="152">
        <v>0.44094517530999999</v>
      </c>
      <c r="U451" s="152">
        <v>1.0065102323000001</v>
      </c>
      <c r="V451" s="152">
        <v>1.0260893637999999</v>
      </c>
      <c r="W451" s="152">
        <v>1.0326738837</v>
      </c>
      <c r="X451" s="152">
        <v>1.0592860050999999</v>
      </c>
      <c r="Y451" s="152">
        <v>1.0513091282</v>
      </c>
      <c r="Z451" s="152">
        <v>9.4156352962999998E-4</v>
      </c>
      <c r="AA451" s="152">
        <v>6.5350172105E-3</v>
      </c>
      <c r="AB451" s="175">
        <v>4.7891901094999998</v>
      </c>
      <c r="AC451" s="174">
        <v>0.54734989910999998</v>
      </c>
      <c r="AD451" s="152">
        <v>0</v>
      </c>
      <c r="AE451" s="152">
        <v>-8.9227144860999988E-3</v>
      </c>
      <c r="AF451" s="178">
        <v>1.6008629999999999</v>
      </c>
      <c r="AG451" s="177">
        <v>336060.19870000001</v>
      </c>
      <c r="AH451" s="177">
        <v>-203032.63013000001</v>
      </c>
      <c r="AI451" s="127">
        <v>0.11080615317999999</v>
      </c>
      <c r="AJ451" s="127">
        <v>0.28403483427000004</v>
      </c>
      <c r="AK451" s="127">
        <v>0</v>
      </c>
    </row>
    <row r="452" spans="1:37" ht="14.65" customHeight="1" x14ac:dyDescent="0.25">
      <c r="A452" s="39"/>
      <c r="B452" s="128">
        <v>5629904000102</v>
      </c>
      <c r="C452" s="124" t="s">
        <v>8077</v>
      </c>
      <c r="D452" s="121"/>
      <c r="E452" s="125" t="s">
        <v>7636</v>
      </c>
      <c r="F452" s="125" t="s">
        <v>160</v>
      </c>
      <c r="G452" s="125" t="s">
        <v>3324</v>
      </c>
      <c r="H452" s="126">
        <v>300000</v>
      </c>
      <c r="I452" s="126">
        <v>1000</v>
      </c>
      <c r="J452" s="126">
        <v>1000</v>
      </c>
      <c r="K452" s="125" t="s">
        <v>211</v>
      </c>
      <c r="L452" s="125" t="s">
        <v>211</v>
      </c>
      <c r="M452" s="152">
        <v>5.0000000000000001E-3</v>
      </c>
      <c r="N452" s="127" t="s">
        <v>44</v>
      </c>
      <c r="O452" s="154">
        <v>37837</v>
      </c>
      <c r="P452" s="152">
        <v>9.4775757188000007E-3</v>
      </c>
      <c r="Q452" s="152">
        <v>3.7000201418999998E-2</v>
      </c>
      <c r="R452" s="152">
        <v>0.10460388397999999</v>
      </c>
      <c r="S452" s="152">
        <v>0.23106382796</v>
      </c>
      <c r="T452" s="152">
        <v>0.38477942480999999</v>
      </c>
      <c r="U452" s="152">
        <v>0.89760123374</v>
      </c>
      <c r="V452" s="152">
        <v>0.90700370578</v>
      </c>
      <c r="W452" s="152">
        <v>0.91258148277000006</v>
      </c>
      <c r="X452" s="152">
        <v>0.91727420640000001</v>
      </c>
      <c r="Y452" s="152">
        <v>0.91739777253999999</v>
      </c>
      <c r="Z452" s="152">
        <v>1.0792378574E-3</v>
      </c>
      <c r="AA452" s="152">
        <v>2.4758007651999999E-3</v>
      </c>
      <c r="AB452" s="175">
        <v>-9.6995214852</v>
      </c>
      <c r="AC452" s="174">
        <v>-8.4784121388999996</v>
      </c>
      <c r="AD452" s="152">
        <v>-1.1065274414E-4</v>
      </c>
      <c r="AE452" s="152">
        <v>-3.9246152551000004E-3</v>
      </c>
      <c r="AF452" s="178">
        <v>8.4600202000000007</v>
      </c>
      <c r="AG452" s="177">
        <v>1020690.0777</v>
      </c>
      <c r="AH452" s="177">
        <v>-508048.63069000002</v>
      </c>
      <c r="AI452" s="127">
        <v>0</v>
      </c>
      <c r="AJ452" s="127">
        <v>0</v>
      </c>
      <c r="AK452" s="127">
        <v>0</v>
      </c>
    </row>
    <row r="453" spans="1:37" ht="14.65" customHeight="1" x14ac:dyDescent="0.25">
      <c r="A453" s="39"/>
      <c r="B453" s="128">
        <v>8674732000179</v>
      </c>
      <c r="C453" s="124" t="s">
        <v>8078</v>
      </c>
      <c r="D453" s="121" t="s">
        <v>3266</v>
      </c>
      <c r="E453" s="125" t="s">
        <v>7636</v>
      </c>
      <c r="F453" s="125" t="s">
        <v>160</v>
      </c>
      <c r="G453" s="125" t="s">
        <v>3324</v>
      </c>
      <c r="H453" s="126">
        <v>100000</v>
      </c>
      <c r="I453" s="126">
        <v>1000</v>
      </c>
      <c r="J453" s="126">
        <v>1000</v>
      </c>
      <c r="K453" s="125" t="s">
        <v>211</v>
      </c>
      <c r="L453" s="125" t="s">
        <v>211</v>
      </c>
      <c r="M453" s="152">
        <v>8.0000000000000002E-3</v>
      </c>
      <c r="N453" s="127" t="s">
        <v>44</v>
      </c>
      <c r="O453" s="154">
        <v>39262</v>
      </c>
      <c r="P453" s="152">
        <v>1.3490695778999999E-2</v>
      </c>
      <c r="Q453" s="152">
        <v>4.1853170851000002E-2</v>
      </c>
      <c r="R453" s="152">
        <v>9.1407007999999998E-2</v>
      </c>
      <c r="S453" s="152">
        <v>0.21449714323999999</v>
      </c>
      <c r="T453" s="152">
        <v>0.37297236544000001</v>
      </c>
      <c r="U453" s="152">
        <v>1.2776753818</v>
      </c>
      <c r="V453" s="152">
        <v>1.0259668759</v>
      </c>
      <c r="W453" s="152">
        <v>0.79744976683999991</v>
      </c>
      <c r="X453" s="152">
        <v>0.85150799490999995</v>
      </c>
      <c r="Y453" s="152">
        <v>0.889247177</v>
      </c>
      <c r="Z453" s="152">
        <v>3.1925445147999998E-2</v>
      </c>
      <c r="AA453" s="152">
        <v>1.7389533456999999E-2</v>
      </c>
      <c r="AB453" s="175">
        <v>-0.64017853461999996</v>
      </c>
      <c r="AC453" s="174">
        <v>-0.15987893883000001</v>
      </c>
      <c r="AD453" s="152">
        <v>-2.0588317676000001E-2</v>
      </c>
      <c r="AE453" s="152">
        <v>-3.2834595656999997E-2</v>
      </c>
      <c r="AF453" s="178">
        <v>4.9791829999999999</v>
      </c>
      <c r="AG453" s="177">
        <v>23529.264999999999</v>
      </c>
      <c r="AH453" s="177">
        <v>-4320.7426599999999</v>
      </c>
      <c r="AI453" s="127">
        <v>8.3935706138999991E-2</v>
      </c>
      <c r="AJ453" s="127">
        <v>3.6786556647999999E-2</v>
      </c>
      <c r="AK453" s="127">
        <v>1.9979422571000001E-3</v>
      </c>
    </row>
    <row r="454" spans="1:37" ht="14.65" customHeight="1" x14ac:dyDescent="0.25">
      <c r="A454" s="39"/>
      <c r="B454" s="128">
        <v>4228545000100</v>
      </c>
      <c r="C454" s="124" t="s">
        <v>8078</v>
      </c>
      <c r="D454" s="121" t="s">
        <v>3266</v>
      </c>
      <c r="E454" s="125" t="s">
        <v>7636</v>
      </c>
      <c r="F454" s="125" t="s">
        <v>160</v>
      </c>
      <c r="G454" s="125" t="s">
        <v>3305</v>
      </c>
      <c r="H454" s="126">
        <v>300000</v>
      </c>
      <c r="I454" s="126">
        <v>10000</v>
      </c>
      <c r="J454" s="126">
        <v>5000</v>
      </c>
      <c r="K454" s="125" t="s">
        <v>211</v>
      </c>
      <c r="L454" s="125" t="s">
        <v>211</v>
      </c>
      <c r="M454" s="152">
        <v>3.0000000000000001E-3</v>
      </c>
      <c r="N454" s="127" t="s">
        <v>44</v>
      </c>
      <c r="O454" s="154">
        <v>37258</v>
      </c>
      <c r="P454" s="152">
        <v>1.0673855817E-2</v>
      </c>
      <c r="Q454" s="152">
        <v>4.2623356213999999E-2</v>
      </c>
      <c r="R454" s="152">
        <v>0.11872970054</v>
      </c>
      <c r="S454" s="152">
        <v>0.27173200488999999</v>
      </c>
      <c r="T454" s="152">
        <v>0.45011913081999999</v>
      </c>
      <c r="U454" s="152">
        <v>1.0108984021</v>
      </c>
      <c r="V454" s="152">
        <v>1.0448467995999999</v>
      </c>
      <c r="W454" s="152">
        <v>1.0358174288999999</v>
      </c>
      <c r="X454" s="152">
        <v>1.078718211</v>
      </c>
      <c r="Y454" s="152">
        <v>1.0731818318999999</v>
      </c>
      <c r="Z454" s="152">
        <v>1.2352227934E-3</v>
      </c>
      <c r="AA454" s="152">
        <v>3.2904837366E-3</v>
      </c>
      <c r="AB454" s="175">
        <v>3.4175781405999999</v>
      </c>
      <c r="AC454" s="174">
        <v>2.3855953243000001</v>
      </c>
      <c r="AD454" s="152">
        <v>0</v>
      </c>
      <c r="AE454" s="152">
        <v>-1.2352631766999999E-2</v>
      </c>
      <c r="AF454" s="178">
        <v>14.2380437</v>
      </c>
      <c r="AG454" s="177">
        <v>997201.23692000005</v>
      </c>
      <c r="AH454" s="177">
        <v>-212067.44902999999</v>
      </c>
      <c r="AI454" s="127">
        <v>0.19462901377000003</v>
      </c>
      <c r="AJ454" s="127">
        <v>0.46060305663999995</v>
      </c>
      <c r="AK454" s="127">
        <v>0</v>
      </c>
    </row>
    <row r="455" spans="1:37" ht="14.65" customHeight="1" x14ac:dyDescent="0.25">
      <c r="A455" s="39"/>
      <c r="B455" s="128">
        <v>5629888000140</v>
      </c>
      <c r="C455" s="124" t="s">
        <v>8078</v>
      </c>
      <c r="D455" s="121" t="s">
        <v>3266</v>
      </c>
      <c r="E455" s="125" t="s">
        <v>7636</v>
      </c>
      <c r="F455" s="125" t="s">
        <v>160</v>
      </c>
      <c r="G455" s="125" t="s">
        <v>3324</v>
      </c>
      <c r="H455" s="126">
        <v>100000</v>
      </c>
      <c r="I455" s="126">
        <v>1000</v>
      </c>
      <c r="J455" s="126">
        <v>1000</v>
      </c>
      <c r="K455" s="125" t="s">
        <v>211</v>
      </c>
      <c r="L455" s="125" t="s">
        <v>211</v>
      </c>
      <c r="M455" s="152">
        <v>6.9999999999999993E-3</v>
      </c>
      <c r="N455" s="127" t="s">
        <v>44</v>
      </c>
      <c r="O455" s="154">
        <v>37837</v>
      </c>
      <c r="P455" s="152">
        <v>1.0759820516000001E-2</v>
      </c>
      <c r="Q455" s="152">
        <v>3.6820964555000002E-2</v>
      </c>
      <c r="R455" s="152">
        <v>9.4788274740999989E-2</v>
      </c>
      <c r="S455" s="152">
        <v>0.21488278718000001</v>
      </c>
      <c r="T455" s="152">
        <v>0.36754251326999998</v>
      </c>
      <c r="U455" s="152">
        <v>1.0190399376000001</v>
      </c>
      <c r="V455" s="152">
        <v>0.90260998646000001</v>
      </c>
      <c r="W455" s="152">
        <v>0.82694849383000002</v>
      </c>
      <c r="X455" s="152">
        <v>0.85303891922000008</v>
      </c>
      <c r="Y455" s="152">
        <v>0.87630122934999999</v>
      </c>
      <c r="Z455" s="152">
        <v>5.3384251324999996E-3</v>
      </c>
      <c r="AA455" s="152">
        <v>3.9304211160000003E-3</v>
      </c>
      <c r="AB455" s="175">
        <v>-3.4080554053999998</v>
      </c>
      <c r="AC455" s="174">
        <v>-1.5524614355999999</v>
      </c>
      <c r="AD455" s="152">
        <v>-1.5034003641999998E-3</v>
      </c>
      <c r="AE455" s="152">
        <v>-5.2509692968999997E-3</v>
      </c>
      <c r="AF455" s="178">
        <v>8.5955472000000004</v>
      </c>
      <c r="AG455" s="177">
        <v>13080.655629999999</v>
      </c>
      <c r="AH455" s="177">
        <v>-21489.054049999999</v>
      </c>
      <c r="AI455" s="127">
        <v>2.2043550024999997E-2</v>
      </c>
      <c r="AJ455" s="127">
        <v>0.11262325035</v>
      </c>
      <c r="AK455" s="127">
        <v>0</v>
      </c>
    </row>
    <row r="456" spans="1:37" ht="14.65" customHeight="1" x14ac:dyDescent="0.25">
      <c r="A456" s="39"/>
      <c r="B456" s="128">
        <v>5629893000152</v>
      </c>
      <c r="C456" s="124" t="s">
        <v>8078</v>
      </c>
      <c r="D456" s="121"/>
      <c r="E456" s="125" t="s">
        <v>7636</v>
      </c>
      <c r="F456" s="125" t="s">
        <v>160</v>
      </c>
      <c r="G456" s="125" t="s">
        <v>3328</v>
      </c>
      <c r="H456" s="126">
        <v>100000</v>
      </c>
      <c r="I456" s="126">
        <v>1000</v>
      </c>
      <c r="J456" s="126">
        <v>1000</v>
      </c>
      <c r="K456" s="125" t="s">
        <v>211</v>
      </c>
      <c r="L456" s="125" t="s">
        <v>211</v>
      </c>
      <c r="M456" s="152">
        <v>5.0000000000000001E-3</v>
      </c>
      <c r="N456" s="127" t="s">
        <v>44</v>
      </c>
      <c r="O456" s="154">
        <v>37837</v>
      </c>
      <c r="P456" s="152">
        <v>9.4928543657999999E-3</v>
      </c>
      <c r="Q456" s="152">
        <v>3.7138635810999999E-2</v>
      </c>
      <c r="R456" s="152">
        <v>0.10502533919</v>
      </c>
      <c r="S456" s="152">
        <v>0.23574325826999998</v>
      </c>
      <c r="T456" s="152">
        <v>0.39355488739</v>
      </c>
      <c r="U456" s="152">
        <v>0.89904824221000001</v>
      </c>
      <c r="V456" s="152">
        <v>0.91039721452</v>
      </c>
      <c r="W456" s="152">
        <v>0.91625832733000001</v>
      </c>
      <c r="X456" s="152">
        <v>0.93585054851999994</v>
      </c>
      <c r="Y456" s="152">
        <v>0.93832038251000005</v>
      </c>
      <c r="Z456" s="152">
        <v>8.2285149546999998E-4</v>
      </c>
      <c r="AA456" s="152">
        <v>2.4891710544000002E-3</v>
      </c>
      <c r="AB456" s="175">
        <v>-14.474330658</v>
      </c>
      <c r="AC456" s="174">
        <v>-7.2098222622000003</v>
      </c>
      <c r="AD456" s="152">
        <v>0</v>
      </c>
      <c r="AE456" s="152">
        <v>-1.536081906E-3</v>
      </c>
      <c r="AF456" s="178">
        <v>8.4904086000000003</v>
      </c>
      <c r="AG456" s="177">
        <v>28100.340459999999</v>
      </c>
      <c r="AH456" s="177">
        <v>-85654.990300000005</v>
      </c>
      <c r="AI456" s="127">
        <v>7.9375018948000002E-4</v>
      </c>
      <c r="AJ456" s="127">
        <v>3.6946449196E-2</v>
      </c>
      <c r="AK456" s="127">
        <v>0</v>
      </c>
    </row>
    <row r="457" spans="1:37" ht="14.65" customHeight="1" x14ac:dyDescent="0.25">
      <c r="A457" s="39"/>
      <c r="B457" s="128">
        <v>5629872000137</v>
      </c>
      <c r="C457" s="124" t="s">
        <v>8078</v>
      </c>
      <c r="D457" s="121"/>
      <c r="E457" s="125" t="s">
        <v>7636</v>
      </c>
      <c r="F457" s="125" t="s">
        <v>363</v>
      </c>
      <c r="G457" s="125" t="s">
        <v>363</v>
      </c>
      <c r="H457" s="126">
        <v>30000</v>
      </c>
      <c r="I457" s="126">
        <v>1000</v>
      </c>
      <c r="J457" s="126">
        <v>1000</v>
      </c>
      <c r="K457" s="125" t="s">
        <v>211</v>
      </c>
      <c r="L457" s="125" t="s">
        <v>211</v>
      </c>
      <c r="M457" s="152">
        <v>6.9999999999999993E-3</v>
      </c>
      <c r="N457" s="127" t="s">
        <v>44</v>
      </c>
      <c r="O457" s="154">
        <v>37834</v>
      </c>
      <c r="P457" s="152">
        <v>-3.8774554732000002E-3</v>
      </c>
      <c r="Q457" s="152">
        <v>-6.9323122626999994E-2</v>
      </c>
      <c r="R457" s="152">
        <v>0.15156151370000001</v>
      </c>
      <c r="S457" s="152">
        <v>0.26858896400999999</v>
      </c>
      <c r="T457" s="152">
        <v>0.3244400811</v>
      </c>
      <c r="U457" s="152">
        <v>-0.36722564079999997</v>
      </c>
      <c r="V457" s="152">
        <v>-1.6993509955999999</v>
      </c>
      <c r="W457" s="152">
        <v>1.3222475652000001</v>
      </c>
      <c r="X457" s="152">
        <v>1.0662410078</v>
      </c>
      <c r="Y457" s="152">
        <v>0.77353566364000004</v>
      </c>
      <c r="Z457" s="152">
        <v>0.13048454273000001</v>
      </c>
      <c r="AA457" s="152">
        <v>0.14982790784</v>
      </c>
      <c r="AB457" s="175">
        <v>0.32211918020000002</v>
      </c>
      <c r="AC457" s="174">
        <v>-0.30511175127000001</v>
      </c>
      <c r="AD457" s="152">
        <v>-8.2242198236E-2</v>
      </c>
      <c r="AE457" s="152">
        <v>-0.44333657123999998</v>
      </c>
      <c r="AF457" s="178">
        <v>2.7129525999999999</v>
      </c>
      <c r="AG457" s="177">
        <v>16132.85433</v>
      </c>
      <c r="AH457" s="177">
        <v>624.13238000000001</v>
      </c>
      <c r="AI457" s="127">
        <v>0</v>
      </c>
      <c r="AJ457" s="127">
        <v>0</v>
      </c>
      <c r="AK457" s="127">
        <v>0</v>
      </c>
    </row>
    <row r="458" spans="1:37" ht="14.65" customHeight="1" x14ac:dyDescent="0.25">
      <c r="A458" s="39"/>
      <c r="B458" s="128">
        <v>7192395000110</v>
      </c>
      <c r="C458" s="124" t="s">
        <v>8078</v>
      </c>
      <c r="D458" s="121" t="s">
        <v>3267</v>
      </c>
      <c r="E458" s="125" t="s">
        <v>7636</v>
      </c>
      <c r="F458" s="125" t="s">
        <v>160</v>
      </c>
      <c r="G458" s="125" t="s">
        <v>3305</v>
      </c>
      <c r="H458" s="126">
        <v>100000</v>
      </c>
      <c r="I458" s="126">
        <v>10000</v>
      </c>
      <c r="J458" s="126">
        <v>1000</v>
      </c>
      <c r="K458" s="125" t="s">
        <v>211</v>
      </c>
      <c r="L458" s="125" t="s">
        <v>211</v>
      </c>
      <c r="M458" s="152">
        <v>5.0000000000000001E-3</v>
      </c>
      <c r="N458" s="127" t="s">
        <v>8079</v>
      </c>
      <c r="O458" s="154">
        <v>38929</v>
      </c>
      <c r="P458" s="152">
        <v>1.0718253174000001E-2</v>
      </c>
      <c r="Q458" s="152">
        <v>4.2379814738999995E-2</v>
      </c>
      <c r="R458" s="152">
        <v>0.11834051442</v>
      </c>
      <c r="S458" s="152">
        <v>0.27411633359999998</v>
      </c>
      <c r="T458" s="152">
        <v>0.44993783884999999</v>
      </c>
      <c r="U458" s="152">
        <v>1.0151031822000001</v>
      </c>
      <c r="V458" s="152">
        <v>1.0388767505000001</v>
      </c>
      <c r="W458" s="152">
        <v>1.0324221052</v>
      </c>
      <c r="X458" s="152">
        <v>1.0881834883999999</v>
      </c>
      <c r="Y458" s="152">
        <v>1.0727495924000001</v>
      </c>
      <c r="Z458" s="152">
        <v>1.3169138436E-3</v>
      </c>
      <c r="AA458" s="152">
        <v>2.6196360446000002E-3</v>
      </c>
      <c r="AB458" s="175">
        <v>2.8992929523000002</v>
      </c>
      <c r="AC458" s="174">
        <v>0.92315943422000002</v>
      </c>
      <c r="AD458" s="152">
        <v>0</v>
      </c>
      <c r="AE458" s="152">
        <v>-1.4493357962999999E-2</v>
      </c>
      <c r="AF458" s="178">
        <v>6.043628</v>
      </c>
      <c r="AG458" s="177">
        <v>1030498.987</v>
      </c>
      <c r="AH458" s="177">
        <v>-269947.10599000001</v>
      </c>
      <c r="AI458" s="127">
        <v>0.27887441439999999</v>
      </c>
      <c r="AJ458" s="127">
        <v>0.46966717922999995</v>
      </c>
      <c r="AK458" s="127">
        <v>5.2137338814999999E-4</v>
      </c>
    </row>
    <row r="459" spans="1:37" ht="14.65" customHeight="1" x14ac:dyDescent="0.25">
      <c r="A459" s="39"/>
      <c r="B459" s="128">
        <v>34081049000138</v>
      </c>
      <c r="C459" s="124" t="s">
        <v>8080</v>
      </c>
      <c r="D459" s="121"/>
      <c r="E459" s="125" t="s">
        <v>7636</v>
      </c>
      <c r="F459" s="125" t="s">
        <v>160</v>
      </c>
      <c r="G459" s="125" t="s">
        <v>6163</v>
      </c>
      <c r="H459" s="126" t="s">
        <v>44</v>
      </c>
      <c r="I459" s="126" t="s">
        <v>44</v>
      </c>
      <c r="J459" s="126" t="s">
        <v>44</v>
      </c>
      <c r="K459" s="125" t="s">
        <v>211</v>
      </c>
      <c r="L459" s="125" t="s">
        <v>211</v>
      </c>
      <c r="M459" s="152">
        <v>1.3500000000000001E-3</v>
      </c>
      <c r="N459" s="127" t="s">
        <v>44</v>
      </c>
      <c r="O459" s="154">
        <v>43769</v>
      </c>
      <c r="P459" s="152">
        <v>1.0131316076000001E-2</v>
      </c>
      <c r="Q459" s="152">
        <v>3.9582867983000002E-2</v>
      </c>
      <c r="R459" s="152">
        <v>0.11110771152</v>
      </c>
      <c r="S459" s="152">
        <v>0.24519737594999999</v>
      </c>
      <c r="T459" s="152">
        <v>0.40837096428000003</v>
      </c>
      <c r="U459" s="152">
        <v>0.95951560596999996</v>
      </c>
      <c r="V459" s="152">
        <v>0.97031385153000005</v>
      </c>
      <c r="W459" s="152">
        <v>0.96932194356000001</v>
      </c>
      <c r="X459" s="152">
        <v>0.97338138306999999</v>
      </c>
      <c r="Y459" s="152">
        <v>0.97364512977999995</v>
      </c>
      <c r="Z459" s="152">
        <v>9.7697160773999991E-4</v>
      </c>
      <c r="AA459" s="152">
        <v>2.7489754741E-3</v>
      </c>
      <c r="AB459" s="175">
        <v>-4.3902692775999999</v>
      </c>
      <c r="AC459" s="174">
        <v>-2.5341034029</v>
      </c>
      <c r="AD459" s="152">
        <v>0</v>
      </c>
      <c r="AE459" s="152">
        <v>-2.1024571570000001E-3</v>
      </c>
      <c r="AF459" s="178">
        <v>1.5651811</v>
      </c>
      <c r="AG459" s="177">
        <v>330452.52432000003</v>
      </c>
      <c r="AH459" s="177">
        <v>-256687.36903</v>
      </c>
      <c r="AI459" s="127">
        <v>0</v>
      </c>
      <c r="AJ459" s="127">
        <v>0</v>
      </c>
      <c r="AK459" s="127">
        <v>0</v>
      </c>
    </row>
    <row r="460" spans="1:37" ht="14.65" customHeight="1" x14ac:dyDescent="0.25">
      <c r="A460" s="39"/>
      <c r="B460" s="128">
        <v>7192409000104</v>
      </c>
      <c r="C460" s="124" t="s">
        <v>8081</v>
      </c>
      <c r="D460" s="121"/>
      <c r="E460" s="125" t="s">
        <v>7636</v>
      </c>
      <c r="F460" s="125" t="s">
        <v>160</v>
      </c>
      <c r="G460" s="125" t="s">
        <v>3328</v>
      </c>
      <c r="H460" s="126" t="s">
        <v>44</v>
      </c>
      <c r="I460" s="126" t="s">
        <v>44</v>
      </c>
      <c r="J460" s="126" t="s">
        <v>44</v>
      </c>
      <c r="K460" s="125" t="s">
        <v>211</v>
      </c>
      <c r="L460" s="125" t="s">
        <v>211</v>
      </c>
      <c r="M460" s="152">
        <v>2.5000000000000001E-3</v>
      </c>
      <c r="N460" s="127" t="s">
        <v>44</v>
      </c>
      <c r="O460" s="154">
        <v>38929</v>
      </c>
      <c r="P460" s="152">
        <v>1.0478993263000001E-2</v>
      </c>
      <c r="Q460" s="152">
        <v>4.1508253860000004E-2</v>
      </c>
      <c r="R460" s="152">
        <v>0.11649074215000001</v>
      </c>
      <c r="S460" s="152">
        <v>0.26309648073999997</v>
      </c>
      <c r="T460" s="152">
        <v>0.43673268633000001</v>
      </c>
      <c r="U460" s="152">
        <v>0.9924433800600001</v>
      </c>
      <c r="V460" s="152">
        <v>1.0175117600999999</v>
      </c>
      <c r="W460" s="152">
        <v>1.0162843877999999</v>
      </c>
      <c r="X460" s="152">
        <v>1.0444370185</v>
      </c>
      <c r="Y460" s="152">
        <v>1.0412656388999999</v>
      </c>
      <c r="Z460" s="152">
        <v>1.0169410296000001E-3</v>
      </c>
      <c r="AA460" s="152">
        <v>2.1990099055000001E-3</v>
      </c>
      <c r="AB460" s="175">
        <v>2.1637679803999998</v>
      </c>
      <c r="AC460" s="174">
        <v>0.73885995825999995</v>
      </c>
      <c r="AD460" s="152">
        <v>0</v>
      </c>
      <c r="AE460" s="152">
        <v>-3.3093609930000003E-3</v>
      </c>
      <c r="AF460" s="178">
        <v>5.9417822999999999</v>
      </c>
      <c r="AG460" s="177">
        <v>4430635.4117999999</v>
      </c>
      <c r="AH460" s="177">
        <v>-638040.15009000001</v>
      </c>
      <c r="AI460" s="127">
        <v>0.12076071423</v>
      </c>
      <c r="AJ460" s="127">
        <v>0.26785638529</v>
      </c>
      <c r="AK460" s="127">
        <v>0</v>
      </c>
    </row>
    <row r="461" spans="1:37" ht="14.65" customHeight="1" x14ac:dyDescent="0.25">
      <c r="A461" s="39"/>
      <c r="B461" s="128">
        <v>28515917000148</v>
      </c>
      <c r="C461" s="124" t="s">
        <v>8082</v>
      </c>
      <c r="D461" s="121" t="s">
        <v>3266</v>
      </c>
      <c r="E461" s="125" t="s">
        <v>7636</v>
      </c>
      <c r="F461" s="125" t="s">
        <v>160</v>
      </c>
      <c r="G461" s="125" t="s">
        <v>3301</v>
      </c>
      <c r="H461" s="126" t="s">
        <v>44</v>
      </c>
      <c r="I461" s="126" t="s">
        <v>44</v>
      </c>
      <c r="J461" s="126" t="s">
        <v>44</v>
      </c>
      <c r="K461" s="125" t="s">
        <v>220</v>
      </c>
      <c r="L461" s="125" t="s">
        <v>3251</v>
      </c>
      <c r="M461" s="152">
        <v>6.9999999999999993E-3</v>
      </c>
      <c r="N461" s="127" t="s">
        <v>44</v>
      </c>
      <c r="O461" s="154">
        <v>43126</v>
      </c>
      <c r="P461" s="152">
        <v>8.7963105780000002E-3</v>
      </c>
      <c r="Q461" s="152">
        <v>5.5716804645E-2</v>
      </c>
      <c r="R461" s="152">
        <v>0.11486680178</v>
      </c>
      <c r="S461" s="152">
        <v>0.23249405876000001</v>
      </c>
      <c r="T461" s="152">
        <v>0.37309700817000002</v>
      </c>
      <c r="U461" s="152">
        <v>0.83308004718999995</v>
      </c>
      <c r="V461" s="152">
        <v>1.3658127888000002</v>
      </c>
      <c r="W461" s="152">
        <v>1.0021168650000001</v>
      </c>
      <c r="X461" s="152">
        <v>0.92295191817</v>
      </c>
      <c r="Y461" s="152">
        <v>0.88954435234000007</v>
      </c>
      <c r="Z461" s="152">
        <v>2.9114415965000001E-2</v>
      </c>
      <c r="AA461" s="152">
        <v>5.2203011465999996E-2</v>
      </c>
      <c r="AB461" s="175">
        <v>2.2064448776000001E-2</v>
      </c>
      <c r="AC461" s="174">
        <v>-6.8289979198000006E-2</v>
      </c>
      <c r="AD461" s="152">
        <v>-2.9055403267000002E-2</v>
      </c>
      <c r="AE461" s="152">
        <v>-0.20650655536999998</v>
      </c>
      <c r="AF461" s="178">
        <v>1.7038146999999999</v>
      </c>
      <c r="AG461" s="177">
        <v>14446.208640000001</v>
      </c>
      <c r="AH461" s="177">
        <v>-4466.1496299999999</v>
      </c>
      <c r="AI461" s="127">
        <v>0</v>
      </c>
      <c r="AJ461" s="127">
        <v>0</v>
      </c>
      <c r="AK461" s="127">
        <v>0.95038224509000002</v>
      </c>
    </row>
    <row r="462" spans="1:37" ht="14.65" customHeight="1" x14ac:dyDescent="0.25">
      <c r="A462" s="39"/>
      <c r="B462" s="128">
        <v>54829603000120</v>
      </c>
      <c r="C462" s="124" t="s">
        <v>8083</v>
      </c>
      <c r="D462" s="121"/>
      <c r="E462" s="125" t="s">
        <v>7636</v>
      </c>
      <c r="F462" s="125" t="s">
        <v>160</v>
      </c>
      <c r="G462" s="125" t="s">
        <v>3305</v>
      </c>
      <c r="H462" s="126" t="s">
        <v>44</v>
      </c>
      <c r="I462" s="126" t="s">
        <v>44</v>
      </c>
      <c r="J462" s="126" t="s">
        <v>44</v>
      </c>
      <c r="K462" s="125" t="s">
        <v>210</v>
      </c>
      <c r="L462" s="125" t="s">
        <v>3312</v>
      </c>
      <c r="M462" s="152">
        <v>8.0000000000000002E-3</v>
      </c>
      <c r="N462" s="127" t="s">
        <v>44</v>
      </c>
      <c r="O462" s="154">
        <v>45412</v>
      </c>
      <c r="P462" s="152">
        <v>7.2050863527999996E-3</v>
      </c>
      <c r="Q462" s="152">
        <v>4.0271750237999997E-2</v>
      </c>
      <c r="R462" s="152">
        <v>0.11915149999000001</v>
      </c>
      <c r="S462" s="152" t="s">
        <v>44</v>
      </c>
      <c r="T462" s="152" t="s">
        <v>44</v>
      </c>
      <c r="U462" s="152">
        <v>0.6823785524199999</v>
      </c>
      <c r="V462" s="152">
        <v>0.9872007530800001</v>
      </c>
      <c r="W462" s="152">
        <v>1.0394972766999999</v>
      </c>
      <c r="X462" s="152" t="s">
        <v>44</v>
      </c>
      <c r="Y462" s="152" t="s">
        <v>44</v>
      </c>
      <c r="Z462" s="152">
        <v>1.5558691236999999E-2</v>
      </c>
      <c r="AA462" s="152">
        <v>1.5558691236999999E-2</v>
      </c>
      <c r="AB462" s="175">
        <v>0.27007239442999997</v>
      </c>
      <c r="AC462" s="174">
        <v>0.27007239442999997</v>
      </c>
      <c r="AD462" s="152">
        <v>-8.9518434934000007E-3</v>
      </c>
      <c r="AE462" s="152">
        <v>-8.9518434934000007E-3</v>
      </c>
      <c r="AF462" s="178">
        <v>1.1191515000000001</v>
      </c>
      <c r="AG462" s="177">
        <v>5921045.5142000001</v>
      </c>
      <c r="AH462" s="177">
        <v>1540650.8696999999</v>
      </c>
      <c r="AI462" s="127">
        <v>0.64053799986000004</v>
      </c>
      <c r="AJ462" s="127">
        <v>1.3814751125E-2</v>
      </c>
      <c r="AK462" s="127">
        <v>0</v>
      </c>
    </row>
    <row r="463" spans="1:37" ht="14.65" customHeight="1" x14ac:dyDescent="0.25">
      <c r="A463" s="39"/>
      <c r="B463" s="128">
        <v>32388012000121</v>
      </c>
      <c r="C463" s="124" t="s">
        <v>8084</v>
      </c>
      <c r="D463" s="121" t="s">
        <v>3267</v>
      </c>
      <c r="E463" s="125" t="s">
        <v>7636</v>
      </c>
      <c r="F463" s="125" t="s">
        <v>160</v>
      </c>
      <c r="G463" s="125" t="s">
        <v>3305</v>
      </c>
      <c r="H463" s="126" t="s">
        <v>44</v>
      </c>
      <c r="I463" s="126" t="s">
        <v>44</v>
      </c>
      <c r="J463" s="126" t="s">
        <v>44</v>
      </c>
      <c r="K463" s="125" t="s">
        <v>210</v>
      </c>
      <c r="L463" s="125" t="s">
        <v>3312</v>
      </c>
      <c r="M463" s="152">
        <v>5.0000000000000001E-3</v>
      </c>
      <c r="N463" s="127" t="s">
        <v>44</v>
      </c>
      <c r="O463" s="154">
        <v>43677</v>
      </c>
      <c r="P463" s="152">
        <v>7.9650802436000007E-3</v>
      </c>
      <c r="Q463" s="152">
        <v>4.1273524837000003E-2</v>
      </c>
      <c r="R463" s="152">
        <v>0.13061142301000001</v>
      </c>
      <c r="S463" s="152">
        <v>0.36284528416999995</v>
      </c>
      <c r="T463" s="152">
        <v>0.48690591912999998</v>
      </c>
      <c r="U463" s="152">
        <v>0.75435597304000002</v>
      </c>
      <c r="V463" s="152">
        <v>1.0117577349</v>
      </c>
      <c r="W463" s="152">
        <v>1.1394755293000001</v>
      </c>
      <c r="X463" s="152">
        <v>1.4404185329000001</v>
      </c>
      <c r="Y463" s="152">
        <v>1.1608895299999999</v>
      </c>
      <c r="Z463" s="152">
        <v>1.8090948289999999E-2</v>
      </c>
      <c r="AA463" s="152">
        <v>1.6891142213000001E-2</v>
      </c>
      <c r="AB463" s="175">
        <v>0.80505929746000005</v>
      </c>
      <c r="AC463" s="174">
        <v>0.94528141853000003</v>
      </c>
      <c r="AD463" s="152">
        <v>-9.3004884924000001E-3</v>
      </c>
      <c r="AE463" s="152">
        <v>-2.0199193273999997E-2</v>
      </c>
      <c r="AF463" s="178">
        <v>1.758005</v>
      </c>
      <c r="AG463" s="177">
        <v>7083437.2866000002</v>
      </c>
      <c r="AH463" s="177">
        <v>-963161.38846000005</v>
      </c>
      <c r="AI463" s="127">
        <v>0.83446205311999999</v>
      </c>
      <c r="AJ463" s="127">
        <v>1.2885525909E-2</v>
      </c>
      <c r="AK463" s="127">
        <v>0</v>
      </c>
    </row>
    <row r="464" spans="1:37" ht="14.65" customHeight="1" x14ac:dyDescent="0.25">
      <c r="A464" s="39"/>
      <c r="B464" s="128">
        <v>44315861000134</v>
      </c>
      <c r="C464" s="124" t="s">
        <v>8085</v>
      </c>
      <c r="D464" s="121"/>
      <c r="E464" s="125" t="s">
        <v>375</v>
      </c>
      <c r="F464" s="125" t="s">
        <v>160</v>
      </c>
      <c r="G464" s="125" t="s">
        <v>3305</v>
      </c>
      <c r="H464" s="126" t="s">
        <v>44</v>
      </c>
      <c r="I464" s="126" t="s">
        <v>44</v>
      </c>
      <c r="J464" s="126" t="s">
        <v>44</v>
      </c>
      <c r="K464" s="125" t="s">
        <v>210</v>
      </c>
      <c r="L464" s="125" t="s">
        <v>3312</v>
      </c>
      <c r="M464" s="152">
        <v>5.0000000000000001E-3</v>
      </c>
      <c r="N464" s="127" t="s">
        <v>44</v>
      </c>
      <c r="O464" s="154">
        <v>44560</v>
      </c>
      <c r="P464" s="152">
        <v>1.4541229711999998E-2</v>
      </c>
      <c r="Q464" s="152">
        <v>5.2597683640000004E-2</v>
      </c>
      <c r="R464" s="152">
        <v>9.9412738441999993E-2</v>
      </c>
      <c r="S464" s="152">
        <v>0.26042341089999999</v>
      </c>
      <c r="T464" s="152">
        <v>0.34687093023000004</v>
      </c>
      <c r="U464" s="152">
        <v>1.3771692378</v>
      </c>
      <c r="V464" s="152">
        <v>1.2893522777999999</v>
      </c>
      <c r="W464" s="152">
        <v>0.8672930755199999</v>
      </c>
      <c r="X464" s="152">
        <v>1.0338255003000001</v>
      </c>
      <c r="Y464" s="152">
        <v>0.82701568284000004</v>
      </c>
      <c r="Z464" s="152">
        <v>2.4928204679000001E-2</v>
      </c>
      <c r="AA464" s="152">
        <v>2.4299533280999999E-2</v>
      </c>
      <c r="AB464" s="175">
        <v>-0.53810339969999998</v>
      </c>
      <c r="AC464" s="174">
        <v>-0.31508868124</v>
      </c>
      <c r="AD464" s="152">
        <v>-1.8407742365999999E-2</v>
      </c>
      <c r="AE464" s="152">
        <v>-1.8407742365999999E-2</v>
      </c>
      <c r="AF464" s="178">
        <v>1.4283379</v>
      </c>
      <c r="AG464" s="177">
        <v>478087.36463999999</v>
      </c>
      <c r="AH464" s="177">
        <v>-130480.21694</v>
      </c>
      <c r="AI464" s="127">
        <v>0.88338008213999997</v>
      </c>
      <c r="AJ464" s="127">
        <v>2.4082523838999999E-2</v>
      </c>
      <c r="AK464" s="127">
        <v>0</v>
      </c>
    </row>
    <row r="465" spans="1:37" ht="14.65" customHeight="1" x14ac:dyDescent="0.25">
      <c r="A465" s="39"/>
      <c r="B465" s="128">
        <v>54853464000170</v>
      </c>
      <c r="C465" s="124" t="s">
        <v>8086</v>
      </c>
      <c r="D465" s="121"/>
      <c r="E465" s="125" t="s">
        <v>7636</v>
      </c>
      <c r="F465" s="125" t="s">
        <v>160</v>
      </c>
      <c r="G465" s="125" t="s">
        <v>3305</v>
      </c>
      <c r="H465" s="126" t="s">
        <v>44</v>
      </c>
      <c r="I465" s="126" t="s">
        <v>44</v>
      </c>
      <c r="J465" s="126" t="s">
        <v>44</v>
      </c>
      <c r="K465" s="125" t="s">
        <v>210</v>
      </c>
      <c r="L465" s="125" t="s">
        <v>3312</v>
      </c>
      <c r="M465" s="152">
        <v>8.0000000000000002E-3</v>
      </c>
      <c r="N465" s="127" t="s">
        <v>8087</v>
      </c>
      <c r="O465" s="154">
        <v>45412</v>
      </c>
      <c r="P465" s="152">
        <v>1.4054681382000001E-2</v>
      </c>
      <c r="Q465" s="152">
        <v>5.1831253817000003E-2</v>
      </c>
      <c r="R465" s="152">
        <v>9.5355400000999999E-2</v>
      </c>
      <c r="S465" s="152" t="s">
        <v>44</v>
      </c>
      <c r="T465" s="152" t="s">
        <v>44</v>
      </c>
      <c r="U465" s="152">
        <v>1.3310892702999999</v>
      </c>
      <c r="V465" s="152">
        <v>1.2705644154</v>
      </c>
      <c r="W465" s="152">
        <v>0.83189618784999997</v>
      </c>
      <c r="X465" s="152" t="s">
        <v>44</v>
      </c>
      <c r="Y465" s="152" t="s">
        <v>44</v>
      </c>
      <c r="Z465" s="152">
        <v>2.4917769630999998E-2</v>
      </c>
      <c r="AA465" s="152">
        <v>2.4917769630999998E-2</v>
      </c>
      <c r="AB465" s="175">
        <v>-0.68530023792999994</v>
      </c>
      <c r="AC465" s="174">
        <v>-0.68530023792999994</v>
      </c>
      <c r="AD465" s="152">
        <v>-1.8635366673E-2</v>
      </c>
      <c r="AE465" s="152">
        <v>-1.8635366673E-2</v>
      </c>
      <c r="AF465" s="178">
        <v>1.0953554000000001</v>
      </c>
      <c r="AG465" s="177">
        <v>403815.80667000002</v>
      </c>
      <c r="AH465" s="177">
        <v>80559.16214</v>
      </c>
      <c r="AI465" s="127">
        <v>0.88364435759000004</v>
      </c>
      <c r="AJ465" s="127">
        <v>2.4089728461000003E-2</v>
      </c>
      <c r="AK465" s="127">
        <v>0</v>
      </c>
    </row>
    <row r="466" spans="1:37" ht="14.65" customHeight="1" x14ac:dyDescent="0.25">
      <c r="A466" s="39"/>
      <c r="B466" s="128">
        <v>34109825000160</v>
      </c>
      <c r="C466" s="124" t="s">
        <v>8088</v>
      </c>
      <c r="D466" s="121"/>
      <c r="E466" s="125" t="s">
        <v>7636</v>
      </c>
      <c r="F466" s="125" t="s">
        <v>160</v>
      </c>
      <c r="G466" s="125" t="s">
        <v>3305</v>
      </c>
      <c r="H466" s="126" t="s">
        <v>44</v>
      </c>
      <c r="I466" s="126" t="s">
        <v>44</v>
      </c>
      <c r="J466" s="126" t="s">
        <v>44</v>
      </c>
      <c r="K466" s="125" t="s">
        <v>211</v>
      </c>
      <c r="L466" s="125" t="s">
        <v>211</v>
      </c>
      <c r="M466" s="152">
        <v>1.5E-3</v>
      </c>
      <c r="N466" s="127" t="s">
        <v>44</v>
      </c>
      <c r="O466" s="154">
        <v>43826</v>
      </c>
      <c r="P466" s="152">
        <v>1.0960390733000001E-2</v>
      </c>
      <c r="Q466" s="152">
        <v>4.3071027548999996E-2</v>
      </c>
      <c r="R466" s="152">
        <v>0.12179628241</v>
      </c>
      <c r="S466" s="152">
        <v>0.28048514671000002</v>
      </c>
      <c r="T466" s="152">
        <v>0.46214630368999998</v>
      </c>
      <c r="U466" s="152">
        <v>1.0380355204</v>
      </c>
      <c r="V466" s="152">
        <v>1.0558207820000001</v>
      </c>
      <c r="W466" s="152">
        <v>1.0625707933999999</v>
      </c>
      <c r="X466" s="152">
        <v>1.1134663205999999</v>
      </c>
      <c r="Y466" s="152">
        <v>1.1018572258000001</v>
      </c>
      <c r="Z466" s="152">
        <v>4.2418524453999998E-3</v>
      </c>
      <c r="AA466" s="152">
        <v>4.4589273197000005E-3</v>
      </c>
      <c r="AB466" s="175">
        <v>1.539797866</v>
      </c>
      <c r="AC466" s="174">
        <v>2.4225373857000001</v>
      </c>
      <c r="AD466" s="152">
        <v>-1.8838486643999999E-3</v>
      </c>
      <c r="AE466" s="152">
        <v>-1.478827898E-2</v>
      </c>
      <c r="AF466" s="178">
        <v>1.6460634000000001</v>
      </c>
      <c r="AG466" s="177">
        <v>1068103.7109999999</v>
      </c>
      <c r="AH466" s="177">
        <v>-273134.84545000002</v>
      </c>
      <c r="AI466" s="127">
        <v>0.27280556461</v>
      </c>
      <c r="AJ466" s="127">
        <v>0.47931616095000001</v>
      </c>
      <c r="AK466" s="127">
        <v>0</v>
      </c>
    </row>
    <row r="467" spans="1:37" ht="14.65" customHeight="1" x14ac:dyDescent="0.25">
      <c r="A467" s="39"/>
      <c r="B467" s="128">
        <v>11555338000126</v>
      </c>
      <c r="C467" s="124" t="s">
        <v>8089</v>
      </c>
      <c r="D467" s="121"/>
      <c r="E467" s="125" t="s">
        <v>7636</v>
      </c>
      <c r="F467" s="125" t="s">
        <v>160</v>
      </c>
      <c r="G467" s="125" t="s">
        <v>3328</v>
      </c>
      <c r="H467" s="126">
        <v>1000000</v>
      </c>
      <c r="I467" s="126">
        <v>1000</v>
      </c>
      <c r="J467" s="126">
        <v>300000</v>
      </c>
      <c r="K467" s="125" t="s">
        <v>784</v>
      </c>
      <c r="L467" s="125" t="s">
        <v>265</v>
      </c>
      <c r="M467" s="152">
        <v>2E-3</v>
      </c>
      <c r="N467" s="127" t="s">
        <v>8090</v>
      </c>
      <c r="O467" s="154">
        <v>40602</v>
      </c>
      <c r="P467" s="152">
        <v>1.1033073228000002E-2</v>
      </c>
      <c r="Q467" s="152">
        <v>4.5309710244000004E-2</v>
      </c>
      <c r="R467" s="152">
        <v>0.12147256685</v>
      </c>
      <c r="S467" s="152">
        <v>0.28714735263000002</v>
      </c>
      <c r="T467" s="152">
        <v>0.46838832558999999</v>
      </c>
      <c r="U467" s="152">
        <v>1.0449191264</v>
      </c>
      <c r="V467" s="152">
        <v>1.1106986860000001</v>
      </c>
      <c r="W467" s="152">
        <v>1.0597466456</v>
      </c>
      <c r="X467" s="152">
        <v>1.1399138598</v>
      </c>
      <c r="Y467" s="152">
        <v>1.1167395626000001</v>
      </c>
      <c r="Z467" s="152">
        <v>1.9240178050000001E-3</v>
      </c>
      <c r="AA467" s="152">
        <v>3.3582421934E-3</v>
      </c>
      <c r="AB467" s="175">
        <v>3.4540354019000001</v>
      </c>
      <c r="AC467" s="174">
        <v>2.3510885793999998</v>
      </c>
      <c r="AD467" s="152">
        <v>-2.3191611989000001E-4</v>
      </c>
      <c r="AE467" s="152">
        <v>-1.6025031228999998E-2</v>
      </c>
      <c r="AF467" s="178">
        <v>3.9168588999999998</v>
      </c>
      <c r="AG467" s="177">
        <v>680674.53859999997</v>
      </c>
      <c r="AH467" s="177">
        <v>-2829.21857</v>
      </c>
      <c r="AI467" s="127">
        <v>0.34893441484999999</v>
      </c>
      <c r="AJ467" s="127">
        <v>0.24953509598000001</v>
      </c>
      <c r="AK467" s="127">
        <v>0</v>
      </c>
    </row>
    <row r="468" spans="1:37" ht="14.65" customHeight="1" x14ac:dyDescent="0.25">
      <c r="A468" s="39"/>
      <c r="B468" s="128">
        <v>39345047000122</v>
      </c>
      <c r="C468" s="124" t="s">
        <v>8091</v>
      </c>
      <c r="D468" s="121"/>
      <c r="E468" s="125" t="s">
        <v>375</v>
      </c>
      <c r="F468" s="125" t="s">
        <v>112</v>
      </c>
      <c r="G468" s="125" t="s">
        <v>113</v>
      </c>
      <c r="H468" s="126" t="s">
        <v>44</v>
      </c>
      <c r="I468" s="126" t="s">
        <v>44</v>
      </c>
      <c r="J468" s="126" t="s">
        <v>44</v>
      </c>
      <c r="K468" s="125" t="s">
        <v>212</v>
      </c>
      <c r="L468" s="125" t="s">
        <v>219</v>
      </c>
      <c r="M468" s="152">
        <v>0.01</v>
      </c>
      <c r="N468" s="127" t="s">
        <v>44</v>
      </c>
      <c r="O468" s="154">
        <v>44162</v>
      </c>
      <c r="P468" s="152">
        <v>6.0586703778000003E-2</v>
      </c>
      <c r="Q468" s="152">
        <v>0.10593306973000001</v>
      </c>
      <c r="R468" s="152">
        <v>9.5092367762999994E-2</v>
      </c>
      <c r="S468" s="152">
        <v>0.27641868452000001</v>
      </c>
      <c r="T468" s="152">
        <v>0.16150403471999999</v>
      </c>
      <c r="U468" s="152">
        <v>5.7380391011999992</v>
      </c>
      <c r="V468" s="152">
        <v>2.5967882100999997</v>
      </c>
      <c r="W468" s="152">
        <v>0.82960145135999996</v>
      </c>
      <c r="X468" s="152">
        <v>1.0973233313999999</v>
      </c>
      <c r="Y468" s="152">
        <v>0.38506071830000005</v>
      </c>
      <c r="Z468" s="152">
        <v>0.14388313455000001</v>
      </c>
      <c r="AA468" s="152">
        <v>0.15435178477</v>
      </c>
      <c r="AB468" s="175">
        <v>-5.1169301814999998E-2</v>
      </c>
      <c r="AC468" s="174">
        <v>-0.36938853007</v>
      </c>
      <c r="AD468" s="152">
        <v>-0.13869389601000001</v>
      </c>
      <c r="AE468" s="152">
        <v>-0.26021745247</v>
      </c>
      <c r="AF468" s="178">
        <v>1.1245509</v>
      </c>
      <c r="AG468" s="177">
        <v>12679.926820000001</v>
      </c>
      <c r="AH468" s="177">
        <v>-456.89152000000001</v>
      </c>
      <c r="AI468" s="127">
        <v>0</v>
      </c>
      <c r="AJ468" s="127">
        <v>0</v>
      </c>
      <c r="AK468" s="127">
        <v>0</v>
      </c>
    </row>
    <row r="469" spans="1:37" ht="14.65" customHeight="1" x14ac:dyDescent="0.25">
      <c r="A469" s="39"/>
      <c r="B469" s="128">
        <v>32312071000116</v>
      </c>
      <c r="C469" s="124" t="s">
        <v>8092</v>
      </c>
      <c r="D469" s="121" t="s">
        <v>3267</v>
      </c>
      <c r="E469" s="125" t="s">
        <v>7636</v>
      </c>
      <c r="F469" s="125" t="s">
        <v>112</v>
      </c>
      <c r="G469" s="125" t="s">
        <v>164</v>
      </c>
      <c r="H469" s="126">
        <v>5000</v>
      </c>
      <c r="I469" s="126">
        <v>500</v>
      </c>
      <c r="J469" s="126">
        <v>500</v>
      </c>
      <c r="K469" s="125" t="s">
        <v>7743</v>
      </c>
      <c r="L469" s="125" t="s">
        <v>8093</v>
      </c>
      <c r="M469" s="152">
        <v>1.4999999999999999E-2</v>
      </c>
      <c r="N469" s="127" t="s">
        <v>44</v>
      </c>
      <c r="O469" s="154">
        <v>43616</v>
      </c>
      <c r="P469" s="152">
        <v>4.9525797625E-2</v>
      </c>
      <c r="Q469" s="152">
        <v>0.15144220199</v>
      </c>
      <c r="R469" s="152">
        <v>0.11905165843000001</v>
      </c>
      <c r="S469" s="152">
        <v>0.31748363003000002</v>
      </c>
      <c r="T469" s="152">
        <v>0.30051690919999996</v>
      </c>
      <c r="U469" s="152">
        <v>4.6904839770000004</v>
      </c>
      <c r="V469" s="152">
        <v>3.7123754237000002</v>
      </c>
      <c r="W469" s="152">
        <v>1.0386262424999999</v>
      </c>
      <c r="X469" s="152">
        <v>1.2603424229</v>
      </c>
      <c r="Y469" s="152">
        <v>0.71649762262999994</v>
      </c>
      <c r="Z469" s="152">
        <v>0.14305541844</v>
      </c>
      <c r="AA469" s="152">
        <v>0.22203895309999999</v>
      </c>
      <c r="AB469" s="175">
        <v>0.10008977072</v>
      </c>
      <c r="AC469" s="174">
        <v>-2.8925128990000002E-3</v>
      </c>
      <c r="AD469" s="152">
        <v>-0.12245738653</v>
      </c>
      <c r="AE469" s="152">
        <v>-0.42565995993</v>
      </c>
      <c r="AF469" s="178">
        <v>1.4010058999999999</v>
      </c>
      <c r="AG469" s="177">
        <v>124696.45387</v>
      </c>
      <c r="AH469" s="177">
        <v>-9271.9353501000005</v>
      </c>
      <c r="AI469" s="127">
        <v>0</v>
      </c>
      <c r="AJ469" s="127">
        <v>0</v>
      </c>
      <c r="AK469" s="127">
        <v>0</v>
      </c>
    </row>
    <row r="470" spans="1:37" ht="14.65" customHeight="1" x14ac:dyDescent="0.25">
      <c r="A470" s="39"/>
      <c r="B470" s="128">
        <v>26315539000123</v>
      </c>
      <c r="C470" s="124" t="s">
        <v>8094</v>
      </c>
      <c r="D470" s="121" t="s">
        <v>3266</v>
      </c>
      <c r="E470" s="125" t="s">
        <v>7636</v>
      </c>
      <c r="F470" s="125" t="s">
        <v>112</v>
      </c>
      <c r="G470" s="125" t="s">
        <v>5291</v>
      </c>
      <c r="H470" s="126">
        <v>5000</v>
      </c>
      <c r="I470" s="126">
        <v>500</v>
      </c>
      <c r="J470" s="126">
        <v>500</v>
      </c>
      <c r="K470" s="125" t="s">
        <v>212</v>
      </c>
      <c r="L470" s="125" t="s">
        <v>219</v>
      </c>
      <c r="M470" s="152">
        <v>1.4999999999999999E-2</v>
      </c>
      <c r="N470" s="127" t="s">
        <v>7768</v>
      </c>
      <c r="O470" s="154">
        <v>42828</v>
      </c>
      <c r="P470" s="152">
        <v>7.0937691646000001E-2</v>
      </c>
      <c r="Q470" s="152">
        <v>0.10566397690000001</v>
      </c>
      <c r="R470" s="152">
        <v>2.0006698322999998E-2</v>
      </c>
      <c r="S470" s="152">
        <v>0.14178451532</v>
      </c>
      <c r="T470" s="152">
        <v>0.10658669848000001</v>
      </c>
      <c r="U470" s="152">
        <v>6.7183593599000009</v>
      </c>
      <c r="V470" s="152">
        <v>2.5901918081999997</v>
      </c>
      <c r="W470" s="152">
        <v>0.17454172566000001</v>
      </c>
      <c r="X470" s="152">
        <v>0.56285434169000004</v>
      </c>
      <c r="Y470" s="152">
        <v>0.25412585359000001</v>
      </c>
      <c r="Z470" s="152">
        <v>0.15886359160999999</v>
      </c>
      <c r="AA470" s="152">
        <v>0.23232477933999998</v>
      </c>
      <c r="AB470" s="175">
        <v>-0.46299306817000002</v>
      </c>
      <c r="AC470" s="174">
        <v>6.8474552292000002E-2</v>
      </c>
      <c r="AD470" s="152">
        <v>-0.15617602454000001</v>
      </c>
      <c r="AE470" s="152">
        <v>-0.47081643845999999</v>
      </c>
      <c r="AF470" s="178">
        <v>1.7298773000000001</v>
      </c>
      <c r="AG470" s="177">
        <v>99766.505640000003</v>
      </c>
      <c r="AH470" s="177">
        <v>-31849.415529999998</v>
      </c>
      <c r="AI470" s="127">
        <v>0</v>
      </c>
      <c r="AJ470" s="127">
        <v>0</v>
      </c>
      <c r="AK470" s="127">
        <v>6.6091241541999995E-2</v>
      </c>
    </row>
    <row r="471" spans="1:37" ht="14.65" customHeight="1" x14ac:dyDescent="0.25">
      <c r="A471" s="39"/>
      <c r="B471" s="128">
        <v>32387983000157</v>
      </c>
      <c r="C471" s="124" t="s">
        <v>8095</v>
      </c>
      <c r="D471" s="121" t="s">
        <v>3266</v>
      </c>
      <c r="E471" s="125" t="s">
        <v>7636</v>
      </c>
      <c r="F471" s="125" t="s">
        <v>112</v>
      </c>
      <c r="G471" s="125" t="s">
        <v>263</v>
      </c>
      <c r="H471" s="126" t="s">
        <v>44</v>
      </c>
      <c r="I471" s="126" t="s">
        <v>44</v>
      </c>
      <c r="J471" s="126" t="s">
        <v>44</v>
      </c>
      <c r="K471" s="125" t="s">
        <v>7743</v>
      </c>
      <c r="L471" s="125" t="s">
        <v>8093</v>
      </c>
      <c r="M471" s="152">
        <v>1.4999999999999999E-2</v>
      </c>
      <c r="N471" s="127" t="s">
        <v>44</v>
      </c>
      <c r="O471" s="154">
        <v>43677</v>
      </c>
      <c r="P471" s="152">
        <v>0.10957583700000001</v>
      </c>
      <c r="Q471" s="152">
        <v>0.18571177750000001</v>
      </c>
      <c r="R471" s="152">
        <v>-8.1630194427000004E-3</v>
      </c>
      <c r="S471" s="152">
        <v>7.6050189635000001E-2</v>
      </c>
      <c r="T471" s="152">
        <v>-0.1006078604</v>
      </c>
      <c r="U471" s="152">
        <v>10.377696723</v>
      </c>
      <c r="V471" s="152">
        <v>4.5524419852999998</v>
      </c>
      <c r="W471" s="152">
        <v>-7.1215523773999992E-2</v>
      </c>
      <c r="X471" s="152">
        <v>0.30190306271</v>
      </c>
      <c r="Y471" s="152">
        <v>-0.23987100424000002</v>
      </c>
      <c r="Z471" s="152">
        <v>0.20155956326999999</v>
      </c>
      <c r="AA471" s="152">
        <v>0.27274633622</v>
      </c>
      <c r="AB471" s="175">
        <v>-0.45913753747000002</v>
      </c>
      <c r="AC471" s="174">
        <v>-0.21174860593</v>
      </c>
      <c r="AD471" s="152">
        <v>-0.21103246539000001</v>
      </c>
      <c r="AE471" s="152">
        <v>-0.50834330790000004</v>
      </c>
      <c r="AF471" s="178">
        <v>0.93195760000000005</v>
      </c>
      <c r="AG471" s="177">
        <v>40442.241349999997</v>
      </c>
      <c r="AH471" s="177">
        <v>-12857.15641</v>
      </c>
      <c r="AI471" s="127">
        <v>0</v>
      </c>
      <c r="AJ471" s="127">
        <v>0</v>
      </c>
      <c r="AK471" s="127">
        <v>0</v>
      </c>
    </row>
    <row r="472" spans="1:37" ht="14.65" customHeight="1" x14ac:dyDescent="0.25">
      <c r="A472" s="39"/>
      <c r="B472" s="128">
        <v>44704993000158</v>
      </c>
      <c r="C472" s="124" t="s">
        <v>8096</v>
      </c>
      <c r="D472" s="121"/>
      <c r="E472" s="125" t="s">
        <v>7636</v>
      </c>
      <c r="F472" s="125" t="s">
        <v>112</v>
      </c>
      <c r="G472" s="125" t="s">
        <v>113</v>
      </c>
      <c r="H472" s="126" t="s">
        <v>44</v>
      </c>
      <c r="I472" s="126" t="s">
        <v>44</v>
      </c>
      <c r="J472" s="126" t="s">
        <v>44</v>
      </c>
      <c r="K472" s="125" t="s">
        <v>218</v>
      </c>
      <c r="L472" s="125" t="s">
        <v>217</v>
      </c>
      <c r="M472" s="152">
        <v>0.01</v>
      </c>
      <c r="N472" s="127" t="s">
        <v>44</v>
      </c>
      <c r="O472" s="154">
        <v>44757</v>
      </c>
      <c r="P472" s="152">
        <v>0.12453785083999999</v>
      </c>
      <c r="Q472" s="152">
        <v>0.21203392737000001</v>
      </c>
      <c r="R472" s="152">
        <v>8.3688852734000008E-2</v>
      </c>
      <c r="S472" s="152">
        <v>0.25440626742</v>
      </c>
      <c r="T472" s="152" t="s">
        <v>44</v>
      </c>
      <c r="U472" s="152">
        <v>11.794717539999999</v>
      </c>
      <c r="V472" s="152">
        <v>5.1976894854999998</v>
      </c>
      <c r="W472" s="152">
        <v>0.73011531129000007</v>
      </c>
      <c r="X472" s="152">
        <v>1.0099387217</v>
      </c>
      <c r="Y472" s="152" t="s">
        <v>44</v>
      </c>
      <c r="Z472" s="152">
        <v>0.1725062141</v>
      </c>
      <c r="AA472" s="152">
        <v>0.18108031727000001</v>
      </c>
      <c r="AB472" s="175">
        <v>-7.7072258268000002E-2</v>
      </c>
      <c r="AC472" s="174">
        <v>-0.1129349222</v>
      </c>
      <c r="AD472" s="152">
        <v>-0.19444374103000001</v>
      </c>
      <c r="AE472" s="152">
        <v>-0.21339599759</v>
      </c>
      <c r="AF472" s="178">
        <v>1.2481808999999999</v>
      </c>
      <c r="AG472" s="177">
        <v>198765.92360000001</v>
      </c>
      <c r="AH472" s="177">
        <v>-50742.147929999999</v>
      </c>
      <c r="AI472" s="127">
        <v>3.0118358796999999E-3</v>
      </c>
      <c r="AJ472" s="127">
        <v>0</v>
      </c>
      <c r="AK472" s="127">
        <v>0.12334764108</v>
      </c>
    </row>
    <row r="473" spans="1:37" ht="14.65" customHeight="1" x14ac:dyDescent="0.25">
      <c r="A473" s="39"/>
      <c r="B473" s="128">
        <v>13401510000112</v>
      </c>
      <c r="C473" s="124" t="s">
        <v>8097</v>
      </c>
      <c r="D473" s="121"/>
      <c r="E473" s="125" t="s">
        <v>7636</v>
      </c>
      <c r="F473" s="125" t="s">
        <v>160</v>
      </c>
      <c r="G473" s="125" t="s">
        <v>6802</v>
      </c>
      <c r="H473" s="126">
        <v>100</v>
      </c>
      <c r="I473" s="126">
        <v>100</v>
      </c>
      <c r="J473" s="126">
        <v>100</v>
      </c>
      <c r="K473" s="125" t="s">
        <v>211</v>
      </c>
      <c r="L473" s="125" t="s">
        <v>211</v>
      </c>
      <c r="M473" s="152">
        <v>1.4999999999999999E-2</v>
      </c>
      <c r="N473" s="127" t="s">
        <v>44</v>
      </c>
      <c r="O473" s="154">
        <v>40940</v>
      </c>
      <c r="P473" s="152">
        <v>8.5786063937000005E-3</v>
      </c>
      <c r="Q473" s="152">
        <v>3.2553807811999999E-2</v>
      </c>
      <c r="R473" s="152">
        <v>8.9059437766999996E-2</v>
      </c>
      <c r="S473" s="152">
        <v>0.19579666236000001</v>
      </c>
      <c r="T473" s="152">
        <v>0.32311840390999996</v>
      </c>
      <c r="U473" s="152">
        <v>0.81246174245000002</v>
      </c>
      <c r="V473" s="152">
        <v>0.79800712403999996</v>
      </c>
      <c r="W473" s="152">
        <v>0.77696917815000011</v>
      </c>
      <c r="X473" s="152">
        <v>0.77727106688000003</v>
      </c>
      <c r="Y473" s="152">
        <v>0.77038449797999997</v>
      </c>
      <c r="Z473" s="152">
        <v>6.9647632257999995E-4</v>
      </c>
      <c r="AA473" s="152">
        <v>2.0720087126E-3</v>
      </c>
      <c r="AB473" s="175">
        <v>-142.38643152</v>
      </c>
      <c r="AC473" s="174">
        <v>-74.581537513000001</v>
      </c>
      <c r="AD473" s="152">
        <v>0</v>
      </c>
      <c r="AE473" s="152">
        <v>-3.2945035247000003E-4</v>
      </c>
      <c r="AF473" s="178">
        <v>2.2506596000000001</v>
      </c>
      <c r="AG473" s="177">
        <v>345184.90508</v>
      </c>
      <c r="AH473" s="177">
        <v>-87330.959289999999</v>
      </c>
      <c r="AI473" s="127">
        <v>0</v>
      </c>
      <c r="AJ473" s="127">
        <v>0</v>
      </c>
      <c r="AK473" s="127">
        <v>0</v>
      </c>
    </row>
    <row r="474" spans="1:37" ht="14.65" customHeight="1" x14ac:dyDescent="0.25">
      <c r="A474" s="39"/>
      <c r="B474" s="128">
        <v>4237578000117</v>
      </c>
      <c r="C474" s="124" t="s">
        <v>8098</v>
      </c>
      <c r="D474" s="121"/>
      <c r="E474" s="125" t="s">
        <v>7636</v>
      </c>
      <c r="F474" s="125" t="s">
        <v>160</v>
      </c>
      <c r="G474" s="125" t="s">
        <v>6163</v>
      </c>
      <c r="H474" s="126">
        <v>50</v>
      </c>
      <c r="I474" s="126">
        <v>50</v>
      </c>
      <c r="J474" s="126">
        <v>100</v>
      </c>
      <c r="K474" s="125" t="s">
        <v>211</v>
      </c>
      <c r="L474" s="125" t="s">
        <v>211</v>
      </c>
      <c r="M474" s="152">
        <v>1.4999999999999999E-2</v>
      </c>
      <c r="N474" s="127" t="s">
        <v>44</v>
      </c>
      <c r="O474" s="154">
        <v>37043</v>
      </c>
      <c r="P474" s="152">
        <v>9.0372898393999996E-3</v>
      </c>
      <c r="Q474" s="152">
        <v>3.4506857799E-2</v>
      </c>
      <c r="R474" s="152">
        <v>9.4031585671000006E-2</v>
      </c>
      <c r="S474" s="152">
        <v>0.20805428108000001</v>
      </c>
      <c r="T474" s="152">
        <v>0.34610107532999995</v>
      </c>
      <c r="U474" s="152">
        <v>0.85590268546999992</v>
      </c>
      <c r="V474" s="152">
        <v>0.84588317626999998</v>
      </c>
      <c r="W474" s="152">
        <v>0.82034701397999998</v>
      </c>
      <c r="X474" s="152">
        <v>0.82593120372000006</v>
      </c>
      <c r="Y474" s="152">
        <v>0.82518018144999994</v>
      </c>
      <c r="Z474" s="152">
        <v>8.0777291501999999E-4</v>
      </c>
      <c r="AA474" s="152">
        <v>3.8232374231999999E-3</v>
      </c>
      <c r="AB474" s="175">
        <v>-43.558990424999998</v>
      </c>
      <c r="AC474" s="174">
        <v>-8.3277280097999995</v>
      </c>
      <c r="AD474" s="152">
        <v>0</v>
      </c>
      <c r="AE474" s="152">
        <v>-1.1354553957E-2</v>
      </c>
      <c r="AF474" s="178">
        <v>8.4403480000000002</v>
      </c>
      <c r="AG474" s="177">
        <v>680997.28896000003</v>
      </c>
      <c r="AH474" s="177">
        <v>-322554.97658999998</v>
      </c>
      <c r="AI474" s="127">
        <v>0</v>
      </c>
      <c r="AJ474" s="127">
        <v>0</v>
      </c>
      <c r="AK474" s="127">
        <v>0</v>
      </c>
    </row>
    <row r="475" spans="1:37" ht="14.65" customHeight="1" x14ac:dyDescent="0.25">
      <c r="A475" s="39"/>
      <c r="B475" s="128">
        <v>55239865000105</v>
      </c>
      <c r="C475" s="124" t="s">
        <v>8099</v>
      </c>
      <c r="D475" s="121"/>
      <c r="E475" s="125" t="s">
        <v>375</v>
      </c>
      <c r="F475" s="125" t="s">
        <v>160</v>
      </c>
      <c r="G475" s="125" t="s">
        <v>3305</v>
      </c>
      <c r="H475" s="126" t="s">
        <v>44</v>
      </c>
      <c r="I475" s="126" t="s">
        <v>44</v>
      </c>
      <c r="J475" s="126" t="s">
        <v>44</v>
      </c>
      <c r="K475" s="125" t="s">
        <v>44</v>
      </c>
      <c r="L475" s="125" t="s">
        <v>44</v>
      </c>
      <c r="M475" s="152">
        <v>9.0000000000000011E-3</v>
      </c>
      <c r="N475" s="127" t="s">
        <v>44</v>
      </c>
      <c r="O475" s="154">
        <v>45568</v>
      </c>
      <c r="P475" s="152">
        <v>-5.0584745186000001E-3</v>
      </c>
      <c r="Q475" s="152">
        <v>1.8614113668999998E-3</v>
      </c>
      <c r="R475" s="152" t="s">
        <v>44</v>
      </c>
      <c r="S475" s="152" t="s">
        <v>44</v>
      </c>
      <c r="T475" s="152" t="s">
        <v>44</v>
      </c>
      <c r="U475" s="152">
        <v>-0.47907746699999998</v>
      </c>
      <c r="V475" s="152">
        <v>4.5629670733000005E-2</v>
      </c>
      <c r="W475" s="152" t="s">
        <v>44</v>
      </c>
      <c r="X475" s="152" t="s">
        <v>44</v>
      </c>
      <c r="Y475" s="152" t="s">
        <v>44</v>
      </c>
      <c r="Z475" s="152" t="s">
        <v>44</v>
      </c>
      <c r="AA475" s="152">
        <v>4.0681769925E-2</v>
      </c>
      <c r="AB475" s="175" t="s">
        <v>44</v>
      </c>
      <c r="AC475" s="174">
        <v>-2.163851481</v>
      </c>
      <c r="AD475" s="152">
        <v>-1.8771899524000001E-2</v>
      </c>
      <c r="AE475" s="152">
        <v>-1.8771899524000001E-2</v>
      </c>
      <c r="AF475" s="178">
        <v>101.3480453</v>
      </c>
      <c r="AG475" s="177">
        <v>480520.06877000001</v>
      </c>
      <c r="AH475" s="177">
        <v>0</v>
      </c>
      <c r="AI475" s="127">
        <v>0.83754881288000005</v>
      </c>
      <c r="AJ475" s="127">
        <v>0</v>
      </c>
      <c r="AK475" s="127">
        <v>0</v>
      </c>
    </row>
    <row r="476" spans="1:37" ht="14.65" customHeight="1" x14ac:dyDescent="0.25">
      <c r="A476" s="39"/>
      <c r="B476" s="128">
        <v>34028054000187</v>
      </c>
      <c r="C476" s="124" t="s">
        <v>8099</v>
      </c>
      <c r="D476" s="121"/>
      <c r="E476" s="125" t="s">
        <v>7636</v>
      </c>
      <c r="F476" s="125" t="s">
        <v>160</v>
      </c>
      <c r="G476" s="125" t="s">
        <v>3305</v>
      </c>
      <c r="H476" s="126" t="s">
        <v>44</v>
      </c>
      <c r="I476" s="126" t="s">
        <v>44</v>
      </c>
      <c r="J476" s="126" t="s">
        <v>44</v>
      </c>
      <c r="K476" s="125" t="s">
        <v>211</v>
      </c>
      <c r="L476" s="125" t="s">
        <v>212</v>
      </c>
      <c r="M476" s="152">
        <v>6.2100000000000002E-3</v>
      </c>
      <c r="N476" s="127" t="s">
        <v>44</v>
      </c>
      <c r="O476" s="154">
        <v>43738</v>
      </c>
      <c r="P476" s="152">
        <v>1.2829472401999999E-2</v>
      </c>
      <c r="Q476" s="152">
        <v>4.1427917017999999E-2</v>
      </c>
      <c r="R476" s="152">
        <v>9.4948980271999994E-2</v>
      </c>
      <c r="S476" s="152">
        <v>0.21942144284000001</v>
      </c>
      <c r="T476" s="152">
        <v>0.37918375285000006</v>
      </c>
      <c r="U476" s="152">
        <v>1.2150523084</v>
      </c>
      <c r="V476" s="152">
        <v>1.0155424245</v>
      </c>
      <c r="W476" s="152">
        <v>0.82835051531000004</v>
      </c>
      <c r="X476" s="152">
        <v>0.87105641598000005</v>
      </c>
      <c r="Y476" s="152">
        <v>0.90405647449000004</v>
      </c>
      <c r="Z476" s="152">
        <v>1.1976261726999999E-2</v>
      </c>
      <c r="AA476" s="152">
        <v>1.2082020077999999E-2</v>
      </c>
      <c r="AB476" s="175">
        <v>-1.4849326245000001</v>
      </c>
      <c r="AC476" s="174">
        <v>-0.32913370534000003</v>
      </c>
      <c r="AD476" s="152">
        <v>-4.2990075978000001E-3</v>
      </c>
      <c r="AE476" s="152">
        <v>-1.7728198801999998E-2</v>
      </c>
      <c r="AF476" s="178">
        <v>1.5579821</v>
      </c>
      <c r="AG476" s="177">
        <v>72046.882700000002</v>
      </c>
      <c r="AH476" s="177">
        <v>-46515.429779999999</v>
      </c>
      <c r="AI476" s="127">
        <v>5.5981519601999999E-2</v>
      </c>
      <c r="AJ476" s="127">
        <v>8.4310805443E-2</v>
      </c>
      <c r="AK476" s="127">
        <v>1.3322737232E-3</v>
      </c>
    </row>
    <row r="477" spans="1:37" ht="14.65" customHeight="1" x14ac:dyDescent="0.25">
      <c r="A477" s="39"/>
      <c r="B477" s="128">
        <v>34028082000102</v>
      </c>
      <c r="C477" s="124" t="s">
        <v>8099</v>
      </c>
      <c r="D477" s="121" t="s">
        <v>3267</v>
      </c>
      <c r="E477" s="125" t="s">
        <v>7636</v>
      </c>
      <c r="F477" s="125" t="s">
        <v>112</v>
      </c>
      <c r="G477" s="125" t="s">
        <v>113</v>
      </c>
      <c r="H477" s="126" t="s">
        <v>44</v>
      </c>
      <c r="I477" s="126" t="s">
        <v>44</v>
      </c>
      <c r="J477" s="126" t="s">
        <v>44</v>
      </c>
      <c r="K477" s="125" t="s">
        <v>212</v>
      </c>
      <c r="L477" s="125" t="s">
        <v>220</v>
      </c>
      <c r="M477" s="152">
        <v>1.4999999999999999E-2</v>
      </c>
      <c r="N477" s="127" t="s">
        <v>44</v>
      </c>
      <c r="O477" s="154">
        <v>43738</v>
      </c>
      <c r="P477" s="152">
        <v>-1.7794419773000001E-3</v>
      </c>
      <c r="Q477" s="152">
        <v>-0.14389925425</v>
      </c>
      <c r="R477" s="152">
        <v>0.20679606488000002</v>
      </c>
      <c r="S477" s="152">
        <v>0.52502615624999993</v>
      </c>
      <c r="T477" s="152">
        <v>0.52842942656000003</v>
      </c>
      <c r="U477" s="152">
        <v>-0.16852720164000001</v>
      </c>
      <c r="V477" s="152">
        <v>-3.5274715234</v>
      </c>
      <c r="W477" s="152">
        <v>1.8041228711999999</v>
      </c>
      <c r="X477" s="152">
        <v>2.0842420688000001</v>
      </c>
      <c r="Y477" s="152">
        <v>1.259890596</v>
      </c>
      <c r="Z477" s="152">
        <v>0.19466300919999999</v>
      </c>
      <c r="AA477" s="152">
        <v>0.20943639724000002</v>
      </c>
      <c r="AB477" s="175">
        <v>0.53246309908</v>
      </c>
      <c r="AC477" s="174">
        <v>0.51259130944999998</v>
      </c>
      <c r="AD477" s="152">
        <v>-0.22386308082</v>
      </c>
      <c r="AE477" s="152">
        <v>-0.32344572401999999</v>
      </c>
      <c r="AF477" s="178">
        <v>2.4874144999999999</v>
      </c>
      <c r="AG477" s="177">
        <v>160301.01261999999</v>
      </c>
      <c r="AH477" s="177">
        <v>-2140.6803699000002</v>
      </c>
      <c r="AI477" s="127">
        <v>0</v>
      </c>
      <c r="AJ477" s="127">
        <v>0</v>
      </c>
      <c r="AK477" s="127">
        <v>0.14300216851</v>
      </c>
    </row>
    <row r="478" spans="1:37" ht="14.65" customHeight="1" x14ac:dyDescent="0.25">
      <c r="A478" s="39"/>
      <c r="B478" s="128">
        <v>32742742000189</v>
      </c>
      <c r="C478" s="124" t="s">
        <v>8099</v>
      </c>
      <c r="D478" s="121" t="s">
        <v>3267</v>
      </c>
      <c r="E478" s="125" t="s">
        <v>7636</v>
      </c>
      <c r="F478" s="125" t="s">
        <v>160</v>
      </c>
      <c r="G478" s="125" t="s">
        <v>5073</v>
      </c>
      <c r="H478" s="126">
        <v>5000</v>
      </c>
      <c r="I478" s="126">
        <v>100</v>
      </c>
      <c r="J478" s="126">
        <v>100</v>
      </c>
      <c r="K478" s="125" t="s">
        <v>212</v>
      </c>
      <c r="L478" s="125" t="s">
        <v>7564</v>
      </c>
      <c r="M478" s="152">
        <v>4.7099999999999998E-3</v>
      </c>
      <c r="N478" s="127" t="s">
        <v>44</v>
      </c>
      <c r="O478" s="154">
        <v>43707</v>
      </c>
      <c r="P478" s="152">
        <v>1.7161443082000002E-2</v>
      </c>
      <c r="Q478" s="152">
        <v>4.6396629460999997E-2</v>
      </c>
      <c r="R478" s="152">
        <v>8.5537323646000002E-2</v>
      </c>
      <c r="S478" s="152">
        <v>0.17036076038</v>
      </c>
      <c r="T478" s="152">
        <v>0.27732444565000003</v>
      </c>
      <c r="U478" s="152">
        <v>1.6253241271999999</v>
      </c>
      <c r="V478" s="152">
        <v>1.1373428586999998</v>
      </c>
      <c r="W478" s="152">
        <v>0.74624167545000009</v>
      </c>
      <c r="X478" s="152">
        <v>0.67629595101999995</v>
      </c>
      <c r="Y478" s="152">
        <v>0.66120174911999996</v>
      </c>
      <c r="Z478" s="152">
        <v>2.3429802021E-2</v>
      </c>
      <c r="AA478" s="152">
        <v>3.0049784314000003E-2</v>
      </c>
      <c r="AB478" s="175">
        <v>-1.1085176288</v>
      </c>
      <c r="AC478" s="174">
        <v>-0.13596323082</v>
      </c>
      <c r="AD478" s="152">
        <v>-1.8767477703999998E-2</v>
      </c>
      <c r="AE478" s="152">
        <v>-5.4223836030999999E-2</v>
      </c>
      <c r="AF478" s="178">
        <v>1.5596705</v>
      </c>
      <c r="AG478" s="177">
        <v>43620.964220000002</v>
      </c>
      <c r="AH478" s="177">
        <v>-12969.84232</v>
      </c>
      <c r="AI478" s="127">
        <v>0</v>
      </c>
      <c r="AJ478" s="127">
        <v>0</v>
      </c>
      <c r="AK478" s="127">
        <v>0</v>
      </c>
    </row>
    <row r="479" spans="1:37" ht="14.65" customHeight="1" x14ac:dyDescent="0.25">
      <c r="A479" s="39"/>
      <c r="B479" s="128">
        <v>32291869000129</v>
      </c>
      <c r="C479" s="124" t="s">
        <v>8099</v>
      </c>
      <c r="D479" s="121"/>
      <c r="E479" s="125" t="s">
        <v>7636</v>
      </c>
      <c r="F479" s="125" t="s">
        <v>160</v>
      </c>
      <c r="G479" s="125" t="s">
        <v>3305</v>
      </c>
      <c r="H479" s="126">
        <v>1000000</v>
      </c>
      <c r="I479" s="126">
        <v>10000</v>
      </c>
      <c r="J479" s="126">
        <v>10000</v>
      </c>
      <c r="K479" s="125" t="s">
        <v>211</v>
      </c>
      <c r="L479" s="125" t="s">
        <v>212</v>
      </c>
      <c r="M479" s="152">
        <v>2E-3</v>
      </c>
      <c r="N479" s="127" t="s">
        <v>44</v>
      </c>
      <c r="O479" s="154">
        <v>43553</v>
      </c>
      <c r="P479" s="152">
        <v>1.0928492860000001E-2</v>
      </c>
      <c r="Q479" s="152">
        <v>4.2083434530000005E-2</v>
      </c>
      <c r="R479" s="152">
        <v>0.12099188944</v>
      </c>
      <c r="S479" s="152">
        <v>0.28062717583000002</v>
      </c>
      <c r="T479" s="152">
        <v>0.46102145223000002</v>
      </c>
      <c r="U479" s="152">
        <v>1.0350145400999999</v>
      </c>
      <c r="V479" s="152">
        <v>1.0316114401000001</v>
      </c>
      <c r="W479" s="152">
        <v>1.0555531369</v>
      </c>
      <c r="X479" s="152">
        <v>1.1140301460000002</v>
      </c>
      <c r="Y479" s="152">
        <v>1.0991753355</v>
      </c>
      <c r="Z479" s="152">
        <v>1.3358997880000001E-3</v>
      </c>
      <c r="AA479" s="152">
        <v>3.9013248570999998E-3</v>
      </c>
      <c r="AB479" s="175">
        <v>4.6623274963999997</v>
      </c>
      <c r="AC479" s="174">
        <v>2.3939235263</v>
      </c>
      <c r="AD479" s="152">
        <v>0</v>
      </c>
      <c r="AE479" s="152">
        <v>-1.4858238781E-2</v>
      </c>
      <c r="AF479" s="178">
        <v>1.7106751</v>
      </c>
      <c r="AG479" s="177">
        <v>8866961.7927000001</v>
      </c>
      <c r="AH479" s="177">
        <v>-2172058.8330999999</v>
      </c>
      <c r="AI479" s="127">
        <v>0.27172199326000002</v>
      </c>
      <c r="AJ479" s="127">
        <v>0.47741233885000001</v>
      </c>
      <c r="AK479" s="127">
        <v>0</v>
      </c>
    </row>
    <row r="480" spans="1:37" ht="14.65" customHeight="1" x14ac:dyDescent="0.25">
      <c r="A480" s="39"/>
      <c r="B480" s="128">
        <v>21347522000134</v>
      </c>
      <c r="C480" s="124" t="s">
        <v>8099</v>
      </c>
      <c r="D480" s="121"/>
      <c r="E480" s="125" t="s">
        <v>7636</v>
      </c>
      <c r="F480" s="125" t="s">
        <v>160</v>
      </c>
      <c r="G480" s="125" t="s">
        <v>3328</v>
      </c>
      <c r="H480" s="126" t="s">
        <v>44</v>
      </c>
      <c r="I480" s="126" t="s">
        <v>44</v>
      </c>
      <c r="J480" s="126" t="s">
        <v>44</v>
      </c>
      <c r="K480" s="125" t="s">
        <v>211</v>
      </c>
      <c r="L480" s="125" t="s">
        <v>211</v>
      </c>
      <c r="M480" s="152">
        <v>1.5E-3</v>
      </c>
      <c r="N480" s="127" t="s">
        <v>44</v>
      </c>
      <c r="O480" s="154">
        <v>42240</v>
      </c>
      <c r="P480" s="152">
        <v>1.0571364405999999E-2</v>
      </c>
      <c r="Q480" s="152">
        <v>4.1844132063E-2</v>
      </c>
      <c r="R480" s="152">
        <v>0.11763370700999999</v>
      </c>
      <c r="S480" s="152">
        <v>0.26566744688999999</v>
      </c>
      <c r="T480" s="152">
        <v>0.44095361463999999</v>
      </c>
      <c r="U480" s="152">
        <v>1.0011916564000001</v>
      </c>
      <c r="V480" s="152">
        <v>1.0257453038</v>
      </c>
      <c r="W480" s="152">
        <v>1.0262558012</v>
      </c>
      <c r="X480" s="152">
        <v>1.0546432068</v>
      </c>
      <c r="Y480" s="152">
        <v>1.0513292492999999</v>
      </c>
      <c r="Z480" s="152">
        <v>1.0241833831E-3</v>
      </c>
      <c r="AA480" s="152">
        <v>2.7060439848000002E-3</v>
      </c>
      <c r="AB480" s="175">
        <v>3.4445419668000001</v>
      </c>
      <c r="AC480" s="174">
        <v>1.8839932097000001</v>
      </c>
      <c r="AD480" s="152">
        <v>0</v>
      </c>
      <c r="AE480" s="152">
        <v>-3.1917841237999998E-3</v>
      </c>
      <c r="AF480" s="178">
        <v>2.3728346</v>
      </c>
      <c r="AG480" s="177">
        <v>1446540.1592000001</v>
      </c>
      <c r="AH480" s="177">
        <v>-164444.38969000001</v>
      </c>
      <c r="AI480" s="127">
        <v>0.12075199508000001</v>
      </c>
      <c r="AJ480" s="127">
        <v>0.26783704555999999</v>
      </c>
      <c r="AK480" s="127">
        <v>0</v>
      </c>
    </row>
    <row r="481" spans="1:37" ht="14.65" customHeight="1" x14ac:dyDescent="0.25">
      <c r="A481" s="39"/>
      <c r="B481" s="128">
        <v>13401188000121</v>
      </c>
      <c r="C481" s="124" t="s">
        <v>8099</v>
      </c>
      <c r="D481" s="121" t="s">
        <v>3310</v>
      </c>
      <c r="E481" s="125" t="s">
        <v>7636</v>
      </c>
      <c r="F481" s="125" t="s">
        <v>160</v>
      </c>
      <c r="G481" s="125" t="s">
        <v>3324</v>
      </c>
      <c r="H481" s="126">
        <v>5000</v>
      </c>
      <c r="I481" s="126">
        <v>1000</v>
      </c>
      <c r="J481" s="126">
        <v>1000</v>
      </c>
      <c r="K481" s="125" t="s">
        <v>212</v>
      </c>
      <c r="L481" s="125" t="s">
        <v>212</v>
      </c>
      <c r="M481" s="152">
        <v>1.4999999999999999E-2</v>
      </c>
      <c r="N481" s="127" t="s">
        <v>44</v>
      </c>
      <c r="O481" s="154">
        <v>40904</v>
      </c>
      <c r="P481" s="152">
        <v>1.5454261064999999E-2</v>
      </c>
      <c r="Q481" s="152">
        <v>4.6726560633E-2</v>
      </c>
      <c r="R481" s="152">
        <v>7.2754847663E-2</v>
      </c>
      <c r="S481" s="152">
        <v>0.16728946766</v>
      </c>
      <c r="T481" s="152">
        <v>0.28054386979000001</v>
      </c>
      <c r="U481" s="152">
        <v>1.4636405142000002</v>
      </c>
      <c r="V481" s="152">
        <v>1.14543062</v>
      </c>
      <c r="W481" s="152">
        <v>0.63472525328999996</v>
      </c>
      <c r="X481" s="152">
        <v>0.66410357275999998</v>
      </c>
      <c r="Y481" s="152">
        <v>0.66887755596000009</v>
      </c>
      <c r="Z481" s="152">
        <v>2.0999761714999999E-2</v>
      </c>
      <c r="AA481" s="152">
        <v>3.8197376751999995E-2</v>
      </c>
      <c r="AB481" s="175">
        <v>-1.7904291526</v>
      </c>
      <c r="AC481" s="174">
        <v>-0.18103487200000001</v>
      </c>
      <c r="AD481" s="152">
        <v>-1.4786539031999999E-2</v>
      </c>
      <c r="AE481" s="152">
        <v>-6.0799311098000006E-2</v>
      </c>
      <c r="AF481" s="178">
        <v>2.9753213999999999</v>
      </c>
      <c r="AG481" s="177">
        <v>95179.236829999994</v>
      </c>
      <c r="AH481" s="177">
        <v>-23591.20118</v>
      </c>
      <c r="AI481" s="127">
        <v>0</v>
      </c>
      <c r="AJ481" s="127">
        <v>0</v>
      </c>
      <c r="AK481" s="127">
        <v>0</v>
      </c>
    </row>
    <row r="482" spans="1:37" ht="14.65" customHeight="1" x14ac:dyDescent="0.25">
      <c r="A482" s="39"/>
      <c r="B482" s="128">
        <v>15714222000143</v>
      </c>
      <c r="C482" s="124" t="s">
        <v>8099</v>
      </c>
      <c r="D482" s="121" t="s">
        <v>3266</v>
      </c>
      <c r="E482" s="125" t="s">
        <v>7636</v>
      </c>
      <c r="F482" s="125" t="s">
        <v>112</v>
      </c>
      <c r="G482" s="125" t="s">
        <v>164</v>
      </c>
      <c r="H482" s="126">
        <v>1000</v>
      </c>
      <c r="I482" s="126">
        <v>100</v>
      </c>
      <c r="J482" s="126">
        <v>100</v>
      </c>
      <c r="K482" s="125" t="s">
        <v>212</v>
      </c>
      <c r="L482" s="125" t="s">
        <v>220</v>
      </c>
      <c r="M482" s="152">
        <v>0.03</v>
      </c>
      <c r="N482" s="127" t="s">
        <v>44</v>
      </c>
      <c r="O482" s="154">
        <v>41271</v>
      </c>
      <c r="P482" s="152">
        <v>4.8279246604999999E-2</v>
      </c>
      <c r="Q482" s="152">
        <v>0.14548008024</v>
      </c>
      <c r="R482" s="152">
        <v>0.1016105712</v>
      </c>
      <c r="S482" s="152">
        <v>0.27733603189</v>
      </c>
      <c r="T482" s="152">
        <v>0.24143278736999998</v>
      </c>
      <c r="U482" s="152">
        <v>4.5724257555000003</v>
      </c>
      <c r="V482" s="152">
        <v>3.5662230702</v>
      </c>
      <c r="W482" s="152">
        <v>0.88646732990999988</v>
      </c>
      <c r="X482" s="152">
        <v>1.1009650052</v>
      </c>
      <c r="Y482" s="152">
        <v>0.57562823547999997</v>
      </c>
      <c r="Z482" s="152">
        <v>0.14311886786</v>
      </c>
      <c r="AA482" s="152">
        <v>0.21089330904</v>
      </c>
      <c r="AB482" s="175">
        <v>-1.0841775551000001E-2</v>
      </c>
      <c r="AC482" s="174">
        <v>-5.3522541625000003E-2</v>
      </c>
      <c r="AD482" s="152">
        <v>-0.12775788540999999</v>
      </c>
      <c r="AE482" s="152">
        <v>-0.45299606859000002</v>
      </c>
      <c r="AF482" s="178">
        <v>2.0059575000000001</v>
      </c>
      <c r="AG482" s="177">
        <v>21559.405760000001</v>
      </c>
      <c r="AH482" s="177">
        <v>-2354.87282</v>
      </c>
      <c r="AI482" s="127">
        <v>0</v>
      </c>
      <c r="AJ482" s="127">
        <v>0</v>
      </c>
      <c r="AK482" s="127">
        <v>0</v>
      </c>
    </row>
    <row r="483" spans="1:37" ht="14.65" customHeight="1" x14ac:dyDescent="0.25">
      <c r="A483" s="39"/>
      <c r="B483" s="128">
        <v>1606546000153</v>
      </c>
      <c r="C483" s="124" t="s">
        <v>8099</v>
      </c>
      <c r="D483" s="121" t="s">
        <v>3268</v>
      </c>
      <c r="E483" s="125" t="s">
        <v>7636</v>
      </c>
      <c r="F483" s="125" t="s">
        <v>160</v>
      </c>
      <c r="G483" s="125" t="s">
        <v>3324</v>
      </c>
      <c r="H483" s="126">
        <v>500</v>
      </c>
      <c r="I483" s="126">
        <v>100</v>
      </c>
      <c r="J483" s="126">
        <v>100</v>
      </c>
      <c r="K483" s="125" t="s">
        <v>211</v>
      </c>
      <c r="L483" s="125" t="s">
        <v>211</v>
      </c>
      <c r="M483" s="152">
        <v>1.4999999999999999E-2</v>
      </c>
      <c r="N483" s="127" t="s">
        <v>44</v>
      </c>
      <c r="O483" s="154">
        <v>35566</v>
      </c>
      <c r="P483" s="152">
        <v>1.0187542575E-2</v>
      </c>
      <c r="Q483" s="152">
        <v>3.4581392704999998E-2</v>
      </c>
      <c r="R483" s="152">
        <v>8.6325234134999998E-2</v>
      </c>
      <c r="S483" s="152">
        <v>0.1977912486</v>
      </c>
      <c r="T483" s="152">
        <v>0.33829662040000003</v>
      </c>
      <c r="U483" s="152">
        <v>0.96484069930999994</v>
      </c>
      <c r="V483" s="152">
        <v>0.84771028621</v>
      </c>
      <c r="W483" s="152">
        <v>0.75311553610999993</v>
      </c>
      <c r="X483" s="152">
        <v>0.78518914964000008</v>
      </c>
      <c r="Y483" s="152">
        <v>0.80657266476999989</v>
      </c>
      <c r="Z483" s="152">
        <v>5.2856717346000002E-3</v>
      </c>
      <c r="AA483" s="152">
        <v>1.1039881037999999E-2</v>
      </c>
      <c r="AB483" s="175">
        <v>-4.9212009688</v>
      </c>
      <c r="AC483" s="174">
        <v>-4.5920029044000001</v>
      </c>
      <c r="AD483" s="152">
        <v>-1.5594931980999998E-3</v>
      </c>
      <c r="AE483" s="152">
        <v>-5.3244166410000002E-2</v>
      </c>
      <c r="AF483" s="178">
        <v>18.547669800000001</v>
      </c>
      <c r="AG483" s="177">
        <v>113066.83974</v>
      </c>
      <c r="AH483" s="177">
        <v>-15554.09095</v>
      </c>
      <c r="AI483" s="127">
        <v>2.2211161082000001E-2</v>
      </c>
      <c r="AJ483" s="127">
        <v>0.11347959618</v>
      </c>
      <c r="AK483" s="127">
        <v>0</v>
      </c>
    </row>
    <row r="484" spans="1:37" ht="14.65" customHeight="1" x14ac:dyDescent="0.25">
      <c r="A484" s="39"/>
      <c r="B484" s="128">
        <v>12412496000190</v>
      </c>
      <c r="C484" s="124" t="s">
        <v>8099</v>
      </c>
      <c r="D484" s="121" t="s">
        <v>3310</v>
      </c>
      <c r="E484" s="125" t="s">
        <v>7636</v>
      </c>
      <c r="F484" s="125" t="s">
        <v>160</v>
      </c>
      <c r="G484" s="125" t="s">
        <v>3305</v>
      </c>
      <c r="H484" s="126" t="s">
        <v>44</v>
      </c>
      <c r="I484" s="126" t="s">
        <v>44</v>
      </c>
      <c r="J484" s="126" t="s">
        <v>44</v>
      </c>
      <c r="K484" s="125" t="s">
        <v>211</v>
      </c>
      <c r="L484" s="125" t="s">
        <v>211</v>
      </c>
      <c r="M484" s="152">
        <v>0.01</v>
      </c>
      <c r="N484" s="127" t="s">
        <v>44</v>
      </c>
      <c r="O484" s="154">
        <v>40885</v>
      </c>
      <c r="P484" s="152">
        <v>9.7765921673000009E-3</v>
      </c>
      <c r="Q484" s="152">
        <v>3.8243936360000001E-2</v>
      </c>
      <c r="R484" s="152">
        <v>0.10648608275</v>
      </c>
      <c r="S484" s="152">
        <v>0.24043723325999999</v>
      </c>
      <c r="T484" s="152">
        <v>0.39524312551000002</v>
      </c>
      <c r="U484" s="152">
        <v>0.92592045176000004</v>
      </c>
      <c r="V484" s="152">
        <v>0.93749197767000003</v>
      </c>
      <c r="W484" s="152">
        <v>0.92900209430999992</v>
      </c>
      <c r="X484" s="152">
        <v>0.95448462993999994</v>
      </c>
      <c r="Y484" s="152">
        <v>0.94234550907000003</v>
      </c>
      <c r="Z484" s="152">
        <v>9.7204789434000003E-4</v>
      </c>
      <c r="AA484" s="152">
        <v>2.4117967236000001E-3</v>
      </c>
      <c r="AB484" s="175">
        <v>-10.034420908</v>
      </c>
      <c r="AC484" s="174">
        <v>-8.3528786444000005</v>
      </c>
      <c r="AD484" s="152">
        <v>0</v>
      </c>
      <c r="AE484" s="152">
        <v>-1.7648223244999999E-3</v>
      </c>
      <c r="AF484" s="178">
        <v>2.9819863</v>
      </c>
      <c r="AG484" s="177">
        <v>13000.01497</v>
      </c>
      <c r="AH484" s="177">
        <v>-10467.59938</v>
      </c>
      <c r="AI484" s="127">
        <v>6.6439565393E-2</v>
      </c>
      <c r="AJ484" s="127">
        <v>0.32474089128000005</v>
      </c>
      <c r="AK484" s="127">
        <v>0</v>
      </c>
    </row>
    <row r="485" spans="1:37" ht="14.65" customHeight="1" x14ac:dyDescent="0.25">
      <c r="A485" s="39"/>
      <c r="B485" s="128">
        <v>4244149000177</v>
      </c>
      <c r="C485" s="124" t="s">
        <v>8099</v>
      </c>
      <c r="D485" s="121"/>
      <c r="E485" s="125" t="s">
        <v>7636</v>
      </c>
      <c r="F485" s="125" t="s">
        <v>363</v>
      </c>
      <c r="G485" s="125" t="s">
        <v>363</v>
      </c>
      <c r="H485" s="126">
        <v>50000</v>
      </c>
      <c r="I485" s="126">
        <v>5000</v>
      </c>
      <c r="J485" s="126">
        <v>1000</v>
      </c>
      <c r="K485" s="125" t="s">
        <v>211</v>
      </c>
      <c r="L485" s="125" t="s">
        <v>211</v>
      </c>
      <c r="M485" s="152">
        <v>0.01</v>
      </c>
      <c r="N485" s="127" t="s">
        <v>44</v>
      </c>
      <c r="O485" s="154">
        <v>37074</v>
      </c>
      <c r="P485" s="152">
        <v>-4.2822667882999998E-3</v>
      </c>
      <c r="Q485" s="152">
        <v>-7.0447795342999997E-2</v>
      </c>
      <c r="R485" s="152">
        <v>0.14800704062</v>
      </c>
      <c r="S485" s="152">
        <v>0.26107444419999998</v>
      </c>
      <c r="T485" s="152">
        <v>0.31284560284000001</v>
      </c>
      <c r="U485" s="152">
        <v>-0.40556446779999999</v>
      </c>
      <c r="V485" s="152">
        <v>-1.726920638</v>
      </c>
      <c r="W485" s="152">
        <v>1.2912377576</v>
      </c>
      <c r="X485" s="152">
        <v>1.0364099639</v>
      </c>
      <c r="Y485" s="152">
        <v>0.74589190766000002</v>
      </c>
      <c r="Z485" s="152">
        <v>0.13054995661999999</v>
      </c>
      <c r="AA485" s="152">
        <v>0.15449183124999999</v>
      </c>
      <c r="AB485" s="175">
        <v>0.29734081998</v>
      </c>
      <c r="AC485" s="174">
        <v>-0.25011581192999999</v>
      </c>
      <c r="AD485" s="152">
        <v>-8.3124675635999998E-2</v>
      </c>
      <c r="AE485" s="152">
        <v>-0.49151830975000005</v>
      </c>
      <c r="AF485" s="178">
        <v>4.1846372000000001</v>
      </c>
      <c r="AG485" s="177">
        <v>38801.597349999996</v>
      </c>
      <c r="AH485" s="177">
        <v>-10319.67352</v>
      </c>
      <c r="AI485" s="127">
        <v>0</v>
      </c>
      <c r="AJ485" s="127">
        <v>0</v>
      </c>
      <c r="AK485" s="127">
        <v>0</v>
      </c>
    </row>
    <row r="486" spans="1:37" ht="14.65" customHeight="1" x14ac:dyDescent="0.25">
      <c r="A486" s="39"/>
      <c r="B486" s="128">
        <v>4521982000118</v>
      </c>
      <c r="C486" s="124" t="s">
        <v>8099</v>
      </c>
      <c r="D486" s="121"/>
      <c r="E486" s="125" t="s">
        <v>7636</v>
      </c>
      <c r="F486" s="125" t="s">
        <v>363</v>
      </c>
      <c r="G486" s="125" t="s">
        <v>363</v>
      </c>
      <c r="H486" s="126">
        <v>20000</v>
      </c>
      <c r="I486" s="126">
        <v>1000</v>
      </c>
      <c r="J486" s="126">
        <v>20000</v>
      </c>
      <c r="K486" s="125" t="s">
        <v>211</v>
      </c>
      <c r="L486" s="125" t="s">
        <v>212</v>
      </c>
      <c r="M486" s="152">
        <v>6.0000000000000001E-3</v>
      </c>
      <c r="N486" s="127" t="s">
        <v>44</v>
      </c>
      <c r="O486" s="154">
        <v>37154</v>
      </c>
      <c r="P486" s="152">
        <v>-3.9760987593000004E-3</v>
      </c>
      <c r="Q486" s="152">
        <v>-6.9259028821999996E-2</v>
      </c>
      <c r="R486" s="152">
        <v>0.15202425235</v>
      </c>
      <c r="S486" s="152">
        <v>0.27024684186999998</v>
      </c>
      <c r="T486" s="152">
        <v>0.32842796129000001</v>
      </c>
      <c r="U486" s="152">
        <v>-0.37656793863999999</v>
      </c>
      <c r="V486" s="152">
        <v>-1.6977798333999998</v>
      </c>
      <c r="W486" s="152">
        <v>1.3262845732999999</v>
      </c>
      <c r="X486" s="152">
        <v>1.07282243</v>
      </c>
      <c r="Y486" s="152">
        <v>0.78304363668999999</v>
      </c>
      <c r="Z486" s="152">
        <v>0.13049131071</v>
      </c>
      <c r="AA486" s="152">
        <v>0.15375504012999999</v>
      </c>
      <c r="AB486" s="175">
        <v>0.32532529203999999</v>
      </c>
      <c r="AC486" s="174">
        <v>-0.24638856959</v>
      </c>
      <c r="AD486" s="152">
        <v>-8.2024969382999996E-2</v>
      </c>
      <c r="AE486" s="152">
        <v>-0.45821292219999998</v>
      </c>
      <c r="AF486" s="178">
        <v>4.1582464000000003</v>
      </c>
      <c r="AG486" s="177">
        <v>55022.723559999999</v>
      </c>
      <c r="AH486" s="177">
        <v>-2836.6080099999999</v>
      </c>
      <c r="AI486" s="127">
        <v>0</v>
      </c>
      <c r="AJ486" s="127">
        <v>0</v>
      </c>
      <c r="AK486" s="127">
        <v>0</v>
      </c>
    </row>
    <row r="487" spans="1:37" ht="14.65" customHeight="1" x14ac:dyDescent="0.25">
      <c r="A487" s="39"/>
      <c r="B487" s="128">
        <v>4237583000120</v>
      </c>
      <c r="C487" s="124" t="s">
        <v>8099</v>
      </c>
      <c r="D487" s="121"/>
      <c r="E487" s="125" t="s">
        <v>7636</v>
      </c>
      <c r="F487" s="125" t="s">
        <v>160</v>
      </c>
      <c r="G487" s="125" t="s">
        <v>3328</v>
      </c>
      <c r="H487" s="126">
        <v>50000</v>
      </c>
      <c r="I487" s="126">
        <v>1000</v>
      </c>
      <c r="J487" s="126">
        <v>500</v>
      </c>
      <c r="K487" s="125" t="s">
        <v>211</v>
      </c>
      <c r="L487" s="125" t="s">
        <v>211</v>
      </c>
      <c r="M487" s="152">
        <v>0.01</v>
      </c>
      <c r="N487" s="127" t="s">
        <v>44</v>
      </c>
      <c r="O487" s="154">
        <v>37043</v>
      </c>
      <c r="P487" s="152">
        <v>9.4260711212000008E-3</v>
      </c>
      <c r="Q487" s="152">
        <v>3.6681234424000002E-2</v>
      </c>
      <c r="R487" s="152">
        <v>0.10235025125</v>
      </c>
      <c r="S487" s="152">
        <v>0.22669538105000001</v>
      </c>
      <c r="T487" s="152">
        <v>0.37629874850999995</v>
      </c>
      <c r="U487" s="152">
        <v>0.8927233417799999</v>
      </c>
      <c r="V487" s="152">
        <v>0.89918471466000005</v>
      </c>
      <c r="W487" s="152">
        <v>0.89292042026999996</v>
      </c>
      <c r="X487" s="152">
        <v>0.89993240216000003</v>
      </c>
      <c r="Y487" s="152">
        <v>0.89717799713999991</v>
      </c>
      <c r="Z487" s="152">
        <v>7.3183211867000001E-4</v>
      </c>
      <c r="AA487" s="152">
        <v>3.8578619185000002E-3</v>
      </c>
      <c r="AB487" s="175">
        <v>-29.885291621</v>
      </c>
      <c r="AC487" s="174">
        <v>-3.3415553482</v>
      </c>
      <c r="AD487" s="152">
        <v>0</v>
      </c>
      <c r="AE487" s="152">
        <v>-1.1281459737E-2</v>
      </c>
      <c r="AF487" s="178">
        <v>11.630479599999999</v>
      </c>
      <c r="AG487" s="177">
        <v>670763.50922000001</v>
      </c>
      <c r="AH487" s="177">
        <v>-566959.61809999996</v>
      </c>
      <c r="AI487" s="127">
        <v>7.5823499254000005E-4</v>
      </c>
      <c r="AJ487" s="127">
        <v>3.5293334101000003E-2</v>
      </c>
      <c r="AK487" s="127">
        <v>0</v>
      </c>
    </row>
    <row r="488" spans="1:37" ht="14.65" customHeight="1" x14ac:dyDescent="0.25">
      <c r="A488" s="39"/>
      <c r="B488" s="128">
        <v>4237569000126</v>
      </c>
      <c r="C488" s="124" t="s">
        <v>8099</v>
      </c>
      <c r="D488" s="121"/>
      <c r="E488" s="125" t="s">
        <v>7636</v>
      </c>
      <c r="F488" s="125" t="s">
        <v>160</v>
      </c>
      <c r="G488" s="125" t="s">
        <v>3328</v>
      </c>
      <c r="H488" s="126">
        <v>100</v>
      </c>
      <c r="I488" s="126">
        <v>100</v>
      </c>
      <c r="J488" s="126">
        <v>15</v>
      </c>
      <c r="K488" s="125" t="s">
        <v>211</v>
      </c>
      <c r="L488" s="125" t="s">
        <v>211</v>
      </c>
      <c r="M488" s="152">
        <v>1.2E-2</v>
      </c>
      <c r="N488" s="127" t="s">
        <v>44</v>
      </c>
      <c r="O488" s="154">
        <v>37043</v>
      </c>
      <c r="P488" s="152">
        <v>9.3921257558000001E-3</v>
      </c>
      <c r="Q488" s="152">
        <v>3.6778825983000002E-2</v>
      </c>
      <c r="R488" s="152">
        <v>0.10189340827</v>
      </c>
      <c r="S488" s="152">
        <v>0.22522383804000001</v>
      </c>
      <c r="T488" s="152">
        <v>0.37463404057999999</v>
      </c>
      <c r="U488" s="152">
        <v>0.88950844771999993</v>
      </c>
      <c r="V488" s="152">
        <v>0.90157702341000001</v>
      </c>
      <c r="W488" s="152">
        <v>0.88893484701000003</v>
      </c>
      <c r="X488" s="152">
        <v>0.89409068966999994</v>
      </c>
      <c r="Y488" s="152">
        <v>0.89320897165999991</v>
      </c>
      <c r="Z488" s="152">
        <v>7.8039717329999995E-4</v>
      </c>
      <c r="AA488" s="152">
        <v>3.9960019257999999E-3</v>
      </c>
      <c r="AB488" s="175">
        <v>-28.168684761000002</v>
      </c>
      <c r="AC488" s="174">
        <v>-9.2497619998000005</v>
      </c>
      <c r="AD488" s="152">
        <v>0</v>
      </c>
      <c r="AE488" s="152">
        <v>-1.1403419416E-2</v>
      </c>
      <c r="AF488" s="178">
        <v>7.3014872000000004</v>
      </c>
      <c r="AG488" s="177">
        <v>11370348.446</v>
      </c>
      <c r="AH488" s="177">
        <v>225996.26767999999</v>
      </c>
      <c r="AI488" s="127">
        <v>8.2962056556999989E-4</v>
      </c>
      <c r="AJ488" s="127">
        <v>3.8616096705999997E-2</v>
      </c>
      <c r="AK488" s="127">
        <v>0</v>
      </c>
    </row>
    <row r="489" spans="1:37" ht="14.65" customHeight="1" x14ac:dyDescent="0.25">
      <c r="A489" s="39"/>
      <c r="B489" s="128">
        <v>2567996000147</v>
      </c>
      <c r="C489" s="124" t="s">
        <v>8099</v>
      </c>
      <c r="D489" s="121"/>
      <c r="E489" s="125" t="s">
        <v>7636</v>
      </c>
      <c r="F489" s="125" t="s">
        <v>160</v>
      </c>
      <c r="G489" s="125" t="s">
        <v>6802</v>
      </c>
      <c r="H489" s="126">
        <v>2000000</v>
      </c>
      <c r="I489" s="126">
        <v>200000</v>
      </c>
      <c r="J489" s="126">
        <v>5000</v>
      </c>
      <c r="K489" s="125" t="s">
        <v>211</v>
      </c>
      <c r="L489" s="125" t="s">
        <v>211</v>
      </c>
      <c r="M489" s="152">
        <v>3.0000000000000001E-3</v>
      </c>
      <c r="N489" s="127" t="s">
        <v>44</v>
      </c>
      <c r="O489" s="154">
        <v>36374</v>
      </c>
      <c r="P489" s="152">
        <v>9.6121706064999993E-3</v>
      </c>
      <c r="Q489" s="152">
        <v>3.7688075137000003E-2</v>
      </c>
      <c r="R489" s="152">
        <v>0.10558396458000001</v>
      </c>
      <c r="S489" s="152">
        <v>0.23290002955</v>
      </c>
      <c r="T489" s="152">
        <v>0.38780489950000002</v>
      </c>
      <c r="U489" s="152">
        <v>0.91034843205000004</v>
      </c>
      <c r="V489" s="152">
        <v>0.92386588458000007</v>
      </c>
      <c r="W489" s="152">
        <v>0.92113186705000005</v>
      </c>
      <c r="X489" s="152">
        <v>0.92456353578999995</v>
      </c>
      <c r="Y489" s="152">
        <v>0.92461116174000002</v>
      </c>
      <c r="Z489" s="152">
        <v>7.5200401131000005E-4</v>
      </c>
      <c r="AA489" s="152">
        <v>5.5384180358999998E-3</v>
      </c>
      <c r="AB489" s="175">
        <v>-18.949905288</v>
      </c>
      <c r="AC489" s="174">
        <v>-0.91292732192000003</v>
      </c>
      <c r="AD489" s="152">
        <v>0</v>
      </c>
      <c r="AE489" s="152">
        <v>-2.2284601986000002E-2</v>
      </c>
      <c r="AF489" s="178">
        <v>17.260459000000001</v>
      </c>
      <c r="AG489" s="177">
        <v>183491.92202999999</v>
      </c>
      <c r="AH489" s="177">
        <v>-78550.508019999994</v>
      </c>
      <c r="AI489" s="127">
        <v>0</v>
      </c>
      <c r="AJ489" s="127">
        <v>0</v>
      </c>
      <c r="AK489" s="127">
        <v>0</v>
      </c>
    </row>
    <row r="490" spans="1:37" ht="14.65" customHeight="1" x14ac:dyDescent="0.25">
      <c r="A490" s="39"/>
      <c r="B490" s="128">
        <v>3256793000100</v>
      </c>
      <c r="C490" s="124" t="s">
        <v>8099</v>
      </c>
      <c r="D490" s="121"/>
      <c r="E490" s="125" t="s">
        <v>7636</v>
      </c>
      <c r="F490" s="125" t="s">
        <v>160</v>
      </c>
      <c r="G490" s="125" t="s">
        <v>6802</v>
      </c>
      <c r="H490" s="126">
        <v>0</v>
      </c>
      <c r="I490" s="126">
        <v>0</v>
      </c>
      <c r="J490" s="126">
        <v>0</v>
      </c>
      <c r="K490" s="125" t="s">
        <v>211</v>
      </c>
      <c r="L490" s="125" t="s">
        <v>211</v>
      </c>
      <c r="M490" s="152">
        <v>1.5E-3</v>
      </c>
      <c r="N490" s="127" t="s">
        <v>44</v>
      </c>
      <c r="O490" s="154">
        <v>36374</v>
      </c>
      <c r="P490" s="152">
        <v>1.0145816563000001E-2</v>
      </c>
      <c r="Q490" s="152">
        <v>3.9890635329000002E-2</v>
      </c>
      <c r="R490" s="152">
        <v>0.11160971713000001</v>
      </c>
      <c r="S490" s="152">
        <v>0.24549506418</v>
      </c>
      <c r="T490" s="152">
        <v>0.40867545720999998</v>
      </c>
      <c r="U490" s="152">
        <v>0.96088891654999997</v>
      </c>
      <c r="V490" s="152">
        <v>0.97785830028999998</v>
      </c>
      <c r="W490" s="152">
        <v>0.97370152304000002</v>
      </c>
      <c r="X490" s="152">
        <v>0.97456314196999994</v>
      </c>
      <c r="Y490" s="152">
        <v>0.97437110708999997</v>
      </c>
      <c r="Z490" s="152">
        <v>7.8260328379000006E-4</v>
      </c>
      <c r="AA490" s="152">
        <v>5.5430707338999996E-3</v>
      </c>
      <c r="AB490" s="175">
        <v>-6.8121940414999997</v>
      </c>
      <c r="AC490" s="174">
        <v>-0.39194165128000003</v>
      </c>
      <c r="AD490" s="152">
        <v>0</v>
      </c>
      <c r="AE490" s="152">
        <v>-2.2266715312000002E-2</v>
      </c>
      <c r="AF490" s="178">
        <v>18.3921946</v>
      </c>
      <c r="AG490" s="177">
        <v>11513272.284</v>
      </c>
      <c r="AH490" s="177">
        <v>-1610572.5227000001</v>
      </c>
      <c r="AI490" s="127">
        <v>0</v>
      </c>
      <c r="AJ490" s="127">
        <v>0</v>
      </c>
      <c r="AK490" s="127">
        <v>0</v>
      </c>
    </row>
    <row r="491" spans="1:37" ht="14.65" customHeight="1" x14ac:dyDescent="0.25">
      <c r="A491" s="39"/>
      <c r="B491" s="128">
        <v>2171479000154</v>
      </c>
      <c r="C491" s="124" t="s">
        <v>8099</v>
      </c>
      <c r="D491" s="121" t="s">
        <v>3310</v>
      </c>
      <c r="E491" s="125" t="s">
        <v>7636</v>
      </c>
      <c r="F491" s="125" t="s">
        <v>112</v>
      </c>
      <c r="G491" s="125" t="s">
        <v>5291</v>
      </c>
      <c r="H491" s="126">
        <v>500</v>
      </c>
      <c r="I491" s="126">
        <v>100</v>
      </c>
      <c r="J491" s="126">
        <v>100</v>
      </c>
      <c r="K491" s="125" t="s">
        <v>212</v>
      </c>
      <c r="L491" s="125" t="s">
        <v>219</v>
      </c>
      <c r="M491" s="152">
        <v>3.5000000000000003E-2</v>
      </c>
      <c r="N491" s="127" t="s">
        <v>44</v>
      </c>
      <c r="O491" s="154">
        <v>35801</v>
      </c>
      <c r="P491" s="152">
        <v>3.7085333099000001E-2</v>
      </c>
      <c r="Q491" s="152">
        <v>0.10574708251000001</v>
      </c>
      <c r="R491" s="152">
        <v>6.7126471056000003E-2</v>
      </c>
      <c r="S491" s="152">
        <v>0.21046799496999999</v>
      </c>
      <c r="T491" s="152">
        <v>0.13680024137999999</v>
      </c>
      <c r="U491" s="152">
        <v>3.5122737849999996</v>
      </c>
      <c r="V491" s="152">
        <v>2.5922290160000001</v>
      </c>
      <c r="W491" s="152">
        <v>0.58562237035999998</v>
      </c>
      <c r="X491" s="152">
        <v>0.83551313402000005</v>
      </c>
      <c r="Y491" s="152">
        <v>0.32616150615</v>
      </c>
      <c r="Z491" s="152">
        <v>0.14331767276000001</v>
      </c>
      <c r="AA491" s="152">
        <v>0.27185549739999998</v>
      </c>
      <c r="AB491" s="175">
        <v>-0.22958471789000001</v>
      </c>
      <c r="AC491" s="174">
        <v>2.3663530528E-2</v>
      </c>
      <c r="AD491" s="152">
        <v>-0.13181279973000001</v>
      </c>
      <c r="AE491" s="152">
        <v>-0.59479683544999995</v>
      </c>
      <c r="AF491" s="178">
        <v>13.206836600000001</v>
      </c>
      <c r="AG491" s="177">
        <v>22095.62815</v>
      </c>
      <c r="AH491" s="177">
        <v>-4860.9733299999998</v>
      </c>
      <c r="AI491" s="127">
        <v>0</v>
      </c>
      <c r="AJ491" s="127">
        <v>0</v>
      </c>
      <c r="AK491" s="127">
        <v>4.6655617820000002E-2</v>
      </c>
    </row>
    <row r="492" spans="1:37" ht="14.65" customHeight="1" x14ac:dyDescent="0.25">
      <c r="A492" s="39"/>
      <c r="B492" s="128">
        <v>1606545000109</v>
      </c>
      <c r="C492" s="124" t="s">
        <v>8099</v>
      </c>
      <c r="D492" s="121" t="s">
        <v>3266</v>
      </c>
      <c r="E492" s="125" t="s">
        <v>7636</v>
      </c>
      <c r="F492" s="125" t="s">
        <v>160</v>
      </c>
      <c r="G492" s="125" t="s">
        <v>3324</v>
      </c>
      <c r="H492" s="126">
        <v>150000</v>
      </c>
      <c r="I492" s="126">
        <v>1000</v>
      </c>
      <c r="J492" s="126">
        <v>500</v>
      </c>
      <c r="K492" s="125" t="s">
        <v>211</v>
      </c>
      <c r="L492" s="125" t="s">
        <v>211</v>
      </c>
      <c r="M492" s="152">
        <v>6.9999999999999993E-3</v>
      </c>
      <c r="N492" s="127" t="s">
        <v>44</v>
      </c>
      <c r="O492" s="154">
        <v>35587</v>
      </c>
      <c r="P492" s="152">
        <v>1.0714658931000001E-2</v>
      </c>
      <c r="Q492" s="152">
        <v>3.6873357635999998E-2</v>
      </c>
      <c r="R492" s="152">
        <v>9.4369195342999992E-2</v>
      </c>
      <c r="S492" s="152">
        <v>0.21579377716000001</v>
      </c>
      <c r="T492" s="152">
        <v>0.36861175181</v>
      </c>
      <c r="U492" s="152">
        <v>1.014762779</v>
      </c>
      <c r="V492" s="152">
        <v>0.90389432322000007</v>
      </c>
      <c r="W492" s="152">
        <v>0.82329237626999996</v>
      </c>
      <c r="X492" s="152">
        <v>0.85665535551999994</v>
      </c>
      <c r="Y492" s="152">
        <v>0.87885052642000006</v>
      </c>
      <c r="Z492" s="152">
        <v>5.2357086992000004E-3</v>
      </c>
      <c r="AA492" s="152">
        <v>5.9845691132000001E-3</v>
      </c>
      <c r="AB492" s="175">
        <v>-3.5544905952999999</v>
      </c>
      <c r="AC492" s="174">
        <v>-0.87745427495999995</v>
      </c>
      <c r="AD492" s="152">
        <v>-1.5122134862999999E-3</v>
      </c>
      <c r="AE492" s="152">
        <v>-1.4603585446E-2</v>
      </c>
      <c r="AF492" s="178">
        <v>29.810617100000002</v>
      </c>
      <c r="AG492" s="177">
        <v>375671.64575999998</v>
      </c>
      <c r="AH492" s="177">
        <v>-138336.40825000001</v>
      </c>
      <c r="AI492" s="127">
        <v>2.2042553345E-2</v>
      </c>
      <c r="AJ492" s="127">
        <v>0.11261815819000001</v>
      </c>
      <c r="AK492" s="127">
        <v>0</v>
      </c>
    </row>
    <row r="493" spans="1:37" ht="14.65" customHeight="1" x14ac:dyDescent="0.25">
      <c r="A493" s="39"/>
      <c r="B493" s="128">
        <v>13401224000157</v>
      </c>
      <c r="C493" s="124" t="s">
        <v>8099</v>
      </c>
      <c r="D493" s="121" t="s">
        <v>3310</v>
      </c>
      <c r="E493" s="125" t="s">
        <v>7636</v>
      </c>
      <c r="F493" s="125" t="s">
        <v>112</v>
      </c>
      <c r="G493" s="125" t="s">
        <v>113</v>
      </c>
      <c r="H493" s="126">
        <v>10000</v>
      </c>
      <c r="I493" s="126">
        <v>1000</v>
      </c>
      <c r="J493" s="126">
        <v>1000</v>
      </c>
      <c r="K493" s="125" t="s">
        <v>212</v>
      </c>
      <c r="L493" s="125" t="s">
        <v>220</v>
      </c>
      <c r="M493" s="152">
        <v>2.5000000000000001E-2</v>
      </c>
      <c r="N493" s="127" t="s">
        <v>44</v>
      </c>
      <c r="O493" s="154">
        <v>40905</v>
      </c>
      <c r="P493" s="152">
        <v>-2.5448567485000001E-3</v>
      </c>
      <c r="Q493" s="152">
        <v>-0.14671847118</v>
      </c>
      <c r="R493" s="152">
        <v>0.19471162164</v>
      </c>
      <c r="S493" s="152">
        <v>0.49495809573000005</v>
      </c>
      <c r="T493" s="152">
        <v>0.49802196948000005</v>
      </c>
      <c r="U493" s="152">
        <v>-0.24101802243000001</v>
      </c>
      <c r="V493" s="152">
        <v>-3.5965803419999998</v>
      </c>
      <c r="W493" s="152">
        <v>1.6986962015</v>
      </c>
      <c r="X493" s="152">
        <v>1.9648782696</v>
      </c>
      <c r="Y493" s="152">
        <v>1.1873926099000001</v>
      </c>
      <c r="Z493" s="152">
        <v>0.19481601488</v>
      </c>
      <c r="AA493" s="152">
        <v>0.18018590015000002</v>
      </c>
      <c r="AB493" s="175">
        <v>0.47532580542000002</v>
      </c>
      <c r="AC493" s="174">
        <v>0.58048941375999996</v>
      </c>
      <c r="AD493" s="152">
        <v>-0.22667593579999998</v>
      </c>
      <c r="AE493" s="152">
        <v>-0.327097472</v>
      </c>
      <c r="AF493" s="178">
        <v>9.943365</v>
      </c>
      <c r="AG493" s="177">
        <v>110963.58822000001</v>
      </c>
      <c r="AH493" s="177">
        <v>-12616.809418999999</v>
      </c>
      <c r="AI493" s="127">
        <v>0</v>
      </c>
      <c r="AJ493" s="127">
        <v>0</v>
      </c>
      <c r="AK493" s="127">
        <v>0.14318380156999999</v>
      </c>
    </row>
    <row r="494" spans="1:37" ht="14.65" customHeight="1" x14ac:dyDescent="0.25">
      <c r="A494" s="39"/>
      <c r="B494" s="128">
        <v>4882617000139</v>
      </c>
      <c r="C494" s="124" t="s">
        <v>8099</v>
      </c>
      <c r="D494" s="121"/>
      <c r="E494" s="125" t="s">
        <v>7636</v>
      </c>
      <c r="F494" s="125" t="s">
        <v>112</v>
      </c>
      <c r="G494" s="125" t="s">
        <v>7739</v>
      </c>
      <c r="H494" s="126">
        <v>1000</v>
      </c>
      <c r="I494" s="126">
        <v>100</v>
      </c>
      <c r="J494" s="126">
        <v>100</v>
      </c>
      <c r="K494" s="125" t="s">
        <v>212</v>
      </c>
      <c r="L494" s="125" t="s">
        <v>219</v>
      </c>
      <c r="M494" s="152">
        <v>1.4999999999999999E-2</v>
      </c>
      <c r="N494" s="127" t="s">
        <v>44</v>
      </c>
      <c r="O494" s="154">
        <v>37307</v>
      </c>
      <c r="P494" s="152">
        <v>-6.8658433793999996E-2</v>
      </c>
      <c r="Q494" s="152">
        <v>7.3329260339999997E-4</v>
      </c>
      <c r="R494" s="152">
        <v>-0.10651075139999999</v>
      </c>
      <c r="S494" s="152">
        <v>-0.14820243729999999</v>
      </c>
      <c r="T494" s="152">
        <v>-0.20849464928</v>
      </c>
      <c r="U494" s="152">
        <v>-6.5024956495000001</v>
      </c>
      <c r="V494" s="152">
        <v>1.7975553732000001E-2</v>
      </c>
      <c r="W494" s="152">
        <v>-0.92921730759999999</v>
      </c>
      <c r="X494" s="152">
        <v>-0.58833212562999992</v>
      </c>
      <c r="Y494" s="152">
        <v>-0.49709655587000001</v>
      </c>
      <c r="Z494" s="152">
        <v>0.24353398726000003</v>
      </c>
      <c r="AA494" s="152">
        <v>0.3835317338</v>
      </c>
      <c r="AB494" s="175">
        <v>-0.71692772035999996</v>
      </c>
      <c r="AC494" s="174">
        <v>0.28977179998000002</v>
      </c>
      <c r="AD494" s="152">
        <v>-0.20377767671000002</v>
      </c>
      <c r="AE494" s="152">
        <v>-0.84790495224999995</v>
      </c>
      <c r="AF494" s="178">
        <v>26.564530600000001</v>
      </c>
      <c r="AG494" s="177">
        <v>202037.3083</v>
      </c>
      <c r="AH494" s="177">
        <v>-19100.859469999999</v>
      </c>
      <c r="AI494" s="127">
        <v>0</v>
      </c>
      <c r="AJ494" s="127">
        <v>0</v>
      </c>
      <c r="AK494" s="127">
        <v>0</v>
      </c>
    </row>
    <row r="495" spans="1:37" ht="14.65" customHeight="1" x14ac:dyDescent="0.25">
      <c r="A495" s="39"/>
      <c r="B495" s="128">
        <v>4875166000102</v>
      </c>
      <c r="C495" s="124" t="s">
        <v>8099</v>
      </c>
      <c r="D495" s="121"/>
      <c r="E495" s="125" t="s">
        <v>7636</v>
      </c>
      <c r="F495" s="125" t="s">
        <v>363</v>
      </c>
      <c r="G495" s="125" t="s">
        <v>363</v>
      </c>
      <c r="H495" s="126">
        <v>150000</v>
      </c>
      <c r="I495" s="126">
        <v>10000</v>
      </c>
      <c r="J495" s="126">
        <v>5000</v>
      </c>
      <c r="K495" s="125" t="s">
        <v>211</v>
      </c>
      <c r="L495" s="125" t="s">
        <v>211</v>
      </c>
      <c r="M495" s="152">
        <v>3.0000000000000001E-3</v>
      </c>
      <c r="N495" s="127" t="s">
        <v>44</v>
      </c>
      <c r="O495" s="154">
        <v>37435</v>
      </c>
      <c r="P495" s="152">
        <v>-3.6679440464E-3</v>
      </c>
      <c r="Q495" s="152">
        <v>-6.8334970132999995E-2</v>
      </c>
      <c r="R495" s="152">
        <v>0.15593705888000001</v>
      </c>
      <c r="S495" s="152">
        <v>0.27910351185999999</v>
      </c>
      <c r="T495" s="152">
        <v>0.34183266860000006</v>
      </c>
      <c r="U495" s="152">
        <v>-0.34738325484999999</v>
      </c>
      <c r="V495" s="152">
        <v>-1.675127939</v>
      </c>
      <c r="W495" s="152">
        <v>1.3604205408000001</v>
      </c>
      <c r="X495" s="152">
        <v>1.1079815244</v>
      </c>
      <c r="Y495" s="152">
        <v>0.81500337216000007</v>
      </c>
      <c r="Z495" s="152">
        <v>0.13051580065999999</v>
      </c>
      <c r="AA495" s="152">
        <v>0.15199250386999999</v>
      </c>
      <c r="AB495" s="175">
        <v>0.35246824363000001</v>
      </c>
      <c r="AC495" s="174">
        <v>-0.17091094552</v>
      </c>
      <c r="AD495" s="152">
        <v>-8.180437791499999E-2</v>
      </c>
      <c r="AE495" s="152">
        <v>-0.35840093117000005</v>
      </c>
      <c r="AF495" s="178">
        <v>5.0521162000000004</v>
      </c>
      <c r="AG495" s="177">
        <v>139658.72433999999</v>
      </c>
      <c r="AH495" s="177">
        <v>62884.386359999997</v>
      </c>
      <c r="AI495" s="127">
        <v>0</v>
      </c>
      <c r="AJ495" s="127">
        <v>0</v>
      </c>
      <c r="AK495" s="127">
        <v>0</v>
      </c>
    </row>
    <row r="496" spans="1:37" ht="14.65" customHeight="1" x14ac:dyDescent="0.25">
      <c r="A496" s="39"/>
      <c r="B496" s="128">
        <v>4520220000105</v>
      </c>
      <c r="C496" s="124" t="s">
        <v>8099</v>
      </c>
      <c r="D496" s="121"/>
      <c r="E496" s="125" t="s">
        <v>7636</v>
      </c>
      <c r="F496" s="125" t="s">
        <v>160</v>
      </c>
      <c r="G496" s="125" t="s">
        <v>3305</v>
      </c>
      <c r="H496" s="126">
        <v>100000</v>
      </c>
      <c r="I496" s="126">
        <v>100</v>
      </c>
      <c r="J496" s="126">
        <v>100</v>
      </c>
      <c r="K496" s="125" t="s">
        <v>211</v>
      </c>
      <c r="L496" s="125" t="s">
        <v>211</v>
      </c>
      <c r="M496" s="152">
        <v>0.01</v>
      </c>
      <c r="N496" s="127" t="s">
        <v>44</v>
      </c>
      <c r="O496" s="154">
        <v>37180</v>
      </c>
      <c r="P496" s="152">
        <v>9.607155085199999E-3</v>
      </c>
      <c r="Q496" s="152">
        <v>3.7381650917999998E-2</v>
      </c>
      <c r="R496" s="152">
        <v>0.10367755624000001</v>
      </c>
      <c r="S496" s="152">
        <v>0.22909949143</v>
      </c>
      <c r="T496" s="152">
        <v>0.38119645822000003</v>
      </c>
      <c r="U496" s="152">
        <v>0.90987342259000004</v>
      </c>
      <c r="V496" s="152">
        <v>0.91635436053999997</v>
      </c>
      <c r="W496" s="152">
        <v>0.90450004727000011</v>
      </c>
      <c r="X496" s="152">
        <v>0.90947620855</v>
      </c>
      <c r="Y496" s="152">
        <v>0.90885520151999999</v>
      </c>
      <c r="Z496" s="152">
        <v>7.6992124258999997E-4</v>
      </c>
      <c r="AA496" s="152">
        <v>3.2277604882E-3</v>
      </c>
      <c r="AB496" s="175">
        <v>-27.537034134999999</v>
      </c>
      <c r="AC496" s="174">
        <v>-5.1619921394999997</v>
      </c>
      <c r="AD496" s="152">
        <v>0</v>
      </c>
      <c r="AE496" s="152">
        <v>-2.9094589375000001E-3</v>
      </c>
      <c r="AF496" s="178">
        <v>1102.8609108999999</v>
      </c>
      <c r="AG496" s="177">
        <v>60258.577369999999</v>
      </c>
      <c r="AH496" s="177">
        <v>-6358.9408700000004</v>
      </c>
      <c r="AI496" s="127">
        <v>8.2951430902999999E-4</v>
      </c>
      <c r="AJ496" s="127">
        <v>3.8611150815000002E-2</v>
      </c>
      <c r="AK496" s="127">
        <v>0</v>
      </c>
    </row>
    <row r="497" spans="1:37" ht="14.65" customHeight="1" x14ac:dyDescent="0.25">
      <c r="A497" s="39"/>
      <c r="B497" s="128">
        <v>5084445000110</v>
      </c>
      <c r="C497" s="124" t="s">
        <v>8099</v>
      </c>
      <c r="D497" s="121" t="s">
        <v>3266</v>
      </c>
      <c r="E497" s="125" t="s">
        <v>7636</v>
      </c>
      <c r="F497" s="125" t="s">
        <v>160</v>
      </c>
      <c r="G497" s="125" t="s">
        <v>3324</v>
      </c>
      <c r="H497" s="126">
        <v>10000</v>
      </c>
      <c r="I497" s="126">
        <v>1000</v>
      </c>
      <c r="J497" s="126">
        <v>1000</v>
      </c>
      <c r="K497" s="125" t="s">
        <v>212</v>
      </c>
      <c r="L497" s="125" t="s">
        <v>7564</v>
      </c>
      <c r="M497" s="152">
        <v>1.2E-2</v>
      </c>
      <c r="N497" s="127" t="s">
        <v>3247</v>
      </c>
      <c r="O497" s="154">
        <v>37551</v>
      </c>
      <c r="P497" s="152">
        <v>1.3088661858999999E-2</v>
      </c>
      <c r="Q497" s="152">
        <v>3.9864408844999998E-2</v>
      </c>
      <c r="R497" s="152">
        <v>9.0384545794000001E-2</v>
      </c>
      <c r="S497" s="152">
        <v>0.20763680743999999</v>
      </c>
      <c r="T497" s="152">
        <v>0.35940514729999995</v>
      </c>
      <c r="U497" s="152">
        <v>1.2395995960000001</v>
      </c>
      <c r="V497" s="152">
        <v>0.97721539789999989</v>
      </c>
      <c r="W497" s="152">
        <v>0.78852963845000001</v>
      </c>
      <c r="X497" s="152">
        <v>0.82427392222999996</v>
      </c>
      <c r="Y497" s="152">
        <v>0.85689998039000004</v>
      </c>
      <c r="Z497" s="152">
        <v>1.2164006941E-2</v>
      </c>
      <c r="AA497" s="152">
        <v>1.6198680037E-2</v>
      </c>
      <c r="AB497" s="175">
        <v>-1.8033772516</v>
      </c>
      <c r="AC497" s="174">
        <v>-0.47703486359000002</v>
      </c>
      <c r="AD497" s="152">
        <v>-4.2931056634E-3</v>
      </c>
      <c r="AE497" s="152">
        <v>-3.6529906207000001E-2</v>
      </c>
      <c r="AF497" s="178">
        <v>9.5307797000000001</v>
      </c>
      <c r="AG497" s="177">
        <v>131968.77619999999</v>
      </c>
      <c r="AH497" s="177">
        <v>-27245.32677</v>
      </c>
      <c r="AI497" s="127">
        <v>1.3589496480000001E-2</v>
      </c>
      <c r="AJ497" s="127">
        <v>0.34683333566000002</v>
      </c>
      <c r="AK497" s="127">
        <v>0</v>
      </c>
    </row>
    <row r="498" spans="1:37" ht="14.65" customHeight="1" x14ac:dyDescent="0.25">
      <c r="A498" s="39"/>
      <c r="B498" s="128">
        <v>6916384000173</v>
      </c>
      <c r="C498" s="124" t="s">
        <v>8099</v>
      </c>
      <c r="D498" s="121" t="s">
        <v>3267</v>
      </c>
      <c r="E498" s="125" t="s">
        <v>7636</v>
      </c>
      <c r="F498" s="125" t="s">
        <v>112</v>
      </c>
      <c r="G498" s="125" t="s">
        <v>164</v>
      </c>
      <c r="H498" s="126" t="s">
        <v>44</v>
      </c>
      <c r="I498" s="126" t="s">
        <v>44</v>
      </c>
      <c r="J498" s="126" t="s">
        <v>44</v>
      </c>
      <c r="K498" s="125" t="s">
        <v>212</v>
      </c>
      <c r="L498" s="125" t="s">
        <v>219</v>
      </c>
      <c r="M498" s="152">
        <v>1.4999999999999999E-2</v>
      </c>
      <c r="N498" s="127" t="s">
        <v>44</v>
      </c>
      <c r="O498" s="154">
        <v>38243</v>
      </c>
      <c r="P498" s="152">
        <v>5.0263663819E-2</v>
      </c>
      <c r="Q498" s="152">
        <v>0.1521331283</v>
      </c>
      <c r="R498" s="152">
        <v>0.11990171984</v>
      </c>
      <c r="S498" s="152">
        <v>0.31709351881999998</v>
      </c>
      <c r="T498" s="152">
        <v>0.30167370682</v>
      </c>
      <c r="U498" s="152">
        <v>4.7603657301000002</v>
      </c>
      <c r="V498" s="152">
        <v>3.7293124322</v>
      </c>
      <c r="W498" s="152">
        <v>1.046042318</v>
      </c>
      <c r="X498" s="152">
        <v>1.2587937644</v>
      </c>
      <c r="Y498" s="152">
        <v>0.71925567957000003</v>
      </c>
      <c r="Z498" s="152">
        <v>0.14307998807</v>
      </c>
      <c r="AA498" s="152">
        <v>0.21041374909000002</v>
      </c>
      <c r="AB498" s="175">
        <v>0.10550880394999999</v>
      </c>
      <c r="AC498" s="174">
        <v>0.25242363911999999</v>
      </c>
      <c r="AD498" s="152">
        <v>-0.12249281795</v>
      </c>
      <c r="AE498" s="152">
        <v>-0.49636379172</v>
      </c>
      <c r="AF498" s="178">
        <v>14.631081</v>
      </c>
      <c r="AG498" s="177">
        <v>496439.81276</v>
      </c>
      <c r="AH498" s="177">
        <v>-52740.148609999997</v>
      </c>
      <c r="AI498" s="127">
        <v>0</v>
      </c>
      <c r="AJ498" s="127">
        <v>0</v>
      </c>
      <c r="AK498" s="127">
        <v>0</v>
      </c>
    </row>
    <row r="499" spans="1:37" ht="14.65" customHeight="1" x14ac:dyDescent="0.25">
      <c r="A499" s="39"/>
      <c r="B499" s="128">
        <v>6988623000109</v>
      </c>
      <c r="C499" s="124" t="s">
        <v>8099</v>
      </c>
      <c r="D499" s="121" t="s">
        <v>3266</v>
      </c>
      <c r="E499" s="125" t="s">
        <v>7636</v>
      </c>
      <c r="F499" s="125" t="s">
        <v>112</v>
      </c>
      <c r="G499" s="125" t="s">
        <v>263</v>
      </c>
      <c r="H499" s="126" t="s">
        <v>44</v>
      </c>
      <c r="I499" s="126" t="s">
        <v>44</v>
      </c>
      <c r="J499" s="126" t="s">
        <v>44</v>
      </c>
      <c r="K499" s="125" t="s">
        <v>212</v>
      </c>
      <c r="L499" s="125" t="s">
        <v>219</v>
      </c>
      <c r="M499" s="152">
        <v>1.4999999999999999E-2</v>
      </c>
      <c r="N499" s="127" t="s">
        <v>44</v>
      </c>
      <c r="O499" s="154">
        <v>38260</v>
      </c>
      <c r="P499" s="152">
        <v>0.10888366671999999</v>
      </c>
      <c r="Q499" s="152">
        <v>0.18518225922999998</v>
      </c>
      <c r="R499" s="152">
        <v>-2.2472573918999998E-3</v>
      </c>
      <c r="S499" s="152">
        <v>1.1404131753999999E-2</v>
      </c>
      <c r="T499" s="152">
        <v>-0.18203013296999998</v>
      </c>
      <c r="U499" s="152">
        <v>10.312142733999998</v>
      </c>
      <c r="V499" s="152">
        <v>4.5394616495999998</v>
      </c>
      <c r="W499" s="152">
        <v>-1.9605442979E-2</v>
      </c>
      <c r="X499" s="152">
        <v>4.5271975265E-2</v>
      </c>
      <c r="Y499" s="152">
        <v>-0.43399939745999999</v>
      </c>
      <c r="Z499" s="152">
        <v>0.18880035476000001</v>
      </c>
      <c r="AA499" s="152">
        <v>0.21898272964000001</v>
      </c>
      <c r="AB499" s="175">
        <v>-0.47288054871000001</v>
      </c>
      <c r="AC499" s="174">
        <v>0.13015810872</v>
      </c>
      <c r="AD499" s="152">
        <v>-0.22950443222</v>
      </c>
      <c r="AE499" s="152">
        <v>-0.54628578953000007</v>
      </c>
      <c r="AF499" s="178">
        <v>8.6097487000000008</v>
      </c>
      <c r="AG499" s="177">
        <v>264556.55748999998</v>
      </c>
      <c r="AH499" s="177">
        <v>-148370.15651999999</v>
      </c>
      <c r="AI499" s="127">
        <v>0</v>
      </c>
      <c r="AJ499" s="127">
        <v>0</v>
      </c>
      <c r="AK499" s="127">
        <v>0</v>
      </c>
    </row>
    <row r="500" spans="1:37" ht="14.65" customHeight="1" x14ac:dyDescent="0.25">
      <c r="A500" s="39"/>
      <c r="B500" s="128">
        <v>6077638000107</v>
      </c>
      <c r="C500" s="124" t="s">
        <v>8099</v>
      </c>
      <c r="D500" s="121" t="s">
        <v>3266</v>
      </c>
      <c r="E500" s="125" t="s">
        <v>7636</v>
      </c>
      <c r="F500" s="125" t="s">
        <v>160</v>
      </c>
      <c r="G500" s="125" t="s">
        <v>3328</v>
      </c>
      <c r="H500" s="126">
        <v>300000</v>
      </c>
      <c r="I500" s="126">
        <v>1000</v>
      </c>
      <c r="J500" s="126">
        <v>500</v>
      </c>
      <c r="K500" s="125" t="s">
        <v>211</v>
      </c>
      <c r="L500" s="125" t="s">
        <v>212</v>
      </c>
      <c r="M500" s="152">
        <v>4.0000000000000001E-3</v>
      </c>
      <c r="N500" s="127" t="s">
        <v>8100</v>
      </c>
      <c r="O500" s="154">
        <v>38292</v>
      </c>
      <c r="P500" s="152">
        <v>1.1072655366999999E-2</v>
      </c>
      <c r="Q500" s="152">
        <v>4.3718090912000004E-2</v>
      </c>
      <c r="R500" s="152">
        <v>0.11925883647999999</v>
      </c>
      <c r="S500" s="152">
        <v>0.28080424734000003</v>
      </c>
      <c r="T500" s="152">
        <v>0.45873013282999997</v>
      </c>
      <c r="U500" s="152">
        <v>1.0486678673999998</v>
      </c>
      <c r="V500" s="152">
        <v>1.0716825569999999</v>
      </c>
      <c r="W500" s="152">
        <v>1.0404336979</v>
      </c>
      <c r="X500" s="152">
        <v>1.1147330822000001</v>
      </c>
      <c r="Y500" s="152">
        <v>1.0937123321</v>
      </c>
      <c r="Z500" s="152">
        <v>1.852646732E-3</v>
      </c>
      <c r="AA500" s="152">
        <v>3.7434663652E-3</v>
      </c>
      <c r="AB500" s="175">
        <v>2.3899013310999999</v>
      </c>
      <c r="AC500" s="174">
        <v>1.3173022284</v>
      </c>
      <c r="AD500" s="152">
        <v>-2.2740368683000001E-4</v>
      </c>
      <c r="AE500" s="152">
        <v>-1.9966136190999999E-2</v>
      </c>
      <c r="AF500" s="178">
        <v>8.4648947000000003</v>
      </c>
      <c r="AG500" s="177">
        <v>619573.54246999999</v>
      </c>
      <c r="AH500" s="177">
        <v>-77246.575370000006</v>
      </c>
      <c r="AI500" s="127">
        <v>0.33997191055000003</v>
      </c>
      <c r="AJ500" s="127">
        <v>0.32827625845999997</v>
      </c>
      <c r="AK500" s="127">
        <v>0</v>
      </c>
    </row>
    <row r="501" spans="1:37" ht="14.65" customHeight="1" x14ac:dyDescent="0.25">
      <c r="A501" s="39"/>
      <c r="B501" s="128">
        <v>7667369000100</v>
      </c>
      <c r="C501" s="124" t="s">
        <v>8099</v>
      </c>
      <c r="D501" s="121" t="s">
        <v>3310</v>
      </c>
      <c r="E501" s="125" t="s">
        <v>7636</v>
      </c>
      <c r="F501" s="125" t="s">
        <v>160</v>
      </c>
      <c r="G501" s="125" t="s">
        <v>3305</v>
      </c>
      <c r="H501" s="126" t="s">
        <v>44</v>
      </c>
      <c r="I501" s="126" t="s">
        <v>44</v>
      </c>
      <c r="J501" s="126" t="s">
        <v>44</v>
      </c>
      <c r="K501" s="125" t="s">
        <v>211</v>
      </c>
      <c r="L501" s="125" t="s">
        <v>211</v>
      </c>
      <c r="M501" s="152">
        <v>0.01</v>
      </c>
      <c r="N501" s="127" t="s">
        <v>44</v>
      </c>
      <c r="O501" s="154">
        <v>38901</v>
      </c>
      <c r="P501" s="152">
        <v>9.7949388382000003E-3</v>
      </c>
      <c r="Q501" s="152">
        <v>3.8256803684000001E-2</v>
      </c>
      <c r="R501" s="152">
        <v>0.10708112688</v>
      </c>
      <c r="S501" s="152">
        <v>0.24138331339999999</v>
      </c>
      <c r="T501" s="152">
        <v>0.39716728531000001</v>
      </c>
      <c r="U501" s="152">
        <v>0.92765802632000005</v>
      </c>
      <c r="V501" s="152">
        <v>0.93780740056</v>
      </c>
      <c r="W501" s="152">
        <v>0.93419335708000006</v>
      </c>
      <c r="X501" s="152">
        <v>0.9582403666899999</v>
      </c>
      <c r="Y501" s="152">
        <v>0.94693312420999998</v>
      </c>
      <c r="Z501" s="152">
        <v>9.2084458699999991E-4</v>
      </c>
      <c r="AA501" s="152">
        <v>2.8099321809999999E-3</v>
      </c>
      <c r="AB501" s="175">
        <v>-9.9954209403000007</v>
      </c>
      <c r="AC501" s="174">
        <v>-3.6283694715000001</v>
      </c>
      <c r="AD501" s="152">
        <v>0</v>
      </c>
      <c r="AE501" s="152">
        <v>-5.7032809941999999E-3</v>
      </c>
      <c r="AF501" s="178">
        <v>5.1863061999999998</v>
      </c>
      <c r="AG501" s="177">
        <v>59503.026109999999</v>
      </c>
      <c r="AH501" s="177">
        <v>12225.96969</v>
      </c>
      <c r="AI501" s="127">
        <v>6.6205716131E-2</v>
      </c>
      <c r="AJ501" s="127">
        <v>0.32359789137</v>
      </c>
      <c r="AK501" s="127">
        <v>0</v>
      </c>
    </row>
    <row r="502" spans="1:37" ht="14.65" customHeight="1" x14ac:dyDescent="0.25">
      <c r="A502" s="39"/>
      <c r="B502" s="128">
        <v>47178058000193</v>
      </c>
      <c r="C502" s="124" t="s">
        <v>8099</v>
      </c>
      <c r="D502" s="121" t="s">
        <v>3310</v>
      </c>
      <c r="E502" s="125" t="s">
        <v>7636</v>
      </c>
      <c r="F502" s="125" t="s">
        <v>112</v>
      </c>
      <c r="G502" s="125" t="s">
        <v>5291</v>
      </c>
      <c r="H502" s="126">
        <v>0</v>
      </c>
      <c r="I502" s="126">
        <v>0</v>
      </c>
      <c r="J502" s="126">
        <v>0</v>
      </c>
      <c r="K502" s="125" t="s">
        <v>212</v>
      </c>
      <c r="L502" s="125" t="s">
        <v>219</v>
      </c>
      <c r="M502" s="152">
        <v>0.04</v>
      </c>
      <c r="N502" s="127" t="s">
        <v>44</v>
      </c>
      <c r="O502" s="154">
        <v>29222</v>
      </c>
      <c r="P502" s="152">
        <v>4.2860833766E-2</v>
      </c>
      <c r="Q502" s="152">
        <v>0.11816904354</v>
      </c>
      <c r="R502" s="152">
        <v>3.5236023541E-2</v>
      </c>
      <c r="S502" s="152">
        <v>0.17251402703999999</v>
      </c>
      <c r="T502" s="152">
        <v>0.10084737659</v>
      </c>
      <c r="U502" s="152">
        <v>4.0592592882999998</v>
      </c>
      <c r="V502" s="152">
        <v>2.8967345120000001</v>
      </c>
      <c r="W502" s="152">
        <v>0.30740486285000002</v>
      </c>
      <c r="X502" s="152">
        <v>0.68484396126999991</v>
      </c>
      <c r="Y502" s="152">
        <v>0.24044206289000003</v>
      </c>
      <c r="Z502" s="152">
        <v>0.15025171521</v>
      </c>
      <c r="AA502" s="152">
        <v>0.25392379719000002</v>
      </c>
      <c r="AB502" s="175">
        <v>-0.40597451473000001</v>
      </c>
      <c r="AC502" s="174">
        <v>-0.17563755684999999</v>
      </c>
      <c r="AD502" s="152">
        <v>-0.15199377694000002</v>
      </c>
      <c r="AE502" s="152">
        <v>-0.59130855749</v>
      </c>
      <c r="AF502" s="178">
        <v>3.9318640999999999</v>
      </c>
      <c r="AG502" s="177">
        <v>550342.53246000002</v>
      </c>
      <c r="AH502" s="177">
        <v>-541.95686999999998</v>
      </c>
      <c r="AI502" s="127">
        <v>0</v>
      </c>
      <c r="AJ502" s="127">
        <v>0</v>
      </c>
      <c r="AK502" s="127">
        <v>1.4452814616999998E-4</v>
      </c>
    </row>
    <row r="503" spans="1:37" ht="14.65" customHeight="1" x14ac:dyDescent="0.25">
      <c r="A503" s="39"/>
      <c r="B503" s="128">
        <v>7364099000150</v>
      </c>
      <c r="C503" s="124" t="s">
        <v>8101</v>
      </c>
      <c r="D503" s="121" t="s">
        <v>3266</v>
      </c>
      <c r="E503" s="125" t="s">
        <v>7636</v>
      </c>
      <c r="F503" s="125" t="s">
        <v>160</v>
      </c>
      <c r="G503" s="125" t="s">
        <v>3324</v>
      </c>
      <c r="H503" s="126">
        <v>15000</v>
      </c>
      <c r="I503" s="126">
        <v>1000</v>
      </c>
      <c r="J503" s="126">
        <v>1000</v>
      </c>
      <c r="K503" s="125" t="s">
        <v>7564</v>
      </c>
      <c r="L503" s="125" t="s">
        <v>219</v>
      </c>
      <c r="M503" s="152">
        <v>3.3900000000000002E-3</v>
      </c>
      <c r="N503" s="127" t="s">
        <v>44</v>
      </c>
      <c r="O503" s="154">
        <v>38595</v>
      </c>
      <c r="P503" s="152">
        <v>2.9223551201000002E-2</v>
      </c>
      <c r="Q503" s="152">
        <v>7.537315333099999E-2</v>
      </c>
      <c r="R503" s="152">
        <v>7.8685302624000003E-2</v>
      </c>
      <c r="S503" s="152">
        <v>0.20315445487000003</v>
      </c>
      <c r="T503" s="152">
        <v>0.33832987508000001</v>
      </c>
      <c r="U503" s="152">
        <v>2.7677009807000004</v>
      </c>
      <c r="V503" s="152">
        <v>1.8476583037000001</v>
      </c>
      <c r="W503" s="152">
        <v>0.68646351745</v>
      </c>
      <c r="X503" s="152">
        <v>0.80647993677000007</v>
      </c>
      <c r="Y503" s="152">
        <v>0.80665195113999999</v>
      </c>
      <c r="Z503" s="152">
        <v>3.7289818444999998E-2</v>
      </c>
      <c r="AA503" s="152">
        <v>3.0358359963999999E-2</v>
      </c>
      <c r="AB503" s="175">
        <v>-0.85177569435</v>
      </c>
      <c r="AC503" s="174">
        <v>-5.8326073119000003E-2</v>
      </c>
      <c r="AD503" s="152">
        <v>-2.9210066647000002E-2</v>
      </c>
      <c r="AE503" s="152">
        <v>-6.3473448411E-2</v>
      </c>
      <c r="AF503" s="178">
        <v>6.4868211999999996</v>
      </c>
      <c r="AG503" s="177">
        <v>133393.70551</v>
      </c>
      <c r="AH503" s="177">
        <v>-44305.933120000002</v>
      </c>
      <c r="AI503" s="127">
        <v>0</v>
      </c>
      <c r="AJ503" s="127">
        <v>0</v>
      </c>
      <c r="AK503" s="127">
        <v>0</v>
      </c>
    </row>
    <row r="504" spans="1:37" ht="14.65" customHeight="1" x14ac:dyDescent="0.25">
      <c r="A504" s="39"/>
      <c r="B504" s="128">
        <v>7287126000138</v>
      </c>
      <c r="C504" s="124" t="s">
        <v>8102</v>
      </c>
      <c r="D504" s="121"/>
      <c r="E504" s="125" t="s">
        <v>7636</v>
      </c>
      <c r="F504" s="125" t="s">
        <v>160</v>
      </c>
      <c r="G504" s="125" t="s">
        <v>3328</v>
      </c>
      <c r="H504" s="126">
        <v>1000</v>
      </c>
      <c r="I504" s="126">
        <v>1000</v>
      </c>
      <c r="J504" s="126">
        <v>1000</v>
      </c>
      <c r="K504" s="125" t="s">
        <v>211</v>
      </c>
      <c r="L504" s="125" t="s">
        <v>211</v>
      </c>
      <c r="M504" s="152">
        <v>1.6200000000000001E-3</v>
      </c>
      <c r="N504" s="127" t="s">
        <v>44</v>
      </c>
      <c r="O504" s="154">
        <v>38450</v>
      </c>
      <c r="P504" s="152">
        <v>1.0537087564E-2</v>
      </c>
      <c r="Q504" s="152">
        <v>4.1443934145999999E-2</v>
      </c>
      <c r="R504" s="152">
        <v>0.11631642168</v>
      </c>
      <c r="S504" s="152">
        <v>0.26162057646000003</v>
      </c>
      <c r="T504" s="152">
        <v>0.43357795711000002</v>
      </c>
      <c r="U504" s="152">
        <v>0.99794536898999997</v>
      </c>
      <c r="V504" s="152">
        <v>1.0159350600999999</v>
      </c>
      <c r="W504" s="152">
        <v>1.0147635874000001</v>
      </c>
      <c r="X504" s="152">
        <v>1.0385779927000001</v>
      </c>
      <c r="Y504" s="152">
        <v>1.0337440788000001</v>
      </c>
      <c r="Z504" s="152">
        <v>1.1014116842000001E-3</v>
      </c>
      <c r="AA504" s="152">
        <v>2.2260448450999999E-3</v>
      </c>
      <c r="AB504" s="175">
        <v>1.7293774287999999</v>
      </c>
      <c r="AC504" s="174">
        <v>-2.8728035086000001</v>
      </c>
      <c r="AD504" s="152">
        <v>0</v>
      </c>
      <c r="AE504" s="152">
        <v>-1.1527782011999999E-3</v>
      </c>
      <c r="AF504" s="178">
        <v>6.8852133000000002</v>
      </c>
      <c r="AG504" s="177">
        <v>742324.77365999995</v>
      </c>
      <c r="AH504" s="177">
        <v>148652.7568</v>
      </c>
      <c r="AI504" s="127">
        <v>0.11118652367</v>
      </c>
      <c r="AJ504" s="127">
        <v>0.28488901054999999</v>
      </c>
      <c r="AK504" s="127">
        <v>0</v>
      </c>
    </row>
    <row r="505" spans="1:37" ht="14.65" customHeight="1" x14ac:dyDescent="0.25">
      <c r="A505" s="39"/>
      <c r="B505" s="128">
        <v>8702804000144</v>
      </c>
      <c r="C505" s="124" t="s">
        <v>8103</v>
      </c>
      <c r="D505" s="121" t="s">
        <v>3266</v>
      </c>
      <c r="E505" s="125" t="s">
        <v>7636</v>
      </c>
      <c r="F505" s="125" t="s">
        <v>160</v>
      </c>
      <c r="G505" s="125" t="s">
        <v>5584</v>
      </c>
      <c r="H505" s="126">
        <v>20000</v>
      </c>
      <c r="I505" s="126">
        <v>1000</v>
      </c>
      <c r="J505" s="126">
        <v>0</v>
      </c>
      <c r="K505" s="125" t="s">
        <v>211</v>
      </c>
      <c r="L505" s="125" t="s">
        <v>211</v>
      </c>
      <c r="M505" s="152">
        <v>3.4999999999999996E-3</v>
      </c>
      <c r="N505" s="127" t="s">
        <v>44</v>
      </c>
      <c r="O505" s="154">
        <v>39461</v>
      </c>
      <c r="P505" s="152">
        <v>1.0134854267999999E-2</v>
      </c>
      <c r="Q505" s="152">
        <v>3.9622762726000002E-2</v>
      </c>
      <c r="R505" s="152">
        <v>0.11020208471</v>
      </c>
      <c r="S505" s="152">
        <v>0.24262218159999999</v>
      </c>
      <c r="T505" s="152">
        <v>0.40470102850000006</v>
      </c>
      <c r="U505" s="152">
        <v>0.95985070075000001</v>
      </c>
      <c r="V505" s="152">
        <v>0.97129181052999991</v>
      </c>
      <c r="W505" s="152">
        <v>0.96142110638</v>
      </c>
      <c r="X505" s="152">
        <v>0.96315840971</v>
      </c>
      <c r="Y505" s="152">
        <v>0.96489520527999995</v>
      </c>
      <c r="Z505" s="152">
        <v>7.9614626098999997E-4</v>
      </c>
      <c r="AA505" s="152">
        <v>2.0176771011000002E-3</v>
      </c>
      <c r="AB505" s="175">
        <v>-10.810572800999999</v>
      </c>
      <c r="AC505" s="174">
        <v>-7.5684115455000001</v>
      </c>
      <c r="AD505" s="152">
        <v>0</v>
      </c>
      <c r="AE505" s="152">
        <v>-2.1682891780999999E-3</v>
      </c>
      <c r="AF505" s="178">
        <v>4.6280688999999997</v>
      </c>
      <c r="AG505" s="177">
        <v>469502.33363000001</v>
      </c>
      <c r="AH505" s="177">
        <v>6181.9253600000002</v>
      </c>
      <c r="AI505" s="127">
        <v>0</v>
      </c>
      <c r="AJ505" s="127">
        <v>0</v>
      </c>
      <c r="AK505" s="127">
        <v>0</v>
      </c>
    </row>
    <row r="506" spans="1:37" ht="14.65" customHeight="1" x14ac:dyDescent="0.25">
      <c r="A506" s="39"/>
      <c r="B506" s="128">
        <v>1197545000100</v>
      </c>
      <c r="C506" s="124" t="s">
        <v>8104</v>
      </c>
      <c r="D506" s="121" t="s">
        <v>3310</v>
      </c>
      <c r="E506" s="125" t="s">
        <v>7636</v>
      </c>
      <c r="F506" s="125" t="s">
        <v>160</v>
      </c>
      <c r="G506" s="125" t="s">
        <v>3324</v>
      </c>
      <c r="H506" s="126">
        <v>20000</v>
      </c>
      <c r="I506" s="126">
        <v>500</v>
      </c>
      <c r="J506" s="126">
        <v>500</v>
      </c>
      <c r="K506" s="125" t="s">
        <v>211</v>
      </c>
      <c r="L506" s="125" t="s">
        <v>211</v>
      </c>
      <c r="M506" s="152">
        <v>1.4999999999999999E-2</v>
      </c>
      <c r="N506" s="127" t="s">
        <v>44</v>
      </c>
      <c r="O506" s="154">
        <v>35207</v>
      </c>
      <c r="P506" s="152">
        <v>1.0352068779000001E-2</v>
      </c>
      <c r="Q506" s="152">
        <v>3.4723719218E-2</v>
      </c>
      <c r="R506" s="152">
        <v>8.5733638695999995E-2</v>
      </c>
      <c r="S506" s="152">
        <v>0.20163812398</v>
      </c>
      <c r="T506" s="152">
        <v>0.33544419404999998</v>
      </c>
      <c r="U506" s="152">
        <v>0.98042262952000003</v>
      </c>
      <c r="V506" s="152">
        <v>0.85119920437999996</v>
      </c>
      <c r="W506" s="152">
        <v>0.74795436022999995</v>
      </c>
      <c r="X506" s="152">
        <v>0.80046042595</v>
      </c>
      <c r="Y506" s="152">
        <v>0.79977186044000004</v>
      </c>
      <c r="Z506" s="152">
        <v>5.2516119072999997E-3</v>
      </c>
      <c r="AA506" s="152">
        <v>5.4275907461999997E-3</v>
      </c>
      <c r="AB506" s="175">
        <v>-5.0658128879</v>
      </c>
      <c r="AC506" s="174">
        <v>-3.2954759968</v>
      </c>
      <c r="AD506" s="152">
        <v>-1.5447223668999999E-3</v>
      </c>
      <c r="AE506" s="152">
        <v>-5.5506707581E-3</v>
      </c>
      <c r="AF506" s="178">
        <v>2844.4428386999998</v>
      </c>
      <c r="AG506" s="177">
        <v>69621.411680000005</v>
      </c>
      <c r="AH506" s="177">
        <v>-15500.612870000001</v>
      </c>
      <c r="AI506" s="127">
        <v>2.2006227965999998E-2</v>
      </c>
      <c r="AJ506" s="127">
        <v>0.11243256729000001</v>
      </c>
      <c r="AK506" s="127">
        <v>0</v>
      </c>
    </row>
    <row r="507" spans="1:37" ht="14.65" customHeight="1" x14ac:dyDescent="0.25">
      <c r="A507" s="39"/>
      <c r="B507" s="128">
        <v>32387924000189</v>
      </c>
      <c r="C507" s="124" t="s">
        <v>8105</v>
      </c>
      <c r="D507" s="121" t="s">
        <v>3274</v>
      </c>
      <c r="E507" s="125" t="s">
        <v>7636</v>
      </c>
      <c r="F507" s="125" t="s">
        <v>160</v>
      </c>
      <c r="G507" s="125" t="s">
        <v>3305</v>
      </c>
      <c r="H507" s="126" t="s">
        <v>44</v>
      </c>
      <c r="I507" s="126" t="s">
        <v>44</v>
      </c>
      <c r="J507" s="126" t="s">
        <v>44</v>
      </c>
      <c r="K507" s="125" t="s">
        <v>220</v>
      </c>
      <c r="L507" s="125" t="s">
        <v>3251</v>
      </c>
      <c r="M507" s="152">
        <v>2.5000000000000001E-3</v>
      </c>
      <c r="N507" s="127" t="s">
        <v>44</v>
      </c>
      <c r="O507" s="154">
        <v>43677</v>
      </c>
      <c r="P507" s="152">
        <v>1.1073526723E-2</v>
      </c>
      <c r="Q507" s="152">
        <v>4.4435314730000001E-2</v>
      </c>
      <c r="R507" s="152">
        <v>0.12233661941</v>
      </c>
      <c r="S507" s="152">
        <v>0.2824188654</v>
      </c>
      <c r="T507" s="152">
        <v>0.46282963277999994</v>
      </c>
      <c r="U507" s="152">
        <v>1.0487503916999998</v>
      </c>
      <c r="V507" s="152">
        <v>1.0892642089</v>
      </c>
      <c r="W507" s="152">
        <v>1.0672847822</v>
      </c>
      <c r="X507" s="152">
        <v>1.1211427721</v>
      </c>
      <c r="Y507" s="152">
        <v>1.1034864308999999</v>
      </c>
      <c r="Z507" s="152">
        <v>1.6101142319E-3</v>
      </c>
      <c r="AA507" s="152">
        <v>4.7816722514999995E-3</v>
      </c>
      <c r="AB507" s="175">
        <v>4.7087214792000003</v>
      </c>
      <c r="AC507" s="174">
        <v>1.7513497330000001</v>
      </c>
      <c r="AD507" s="152">
        <v>0</v>
      </c>
      <c r="AE507" s="152">
        <v>-1.9999466678999999E-2</v>
      </c>
      <c r="AF507" s="178">
        <v>1.6720131</v>
      </c>
      <c r="AG507" s="177">
        <v>23888242.631999999</v>
      </c>
      <c r="AH507" s="177">
        <v>-1793529.0094000001</v>
      </c>
      <c r="AI507" s="127">
        <v>0.38325203449999995</v>
      </c>
      <c r="AJ507" s="127">
        <v>0.31395618525000002</v>
      </c>
      <c r="AK507" s="127">
        <v>1.3329128385E-3</v>
      </c>
    </row>
    <row r="508" spans="1:37" ht="14.65" customHeight="1" x14ac:dyDescent="0.25">
      <c r="A508" s="39"/>
      <c r="B508" s="128">
        <v>13400050000108</v>
      </c>
      <c r="C508" s="124" t="s">
        <v>8106</v>
      </c>
      <c r="D508" s="121" t="s">
        <v>3266</v>
      </c>
      <c r="E508" s="125" t="s">
        <v>7636</v>
      </c>
      <c r="F508" s="125" t="s">
        <v>160</v>
      </c>
      <c r="G508" s="125" t="s">
        <v>5024</v>
      </c>
      <c r="H508" s="126">
        <v>5000</v>
      </c>
      <c r="I508" s="126">
        <v>100</v>
      </c>
      <c r="J508" s="126">
        <v>100</v>
      </c>
      <c r="K508" s="125" t="s">
        <v>212</v>
      </c>
      <c r="L508" s="125" t="s">
        <v>7564</v>
      </c>
      <c r="M508" s="152">
        <v>5.0000000000000001E-3</v>
      </c>
      <c r="N508" s="127" t="s">
        <v>44</v>
      </c>
      <c r="O508" s="154">
        <v>40724</v>
      </c>
      <c r="P508" s="152">
        <v>2.0936596956999998E-2</v>
      </c>
      <c r="Q508" s="152">
        <v>5.4873338827999996E-2</v>
      </c>
      <c r="R508" s="152">
        <v>3.9550235781000004E-2</v>
      </c>
      <c r="S508" s="152">
        <v>0.1153978074</v>
      </c>
      <c r="T508" s="152">
        <v>0.20649608894999999</v>
      </c>
      <c r="U508" s="152">
        <v>1.9828609990999999</v>
      </c>
      <c r="V508" s="152">
        <v>1.3451365062</v>
      </c>
      <c r="W508" s="152">
        <v>0.34504275976000004</v>
      </c>
      <c r="X508" s="152">
        <v>0.45810472865000001</v>
      </c>
      <c r="Y508" s="152">
        <v>0.49233155367000003</v>
      </c>
      <c r="Z508" s="152">
        <v>5.2430297057999994E-2</v>
      </c>
      <c r="AA508" s="152">
        <v>7.3890965951999996E-2</v>
      </c>
      <c r="AB508" s="175">
        <v>-1.2660758271999999</v>
      </c>
      <c r="AC508" s="174">
        <v>0.11323309048999999</v>
      </c>
      <c r="AD508" s="152">
        <v>-6.1673588908000003E-2</v>
      </c>
      <c r="AE508" s="152">
        <v>-0.14626645183</v>
      </c>
      <c r="AF508" s="178">
        <v>3.7462564999999999</v>
      </c>
      <c r="AG508" s="177">
        <v>216529.88889</v>
      </c>
      <c r="AH508" s="177">
        <v>-71328.960290000003</v>
      </c>
      <c r="AI508" s="127">
        <v>0</v>
      </c>
      <c r="AJ508" s="127">
        <v>4.4422043257000001E-5</v>
      </c>
      <c r="AK508" s="127">
        <v>0</v>
      </c>
    </row>
    <row r="509" spans="1:37" ht="14.65" customHeight="1" x14ac:dyDescent="0.25">
      <c r="A509" s="39"/>
      <c r="B509" s="128">
        <v>32743313000126</v>
      </c>
      <c r="C509" s="124" t="s">
        <v>8107</v>
      </c>
      <c r="D509" s="121" t="s">
        <v>3266</v>
      </c>
      <c r="E509" s="125" t="s">
        <v>7636</v>
      </c>
      <c r="F509" s="125" t="s">
        <v>160</v>
      </c>
      <c r="G509" s="125" t="s">
        <v>3305</v>
      </c>
      <c r="H509" s="126" t="s">
        <v>44</v>
      </c>
      <c r="I509" s="126" t="s">
        <v>44</v>
      </c>
      <c r="J509" s="126" t="s">
        <v>44</v>
      </c>
      <c r="K509" s="125" t="s">
        <v>211</v>
      </c>
      <c r="L509" s="125" t="s">
        <v>212</v>
      </c>
      <c r="M509" s="152">
        <v>8.0000000000000002E-3</v>
      </c>
      <c r="N509" s="127" t="s">
        <v>44</v>
      </c>
      <c r="O509" s="154">
        <v>43738</v>
      </c>
      <c r="P509" s="152">
        <v>1.2027232516999999E-2</v>
      </c>
      <c r="Q509" s="152">
        <v>3.8225638733E-2</v>
      </c>
      <c r="R509" s="152">
        <v>8.9111554974999993E-2</v>
      </c>
      <c r="S509" s="152">
        <v>0.21107487951000001</v>
      </c>
      <c r="T509" s="152">
        <v>0.36843004964000003</v>
      </c>
      <c r="U509" s="152">
        <v>1.1390738587</v>
      </c>
      <c r="V509" s="152">
        <v>0.93704343914999999</v>
      </c>
      <c r="W509" s="152">
        <v>0.77742385724000007</v>
      </c>
      <c r="X509" s="152">
        <v>0.83792233646000003</v>
      </c>
      <c r="Y509" s="152">
        <v>0.87841730893999992</v>
      </c>
      <c r="Z509" s="152">
        <v>1.2165540238999999E-2</v>
      </c>
      <c r="AA509" s="152">
        <v>1.3166447688E-2</v>
      </c>
      <c r="AB509" s="175">
        <v>-1.8959360917999999</v>
      </c>
      <c r="AC509" s="174">
        <v>-0.53957434061999998</v>
      </c>
      <c r="AD509" s="152">
        <v>-4.7524737617000001E-3</v>
      </c>
      <c r="AE509" s="152">
        <v>-2.0365749425000003E-2</v>
      </c>
      <c r="AF509" s="178">
        <v>1.5313905000000001</v>
      </c>
      <c r="AG509" s="177">
        <v>325513.92790000001</v>
      </c>
      <c r="AH509" s="177">
        <v>-216506.35626999999</v>
      </c>
      <c r="AI509" s="127">
        <v>5.6596921858999998E-2</v>
      </c>
      <c r="AJ509" s="127">
        <v>8.0661109523000013E-2</v>
      </c>
      <c r="AK509" s="127">
        <v>1.3469398771E-3</v>
      </c>
    </row>
    <row r="510" spans="1:37" ht="14.65" customHeight="1" x14ac:dyDescent="0.25">
      <c r="A510" s="39"/>
      <c r="B510" s="128">
        <v>3766575000108</v>
      </c>
      <c r="C510" s="124" t="s">
        <v>8108</v>
      </c>
      <c r="D510" s="121"/>
      <c r="E510" s="125" t="s">
        <v>7636</v>
      </c>
      <c r="F510" s="125" t="s">
        <v>160</v>
      </c>
      <c r="G510" s="125" t="s">
        <v>3328</v>
      </c>
      <c r="H510" s="126">
        <v>100</v>
      </c>
      <c r="I510" s="126">
        <v>100</v>
      </c>
      <c r="J510" s="126">
        <v>15</v>
      </c>
      <c r="K510" s="125" t="s">
        <v>211</v>
      </c>
      <c r="L510" s="125" t="s">
        <v>211</v>
      </c>
      <c r="M510" s="152">
        <v>1.4999999999999999E-2</v>
      </c>
      <c r="N510" s="127" t="s">
        <v>44</v>
      </c>
      <c r="O510" s="154">
        <v>36654</v>
      </c>
      <c r="P510" s="152">
        <v>9.5745242543000004E-3</v>
      </c>
      <c r="Q510" s="152">
        <v>3.6445118172000003E-2</v>
      </c>
      <c r="R510" s="152">
        <v>9.7819072365000009E-2</v>
      </c>
      <c r="S510" s="152">
        <v>0.21638222546000002</v>
      </c>
      <c r="T510" s="152">
        <v>0.35925797705999996</v>
      </c>
      <c r="U510" s="152">
        <v>0.90678302532999988</v>
      </c>
      <c r="V510" s="152">
        <v>0.89339668359000002</v>
      </c>
      <c r="W510" s="152">
        <v>0.85338967062999993</v>
      </c>
      <c r="X510" s="152">
        <v>0.85899136998000003</v>
      </c>
      <c r="Y510" s="152">
        <v>0.85654909455999995</v>
      </c>
      <c r="Z510" s="152">
        <v>9.1576825535000001E-4</v>
      </c>
      <c r="AA510" s="152">
        <v>3.4066769810000004E-3</v>
      </c>
      <c r="AB510" s="175">
        <v>-30.316216718</v>
      </c>
      <c r="AC510" s="174">
        <v>-14.853489119000001</v>
      </c>
      <c r="AD510" s="152">
        <v>0</v>
      </c>
      <c r="AE510" s="152">
        <v>-6.4814856226999996E-3</v>
      </c>
      <c r="AF510" s="178">
        <v>716.96004040000003</v>
      </c>
      <c r="AG510" s="177">
        <v>612963.07091000001</v>
      </c>
      <c r="AH510" s="177">
        <v>-87251.672061000005</v>
      </c>
      <c r="AI510" s="127">
        <v>8.2960703973E-4</v>
      </c>
      <c r="AJ510" s="127">
        <v>3.8615467123E-2</v>
      </c>
      <c r="AK510" s="127">
        <v>0</v>
      </c>
    </row>
    <row r="511" spans="1:37" ht="14.65" customHeight="1" x14ac:dyDescent="0.25">
      <c r="A511" s="39"/>
      <c r="B511" s="128">
        <v>32312124000107</v>
      </c>
      <c r="C511" s="124" t="s">
        <v>8109</v>
      </c>
      <c r="D511" s="121" t="s">
        <v>3267</v>
      </c>
      <c r="E511" s="125" t="s">
        <v>7636</v>
      </c>
      <c r="F511" s="125" t="s">
        <v>160</v>
      </c>
      <c r="G511" s="125" t="s">
        <v>3328</v>
      </c>
      <c r="H511" s="126" t="s">
        <v>44</v>
      </c>
      <c r="I511" s="126" t="s">
        <v>44</v>
      </c>
      <c r="J511" s="126" t="s">
        <v>44</v>
      </c>
      <c r="K511" s="125" t="s">
        <v>211</v>
      </c>
      <c r="L511" s="125" t="s">
        <v>211</v>
      </c>
      <c r="M511" s="152">
        <v>2.5000000000000001E-3</v>
      </c>
      <c r="N511" s="127" t="s">
        <v>44</v>
      </c>
      <c r="O511" s="154">
        <v>43677</v>
      </c>
      <c r="P511" s="152">
        <v>1.0577647111999999E-2</v>
      </c>
      <c r="Q511" s="152">
        <v>4.1627613067000004E-2</v>
      </c>
      <c r="R511" s="152">
        <v>0.11760959531</v>
      </c>
      <c r="S511" s="152">
        <v>0.26531281898999998</v>
      </c>
      <c r="T511" s="152">
        <v>0.43872078057999997</v>
      </c>
      <c r="U511" s="152">
        <v>1.0017866782</v>
      </c>
      <c r="V511" s="152">
        <v>1.0204376696999999</v>
      </c>
      <c r="W511" s="152">
        <v>1.0260454467</v>
      </c>
      <c r="X511" s="152">
        <v>1.0532354096000001</v>
      </c>
      <c r="Y511" s="152">
        <v>1.0460056876999999</v>
      </c>
      <c r="Z511" s="152">
        <v>9.3928463000000006E-4</v>
      </c>
      <c r="AA511" s="152">
        <v>2.9178527118000003E-3</v>
      </c>
      <c r="AB511" s="175">
        <v>3.8306916532000002</v>
      </c>
      <c r="AC511" s="174">
        <v>2.3218633986000001</v>
      </c>
      <c r="AD511" s="152">
        <v>0</v>
      </c>
      <c r="AE511" s="152">
        <v>-1.1424142808E-3</v>
      </c>
      <c r="AF511" s="178">
        <v>1.6307548999999999</v>
      </c>
      <c r="AG511" s="177">
        <v>45800728.365000002</v>
      </c>
      <c r="AH511" s="177">
        <v>3072694.7083999999</v>
      </c>
      <c r="AI511" s="127">
        <v>0.11117404948000001</v>
      </c>
      <c r="AJ511" s="127">
        <v>0.28485704841999998</v>
      </c>
      <c r="AK511" s="127">
        <v>0</v>
      </c>
    </row>
    <row r="512" spans="1:37" ht="14.65" customHeight="1" x14ac:dyDescent="0.25">
      <c r="A512" s="39"/>
      <c r="B512" s="128">
        <v>7667259000130</v>
      </c>
      <c r="C512" s="124" t="s">
        <v>8110</v>
      </c>
      <c r="D512" s="121"/>
      <c r="E512" s="125" t="s">
        <v>7636</v>
      </c>
      <c r="F512" s="125" t="s">
        <v>160</v>
      </c>
      <c r="G512" s="125" t="s">
        <v>6163</v>
      </c>
      <c r="H512" s="126">
        <v>50</v>
      </c>
      <c r="I512" s="126">
        <v>50</v>
      </c>
      <c r="J512" s="126">
        <v>50</v>
      </c>
      <c r="K512" s="125" t="s">
        <v>211</v>
      </c>
      <c r="L512" s="125" t="s">
        <v>211</v>
      </c>
      <c r="M512" s="152">
        <v>1.4999999999999999E-2</v>
      </c>
      <c r="N512" s="127" t="s">
        <v>44</v>
      </c>
      <c r="O512" s="154">
        <v>38807</v>
      </c>
      <c r="P512" s="152">
        <v>8.8929946886999994E-3</v>
      </c>
      <c r="Q512" s="152">
        <v>3.4556495107999997E-2</v>
      </c>
      <c r="R512" s="152">
        <v>9.5307456279999994E-2</v>
      </c>
      <c r="S512" s="152">
        <v>0.21084463481000001</v>
      </c>
      <c r="T512" s="152">
        <v>0.35074906642999998</v>
      </c>
      <c r="U512" s="152">
        <v>0.84223679567999998</v>
      </c>
      <c r="V512" s="152">
        <v>0.84709995945000005</v>
      </c>
      <c r="W512" s="152">
        <v>0.83147791895000001</v>
      </c>
      <c r="X512" s="152">
        <v>0.83700831398999997</v>
      </c>
      <c r="Y512" s="152">
        <v>0.83626200237000003</v>
      </c>
      <c r="Z512" s="152">
        <v>7.5322130639999998E-4</v>
      </c>
      <c r="AA512" s="152">
        <v>2.0123867262999999E-3</v>
      </c>
      <c r="AB512" s="175">
        <v>-41.455896011</v>
      </c>
      <c r="AC512" s="174">
        <v>-27.626213855</v>
      </c>
      <c r="AD512" s="152">
        <v>0</v>
      </c>
      <c r="AE512" s="152">
        <v>-3.3285212538999996E-3</v>
      </c>
      <c r="AF512" s="178">
        <v>4.0007118000000004</v>
      </c>
      <c r="AG512" s="177">
        <v>6546234.6612999998</v>
      </c>
      <c r="AH512" s="177">
        <v>-5366369.0248999996</v>
      </c>
      <c r="AI512" s="127">
        <v>0</v>
      </c>
      <c r="AJ512" s="127">
        <v>0</v>
      </c>
      <c r="AK512" s="127">
        <v>0</v>
      </c>
    </row>
    <row r="513" spans="1:37" ht="14.65" customHeight="1" x14ac:dyDescent="0.25">
      <c r="A513" s="39"/>
      <c r="B513" s="128">
        <v>96498654000166</v>
      </c>
      <c r="C513" s="124" t="s">
        <v>8111</v>
      </c>
      <c r="D513" s="121" t="s">
        <v>3310</v>
      </c>
      <c r="E513" s="125" t="s">
        <v>7636</v>
      </c>
      <c r="F513" s="125" t="s">
        <v>112</v>
      </c>
      <c r="G513" s="125" t="s">
        <v>113</v>
      </c>
      <c r="H513" s="126">
        <v>500</v>
      </c>
      <c r="I513" s="126">
        <v>100</v>
      </c>
      <c r="J513" s="126">
        <v>100</v>
      </c>
      <c r="K513" s="125" t="s">
        <v>212</v>
      </c>
      <c r="L513" s="125" t="s">
        <v>219</v>
      </c>
      <c r="M513" s="152">
        <v>3.5000000000000003E-2</v>
      </c>
      <c r="N513" s="127" t="s">
        <v>44</v>
      </c>
      <c r="O513" s="154">
        <v>34596</v>
      </c>
      <c r="P513" s="152">
        <v>8.1233860123999996E-2</v>
      </c>
      <c r="Q513" s="152">
        <v>0.14578479736</v>
      </c>
      <c r="R513" s="152">
        <v>4.9094486454000004E-2</v>
      </c>
      <c r="S513" s="152">
        <v>0.13898222633999999</v>
      </c>
      <c r="T513" s="152">
        <v>7.8715780234999991E-2</v>
      </c>
      <c r="U513" s="152">
        <v>7.6934877896999998</v>
      </c>
      <c r="V513" s="152">
        <v>3.5736927472000004</v>
      </c>
      <c r="W513" s="152">
        <v>0.42830837188999998</v>
      </c>
      <c r="X513" s="152">
        <v>0.55172985101000005</v>
      </c>
      <c r="Y513" s="152">
        <v>0.18767552731999998</v>
      </c>
      <c r="Z513" s="152">
        <v>0.14594124191000002</v>
      </c>
      <c r="AA513" s="152">
        <v>0.27722809970000001</v>
      </c>
      <c r="AB513" s="175">
        <v>-0.33551863944999999</v>
      </c>
      <c r="AC513" s="174">
        <v>-0.12059746066</v>
      </c>
      <c r="AD513" s="152">
        <v>-0.15496626958000001</v>
      </c>
      <c r="AE513" s="152">
        <v>-0.73408835997999999</v>
      </c>
      <c r="AF513" s="178">
        <v>12.9216906</v>
      </c>
      <c r="AG513" s="177">
        <v>10444.668729999999</v>
      </c>
      <c r="AH513" s="177">
        <v>-2444.3092499999998</v>
      </c>
      <c r="AI513" s="127">
        <v>0</v>
      </c>
      <c r="AJ513" s="127">
        <v>0</v>
      </c>
      <c r="AK513" s="127">
        <v>0</v>
      </c>
    </row>
    <row r="514" spans="1:37" ht="14.65" customHeight="1" x14ac:dyDescent="0.25">
      <c r="A514" s="39"/>
      <c r="B514" s="128">
        <v>11484558000106</v>
      </c>
      <c r="C514" s="124" t="s">
        <v>8112</v>
      </c>
      <c r="D514" s="121" t="s">
        <v>3267</v>
      </c>
      <c r="E514" s="125" t="s">
        <v>7636</v>
      </c>
      <c r="F514" s="125" t="s">
        <v>160</v>
      </c>
      <c r="G514" s="125" t="s">
        <v>5584</v>
      </c>
      <c r="H514" s="126" t="s">
        <v>44</v>
      </c>
      <c r="I514" s="126" t="s">
        <v>44</v>
      </c>
      <c r="J514" s="126" t="s">
        <v>44</v>
      </c>
      <c r="K514" s="125" t="s">
        <v>211</v>
      </c>
      <c r="L514" s="125" t="s">
        <v>211</v>
      </c>
      <c r="M514" s="152">
        <v>2E-3</v>
      </c>
      <c r="N514" s="127" t="s">
        <v>44</v>
      </c>
      <c r="O514" s="154">
        <v>40361</v>
      </c>
      <c r="P514" s="152">
        <v>1.214040695E-2</v>
      </c>
      <c r="Q514" s="152">
        <v>4.5272513554999998E-2</v>
      </c>
      <c r="R514" s="152">
        <v>0.10867635054000001</v>
      </c>
      <c r="S514" s="152">
        <v>0.23943396234000003</v>
      </c>
      <c r="T514" s="152">
        <v>0.40141564285999998</v>
      </c>
      <c r="U514" s="152">
        <v>1.1497923709</v>
      </c>
      <c r="V514" s="152">
        <v>1.1097868656999998</v>
      </c>
      <c r="W514" s="152">
        <v>0.94811035058000004</v>
      </c>
      <c r="X514" s="152">
        <v>0.95050185799999998</v>
      </c>
      <c r="Y514" s="152">
        <v>0.95706213192000011</v>
      </c>
      <c r="Z514" s="152">
        <v>4.9931333941000003E-3</v>
      </c>
      <c r="AA514" s="152">
        <v>5.4052184346999998E-3</v>
      </c>
      <c r="AB514" s="175">
        <v>-1.1007071595</v>
      </c>
      <c r="AC514" s="174">
        <v>-0.12442382096</v>
      </c>
      <c r="AD514" s="152">
        <v>-7.3278720098000005E-4</v>
      </c>
      <c r="AE514" s="152">
        <v>-8.7025155310000001E-3</v>
      </c>
      <c r="AF514" s="178">
        <v>3.8147327</v>
      </c>
      <c r="AG514" s="177">
        <v>900071.19227999996</v>
      </c>
      <c r="AH514" s="177">
        <v>7069.6533800999996</v>
      </c>
      <c r="AI514" s="127">
        <v>0</v>
      </c>
      <c r="AJ514" s="127">
        <v>0</v>
      </c>
      <c r="AK514" s="127">
        <v>0</v>
      </c>
    </row>
    <row r="515" spans="1:37" ht="14.65" customHeight="1" x14ac:dyDescent="0.25">
      <c r="A515" s="39"/>
      <c r="B515" s="128">
        <v>211294000109</v>
      </c>
      <c r="C515" s="124" t="s">
        <v>8113</v>
      </c>
      <c r="D515" s="121"/>
      <c r="E515" s="125" t="s">
        <v>7636</v>
      </c>
      <c r="F515" s="125" t="s">
        <v>160</v>
      </c>
      <c r="G515" s="125" t="s">
        <v>4633</v>
      </c>
      <c r="H515" s="126">
        <v>1</v>
      </c>
      <c r="I515" s="126">
        <v>1</v>
      </c>
      <c r="J515" s="126">
        <v>1</v>
      </c>
      <c r="K515" s="125" t="s">
        <v>211</v>
      </c>
      <c r="L515" s="125" t="s">
        <v>211</v>
      </c>
      <c r="M515" s="152">
        <v>1.1999999999999999E-3</v>
      </c>
      <c r="N515" s="127" t="s">
        <v>44</v>
      </c>
      <c r="O515" s="154">
        <v>36559</v>
      </c>
      <c r="P515" s="152">
        <v>1.0374556724999999E-2</v>
      </c>
      <c r="Q515" s="152">
        <v>4.0649326570999997E-2</v>
      </c>
      <c r="R515" s="152">
        <v>0.11460661394</v>
      </c>
      <c r="S515" s="152">
        <v>0.25203525427000001</v>
      </c>
      <c r="T515" s="152">
        <v>0.41966817912999999</v>
      </c>
      <c r="U515" s="152">
        <v>0.98255241550999994</v>
      </c>
      <c r="V515" s="152">
        <v>0.99645646303999991</v>
      </c>
      <c r="W515" s="152">
        <v>0.99984694356000003</v>
      </c>
      <c r="X515" s="152">
        <v>1.0005263042999999</v>
      </c>
      <c r="Y515" s="152">
        <v>1.0005801452</v>
      </c>
      <c r="Z515" s="152">
        <v>8.7843705192999994E-4</v>
      </c>
      <c r="AA515" s="152">
        <v>2.3145830564999998E-3</v>
      </c>
      <c r="AB515" s="175">
        <v>-2.7621602097999999E-2</v>
      </c>
      <c r="AC515" s="174">
        <v>-1.5094757431000001</v>
      </c>
      <c r="AD515" s="152">
        <v>0</v>
      </c>
      <c r="AE515" s="152">
        <v>-4.3471041429000001E-3</v>
      </c>
      <c r="AF515" s="178">
        <v>34.383390400000003</v>
      </c>
      <c r="AG515" s="177">
        <v>790567.02440999995</v>
      </c>
      <c r="AH515" s="177">
        <v>428205.40668000001</v>
      </c>
      <c r="AI515" s="127">
        <v>0</v>
      </c>
      <c r="AJ515" s="127">
        <v>0</v>
      </c>
      <c r="AK515" s="127">
        <v>0</v>
      </c>
    </row>
    <row r="516" spans="1:37" ht="14.65" customHeight="1" x14ac:dyDescent="0.25">
      <c r="A516" s="39"/>
      <c r="B516" s="128">
        <v>8246263000197</v>
      </c>
      <c r="C516" s="124" t="s">
        <v>8114</v>
      </c>
      <c r="D516" s="121"/>
      <c r="E516" s="125" t="s">
        <v>7636</v>
      </c>
      <c r="F516" s="125" t="s">
        <v>160</v>
      </c>
      <c r="G516" s="125" t="s">
        <v>5584</v>
      </c>
      <c r="H516" s="126">
        <v>50000</v>
      </c>
      <c r="I516" s="126">
        <v>1000</v>
      </c>
      <c r="J516" s="126">
        <v>1000</v>
      </c>
      <c r="K516" s="125" t="s">
        <v>211</v>
      </c>
      <c r="L516" s="125" t="s">
        <v>211</v>
      </c>
      <c r="M516" s="152">
        <v>2E-3</v>
      </c>
      <c r="N516" s="127" t="s">
        <v>44</v>
      </c>
      <c r="O516" s="154">
        <v>39153</v>
      </c>
      <c r="P516" s="152">
        <v>9.708121504400001E-3</v>
      </c>
      <c r="Q516" s="152">
        <v>3.8095177720999997E-2</v>
      </c>
      <c r="R516" s="152">
        <v>0.10644823715</v>
      </c>
      <c r="S516" s="152">
        <v>0.23534551073999999</v>
      </c>
      <c r="T516" s="152">
        <v>0.39212004899000003</v>
      </c>
      <c r="U516" s="152">
        <v>0.91943573950000002</v>
      </c>
      <c r="V516" s="152">
        <v>0.93384538570000009</v>
      </c>
      <c r="W516" s="152">
        <v>0.92867192306000002</v>
      </c>
      <c r="X516" s="152">
        <v>0.93427157550000006</v>
      </c>
      <c r="Y516" s="152">
        <v>0.93489941591999992</v>
      </c>
      <c r="Z516" s="152">
        <v>8.2187931606000008E-4</v>
      </c>
      <c r="AA516" s="152">
        <v>2.3953879093999999E-3</v>
      </c>
      <c r="AB516" s="175">
        <v>-14.47416675</v>
      </c>
      <c r="AC516" s="174">
        <v>-2.1000594177999998</v>
      </c>
      <c r="AD516" s="152">
        <v>0</v>
      </c>
      <c r="AE516" s="152">
        <v>-5.5119490221000001E-3</v>
      </c>
      <c r="AF516" s="178">
        <v>5.1419793</v>
      </c>
      <c r="AG516" s="177">
        <v>326489.85800000001</v>
      </c>
      <c r="AH516" s="177">
        <v>-103099.93281</v>
      </c>
      <c r="AI516" s="127">
        <v>0</v>
      </c>
      <c r="AJ516" s="127">
        <v>0</v>
      </c>
      <c r="AK516" s="127">
        <v>0</v>
      </c>
    </row>
    <row r="517" spans="1:37" ht="14.65" customHeight="1" x14ac:dyDescent="0.25">
      <c r="A517" s="39"/>
      <c r="B517" s="128">
        <v>96500715000182</v>
      </c>
      <c r="C517" s="124" t="s">
        <v>8115</v>
      </c>
      <c r="D517" s="121"/>
      <c r="E517" s="125" t="s">
        <v>7636</v>
      </c>
      <c r="F517" s="125" t="s">
        <v>160</v>
      </c>
      <c r="G517" s="125" t="s">
        <v>3328</v>
      </c>
      <c r="H517" s="126" t="s">
        <v>44</v>
      </c>
      <c r="I517" s="126" t="s">
        <v>44</v>
      </c>
      <c r="J517" s="126" t="s">
        <v>44</v>
      </c>
      <c r="K517" s="125" t="s">
        <v>211</v>
      </c>
      <c r="L517" s="125" t="s">
        <v>211</v>
      </c>
      <c r="M517" s="152">
        <v>8.0000000000000002E-3</v>
      </c>
      <c r="N517" s="127" t="s">
        <v>44</v>
      </c>
      <c r="O517" s="154">
        <v>34281</v>
      </c>
      <c r="P517" s="152">
        <v>9.9731838908999997E-3</v>
      </c>
      <c r="Q517" s="152">
        <v>3.8538075006999996E-2</v>
      </c>
      <c r="R517" s="152">
        <v>0.10601986842000001</v>
      </c>
      <c r="S517" s="152">
        <v>0.23417069768000001</v>
      </c>
      <c r="T517" s="152">
        <v>0.39051736863999997</v>
      </c>
      <c r="U517" s="152">
        <v>0.9445392398200001</v>
      </c>
      <c r="V517" s="152">
        <v>0.94470233957000005</v>
      </c>
      <c r="W517" s="152">
        <v>0.92493476384000006</v>
      </c>
      <c r="X517" s="152">
        <v>0.92960781775000001</v>
      </c>
      <c r="Y517" s="152">
        <v>0.93107827767000007</v>
      </c>
      <c r="Z517" s="152">
        <v>8.5380977482000001E-4</v>
      </c>
      <c r="AA517" s="152">
        <v>2.3292226019E-3</v>
      </c>
      <c r="AB517" s="175">
        <v>-17.868703506999999</v>
      </c>
      <c r="AC517" s="174">
        <v>-15.274014612</v>
      </c>
      <c r="AD517" s="152">
        <v>0</v>
      </c>
      <c r="AE517" s="152">
        <v>-3.8107386159E-3</v>
      </c>
      <c r="AF517" s="178">
        <v>413.88584020000002</v>
      </c>
      <c r="AG517" s="177">
        <v>417144.87633</v>
      </c>
      <c r="AH517" s="177">
        <v>29722.622340000002</v>
      </c>
      <c r="AI517" s="127">
        <v>0</v>
      </c>
      <c r="AJ517" s="127">
        <v>0</v>
      </c>
      <c r="AK517" s="127">
        <v>0</v>
      </c>
    </row>
    <row r="518" spans="1:37" ht="14.65" customHeight="1" x14ac:dyDescent="0.25">
      <c r="A518" s="39"/>
      <c r="B518" s="128">
        <v>11504894000173</v>
      </c>
      <c r="C518" s="124" t="s">
        <v>8116</v>
      </c>
      <c r="D518" s="121"/>
      <c r="E518" s="125" t="s">
        <v>7636</v>
      </c>
      <c r="F518" s="125" t="s">
        <v>112</v>
      </c>
      <c r="G518" s="125" t="s">
        <v>7739</v>
      </c>
      <c r="H518" s="126">
        <v>1000</v>
      </c>
      <c r="I518" s="126">
        <v>100</v>
      </c>
      <c r="J518" s="126">
        <v>100</v>
      </c>
      <c r="K518" s="125" t="s">
        <v>212</v>
      </c>
      <c r="L518" s="125" t="s">
        <v>219</v>
      </c>
      <c r="M518" s="152">
        <v>1.4999999999999999E-2</v>
      </c>
      <c r="N518" s="127" t="s">
        <v>44</v>
      </c>
      <c r="O518" s="154">
        <v>40450</v>
      </c>
      <c r="P518" s="152">
        <v>-0.17375355486999999</v>
      </c>
      <c r="Q518" s="152">
        <v>-0.15531974388</v>
      </c>
      <c r="R518" s="152">
        <v>-0.1379427697</v>
      </c>
      <c r="S518" s="152">
        <v>0.70331318612000004</v>
      </c>
      <c r="T518" s="152">
        <v>1.2632617446000001</v>
      </c>
      <c r="U518" s="152">
        <v>-16.455833206000001</v>
      </c>
      <c r="V518" s="152">
        <v>-3.8074274702999999</v>
      </c>
      <c r="W518" s="152">
        <v>-1.2034354032999999</v>
      </c>
      <c r="X518" s="152">
        <v>2.7920036222999998</v>
      </c>
      <c r="Y518" s="152">
        <v>3.0118905430000003</v>
      </c>
      <c r="Z518" s="152">
        <v>0.23309165475000002</v>
      </c>
      <c r="AA518" s="152">
        <v>0.44340953986000003</v>
      </c>
      <c r="AB518" s="175">
        <v>-0.88649228605999997</v>
      </c>
      <c r="AC518" s="174">
        <v>0.22803590202999999</v>
      </c>
      <c r="AD518" s="152">
        <v>-0.20253959408</v>
      </c>
      <c r="AE518" s="152">
        <v>-0.84202734793999989</v>
      </c>
      <c r="AF518" s="178">
        <v>3.6433122999999998</v>
      </c>
      <c r="AG518" s="177">
        <v>12618.882739999999</v>
      </c>
      <c r="AH518" s="177">
        <v>-1108.35258</v>
      </c>
      <c r="AI518" s="127">
        <v>0</v>
      </c>
      <c r="AJ518" s="127">
        <v>0</v>
      </c>
      <c r="AK518" s="127">
        <v>0</v>
      </c>
    </row>
    <row r="519" spans="1:37" ht="14.65" customHeight="1" x14ac:dyDescent="0.25">
      <c r="A519" s="39"/>
      <c r="B519" s="128">
        <v>10601479000175</v>
      </c>
      <c r="C519" s="124" t="s">
        <v>8117</v>
      </c>
      <c r="D519" s="121"/>
      <c r="E519" s="125" t="s">
        <v>7636</v>
      </c>
      <c r="F519" s="125" t="s">
        <v>112</v>
      </c>
      <c r="G519" s="125" t="s">
        <v>7739</v>
      </c>
      <c r="H519" s="126">
        <v>200</v>
      </c>
      <c r="I519" s="126">
        <v>100</v>
      </c>
      <c r="J519" s="126">
        <v>100</v>
      </c>
      <c r="K519" s="125" t="s">
        <v>212</v>
      </c>
      <c r="L519" s="125" t="s">
        <v>219</v>
      </c>
      <c r="M519" s="152">
        <v>1.4999999999999999E-2</v>
      </c>
      <c r="N519" s="127" t="s">
        <v>44</v>
      </c>
      <c r="O519" s="154">
        <v>39933</v>
      </c>
      <c r="P519" s="152">
        <v>9.7510069093999993E-2</v>
      </c>
      <c r="Q519" s="152">
        <v>0.22636962248</v>
      </c>
      <c r="R519" s="152">
        <v>6.9415460331999995E-2</v>
      </c>
      <c r="S519" s="152">
        <v>0.1447060805</v>
      </c>
      <c r="T519" s="152">
        <v>-7.1183866750000005E-2</v>
      </c>
      <c r="U519" s="152">
        <v>9.2349732587000002</v>
      </c>
      <c r="V519" s="152">
        <v>5.5491072641000008</v>
      </c>
      <c r="W519" s="152">
        <v>0.60559188915999995</v>
      </c>
      <c r="X519" s="152">
        <v>0.57445233349000002</v>
      </c>
      <c r="Y519" s="152">
        <v>-0.16971780866</v>
      </c>
      <c r="Z519" s="152">
        <v>0.23225322021</v>
      </c>
      <c r="AA519" s="152">
        <v>0.32259639837000004</v>
      </c>
      <c r="AB519" s="175">
        <v>-6.2012762291000001E-2</v>
      </c>
      <c r="AC519" s="174">
        <v>8.3120954073000006E-2</v>
      </c>
      <c r="AD519" s="152">
        <v>-0.26313876948000003</v>
      </c>
      <c r="AE519" s="152">
        <v>-0.53316875518999995</v>
      </c>
      <c r="AF519" s="178">
        <v>2.8347356000000001</v>
      </c>
      <c r="AG519" s="177">
        <v>19126.892210000002</v>
      </c>
      <c r="AH519" s="177">
        <v>-905.58453000999998</v>
      </c>
      <c r="AI519" s="127">
        <v>0</v>
      </c>
      <c r="AJ519" s="127">
        <v>0</v>
      </c>
      <c r="AK519" s="127">
        <v>0</v>
      </c>
    </row>
    <row r="520" spans="1:37" ht="14.65" customHeight="1" x14ac:dyDescent="0.25">
      <c r="A520" s="39"/>
      <c r="B520" s="128">
        <v>3916081000162</v>
      </c>
      <c r="C520" s="124" t="s">
        <v>8118</v>
      </c>
      <c r="D520" s="121"/>
      <c r="E520" s="125" t="s">
        <v>7636</v>
      </c>
      <c r="F520" s="125" t="s">
        <v>112</v>
      </c>
      <c r="G520" s="125" t="s">
        <v>7739</v>
      </c>
      <c r="H520" s="126">
        <v>1000</v>
      </c>
      <c r="I520" s="126">
        <v>100</v>
      </c>
      <c r="J520" s="126">
        <v>100</v>
      </c>
      <c r="K520" s="125" t="s">
        <v>212</v>
      </c>
      <c r="L520" s="125" t="s">
        <v>219</v>
      </c>
      <c r="M520" s="152">
        <v>1.4999999999999999E-2</v>
      </c>
      <c r="N520" s="127" t="s">
        <v>44</v>
      </c>
      <c r="O520" s="154">
        <v>36717</v>
      </c>
      <c r="P520" s="152">
        <v>-0.19691529150000001</v>
      </c>
      <c r="Q520" s="152">
        <v>-0.17178622547</v>
      </c>
      <c r="R520" s="152">
        <v>-0.13591964525</v>
      </c>
      <c r="S520" s="152">
        <v>0.59319176792000006</v>
      </c>
      <c r="T520" s="152">
        <v>1.0637506984</v>
      </c>
      <c r="U520" s="152">
        <v>-18.649432495999999</v>
      </c>
      <c r="V520" s="152">
        <v>-4.2110782408</v>
      </c>
      <c r="W520" s="152">
        <v>-1.1857853328999999</v>
      </c>
      <c r="X520" s="152">
        <v>2.3548450354999999</v>
      </c>
      <c r="Y520" s="152">
        <v>2.5362128491</v>
      </c>
      <c r="Z520" s="152">
        <v>0.26545617248999998</v>
      </c>
      <c r="AA520" s="152">
        <v>0.41950988418000001</v>
      </c>
      <c r="AB520" s="175">
        <v>-0.74631304045000002</v>
      </c>
      <c r="AC520" s="174">
        <v>0.26690803413000003</v>
      </c>
      <c r="AD520" s="152">
        <v>-0.22830820331000001</v>
      </c>
      <c r="AE520" s="152">
        <v>-0.90944372154000008</v>
      </c>
      <c r="AF520" s="178">
        <v>26.1003139</v>
      </c>
      <c r="AG520" s="177">
        <v>215822.12052999999</v>
      </c>
      <c r="AH520" s="177">
        <v>-22132.102220000001</v>
      </c>
      <c r="AI520" s="127">
        <v>0</v>
      </c>
      <c r="AJ520" s="127">
        <v>0</v>
      </c>
      <c r="AK520" s="127">
        <v>0</v>
      </c>
    </row>
    <row r="521" spans="1:37" ht="14.65" customHeight="1" x14ac:dyDescent="0.25">
      <c r="A521" s="39"/>
      <c r="B521" s="128">
        <v>20216336000101</v>
      </c>
      <c r="C521" s="124" t="s">
        <v>8119</v>
      </c>
      <c r="D521" s="121" t="s">
        <v>3267</v>
      </c>
      <c r="E521" s="125" t="s">
        <v>7636</v>
      </c>
      <c r="F521" s="125" t="s">
        <v>160</v>
      </c>
      <c r="G521" s="125" t="s">
        <v>3305</v>
      </c>
      <c r="H521" s="126">
        <v>100000</v>
      </c>
      <c r="I521" s="126">
        <v>1000</v>
      </c>
      <c r="J521" s="126">
        <v>1000</v>
      </c>
      <c r="K521" s="125" t="s">
        <v>7604</v>
      </c>
      <c r="L521" s="125" t="s">
        <v>8120</v>
      </c>
      <c r="M521" s="152">
        <v>5.0000000000000001E-3</v>
      </c>
      <c r="N521" s="127" t="s">
        <v>3247</v>
      </c>
      <c r="O521" s="154">
        <v>41880</v>
      </c>
      <c r="P521" s="152">
        <v>1.0934586035999999E-2</v>
      </c>
      <c r="Q521" s="152">
        <v>4.4594865842000002E-2</v>
      </c>
      <c r="R521" s="152">
        <v>0.12039965475</v>
      </c>
      <c r="S521" s="152">
        <v>0.28099686831999998</v>
      </c>
      <c r="T521" s="152">
        <v>0.45835273655000003</v>
      </c>
      <c r="U521" s="152">
        <v>1.0355916120000002</v>
      </c>
      <c r="V521" s="152">
        <v>1.0931753619</v>
      </c>
      <c r="W521" s="152">
        <v>1.0503863840000001</v>
      </c>
      <c r="X521" s="152">
        <v>1.1154977465</v>
      </c>
      <c r="Y521" s="152">
        <v>1.0928125372999999</v>
      </c>
      <c r="Z521" s="152">
        <v>8.3585648422999995E-3</v>
      </c>
      <c r="AA521" s="152">
        <v>6.0768067030999998E-3</v>
      </c>
      <c r="AB521" s="175">
        <v>0.62861090386999996</v>
      </c>
      <c r="AC521" s="174">
        <v>0.75789401578000004</v>
      </c>
      <c r="AD521" s="152">
        <v>-5.1961830711000001E-3</v>
      </c>
      <c r="AE521" s="152">
        <v>-1.9673875808000001E-2</v>
      </c>
      <c r="AF521" s="178">
        <v>2.7327054</v>
      </c>
      <c r="AG521" s="177">
        <v>240038.55278999999</v>
      </c>
      <c r="AH521" s="177">
        <v>-33341.699930000002</v>
      </c>
      <c r="AI521" s="127">
        <v>0.43985301237000002</v>
      </c>
      <c r="AJ521" s="127">
        <v>0.26323702936999999</v>
      </c>
      <c r="AK521" s="127">
        <v>7.5311869338000005E-3</v>
      </c>
    </row>
    <row r="522" spans="1:37" ht="14.65" customHeight="1" x14ac:dyDescent="0.25">
      <c r="A522" s="39"/>
      <c r="B522" s="128">
        <v>2567997000191</v>
      </c>
      <c r="C522" s="124" t="s">
        <v>8121</v>
      </c>
      <c r="D522" s="121" t="s">
        <v>3266</v>
      </c>
      <c r="E522" s="125" t="s">
        <v>7636</v>
      </c>
      <c r="F522" s="125" t="s">
        <v>160</v>
      </c>
      <c r="G522" s="125" t="s">
        <v>3324</v>
      </c>
      <c r="H522" s="126">
        <v>50000</v>
      </c>
      <c r="I522" s="126">
        <v>1000</v>
      </c>
      <c r="J522" s="126">
        <v>500</v>
      </c>
      <c r="K522" s="125" t="s">
        <v>211</v>
      </c>
      <c r="L522" s="125" t="s">
        <v>211</v>
      </c>
      <c r="M522" s="152">
        <v>0.01</v>
      </c>
      <c r="N522" s="127" t="s">
        <v>44</v>
      </c>
      <c r="O522" s="154">
        <v>36374</v>
      </c>
      <c r="P522" s="152">
        <v>1.0965587704E-2</v>
      </c>
      <c r="Q522" s="152">
        <v>3.7251481353E-2</v>
      </c>
      <c r="R522" s="152">
        <v>9.4042887983999998E-2</v>
      </c>
      <c r="S522" s="152">
        <v>0.21445829266999999</v>
      </c>
      <c r="T522" s="152">
        <v>0.36507988619000004</v>
      </c>
      <c r="U522" s="152">
        <v>1.0385277146</v>
      </c>
      <c r="V522" s="152">
        <v>0.91316345149</v>
      </c>
      <c r="W522" s="152">
        <v>0.82044561720999998</v>
      </c>
      <c r="X522" s="152">
        <v>0.85135376640000004</v>
      </c>
      <c r="Y522" s="152">
        <v>0.87042979119999997</v>
      </c>
      <c r="Z522" s="152">
        <v>5.3834770811000002E-3</v>
      </c>
      <c r="AA522" s="152">
        <v>5.5378383744000004E-3</v>
      </c>
      <c r="AB522" s="175">
        <v>-3.5156777546</v>
      </c>
      <c r="AC522" s="174">
        <v>-1.5175991507</v>
      </c>
      <c r="AD522" s="152">
        <v>-1.5651943283999999E-3</v>
      </c>
      <c r="AE522" s="152">
        <v>-1.4619553989E-2</v>
      </c>
      <c r="AF522" s="178">
        <v>16.054029100000001</v>
      </c>
      <c r="AG522" s="177">
        <v>389144.31660000002</v>
      </c>
      <c r="AH522" s="177">
        <v>-97300.008159999998</v>
      </c>
      <c r="AI522" s="127">
        <v>2.2593160718999999E-2</v>
      </c>
      <c r="AJ522" s="127">
        <v>0.11543128004</v>
      </c>
      <c r="AK522" s="127">
        <v>0</v>
      </c>
    </row>
    <row r="523" spans="1:37" ht="14.65" customHeight="1" x14ac:dyDescent="0.25">
      <c r="A523" s="39"/>
      <c r="B523" s="128">
        <v>3573793000126</v>
      </c>
      <c r="C523" s="124" t="s">
        <v>8121</v>
      </c>
      <c r="D523" s="121"/>
      <c r="E523" s="125" t="s">
        <v>7636</v>
      </c>
      <c r="F523" s="125" t="s">
        <v>160</v>
      </c>
      <c r="G523" s="125" t="s">
        <v>3324</v>
      </c>
      <c r="H523" s="126" t="s">
        <v>44</v>
      </c>
      <c r="I523" s="126" t="s">
        <v>44</v>
      </c>
      <c r="J523" s="126" t="s">
        <v>44</v>
      </c>
      <c r="K523" s="125" t="s">
        <v>211</v>
      </c>
      <c r="L523" s="125" t="s">
        <v>211</v>
      </c>
      <c r="M523" s="152">
        <v>1.3500000000000001E-3</v>
      </c>
      <c r="N523" s="127" t="s">
        <v>44</v>
      </c>
      <c r="O523" s="154">
        <v>37263</v>
      </c>
      <c r="P523" s="152">
        <v>1.0561017069000001E-2</v>
      </c>
      <c r="Q523" s="152">
        <v>4.1446337153000001E-2</v>
      </c>
      <c r="R523" s="152">
        <v>0.11780965329000001</v>
      </c>
      <c r="S523" s="152">
        <v>0.26596166319999998</v>
      </c>
      <c r="T523" s="152">
        <v>0.43902760598000001</v>
      </c>
      <c r="U523" s="152">
        <v>1.0002116819</v>
      </c>
      <c r="V523" s="152">
        <v>1.0159939660999999</v>
      </c>
      <c r="W523" s="152">
        <v>1.0277907853999999</v>
      </c>
      <c r="X523" s="152">
        <v>1.0558111829000001</v>
      </c>
      <c r="Y523" s="152">
        <v>1.0467372261000001</v>
      </c>
      <c r="Z523" s="152">
        <v>9.1840749627999994E-4</v>
      </c>
      <c r="AA523" s="152">
        <v>3.5796740144999999E-3</v>
      </c>
      <c r="AB523" s="175">
        <v>4.2058944404999998</v>
      </c>
      <c r="AC523" s="174">
        <v>0.76970141195999997</v>
      </c>
      <c r="AD523" s="152">
        <v>0</v>
      </c>
      <c r="AE523" s="152">
        <v>-5.6741718283000002E-3</v>
      </c>
      <c r="AF523" s="178">
        <v>13.508923599999999</v>
      </c>
      <c r="AG523" s="177">
        <v>251504.94320000001</v>
      </c>
      <c r="AH523" s="177">
        <v>-219241.11098999999</v>
      </c>
      <c r="AI523" s="127">
        <v>6.6144249496000007E-2</v>
      </c>
      <c r="AJ523" s="127">
        <v>0.32329745698000001</v>
      </c>
      <c r="AK523" s="127">
        <v>0</v>
      </c>
    </row>
    <row r="524" spans="1:37" ht="14.65" customHeight="1" x14ac:dyDescent="0.25">
      <c r="A524" s="39"/>
      <c r="B524" s="128">
        <v>32388052000173</v>
      </c>
      <c r="C524" s="124" t="s">
        <v>8121</v>
      </c>
      <c r="D524" s="121" t="s">
        <v>3268</v>
      </c>
      <c r="E524" s="125" t="s">
        <v>7636</v>
      </c>
      <c r="F524" s="125" t="s">
        <v>160</v>
      </c>
      <c r="G524" s="125" t="s">
        <v>5073</v>
      </c>
      <c r="H524" s="126" t="s">
        <v>44</v>
      </c>
      <c r="I524" s="126" t="s">
        <v>44</v>
      </c>
      <c r="J524" s="126" t="s">
        <v>44</v>
      </c>
      <c r="K524" s="125" t="s">
        <v>212</v>
      </c>
      <c r="L524" s="125" t="s">
        <v>7564</v>
      </c>
      <c r="M524" s="152">
        <v>4.7099999999999998E-3</v>
      </c>
      <c r="N524" s="127" t="s">
        <v>44</v>
      </c>
      <c r="O524" s="154">
        <v>43707</v>
      </c>
      <c r="P524" s="152">
        <v>6.0572631853999997E-2</v>
      </c>
      <c r="Q524" s="152">
        <v>0.13344580861999999</v>
      </c>
      <c r="R524" s="152">
        <v>2.4840289402999999E-2</v>
      </c>
      <c r="S524" s="152">
        <v>0.16174205924999999</v>
      </c>
      <c r="T524" s="152">
        <v>0.29553075107000004</v>
      </c>
      <c r="U524" s="152">
        <v>5.7367063788999992</v>
      </c>
      <c r="V524" s="152">
        <v>3.2712211908</v>
      </c>
      <c r="W524" s="152">
        <v>0.21671076897</v>
      </c>
      <c r="X524" s="152">
        <v>0.64208154234999992</v>
      </c>
      <c r="Y524" s="152">
        <v>0.70460953801000004</v>
      </c>
      <c r="Z524" s="152">
        <v>0.11317889441000001</v>
      </c>
      <c r="AA524" s="152">
        <v>0.11514903592999999</v>
      </c>
      <c r="AB524" s="175">
        <v>-0.66274338903999996</v>
      </c>
      <c r="AC524" s="174">
        <v>-0.25551179636999999</v>
      </c>
      <c r="AD524" s="152">
        <v>-0.1340009315</v>
      </c>
      <c r="AE524" s="152">
        <v>-0.19168822561999999</v>
      </c>
      <c r="AF524" s="178">
        <v>1.3036650000000001</v>
      </c>
      <c r="AG524" s="177">
        <v>40429.676310000003</v>
      </c>
      <c r="AH524" s="177">
        <v>-18963.62515</v>
      </c>
      <c r="AI524" s="127">
        <v>0</v>
      </c>
      <c r="AJ524" s="127">
        <v>0</v>
      </c>
      <c r="AK524" s="127">
        <v>0</v>
      </c>
    </row>
    <row r="525" spans="1:37" ht="14.65" customHeight="1" x14ac:dyDescent="0.25">
      <c r="A525" s="39"/>
      <c r="B525" s="128">
        <v>32388058000140</v>
      </c>
      <c r="C525" s="124" t="s">
        <v>8121</v>
      </c>
      <c r="D525" s="121" t="s">
        <v>3266</v>
      </c>
      <c r="E525" s="125" t="s">
        <v>7636</v>
      </c>
      <c r="F525" s="125" t="s">
        <v>160</v>
      </c>
      <c r="G525" s="125" t="s">
        <v>6163</v>
      </c>
      <c r="H525" s="126" t="s">
        <v>44</v>
      </c>
      <c r="I525" s="126" t="s">
        <v>44</v>
      </c>
      <c r="J525" s="126" t="s">
        <v>44</v>
      </c>
      <c r="K525" s="125" t="s">
        <v>211</v>
      </c>
      <c r="L525" s="125" t="s">
        <v>211</v>
      </c>
      <c r="M525" s="152">
        <v>9.7099999999999999E-3</v>
      </c>
      <c r="N525" s="127" t="s">
        <v>44</v>
      </c>
      <c r="O525" s="154">
        <v>43677</v>
      </c>
      <c r="P525" s="152">
        <v>9.4550337816999997E-3</v>
      </c>
      <c r="Q525" s="152">
        <v>3.6887922761000003E-2</v>
      </c>
      <c r="R525" s="152">
        <v>0.10158172883000001</v>
      </c>
      <c r="S525" s="152">
        <v>0.22341075849</v>
      </c>
      <c r="T525" s="152">
        <v>0.3719069364</v>
      </c>
      <c r="U525" s="152">
        <v>0.89546633435</v>
      </c>
      <c r="V525" s="152">
        <v>0.90425136511999993</v>
      </c>
      <c r="W525" s="152">
        <v>0.88621570433000008</v>
      </c>
      <c r="X525" s="152">
        <v>0.88689314984000012</v>
      </c>
      <c r="Y525" s="152">
        <v>0.88670696260000004</v>
      </c>
      <c r="Z525" s="152">
        <v>9.1526823086999999E-4</v>
      </c>
      <c r="AA525" s="152">
        <v>2.7051619240000004E-3</v>
      </c>
      <c r="AB525" s="175">
        <v>-18.665472220000002</v>
      </c>
      <c r="AC525" s="174">
        <v>-12.688866242</v>
      </c>
      <c r="AD525" s="152">
        <v>0</v>
      </c>
      <c r="AE525" s="152">
        <v>-2.6439895531000001E-3</v>
      </c>
      <c r="AF525" s="178">
        <v>1.5094048</v>
      </c>
      <c r="AG525" s="177">
        <v>582144.10942999995</v>
      </c>
      <c r="AH525" s="177">
        <v>331991.70585000003</v>
      </c>
      <c r="AI525" s="127">
        <v>0</v>
      </c>
      <c r="AJ525" s="127">
        <v>0</v>
      </c>
      <c r="AK525" s="127">
        <v>0</v>
      </c>
    </row>
    <row r="526" spans="1:37" ht="14.65" customHeight="1" x14ac:dyDescent="0.25">
      <c r="A526" s="39"/>
      <c r="B526" s="128">
        <v>18000606000192</v>
      </c>
      <c r="C526" s="124" t="s">
        <v>8121</v>
      </c>
      <c r="D526" s="121"/>
      <c r="E526" s="125" t="s">
        <v>7636</v>
      </c>
      <c r="F526" s="125" t="s">
        <v>160</v>
      </c>
      <c r="G526" s="125" t="s">
        <v>5073</v>
      </c>
      <c r="H526" s="126">
        <v>5000</v>
      </c>
      <c r="I526" s="126">
        <v>500</v>
      </c>
      <c r="J526" s="126">
        <v>500</v>
      </c>
      <c r="K526" s="125" t="s">
        <v>212</v>
      </c>
      <c r="L526" s="125" t="s">
        <v>219</v>
      </c>
      <c r="M526" s="152">
        <v>4.7099999999999998E-3</v>
      </c>
      <c r="N526" s="127" t="s">
        <v>44</v>
      </c>
      <c r="O526" s="154">
        <v>43312</v>
      </c>
      <c r="P526" s="152">
        <v>2.9111628418999998E-2</v>
      </c>
      <c r="Q526" s="152">
        <v>7.4875563064999998E-2</v>
      </c>
      <c r="R526" s="152">
        <v>7.7419837748999992E-2</v>
      </c>
      <c r="S526" s="152">
        <v>0.19986500310999999</v>
      </c>
      <c r="T526" s="152">
        <v>0.33272873400999997</v>
      </c>
      <c r="U526" s="152">
        <v>2.7571010097999999</v>
      </c>
      <c r="V526" s="152">
        <v>1.8354606345</v>
      </c>
      <c r="W526" s="152">
        <v>0.67542339381999994</v>
      </c>
      <c r="X526" s="152">
        <v>0.79342151356000001</v>
      </c>
      <c r="Y526" s="152">
        <v>0.79329761352999995</v>
      </c>
      <c r="Z526" s="152">
        <v>3.7322913464999996E-2</v>
      </c>
      <c r="AA526" s="152">
        <v>3.8563440282000004E-2</v>
      </c>
      <c r="AB526" s="175">
        <v>-0.88160255565000001</v>
      </c>
      <c r="AC526" s="174">
        <v>-0.14370943739</v>
      </c>
      <c r="AD526" s="152">
        <v>-2.9259486790000001E-2</v>
      </c>
      <c r="AE526" s="152">
        <v>-6.4376910874000007E-2</v>
      </c>
      <c r="AF526" s="178">
        <v>1.6394976999999999</v>
      </c>
      <c r="AG526" s="177">
        <v>11769.869780000001</v>
      </c>
      <c r="AH526" s="177">
        <v>-3096.6756099999998</v>
      </c>
      <c r="AI526" s="127">
        <v>0</v>
      </c>
      <c r="AJ526" s="127">
        <v>0</v>
      </c>
      <c r="AK526" s="127">
        <v>0</v>
      </c>
    </row>
    <row r="527" spans="1:37" ht="14.65" customHeight="1" x14ac:dyDescent="0.25">
      <c r="A527" s="39"/>
      <c r="B527" s="128">
        <v>12088861000152</v>
      </c>
      <c r="C527" s="124" t="s">
        <v>8121</v>
      </c>
      <c r="D527" s="121"/>
      <c r="E527" s="125" t="s">
        <v>7636</v>
      </c>
      <c r="F527" s="125" t="s">
        <v>160</v>
      </c>
      <c r="G527" s="125" t="s">
        <v>3305</v>
      </c>
      <c r="H527" s="126">
        <v>1000</v>
      </c>
      <c r="I527" s="126">
        <v>500</v>
      </c>
      <c r="J527" s="126">
        <v>500</v>
      </c>
      <c r="K527" s="125" t="s">
        <v>7743</v>
      </c>
      <c r="L527" s="125" t="s">
        <v>7764</v>
      </c>
      <c r="M527" s="152">
        <v>2.5000000000000001E-3</v>
      </c>
      <c r="N527" s="127" t="s">
        <v>8122</v>
      </c>
      <c r="O527" s="154">
        <v>40829</v>
      </c>
      <c r="P527" s="152">
        <v>1.0897181447999999E-2</v>
      </c>
      <c r="Q527" s="152">
        <v>4.9223495506999997E-2</v>
      </c>
      <c r="R527" s="152">
        <v>0.11905227792</v>
      </c>
      <c r="S527" s="152">
        <v>0.27912031098000001</v>
      </c>
      <c r="T527" s="152">
        <v>0.45658068685000003</v>
      </c>
      <c r="U527" s="152">
        <v>1.0320491022</v>
      </c>
      <c r="V527" s="152">
        <v>1.2066391837000001</v>
      </c>
      <c r="W527" s="152">
        <v>1.0386316469999999</v>
      </c>
      <c r="X527" s="152">
        <v>1.1080482133</v>
      </c>
      <c r="Y527" s="152">
        <v>1.0885875857</v>
      </c>
      <c r="Z527" s="152">
        <v>5.1981883960999994E-3</v>
      </c>
      <c r="AA527" s="152">
        <v>3.0876424822999997E-3</v>
      </c>
      <c r="AB527" s="175">
        <v>0.78161452202000004</v>
      </c>
      <c r="AC527" s="174">
        <v>1.6134142671</v>
      </c>
      <c r="AD527" s="152">
        <v>-1.8766835788999999E-4</v>
      </c>
      <c r="AE527" s="152">
        <v>-9.4830193581999997E-3</v>
      </c>
      <c r="AF527" s="178">
        <v>3.5131825999999999</v>
      </c>
      <c r="AG527" s="177">
        <v>228538.83926000001</v>
      </c>
      <c r="AH527" s="177">
        <v>-14117.21199</v>
      </c>
      <c r="AI527" s="127">
        <v>0.32036767264999999</v>
      </c>
      <c r="AJ527" s="127">
        <v>0.28908518153000001</v>
      </c>
      <c r="AK527" s="127">
        <v>0</v>
      </c>
    </row>
    <row r="528" spans="1:37" ht="14.65" customHeight="1" x14ac:dyDescent="0.25">
      <c r="A528" s="39"/>
      <c r="B528" s="128">
        <v>32387966000110</v>
      </c>
      <c r="C528" s="124" t="s">
        <v>8123</v>
      </c>
      <c r="D528" s="121" t="s">
        <v>3266</v>
      </c>
      <c r="E528" s="125" t="s">
        <v>7636</v>
      </c>
      <c r="F528" s="125" t="s">
        <v>112</v>
      </c>
      <c r="G528" s="125" t="s">
        <v>6915</v>
      </c>
      <c r="H528" s="126" t="s">
        <v>44</v>
      </c>
      <c r="I528" s="126" t="s">
        <v>44</v>
      </c>
      <c r="J528" s="126" t="s">
        <v>44</v>
      </c>
      <c r="K528" s="125" t="s">
        <v>212</v>
      </c>
      <c r="L528" s="125" t="s">
        <v>219</v>
      </c>
      <c r="M528" s="152">
        <v>4.7099999999999998E-3</v>
      </c>
      <c r="N528" s="127" t="s">
        <v>44</v>
      </c>
      <c r="O528" s="154">
        <v>43677</v>
      </c>
      <c r="P528" s="152">
        <v>3.7089850466000003E-2</v>
      </c>
      <c r="Q528" s="152">
        <v>0.12338097809000001</v>
      </c>
      <c r="R528" s="152">
        <v>7.3453148546999997E-2</v>
      </c>
      <c r="S528" s="152">
        <v>0.29431814300999998</v>
      </c>
      <c r="T528" s="152">
        <v>0.25154458445</v>
      </c>
      <c r="U528" s="152">
        <v>3.5127016154000001</v>
      </c>
      <c r="V528" s="152">
        <v>3.0244971665999998</v>
      </c>
      <c r="W528" s="152">
        <v>0.64081734501999998</v>
      </c>
      <c r="X528" s="152">
        <v>1.1683803711</v>
      </c>
      <c r="Y528" s="152">
        <v>0.59973695729999998</v>
      </c>
      <c r="Z528" s="152">
        <v>0.14805410209</v>
      </c>
      <c r="AA528" s="152">
        <v>0.24979194996000001</v>
      </c>
      <c r="AB528" s="175">
        <v>-0.17886768703</v>
      </c>
      <c r="AC528" s="174">
        <v>-1.6706389414E-2</v>
      </c>
      <c r="AD528" s="152">
        <v>-0.13906976705999999</v>
      </c>
      <c r="AE528" s="152">
        <v>-0.46839371566999999</v>
      </c>
      <c r="AF528" s="178">
        <v>1.3153059</v>
      </c>
      <c r="AG528" s="177">
        <v>29857.26757</v>
      </c>
      <c r="AH528" s="177">
        <v>-7154.5170699999999</v>
      </c>
      <c r="AI528" s="127">
        <v>0</v>
      </c>
      <c r="AJ528" s="127">
        <v>0</v>
      </c>
      <c r="AK528" s="127">
        <v>0</v>
      </c>
    </row>
    <row r="529" spans="1:37" ht="14.65" customHeight="1" x14ac:dyDescent="0.25">
      <c r="A529" s="39"/>
      <c r="B529" s="128">
        <v>1960341000171</v>
      </c>
      <c r="C529" s="124" t="s">
        <v>8124</v>
      </c>
      <c r="D529" s="121"/>
      <c r="E529" s="125" t="s">
        <v>7636</v>
      </c>
      <c r="F529" s="125" t="s">
        <v>160</v>
      </c>
      <c r="G529" s="125" t="s">
        <v>6802</v>
      </c>
      <c r="H529" s="126">
        <v>100</v>
      </c>
      <c r="I529" s="126">
        <v>100</v>
      </c>
      <c r="J529" s="126">
        <v>1</v>
      </c>
      <c r="K529" s="125" t="s">
        <v>211</v>
      </c>
      <c r="L529" s="125" t="s">
        <v>211</v>
      </c>
      <c r="M529" s="152">
        <v>1.4999999999999999E-2</v>
      </c>
      <c r="N529" s="127" t="s">
        <v>44</v>
      </c>
      <c r="O529" s="154">
        <v>35621</v>
      </c>
      <c r="P529" s="152">
        <v>8.7507504140000008E-3</v>
      </c>
      <c r="Q529" s="152">
        <v>3.2520844959000005E-2</v>
      </c>
      <c r="R529" s="152">
        <v>8.1510228037999996E-2</v>
      </c>
      <c r="S529" s="152">
        <v>0.17754324685</v>
      </c>
      <c r="T529" s="152">
        <v>0.29787417328999999</v>
      </c>
      <c r="U529" s="152">
        <v>0.82876514003000001</v>
      </c>
      <c r="V529" s="152">
        <v>0.79719908979999998</v>
      </c>
      <c r="W529" s="152">
        <v>0.71110863123000001</v>
      </c>
      <c r="X529" s="152">
        <v>0.70480889322999996</v>
      </c>
      <c r="Y529" s="152">
        <v>0.71019676586000002</v>
      </c>
      <c r="Z529" s="152">
        <v>1.2987881803000001E-3</v>
      </c>
      <c r="AA529" s="152">
        <v>5.1773300698999998E-3</v>
      </c>
      <c r="AB529" s="175">
        <v>-29.439040258999999</v>
      </c>
      <c r="AC529" s="174">
        <v>-10.329141493</v>
      </c>
      <c r="AD529" s="152">
        <v>-3.9098188149999996E-6</v>
      </c>
      <c r="AE529" s="152">
        <v>-2.7495098579E-2</v>
      </c>
      <c r="AF529" s="178">
        <v>5.5865704999999997</v>
      </c>
      <c r="AG529" s="177">
        <v>17874.168470000001</v>
      </c>
      <c r="AH529" s="177">
        <v>-994.29525999999998</v>
      </c>
      <c r="AI529" s="127">
        <v>0</v>
      </c>
      <c r="AJ529" s="127">
        <v>0</v>
      </c>
      <c r="AK529" s="127">
        <v>0</v>
      </c>
    </row>
    <row r="530" spans="1:37" ht="14.65" customHeight="1" x14ac:dyDescent="0.25">
      <c r="A530" s="39"/>
      <c r="B530" s="128">
        <v>44360670000194</v>
      </c>
      <c r="C530" s="124" t="s">
        <v>8125</v>
      </c>
      <c r="D530" s="121"/>
      <c r="E530" s="125" t="s">
        <v>7636</v>
      </c>
      <c r="F530" s="125" t="s">
        <v>112</v>
      </c>
      <c r="G530" s="125" t="s">
        <v>7646</v>
      </c>
      <c r="H530" s="126" t="s">
        <v>44</v>
      </c>
      <c r="I530" s="126" t="s">
        <v>44</v>
      </c>
      <c r="J530" s="126" t="s">
        <v>44</v>
      </c>
      <c r="K530" s="125" t="s">
        <v>211</v>
      </c>
      <c r="L530" s="125" t="s">
        <v>211</v>
      </c>
      <c r="M530" s="152">
        <v>4.0000000000000001E-3</v>
      </c>
      <c r="N530" s="127" t="s">
        <v>44</v>
      </c>
      <c r="O530" s="154">
        <v>44726</v>
      </c>
      <c r="P530" s="152">
        <v>9.8753209590000002E-2</v>
      </c>
      <c r="Q530" s="152">
        <v>0.31175447363999997</v>
      </c>
      <c r="R530" s="152">
        <v>0.20885985142999999</v>
      </c>
      <c r="S530" s="152">
        <v>0.36012752956999994</v>
      </c>
      <c r="T530" s="152" t="s">
        <v>44</v>
      </c>
      <c r="U530" s="152">
        <v>9.3527084766000002</v>
      </c>
      <c r="V530" s="152">
        <v>7.6421871243999995</v>
      </c>
      <c r="W530" s="152">
        <v>1.8221276843999998</v>
      </c>
      <c r="X530" s="152">
        <v>1.4296296257000001</v>
      </c>
      <c r="Y530" s="152" t="s">
        <v>44</v>
      </c>
      <c r="Z530" s="152">
        <v>0.23162593909999998</v>
      </c>
      <c r="AA530" s="152">
        <v>0.27413539726000002</v>
      </c>
      <c r="AB530" s="175">
        <v>0.49389637857000002</v>
      </c>
      <c r="AC530" s="174">
        <v>-0.16451004998999999</v>
      </c>
      <c r="AD530" s="152">
        <v>-0.20289610211</v>
      </c>
      <c r="AE530" s="152">
        <v>-0.407970734</v>
      </c>
      <c r="AF530" s="178">
        <v>1.100392</v>
      </c>
      <c r="AG530" s="177">
        <v>224831.04341000001</v>
      </c>
      <c r="AH530" s="177">
        <v>-13365.622729999999</v>
      </c>
      <c r="AI530" s="127">
        <v>0</v>
      </c>
      <c r="AJ530" s="127">
        <v>0</v>
      </c>
      <c r="AK530" s="127">
        <v>0</v>
      </c>
    </row>
    <row r="531" spans="1:37" ht="14.65" customHeight="1" x14ac:dyDescent="0.25">
      <c r="A531" s="39"/>
      <c r="B531" s="128">
        <v>34109940000135</v>
      </c>
      <c r="C531" s="124" t="s">
        <v>8126</v>
      </c>
      <c r="D531" s="121"/>
      <c r="E531" s="125" t="s">
        <v>7636</v>
      </c>
      <c r="F531" s="125" t="s">
        <v>160</v>
      </c>
      <c r="G531" s="125" t="s">
        <v>3305</v>
      </c>
      <c r="H531" s="126" t="s">
        <v>44</v>
      </c>
      <c r="I531" s="126" t="s">
        <v>44</v>
      </c>
      <c r="J531" s="126" t="s">
        <v>44</v>
      </c>
      <c r="K531" s="125" t="s">
        <v>211</v>
      </c>
      <c r="L531" s="125" t="s">
        <v>211</v>
      </c>
      <c r="M531" s="152">
        <v>2E-3</v>
      </c>
      <c r="N531" s="127" t="s">
        <v>44</v>
      </c>
      <c r="O531" s="154">
        <v>43798</v>
      </c>
      <c r="P531" s="152">
        <v>1.1882425504E-2</v>
      </c>
      <c r="Q531" s="152">
        <v>4.9626041910999993E-2</v>
      </c>
      <c r="R531" s="152">
        <v>0.13456990157000001</v>
      </c>
      <c r="S531" s="152">
        <v>0.31961430879000002</v>
      </c>
      <c r="T531" s="152">
        <v>0.51601441758</v>
      </c>
      <c r="U531" s="152">
        <v>1.1253594915</v>
      </c>
      <c r="V531" s="152">
        <v>1.216506997</v>
      </c>
      <c r="W531" s="152">
        <v>1.1740099471000001</v>
      </c>
      <c r="X531" s="152">
        <v>1.2688007639999999</v>
      </c>
      <c r="Y531" s="152">
        <v>1.2302905165</v>
      </c>
      <c r="Z531" s="152">
        <v>2.8356852179000002E-3</v>
      </c>
      <c r="AA531" s="152">
        <v>6.3031056839999997E-3</v>
      </c>
      <c r="AB531" s="175">
        <v>6.5053271385000002</v>
      </c>
      <c r="AC531" s="174">
        <v>3.3691413981</v>
      </c>
      <c r="AD531" s="152">
        <v>-1.458834524E-4</v>
      </c>
      <c r="AE531" s="152">
        <v>-3.1031149152999999E-2</v>
      </c>
      <c r="AF531" s="178">
        <v>1.7480618000000001</v>
      </c>
      <c r="AG531" s="177">
        <v>819268.03443</v>
      </c>
      <c r="AH531" s="177">
        <v>-12062.053</v>
      </c>
      <c r="AI531" s="127">
        <v>0.55945130287</v>
      </c>
      <c r="AJ531" s="127">
        <v>0.17781485110999998</v>
      </c>
      <c r="AK531" s="127">
        <v>0</v>
      </c>
    </row>
    <row r="532" spans="1:37" ht="14.65" customHeight="1" x14ac:dyDescent="0.25">
      <c r="A532" s="39"/>
      <c r="B532" s="128">
        <v>18085924000101</v>
      </c>
      <c r="C532" s="124" t="s">
        <v>8127</v>
      </c>
      <c r="D532" s="121"/>
      <c r="E532" s="125" t="s">
        <v>7636</v>
      </c>
      <c r="F532" s="125" t="s">
        <v>112</v>
      </c>
      <c r="G532" s="125" t="s">
        <v>4570</v>
      </c>
      <c r="H532" s="126" t="s">
        <v>44</v>
      </c>
      <c r="I532" s="126" t="s">
        <v>44</v>
      </c>
      <c r="J532" s="126" t="s">
        <v>44</v>
      </c>
      <c r="K532" s="125" t="s">
        <v>212</v>
      </c>
      <c r="L532" s="125" t="s">
        <v>8128</v>
      </c>
      <c r="M532" s="152">
        <v>7.4999999999999997E-3</v>
      </c>
      <c r="N532" s="127" t="s">
        <v>44</v>
      </c>
      <c r="O532" s="154">
        <v>41674</v>
      </c>
      <c r="P532" s="152">
        <v>6.9506385424999992E-3</v>
      </c>
      <c r="Q532" s="152">
        <v>-9.4904002895999998E-2</v>
      </c>
      <c r="R532" s="152">
        <v>0.21050629329000001</v>
      </c>
      <c r="S532" s="152">
        <v>0.43926784889999998</v>
      </c>
      <c r="T532" s="152">
        <v>0.47472351175999994</v>
      </c>
      <c r="U532" s="152">
        <v>0.65828033625000004</v>
      </c>
      <c r="V532" s="152">
        <v>-2.3264273981999999</v>
      </c>
      <c r="W532" s="152">
        <v>1.8364915138999998</v>
      </c>
      <c r="X532" s="152">
        <v>1.7437998454999999</v>
      </c>
      <c r="Y532" s="152">
        <v>1.1318440233</v>
      </c>
      <c r="Z532" s="152">
        <v>0.17211136121999998</v>
      </c>
      <c r="AA532" s="152">
        <v>0.17009554860000001</v>
      </c>
      <c r="AB532" s="175">
        <v>0.59506747445999997</v>
      </c>
      <c r="AC532" s="174">
        <v>0.44502805565999998</v>
      </c>
      <c r="AD532" s="152">
        <v>-0.17762466565000001</v>
      </c>
      <c r="AE532" s="152">
        <v>-0.31840068194999999</v>
      </c>
      <c r="AF532" s="178">
        <v>5.3313790000000001</v>
      </c>
      <c r="AG532" s="177">
        <v>194231.73165999999</v>
      </c>
      <c r="AH532" s="177">
        <v>-157601.80815999999</v>
      </c>
      <c r="AI532" s="127">
        <v>0</v>
      </c>
      <c r="AJ532" s="127">
        <v>0</v>
      </c>
      <c r="AK532" s="127">
        <v>0.83058313330999989</v>
      </c>
    </row>
    <row r="533" spans="1:37" ht="14.65" customHeight="1" x14ac:dyDescent="0.25">
      <c r="A533" s="39"/>
      <c r="B533" s="128">
        <v>21347643000186</v>
      </c>
      <c r="C533" s="124" t="s">
        <v>8127</v>
      </c>
      <c r="D533" s="121" t="s">
        <v>3266</v>
      </c>
      <c r="E533" s="125" t="s">
        <v>7636</v>
      </c>
      <c r="F533" s="125" t="s">
        <v>112</v>
      </c>
      <c r="G533" s="125" t="s">
        <v>4570</v>
      </c>
      <c r="H533" s="126" t="s">
        <v>44</v>
      </c>
      <c r="I533" s="126" t="s">
        <v>44</v>
      </c>
      <c r="J533" s="126" t="s">
        <v>44</v>
      </c>
      <c r="K533" s="125" t="s">
        <v>212</v>
      </c>
      <c r="L533" s="125" t="s">
        <v>7764</v>
      </c>
      <c r="M533" s="152">
        <v>5.0000000000000001E-3</v>
      </c>
      <c r="N533" s="127" t="s">
        <v>44</v>
      </c>
      <c r="O533" s="154">
        <v>42279</v>
      </c>
      <c r="P533" s="152">
        <v>5.8052585919000001E-3</v>
      </c>
      <c r="Q533" s="152">
        <v>-9.6878766646999986E-2</v>
      </c>
      <c r="R533" s="152">
        <v>0.20341155593999999</v>
      </c>
      <c r="S533" s="152">
        <v>0.42472512303000004</v>
      </c>
      <c r="T533" s="152">
        <v>0.45010633127999999</v>
      </c>
      <c r="U533" s="152">
        <v>0.54980381362999997</v>
      </c>
      <c r="V533" s="152">
        <v>-2.3748357304000001</v>
      </c>
      <c r="W533" s="152">
        <v>1.7745958587999999</v>
      </c>
      <c r="X533" s="152">
        <v>1.6860683196999999</v>
      </c>
      <c r="Y533" s="152">
        <v>1.0731513150000001</v>
      </c>
      <c r="Z533" s="152">
        <v>0.17262847295</v>
      </c>
      <c r="AA533" s="152">
        <v>0.17274897261</v>
      </c>
      <c r="AB533" s="175">
        <v>0.55655704351000002</v>
      </c>
      <c r="AC533" s="174">
        <v>0.25712892423</v>
      </c>
      <c r="AD533" s="152">
        <v>-0.17802541244</v>
      </c>
      <c r="AE533" s="152">
        <v>-0.32014777776000003</v>
      </c>
      <c r="AF533" s="178">
        <v>3.0157566999999998</v>
      </c>
      <c r="AG533" s="177">
        <v>80341.556840000005</v>
      </c>
      <c r="AH533" s="177">
        <v>-10085.97328</v>
      </c>
      <c r="AI533" s="127">
        <v>0</v>
      </c>
      <c r="AJ533" s="127">
        <v>0</v>
      </c>
      <c r="AK533" s="127">
        <v>0.80284990214000007</v>
      </c>
    </row>
    <row r="534" spans="1:37" ht="14.65" customHeight="1" x14ac:dyDescent="0.25">
      <c r="A534" s="39"/>
      <c r="B534" s="128">
        <v>34109803000109</v>
      </c>
      <c r="C534" s="124" t="s">
        <v>8129</v>
      </c>
      <c r="D534" s="121" t="s">
        <v>3267</v>
      </c>
      <c r="E534" s="125" t="s">
        <v>7636</v>
      </c>
      <c r="F534" s="125" t="s">
        <v>112</v>
      </c>
      <c r="G534" s="125" t="s">
        <v>4570</v>
      </c>
      <c r="H534" s="126" t="s">
        <v>44</v>
      </c>
      <c r="I534" s="126" t="s">
        <v>44</v>
      </c>
      <c r="J534" s="126" t="s">
        <v>44</v>
      </c>
      <c r="K534" s="125" t="s">
        <v>212</v>
      </c>
      <c r="L534" s="125" t="s">
        <v>220</v>
      </c>
      <c r="M534" s="152">
        <v>2.5999999999999999E-3</v>
      </c>
      <c r="N534" s="127" t="s">
        <v>44</v>
      </c>
      <c r="O534" s="154">
        <v>43889</v>
      </c>
      <c r="P534" s="152">
        <v>-1.5832010931000002E-3</v>
      </c>
      <c r="Q534" s="152">
        <v>-9.211271391100001E-2</v>
      </c>
      <c r="R534" s="152">
        <v>0.21969451082999999</v>
      </c>
      <c r="S534" s="152">
        <v>0.50058962495000003</v>
      </c>
      <c r="T534" s="152">
        <v>0.55404102764999996</v>
      </c>
      <c r="U534" s="152">
        <v>-0.14994164083</v>
      </c>
      <c r="V534" s="152">
        <v>-2.2580031908999998</v>
      </c>
      <c r="W534" s="152">
        <v>1.9166510344000001</v>
      </c>
      <c r="X534" s="152">
        <v>1.9872342418</v>
      </c>
      <c r="Y534" s="152">
        <v>1.3209542192000001</v>
      </c>
      <c r="Z534" s="152">
        <v>0.16149394549000001</v>
      </c>
      <c r="AA534" s="152">
        <v>0.19807844398999999</v>
      </c>
      <c r="AB534" s="175">
        <v>0.67531342333</v>
      </c>
      <c r="AC534" s="174">
        <v>0.46370827449000002</v>
      </c>
      <c r="AD534" s="152">
        <v>-0.16298677413000001</v>
      </c>
      <c r="AE534" s="152">
        <v>-0.3142279187</v>
      </c>
      <c r="AF534" s="178">
        <v>2.2220308000000002</v>
      </c>
      <c r="AG534" s="177">
        <v>23864.247090000001</v>
      </c>
      <c r="AH534" s="177">
        <v>-2645.8002000000001</v>
      </c>
      <c r="AI534" s="127">
        <v>0</v>
      </c>
      <c r="AJ534" s="127">
        <v>0</v>
      </c>
      <c r="AK534" s="127">
        <v>0.98398451966</v>
      </c>
    </row>
    <row r="535" spans="1:37" ht="14.65" customHeight="1" x14ac:dyDescent="0.25">
      <c r="A535" s="39"/>
      <c r="B535" s="128">
        <v>13401175000152</v>
      </c>
      <c r="C535" s="124" t="s">
        <v>8130</v>
      </c>
      <c r="D535" s="121"/>
      <c r="E535" s="125" t="s">
        <v>7636</v>
      </c>
      <c r="F535" s="125" t="s">
        <v>160</v>
      </c>
      <c r="G535" s="125" t="s">
        <v>3328</v>
      </c>
      <c r="H535" s="126">
        <v>1</v>
      </c>
      <c r="I535" s="126">
        <v>1</v>
      </c>
      <c r="J535" s="126">
        <v>1</v>
      </c>
      <c r="K535" s="125" t="s">
        <v>211</v>
      </c>
      <c r="L535" s="125" t="s">
        <v>212</v>
      </c>
      <c r="M535" s="152">
        <v>1.5E-3</v>
      </c>
      <c r="N535" s="127" t="s">
        <v>44</v>
      </c>
      <c r="O535" s="154">
        <v>40910</v>
      </c>
      <c r="P535" s="152">
        <v>1.0030565364999999E-2</v>
      </c>
      <c r="Q535" s="152">
        <v>3.9258736995000001E-2</v>
      </c>
      <c r="R535" s="152">
        <v>0.10948952289</v>
      </c>
      <c r="S535" s="152">
        <v>0.24065989745999999</v>
      </c>
      <c r="T535" s="152">
        <v>0.40069587467000001</v>
      </c>
      <c r="U535" s="152">
        <v>0.94997371837</v>
      </c>
      <c r="V535" s="152">
        <v>0.96236827297000005</v>
      </c>
      <c r="W535" s="152">
        <v>0.95520459987999995</v>
      </c>
      <c r="X535" s="152">
        <v>0.9553685594300001</v>
      </c>
      <c r="Y535" s="152">
        <v>0.95534604812000001</v>
      </c>
      <c r="Z535" s="152">
        <v>9.2920287658999998E-4</v>
      </c>
      <c r="AA535" s="152">
        <v>2.1832848134999997E-3</v>
      </c>
      <c r="AB535" s="175">
        <v>-7.1488678375000001</v>
      </c>
      <c r="AC535" s="174">
        <v>-4.2166494139999999</v>
      </c>
      <c r="AD535" s="152">
        <v>0</v>
      </c>
      <c r="AE535" s="152">
        <v>-2.5074487371999996E-3</v>
      </c>
      <c r="AF535" s="178">
        <v>3.168679</v>
      </c>
      <c r="AG535" s="177">
        <v>5173370.3691999996</v>
      </c>
      <c r="AH535" s="177">
        <v>308768.87539</v>
      </c>
      <c r="AI535" s="127">
        <v>0</v>
      </c>
      <c r="AJ535" s="127">
        <v>0</v>
      </c>
      <c r="AK535" s="127">
        <v>0</v>
      </c>
    </row>
    <row r="536" spans="1:37" ht="14.65" customHeight="1" x14ac:dyDescent="0.25">
      <c r="A536" s="39"/>
      <c r="B536" s="128">
        <v>5635774000102</v>
      </c>
      <c r="C536" s="124" t="s">
        <v>8131</v>
      </c>
      <c r="D536" s="121"/>
      <c r="E536" s="125" t="s">
        <v>7636</v>
      </c>
      <c r="F536" s="125" t="s">
        <v>160</v>
      </c>
      <c r="G536" s="125" t="s">
        <v>3328</v>
      </c>
      <c r="H536" s="126">
        <v>1000</v>
      </c>
      <c r="I536" s="126">
        <v>100</v>
      </c>
      <c r="J536" s="126">
        <v>100</v>
      </c>
      <c r="K536" s="125" t="s">
        <v>211</v>
      </c>
      <c r="L536" s="125" t="s">
        <v>211</v>
      </c>
      <c r="M536" s="152">
        <v>1.4999999999999999E-2</v>
      </c>
      <c r="N536" s="127" t="s">
        <v>44</v>
      </c>
      <c r="O536" s="154">
        <v>37770</v>
      </c>
      <c r="P536" s="152">
        <v>9.2102897306000006E-3</v>
      </c>
      <c r="Q536" s="152">
        <v>3.5735374778999997E-2</v>
      </c>
      <c r="R536" s="152">
        <v>9.8056401303000001E-2</v>
      </c>
      <c r="S536" s="152">
        <v>0.21647639227999999</v>
      </c>
      <c r="T536" s="152">
        <v>0.36024613768999997</v>
      </c>
      <c r="U536" s="152">
        <v>0.87228714077999991</v>
      </c>
      <c r="V536" s="152">
        <v>0.87599840295000009</v>
      </c>
      <c r="W536" s="152">
        <v>0.85546016730000007</v>
      </c>
      <c r="X536" s="152">
        <v>0.85936519221999996</v>
      </c>
      <c r="Y536" s="152">
        <v>0.8589050842499999</v>
      </c>
      <c r="Z536" s="152">
        <v>7.7861025281999996E-4</v>
      </c>
      <c r="AA536" s="152">
        <v>2.5410938497000004E-3</v>
      </c>
      <c r="AB536" s="175">
        <v>-41.045867958999999</v>
      </c>
      <c r="AC536" s="174">
        <v>-26.578222457999999</v>
      </c>
      <c r="AD536" s="152">
        <v>0</v>
      </c>
      <c r="AE536" s="152">
        <v>-2.1521503158000001E-3</v>
      </c>
      <c r="AF536" s="178">
        <v>6.7757627999999999</v>
      </c>
      <c r="AG536" s="177">
        <v>66791.221260000006</v>
      </c>
      <c r="AH536" s="177">
        <v>-9911.7346600000001</v>
      </c>
      <c r="AI536" s="127">
        <v>8.2995247596999997E-4</v>
      </c>
      <c r="AJ536" s="127">
        <v>3.8631546039E-2</v>
      </c>
      <c r="AK536" s="127">
        <v>0</v>
      </c>
    </row>
    <row r="537" spans="1:37" ht="14.65" customHeight="1" x14ac:dyDescent="0.25">
      <c r="A537" s="39"/>
      <c r="B537" s="128">
        <v>885760000123</v>
      </c>
      <c r="C537" s="124" t="s">
        <v>8132</v>
      </c>
      <c r="D537" s="121"/>
      <c r="E537" s="125" t="s">
        <v>7636</v>
      </c>
      <c r="F537" s="125" t="s">
        <v>160</v>
      </c>
      <c r="G537" s="125" t="s">
        <v>3328</v>
      </c>
      <c r="H537" s="126">
        <v>100000</v>
      </c>
      <c r="I537" s="126">
        <v>50</v>
      </c>
      <c r="J537" s="126">
        <v>50</v>
      </c>
      <c r="K537" s="125" t="s">
        <v>211</v>
      </c>
      <c r="L537" s="125" t="s">
        <v>211</v>
      </c>
      <c r="M537" s="152">
        <v>1.4999999999999999E-2</v>
      </c>
      <c r="N537" s="127" t="s">
        <v>44</v>
      </c>
      <c r="O537" s="154">
        <v>41730</v>
      </c>
      <c r="P537" s="152">
        <v>9.1515823259999997E-3</v>
      </c>
      <c r="Q537" s="152">
        <v>3.5683228062999998E-2</v>
      </c>
      <c r="R537" s="152">
        <v>9.4860745900999993E-2</v>
      </c>
      <c r="S537" s="152">
        <v>0.21004703390999999</v>
      </c>
      <c r="T537" s="152">
        <v>0.35135674653000004</v>
      </c>
      <c r="U537" s="152">
        <v>0.86672708614000005</v>
      </c>
      <c r="V537" s="152">
        <v>0.87472010547000001</v>
      </c>
      <c r="W537" s="152">
        <v>0.82758074416000005</v>
      </c>
      <c r="X537" s="152">
        <v>0.83384200822999999</v>
      </c>
      <c r="Y537" s="152">
        <v>0.83771084380999994</v>
      </c>
      <c r="Z537" s="152">
        <v>9.8280876668000003E-4</v>
      </c>
      <c r="AA537" s="152">
        <v>2.1623075357999999E-3</v>
      </c>
      <c r="AB537" s="175">
        <v>-31.078810847</v>
      </c>
      <c r="AC537" s="174">
        <v>-35.495432854000001</v>
      </c>
      <c r="AD537" s="152">
        <v>0</v>
      </c>
      <c r="AE537" s="152">
        <v>-3.1678819916999999E-3</v>
      </c>
      <c r="AF537" s="178">
        <v>11.8420389</v>
      </c>
      <c r="AG537" s="177">
        <v>92219.325360000003</v>
      </c>
      <c r="AH537" s="177">
        <v>-9749.1358999999993</v>
      </c>
      <c r="AI537" s="127">
        <v>1.0463275589E-5</v>
      </c>
      <c r="AJ537" s="127">
        <v>4.8703091363E-4</v>
      </c>
      <c r="AK537" s="127">
        <v>0</v>
      </c>
    </row>
    <row r="538" spans="1:37" ht="14.65" customHeight="1" x14ac:dyDescent="0.25">
      <c r="A538" s="39"/>
      <c r="B538" s="128">
        <v>777815000181</v>
      </c>
      <c r="C538" s="124" t="s">
        <v>8133</v>
      </c>
      <c r="D538" s="121"/>
      <c r="E538" s="125" t="s">
        <v>7636</v>
      </c>
      <c r="F538" s="125" t="s">
        <v>160</v>
      </c>
      <c r="G538" s="125" t="s">
        <v>3328</v>
      </c>
      <c r="H538" s="126" t="s">
        <v>44</v>
      </c>
      <c r="I538" s="126" t="s">
        <v>44</v>
      </c>
      <c r="J538" s="126" t="s">
        <v>44</v>
      </c>
      <c r="K538" s="125" t="s">
        <v>211</v>
      </c>
      <c r="L538" s="125" t="s">
        <v>211</v>
      </c>
      <c r="M538" s="152">
        <v>5.0000000000000001E-3</v>
      </c>
      <c r="N538" s="127" t="s">
        <v>44</v>
      </c>
      <c r="O538" s="154">
        <v>36440</v>
      </c>
      <c r="P538" s="152">
        <v>1.0011005594E-2</v>
      </c>
      <c r="Q538" s="152">
        <v>3.9048453615999998E-2</v>
      </c>
      <c r="R538" s="152">
        <v>0.10898388866</v>
      </c>
      <c r="S538" s="152">
        <v>0.24116654469000001</v>
      </c>
      <c r="T538" s="152">
        <v>0.40183251176000001</v>
      </c>
      <c r="U538" s="152">
        <v>0.94812125361999999</v>
      </c>
      <c r="V538" s="152">
        <v>0.95721349553000001</v>
      </c>
      <c r="W538" s="152">
        <v>0.95079336369999989</v>
      </c>
      <c r="X538" s="152">
        <v>0.95737984105999996</v>
      </c>
      <c r="Y538" s="152">
        <v>0.95805603797000005</v>
      </c>
      <c r="Z538" s="152">
        <v>7.8563332925000008E-4</v>
      </c>
      <c r="AA538" s="152">
        <v>2.5186625703999999E-3</v>
      </c>
      <c r="AB538" s="175">
        <v>-13.406478416000001</v>
      </c>
      <c r="AC538" s="174">
        <v>-6.0442231929999997</v>
      </c>
      <c r="AD538" s="152">
        <v>0</v>
      </c>
      <c r="AE538" s="152">
        <v>-1.5438392818E-3</v>
      </c>
      <c r="AF538" s="178">
        <v>45.936911299999998</v>
      </c>
      <c r="AG538" s="177">
        <v>101833.73029000001</v>
      </c>
      <c r="AH538" s="177">
        <v>-14087.243280000001</v>
      </c>
      <c r="AI538" s="127">
        <v>8.2926917835000002E-4</v>
      </c>
      <c r="AJ538" s="127">
        <v>3.8599740792000001E-2</v>
      </c>
      <c r="AK538" s="127">
        <v>0</v>
      </c>
    </row>
    <row r="539" spans="1:37" ht="14.65" customHeight="1" x14ac:dyDescent="0.25">
      <c r="A539" s="39"/>
      <c r="B539" s="128">
        <v>8944708000102</v>
      </c>
      <c r="C539" s="124" t="s">
        <v>8134</v>
      </c>
      <c r="D539" s="121"/>
      <c r="E539" s="125" t="s">
        <v>7636</v>
      </c>
      <c r="F539" s="125" t="s">
        <v>160</v>
      </c>
      <c r="G539" s="125" t="s">
        <v>5584</v>
      </c>
      <c r="H539" s="126">
        <v>25000</v>
      </c>
      <c r="I539" s="126">
        <v>1000</v>
      </c>
      <c r="J539" s="126">
        <v>25000</v>
      </c>
      <c r="K539" s="125" t="s">
        <v>211</v>
      </c>
      <c r="L539" s="125" t="s">
        <v>211</v>
      </c>
      <c r="M539" s="152">
        <v>3.4999999999999996E-3</v>
      </c>
      <c r="N539" s="127" t="s">
        <v>44</v>
      </c>
      <c r="O539" s="154">
        <v>39423</v>
      </c>
      <c r="P539" s="152">
        <v>1.0127918388999999E-2</v>
      </c>
      <c r="Q539" s="152">
        <v>3.9671330850999997E-2</v>
      </c>
      <c r="R539" s="152">
        <v>0.11022133269999999</v>
      </c>
      <c r="S539" s="152">
        <v>0.24213944856000003</v>
      </c>
      <c r="T539" s="152">
        <v>0.40398643733</v>
      </c>
      <c r="U539" s="152">
        <v>0.95919381822999994</v>
      </c>
      <c r="V539" s="152">
        <v>0.9724823843</v>
      </c>
      <c r="W539" s="152">
        <v>0.96158902897000009</v>
      </c>
      <c r="X539" s="152">
        <v>0.96124206232999998</v>
      </c>
      <c r="Y539" s="152">
        <v>0.96319146465000005</v>
      </c>
      <c r="Z539" s="152">
        <v>8.0071906488E-4</v>
      </c>
      <c r="AA539" s="152">
        <v>1.9895689850000001E-3</v>
      </c>
      <c r="AB539" s="175">
        <v>-10.349451121</v>
      </c>
      <c r="AC539" s="174">
        <v>-10.674985120000001</v>
      </c>
      <c r="AD539" s="152">
        <v>0</v>
      </c>
      <c r="AE539" s="152">
        <v>-1.7760816128000001E-3</v>
      </c>
      <c r="AF539" s="178">
        <v>4.6475235000000001</v>
      </c>
      <c r="AG539" s="177">
        <v>103652.66714999999</v>
      </c>
      <c r="AH539" s="177">
        <v>-2404.8349600000001</v>
      </c>
      <c r="AI539" s="127">
        <v>0</v>
      </c>
      <c r="AJ539" s="127">
        <v>0</v>
      </c>
      <c r="AK539" s="127">
        <v>0</v>
      </c>
    </row>
    <row r="540" spans="1:37" ht="14.65" customHeight="1" x14ac:dyDescent="0.25">
      <c r="A540" s="39"/>
      <c r="B540" s="128">
        <v>2138442000124</v>
      </c>
      <c r="C540" s="124" t="s">
        <v>8135</v>
      </c>
      <c r="D540" s="121" t="s">
        <v>3267</v>
      </c>
      <c r="E540" s="125" t="s">
        <v>7636</v>
      </c>
      <c r="F540" s="125" t="s">
        <v>112</v>
      </c>
      <c r="G540" s="125" t="s">
        <v>4570</v>
      </c>
      <c r="H540" s="126">
        <v>100000</v>
      </c>
      <c r="I540" s="126">
        <v>100</v>
      </c>
      <c r="J540" s="126">
        <v>100</v>
      </c>
      <c r="K540" s="125" t="s">
        <v>212</v>
      </c>
      <c r="L540" s="125" t="s">
        <v>7564</v>
      </c>
      <c r="M540" s="152">
        <v>0.01</v>
      </c>
      <c r="N540" s="127" t="s">
        <v>44</v>
      </c>
      <c r="O540" s="154">
        <v>35709</v>
      </c>
      <c r="P540" s="152">
        <v>3.8117424869000001E-2</v>
      </c>
      <c r="Q540" s="152">
        <v>0.10049226352</v>
      </c>
      <c r="R540" s="152">
        <v>0.11353255001000001</v>
      </c>
      <c r="S540" s="152">
        <v>0.34582106299999998</v>
      </c>
      <c r="T540" s="152">
        <v>0.36620230863999997</v>
      </c>
      <c r="U540" s="152">
        <v>3.6100210227000002</v>
      </c>
      <c r="V540" s="152">
        <v>2.4634151145000001</v>
      </c>
      <c r="W540" s="152">
        <v>0.99047663322000001</v>
      </c>
      <c r="X540" s="152">
        <v>1.3728359990999999</v>
      </c>
      <c r="Y540" s="152">
        <v>0.87310589024999996</v>
      </c>
      <c r="Z540" s="152">
        <v>0.13874893976</v>
      </c>
      <c r="AA540" s="152">
        <v>0.2210794979</v>
      </c>
      <c r="AB540" s="175">
        <v>6.2553692268000005E-2</v>
      </c>
      <c r="AC540" s="174">
        <v>0.20941085036000001</v>
      </c>
      <c r="AD540" s="152">
        <v>-0.10843887792000001</v>
      </c>
      <c r="AE540" s="152">
        <v>-0.50264849476999995</v>
      </c>
      <c r="AF540" s="178">
        <v>16651.758776999999</v>
      </c>
      <c r="AG540" s="177">
        <v>78895.915359999999</v>
      </c>
      <c r="AH540" s="177">
        <v>-2051.56313</v>
      </c>
      <c r="AI540" s="127">
        <v>0</v>
      </c>
      <c r="AJ540" s="127">
        <v>0</v>
      </c>
      <c r="AK540" s="127">
        <v>0</v>
      </c>
    </row>
    <row r="541" spans="1:37" ht="14.65" customHeight="1" x14ac:dyDescent="0.25">
      <c r="A541" s="39"/>
      <c r="B541" s="128">
        <v>9522470000190</v>
      </c>
      <c r="C541" s="124" t="s">
        <v>8136</v>
      </c>
      <c r="D541" s="121" t="s">
        <v>3267</v>
      </c>
      <c r="E541" s="125" t="s">
        <v>7636</v>
      </c>
      <c r="F541" s="125" t="s">
        <v>160</v>
      </c>
      <c r="G541" s="125" t="s">
        <v>3307</v>
      </c>
      <c r="H541" s="126">
        <v>300000</v>
      </c>
      <c r="I541" s="126">
        <v>1000</v>
      </c>
      <c r="J541" s="126">
        <v>30000</v>
      </c>
      <c r="K541" s="125" t="s">
        <v>7564</v>
      </c>
      <c r="L541" s="125" t="s">
        <v>219</v>
      </c>
      <c r="M541" s="152">
        <v>5.0000000000000001E-3</v>
      </c>
      <c r="N541" s="127" t="s">
        <v>215</v>
      </c>
      <c r="O541" s="154">
        <v>39689</v>
      </c>
      <c r="P541" s="152">
        <v>2.1530471759999999E-2</v>
      </c>
      <c r="Q541" s="152">
        <v>5.4867054522999996E-2</v>
      </c>
      <c r="R541" s="152">
        <v>3.2086078412000001E-2</v>
      </c>
      <c r="S541" s="152">
        <v>9.9753703658000001E-2</v>
      </c>
      <c r="T541" s="152">
        <v>0.18595359413000001</v>
      </c>
      <c r="U541" s="152">
        <v>2.0391056308</v>
      </c>
      <c r="V541" s="152">
        <v>1.3449824559999999</v>
      </c>
      <c r="W541" s="152">
        <v>0.27992422362999997</v>
      </c>
      <c r="X541" s="152">
        <v>0.39600096720000005</v>
      </c>
      <c r="Y541" s="152">
        <v>0.44335378154999999</v>
      </c>
      <c r="Z541" s="152">
        <v>5.4645726590999998E-2</v>
      </c>
      <c r="AA541" s="152">
        <v>8.6658816733999999E-2</v>
      </c>
      <c r="AB541" s="175">
        <v>-1.3359891439</v>
      </c>
      <c r="AC541" s="174">
        <v>0.16143680839999999</v>
      </c>
      <c r="AD541" s="152">
        <v>-6.8267480776999998E-2</v>
      </c>
      <c r="AE541" s="152">
        <v>-0.15768855753</v>
      </c>
      <c r="AF541" s="178">
        <v>5.1036830999999996</v>
      </c>
      <c r="AG541" s="177">
        <v>26437.73876</v>
      </c>
      <c r="AH541" s="177">
        <v>-2206.2080099999998</v>
      </c>
      <c r="AI541" s="127">
        <v>0</v>
      </c>
      <c r="AJ541" s="127">
        <v>3.5078674028000002E-2</v>
      </c>
      <c r="AK541" s="127">
        <v>0</v>
      </c>
    </row>
    <row r="542" spans="1:37" ht="14.65" customHeight="1" x14ac:dyDescent="0.25">
      <c r="A542" s="39"/>
      <c r="B542" s="128">
        <v>42469023000190</v>
      </c>
      <c r="C542" s="124" t="s">
        <v>8136</v>
      </c>
      <c r="D542" s="121" t="s">
        <v>3266</v>
      </c>
      <c r="E542" s="125" t="s">
        <v>7636</v>
      </c>
      <c r="F542" s="125" t="s">
        <v>112</v>
      </c>
      <c r="G542" s="125" t="s">
        <v>6915</v>
      </c>
      <c r="H542" s="126">
        <v>500</v>
      </c>
      <c r="I542" s="126">
        <v>100</v>
      </c>
      <c r="J542" s="126">
        <v>100</v>
      </c>
      <c r="K542" s="125" t="s">
        <v>212</v>
      </c>
      <c r="L542" s="125" t="s">
        <v>219</v>
      </c>
      <c r="M542" s="152">
        <v>0.01</v>
      </c>
      <c r="N542" s="127" t="s">
        <v>44</v>
      </c>
      <c r="O542" s="154">
        <v>29222</v>
      </c>
      <c r="P542" s="152">
        <v>3.6422957894999997E-2</v>
      </c>
      <c r="Q542" s="152">
        <v>0.12091851339</v>
      </c>
      <c r="R542" s="152">
        <v>6.7112642040000003E-2</v>
      </c>
      <c r="S542" s="152">
        <v>0.27869253955000001</v>
      </c>
      <c r="T542" s="152">
        <v>0.23129006537999999</v>
      </c>
      <c r="U542" s="152">
        <v>3.4495416247000001</v>
      </c>
      <c r="V542" s="152">
        <v>2.9641335870000001</v>
      </c>
      <c r="W542" s="152">
        <v>0.58550172374999998</v>
      </c>
      <c r="X542" s="152">
        <v>1.1063500518</v>
      </c>
      <c r="Y542" s="152">
        <v>0.55144578195000005</v>
      </c>
      <c r="Z542" s="152">
        <v>0.14793953794</v>
      </c>
      <c r="AA542" s="152">
        <v>0.28172670416000001</v>
      </c>
      <c r="AB542" s="175">
        <v>-0.21814579596</v>
      </c>
      <c r="AC542" s="174">
        <v>-3.3465025279999998E-2</v>
      </c>
      <c r="AD542" s="152">
        <v>-0.13857063044000001</v>
      </c>
      <c r="AE542" s="152">
        <v>-0.64688012255000005</v>
      </c>
      <c r="AF542" s="178">
        <v>100.6110848</v>
      </c>
      <c r="AG542" s="177">
        <v>37666.464659999998</v>
      </c>
      <c r="AH542" s="177">
        <v>-2604.9243000000001</v>
      </c>
      <c r="AI542" s="127">
        <v>0</v>
      </c>
      <c r="AJ542" s="127">
        <v>0</v>
      </c>
      <c r="AK542" s="127">
        <v>0</v>
      </c>
    </row>
    <row r="543" spans="1:37" ht="14.65" customHeight="1" x14ac:dyDescent="0.25">
      <c r="A543" s="39"/>
      <c r="B543" s="128">
        <v>280302000160</v>
      </c>
      <c r="C543" s="124" t="s">
        <v>8136</v>
      </c>
      <c r="D543" s="121" t="s">
        <v>3266</v>
      </c>
      <c r="E543" s="125" t="s">
        <v>7636</v>
      </c>
      <c r="F543" s="125" t="s">
        <v>160</v>
      </c>
      <c r="G543" s="125" t="s">
        <v>3305</v>
      </c>
      <c r="H543" s="126">
        <v>30000</v>
      </c>
      <c r="I543" s="126">
        <v>1000</v>
      </c>
      <c r="J543" s="126">
        <v>10000</v>
      </c>
      <c r="K543" s="125" t="s">
        <v>211</v>
      </c>
      <c r="L543" s="125" t="s">
        <v>211</v>
      </c>
      <c r="M543" s="152">
        <v>5.0000000000000001E-3</v>
      </c>
      <c r="N543" s="127" t="s">
        <v>44</v>
      </c>
      <c r="O543" s="154">
        <v>34646</v>
      </c>
      <c r="P543" s="152">
        <v>1.1053888156000001E-2</v>
      </c>
      <c r="Q543" s="152">
        <v>4.0135851362999998E-2</v>
      </c>
      <c r="R543" s="152">
        <v>0.10488377752</v>
      </c>
      <c r="S543" s="152">
        <v>0.23564293519999999</v>
      </c>
      <c r="T543" s="152">
        <v>0.39799079831999995</v>
      </c>
      <c r="U543" s="152">
        <v>1.0468904645000001</v>
      </c>
      <c r="V543" s="152">
        <v>0.98386939868000001</v>
      </c>
      <c r="W543" s="152">
        <v>0.91502332004999998</v>
      </c>
      <c r="X543" s="152">
        <v>0.93545228728999996</v>
      </c>
      <c r="Y543" s="152">
        <v>0.94889655819999996</v>
      </c>
      <c r="Z543" s="152">
        <v>4.7249198887E-3</v>
      </c>
      <c r="AA543" s="152">
        <v>5.5152686754000001E-3</v>
      </c>
      <c r="AB543" s="175">
        <v>-1.9041457265999999</v>
      </c>
      <c r="AC543" s="174">
        <v>-0.37981529713000001</v>
      </c>
      <c r="AD543" s="152">
        <v>-1.3902360907E-3</v>
      </c>
      <c r="AE543" s="152">
        <v>-6.4355195736000006E-3</v>
      </c>
      <c r="AF543" s="178">
        <v>7225.9267209</v>
      </c>
      <c r="AG543" s="177">
        <v>341997.20581000001</v>
      </c>
      <c r="AH543" s="177">
        <v>-57514.677750000003</v>
      </c>
      <c r="AI543" s="127">
        <v>0</v>
      </c>
      <c r="AJ543" s="127">
        <v>0.25897288815999997</v>
      </c>
      <c r="AK543" s="127">
        <v>0</v>
      </c>
    </row>
    <row r="544" spans="1:37" ht="14.65" customHeight="1" x14ac:dyDescent="0.25">
      <c r="A544" s="39"/>
      <c r="B544" s="128">
        <v>975480000106</v>
      </c>
      <c r="C544" s="124" t="s">
        <v>8136</v>
      </c>
      <c r="D544" s="121" t="s">
        <v>3267</v>
      </c>
      <c r="E544" s="125" t="s">
        <v>7636</v>
      </c>
      <c r="F544" s="125" t="s">
        <v>160</v>
      </c>
      <c r="G544" s="125" t="s">
        <v>3328</v>
      </c>
      <c r="H544" s="126">
        <v>1000000</v>
      </c>
      <c r="I544" s="126">
        <v>1000</v>
      </c>
      <c r="J544" s="126">
        <v>300000</v>
      </c>
      <c r="K544" s="125" t="s">
        <v>211</v>
      </c>
      <c r="L544" s="125" t="s">
        <v>211</v>
      </c>
      <c r="M544" s="152">
        <v>1.5E-3</v>
      </c>
      <c r="N544" s="127" t="s">
        <v>44</v>
      </c>
      <c r="O544" s="154">
        <v>35061</v>
      </c>
      <c r="P544" s="152">
        <v>1.0348838356000001E-2</v>
      </c>
      <c r="Q544" s="152">
        <v>4.0361005578E-2</v>
      </c>
      <c r="R544" s="152">
        <v>0.11277189302</v>
      </c>
      <c r="S544" s="152">
        <v>0.24816461436000001</v>
      </c>
      <c r="T544" s="152">
        <v>0.41390518152</v>
      </c>
      <c r="U544" s="152">
        <v>0.98011668292999998</v>
      </c>
      <c r="V544" s="152">
        <v>0.9893887120799999</v>
      </c>
      <c r="W544" s="152">
        <v>0.98384053660000004</v>
      </c>
      <c r="X544" s="152">
        <v>0.98516068786000011</v>
      </c>
      <c r="Y544" s="152">
        <v>0.98683990640999997</v>
      </c>
      <c r="Z544" s="152">
        <v>7.9407742579999999E-4</v>
      </c>
      <c r="AA544" s="152">
        <v>4.5112045978E-3</v>
      </c>
      <c r="AB544" s="175">
        <v>-4.3381143022000002</v>
      </c>
      <c r="AC544" s="174">
        <v>0.27134263106000001</v>
      </c>
      <c r="AD544" s="152">
        <v>0</v>
      </c>
      <c r="AE544" s="152">
        <v>-7.1090571320999996E-3</v>
      </c>
      <c r="AF544" s="178">
        <v>46.554680599999998</v>
      </c>
      <c r="AG544" s="177">
        <v>646468.77286999999</v>
      </c>
      <c r="AH544" s="177">
        <v>-61017.832009999998</v>
      </c>
      <c r="AI544" s="127">
        <v>0</v>
      </c>
      <c r="AJ544" s="127">
        <v>0</v>
      </c>
      <c r="AK544" s="127">
        <v>0</v>
      </c>
    </row>
    <row r="545" spans="1:37" ht="14.65" customHeight="1" x14ac:dyDescent="0.25">
      <c r="A545" s="39"/>
      <c r="B545" s="128">
        <v>885762000112</v>
      </c>
      <c r="C545" s="124" t="s">
        <v>8136</v>
      </c>
      <c r="D545" s="121"/>
      <c r="E545" s="125" t="s">
        <v>7636</v>
      </c>
      <c r="F545" s="125" t="s">
        <v>160</v>
      </c>
      <c r="G545" s="125" t="s">
        <v>3328</v>
      </c>
      <c r="H545" s="126">
        <v>50000</v>
      </c>
      <c r="I545" s="126">
        <v>1000</v>
      </c>
      <c r="J545" s="126">
        <v>10000</v>
      </c>
      <c r="K545" s="125" t="s">
        <v>211</v>
      </c>
      <c r="L545" s="125" t="s">
        <v>211</v>
      </c>
      <c r="M545" s="152">
        <v>2.5000000000000001E-3</v>
      </c>
      <c r="N545" s="127" t="s">
        <v>44</v>
      </c>
      <c r="O545" s="154">
        <v>35521</v>
      </c>
      <c r="P545" s="152">
        <v>1.021495452E-2</v>
      </c>
      <c r="Q545" s="152">
        <v>4.0172843901000004E-2</v>
      </c>
      <c r="R545" s="152">
        <v>0.11176400291000001</v>
      </c>
      <c r="S545" s="152">
        <v>0.24587208783</v>
      </c>
      <c r="T545" s="152">
        <v>0.41013785413000003</v>
      </c>
      <c r="U545" s="152">
        <v>0.96743682685999999</v>
      </c>
      <c r="V545" s="152">
        <v>0.98477621452999997</v>
      </c>
      <c r="W545" s="152">
        <v>0.97504753758999996</v>
      </c>
      <c r="X545" s="152">
        <v>0.97605984559000003</v>
      </c>
      <c r="Y545" s="152">
        <v>0.97785777917999994</v>
      </c>
      <c r="Z545" s="152">
        <v>8.2531626430000006E-4</v>
      </c>
      <c r="AA545" s="152">
        <v>4.2674983039999994E-3</v>
      </c>
      <c r="AB545" s="175">
        <v>-5.8249345037999998</v>
      </c>
      <c r="AC545" s="174">
        <v>-0.93728531282000005</v>
      </c>
      <c r="AD545" s="152">
        <v>0</v>
      </c>
      <c r="AE545" s="152">
        <v>-4.7930888428999998E-3</v>
      </c>
      <c r="AF545" s="178">
        <v>32.697881299999999</v>
      </c>
      <c r="AG545" s="177">
        <v>781795.41899000003</v>
      </c>
      <c r="AH545" s="177">
        <v>-4019.7500897</v>
      </c>
      <c r="AI545" s="127">
        <v>0</v>
      </c>
      <c r="AJ545" s="127">
        <v>0</v>
      </c>
      <c r="AK545" s="127">
        <v>0</v>
      </c>
    </row>
    <row r="546" spans="1:37" ht="14.65" customHeight="1" x14ac:dyDescent="0.25">
      <c r="A546" s="39"/>
      <c r="B546" s="128">
        <v>322699000106</v>
      </c>
      <c r="C546" s="124" t="s">
        <v>8136</v>
      </c>
      <c r="D546" s="121" t="s">
        <v>3267</v>
      </c>
      <c r="E546" s="125" t="s">
        <v>7636</v>
      </c>
      <c r="F546" s="125" t="s">
        <v>160</v>
      </c>
      <c r="G546" s="125" t="s">
        <v>3328</v>
      </c>
      <c r="H546" s="126">
        <v>50000</v>
      </c>
      <c r="I546" s="126">
        <v>20000</v>
      </c>
      <c r="J546" s="126">
        <v>200000</v>
      </c>
      <c r="K546" s="125" t="s">
        <v>211</v>
      </c>
      <c r="L546" s="125" t="s">
        <v>211</v>
      </c>
      <c r="M546" s="152">
        <v>3.0000000000000001E-3</v>
      </c>
      <c r="N546" s="127" t="s">
        <v>44</v>
      </c>
      <c r="O546" s="154">
        <v>36560</v>
      </c>
      <c r="P546" s="152">
        <v>1.0657224175E-2</v>
      </c>
      <c r="Q546" s="152">
        <v>4.1795419727000002E-2</v>
      </c>
      <c r="R546" s="152">
        <v>0.11856255756999999</v>
      </c>
      <c r="S546" s="152">
        <v>0.27290550476999997</v>
      </c>
      <c r="T546" s="152">
        <v>0.45119670861000005</v>
      </c>
      <c r="U546" s="152">
        <v>1.0093232543000001</v>
      </c>
      <c r="V546" s="152">
        <v>1.0245511948999999</v>
      </c>
      <c r="W546" s="152">
        <v>1.0343592461</v>
      </c>
      <c r="X546" s="152">
        <v>1.0833767557</v>
      </c>
      <c r="Y546" s="152">
        <v>1.0757510115</v>
      </c>
      <c r="Z546" s="152">
        <v>1.1985093135999999E-3</v>
      </c>
      <c r="AA546" s="152">
        <v>3.6851979218000003E-3</v>
      </c>
      <c r="AB546" s="175">
        <v>3.4414649584000001</v>
      </c>
      <c r="AC546" s="174">
        <v>0.80945117136</v>
      </c>
      <c r="AD546" s="152">
        <v>0</v>
      </c>
      <c r="AE546" s="152">
        <v>-6.7516165664000009E-3</v>
      </c>
      <c r="AF546" s="178">
        <v>21.116421500000001</v>
      </c>
      <c r="AG546" s="177">
        <v>6581675.1442999998</v>
      </c>
      <c r="AH546" s="177">
        <v>-496389.91327000002</v>
      </c>
      <c r="AI546" s="127">
        <v>0.11760984213</v>
      </c>
      <c r="AJ546" s="127">
        <v>0.60813596551000004</v>
      </c>
      <c r="AK546" s="127">
        <v>0</v>
      </c>
    </row>
    <row r="547" spans="1:37" ht="14.65" customHeight="1" x14ac:dyDescent="0.25">
      <c r="A547" s="39"/>
      <c r="B547" s="128">
        <v>4147465000120</v>
      </c>
      <c r="C547" s="124" t="s">
        <v>8136</v>
      </c>
      <c r="D547" s="121"/>
      <c r="E547" s="125" t="s">
        <v>7636</v>
      </c>
      <c r="F547" s="125" t="s">
        <v>160</v>
      </c>
      <c r="G547" s="125" t="s">
        <v>3328</v>
      </c>
      <c r="H547" s="126" t="s">
        <v>44</v>
      </c>
      <c r="I547" s="126" t="s">
        <v>44</v>
      </c>
      <c r="J547" s="126" t="s">
        <v>44</v>
      </c>
      <c r="K547" s="125" t="s">
        <v>211</v>
      </c>
      <c r="L547" s="125" t="s">
        <v>211</v>
      </c>
      <c r="M547" s="152">
        <v>0.01</v>
      </c>
      <c r="N547" s="127" t="s">
        <v>44</v>
      </c>
      <c r="O547" s="154">
        <v>36866</v>
      </c>
      <c r="P547" s="152">
        <v>9.5845974720000001E-3</v>
      </c>
      <c r="Q547" s="152">
        <v>3.7283708503000001E-2</v>
      </c>
      <c r="R547" s="152">
        <v>0.10338764235999999</v>
      </c>
      <c r="S547" s="152">
        <v>0.22860954284000001</v>
      </c>
      <c r="T547" s="152">
        <v>0.38055513303999999</v>
      </c>
      <c r="U547" s="152">
        <v>0.90773703855999999</v>
      </c>
      <c r="V547" s="152">
        <v>0.91395345109000004</v>
      </c>
      <c r="W547" s="152">
        <v>0.9019707909100001</v>
      </c>
      <c r="X547" s="152">
        <v>0.90753121694000005</v>
      </c>
      <c r="Y547" s="152">
        <v>0.90732614291000002</v>
      </c>
      <c r="Z547" s="152">
        <v>7.6508954118000006E-4</v>
      </c>
      <c r="AA547" s="152">
        <v>3.2969349922000002E-3</v>
      </c>
      <c r="AB547" s="175">
        <v>-28.489552562</v>
      </c>
      <c r="AC547" s="174">
        <v>-4.9474333725999999</v>
      </c>
      <c r="AD547" s="152">
        <v>0</v>
      </c>
      <c r="AE547" s="152">
        <v>-2.8651247125000001E-3</v>
      </c>
      <c r="AF547" s="178">
        <v>12.673288899999999</v>
      </c>
      <c r="AG547" s="177">
        <v>30348.472290000002</v>
      </c>
      <c r="AH547" s="177">
        <v>-2776.8676999999998</v>
      </c>
      <c r="AI547" s="127">
        <v>8.2950811525000004E-4</v>
      </c>
      <c r="AJ547" s="127">
        <v>3.8610862515000004E-2</v>
      </c>
      <c r="AK547" s="127">
        <v>0</v>
      </c>
    </row>
    <row r="548" spans="1:37" ht="14.65" customHeight="1" x14ac:dyDescent="0.25">
      <c r="A548" s="39"/>
      <c r="B548" s="128">
        <v>4044634000105</v>
      </c>
      <c r="C548" s="124" t="s">
        <v>8136</v>
      </c>
      <c r="D548" s="121"/>
      <c r="E548" s="125" t="s">
        <v>7636</v>
      </c>
      <c r="F548" s="125" t="s">
        <v>160</v>
      </c>
      <c r="G548" s="125" t="s">
        <v>3328</v>
      </c>
      <c r="H548" s="126" t="s">
        <v>44</v>
      </c>
      <c r="I548" s="126" t="s">
        <v>44</v>
      </c>
      <c r="J548" s="126" t="s">
        <v>44</v>
      </c>
      <c r="K548" s="125" t="s">
        <v>211</v>
      </c>
      <c r="L548" s="125" t="s">
        <v>211</v>
      </c>
      <c r="M548" s="152">
        <v>1.4999999999999999E-2</v>
      </c>
      <c r="N548" s="127" t="s">
        <v>44</v>
      </c>
      <c r="O548" s="154">
        <v>36866</v>
      </c>
      <c r="P548" s="152">
        <v>9.2007843977999996E-3</v>
      </c>
      <c r="Q548" s="152">
        <v>3.5709111979000001E-2</v>
      </c>
      <c r="R548" s="152">
        <v>9.8111711662999992E-2</v>
      </c>
      <c r="S548" s="152">
        <v>0.21685483106</v>
      </c>
      <c r="T548" s="152">
        <v>0.36115861993000004</v>
      </c>
      <c r="U548" s="152">
        <v>0.87138691071999996</v>
      </c>
      <c r="V548" s="152">
        <v>0.87535461032000006</v>
      </c>
      <c r="W548" s="152">
        <v>0.85594270398000005</v>
      </c>
      <c r="X548" s="152">
        <v>0.86086751362000002</v>
      </c>
      <c r="Y548" s="152">
        <v>0.86108064021999997</v>
      </c>
      <c r="Z548" s="152">
        <v>7.6821799551000003E-4</v>
      </c>
      <c r="AA548" s="152">
        <v>3.2673171399000001E-3</v>
      </c>
      <c r="AB548" s="175">
        <v>-41.654099172999999</v>
      </c>
      <c r="AC548" s="174">
        <v>-10.471301479999999</v>
      </c>
      <c r="AD548" s="152">
        <v>0</v>
      </c>
      <c r="AE548" s="152">
        <v>-2.8973574879000001E-3</v>
      </c>
      <c r="AF548" s="178">
        <v>10.329594699999999</v>
      </c>
      <c r="AG548" s="177">
        <v>44500.757749999997</v>
      </c>
      <c r="AH548" s="177">
        <v>-4923.69139</v>
      </c>
      <c r="AI548" s="127">
        <v>8.2987356018999993E-4</v>
      </c>
      <c r="AJ548" s="127">
        <v>3.8627872769999995E-2</v>
      </c>
      <c r="AK548" s="127">
        <v>0</v>
      </c>
    </row>
    <row r="549" spans="1:37" ht="14.65" customHeight="1" x14ac:dyDescent="0.25">
      <c r="A549" s="39"/>
      <c r="B549" s="128">
        <v>4892107000142</v>
      </c>
      <c r="C549" s="124" t="s">
        <v>8136</v>
      </c>
      <c r="D549" s="121"/>
      <c r="E549" s="125" t="s">
        <v>7636</v>
      </c>
      <c r="F549" s="125" t="s">
        <v>112</v>
      </c>
      <c r="G549" s="125" t="s">
        <v>7739</v>
      </c>
      <c r="H549" s="126">
        <v>300</v>
      </c>
      <c r="I549" s="126">
        <v>1</v>
      </c>
      <c r="J549" s="126">
        <v>300</v>
      </c>
      <c r="K549" s="125" t="s">
        <v>212</v>
      </c>
      <c r="L549" s="125" t="s">
        <v>219</v>
      </c>
      <c r="M549" s="152">
        <v>1.4999999999999999E-2</v>
      </c>
      <c r="N549" s="127" t="s">
        <v>44</v>
      </c>
      <c r="O549" s="154">
        <v>37312</v>
      </c>
      <c r="P549" s="152">
        <v>-6.8662732662000001E-2</v>
      </c>
      <c r="Q549" s="152">
        <v>6.9499683741000009E-4</v>
      </c>
      <c r="R549" s="152">
        <v>-0.10675390430000001</v>
      </c>
      <c r="S549" s="152">
        <v>-0.14892699769000001</v>
      </c>
      <c r="T549" s="152">
        <v>-0.20987532140999998</v>
      </c>
      <c r="U549" s="152">
        <v>-6.5029027863</v>
      </c>
      <c r="V549" s="152">
        <v>1.7036791230000001E-2</v>
      </c>
      <c r="W549" s="152">
        <v>-0.93133861350000002</v>
      </c>
      <c r="X549" s="152">
        <v>-0.59120847613000005</v>
      </c>
      <c r="Y549" s="152">
        <v>-0.50038837827999993</v>
      </c>
      <c r="Z549" s="152">
        <v>0.24358679602</v>
      </c>
      <c r="AA549" s="152">
        <v>0.38701774583999998</v>
      </c>
      <c r="AB549" s="175">
        <v>-0.71764599296999998</v>
      </c>
      <c r="AC549" s="174">
        <v>0.27513798737</v>
      </c>
      <c r="AD549" s="152">
        <v>-0.20389180895</v>
      </c>
      <c r="AE549" s="152">
        <v>-0.84752054482999994</v>
      </c>
      <c r="AF549" s="178">
        <v>26.3083192</v>
      </c>
      <c r="AG549" s="177">
        <v>45208.957289999998</v>
      </c>
      <c r="AH549" s="177">
        <v>-3389.5915399999999</v>
      </c>
      <c r="AI549" s="127">
        <v>0</v>
      </c>
      <c r="AJ549" s="127">
        <v>0</v>
      </c>
      <c r="AK549" s="127">
        <v>0</v>
      </c>
    </row>
    <row r="550" spans="1:37" ht="14.65" customHeight="1" x14ac:dyDescent="0.25">
      <c r="A550" s="39"/>
      <c r="B550" s="128">
        <v>4823412000182</v>
      </c>
      <c r="C550" s="124" t="s">
        <v>8136</v>
      </c>
      <c r="D550" s="121"/>
      <c r="E550" s="125" t="s">
        <v>7636</v>
      </c>
      <c r="F550" s="125" t="s">
        <v>160</v>
      </c>
      <c r="G550" s="125" t="s">
        <v>6802</v>
      </c>
      <c r="H550" s="126">
        <v>20000</v>
      </c>
      <c r="I550" s="126">
        <v>100</v>
      </c>
      <c r="J550" s="126">
        <v>500</v>
      </c>
      <c r="K550" s="125" t="s">
        <v>211</v>
      </c>
      <c r="L550" s="125" t="s">
        <v>211</v>
      </c>
      <c r="M550" s="152">
        <v>7.4999999999999997E-3</v>
      </c>
      <c r="N550" s="127" t="s">
        <v>44</v>
      </c>
      <c r="O550" s="154">
        <v>37413</v>
      </c>
      <c r="P550" s="152">
        <v>9.3852740829000001E-3</v>
      </c>
      <c r="Q550" s="152">
        <v>3.5914886926999998E-2</v>
      </c>
      <c r="R550" s="152">
        <v>9.7918115917999995E-2</v>
      </c>
      <c r="S550" s="152">
        <v>0.21491792789000003</v>
      </c>
      <c r="T550" s="152">
        <v>0.35746809659999995</v>
      </c>
      <c r="U550" s="152">
        <v>0.88885954021000002</v>
      </c>
      <c r="V550" s="152">
        <v>0.88039887043999998</v>
      </c>
      <c r="W550" s="152">
        <v>0.85425374287</v>
      </c>
      <c r="X550" s="152">
        <v>0.85317842039000003</v>
      </c>
      <c r="Y550" s="152">
        <v>0.85228163054999995</v>
      </c>
      <c r="Z550" s="152">
        <v>7.9069998998000006E-4</v>
      </c>
      <c r="AA550" s="152">
        <v>2.7688552470000001E-3</v>
      </c>
      <c r="AB550" s="175">
        <v>-71.497048120000002</v>
      </c>
      <c r="AC550" s="174">
        <v>-74.910385329999997</v>
      </c>
      <c r="AD550" s="152">
        <v>0</v>
      </c>
      <c r="AE550" s="152">
        <v>0</v>
      </c>
      <c r="AF550" s="178">
        <v>8.902787</v>
      </c>
      <c r="AG550" s="177">
        <v>34702.069770000002</v>
      </c>
      <c r="AH550" s="177">
        <v>-2288.4596499999998</v>
      </c>
      <c r="AI550" s="127">
        <v>0</v>
      </c>
      <c r="AJ550" s="127">
        <v>0</v>
      </c>
      <c r="AK550" s="127">
        <v>0</v>
      </c>
    </row>
    <row r="551" spans="1:37" ht="14.65" customHeight="1" x14ac:dyDescent="0.25">
      <c r="A551" s="39"/>
      <c r="B551" s="128">
        <v>8154725000146</v>
      </c>
      <c r="C551" s="124" t="s">
        <v>8136</v>
      </c>
      <c r="D551" s="121" t="s">
        <v>3310</v>
      </c>
      <c r="E551" s="125" t="s">
        <v>7636</v>
      </c>
      <c r="F551" s="125" t="s">
        <v>112</v>
      </c>
      <c r="G551" s="125" t="s">
        <v>263</v>
      </c>
      <c r="H551" s="126">
        <v>10000</v>
      </c>
      <c r="I551" s="126">
        <v>100</v>
      </c>
      <c r="J551" s="126">
        <v>100</v>
      </c>
      <c r="K551" s="125" t="s">
        <v>212</v>
      </c>
      <c r="L551" s="125" t="s">
        <v>219</v>
      </c>
      <c r="M551" s="152">
        <v>1.4999999999999999E-2</v>
      </c>
      <c r="N551" s="127" t="s">
        <v>44</v>
      </c>
      <c r="O551" s="154">
        <v>39052</v>
      </c>
      <c r="P551" s="152">
        <v>8.1431027192999994E-2</v>
      </c>
      <c r="Q551" s="152">
        <v>0.16957737410000001</v>
      </c>
      <c r="R551" s="152">
        <v>-2.4744143889000002E-2</v>
      </c>
      <c r="S551" s="152">
        <v>7.2898035964999996E-2</v>
      </c>
      <c r="T551" s="152">
        <v>-0.16035164039000002</v>
      </c>
      <c r="U551" s="152">
        <v>7.7121610675000003</v>
      </c>
      <c r="V551" s="152">
        <v>4.1569316064999997</v>
      </c>
      <c r="W551" s="152">
        <v>-0.21587197969000002</v>
      </c>
      <c r="X551" s="152">
        <v>0.28938968370000001</v>
      </c>
      <c r="Y551" s="152">
        <v>-0.38231315979000002</v>
      </c>
      <c r="Z551" s="152">
        <v>0.20592003014999999</v>
      </c>
      <c r="AA551" s="152">
        <v>0.23315526234</v>
      </c>
      <c r="AB551" s="175">
        <v>-0.51936495551999995</v>
      </c>
      <c r="AC551" s="174">
        <v>-0.14601511173000001</v>
      </c>
      <c r="AD551" s="152">
        <v>-0.21707274801000001</v>
      </c>
      <c r="AE551" s="152">
        <v>-0.73707206013000004</v>
      </c>
      <c r="AF551" s="178">
        <v>1.8222288</v>
      </c>
      <c r="AG551" s="177">
        <v>12303.81162</v>
      </c>
      <c r="AH551" s="177">
        <v>-2960.4675999999999</v>
      </c>
      <c r="AI551" s="127">
        <v>0</v>
      </c>
      <c r="AJ551" s="127">
        <v>0</v>
      </c>
      <c r="AK551" s="127">
        <v>0</v>
      </c>
    </row>
    <row r="552" spans="1:37" ht="14.65" customHeight="1" x14ac:dyDescent="0.25">
      <c r="A552" s="39"/>
      <c r="B552" s="128">
        <v>3805990000123</v>
      </c>
      <c r="C552" s="124" t="s">
        <v>8136</v>
      </c>
      <c r="D552" s="121"/>
      <c r="E552" s="125" t="s">
        <v>7636</v>
      </c>
      <c r="F552" s="125" t="s">
        <v>160</v>
      </c>
      <c r="G552" s="125" t="s">
        <v>3328</v>
      </c>
      <c r="H552" s="126">
        <v>15000</v>
      </c>
      <c r="I552" s="126">
        <v>100</v>
      </c>
      <c r="J552" s="126">
        <v>1500</v>
      </c>
      <c r="K552" s="125" t="s">
        <v>211</v>
      </c>
      <c r="L552" s="125" t="s">
        <v>211</v>
      </c>
      <c r="M552" s="152">
        <v>1.4999999999999999E-2</v>
      </c>
      <c r="N552" s="127" t="s">
        <v>44</v>
      </c>
      <c r="O552" s="154">
        <v>36817</v>
      </c>
      <c r="P552" s="152">
        <v>9.1982089833999997E-3</v>
      </c>
      <c r="Q552" s="152">
        <v>3.5686235035E-2</v>
      </c>
      <c r="R552" s="152">
        <v>9.8057267313000004E-2</v>
      </c>
      <c r="S552" s="152">
        <v>0.21676889653</v>
      </c>
      <c r="T552" s="152">
        <v>0.36060270805</v>
      </c>
      <c r="U552" s="152">
        <v>0.87114299866</v>
      </c>
      <c r="V552" s="152">
        <v>0.87479381681000001</v>
      </c>
      <c r="W552" s="152">
        <v>0.85546772251999992</v>
      </c>
      <c r="X552" s="152">
        <v>0.86052637180999991</v>
      </c>
      <c r="Y552" s="152">
        <v>0.85975522548000005</v>
      </c>
      <c r="Z552" s="152">
        <v>7.6830077619000005E-4</v>
      </c>
      <c r="AA552" s="152">
        <v>3.2269413773999998E-3</v>
      </c>
      <c r="AB552" s="175">
        <v>-41.641130879000002</v>
      </c>
      <c r="AC552" s="174">
        <v>-8.6544737293999994</v>
      </c>
      <c r="AD552" s="152">
        <v>0</v>
      </c>
      <c r="AE552" s="152">
        <v>-2.8955149401000001E-3</v>
      </c>
      <c r="AF552" s="178">
        <v>11.3197473</v>
      </c>
      <c r="AG552" s="177">
        <v>45656.090640000002</v>
      </c>
      <c r="AH552" s="177">
        <v>-6954.3700500000004</v>
      </c>
      <c r="AI552" s="127">
        <v>8.2988156082000001E-4</v>
      </c>
      <c r="AJ552" s="127">
        <v>3.8628245173000002E-2</v>
      </c>
      <c r="AK552" s="127">
        <v>0</v>
      </c>
    </row>
    <row r="553" spans="1:37" ht="14.65" customHeight="1" x14ac:dyDescent="0.25">
      <c r="A553" s="39"/>
      <c r="B553" s="128">
        <v>18820189000124</v>
      </c>
      <c r="C553" s="124" t="s">
        <v>8136</v>
      </c>
      <c r="D553" s="121"/>
      <c r="E553" s="125" t="s">
        <v>7636</v>
      </c>
      <c r="F553" s="125" t="s">
        <v>160</v>
      </c>
      <c r="G553" s="125" t="s">
        <v>3328</v>
      </c>
      <c r="H553" s="126">
        <v>200000</v>
      </c>
      <c r="I553" s="126">
        <v>1000</v>
      </c>
      <c r="J553" s="126">
        <v>50000</v>
      </c>
      <c r="K553" s="125" t="s">
        <v>211</v>
      </c>
      <c r="L553" s="125" t="s">
        <v>211</v>
      </c>
      <c r="M553" s="152">
        <v>4.0000000000000001E-3</v>
      </c>
      <c r="N553" s="127" t="s">
        <v>44</v>
      </c>
      <c r="O553" s="154">
        <v>41827</v>
      </c>
      <c r="P553" s="152">
        <v>1.0154378021999999E-2</v>
      </c>
      <c r="Q553" s="152">
        <v>3.9443628233000003E-2</v>
      </c>
      <c r="R553" s="152">
        <v>0.11019886959000001</v>
      </c>
      <c r="S553" s="152">
        <v>0.24354034554999998</v>
      </c>
      <c r="T553" s="152">
        <v>0.40605621100999995</v>
      </c>
      <c r="U553" s="152">
        <v>0.96169975431999999</v>
      </c>
      <c r="V553" s="152">
        <v>0.96690060067999994</v>
      </c>
      <c r="W553" s="152">
        <v>0.96139305714000001</v>
      </c>
      <c r="X553" s="152">
        <v>0.96680332513</v>
      </c>
      <c r="Y553" s="152">
        <v>0.96812625491000004</v>
      </c>
      <c r="Z553" s="152">
        <v>7.7922365352000005E-4</v>
      </c>
      <c r="AA553" s="152">
        <v>2.4531855994000002E-3</v>
      </c>
      <c r="AB553" s="175">
        <v>-11.387080758</v>
      </c>
      <c r="AC553" s="174">
        <v>-5.4782800206999998</v>
      </c>
      <c r="AD553" s="152">
        <v>0</v>
      </c>
      <c r="AE553" s="152">
        <v>-1.5163104673E-3</v>
      </c>
      <c r="AF553" s="178">
        <v>2.5597317999999998</v>
      </c>
      <c r="AG553" s="177">
        <v>40204.712919999998</v>
      </c>
      <c r="AH553" s="177">
        <v>-4189.2711099999997</v>
      </c>
      <c r="AI553" s="127">
        <v>8.2056563513000001E-4</v>
      </c>
      <c r="AJ553" s="127">
        <v>3.8194619606999998E-2</v>
      </c>
      <c r="AK553" s="127">
        <v>0</v>
      </c>
    </row>
    <row r="554" spans="1:37" ht="14.65" customHeight="1" x14ac:dyDescent="0.25">
      <c r="A554" s="39"/>
      <c r="B554" s="128">
        <v>6127871000157</v>
      </c>
      <c r="C554" s="124" t="s">
        <v>8137</v>
      </c>
      <c r="D554" s="121" t="s">
        <v>3310</v>
      </c>
      <c r="E554" s="125" t="s">
        <v>7636</v>
      </c>
      <c r="F554" s="125" t="s">
        <v>160</v>
      </c>
      <c r="G554" s="125" t="s">
        <v>3305</v>
      </c>
      <c r="H554" s="126">
        <v>1000</v>
      </c>
      <c r="I554" s="126">
        <v>100</v>
      </c>
      <c r="J554" s="126">
        <v>100</v>
      </c>
      <c r="K554" s="125" t="s">
        <v>211</v>
      </c>
      <c r="L554" s="125" t="s">
        <v>211</v>
      </c>
      <c r="M554" s="152">
        <v>1.1000000000000001E-2</v>
      </c>
      <c r="N554" s="127" t="s">
        <v>44</v>
      </c>
      <c r="O554" s="154">
        <v>38127</v>
      </c>
      <c r="P554" s="152">
        <v>1.0454081099000001E-2</v>
      </c>
      <c r="Q554" s="152">
        <v>3.8115069170000002E-2</v>
      </c>
      <c r="R554" s="152">
        <v>9.7394526138999987E-2</v>
      </c>
      <c r="S554" s="152">
        <v>0.21834310154</v>
      </c>
      <c r="T554" s="152">
        <v>0.36848825810000002</v>
      </c>
      <c r="U554" s="152">
        <v>0.99008400148000009</v>
      </c>
      <c r="V554" s="152">
        <v>0.93433299435999995</v>
      </c>
      <c r="W554" s="152">
        <v>0.84968585954999998</v>
      </c>
      <c r="X554" s="152">
        <v>0.86677563058999996</v>
      </c>
      <c r="Y554" s="152">
        <v>0.87855609056999995</v>
      </c>
      <c r="Z554" s="152">
        <v>4.7659401812000001E-3</v>
      </c>
      <c r="AA554" s="152">
        <v>5.4393119291000006E-3</v>
      </c>
      <c r="AB554" s="175">
        <v>-3.3441202371999998</v>
      </c>
      <c r="AC554" s="174">
        <v>-1.7000191108</v>
      </c>
      <c r="AD554" s="152">
        <v>-1.4277288975E-3</v>
      </c>
      <c r="AE554" s="152">
        <v>-1.1061444078000001E-2</v>
      </c>
      <c r="AF554" s="178">
        <v>7.0171112999999998</v>
      </c>
      <c r="AG554" s="177">
        <v>58869.59362</v>
      </c>
      <c r="AH554" s="177">
        <v>-16293.84504</v>
      </c>
      <c r="AI554" s="127">
        <v>0</v>
      </c>
      <c r="AJ554" s="127">
        <v>0.26649405608999999</v>
      </c>
      <c r="AK554" s="127">
        <v>0</v>
      </c>
    </row>
    <row r="555" spans="1:37" ht="14.65" customHeight="1" x14ac:dyDescent="0.25">
      <c r="A555" s="39"/>
      <c r="B555" s="128">
        <v>2294024000126</v>
      </c>
      <c r="C555" s="124" t="s">
        <v>8138</v>
      </c>
      <c r="D555" s="121"/>
      <c r="E555" s="125" t="s">
        <v>7636</v>
      </c>
      <c r="F555" s="125" t="s">
        <v>363</v>
      </c>
      <c r="G555" s="125" t="s">
        <v>363</v>
      </c>
      <c r="H555" s="126">
        <v>10000</v>
      </c>
      <c r="I555" s="126">
        <v>1000</v>
      </c>
      <c r="J555" s="126">
        <v>10000</v>
      </c>
      <c r="K555" s="125" t="s">
        <v>211</v>
      </c>
      <c r="L555" s="125" t="s">
        <v>212</v>
      </c>
      <c r="M555" s="152">
        <v>0.01</v>
      </c>
      <c r="N555" s="127" t="s">
        <v>44</v>
      </c>
      <c r="O555" s="154">
        <v>36084</v>
      </c>
      <c r="P555" s="152">
        <v>-4.2712883150999997E-3</v>
      </c>
      <c r="Q555" s="152">
        <v>-7.0452670135999998E-2</v>
      </c>
      <c r="R555" s="152">
        <v>0.14875143447</v>
      </c>
      <c r="S555" s="152">
        <v>0.26236426226999998</v>
      </c>
      <c r="T555" s="152">
        <v>0.31598810992999998</v>
      </c>
      <c r="U555" s="152">
        <v>-0.40452471971999998</v>
      </c>
      <c r="V555" s="152">
        <v>-1.7270401361000001</v>
      </c>
      <c r="W555" s="152">
        <v>1.2977319719</v>
      </c>
      <c r="X555" s="152">
        <v>1.0415302671</v>
      </c>
      <c r="Y555" s="152">
        <v>0.75338432750999995</v>
      </c>
      <c r="Z555" s="152">
        <v>0.13426838037</v>
      </c>
      <c r="AA555" s="152">
        <v>0.15748724911</v>
      </c>
      <c r="AB555" s="175">
        <v>0.29800348933999998</v>
      </c>
      <c r="AC555" s="174">
        <v>-0.12015633535</v>
      </c>
      <c r="AD555" s="152">
        <v>-9.8283639163000008E-2</v>
      </c>
      <c r="AE555" s="152">
        <v>-0.49915281861999999</v>
      </c>
      <c r="AF555" s="178">
        <v>1043.5804886999999</v>
      </c>
      <c r="AG555" s="177">
        <v>112837.21663</v>
      </c>
      <c r="AH555" s="177">
        <v>-3891.4332100000001</v>
      </c>
      <c r="AI555" s="127">
        <v>0</v>
      </c>
      <c r="AJ555" s="127">
        <v>0</v>
      </c>
      <c r="AK555" s="127">
        <v>0</v>
      </c>
    </row>
    <row r="556" spans="1:37" ht="14.65" customHeight="1" x14ac:dyDescent="0.25">
      <c r="A556" s="39"/>
      <c r="B556" s="128">
        <v>1114310000108</v>
      </c>
      <c r="C556" s="124" t="s">
        <v>8139</v>
      </c>
      <c r="D556" s="121" t="s">
        <v>3268</v>
      </c>
      <c r="E556" s="125" t="s">
        <v>7636</v>
      </c>
      <c r="F556" s="125" t="s">
        <v>160</v>
      </c>
      <c r="G556" s="125" t="s">
        <v>3305</v>
      </c>
      <c r="H556" s="126">
        <v>500</v>
      </c>
      <c r="I556" s="126">
        <v>100</v>
      </c>
      <c r="J556" s="126">
        <v>100</v>
      </c>
      <c r="K556" s="125" t="s">
        <v>211</v>
      </c>
      <c r="L556" s="125" t="s">
        <v>211</v>
      </c>
      <c r="M556" s="152">
        <v>1.4999999999999999E-2</v>
      </c>
      <c r="N556" s="127" t="s">
        <v>44</v>
      </c>
      <c r="O556" s="154">
        <v>35227</v>
      </c>
      <c r="P556" s="152">
        <v>9.4874845835999991E-3</v>
      </c>
      <c r="Q556" s="152">
        <v>3.5530086246999999E-2</v>
      </c>
      <c r="R556" s="152">
        <v>9.1150259673999992E-2</v>
      </c>
      <c r="S556" s="152">
        <v>0.20481229000999998</v>
      </c>
      <c r="T556" s="152">
        <v>0.34598537614000002</v>
      </c>
      <c r="U556" s="152">
        <v>0.89853968144999996</v>
      </c>
      <c r="V556" s="152">
        <v>0.87096606657999998</v>
      </c>
      <c r="W556" s="152">
        <v>0.79520985222999996</v>
      </c>
      <c r="X556" s="152">
        <v>0.81306118933999993</v>
      </c>
      <c r="Y556" s="152">
        <v>0.82490432943000003</v>
      </c>
      <c r="Z556" s="152">
        <v>4.2187383657000003E-3</v>
      </c>
      <c r="AA556" s="152">
        <v>9.8197859246E-3</v>
      </c>
      <c r="AB556" s="175">
        <v>-5.1580597716999996</v>
      </c>
      <c r="AC556" s="174">
        <v>-2.3454501611</v>
      </c>
      <c r="AD556" s="152">
        <v>-1.2700465760999999E-3</v>
      </c>
      <c r="AE556" s="152">
        <v>-4.5581865850999999E-2</v>
      </c>
      <c r="AF556" s="178">
        <v>24.365103999999999</v>
      </c>
      <c r="AG556" s="177">
        <v>39723.336580000003</v>
      </c>
      <c r="AH556" s="177">
        <v>-3897.9661999999998</v>
      </c>
      <c r="AI556" s="127">
        <v>0</v>
      </c>
      <c r="AJ556" s="127">
        <v>0.18431507758999999</v>
      </c>
      <c r="AK556" s="127">
        <v>0</v>
      </c>
    </row>
    <row r="557" spans="1:37" ht="14.65" customHeight="1" x14ac:dyDescent="0.25">
      <c r="A557" s="39"/>
      <c r="B557" s="128">
        <v>809773000113</v>
      </c>
      <c r="C557" s="124" t="s">
        <v>8139</v>
      </c>
      <c r="D557" s="121"/>
      <c r="E557" s="125" t="s">
        <v>7636</v>
      </c>
      <c r="F557" s="125" t="s">
        <v>160</v>
      </c>
      <c r="G557" s="125" t="s">
        <v>6802</v>
      </c>
      <c r="H557" s="126">
        <v>500</v>
      </c>
      <c r="I557" s="126">
        <v>500</v>
      </c>
      <c r="J557" s="126">
        <v>100</v>
      </c>
      <c r="K557" s="125" t="s">
        <v>211</v>
      </c>
      <c r="L557" s="125" t="s">
        <v>211</v>
      </c>
      <c r="M557" s="152">
        <v>1.4999999999999999E-2</v>
      </c>
      <c r="N557" s="127" t="s">
        <v>44</v>
      </c>
      <c r="O557" s="154">
        <v>34974</v>
      </c>
      <c r="P557" s="152">
        <v>9.2779532206000003E-3</v>
      </c>
      <c r="Q557" s="152">
        <v>3.3891386342E-2</v>
      </c>
      <c r="R557" s="152">
        <v>9.1096804603000001E-2</v>
      </c>
      <c r="S557" s="152">
        <v>0.19859698348999999</v>
      </c>
      <c r="T557" s="152">
        <v>0.32452420789999997</v>
      </c>
      <c r="U557" s="152">
        <v>0.87869540738999996</v>
      </c>
      <c r="V557" s="152">
        <v>0.83079582887000003</v>
      </c>
      <c r="W557" s="152">
        <v>0.79474350139999994</v>
      </c>
      <c r="X557" s="152">
        <v>0.78838774562000002</v>
      </c>
      <c r="Y557" s="152">
        <v>0.77373624020999998</v>
      </c>
      <c r="Z557" s="152">
        <v>8.9344802518999996E-4</v>
      </c>
      <c r="AA557" s="152">
        <v>1.8856440825E-3</v>
      </c>
      <c r="AB557" s="175">
        <v>-50.101825230000003</v>
      </c>
      <c r="AC557" s="174">
        <v>-45.253233397000002</v>
      </c>
      <c r="AD557" s="152">
        <v>0</v>
      </c>
      <c r="AE557" s="152">
        <v>-4.0464074771000004E-4</v>
      </c>
      <c r="AF557" s="178">
        <v>9.5984362000000001</v>
      </c>
      <c r="AG557" s="177">
        <v>46953.053200000002</v>
      </c>
      <c r="AH557" s="177">
        <v>-27809.431939999999</v>
      </c>
      <c r="AI557" s="127">
        <v>0</v>
      </c>
      <c r="AJ557" s="127">
        <v>0</v>
      </c>
      <c r="AK557" s="127">
        <v>0</v>
      </c>
    </row>
    <row r="558" spans="1:37" ht="14.65" customHeight="1" x14ac:dyDescent="0.25">
      <c r="A558" s="39"/>
      <c r="B558" s="128">
        <v>9522705000143</v>
      </c>
      <c r="C558" s="124" t="s">
        <v>8140</v>
      </c>
      <c r="D558" s="121"/>
      <c r="E558" s="125" t="s">
        <v>7636</v>
      </c>
      <c r="F558" s="125" t="s">
        <v>160</v>
      </c>
      <c r="G558" s="125" t="s">
        <v>3324</v>
      </c>
      <c r="H558" s="126">
        <v>1</v>
      </c>
      <c r="I558" s="126">
        <v>1</v>
      </c>
      <c r="J558" s="126">
        <v>1</v>
      </c>
      <c r="K558" s="125" t="s">
        <v>211</v>
      </c>
      <c r="L558" s="125" t="s">
        <v>212</v>
      </c>
      <c r="M558" s="152">
        <v>2E-3</v>
      </c>
      <c r="N558" s="127" t="s">
        <v>44</v>
      </c>
      <c r="O558" s="154">
        <v>39946</v>
      </c>
      <c r="P558" s="152">
        <v>1.0718337599E-2</v>
      </c>
      <c r="Q558" s="152">
        <v>4.2611348953999997E-2</v>
      </c>
      <c r="R558" s="152">
        <v>0.12054872405</v>
      </c>
      <c r="S558" s="152">
        <v>0.27577425403</v>
      </c>
      <c r="T558" s="152">
        <v>0.45529423923000001</v>
      </c>
      <c r="U558" s="152">
        <v>1.0151111778999999</v>
      </c>
      <c r="V558" s="152">
        <v>1.0445524599</v>
      </c>
      <c r="W558" s="152">
        <v>1.0516868891</v>
      </c>
      <c r="X558" s="152">
        <v>1.0947650796000001</v>
      </c>
      <c r="Y558" s="152">
        <v>1.085520415</v>
      </c>
      <c r="Z558" s="152">
        <v>1.1659637124E-3</v>
      </c>
      <c r="AA558" s="152">
        <v>2.4095418798999999E-3</v>
      </c>
      <c r="AB558" s="175">
        <v>5.2828783036000004</v>
      </c>
      <c r="AC558" s="174">
        <v>2.9533417741000001</v>
      </c>
      <c r="AD558" s="152">
        <v>0</v>
      </c>
      <c r="AE558" s="152">
        <v>-5.0131929054000003E-3</v>
      </c>
      <c r="AF558" s="178">
        <v>4.4935567000000001</v>
      </c>
      <c r="AG558" s="177">
        <v>1615015.4002</v>
      </c>
      <c r="AH558" s="177">
        <v>-21284.83869</v>
      </c>
      <c r="AI558" s="127">
        <v>0.14527509661999999</v>
      </c>
      <c r="AJ558" s="127">
        <v>0.49026885148999999</v>
      </c>
      <c r="AK558" s="127">
        <v>0</v>
      </c>
    </row>
    <row r="559" spans="1:37" ht="14.65" customHeight="1" x14ac:dyDescent="0.25">
      <c r="A559" s="39"/>
      <c r="B559" s="128">
        <v>12092501000124</v>
      </c>
      <c r="C559" s="124" t="s">
        <v>8141</v>
      </c>
      <c r="D559" s="121" t="s">
        <v>3267</v>
      </c>
      <c r="E559" s="125" t="s">
        <v>7636</v>
      </c>
      <c r="F559" s="125" t="s">
        <v>160</v>
      </c>
      <c r="G559" s="125" t="s">
        <v>3328</v>
      </c>
      <c r="H559" s="126">
        <v>100000</v>
      </c>
      <c r="I559" s="126">
        <v>1000</v>
      </c>
      <c r="J559" s="126">
        <v>50000</v>
      </c>
      <c r="K559" s="125" t="s">
        <v>211</v>
      </c>
      <c r="L559" s="125" t="s">
        <v>211</v>
      </c>
      <c r="M559" s="152">
        <v>5.0000000000000001E-3</v>
      </c>
      <c r="N559" s="127" t="s">
        <v>44</v>
      </c>
      <c r="O559" s="154">
        <v>40819</v>
      </c>
      <c r="P559" s="152">
        <v>1.0451298982E-2</v>
      </c>
      <c r="Q559" s="152">
        <v>4.0934969968000001E-2</v>
      </c>
      <c r="R559" s="152">
        <v>0.11562732485999999</v>
      </c>
      <c r="S559" s="152">
        <v>0.26543389104999998</v>
      </c>
      <c r="T559" s="152">
        <v>0.43810625184000002</v>
      </c>
      <c r="U559" s="152">
        <v>0.98982051303999996</v>
      </c>
      <c r="V559" s="152">
        <v>1.0034585766999999</v>
      </c>
      <c r="W559" s="152">
        <v>1.0087517934000001</v>
      </c>
      <c r="X559" s="152">
        <v>1.0537160399000001</v>
      </c>
      <c r="Y559" s="152">
        <v>1.0445405176</v>
      </c>
      <c r="Z559" s="152">
        <v>1.2011486059000001E-3</v>
      </c>
      <c r="AA559" s="152">
        <v>2.8166258776000002E-3</v>
      </c>
      <c r="AB559" s="175">
        <v>0.8755217179</v>
      </c>
      <c r="AC559" s="174">
        <v>-0.26072818816999999</v>
      </c>
      <c r="AD559" s="152">
        <v>0</v>
      </c>
      <c r="AE559" s="152">
        <v>-6.4816583041999998E-3</v>
      </c>
      <c r="AF559" s="178">
        <v>3.3454253</v>
      </c>
      <c r="AG559" s="177">
        <v>3487462.5893000001</v>
      </c>
      <c r="AH559" s="177">
        <v>133660.17559999999</v>
      </c>
      <c r="AI559" s="127">
        <v>0.11732889780000001</v>
      </c>
      <c r="AJ559" s="127">
        <v>0.59276497964999997</v>
      </c>
      <c r="AK559" s="127">
        <v>0</v>
      </c>
    </row>
    <row r="560" spans="1:37" ht="14.65" customHeight="1" x14ac:dyDescent="0.25">
      <c r="A560" s="39"/>
      <c r="B560" s="128">
        <v>10813716000161</v>
      </c>
      <c r="C560" s="124" t="s">
        <v>8142</v>
      </c>
      <c r="D560" s="121"/>
      <c r="E560" s="125" t="s">
        <v>7636</v>
      </c>
      <c r="F560" s="125" t="s">
        <v>160</v>
      </c>
      <c r="G560" s="125" t="s">
        <v>3328</v>
      </c>
      <c r="H560" s="126">
        <v>5000000</v>
      </c>
      <c r="I560" s="126">
        <v>1000</v>
      </c>
      <c r="J560" s="126">
        <v>500</v>
      </c>
      <c r="K560" s="125" t="s">
        <v>220</v>
      </c>
      <c r="L560" s="125" t="s">
        <v>3251</v>
      </c>
      <c r="M560" s="152">
        <v>2E-3</v>
      </c>
      <c r="N560" s="127" t="s">
        <v>44</v>
      </c>
      <c r="O560" s="154">
        <v>39981</v>
      </c>
      <c r="P560" s="152">
        <v>1.1211991253999999E-2</v>
      </c>
      <c r="Q560" s="152">
        <v>4.5498786279000003E-2</v>
      </c>
      <c r="R560" s="152">
        <v>0.12197892174</v>
      </c>
      <c r="S560" s="152">
        <v>0.28442452550999997</v>
      </c>
      <c r="T560" s="152">
        <v>0.46658178159000002</v>
      </c>
      <c r="U560" s="152">
        <v>1.0618640758</v>
      </c>
      <c r="V560" s="152">
        <v>1.1153335977000001</v>
      </c>
      <c r="W560" s="152">
        <v>1.0641641688999999</v>
      </c>
      <c r="X560" s="152">
        <v>1.1291048157999999</v>
      </c>
      <c r="Y560" s="152">
        <v>1.1124323691</v>
      </c>
      <c r="Z560" s="152">
        <v>2.2255667793E-3</v>
      </c>
      <c r="AA560" s="152">
        <v>3.2573500845999998E-3</v>
      </c>
      <c r="AB560" s="175">
        <v>3.1513689085999999</v>
      </c>
      <c r="AC560" s="174">
        <v>2.3546712553</v>
      </c>
      <c r="AD560" s="152">
        <v>-3.1927421706999997E-4</v>
      </c>
      <c r="AE560" s="152">
        <v>-1.7533528305999999E-2</v>
      </c>
      <c r="AF560" s="178">
        <v>4.6184428999999998</v>
      </c>
      <c r="AG560" s="177">
        <v>2389399.6811000002</v>
      </c>
      <c r="AH560" s="177">
        <v>-718164.79232000001</v>
      </c>
      <c r="AI560" s="127">
        <v>0.33731282513999999</v>
      </c>
      <c r="AJ560" s="127">
        <v>0.31336949133000003</v>
      </c>
      <c r="AK560" s="127">
        <v>0</v>
      </c>
    </row>
    <row r="561" spans="1:37" ht="14.65" customHeight="1" x14ac:dyDescent="0.25">
      <c r="A561" s="39"/>
      <c r="B561" s="128">
        <v>3922006000104</v>
      </c>
      <c r="C561" s="124" t="s">
        <v>8143</v>
      </c>
      <c r="D561" s="121"/>
      <c r="E561" s="125" t="s">
        <v>7636</v>
      </c>
      <c r="F561" s="125" t="s">
        <v>112</v>
      </c>
      <c r="G561" s="125" t="s">
        <v>7739</v>
      </c>
      <c r="H561" s="126">
        <v>300</v>
      </c>
      <c r="I561" s="126">
        <v>1</v>
      </c>
      <c r="J561" s="126">
        <v>300</v>
      </c>
      <c r="K561" s="125" t="s">
        <v>212</v>
      </c>
      <c r="L561" s="125" t="s">
        <v>219</v>
      </c>
      <c r="M561" s="152">
        <v>1.4999999999999999E-2</v>
      </c>
      <c r="N561" s="127" t="s">
        <v>44</v>
      </c>
      <c r="O561" s="154">
        <v>36725</v>
      </c>
      <c r="P561" s="152">
        <v>-0.19726293532</v>
      </c>
      <c r="Q561" s="152">
        <v>-0.17251081395000001</v>
      </c>
      <c r="R561" s="152">
        <v>-0.13716725252</v>
      </c>
      <c r="S561" s="152">
        <v>0.58989818762000001</v>
      </c>
      <c r="T561" s="152">
        <v>1.0531396298</v>
      </c>
      <c r="U561" s="152">
        <v>-18.682357110000002</v>
      </c>
      <c r="V561" s="152">
        <v>-4.2288404261999997</v>
      </c>
      <c r="W561" s="152">
        <v>-1.1966696639000001</v>
      </c>
      <c r="X561" s="152">
        <v>2.3417702229000001</v>
      </c>
      <c r="Y561" s="152">
        <v>2.5109137555000003</v>
      </c>
      <c r="Z561" s="152">
        <v>0.26331080006000002</v>
      </c>
      <c r="AA561" s="152">
        <v>0.41465254231000004</v>
      </c>
      <c r="AB561" s="175">
        <v>-0.75867986095999995</v>
      </c>
      <c r="AC561" s="174">
        <v>0.26294566152999999</v>
      </c>
      <c r="AD561" s="152">
        <v>-0.22889629772</v>
      </c>
      <c r="AE561" s="152">
        <v>-0.89680113371999992</v>
      </c>
      <c r="AF561" s="178">
        <v>25231.688338</v>
      </c>
      <c r="AG561" s="177">
        <v>37575.5455</v>
      </c>
      <c r="AH561" s="177">
        <v>-3546.05852</v>
      </c>
      <c r="AI561" s="127">
        <v>0</v>
      </c>
      <c r="AJ561" s="127">
        <v>0</v>
      </c>
      <c r="AK561" s="127">
        <v>0</v>
      </c>
    </row>
    <row r="562" spans="1:37" ht="14.65" customHeight="1" x14ac:dyDescent="0.25">
      <c r="A562" s="39"/>
      <c r="B562" s="128">
        <v>4437609000183</v>
      </c>
      <c r="C562" s="124" t="s">
        <v>8144</v>
      </c>
      <c r="D562" s="121" t="s">
        <v>3266</v>
      </c>
      <c r="E562" s="125" t="s">
        <v>7636</v>
      </c>
      <c r="F562" s="125" t="s">
        <v>160</v>
      </c>
      <c r="G562" s="125" t="s">
        <v>3328</v>
      </c>
      <c r="H562" s="126">
        <v>50000</v>
      </c>
      <c r="I562" s="126">
        <v>1000</v>
      </c>
      <c r="J562" s="126">
        <v>10000</v>
      </c>
      <c r="K562" s="125" t="s">
        <v>211</v>
      </c>
      <c r="L562" s="125" t="s">
        <v>212</v>
      </c>
      <c r="M562" s="152">
        <v>6.0000000000000001E-3</v>
      </c>
      <c r="N562" s="127" t="s">
        <v>44</v>
      </c>
      <c r="O562" s="154">
        <v>37064</v>
      </c>
      <c r="P562" s="152">
        <v>1.0644884374000001E-2</v>
      </c>
      <c r="Q562" s="152">
        <v>4.3076762445999998E-2</v>
      </c>
      <c r="R562" s="152">
        <v>0.11601267203000001</v>
      </c>
      <c r="S562" s="152">
        <v>0.27195932655999999</v>
      </c>
      <c r="T562" s="152">
        <v>0.44628863631999999</v>
      </c>
      <c r="U562" s="152">
        <v>1.0081545778000001</v>
      </c>
      <c r="V562" s="152">
        <v>1.0559613643000001</v>
      </c>
      <c r="W562" s="152">
        <v>1.0121136255000001</v>
      </c>
      <c r="X562" s="152">
        <v>1.0796206296999999</v>
      </c>
      <c r="Y562" s="152">
        <v>1.0640491004999999</v>
      </c>
      <c r="Z562" s="152">
        <v>1.6754150422E-3</v>
      </c>
      <c r="AA562" s="152">
        <v>3.6871666586E-3</v>
      </c>
      <c r="AB562" s="175">
        <v>0.82107600083999999</v>
      </c>
      <c r="AC562" s="174">
        <v>0.31001981805000001</v>
      </c>
      <c r="AD562" s="152">
        <v>-5.0031885389E-5</v>
      </c>
      <c r="AE562" s="152">
        <v>-1.8248346669E-2</v>
      </c>
      <c r="AF562" s="178">
        <v>14.713601799999999</v>
      </c>
      <c r="AG562" s="177">
        <v>26414.839390000001</v>
      </c>
      <c r="AH562" s="177">
        <v>-163.94399000000001</v>
      </c>
      <c r="AI562" s="127">
        <v>0.32914364012999997</v>
      </c>
      <c r="AJ562" s="127">
        <v>0.31782050023000002</v>
      </c>
      <c r="AK562" s="127">
        <v>0</v>
      </c>
    </row>
    <row r="563" spans="1:37" ht="14.65" customHeight="1" x14ac:dyDescent="0.25">
      <c r="A563" s="39"/>
      <c r="B563" s="128">
        <v>96498985000104</v>
      </c>
      <c r="C563" s="124" t="s">
        <v>8145</v>
      </c>
      <c r="D563" s="121" t="s">
        <v>3266</v>
      </c>
      <c r="E563" s="125" t="s">
        <v>7636</v>
      </c>
      <c r="F563" s="125" t="s">
        <v>112</v>
      </c>
      <c r="G563" s="125" t="s">
        <v>6915</v>
      </c>
      <c r="H563" s="126">
        <v>500</v>
      </c>
      <c r="I563" s="126">
        <v>100</v>
      </c>
      <c r="J563" s="126">
        <v>100</v>
      </c>
      <c r="K563" s="125" t="s">
        <v>212</v>
      </c>
      <c r="L563" s="125" t="s">
        <v>219</v>
      </c>
      <c r="M563" s="152">
        <v>0.01</v>
      </c>
      <c r="N563" s="127" t="s">
        <v>44</v>
      </c>
      <c r="O563" s="154">
        <v>34394</v>
      </c>
      <c r="P563" s="152">
        <v>3.6652310543999998E-2</v>
      </c>
      <c r="Q563" s="152">
        <v>0.12138100889</v>
      </c>
      <c r="R563" s="152">
        <v>6.7825031830999999E-2</v>
      </c>
      <c r="S563" s="152">
        <v>0.27986965671000003</v>
      </c>
      <c r="T563" s="152">
        <v>0.23071614028999998</v>
      </c>
      <c r="U563" s="152">
        <v>3.4712631310000002</v>
      </c>
      <c r="V563" s="152">
        <v>2.9754709610999996</v>
      </c>
      <c r="W563" s="152">
        <v>0.59171672941999998</v>
      </c>
      <c r="X563" s="152">
        <v>1.1110229563</v>
      </c>
      <c r="Y563" s="152">
        <v>0.55007741981000002</v>
      </c>
      <c r="Z563" s="152">
        <v>0.14790117818000001</v>
      </c>
      <c r="AA563" s="152">
        <v>0.28710746372000001</v>
      </c>
      <c r="AB563" s="175">
        <v>-0.21386353627999999</v>
      </c>
      <c r="AC563" s="174">
        <v>-9.2743993083000006E-2</v>
      </c>
      <c r="AD563" s="152">
        <v>-0.13847916973999999</v>
      </c>
      <c r="AE563" s="152">
        <v>-0.71485623476000004</v>
      </c>
      <c r="AF563" s="178">
        <v>26.8129551</v>
      </c>
      <c r="AG563" s="177">
        <v>14900.849099999999</v>
      </c>
      <c r="AH563" s="177">
        <v>-1164.95318</v>
      </c>
      <c r="AI563" s="127">
        <v>0</v>
      </c>
      <c r="AJ563" s="127">
        <v>0</v>
      </c>
      <c r="AK563" s="127">
        <v>0</v>
      </c>
    </row>
    <row r="564" spans="1:37" ht="14.65" customHeight="1" x14ac:dyDescent="0.25">
      <c r="A564" s="39"/>
      <c r="B564" s="128">
        <v>3394711000186</v>
      </c>
      <c r="C564" s="124" t="s">
        <v>8146</v>
      </c>
      <c r="D564" s="121" t="s">
        <v>3266</v>
      </c>
      <c r="E564" s="125" t="s">
        <v>7636</v>
      </c>
      <c r="F564" s="125" t="s">
        <v>112</v>
      </c>
      <c r="G564" s="125" t="s">
        <v>6915</v>
      </c>
      <c r="H564" s="126">
        <v>50000</v>
      </c>
      <c r="I564" s="126">
        <v>5000</v>
      </c>
      <c r="J564" s="126">
        <v>10000</v>
      </c>
      <c r="K564" s="125" t="s">
        <v>211</v>
      </c>
      <c r="L564" s="125" t="s">
        <v>7564</v>
      </c>
      <c r="M564" s="152">
        <v>5.0000000000000001E-3</v>
      </c>
      <c r="N564" s="127" t="s">
        <v>44</v>
      </c>
      <c r="O564" s="154">
        <v>36458</v>
      </c>
      <c r="P564" s="152">
        <v>3.6815621873999997E-2</v>
      </c>
      <c r="Q564" s="152">
        <v>0.12302309631</v>
      </c>
      <c r="R564" s="152">
        <v>7.3686612629999995E-2</v>
      </c>
      <c r="S564" s="152">
        <v>0.29448080798999998</v>
      </c>
      <c r="T564" s="152">
        <v>0.25400580474000001</v>
      </c>
      <c r="U564" s="152">
        <v>3.4867300029999999</v>
      </c>
      <c r="V564" s="152">
        <v>3.0157242387000003</v>
      </c>
      <c r="W564" s="152">
        <v>0.64285412406000009</v>
      </c>
      <c r="X564" s="152">
        <v>1.1690261164</v>
      </c>
      <c r="Y564" s="152">
        <v>0.60560504137000004</v>
      </c>
      <c r="Z564" s="152">
        <v>0.14786778784999999</v>
      </c>
      <c r="AA564" s="152">
        <v>0.26151286403000001</v>
      </c>
      <c r="AB564" s="175">
        <v>-0.17782282133999999</v>
      </c>
      <c r="AC564" s="174">
        <v>4.8858569056999999E-2</v>
      </c>
      <c r="AD564" s="152">
        <v>-0.13658077852</v>
      </c>
      <c r="AE564" s="152">
        <v>-0.60107447396000002</v>
      </c>
      <c r="AF564" s="178">
        <v>1073.3093446</v>
      </c>
      <c r="AG564" s="177">
        <v>171588.60008</v>
      </c>
      <c r="AH564" s="177">
        <v>-86672.122560000003</v>
      </c>
      <c r="AI564" s="127">
        <v>0</v>
      </c>
      <c r="AJ564" s="127">
        <v>0</v>
      </c>
      <c r="AK564" s="127">
        <v>0</v>
      </c>
    </row>
    <row r="565" spans="1:37" ht="14.65" customHeight="1" x14ac:dyDescent="0.25">
      <c r="A565" s="39"/>
      <c r="B565" s="128">
        <v>11675309000106</v>
      </c>
      <c r="C565" s="124" t="s">
        <v>8147</v>
      </c>
      <c r="D565" s="121"/>
      <c r="E565" s="125" t="s">
        <v>7636</v>
      </c>
      <c r="F565" s="125" t="s">
        <v>112</v>
      </c>
      <c r="G565" s="125" t="s">
        <v>5291</v>
      </c>
      <c r="H565" s="126">
        <v>10000</v>
      </c>
      <c r="I565" s="126">
        <v>1000</v>
      </c>
      <c r="J565" s="126">
        <v>1000</v>
      </c>
      <c r="K565" s="125" t="s">
        <v>212</v>
      </c>
      <c r="L565" s="125" t="s">
        <v>219</v>
      </c>
      <c r="M565" s="152">
        <v>0.02</v>
      </c>
      <c r="N565" s="127" t="s">
        <v>44</v>
      </c>
      <c r="O565" s="154">
        <v>40358</v>
      </c>
      <c r="P565" s="152">
        <v>6.6869903605000003E-2</v>
      </c>
      <c r="Q565" s="152">
        <v>0.12439196189</v>
      </c>
      <c r="R565" s="152">
        <v>1.9029037630000002E-2</v>
      </c>
      <c r="S565" s="152">
        <v>0.11678972807999999</v>
      </c>
      <c r="T565" s="152">
        <v>7.5502096473000005E-2</v>
      </c>
      <c r="U565" s="152">
        <v>6.3331077225000003</v>
      </c>
      <c r="V565" s="152">
        <v>3.0492798981</v>
      </c>
      <c r="W565" s="152">
        <v>0.16601245301999998</v>
      </c>
      <c r="X565" s="152">
        <v>0.46363035742999997</v>
      </c>
      <c r="Y565" s="152">
        <v>0.1800134068</v>
      </c>
      <c r="Z565" s="152">
        <v>0.16486074257</v>
      </c>
      <c r="AA565" s="152">
        <v>0.22416421126</v>
      </c>
      <c r="AB565" s="175">
        <v>-0.44664402916000001</v>
      </c>
      <c r="AC565" s="174">
        <v>-0.14287001128999999</v>
      </c>
      <c r="AD565" s="152">
        <v>-0.15773112647999998</v>
      </c>
      <c r="AE565" s="152">
        <v>-0.51638988556999998</v>
      </c>
      <c r="AF565" s="178">
        <v>1.6507231</v>
      </c>
      <c r="AG565" s="177">
        <v>18539.815360000001</v>
      </c>
      <c r="AH565" s="177">
        <v>-4796.7197299999998</v>
      </c>
      <c r="AI565" s="127">
        <v>0</v>
      </c>
      <c r="AJ565" s="127">
        <v>0</v>
      </c>
      <c r="AK565" s="127">
        <v>0</v>
      </c>
    </row>
    <row r="566" spans="1:37" ht="14.65" customHeight="1" x14ac:dyDescent="0.25">
      <c r="A566" s="39"/>
      <c r="B566" s="128">
        <v>24022566000182</v>
      </c>
      <c r="C566" s="124" t="s">
        <v>8148</v>
      </c>
      <c r="D566" s="121"/>
      <c r="E566" s="125" t="s">
        <v>7636</v>
      </c>
      <c r="F566" s="125" t="s">
        <v>160</v>
      </c>
      <c r="G566" s="125" t="s">
        <v>5073</v>
      </c>
      <c r="H566" s="126">
        <v>10000</v>
      </c>
      <c r="I566" s="126">
        <v>1000</v>
      </c>
      <c r="J566" s="126">
        <v>0</v>
      </c>
      <c r="K566" s="125" t="s">
        <v>211</v>
      </c>
      <c r="L566" s="125" t="s">
        <v>211</v>
      </c>
      <c r="M566" s="152">
        <v>2E-3</v>
      </c>
      <c r="N566" s="127" t="s">
        <v>44</v>
      </c>
      <c r="O566" s="154">
        <v>42538</v>
      </c>
      <c r="P566" s="152">
        <v>3.1068996078999999E-2</v>
      </c>
      <c r="Q566" s="152">
        <v>8.6167061874E-2</v>
      </c>
      <c r="R566" s="152">
        <v>7.0008696214999999E-2</v>
      </c>
      <c r="S566" s="152">
        <v>0.19916947442000002</v>
      </c>
      <c r="T566" s="152">
        <v>0.34466902523000004</v>
      </c>
      <c r="U566" s="152">
        <v>2.9424791780999997</v>
      </c>
      <c r="V566" s="152">
        <v>2.1122545672999999</v>
      </c>
      <c r="W566" s="152">
        <v>0.61076737654000002</v>
      </c>
      <c r="X566" s="152">
        <v>0.7906604127600001</v>
      </c>
      <c r="Y566" s="152">
        <v>0.82176586279000008</v>
      </c>
      <c r="Z566" s="152">
        <v>4.3206016199999996E-2</v>
      </c>
      <c r="AA566" s="152">
        <v>3.9425175396999995E-2</v>
      </c>
      <c r="AB566" s="175">
        <v>-0.91105614377999999</v>
      </c>
      <c r="AC566" s="174">
        <v>0.17732922004000001</v>
      </c>
      <c r="AD566" s="152">
        <v>-4.2280355359000002E-2</v>
      </c>
      <c r="AE566" s="152">
        <v>-7.8012452338999991E-2</v>
      </c>
      <c r="AF566" s="178">
        <v>2.2105910999999998</v>
      </c>
      <c r="AG566" s="177">
        <v>191853.95787000001</v>
      </c>
      <c r="AH566" s="177">
        <v>-73022.712849999996</v>
      </c>
      <c r="AI566" s="127">
        <v>0</v>
      </c>
      <c r="AJ566" s="127">
        <v>0</v>
      </c>
      <c r="AK566" s="127">
        <v>0</v>
      </c>
    </row>
    <row r="567" spans="1:37" ht="14.65" customHeight="1" x14ac:dyDescent="0.25">
      <c r="A567" s="39"/>
      <c r="B567" s="128">
        <v>44315854000132</v>
      </c>
      <c r="C567" s="124" t="s">
        <v>8149</v>
      </c>
      <c r="D567" s="121"/>
      <c r="E567" s="125" t="s">
        <v>7636</v>
      </c>
      <c r="F567" s="125" t="s">
        <v>160</v>
      </c>
      <c r="G567" s="125" t="s">
        <v>3305</v>
      </c>
      <c r="H567" s="126" t="s">
        <v>44</v>
      </c>
      <c r="I567" s="126" t="s">
        <v>44</v>
      </c>
      <c r="J567" s="126" t="s">
        <v>44</v>
      </c>
      <c r="K567" s="125" t="s">
        <v>7742</v>
      </c>
      <c r="L567" s="125" t="s">
        <v>7743</v>
      </c>
      <c r="M567" s="152">
        <v>3.4999999999999996E-3</v>
      </c>
      <c r="N567" s="127" t="s">
        <v>44</v>
      </c>
      <c r="O567" s="154">
        <v>44560</v>
      </c>
      <c r="P567" s="152">
        <v>1.8694727342999998E-2</v>
      </c>
      <c r="Q567" s="152">
        <v>5.5113576735000003E-2</v>
      </c>
      <c r="R567" s="152">
        <v>0.10112469805</v>
      </c>
      <c r="S567" s="152">
        <v>0.21862066224999999</v>
      </c>
      <c r="T567" s="152">
        <v>0.33397872890000002</v>
      </c>
      <c r="U567" s="152">
        <v>1.77053825</v>
      </c>
      <c r="V567" s="152">
        <v>1.3510255734000001</v>
      </c>
      <c r="W567" s="152">
        <v>0.88222849267000003</v>
      </c>
      <c r="X567" s="152">
        <v>0.86787748750000004</v>
      </c>
      <c r="Y567" s="152">
        <v>0.79627787301999997</v>
      </c>
      <c r="Z567" s="152">
        <v>2.3719864582999999E-2</v>
      </c>
      <c r="AA567" s="152">
        <v>2.6705695285000001E-2</v>
      </c>
      <c r="AB567" s="175">
        <v>-0.50181670203999995</v>
      </c>
      <c r="AC567" s="174">
        <v>-0.42480244391999999</v>
      </c>
      <c r="AD567" s="152">
        <v>-2.0057540624999998E-2</v>
      </c>
      <c r="AE567" s="152">
        <v>-2.0057540624999998E-2</v>
      </c>
      <c r="AF567" s="178">
        <v>1.4105327000000001</v>
      </c>
      <c r="AG567" s="177">
        <v>33410.556729999997</v>
      </c>
      <c r="AH567" s="177">
        <v>-27644.542949999999</v>
      </c>
      <c r="AI567" s="127">
        <v>0.47931085520000005</v>
      </c>
      <c r="AJ567" s="127">
        <v>0.26117038568000001</v>
      </c>
      <c r="AK567" s="127">
        <v>0</v>
      </c>
    </row>
    <row r="568" spans="1:37" ht="14.65" customHeight="1" x14ac:dyDescent="0.25">
      <c r="A568" s="39"/>
      <c r="B568" s="128">
        <v>21321454000134</v>
      </c>
      <c r="C568" s="124" t="s">
        <v>8150</v>
      </c>
      <c r="D568" s="121"/>
      <c r="E568" s="125" t="s">
        <v>7636</v>
      </c>
      <c r="F568" s="125" t="s">
        <v>112</v>
      </c>
      <c r="G568" s="125" t="s">
        <v>113</v>
      </c>
      <c r="H568" s="126">
        <v>20000</v>
      </c>
      <c r="I568" s="126">
        <v>1000</v>
      </c>
      <c r="J568" s="126">
        <v>1000</v>
      </c>
      <c r="K568" s="125" t="s">
        <v>212</v>
      </c>
      <c r="L568" s="125" t="s">
        <v>3251</v>
      </c>
      <c r="M568" s="152">
        <v>8.0000000000000002E-3</v>
      </c>
      <c r="N568" s="127" t="s">
        <v>44</v>
      </c>
      <c r="O568" s="154">
        <v>42243</v>
      </c>
      <c r="P568" s="152">
        <v>-2.5688340547E-3</v>
      </c>
      <c r="Q568" s="152">
        <v>-0.13984627876</v>
      </c>
      <c r="R568" s="152">
        <v>0.21997819524000001</v>
      </c>
      <c r="S568" s="152">
        <v>0.53928581531999997</v>
      </c>
      <c r="T568" s="152">
        <v>0.56230149869000001</v>
      </c>
      <c r="U568" s="152">
        <v>-0.24328886260000002</v>
      </c>
      <c r="V568" s="152">
        <v>-3.4281189889000001</v>
      </c>
      <c r="W568" s="152">
        <v>1.9191259439000001</v>
      </c>
      <c r="X568" s="152">
        <v>2.1408498796000002</v>
      </c>
      <c r="Y568" s="152">
        <v>1.3406489773999999</v>
      </c>
      <c r="Z568" s="152">
        <v>0.19303077834999999</v>
      </c>
      <c r="AA568" s="152">
        <v>0.19061299048999999</v>
      </c>
      <c r="AB568" s="175">
        <v>0.59783334107999997</v>
      </c>
      <c r="AC568" s="174">
        <v>0.44118888999</v>
      </c>
      <c r="AD568" s="152">
        <v>-0.21686367531999998</v>
      </c>
      <c r="AE568" s="152">
        <v>-0.32210194968000005</v>
      </c>
      <c r="AF568" s="178">
        <v>11.714380200000001</v>
      </c>
      <c r="AG568" s="177">
        <v>232011.26155</v>
      </c>
      <c r="AH568" s="177">
        <v>47571.969980000002</v>
      </c>
      <c r="AI568" s="127">
        <v>0</v>
      </c>
      <c r="AJ568" s="127">
        <v>0</v>
      </c>
      <c r="AK568" s="127">
        <v>0.13822012946999998</v>
      </c>
    </row>
    <row r="569" spans="1:37" ht="14.65" customHeight="1" x14ac:dyDescent="0.25">
      <c r="A569" s="39"/>
      <c r="B569" s="128">
        <v>13401238000170</v>
      </c>
      <c r="C569" s="124" t="s">
        <v>8151</v>
      </c>
      <c r="D569" s="121"/>
      <c r="E569" s="125" t="s">
        <v>7636</v>
      </c>
      <c r="F569" s="125" t="s">
        <v>160</v>
      </c>
      <c r="G569" s="125" t="s">
        <v>3324</v>
      </c>
      <c r="H569" s="126" t="s">
        <v>44</v>
      </c>
      <c r="I569" s="126" t="s">
        <v>44</v>
      </c>
      <c r="J569" s="126" t="s">
        <v>44</v>
      </c>
      <c r="K569" s="125" t="s">
        <v>7696</v>
      </c>
      <c r="L569" s="125" t="s">
        <v>7616</v>
      </c>
      <c r="M569" s="152">
        <v>4.0000000000000001E-3</v>
      </c>
      <c r="N569" s="127" t="s">
        <v>44</v>
      </c>
      <c r="O569" s="154">
        <v>40905</v>
      </c>
      <c r="P569" s="152">
        <v>1.1297753956E-2</v>
      </c>
      <c r="Q569" s="152">
        <v>4.8187209762999998E-2</v>
      </c>
      <c r="R569" s="152">
        <v>0.12651897656</v>
      </c>
      <c r="S569" s="152">
        <v>0.29861585144999997</v>
      </c>
      <c r="T569" s="152">
        <v>0.47460446059</v>
      </c>
      <c r="U569" s="152">
        <v>1.0699864806999999</v>
      </c>
      <c r="V569" s="152">
        <v>1.1812362134999999</v>
      </c>
      <c r="W569" s="152">
        <v>1.1037723535999999</v>
      </c>
      <c r="X569" s="152">
        <v>1.1854413585999999</v>
      </c>
      <c r="Y569" s="152">
        <v>1.1315601794000001</v>
      </c>
      <c r="Z569" s="152">
        <v>2.6077341194999997E-3</v>
      </c>
      <c r="AA569" s="152">
        <v>8.5526977908999997E-3</v>
      </c>
      <c r="AB569" s="175">
        <v>4.2992304085999997</v>
      </c>
      <c r="AC569" s="174">
        <v>0.99138892715000004</v>
      </c>
      <c r="AD569" s="152">
        <v>-2.7679799372000002E-4</v>
      </c>
      <c r="AE569" s="152">
        <v>-1.9170919262999998E-2</v>
      </c>
      <c r="AF569" s="178">
        <v>3.6635143999999999</v>
      </c>
      <c r="AG569" s="177">
        <v>258734.06636999999</v>
      </c>
      <c r="AH569" s="177">
        <v>-144257.88732000001</v>
      </c>
      <c r="AI569" s="127">
        <v>0.56153977896999996</v>
      </c>
      <c r="AJ569" s="127">
        <v>0.15287872857000001</v>
      </c>
      <c r="AK569" s="127">
        <v>0</v>
      </c>
    </row>
    <row r="570" spans="1:37" ht="14.65" customHeight="1" x14ac:dyDescent="0.25">
      <c r="A570" s="39"/>
      <c r="B570" s="128">
        <v>14099976000178</v>
      </c>
      <c r="C570" s="124" t="s">
        <v>8152</v>
      </c>
      <c r="D570" s="121"/>
      <c r="E570" s="125" t="s">
        <v>7636</v>
      </c>
      <c r="F570" s="125" t="s">
        <v>112</v>
      </c>
      <c r="G570" s="125" t="s">
        <v>5291</v>
      </c>
      <c r="H570" s="126" t="s">
        <v>44</v>
      </c>
      <c r="I570" s="126" t="s">
        <v>44</v>
      </c>
      <c r="J570" s="126" t="s">
        <v>44</v>
      </c>
      <c r="K570" s="125" t="s">
        <v>211</v>
      </c>
      <c r="L570" s="125" t="s">
        <v>7564</v>
      </c>
      <c r="M570" s="152">
        <v>9.0000000000000011E-3</v>
      </c>
      <c r="N570" s="127" t="s">
        <v>7623</v>
      </c>
      <c r="O570" s="154">
        <v>41310</v>
      </c>
      <c r="P570" s="152">
        <v>3.4992196991999999E-2</v>
      </c>
      <c r="Q570" s="152">
        <v>0.11726893539000001</v>
      </c>
      <c r="R570" s="152">
        <v>7.2593986195000001E-2</v>
      </c>
      <c r="S570" s="152">
        <v>0.25094473892000002</v>
      </c>
      <c r="T570" s="152">
        <v>0.19410386090999998</v>
      </c>
      <c r="U570" s="152">
        <v>3.3140372731000003</v>
      </c>
      <c r="V570" s="152">
        <v>2.8746697285999998</v>
      </c>
      <c r="W570" s="152">
        <v>0.63332187140000007</v>
      </c>
      <c r="X570" s="152">
        <v>0.99619719051</v>
      </c>
      <c r="Y570" s="152">
        <v>0.46278578884999999</v>
      </c>
      <c r="Z570" s="152">
        <v>0.14704506027</v>
      </c>
      <c r="AA570" s="152">
        <v>0.22494563324000003</v>
      </c>
      <c r="AB570" s="175">
        <v>-0.1863984725</v>
      </c>
      <c r="AC570" s="174">
        <v>3.3714019578999999E-2</v>
      </c>
      <c r="AD570" s="152">
        <v>-0.13180748179000001</v>
      </c>
      <c r="AE570" s="152">
        <v>-0.46688953918000003</v>
      </c>
      <c r="AF570" s="178">
        <v>2.4212801000000002</v>
      </c>
      <c r="AG570" s="177">
        <v>102313.68455999999</v>
      </c>
      <c r="AH570" s="177">
        <v>-60439.449739999996</v>
      </c>
      <c r="AI570" s="127">
        <v>0</v>
      </c>
      <c r="AJ570" s="127">
        <v>0</v>
      </c>
      <c r="AK570" s="127">
        <v>0</v>
      </c>
    </row>
    <row r="571" spans="1:37" ht="14.65" customHeight="1" x14ac:dyDescent="0.25">
      <c r="A571" s="39"/>
      <c r="B571" s="128">
        <v>8246318000169</v>
      </c>
      <c r="C571" s="124" t="s">
        <v>8153</v>
      </c>
      <c r="D571" s="121"/>
      <c r="E571" s="125" t="s">
        <v>7636</v>
      </c>
      <c r="F571" s="125" t="s">
        <v>160</v>
      </c>
      <c r="G571" s="125" t="s">
        <v>3324</v>
      </c>
      <c r="H571" s="126">
        <v>50000</v>
      </c>
      <c r="I571" s="126">
        <v>0</v>
      </c>
      <c r="J571" s="126">
        <v>0</v>
      </c>
      <c r="K571" s="125" t="s">
        <v>212</v>
      </c>
      <c r="L571" s="125" t="s">
        <v>212</v>
      </c>
      <c r="M571" s="152">
        <v>2.5000000000000001E-3</v>
      </c>
      <c r="N571" s="127" t="s">
        <v>44</v>
      </c>
      <c r="O571" s="154">
        <v>39202</v>
      </c>
      <c r="P571" s="152">
        <v>1.643501004E-2</v>
      </c>
      <c r="Q571" s="152">
        <v>5.0865701111E-2</v>
      </c>
      <c r="R571" s="152">
        <v>8.6001227203999997E-2</v>
      </c>
      <c r="S571" s="152">
        <v>0.19618286833999998</v>
      </c>
      <c r="T571" s="152">
        <v>0.32839497301000004</v>
      </c>
      <c r="U571" s="152">
        <v>1.5565251839000001</v>
      </c>
      <c r="V571" s="152">
        <v>1.2468953582</v>
      </c>
      <c r="W571" s="152">
        <v>0.75028884637000004</v>
      </c>
      <c r="X571" s="152">
        <v>0.77880422241000002</v>
      </c>
      <c r="Y571" s="152">
        <v>0.78296498547000004</v>
      </c>
      <c r="Z571" s="152">
        <v>2.0986767030000002E-2</v>
      </c>
      <c r="AA571" s="152">
        <v>3.4600558696000004E-2</v>
      </c>
      <c r="AB571" s="175">
        <v>-1.2213982915999999</v>
      </c>
      <c r="AC571" s="174">
        <v>0.23673308724</v>
      </c>
      <c r="AD571" s="152">
        <v>-1.3990844229999999E-2</v>
      </c>
      <c r="AE571" s="152">
        <v>-5.6495454622999999E-2</v>
      </c>
      <c r="AF571" s="178">
        <v>6.1188237000000001</v>
      </c>
      <c r="AG571" s="177">
        <v>133278.67939999999</v>
      </c>
      <c r="AH571" s="177">
        <v>-69541.429000000004</v>
      </c>
      <c r="AI571" s="127">
        <v>0</v>
      </c>
      <c r="AJ571" s="127">
        <v>0</v>
      </c>
      <c r="AK571" s="127">
        <v>0</v>
      </c>
    </row>
    <row r="572" spans="1:37" ht="14.65" customHeight="1" x14ac:dyDescent="0.25">
      <c r="A572" s="39"/>
      <c r="B572" s="128">
        <v>20216216000104</v>
      </c>
      <c r="C572" s="124" t="s">
        <v>8154</v>
      </c>
      <c r="D572" s="121" t="s">
        <v>3274</v>
      </c>
      <c r="E572" s="125" t="s">
        <v>7636</v>
      </c>
      <c r="F572" s="125" t="s">
        <v>160</v>
      </c>
      <c r="G572" s="125" t="s">
        <v>5024</v>
      </c>
      <c r="H572" s="126">
        <v>50000</v>
      </c>
      <c r="I572" s="126">
        <v>5000</v>
      </c>
      <c r="J572" s="126">
        <v>5000</v>
      </c>
      <c r="K572" s="125" t="s">
        <v>212</v>
      </c>
      <c r="L572" s="125" t="s">
        <v>212</v>
      </c>
      <c r="M572" s="152">
        <v>2E-3</v>
      </c>
      <c r="N572" s="127" t="s">
        <v>44</v>
      </c>
      <c r="O572" s="154">
        <v>41859</v>
      </c>
      <c r="P572" s="152">
        <v>1.7356248490999999E-2</v>
      </c>
      <c r="Q572" s="152">
        <v>4.8049084064999997E-2</v>
      </c>
      <c r="R572" s="152">
        <v>9.0054204258000009E-2</v>
      </c>
      <c r="S572" s="152">
        <v>0.17878422376</v>
      </c>
      <c r="T572" s="152">
        <v>0.28814769210000002</v>
      </c>
      <c r="U572" s="152">
        <v>1.6437737371000001</v>
      </c>
      <c r="V572" s="152">
        <v>1.1778502719999999</v>
      </c>
      <c r="W572" s="152">
        <v>0.78564768457</v>
      </c>
      <c r="X572" s="152">
        <v>0.7097353073799999</v>
      </c>
      <c r="Y572" s="152">
        <v>0.68700672085999992</v>
      </c>
      <c r="Z572" s="152">
        <v>2.3015818465000001E-2</v>
      </c>
      <c r="AA572" s="152">
        <v>3.1258570416999996E-2</v>
      </c>
      <c r="AB572" s="175">
        <v>-0.95181521309999995</v>
      </c>
      <c r="AC572" s="174">
        <v>0.29446806963</v>
      </c>
      <c r="AD572" s="152">
        <v>-1.8375081308000002E-2</v>
      </c>
      <c r="AE572" s="152">
        <v>-5.6633394196999996E-2</v>
      </c>
      <c r="AF572" s="178">
        <v>2.8829468</v>
      </c>
      <c r="AG572" s="177">
        <v>579796.44044999999</v>
      </c>
      <c r="AH572" s="177">
        <v>-132895.46427999999</v>
      </c>
      <c r="AI572" s="127">
        <v>0</v>
      </c>
      <c r="AJ572" s="127">
        <v>0</v>
      </c>
      <c r="AK572" s="127">
        <v>0</v>
      </c>
    </row>
    <row r="573" spans="1:37" ht="14.65" customHeight="1" x14ac:dyDescent="0.25">
      <c r="A573" s="39"/>
      <c r="B573" s="128">
        <v>13400077000109</v>
      </c>
      <c r="C573" s="124" t="s">
        <v>8155</v>
      </c>
      <c r="D573" s="121"/>
      <c r="E573" s="125" t="s">
        <v>7636</v>
      </c>
      <c r="F573" s="125" t="s">
        <v>160</v>
      </c>
      <c r="G573" s="125" t="s">
        <v>5024</v>
      </c>
      <c r="H573" s="126">
        <v>50000</v>
      </c>
      <c r="I573" s="126">
        <v>5000</v>
      </c>
      <c r="J573" s="126">
        <v>5000</v>
      </c>
      <c r="K573" s="125" t="s">
        <v>212</v>
      </c>
      <c r="L573" s="125" t="s">
        <v>212</v>
      </c>
      <c r="M573" s="152">
        <v>2E-3</v>
      </c>
      <c r="N573" s="127" t="s">
        <v>44</v>
      </c>
      <c r="O573" s="154">
        <v>40724</v>
      </c>
      <c r="P573" s="152">
        <v>2.3070523755000003E-2</v>
      </c>
      <c r="Q573" s="152">
        <v>6.0022386295000001E-2</v>
      </c>
      <c r="R573" s="152">
        <v>1.0280400530999999E-2</v>
      </c>
      <c r="S573" s="152">
        <v>7.5503849634999995E-2</v>
      </c>
      <c r="T573" s="152">
        <v>0.15963208261</v>
      </c>
      <c r="U573" s="152">
        <v>2.1849607115</v>
      </c>
      <c r="V573" s="152">
        <v>1.4713575795</v>
      </c>
      <c r="W573" s="152">
        <v>8.9687904526000006E-2</v>
      </c>
      <c r="X573" s="152">
        <v>0.29973420921999999</v>
      </c>
      <c r="Y573" s="152">
        <v>0.38059757767000002</v>
      </c>
      <c r="Z573" s="152">
        <v>7.8011975316000001E-2</v>
      </c>
      <c r="AA573" s="152">
        <v>0.11073254577</v>
      </c>
      <c r="AB573" s="175">
        <v>-1.1699945226999999</v>
      </c>
      <c r="AC573" s="174">
        <v>0.11639938516999999</v>
      </c>
      <c r="AD573" s="152">
        <v>-0.11048284343000001</v>
      </c>
      <c r="AE573" s="152">
        <v>-0.22770877048999999</v>
      </c>
      <c r="AF573" s="178">
        <v>3.8017493</v>
      </c>
      <c r="AG573" s="177">
        <v>110819.64169999999</v>
      </c>
      <c r="AH573" s="177">
        <v>8751.1817100000007</v>
      </c>
      <c r="AI573" s="127">
        <v>0</v>
      </c>
      <c r="AJ573" s="127">
        <v>0</v>
      </c>
      <c r="AK573" s="127">
        <v>0</v>
      </c>
    </row>
    <row r="574" spans="1:37" ht="14.65" customHeight="1" x14ac:dyDescent="0.25">
      <c r="A574" s="39"/>
      <c r="B574" s="128">
        <v>8702798000125</v>
      </c>
      <c r="C574" s="124" t="s">
        <v>8156</v>
      </c>
      <c r="D574" s="121"/>
      <c r="E574" s="125" t="s">
        <v>7636</v>
      </c>
      <c r="F574" s="125" t="s">
        <v>160</v>
      </c>
      <c r="G574" s="125" t="s">
        <v>5024</v>
      </c>
      <c r="H574" s="126">
        <v>50000</v>
      </c>
      <c r="I574" s="126">
        <v>5000</v>
      </c>
      <c r="J574" s="126">
        <v>5000</v>
      </c>
      <c r="K574" s="125" t="s">
        <v>212</v>
      </c>
      <c r="L574" s="125" t="s">
        <v>212</v>
      </c>
      <c r="M574" s="152">
        <v>2E-3</v>
      </c>
      <c r="N574" s="127" t="s">
        <v>44</v>
      </c>
      <c r="O574" s="154">
        <v>39454</v>
      </c>
      <c r="P574" s="152">
        <v>2.0681711056999997E-2</v>
      </c>
      <c r="Q574" s="152">
        <v>5.4924861531999998E-2</v>
      </c>
      <c r="R574" s="152">
        <v>4.08084513E-2</v>
      </c>
      <c r="S574" s="152">
        <v>0.11838505643</v>
      </c>
      <c r="T574" s="152">
        <v>0.21219269675999999</v>
      </c>
      <c r="U574" s="152">
        <v>1.9587212923999999</v>
      </c>
      <c r="V574" s="152">
        <v>1.3463995070000001</v>
      </c>
      <c r="W574" s="152">
        <v>0.35601963883000004</v>
      </c>
      <c r="X574" s="152">
        <v>0.46996347131999999</v>
      </c>
      <c r="Y574" s="152">
        <v>0.50591350474999996</v>
      </c>
      <c r="Z574" s="152">
        <v>5.2079237195000003E-2</v>
      </c>
      <c r="AA574" s="152">
        <v>7.0325418996999997E-2</v>
      </c>
      <c r="AB574" s="175">
        <v>-1.2532186351000001</v>
      </c>
      <c r="AC574" s="174">
        <v>0.23631981663000001</v>
      </c>
      <c r="AD574" s="152">
        <v>-6.3553764836000004E-2</v>
      </c>
      <c r="AE574" s="152">
        <v>-0.14071455824999998</v>
      </c>
      <c r="AF574" s="178">
        <v>6.3116933</v>
      </c>
      <c r="AG574" s="177">
        <v>197989.34542999999</v>
      </c>
      <c r="AH574" s="177">
        <v>-191487.54719000001</v>
      </c>
      <c r="AI574" s="127">
        <v>0</v>
      </c>
      <c r="AJ574" s="127">
        <v>0</v>
      </c>
      <c r="AK574" s="127">
        <v>0</v>
      </c>
    </row>
    <row r="575" spans="1:37" ht="14.65" customHeight="1" x14ac:dyDescent="0.25">
      <c r="A575" s="39"/>
      <c r="B575" s="128">
        <v>10986880000170</v>
      </c>
      <c r="C575" s="124" t="s">
        <v>8157</v>
      </c>
      <c r="D575" s="121"/>
      <c r="E575" s="125" t="s">
        <v>7636</v>
      </c>
      <c r="F575" s="125" t="s">
        <v>160</v>
      </c>
      <c r="G575" s="125" t="s">
        <v>3305</v>
      </c>
      <c r="H575" s="126">
        <v>50000</v>
      </c>
      <c r="I575" s="126">
        <v>0</v>
      </c>
      <c r="J575" s="126">
        <v>0</v>
      </c>
      <c r="K575" s="125" t="s">
        <v>212</v>
      </c>
      <c r="L575" s="125" t="s">
        <v>7564</v>
      </c>
      <c r="M575" s="152">
        <v>2E-3</v>
      </c>
      <c r="N575" s="127" t="s">
        <v>44</v>
      </c>
      <c r="O575" s="154">
        <v>40226</v>
      </c>
      <c r="P575" s="152">
        <v>2.0646314159E-2</v>
      </c>
      <c r="Q575" s="152">
        <v>5.4839932676E-2</v>
      </c>
      <c r="R575" s="152">
        <v>4.1698659535999993E-2</v>
      </c>
      <c r="S575" s="152">
        <v>0.11965805262</v>
      </c>
      <c r="T575" s="152">
        <v>0.21375261666000001</v>
      </c>
      <c r="U575" s="152">
        <v>1.9553689266999998</v>
      </c>
      <c r="V575" s="152">
        <v>1.3443176052000001</v>
      </c>
      <c r="W575" s="152">
        <v>0.36378596184000001</v>
      </c>
      <c r="X575" s="152">
        <v>0.47501699521000001</v>
      </c>
      <c r="Y575" s="152">
        <v>0.50963269281000001</v>
      </c>
      <c r="Z575" s="152">
        <v>5.1833102351999998E-2</v>
      </c>
      <c r="AA575" s="152">
        <v>7.2117399104000002E-2</v>
      </c>
      <c r="AB575" s="175">
        <v>-1.2438745589</v>
      </c>
      <c r="AC575" s="174">
        <v>0.17856671713</v>
      </c>
      <c r="AD575" s="152">
        <v>-6.2827309684999999E-2</v>
      </c>
      <c r="AE575" s="152">
        <v>-0.14568891240999998</v>
      </c>
      <c r="AF575" s="178">
        <v>4.6397126000000002</v>
      </c>
      <c r="AG575" s="177">
        <v>325130.52872</v>
      </c>
      <c r="AH575" s="177">
        <v>-80492.187179999994</v>
      </c>
      <c r="AI575" s="127">
        <v>0</v>
      </c>
      <c r="AJ575" s="127">
        <v>0</v>
      </c>
      <c r="AK575" s="127">
        <v>0</v>
      </c>
    </row>
    <row r="576" spans="1:37" ht="14.65" customHeight="1" x14ac:dyDescent="0.25">
      <c r="A576" s="39"/>
      <c r="B576" s="128">
        <v>10583957000161</v>
      </c>
      <c r="C576" s="124" t="s">
        <v>8158</v>
      </c>
      <c r="D576" s="121" t="s">
        <v>3266</v>
      </c>
      <c r="E576" s="125" t="s">
        <v>7636</v>
      </c>
      <c r="F576" s="125" t="s">
        <v>160</v>
      </c>
      <c r="G576" s="125" t="s">
        <v>3324</v>
      </c>
      <c r="H576" s="126">
        <v>100</v>
      </c>
      <c r="I576" s="126">
        <v>0</v>
      </c>
      <c r="J576" s="126">
        <v>0</v>
      </c>
      <c r="K576" s="125" t="s">
        <v>211</v>
      </c>
      <c r="L576" s="125" t="s">
        <v>211</v>
      </c>
      <c r="M576" s="152">
        <v>3.2000000000000002E-3</v>
      </c>
      <c r="N576" s="127" t="s">
        <v>44</v>
      </c>
      <c r="O576" s="154">
        <v>40057</v>
      </c>
      <c r="P576" s="152">
        <v>1.0075746540999998E-2</v>
      </c>
      <c r="Q576" s="152">
        <v>3.9487757338000001E-2</v>
      </c>
      <c r="R576" s="152">
        <v>0.10941564057000001</v>
      </c>
      <c r="S576" s="152">
        <v>0.24029886083000002</v>
      </c>
      <c r="T576" s="152">
        <v>0.40199548202000002</v>
      </c>
      <c r="U576" s="152">
        <v>0.95425273235000008</v>
      </c>
      <c r="V576" s="152">
        <v>0.96798235862000004</v>
      </c>
      <c r="W576" s="152">
        <v>0.95456003839999992</v>
      </c>
      <c r="X576" s="152">
        <v>0.95393532087999999</v>
      </c>
      <c r="Y576" s="152">
        <v>0.95844459448999997</v>
      </c>
      <c r="Z576" s="152">
        <v>8.0930348237E-4</v>
      </c>
      <c r="AA576" s="152">
        <v>2.125245978E-3</v>
      </c>
      <c r="AB576" s="175">
        <v>-12.046748536999999</v>
      </c>
      <c r="AC576" s="174">
        <v>-7.3332235867</v>
      </c>
      <c r="AD576" s="152">
        <v>0</v>
      </c>
      <c r="AE576" s="152">
        <v>-2.2289377633999997E-3</v>
      </c>
      <c r="AF576" s="178">
        <v>379.96832610000001</v>
      </c>
      <c r="AG576" s="177">
        <v>491591.64247999998</v>
      </c>
      <c r="AH576" s="177">
        <v>-129371.31712000001</v>
      </c>
      <c r="AI576" s="127">
        <v>0</v>
      </c>
      <c r="AJ576" s="127">
        <v>0</v>
      </c>
      <c r="AK576" s="127">
        <v>0</v>
      </c>
    </row>
    <row r="577" spans="1:37" ht="14.65" customHeight="1" x14ac:dyDescent="0.25">
      <c r="A577" s="39"/>
      <c r="B577" s="128">
        <v>32273523000106</v>
      </c>
      <c r="C577" s="124" t="s">
        <v>8159</v>
      </c>
      <c r="D577" s="121"/>
      <c r="E577" s="125" t="s">
        <v>7636</v>
      </c>
      <c r="F577" s="125" t="s">
        <v>112</v>
      </c>
      <c r="G577" s="125" t="s">
        <v>113</v>
      </c>
      <c r="H577" s="126">
        <v>10000</v>
      </c>
      <c r="I577" s="126">
        <v>1000</v>
      </c>
      <c r="J577" s="126">
        <v>1000</v>
      </c>
      <c r="K577" s="125" t="s">
        <v>210</v>
      </c>
      <c r="L577" s="125" t="s">
        <v>3314</v>
      </c>
      <c r="M577" s="152">
        <v>2.1299999999999999E-3</v>
      </c>
      <c r="N577" s="127" t="s">
        <v>44</v>
      </c>
      <c r="O577" s="154">
        <v>43539</v>
      </c>
      <c r="P577" s="152">
        <v>7.1404797303000006E-2</v>
      </c>
      <c r="Q577" s="152">
        <v>0.1559454384</v>
      </c>
      <c r="R577" s="152">
        <v>0.15178301303</v>
      </c>
      <c r="S577" s="152">
        <v>0.21975744800000002</v>
      </c>
      <c r="T577" s="152">
        <v>0.20279164686000001</v>
      </c>
      <c r="U577" s="152">
        <v>6.7625979529000002</v>
      </c>
      <c r="V577" s="152">
        <v>3.8227654203999997</v>
      </c>
      <c r="W577" s="152">
        <v>1.3241799617000001</v>
      </c>
      <c r="X577" s="152">
        <v>0.87239028493999993</v>
      </c>
      <c r="Y577" s="152">
        <v>0.48349935866000004</v>
      </c>
      <c r="Z577" s="152">
        <v>0.10858737199</v>
      </c>
      <c r="AA577" s="152">
        <v>0.20425780860000001</v>
      </c>
      <c r="AB577" s="175">
        <v>0.36464392880000002</v>
      </c>
      <c r="AC577" s="174">
        <v>-0.2308614772</v>
      </c>
      <c r="AD577" s="152">
        <v>-8.2359834780000002E-2</v>
      </c>
      <c r="AE577" s="152">
        <v>-0.45453826689000004</v>
      </c>
      <c r="AF577" s="178">
        <v>1.0857688000000001</v>
      </c>
      <c r="AG577" s="177">
        <v>10826.083280000001</v>
      </c>
      <c r="AH577" s="177">
        <v>-2280.5466900000001</v>
      </c>
      <c r="AI577" s="127">
        <v>0</v>
      </c>
      <c r="AJ577" s="127">
        <v>0</v>
      </c>
      <c r="AK577" s="127">
        <v>3.2716855991E-2</v>
      </c>
    </row>
    <row r="578" spans="1:37" ht="14.65" customHeight="1" x14ac:dyDescent="0.25">
      <c r="A578" s="39"/>
      <c r="B578" s="128">
        <v>28428137000160</v>
      </c>
      <c r="C578" s="124" t="s">
        <v>8160</v>
      </c>
      <c r="D578" s="121" t="s">
        <v>3310</v>
      </c>
      <c r="E578" s="125" t="s">
        <v>7636</v>
      </c>
      <c r="F578" s="125" t="s">
        <v>112</v>
      </c>
      <c r="G578" s="125" t="s">
        <v>113</v>
      </c>
      <c r="H578" s="126" t="s">
        <v>44</v>
      </c>
      <c r="I578" s="126" t="s">
        <v>44</v>
      </c>
      <c r="J578" s="126" t="s">
        <v>44</v>
      </c>
      <c r="K578" s="125" t="s">
        <v>210</v>
      </c>
      <c r="L578" s="125" t="s">
        <v>3314</v>
      </c>
      <c r="M578" s="152">
        <v>1.3000000000000001E-2</v>
      </c>
      <c r="N578" s="127" t="s">
        <v>44</v>
      </c>
      <c r="O578" s="154">
        <v>43039</v>
      </c>
      <c r="P578" s="152">
        <v>7.9891471872999997E-2</v>
      </c>
      <c r="Q578" s="152">
        <v>0.13346948212999998</v>
      </c>
      <c r="R578" s="152">
        <v>6.8211728302999999E-2</v>
      </c>
      <c r="S578" s="152">
        <v>0.25869585225000002</v>
      </c>
      <c r="T578" s="152">
        <v>0.13468597823</v>
      </c>
      <c r="U578" s="152">
        <v>7.5663530259000007</v>
      </c>
      <c r="V578" s="152">
        <v>3.2718015110000001</v>
      </c>
      <c r="W578" s="152">
        <v>0.59509033302000003</v>
      </c>
      <c r="X578" s="152">
        <v>1.0269674603000001</v>
      </c>
      <c r="Y578" s="152">
        <v>0.32112064330000001</v>
      </c>
      <c r="Z578" s="152">
        <v>0.12568607274999999</v>
      </c>
      <c r="AA578" s="152">
        <v>0.20757245326999998</v>
      </c>
      <c r="AB578" s="175">
        <v>-0.27224004420999998</v>
      </c>
      <c r="AC578" s="174">
        <v>-5.4397290405E-2</v>
      </c>
      <c r="AD578" s="152">
        <v>-0.12778157885999999</v>
      </c>
      <c r="AE578" s="152">
        <v>-0.47359687088999997</v>
      </c>
      <c r="AF578" s="178">
        <v>1.4072960999999999</v>
      </c>
      <c r="AG578" s="177">
        <v>26610.13881</v>
      </c>
      <c r="AH578" s="177">
        <v>-8903.5213299999996</v>
      </c>
      <c r="AI578" s="127">
        <v>5.4696572310999997E-6</v>
      </c>
      <c r="AJ578" s="127">
        <v>0</v>
      </c>
      <c r="AK578" s="127">
        <v>0.10058967907999999</v>
      </c>
    </row>
    <row r="579" spans="1:37" ht="14.65" customHeight="1" x14ac:dyDescent="0.25">
      <c r="A579" s="39"/>
      <c r="B579" s="128">
        <v>37527569000110</v>
      </c>
      <c r="C579" s="124" t="s">
        <v>8161</v>
      </c>
      <c r="D579" s="121"/>
      <c r="E579" s="125" t="s">
        <v>7636</v>
      </c>
      <c r="F579" s="125" t="s">
        <v>112</v>
      </c>
      <c r="G579" s="125" t="s">
        <v>4570</v>
      </c>
      <c r="H579" s="126" t="s">
        <v>44</v>
      </c>
      <c r="I579" s="126" t="s">
        <v>44</v>
      </c>
      <c r="J579" s="126" t="s">
        <v>44</v>
      </c>
      <c r="K579" s="125" t="s">
        <v>7743</v>
      </c>
      <c r="L579" s="125" t="s">
        <v>7743</v>
      </c>
      <c r="M579" s="152">
        <v>1.1200000000000002E-2</v>
      </c>
      <c r="N579" s="127" t="s">
        <v>44</v>
      </c>
      <c r="O579" s="154">
        <v>44049</v>
      </c>
      <c r="P579" s="152">
        <v>-4.5219814256000001E-3</v>
      </c>
      <c r="Q579" s="152">
        <v>-0.10316729932999999</v>
      </c>
      <c r="R579" s="152">
        <v>0.19595020422000001</v>
      </c>
      <c r="S579" s="152">
        <v>0.46852017545000002</v>
      </c>
      <c r="T579" s="152">
        <v>0.46560575536999999</v>
      </c>
      <c r="U579" s="152">
        <v>-0.42826733618000001</v>
      </c>
      <c r="V579" s="152">
        <v>-2.5289895520000001</v>
      </c>
      <c r="W579" s="152">
        <v>1.7095017996000001</v>
      </c>
      <c r="X579" s="152">
        <v>1.8599253544000001</v>
      </c>
      <c r="Y579" s="152">
        <v>1.1101053105000001</v>
      </c>
      <c r="Z579" s="152">
        <v>0.15997658478999999</v>
      </c>
      <c r="AA579" s="152">
        <v>0.1767346229</v>
      </c>
      <c r="AB579" s="175">
        <v>0.54440366528999995</v>
      </c>
      <c r="AC579" s="174">
        <v>2.0493229924999998E-2</v>
      </c>
      <c r="AD579" s="152">
        <v>-0.17633651084000002</v>
      </c>
      <c r="AE579" s="152">
        <v>-0.35802043189999999</v>
      </c>
      <c r="AF579" s="178">
        <v>1.4577803</v>
      </c>
      <c r="AG579" s="177">
        <v>327294.48751000001</v>
      </c>
      <c r="AH579" s="177">
        <v>232700.84912</v>
      </c>
      <c r="AI579" s="127">
        <v>0</v>
      </c>
      <c r="AJ579" s="127">
        <v>0</v>
      </c>
      <c r="AK579" s="127">
        <v>0.95765469301999995</v>
      </c>
    </row>
    <row r="580" spans="1:37" ht="14.65" customHeight="1" x14ac:dyDescent="0.25">
      <c r="A580" s="39"/>
      <c r="B580" s="128">
        <v>13401215000166</v>
      </c>
      <c r="C580" s="124" t="s">
        <v>8162</v>
      </c>
      <c r="D580" s="121"/>
      <c r="E580" s="125" t="s">
        <v>7636</v>
      </c>
      <c r="F580" s="125" t="s">
        <v>112</v>
      </c>
      <c r="G580" s="125" t="s">
        <v>113</v>
      </c>
      <c r="H580" s="126">
        <v>20000</v>
      </c>
      <c r="I580" s="126">
        <v>1000</v>
      </c>
      <c r="J580" s="126">
        <v>1000</v>
      </c>
      <c r="K580" s="125" t="s">
        <v>212</v>
      </c>
      <c r="L580" s="125" t="s">
        <v>220</v>
      </c>
      <c r="M580" s="152">
        <v>1.4999999999999999E-2</v>
      </c>
      <c r="N580" s="127" t="s">
        <v>44</v>
      </c>
      <c r="O580" s="154">
        <v>40905</v>
      </c>
      <c r="P580" s="152">
        <v>-1.7050556953000001E-3</v>
      </c>
      <c r="Q580" s="152">
        <v>-0.14372552808</v>
      </c>
      <c r="R580" s="152">
        <v>0.20832670679999998</v>
      </c>
      <c r="S580" s="152">
        <v>0.52804887894999997</v>
      </c>
      <c r="T580" s="152">
        <v>0.54771124085</v>
      </c>
      <c r="U580" s="152">
        <v>-0.16148223354999999</v>
      </c>
      <c r="V580" s="152">
        <v>-3.5232128904</v>
      </c>
      <c r="W580" s="152">
        <v>1.8174764429999999</v>
      </c>
      <c r="X580" s="152">
        <v>2.0962416344000001</v>
      </c>
      <c r="Y580" s="152">
        <v>1.3058626318</v>
      </c>
      <c r="Z580" s="152">
        <v>0.19447287208</v>
      </c>
      <c r="AA580" s="152">
        <v>0.18005111515</v>
      </c>
      <c r="AB580" s="175">
        <v>0.54000553103000004</v>
      </c>
      <c r="AC580" s="174">
        <v>0.64576949991999999</v>
      </c>
      <c r="AD580" s="152">
        <v>-0.22145420608999999</v>
      </c>
      <c r="AE580" s="152">
        <v>-0.32132754763999999</v>
      </c>
      <c r="AF580" s="178">
        <v>11.4407304</v>
      </c>
      <c r="AG580" s="177">
        <v>308715.02386000002</v>
      </c>
      <c r="AH580" s="177">
        <v>-57516.545591000002</v>
      </c>
      <c r="AI580" s="127">
        <v>0</v>
      </c>
      <c r="AJ580" s="127">
        <v>0</v>
      </c>
      <c r="AK580" s="127">
        <v>0.14276514451</v>
      </c>
    </row>
    <row r="581" spans="1:37" ht="14.65" customHeight="1" x14ac:dyDescent="0.25">
      <c r="A581" s="39"/>
      <c r="B581" s="128">
        <v>7194559000149</v>
      </c>
      <c r="C581" s="124" t="s">
        <v>8163</v>
      </c>
      <c r="D581" s="121" t="s">
        <v>3266</v>
      </c>
      <c r="E581" s="125" t="s">
        <v>7636</v>
      </c>
      <c r="F581" s="125" t="s">
        <v>112</v>
      </c>
      <c r="G581" s="125" t="s">
        <v>6915</v>
      </c>
      <c r="H581" s="126">
        <v>300</v>
      </c>
      <c r="I581" s="126">
        <v>0</v>
      </c>
      <c r="J581" s="126">
        <v>300</v>
      </c>
      <c r="K581" s="125" t="s">
        <v>212</v>
      </c>
      <c r="L581" s="125" t="s">
        <v>219</v>
      </c>
      <c r="M581" s="152">
        <v>1.4999999999999999E-2</v>
      </c>
      <c r="N581" s="127" t="s">
        <v>44</v>
      </c>
      <c r="O581" s="154">
        <v>38614</v>
      </c>
      <c r="P581" s="152">
        <v>2.4315643924999998E-2</v>
      </c>
      <c r="Q581" s="152">
        <v>0.10185984254</v>
      </c>
      <c r="R581" s="152">
        <v>5.5026137945000005E-2</v>
      </c>
      <c r="S581" s="152">
        <v>0.27029618972000002</v>
      </c>
      <c r="T581" s="152">
        <v>0.20651640958</v>
      </c>
      <c r="U581" s="152">
        <v>2.3028834201000001</v>
      </c>
      <c r="V581" s="152">
        <v>2.4969392358999998</v>
      </c>
      <c r="W581" s="152">
        <v>0.48005707477999998</v>
      </c>
      <c r="X581" s="152">
        <v>1.0730183305000001</v>
      </c>
      <c r="Y581" s="152">
        <v>0.49238000247999997</v>
      </c>
      <c r="Z581" s="152">
        <v>0.14466893471</v>
      </c>
      <c r="AA581" s="152">
        <v>0.26366831335000002</v>
      </c>
      <c r="AB581" s="175">
        <v>-0.30234850401000002</v>
      </c>
      <c r="AC581" s="174">
        <v>4.7853559007000002E-2</v>
      </c>
      <c r="AD581" s="152">
        <v>-0.13013506358000002</v>
      </c>
      <c r="AE581" s="152">
        <v>-0.60925121424999995</v>
      </c>
      <c r="AF581" s="178">
        <v>4.3561392000000003</v>
      </c>
      <c r="AG581" s="177">
        <v>10584.23573</v>
      </c>
      <c r="AH581" s="177">
        <v>-1335.5609999999999</v>
      </c>
      <c r="AI581" s="127">
        <v>0</v>
      </c>
      <c r="AJ581" s="127">
        <v>0</v>
      </c>
      <c r="AK581" s="127">
        <v>0</v>
      </c>
    </row>
    <row r="582" spans="1:37" ht="14.65" customHeight="1" x14ac:dyDescent="0.25">
      <c r="A582" s="39"/>
      <c r="B582" s="128">
        <v>7187570000181</v>
      </c>
      <c r="C582" s="124" t="s">
        <v>8164</v>
      </c>
      <c r="D582" s="121"/>
      <c r="E582" s="125" t="s">
        <v>7636</v>
      </c>
      <c r="F582" s="125" t="s">
        <v>160</v>
      </c>
      <c r="G582" s="125" t="s">
        <v>3328</v>
      </c>
      <c r="H582" s="126">
        <v>50000</v>
      </c>
      <c r="I582" s="126">
        <v>1000</v>
      </c>
      <c r="J582" s="126">
        <v>15</v>
      </c>
      <c r="K582" s="125" t="s">
        <v>211</v>
      </c>
      <c r="L582" s="125" t="s">
        <v>211</v>
      </c>
      <c r="M582" s="152">
        <v>9.0000000000000011E-3</v>
      </c>
      <c r="N582" s="127" t="s">
        <v>44</v>
      </c>
      <c r="O582" s="154">
        <v>38454</v>
      </c>
      <c r="P582" s="152">
        <v>9.4392963673999991E-3</v>
      </c>
      <c r="Q582" s="152">
        <v>3.6694861757E-2</v>
      </c>
      <c r="R582" s="152">
        <v>0.10107818262</v>
      </c>
      <c r="S582" s="152">
        <v>0.22216686342</v>
      </c>
      <c r="T582" s="152">
        <v>0.36955520573</v>
      </c>
      <c r="U582" s="152">
        <v>0.89397587699000003</v>
      </c>
      <c r="V582" s="152">
        <v>0.89951876803999997</v>
      </c>
      <c r="W582" s="152">
        <v>0.88182268437999989</v>
      </c>
      <c r="X582" s="152">
        <v>0.88195515122000001</v>
      </c>
      <c r="Y582" s="152">
        <v>0.88109992558000005</v>
      </c>
      <c r="Z582" s="152">
        <v>9.3045179936999999E-4</v>
      </c>
      <c r="AA582" s="152">
        <v>2.2916037945000002E-3</v>
      </c>
      <c r="AB582" s="175">
        <v>-19.418495572000001</v>
      </c>
      <c r="AC582" s="174">
        <v>-14.907382392000001</v>
      </c>
      <c r="AD582" s="152">
        <v>0</v>
      </c>
      <c r="AE582" s="152">
        <v>-4.1894449232999995E-3</v>
      </c>
      <c r="AF582" s="178">
        <v>5.9809565999999998</v>
      </c>
      <c r="AG582" s="177">
        <v>67916.964840000001</v>
      </c>
      <c r="AH582" s="177">
        <v>-7081.9226999000002</v>
      </c>
      <c r="AI582" s="127">
        <v>0</v>
      </c>
      <c r="AJ582" s="127">
        <v>0</v>
      </c>
      <c r="AK582" s="127">
        <v>0</v>
      </c>
    </row>
    <row r="583" spans="1:37" ht="14.65" customHeight="1" x14ac:dyDescent="0.25">
      <c r="A583" s="39"/>
      <c r="B583" s="128">
        <v>13397466000114</v>
      </c>
      <c r="C583" s="124" t="s">
        <v>8165</v>
      </c>
      <c r="D583" s="121"/>
      <c r="E583" s="125" t="s">
        <v>7636</v>
      </c>
      <c r="F583" s="125" t="s">
        <v>160</v>
      </c>
      <c r="G583" s="125" t="s">
        <v>3324</v>
      </c>
      <c r="H583" s="126">
        <v>200</v>
      </c>
      <c r="I583" s="126">
        <v>200</v>
      </c>
      <c r="J583" s="126">
        <v>100</v>
      </c>
      <c r="K583" s="125" t="s">
        <v>211</v>
      </c>
      <c r="L583" s="125" t="s">
        <v>211</v>
      </c>
      <c r="M583" s="152">
        <v>1.4999999999999999E-2</v>
      </c>
      <c r="N583" s="127" t="s">
        <v>44</v>
      </c>
      <c r="O583" s="154">
        <v>40955</v>
      </c>
      <c r="P583" s="152">
        <v>8.8367969602000003E-3</v>
      </c>
      <c r="Q583" s="152">
        <v>3.3441882595E-2</v>
      </c>
      <c r="R583" s="152">
        <v>9.1728458016999997E-2</v>
      </c>
      <c r="S583" s="152">
        <v>0.20153603219000002</v>
      </c>
      <c r="T583" s="152">
        <v>0.33185986145999996</v>
      </c>
      <c r="U583" s="152">
        <v>0.83691442718000009</v>
      </c>
      <c r="V583" s="152">
        <v>0.81977692766999999</v>
      </c>
      <c r="W583" s="152">
        <v>0.80025414964999997</v>
      </c>
      <c r="X583" s="152">
        <v>0.80005514328999994</v>
      </c>
      <c r="Y583" s="152">
        <v>0.79122603256000001</v>
      </c>
      <c r="Z583" s="152">
        <v>7.3948848308E-4</v>
      </c>
      <c r="AA583" s="152">
        <v>2.0667370624E-3</v>
      </c>
      <c r="AB583" s="175">
        <v>-89.180256275999994</v>
      </c>
      <c r="AC583" s="174">
        <v>-81.059055895</v>
      </c>
      <c r="AD583" s="152">
        <v>0</v>
      </c>
      <c r="AE583" s="152">
        <v>-2.4745733456999999E-4</v>
      </c>
      <c r="AF583" s="178">
        <v>2.2962780999999999</v>
      </c>
      <c r="AG583" s="177">
        <v>1819148.8075000001</v>
      </c>
      <c r="AH583" s="177">
        <v>72781.833671</v>
      </c>
      <c r="AI583" s="127">
        <v>0</v>
      </c>
      <c r="AJ583" s="127">
        <v>0</v>
      </c>
      <c r="AK583" s="127">
        <v>0</v>
      </c>
    </row>
    <row r="584" spans="1:37" ht="14.65" customHeight="1" x14ac:dyDescent="0.25">
      <c r="A584" s="39"/>
      <c r="B584" s="128">
        <v>44274086000116</v>
      </c>
      <c r="C584" s="124" t="s">
        <v>8166</v>
      </c>
      <c r="D584" s="121"/>
      <c r="E584" s="125" t="s">
        <v>7636</v>
      </c>
      <c r="F584" s="125" t="s">
        <v>112</v>
      </c>
      <c r="G584" s="125" t="s">
        <v>4570</v>
      </c>
      <c r="H584" s="126" t="s">
        <v>44</v>
      </c>
      <c r="I584" s="126" t="s">
        <v>44</v>
      </c>
      <c r="J584" s="126" t="s">
        <v>44</v>
      </c>
      <c r="K584" s="125" t="s">
        <v>211</v>
      </c>
      <c r="L584" s="125" t="s">
        <v>211</v>
      </c>
      <c r="M584" s="152">
        <v>4.5000000000000005E-3</v>
      </c>
      <c r="N584" s="127" t="s">
        <v>44</v>
      </c>
      <c r="O584" s="154">
        <v>44560</v>
      </c>
      <c r="P584" s="152">
        <v>1.201190897E-2</v>
      </c>
      <c r="Q584" s="152">
        <v>-5.9863829846999999E-4</v>
      </c>
      <c r="R584" s="152">
        <v>0.13424628588999998</v>
      </c>
      <c r="S584" s="152">
        <v>0.33462383827999997</v>
      </c>
      <c r="T584" s="152">
        <v>0.42728176765000003</v>
      </c>
      <c r="U584" s="152">
        <v>1.1376225977999999</v>
      </c>
      <c r="V584" s="152">
        <v>-1.4674708090999999E-2</v>
      </c>
      <c r="W584" s="152">
        <v>1.1711866708000001</v>
      </c>
      <c r="X584" s="152">
        <v>1.3283854007</v>
      </c>
      <c r="Y584" s="152">
        <v>1.0187325948000001</v>
      </c>
      <c r="Z584" s="152">
        <v>0.12619869123000002</v>
      </c>
      <c r="AA584" s="152">
        <v>0.14324695507999999</v>
      </c>
      <c r="AB584" s="175">
        <v>0.20537410832</v>
      </c>
      <c r="AC584" s="174">
        <v>-0.2072696352</v>
      </c>
      <c r="AD584" s="152">
        <v>-0.1515010852</v>
      </c>
      <c r="AE584" s="152">
        <v>-0.2168863</v>
      </c>
      <c r="AF584" s="178">
        <v>1.2829782999999999</v>
      </c>
      <c r="AG584" s="177">
        <v>57391.350339999997</v>
      </c>
      <c r="AH584" s="177">
        <v>4338.7319100000004</v>
      </c>
      <c r="AI584" s="127">
        <v>0</v>
      </c>
      <c r="AJ584" s="127">
        <v>0</v>
      </c>
      <c r="AK584" s="127">
        <v>0.94467937973999994</v>
      </c>
    </row>
    <row r="585" spans="1:37" ht="14.65" customHeight="1" x14ac:dyDescent="0.25">
      <c r="A585" s="39"/>
      <c r="B585" s="128">
        <v>32744771000180</v>
      </c>
      <c r="C585" s="124" t="s">
        <v>8167</v>
      </c>
      <c r="D585" s="121"/>
      <c r="E585" s="125" t="s">
        <v>7636</v>
      </c>
      <c r="F585" s="125" t="s">
        <v>112</v>
      </c>
      <c r="G585" s="125" t="s">
        <v>4570</v>
      </c>
      <c r="H585" s="126" t="s">
        <v>44</v>
      </c>
      <c r="I585" s="126" t="s">
        <v>44</v>
      </c>
      <c r="J585" s="126" t="s">
        <v>44</v>
      </c>
      <c r="K585" s="125" t="s">
        <v>211</v>
      </c>
      <c r="L585" s="125" t="s">
        <v>211</v>
      </c>
      <c r="M585" s="152">
        <v>4.1999999999999997E-3</v>
      </c>
      <c r="N585" s="127" t="s">
        <v>44</v>
      </c>
      <c r="O585" s="154">
        <v>43843</v>
      </c>
      <c r="P585" s="152">
        <v>-4.4662065893000006E-3</v>
      </c>
      <c r="Q585" s="152">
        <v>-0.10298885555999999</v>
      </c>
      <c r="R585" s="152">
        <v>0.19680646058000001</v>
      </c>
      <c r="S585" s="152">
        <v>0.47239155502000002</v>
      </c>
      <c r="T585" s="152">
        <v>0.47058768356999997</v>
      </c>
      <c r="U585" s="152">
        <v>-0.42298501891000001</v>
      </c>
      <c r="V585" s="152">
        <v>-2.5246152742000003</v>
      </c>
      <c r="W585" s="152">
        <v>1.7169719208000001</v>
      </c>
      <c r="X585" s="152">
        <v>1.8752939072000001</v>
      </c>
      <c r="Y585" s="152">
        <v>1.1219833100000001</v>
      </c>
      <c r="Z585" s="152">
        <v>0.15994475991000001</v>
      </c>
      <c r="AA585" s="152">
        <v>0.18386854670999997</v>
      </c>
      <c r="AB585" s="175">
        <v>0.54936114667000002</v>
      </c>
      <c r="AC585" s="174">
        <v>0.32023813882000002</v>
      </c>
      <c r="AD585" s="152">
        <v>-0.17616139010000001</v>
      </c>
      <c r="AE585" s="152">
        <v>-0.35754945464999999</v>
      </c>
      <c r="AF585" s="178">
        <v>1.9442102999999999</v>
      </c>
      <c r="AG585" s="177">
        <v>399042.42731</v>
      </c>
      <c r="AH585" s="177">
        <v>207486.83233</v>
      </c>
      <c r="AI585" s="127">
        <v>0</v>
      </c>
      <c r="AJ585" s="127">
        <v>0</v>
      </c>
      <c r="AK585" s="127">
        <v>0.95760078187999997</v>
      </c>
    </row>
    <row r="586" spans="1:37" ht="14.65" customHeight="1" x14ac:dyDescent="0.25">
      <c r="A586" s="39"/>
      <c r="B586" s="128">
        <v>13896161000157</v>
      </c>
      <c r="C586" s="124" t="s">
        <v>8168</v>
      </c>
      <c r="D586" s="121" t="s">
        <v>3266</v>
      </c>
      <c r="E586" s="125" t="s">
        <v>7636</v>
      </c>
      <c r="F586" s="125" t="s">
        <v>112</v>
      </c>
      <c r="G586" s="125" t="s">
        <v>113</v>
      </c>
      <c r="H586" s="126" t="s">
        <v>44</v>
      </c>
      <c r="I586" s="126" t="s">
        <v>44</v>
      </c>
      <c r="J586" s="126" t="s">
        <v>44</v>
      </c>
      <c r="K586" s="125" t="s">
        <v>211</v>
      </c>
      <c r="L586" s="125" t="s">
        <v>7564</v>
      </c>
      <c r="M586" s="152">
        <v>4.5000000000000005E-3</v>
      </c>
      <c r="N586" s="127" t="s">
        <v>44</v>
      </c>
      <c r="O586" s="154">
        <v>40903</v>
      </c>
      <c r="P586" s="152">
        <v>8.5300058247000002E-2</v>
      </c>
      <c r="Q586" s="152">
        <v>0.16542548448000002</v>
      </c>
      <c r="R586" s="152">
        <v>6.7613709433999997E-2</v>
      </c>
      <c r="S586" s="152">
        <v>0.27605659451000003</v>
      </c>
      <c r="T586" s="152">
        <v>0.31489694241999999</v>
      </c>
      <c r="U586" s="152">
        <v>8.0785888492000009</v>
      </c>
      <c r="V586" s="152">
        <v>4.0551543424999998</v>
      </c>
      <c r="W586" s="152">
        <v>0.58987311808999998</v>
      </c>
      <c r="X586" s="152">
        <v>1.0958859112000001</v>
      </c>
      <c r="Y586" s="152">
        <v>0.75078274703000003</v>
      </c>
      <c r="Z586" s="152">
        <v>0.13605145299999999</v>
      </c>
      <c r="AA586" s="152">
        <v>0.17064856798</v>
      </c>
      <c r="AB586" s="175">
        <v>-0.24586560495000001</v>
      </c>
      <c r="AC586" s="174">
        <v>0.12023007039</v>
      </c>
      <c r="AD586" s="152">
        <v>-0.1643035558</v>
      </c>
      <c r="AE586" s="152">
        <v>-0.41631444772999998</v>
      </c>
      <c r="AF586" s="178">
        <v>3.4700199999999999</v>
      </c>
      <c r="AG586" s="177">
        <v>212278.72974000001</v>
      </c>
      <c r="AH586" s="177">
        <v>-80444.008679999999</v>
      </c>
      <c r="AI586" s="127">
        <v>1.3781707115999998E-2</v>
      </c>
      <c r="AJ586" s="127">
        <v>0</v>
      </c>
      <c r="AK586" s="127">
        <v>0.16535934219000001</v>
      </c>
    </row>
    <row r="587" spans="1:37" ht="14.65" customHeight="1" x14ac:dyDescent="0.25">
      <c r="A587" s="39"/>
      <c r="B587" s="128">
        <v>55986610000106</v>
      </c>
      <c r="C587" s="124" t="s">
        <v>8169</v>
      </c>
      <c r="D587" s="121"/>
      <c r="E587" s="125" t="s">
        <v>7636</v>
      </c>
      <c r="F587" s="125" t="s">
        <v>160</v>
      </c>
      <c r="G587" s="125" t="s">
        <v>3305</v>
      </c>
      <c r="H587" s="126" t="s">
        <v>44</v>
      </c>
      <c r="I587" s="126" t="s">
        <v>44</v>
      </c>
      <c r="J587" s="126" t="s">
        <v>44</v>
      </c>
      <c r="K587" s="125" t="s">
        <v>211</v>
      </c>
      <c r="L587" s="125" t="s">
        <v>211</v>
      </c>
      <c r="M587" s="152">
        <v>3.4999999999999996E-3</v>
      </c>
      <c r="N587" s="127" t="s">
        <v>44</v>
      </c>
      <c r="O587" s="154">
        <v>45504</v>
      </c>
      <c r="P587" s="152">
        <v>1.0859770064000001E-2</v>
      </c>
      <c r="Q587" s="152">
        <v>4.3051938928000001E-2</v>
      </c>
      <c r="R587" s="152" t="s">
        <v>44</v>
      </c>
      <c r="S587" s="152" t="s">
        <v>44</v>
      </c>
      <c r="T587" s="152" t="s">
        <v>44</v>
      </c>
      <c r="U587" s="152">
        <v>1.0285059488000001</v>
      </c>
      <c r="V587" s="152">
        <v>1.0553528534999999</v>
      </c>
      <c r="W587" s="152" t="s">
        <v>44</v>
      </c>
      <c r="X587" s="152" t="s">
        <v>44</v>
      </c>
      <c r="Y587" s="152" t="s">
        <v>44</v>
      </c>
      <c r="Z587" s="152" t="s">
        <v>44</v>
      </c>
      <c r="AA587" s="152">
        <v>6.1537085549E-3</v>
      </c>
      <c r="AB587" s="175" t="s">
        <v>44</v>
      </c>
      <c r="AC587" s="174">
        <v>-0.32931107513000002</v>
      </c>
      <c r="AD587" s="152">
        <v>-9.8993597250999999E-4</v>
      </c>
      <c r="AE587" s="152">
        <v>-9.8993597250999999E-4</v>
      </c>
      <c r="AF587" s="178">
        <v>1.0852824000000001</v>
      </c>
      <c r="AG587" s="177">
        <v>85949.902600000001</v>
      </c>
      <c r="AH587" s="177">
        <v>50867.492870000002</v>
      </c>
      <c r="AI587" s="127">
        <v>0.47253847671000004</v>
      </c>
      <c r="AJ587" s="127">
        <v>2.8253726441999999E-2</v>
      </c>
      <c r="AK587" s="127">
        <v>0</v>
      </c>
    </row>
    <row r="588" spans="1:37" ht="14.65" customHeight="1" x14ac:dyDescent="0.25">
      <c r="A588" s="39"/>
      <c r="B588" s="128">
        <v>20216233000133</v>
      </c>
      <c r="C588" s="124" t="s">
        <v>8170</v>
      </c>
      <c r="D588" s="121"/>
      <c r="E588" s="125" t="s">
        <v>7636</v>
      </c>
      <c r="F588" s="125" t="s">
        <v>160</v>
      </c>
      <c r="G588" s="125" t="s">
        <v>3305</v>
      </c>
      <c r="H588" s="126" t="s">
        <v>44</v>
      </c>
      <c r="I588" s="126" t="s">
        <v>44</v>
      </c>
      <c r="J588" s="126" t="s">
        <v>44</v>
      </c>
      <c r="K588" s="125" t="s">
        <v>211</v>
      </c>
      <c r="L588" s="125" t="s">
        <v>211</v>
      </c>
      <c r="M588" s="152">
        <v>2.5000000000000001E-3</v>
      </c>
      <c r="N588" s="127" t="s">
        <v>44</v>
      </c>
      <c r="O588" s="154">
        <v>41850</v>
      </c>
      <c r="P588" s="152">
        <v>1.1196111583999999E-2</v>
      </c>
      <c r="Q588" s="152">
        <v>4.5221911932000002E-2</v>
      </c>
      <c r="R588" s="152">
        <v>0.12644662362</v>
      </c>
      <c r="S588" s="152">
        <v>0.29481197831</v>
      </c>
      <c r="T588" s="152">
        <v>0.46891744835999999</v>
      </c>
      <c r="U588" s="152">
        <v>1.0603601457</v>
      </c>
      <c r="V588" s="152">
        <v>1.1085464437999999</v>
      </c>
      <c r="W588" s="152">
        <v>1.1031411347</v>
      </c>
      <c r="X588" s="152">
        <v>1.170340792</v>
      </c>
      <c r="Y588" s="152">
        <v>1.1180011063000002</v>
      </c>
      <c r="Z588" s="152">
        <v>2.0444679872999999E-3</v>
      </c>
      <c r="AA588" s="152">
        <v>4.7851375249000003E-3</v>
      </c>
      <c r="AB588" s="175">
        <v>5.4431189206999999</v>
      </c>
      <c r="AC588" s="174">
        <v>0.93908909879000002</v>
      </c>
      <c r="AD588" s="152">
        <v>-6.7588211276999995E-5</v>
      </c>
      <c r="AE588" s="152">
        <v>-2.1032393416000002E-2</v>
      </c>
      <c r="AF588" s="178">
        <v>2.7493675</v>
      </c>
      <c r="AG588" s="177">
        <v>1363893.6395</v>
      </c>
      <c r="AH588" s="177">
        <v>-555717.67828999995</v>
      </c>
      <c r="AI588" s="127">
        <v>0.43769184049000004</v>
      </c>
      <c r="AJ588" s="127">
        <v>0.26782061723</v>
      </c>
      <c r="AK588" s="127">
        <v>0</v>
      </c>
    </row>
    <row r="589" spans="1:37" ht="14.65" customHeight="1" x14ac:dyDescent="0.25">
      <c r="A589" s="39"/>
      <c r="B589" s="128">
        <v>32742225000100</v>
      </c>
      <c r="C589" s="124" t="s">
        <v>8171</v>
      </c>
      <c r="D589" s="121"/>
      <c r="E589" s="125" t="s">
        <v>7636</v>
      </c>
      <c r="F589" s="125" t="s">
        <v>160</v>
      </c>
      <c r="G589" s="125" t="s">
        <v>3305</v>
      </c>
      <c r="H589" s="126" t="s">
        <v>44</v>
      </c>
      <c r="I589" s="126" t="s">
        <v>44</v>
      </c>
      <c r="J589" s="126" t="s">
        <v>44</v>
      </c>
      <c r="K589" s="125" t="s">
        <v>211</v>
      </c>
      <c r="L589" s="125" t="s">
        <v>212</v>
      </c>
      <c r="M589" s="152">
        <v>2E-3</v>
      </c>
      <c r="N589" s="127" t="s">
        <v>44</v>
      </c>
      <c r="O589" s="154">
        <v>43795</v>
      </c>
      <c r="P589" s="152">
        <v>2.2264721072000001E-2</v>
      </c>
      <c r="Q589" s="152">
        <v>5.8226478392E-2</v>
      </c>
      <c r="R589" s="152">
        <v>2.5989210214999999E-2</v>
      </c>
      <c r="S589" s="152">
        <v>9.6067817528999996E-2</v>
      </c>
      <c r="T589" s="152">
        <v>0.19328658418</v>
      </c>
      <c r="U589" s="152">
        <v>2.1086448365999999</v>
      </c>
      <c r="V589" s="152">
        <v>1.4273336266000001</v>
      </c>
      <c r="W589" s="152">
        <v>0.22673414304</v>
      </c>
      <c r="X589" s="152">
        <v>0.38136878394999996</v>
      </c>
      <c r="Y589" s="152">
        <v>0.46083722351</v>
      </c>
      <c r="Z589" s="152">
        <v>6.5598629332999994E-2</v>
      </c>
      <c r="AA589" s="152">
        <v>7.4311966586999997E-2</v>
      </c>
      <c r="AB589" s="175">
        <v>-1.1874960320000001</v>
      </c>
      <c r="AC589" s="174">
        <v>-0.41083288155999997</v>
      </c>
      <c r="AD589" s="152">
        <v>-8.5573380962000012E-2</v>
      </c>
      <c r="AE589" s="152">
        <v>-0.13147964229</v>
      </c>
      <c r="AF589" s="178">
        <v>1.3175144000000001</v>
      </c>
      <c r="AG589" s="177">
        <v>414709.27426999999</v>
      </c>
      <c r="AH589" s="177">
        <v>-115811.85515</v>
      </c>
      <c r="AI589" s="127">
        <v>0</v>
      </c>
      <c r="AJ589" s="127">
        <v>0</v>
      </c>
      <c r="AK589" s="127">
        <v>0</v>
      </c>
    </row>
    <row r="590" spans="1:37" ht="14.65" customHeight="1" x14ac:dyDescent="0.25">
      <c r="A590" s="39"/>
      <c r="B590" s="128">
        <v>17999931000148</v>
      </c>
      <c r="C590" s="124" t="s">
        <v>8172</v>
      </c>
      <c r="D590" s="121"/>
      <c r="E590" s="125" t="s">
        <v>7636</v>
      </c>
      <c r="F590" s="125" t="s">
        <v>112</v>
      </c>
      <c r="G590" s="125" t="s">
        <v>113</v>
      </c>
      <c r="H590" s="126" t="s">
        <v>44</v>
      </c>
      <c r="I590" s="126" t="s">
        <v>44</v>
      </c>
      <c r="J590" s="126" t="s">
        <v>44</v>
      </c>
      <c r="K590" s="125" t="s">
        <v>211</v>
      </c>
      <c r="L590" s="125" t="s">
        <v>212</v>
      </c>
      <c r="M590" s="152">
        <v>4.5000000000000005E-3</v>
      </c>
      <c r="N590" s="127" t="s">
        <v>44</v>
      </c>
      <c r="O590" s="154">
        <v>41453</v>
      </c>
      <c r="P590" s="152">
        <v>0.10973859195999999</v>
      </c>
      <c r="Q590" s="152">
        <v>0.18301000407000001</v>
      </c>
      <c r="R590" s="152">
        <v>8.2959305410000003E-2</v>
      </c>
      <c r="S590" s="152">
        <v>0.30259737305000001</v>
      </c>
      <c r="T590" s="152">
        <v>0.15970789186000001</v>
      </c>
      <c r="U590" s="152">
        <v>10.393110903</v>
      </c>
      <c r="V590" s="152">
        <v>4.4862121156999999</v>
      </c>
      <c r="W590" s="152">
        <v>0.72375062048000005</v>
      </c>
      <c r="X590" s="152">
        <v>1.2012471517000001</v>
      </c>
      <c r="Y590" s="152">
        <v>0.38077832338000001</v>
      </c>
      <c r="Z590" s="152">
        <v>0.16547813224999999</v>
      </c>
      <c r="AA590" s="152">
        <v>0.20809081616</v>
      </c>
      <c r="AB590" s="175">
        <v>-9.1424628639E-2</v>
      </c>
      <c r="AC590" s="174">
        <v>2.0480618963000002E-2</v>
      </c>
      <c r="AD590" s="152">
        <v>-0.17214046178</v>
      </c>
      <c r="AE590" s="152">
        <v>-0.48046765661999996</v>
      </c>
      <c r="AF590" s="178">
        <v>2.3244487999999999</v>
      </c>
      <c r="AG590" s="177">
        <v>107691.73129</v>
      </c>
      <c r="AH590" s="177">
        <v>-26899.722839999999</v>
      </c>
      <c r="AI590" s="127">
        <v>0</v>
      </c>
      <c r="AJ590" s="127">
        <v>0</v>
      </c>
      <c r="AK590" s="127">
        <v>0.13498115887999998</v>
      </c>
    </row>
    <row r="591" spans="1:37" ht="14.65" customHeight="1" x14ac:dyDescent="0.25">
      <c r="A591" s="39"/>
      <c r="B591" s="128">
        <v>54069422000142</v>
      </c>
      <c r="C591" s="124" t="s">
        <v>8173</v>
      </c>
      <c r="D591" s="121" t="s">
        <v>3266</v>
      </c>
      <c r="E591" s="125" t="s">
        <v>7636</v>
      </c>
      <c r="F591" s="125" t="s">
        <v>112</v>
      </c>
      <c r="G591" s="125" t="s">
        <v>5291</v>
      </c>
      <c r="H591" s="126">
        <v>5000</v>
      </c>
      <c r="I591" s="126">
        <v>1000</v>
      </c>
      <c r="J591" s="126">
        <v>500</v>
      </c>
      <c r="K591" s="125" t="s">
        <v>212</v>
      </c>
      <c r="L591" s="125" t="s">
        <v>219</v>
      </c>
      <c r="M591" s="152">
        <v>2.5000000000000001E-2</v>
      </c>
      <c r="N591" s="127" t="s">
        <v>44</v>
      </c>
      <c r="O591" s="154">
        <v>29222</v>
      </c>
      <c r="P591" s="152">
        <v>8.4319266899999995E-2</v>
      </c>
      <c r="Q591" s="152">
        <v>0.17474276538000003</v>
      </c>
      <c r="R591" s="152">
        <v>0.11531361283000001</v>
      </c>
      <c r="S591" s="152">
        <v>0.25340890573999997</v>
      </c>
      <c r="T591" s="152">
        <v>0.19227855871999999</v>
      </c>
      <c r="U591" s="152">
        <v>7.9857001667</v>
      </c>
      <c r="V591" s="152">
        <v>4.2835533234000005</v>
      </c>
      <c r="W591" s="152">
        <v>1.0060149181</v>
      </c>
      <c r="X591" s="152">
        <v>1.0059794081</v>
      </c>
      <c r="Y591" s="152">
        <v>0.45843387172</v>
      </c>
      <c r="Z591" s="152">
        <v>0.15357028610000001</v>
      </c>
      <c r="AA591" s="152">
        <v>0.2777772858</v>
      </c>
      <c r="AB591" s="175">
        <v>8.1353572356999998E-2</v>
      </c>
      <c r="AC591" s="174">
        <v>8.4465563615000003E-2</v>
      </c>
      <c r="AD591" s="152">
        <v>-0.15575054593000001</v>
      </c>
      <c r="AE591" s="152">
        <v>-0.69906576467999992</v>
      </c>
      <c r="AF591" s="178">
        <v>9.2056587000000007</v>
      </c>
      <c r="AG591" s="177">
        <v>13539.553260000001</v>
      </c>
      <c r="AH591" s="177">
        <v>-4426.6578600000003</v>
      </c>
      <c r="AI591" s="127">
        <v>0</v>
      </c>
      <c r="AJ591" s="127">
        <v>0</v>
      </c>
      <c r="AK591" s="127">
        <v>0</v>
      </c>
    </row>
    <row r="592" spans="1:37" ht="14.65" customHeight="1" x14ac:dyDescent="0.25">
      <c r="A592" s="39"/>
      <c r="B592" s="128">
        <v>5983558000158</v>
      </c>
      <c r="C592" s="124" t="s">
        <v>8174</v>
      </c>
      <c r="D592" s="121" t="s">
        <v>3310</v>
      </c>
      <c r="E592" s="125" t="s">
        <v>7636</v>
      </c>
      <c r="F592" s="125" t="s">
        <v>160</v>
      </c>
      <c r="G592" s="125" t="s">
        <v>3324</v>
      </c>
      <c r="H592" s="126">
        <v>30000</v>
      </c>
      <c r="I592" s="126">
        <v>1000</v>
      </c>
      <c r="J592" s="126">
        <v>500</v>
      </c>
      <c r="K592" s="125" t="s">
        <v>211</v>
      </c>
      <c r="L592" s="125" t="s">
        <v>211</v>
      </c>
      <c r="M592" s="152">
        <v>0.01</v>
      </c>
      <c r="N592" s="127" t="s">
        <v>44</v>
      </c>
      <c r="O592" s="154">
        <v>38078</v>
      </c>
      <c r="P592" s="152">
        <v>1.0708825976000001E-2</v>
      </c>
      <c r="Q592" s="152">
        <v>3.6269419125999999E-2</v>
      </c>
      <c r="R592" s="152">
        <v>9.1338940116000009E-2</v>
      </c>
      <c r="S592" s="152">
        <v>0.20868006592999999</v>
      </c>
      <c r="T592" s="152">
        <v>0.35680128734</v>
      </c>
      <c r="U592" s="152">
        <v>1.0142103521000001</v>
      </c>
      <c r="V592" s="152">
        <v>0.88908968850999992</v>
      </c>
      <c r="W592" s="152">
        <v>0.79685593143000011</v>
      </c>
      <c r="X592" s="152">
        <v>0.82841543634999992</v>
      </c>
      <c r="Y592" s="152">
        <v>0.85069181234000002</v>
      </c>
      <c r="Z592" s="152">
        <v>5.2452340771999995E-3</v>
      </c>
      <c r="AA592" s="152">
        <v>3.6443569755999997E-3</v>
      </c>
      <c r="AB592" s="175">
        <v>-4.0846258760999996</v>
      </c>
      <c r="AC592" s="174">
        <v>-3.0468168734000001</v>
      </c>
      <c r="AD592" s="152">
        <v>-1.5355075197E-3</v>
      </c>
      <c r="AE592" s="152">
        <v>-5.3109713981999993E-3</v>
      </c>
      <c r="AF592" s="178">
        <v>7.0772192</v>
      </c>
      <c r="AG592" s="177">
        <v>147318.38490999999</v>
      </c>
      <c r="AH592" s="177">
        <v>-45210.728150000003</v>
      </c>
      <c r="AI592" s="127">
        <v>2.2046347105000003E-2</v>
      </c>
      <c r="AJ592" s="127">
        <v>0.11263754098999999</v>
      </c>
      <c r="AK592" s="127">
        <v>0</v>
      </c>
    </row>
    <row r="593" spans="1:37" ht="14.65" customHeight="1" x14ac:dyDescent="0.25">
      <c r="A593" s="39"/>
      <c r="B593" s="128">
        <v>5222510000127</v>
      </c>
      <c r="C593" s="124" t="s">
        <v>8174</v>
      </c>
      <c r="D593" s="121"/>
      <c r="E593" s="125" t="s">
        <v>7636</v>
      </c>
      <c r="F593" s="125" t="s">
        <v>160</v>
      </c>
      <c r="G593" s="125" t="s">
        <v>3328</v>
      </c>
      <c r="H593" s="126" t="s">
        <v>44</v>
      </c>
      <c r="I593" s="126" t="s">
        <v>44</v>
      </c>
      <c r="J593" s="126" t="s">
        <v>44</v>
      </c>
      <c r="K593" s="125" t="s">
        <v>211</v>
      </c>
      <c r="L593" s="125" t="s">
        <v>211</v>
      </c>
      <c r="M593" s="152">
        <v>1.4999999999999999E-2</v>
      </c>
      <c r="N593" s="127" t="s">
        <v>44</v>
      </c>
      <c r="O593" s="154">
        <v>37760</v>
      </c>
      <c r="P593" s="152">
        <v>8.7845730595000008E-3</v>
      </c>
      <c r="Q593" s="152">
        <v>3.4044063815999996E-2</v>
      </c>
      <c r="R593" s="152">
        <v>9.3100774097999994E-2</v>
      </c>
      <c r="S593" s="152">
        <v>0.20588547597000001</v>
      </c>
      <c r="T593" s="152">
        <v>0.34386210994999999</v>
      </c>
      <c r="U593" s="152">
        <v>0.83196841155000001</v>
      </c>
      <c r="V593" s="152">
        <v>0.83453848511000006</v>
      </c>
      <c r="W593" s="152">
        <v>0.81222646076999994</v>
      </c>
      <c r="X593" s="152">
        <v>0.81732150913000001</v>
      </c>
      <c r="Y593" s="152">
        <v>0.81984200138999996</v>
      </c>
      <c r="Z593" s="152">
        <v>7.5205871467000005E-4</v>
      </c>
      <c r="AA593" s="152">
        <v>2.5100143094999999E-3</v>
      </c>
      <c r="AB593" s="175">
        <v>-55.968289312000003</v>
      </c>
      <c r="AC593" s="174">
        <v>-29.653862666999999</v>
      </c>
      <c r="AD593" s="152">
        <v>0</v>
      </c>
      <c r="AE593" s="152">
        <v>-2.2051663831000002E-3</v>
      </c>
      <c r="AF593" s="178">
        <v>6.9389377999999997</v>
      </c>
      <c r="AG593" s="177">
        <v>61118.685469999997</v>
      </c>
      <c r="AH593" s="177">
        <v>-22767.116160000001</v>
      </c>
      <c r="AI593" s="127">
        <v>7.9602730536999994E-4</v>
      </c>
      <c r="AJ593" s="127">
        <v>3.7052441418000001E-2</v>
      </c>
      <c r="AK593" s="127">
        <v>0</v>
      </c>
    </row>
    <row r="594" spans="1:37" ht="14.65" customHeight="1" x14ac:dyDescent="0.25">
      <c r="A594" s="39"/>
      <c r="B594" s="128">
        <v>5222547000155</v>
      </c>
      <c r="C594" s="124" t="s">
        <v>8174</v>
      </c>
      <c r="D594" s="121" t="s">
        <v>3310</v>
      </c>
      <c r="E594" s="125" t="s">
        <v>7636</v>
      </c>
      <c r="F594" s="125" t="s">
        <v>160</v>
      </c>
      <c r="G594" s="125" t="s">
        <v>3324</v>
      </c>
      <c r="H594" s="126">
        <v>1000</v>
      </c>
      <c r="I594" s="126">
        <v>500</v>
      </c>
      <c r="J594" s="126">
        <v>500</v>
      </c>
      <c r="K594" s="125" t="s">
        <v>211</v>
      </c>
      <c r="L594" s="125" t="s">
        <v>211</v>
      </c>
      <c r="M594" s="152">
        <v>1.4999999999999999E-2</v>
      </c>
      <c r="N594" s="127" t="s">
        <v>44</v>
      </c>
      <c r="O594" s="154">
        <v>37760</v>
      </c>
      <c r="P594" s="152">
        <v>1.0417746529E-2</v>
      </c>
      <c r="Q594" s="152">
        <v>3.5240424485999997E-2</v>
      </c>
      <c r="R594" s="152">
        <v>8.6700528683999994E-2</v>
      </c>
      <c r="S594" s="152">
        <v>0.19798531203</v>
      </c>
      <c r="T594" s="152">
        <v>0.33853652510999999</v>
      </c>
      <c r="U594" s="152">
        <v>0.98664283089999993</v>
      </c>
      <c r="V594" s="152">
        <v>0.86386544873999993</v>
      </c>
      <c r="W594" s="152">
        <v>0.75638966745000003</v>
      </c>
      <c r="X594" s="152">
        <v>0.78595954015000002</v>
      </c>
      <c r="Y594" s="152">
        <v>0.80714464973000011</v>
      </c>
      <c r="Z594" s="152">
        <v>5.2885592525999999E-3</v>
      </c>
      <c r="AA594" s="152">
        <v>3.7906862161E-3</v>
      </c>
      <c r="AB594" s="175">
        <v>-4.8639023105000003</v>
      </c>
      <c r="AC594" s="174">
        <v>-5.2790465075000004</v>
      </c>
      <c r="AD594" s="152">
        <v>-1.5539144025000001E-3</v>
      </c>
      <c r="AE594" s="152">
        <v>-5.4568183226000001E-3</v>
      </c>
      <c r="AF594" s="178">
        <v>7.1736361999999998</v>
      </c>
      <c r="AG594" s="177">
        <v>81486.306589999993</v>
      </c>
      <c r="AH594" s="177">
        <v>-22162.728449999999</v>
      </c>
      <c r="AI594" s="127">
        <v>2.2072115692000002E-2</v>
      </c>
      <c r="AJ594" s="127">
        <v>0.11276919591000001</v>
      </c>
      <c r="AK594" s="127">
        <v>0</v>
      </c>
    </row>
    <row r="595" spans="1:37" ht="14.65" customHeight="1" x14ac:dyDescent="0.25">
      <c r="A595" s="39"/>
      <c r="B595" s="128">
        <v>5222509000100</v>
      </c>
      <c r="C595" s="124" t="s">
        <v>8174</v>
      </c>
      <c r="D595" s="121"/>
      <c r="E595" s="125" t="s">
        <v>7636</v>
      </c>
      <c r="F595" s="125" t="s">
        <v>363</v>
      </c>
      <c r="G595" s="125" t="s">
        <v>363</v>
      </c>
      <c r="H595" s="126">
        <v>10000</v>
      </c>
      <c r="I595" s="126">
        <v>1000</v>
      </c>
      <c r="J595" s="126">
        <v>500</v>
      </c>
      <c r="K595" s="125" t="s">
        <v>211</v>
      </c>
      <c r="L595" s="125" t="s">
        <v>212</v>
      </c>
      <c r="M595" s="152">
        <v>1.4999999999999999E-2</v>
      </c>
      <c r="N595" s="127" t="s">
        <v>44</v>
      </c>
      <c r="O595" s="154">
        <v>37760</v>
      </c>
      <c r="P595" s="152">
        <v>-4.7343203869000001E-3</v>
      </c>
      <c r="Q595" s="152">
        <v>-7.1959154270000006E-2</v>
      </c>
      <c r="R595" s="152">
        <v>0.14191148915999999</v>
      </c>
      <c r="S595" s="152">
        <v>0.24710964095000001</v>
      </c>
      <c r="T595" s="152">
        <v>0.29141664946000001</v>
      </c>
      <c r="U595" s="152">
        <v>-0.44837751195999997</v>
      </c>
      <c r="V595" s="152">
        <v>-1.7639693052000001</v>
      </c>
      <c r="W595" s="152">
        <v>1.2380591644000001</v>
      </c>
      <c r="X595" s="152">
        <v>0.98097266801999994</v>
      </c>
      <c r="Y595" s="152">
        <v>0.69480062566</v>
      </c>
      <c r="Z595" s="152">
        <v>0.13062003752000001</v>
      </c>
      <c r="AA595" s="152">
        <v>0.14957048142999999</v>
      </c>
      <c r="AB595" s="175">
        <v>0.25494429796000001</v>
      </c>
      <c r="AC595" s="174">
        <v>-0.32418735974000001</v>
      </c>
      <c r="AD595" s="152">
        <v>-8.4362300748999988E-2</v>
      </c>
      <c r="AE595" s="152">
        <v>-0.41483407428000002</v>
      </c>
      <c r="AF595" s="178">
        <v>2.6425732000000002</v>
      </c>
      <c r="AG595" s="177">
        <v>16821.467540000001</v>
      </c>
      <c r="AH595" s="177">
        <v>-712.88409000000001</v>
      </c>
      <c r="AI595" s="127">
        <v>0</v>
      </c>
      <c r="AJ595" s="127">
        <v>0</v>
      </c>
      <c r="AK595" s="127">
        <v>0</v>
      </c>
    </row>
    <row r="596" spans="1:37" ht="14.65" customHeight="1" x14ac:dyDescent="0.25">
      <c r="A596" s="39"/>
      <c r="B596" s="128">
        <v>2763602000126</v>
      </c>
      <c r="C596" s="124" t="s">
        <v>8174</v>
      </c>
      <c r="D596" s="121" t="s">
        <v>3266</v>
      </c>
      <c r="E596" s="125" t="s">
        <v>7636</v>
      </c>
      <c r="F596" s="125" t="s">
        <v>112</v>
      </c>
      <c r="G596" s="125" t="s">
        <v>263</v>
      </c>
      <c r="H596" s="126">
        <v>1000</v>
      </c>
      <c r="I596" s="126">
        <v>100</v>
      </c>
      <c r="J596" s="126">
        <v>100</v>
      </c>
      <c r="K596" s="125" t="s">
        <v>212</v>
      </c>
      <c r="L596" s="125" t="s">
        <v>219</v>
      </c>
      <c r="M596" s="152">
        <v>0.03</v>
      </c>
      <c r="N596" s="127" t="s">
        <v>44</v>
      </c>
      <c r="O596" s="154">
        <v>36097</v>
      </c>
      <c r="P596" s="152">
        <v>0.10907824271000001</v>
      </c>
      <c r="Q596" s="152">
        <v>0.18167348241</v>
      </c>
      <c r="R596" s="152">
        <v>-1.8165590358999999E-2</v>
      </c>
      <c r="S596" s="152">
        <v>6.7724432373999999E-2</v>
      </c>
      <c r="T596" s="152">
        <v>-0.11164322611999999</v>
      </c>
      <c r="U596" s="152">
        <v>10.330570617000001</v>
      </c>
      <c r="V596" s="152">
        <v>4.4534493184000006</v>
      </c>
      <c r="W596" s="152">
        <v>-0.15847959706</v>
      </c>
      <c r="X596" s="152">
        <v>0.26885157883999999</v>
      </c>
      <c r="Y596" s="152">
        <v>-0.26618171439999999</v>
      </c>
      <c r="Z596" s="152">
        <v>0.20169887855999999</v>
      </c>
      <c r="AA596" s="152">
        <v>0.23183747809999999</v>
      </c>
      <c r="AB596" s="175">
        <v>-0.50437562203999997</v>
      </c>
      <c r="AC596" s="174">
        <v>0.27759692502</v>
      </c>
      <c r="AD596" s="152">
        <v>-0.21402313837</v>
      </c>
      <c r="AE596" s="152">
        <v>-0.55325297156999997</v>
      </c>
      <c r="AF596" s="178">
        <v>55.409776700000002</v>
      </c>
      <c r="AG596" s="177">
        <v>67856.873540000001</v>
      </c>
      <c r="AH596" s="177">
        <v>-16053.03277</v>
      </c>
      <c r="AI596" s="127">
        <v>0</v>
      </c>
      <c r="AJ596" s="127">
        <v>0</v>
      </c>
      <c r="AK596" s="127">
        <v>0</v>
      </c>
    </row>
    <row r="597" spans="1:37" ht="14.65" customHeight="1" x14ac:dyDescent="0.25">
      <c r="A597" s="39"/>
      <c r="B597" s="128">
        <v>5222545000166</v>
      </c>
      <c r="C597" s="124" t="s">
        <v>8174</v>
      </c>
      <c r="D597" s="121" t="s">
        <v>3266</v>
      </c>
      <c r="E597" s="125" t="s">
        <v>7636</v>
      </c>
      <c r="F597" s="125" t="s">
        <v>160</v>
      </c>
      <c r="G597" s="125" t="s">
        <v>3324</v>
      </c>
      <c r="H597" s="126">
        <v>80000</v>
      </c>
      <c r="I597" s="126">
        <v>1000</v>
      </c>
      <c r="J597" s="126">
        <v>500</v>
      </c>
      <c r="K597" s="125" t="s">
        <v>211</v>
      </c>
      <c r="L597" s="125" t="s">
        <v>211</v>
      </c>
      <c r="M597" s="152">
        <v>6.9999999999999993E-3</v>
      </c>
      <c r="N597" s="127" t="s">
        <v>44</v>
      </c>
      <c r="O597" s="154">
        <v>37760</v>
      </c>
      <c r="P597" s="152">
        <v>1.091934806E-2</v>
      </c>
      <c r="Q597" s="152">
        <v>3.7935116312E-2</v>
      </c>
      <c r="R597" s="152">
        <v>9.7485506262999996E-2</v>
      </c>
      <c r="S597" s="152">
        <v>0.22208846855</v>
      </c>
      <c r="T597" s="152">
        <v>0.37768602067000001</v>
      </c>
      <c r="U597" s="152">
        <v>1.0341484554</v>
      </c>
      <c r="V597" s="152">
        <v>0.92992172353000002</v>
      </c>
      <c r="W597" s="152">
        <v>0.85047958510999999</v>
      </c>
      <c r="X597" s="152">
        <v>0.88164394028000004</v>
      </c>
      <c r="Y597" s="152">
        <v>0.90048555547999998</v>
      </c>
      <c r="Z597" s="152">
        <v>5.2236230421999997E-3</v>
      </c>
      <c r="AA597" s="152">
        <v>3.8251476688000003E-3</v>
      </c>
      <c r="AB597" s="175">
        <v>-3.0150601143000002</v>
      </c>
      <c r="AC597" s="174">
        <v>-1.5967380215</v>
      </c>
      <c r="AD597" s="152">
        <v>-1.5067643173000001E-3</v>
      </c>
      <c r="AE597" s="152">
        <v>-5.2362726089999999E-3</v>
      </c>
      <c r="AF597" s="178">
        <v>9.0719875000000005</v>
      </c>
      <c r="AG597" s="177">
        <v>1255044.9842999999</v>
      </c>
      <c r="AH597" s="177">
        <v>-488967.647</v>
      </c>
      <c r="AI597" s="127">
        <v>2.7435795652000002E-2</v>
      </c>
      <c r="AJ597" s="127">
        <v>0.1185804583</v>
      </c>
      <c r="AK597" s="127">
        <v>0</v>
      </c>
    </row>
    <row r="598" spans="1:37" ht="14.65" customHeight="1" x14ac:dyDescent="0.25">
      <c r="A598" s="39"/>
      <c r="B598" s="128">
        <v>5222538000164</v>
      </c>
      <c r="C598" s="124" t="s">
        <v>8174</v>
      </c>
      <c r="D598" s="121"/>
      <c r="E598" s="125" t="s">
        <v>7636</v>
      </c>
      <c r="F598" s="125" t="s">
        <v>160</v>
      </c>
      <c r="G598" s="125" t="s">
        <v>3328</v>
      </c>
      <c r="H598" s="126" t="s">
        <v>44</v>
      </c>
      <c r="I598" s="126" t="s">
        <v>44</v>
      </c>
      <c r="J598" s="126" t="s">
        <v>44</v>
      </c>
      <c r="K598" s="125" t="s">
        <v>211</v>
      </c>
      <c r="L598" s="125" t="s">
        <v>211</v>
      </c>
      <c r="M598" s="152">
        <v>6.9999999999999993E-3</v>
      </c>
      <c r="N598" s="127" t="s">
        <v>44</v>
      </c>
      <c r="O598" s="154">
        <v>37760</v>
      </c>
      <c r="P598" s="152">
        <v>9.8420649629000004E-3</v>
      </c>
      <c r="Q598" s="152">
        <v>3.8773782295000003E-2</v>
      </c>
      <c r="R598" s="152">
        <v>0.10858380737999999</v>
      </c>
      <c r="S598" s="152">
        <v>0.24515177416</v>
      </c>
      <c r="T598" s="152">
        <v>0.40726428212000004</v>
      </c>
      <c r="U598" s="152">
        <v>0.93212124231999993</v>
      </c>
      <c r="V598" s="152">
        <v>0.95048034551000005</v>
      </c>
      <c r="W598" s="152">
        <v>0.94730298884000008</v>
      </c>
      <c r="X598" s="152">
        <v>0.97320035367000002</v>
      </c>
      <c r="Y598" s="152">
        <v>0.9710065590000001</v>
      </c>
      <c r="Z598" s="152">
        <v>8.7407459904000008E-4</v>
      </c>
      <c r="AA598" s="152">
        <v>2.6376716329000001E-3</v>
      </c>
      <c r="AB598" s="175">
        <v>-8.8416972304999994</v>
      </c>
      <c r="AC598" s="174">
        <v>-5.7199290017999997</v>
      </c>
      <c r="AD598" s="152">
        <v>0</v>
      </c>
      <c r="AE598" s="152">
        <v>-3.5337502120999999E-3</v>
      </c>
      <c r="AF598" s="178">
        <v>9.1214034000000002</v>
      </c>
      <c r="AG598" s="177">
        <v>947479.99453999999</v>
      </c>
      <c r="AH598" s="177">
        <v>-398604.22428000002</v>
      </c>
      <c r="AI598" s="127">
        <v>7.7726052565000009E-2</v>
      </c>
      <c r="AJ598" s="127">
        <v>0.18488345789999999</v>
      </c>
      <c r="AK598" s="127">
        <v>0</v>
      </c>
    </row>
    <row r="599" spans="1:37" ht="14.65" customHeight="1" x14ac:dyDescent="0.25">
      <c r="A599" s="39"/>
      <c r="B599" s="128">
        <v>12412610000181</v>
      </c>
      <c r="C599" s="124" t="s">
        <v>8174</v>
      </c>
      <c r="D599" s="121" t="s">
        <v>3267</v>
      </c>
      <c r="E599" s="125" t="s">
        <v>7636</v>
      </c>
      <c r="F599" s="125" t="s">
        <v>160</v>
      </c>
      <c r="G599" s="125" t="s">
        <v>3305</v>
      </c>
      <c r="H599" s="126">
        <v>100000</v>
      </c>
      <c r="I599" s="126">
        <v>1000</v>
      </c>
      <c r="J599" s="126">
        <v>1000</v>
      </c>
      <c r="K599" s="125" t="s">
        <v>212</v>
      </c>
      <c r="L599" s="125" t="s">
        <v>7564</v>
      </c>
      <c r="M599" s="152">
        <v>6.9999999999999993E-3</v>
      </c>
      <c r="N599" s="127" t="s">
        <v>44</v>
      </c>
      <c r="O599" s="154">
        <v>40694</v>
      </c>
      <c r="P599" s="152">
        <v>1.0358114243E-2</v>
      </c>
      <c r="Q599" s="152">
        <v>4.1467438672E-2</v>
      </c>
      <c r="R599" s="152">
        <v>0.11489989876999999</v>
      </c>
      <c r="S599" s="152">
        <v>0.26972671398999998</v>
      </c>
      <c r="T599" s="152">
        <v>0.44045048487999999</v>
      </c>
      <c r="U599" s="152">
        <v>0.98099518268999997</v>
      </c>
      <c r="V599" s="152">
        <v>1.0165112378000001</v>
      </c>
      <c r="W599" s="152">
        <v>1.0024056085999999</v>
      </c>
      <c r="X599" s="152">
        <v>1.0707576330999999</v>
      </c>
      <c r="Y599" s="152">
        <v>1.0501296787000001</v>
      </c>
      <c r="Z599" s="152">
        <v>1.6391348858E-3</v>
      </c>
      <c r="AA599" s="152">
        <v>3.3932541828E-3</v>
      </c>
      <c r="AB599" s="175">
        <v>0.16463067780000001</v>
      </c>
      <c r="AC599" s="174">
        <v>-8.1109255187999996E-2</v>
      </c>
      <c r="AD599" s="152">
        <v>-1.1625449665999999E-4</v>
      </c>
      <c r="AE599" s="152">
        <v>-1.4514789373000001E-2</v>
      </c>
      <c r="AF599" s="178">
        <v>3.4918714999999998</v>
      </c>
      <c r="AG599" s="177">
        <v>106626.81694</v>
      </c>
      <c r="AH599" s="177">
        <v>-31591.814350000001</v>
      </c>
      <c r="AI599" s="127">
        <v>0.24263503137</v>
      </c>
      <c r="AJ599" s="127">
        <v>0.37832372565</v>
      </c>
      <c r="AK599" s="127">
        <v>1.2316509233E-3</v>
      </c>
    </row>
    <row r="600" spans="1:37" ht="14.65" customHeight="1" x14ac:dyDescent="0.25">
      <c r="A600" s="39"/>
      <c r="B600" s="128">
        <v>6916397000142</v>
      </c>
      <c r="C600" s="124" t="s">
        <v>8174</v>
      </c>
      <c r="D600" s="121" t="s">
        <v>3266</v>
      </c>
      <c r="E600" s="125" t="s">
        <v>7636</v>
      </c>
      <c r="F600" s="125" t="s">
        <v>112</v>
      </c>
      <c r="G600" s="125" t="s">
        <v>164</v>
      </c>
      <c r="H600" s="126">
        <v>1000</v>
      </c>
      <c r="I600" s="126">
        <v>100</v>
      </c>
      <c r="J600" s="126">
        <v>100</v>
      </c>
      <c r="K600" s="125" t="s">
        <v>212</v>
      </c>
      <c r="L600" s="125" t="s">
        <v>219</v>
      </c>
      <c r="M600" s="152">
        <v>0.03</v>
      </c>
      <c r="N600" s="127" t="s">
        <v>44</v>
      </c>
      <c r="O600" s="154">
        <v>38243</v>
      </c>
      <c r="P600" s="152">
        <v>4.8336368716000007E-2</v>
      </c>
      <c r="Q600" s="152">
        <v>0.14599071443</v>
      </c>
      <c r="R600" s="152">
        <v>0.10236095423</v>
      </c>
      <c r="S600" s="152">
        <v>0.27851448237999998</v>
      </c>
      <c r="T600" s="152">
        <v>0.24436516550000001</v>
      </c>
      <c r="U600" s="152">
        <v>4.5778356703999998</v>
      </c>
      <c r="V600" s="152">
        <v>3.5787404913</v>
      </c>
      <c r="W600" s="152">
        <v>0.89301379480999998</v>
      </c>
      <c r="X600" s="152">
        <v>1.1056432027</v>
      </c>
      <c r="Y600" s="152">
        <v>0.58261966223000006</v>
      </c>
      <c r="Z600" s="152">
        <v>0.14314772326</v>
      </c>
      <c r="AA600" s="152">
        <v>0.21093594403000002</v>
      </c>
      <c r="AB600" s="175">
        <v>-6.0379973280000002E-3</v>
      </c>
      <c r="AC600" s="174">
        <v>0.17369286552999999</v>
      </c>
      <c r="AD600" s="152">
        <v>-0.12745557349</v>
      </c>
      <c r="AE600" s="152">
        <v>-0.49998951378999995</v>
      </c>
      <c r="AF600" s="178">
        <v>10.570861300000001</v>
      </c>
      <c r="AG600" s="177">
        <v>72724.669169999994</v>
      </c>
      <c r="AH600" s="177">
        <v>-16361.46895</v>
      </c>
      <c r="AI600" s="127">
        <v>0</v>
      </c>
      <c r="AJ600" s="127">
        <v>0</v>
      </c>
      <c r="AK600" s="127">
        <v>0</v>
      </c>
    </row>
    <row r="601" spans="1:37" ht="14.65" customHeight="1" x14ac:dyDescent="0.25">
      <c r="A601" s="39"/>
      <c r="B601" s="128">
        <v>5983660000153</v>
      </c>
      <c r="C601" s="124" t="s">
        <v>8174</v>
      </c>
      <c r="D601" s="121"/>
      <c r="E601" s="125" t="s">
        <v>7636</v>
      </c>
      <c r="F601" s="125" t="s">
        <v>160</v>
      </c>
      <c r="G601" s="125" t="s">
        <v>3324</v>
      </c>
      <c r="H601" s="126">
        <v>1000</v>
      </c>
      <c r="I601" s="126">
        <v>100</v>
      </c>
      <c r="J601" s="126">
        <v>100</v>
      </c>
      <c r="K601" s="125" t="s">
        <v>211</v>
      </c>
      <c r="L601" s="125" t="s">
        <v>211</v>
      </c>
      <c r="M601" s="152">
        <v>1.4999999999999999E-2</v>
      </c>
      <c r="N601" s="127" t="s">
        <v>44</v>
      </c>
      <c r="O601" s="154">
        <v>38078</v>
      </c>
      <c r="P601" s="152">
        <v>8.4745688837000004E-3</v>
      </c>
      <c r="Q601" s="152">
        <v>3.2145792158000001E-2</v>
      </c>
      <c r="R601" s="152">
        <v>8.8273646610000006E-2</v>
      </c>
      <c r="S601" s="152">
        <v>0.19308357795</v>
      </c>
      <c r="T601" s="152">
        <v>0.31902530827999998</v>
      </c>
      <c r="U601" s="152">
        <v>0.80260856900999999</v>
      </c>
      <c r="V601" s="152">
        <v>0.78800524036999997</v>
      </c>
      <c r="W601" s="152">
        <v>0.77011380689999998</v>
      </c>
      <c r="X601" s="152">
        <v>0.76650069935999998</v>
      </c>
      <c r="Y601" s="152">
        <v>0.76062566844000001</v>
      </c>
      <c r="Z601" s="152">
        <v>7.4857833038999993E-4</v>
      </c>
      <c r="AA601" s="152">
        <v>2.0752200355000001E-3</v>
      </c>
      <c r="AB601" s="175">
        <v>-66.118617353000005</v>
      </c>
      <c r="AC601" s="174">
        <v>-37.698811591000002</v>
      </c>
      <c r="AD601" s="152">
        <v>0</v>
      </c>
      <c r="AE601" s="152">
        <v>-1.1266583806E-4</v>
      </c>
      <c r="AF601" s="178">
        <v>5.0894915999999997</v>
      </c>
      <c r="AG601" s="177">
        <v>11785.27002</v>
      </c>
      <c r="AH601" s="177">
        <v>-5765.8292600000004</v>
      </c>
      <c r="AI601" s="127">
        <v>0</v>
      </c>
      <c r="AJ601" s="127">
        <v>0</v>
      </c>
      <c r="AK601" s="127">
        <v>0</v>
      </c>
    </row>
    <row r="602" spans="1:37" ht="14.65" customHeight="1" x14ac:dyDescent="0.25">
      <c r="A602" s="39"/>
      <c r="B602" s="128">
        <v>5222533000131</v>
      </c>
      <c r="C602" s="124" t="s">
        <v>8174</v>
      </c>
      <c r="D602" s="121" t="s">
        <v>3266</v>
      </c>
      <c r="E602" s="125" t="s">
        <v>7636</v>
      </c>
      <c r="F602" s="125" t="s">
        <v>160</v>
      </c>
      <c r="G602" s="125" t="s">
        <v>3324</v>
      </c>
      <c r="H602" s="126">
        <v>10000</v>
      </c>
      <c r="I602" s="126">
        <v>1000</v>
      </c>
      <c r="J602" s="126">
        <v>1000</v>
      </c>
      <c r="K602" s="125" t="s">
        <v>212</v>
      </c>
      <c r="L602" s="125" t="s">
        <v>7564</v>
      </c>
      <c r="M602" s="152">
        <v>7.8000000000000005E-3</v>
      </c>
      <c r="N602" s="127" t="s">
        <v>3247</v>
      </c>
      <c r="O602" s="154">
        <v>37761</v>
      </c>
      <c r="P602" s="152">
        <v>1.3340083072999999E-2</v>
      </c>
      <c r="Q602" s="152">
        <v>4.0988668055000003E-2</v>
      </c>
      <c r="R602" s="152">
        <v>9.3820329938999997E-2</v>
      </c>
      <c r="S602" s="152">
        <v>0.21558414623</v>
      </c>
      <c r="T602" s="152">
        <v>0.37221027978000004</v>
      </c>
      <c r="U602" s="152">
        <v>1.2634111695999999</v>
      </c>
      <c r="V602" s="152">
        <v>1.0047749038</v>
      </c>
      <c r="W602" s="152">
        <v>0.81850398424000004</v>
      </c>
      <c r="X602" s="152">
        <v>0.85582316535000003</v>
      </c>
      <c r="Y602" s="152">
        <v>0.88743019915999999</v>
      </c>
      <c r="Z602" s="152">
        <v>1.2660403291999999E-2</v>
      </c>
      <c r="AA602" s="152">
        <v>1.2295068131E-2</v>
      </c>
      <c r="AB602" s="175">
        <v>-1.4849902603</v>
      </c>
      <c r="AC602" s="174">
        <v>-0.65228201719000001</v>
      </c>
      <c r="AD602" s="152">
        <v>-4.2813603797000003E-3</v>
      </c>
      <c r="AE602" s="152">
        <v>-2.3363240727000002E-2</v>
      </c>
      <c r="AF602" s="178">
        <v>8.4092953999999995</v>
      </c>
      <c r="AG602" s="177">
        <v>142706.20269000001</v>
      </c>
      <c r="AH602" s="177">
        <v>-41371.12427</v>
      </c>
      <c r="AI602" s="127">
        <v>1.3591316643E-2</v>
      </c>
      <c r="AJ602" s="127">
        <v>0.34687979015000003</v>
      </c>
      <c r="AK602" s="127">
        <v>0</v>
      </c>
    </row>
    <row r="603" spans="1:37" ht="14.65" customHeight="1" x14ac:dyDescent="0.25">
      <c r="A603" s="39"/>
      <c r="B603" s="128">
        <v>8258431000164</v>
      </c>
      <c r="C603" s="124" t="s">
        <v>8175</v>
      </c>
      <c r="D603" s="121" t="s">
        <v>3267</v>
      </c>
      <c r="E603" s="125" t="s">
        <v>7636</v>
      </c>
      <c r="F603" s="125" t="s">
        <v>160</v>
      </c>
      <c r="G603" s="125" t="s">
        <v>3324</v>
      </c>
      <c r="H603" s="126">
        <v>20000</v>
      </c>
      <c r="I603" s="126">
        <v>1000</v>
      </c>
      <c r="J603" s="126">
        <v>500</v>
      </c>
      <c r="K603" s="125" t="s">
        <v>211</v>
      </c>
      <c r="L603" s="125" t="s">
        <v>212</v>
      </c>
      <c r="M603" s="152">
        <v>0.01</v>
      </c>
      <c r="N603" s="127" t="s">
        <v>44</v>
      </c>
      <c r="O603" s="154">
        <v>39079</v>
      </c>
      <c r="P603" s="152">
        <v>1.3589845561E-2</v>
      </c>
      <c r="Q603" s="152">
        <v>4.0922435829999999E-2</v>
      </c>
      <c r="R603" s="152">
        <v>8.9372610759000007E-2</v>
      </c>
      <c r="S603" s="152">
        <v>0.21000270966999998</v>
      </c>
      <c r="T603" s="152">
        <v>0.36564976842000002</v>
      </c>
      <c r="U603" s="152">
        <v>1.2870656488000001</v>
      </c>
      <c r="V603" s="152">
        <v>1.0031513214000001</v>
      </c>
      <c r="W603" s="152">
        <v>0.77970135082000003</v>
      </c>
      <c r="X603" s="152">
        <v>0.83366605044999997</v>
      </c>
      <c r="Y603" s="152">
        <v>0.87178851428000004</v>
      </c>
      <c r="Z603" s="152">
        <v>1.2449918992E-2</v>
      </c>
      <c r="AA603" s="152">
        <v>1.5979680600000001E-2</v>
      </c>
      <c r="AB603" s="175">
        <v>-1.8357021654000001</v>
      </c>
      <c r="AC603" s="174">
        <v>-0.23215075562000001</v>
      </c>
      <c r="AD603" s="152">
        <v>-4.1079445739000001E-3</v>
      </c>
      <c r="AE603" s="152">
        <v>-3.2598650191999999E-2</v>
      </c>
      <c r="AF603" s="178">
        <v>5.1889006000000002</v>
      </c>
      <c r="AG603" s="177">
        <v>79832.365359999996</v>
      </c>
      <c r="AH603" s="177">
        <v>-27117.615399999999</v>
      </c>
      <c r="AI603" s="127">
        <v>8.3912540944000011E-2</v>
      </c>
      <c r="AJ603" s="127">
        <v>3.6776404023000003E-2</v>
      </c>
      <c r="AK603" s="127">
        <v>1.9973908503E-3</v>
      </c>
    </row>
    <row r="604" spans="1:37" ht="14.65" customHeight="1" x14ac:dyDescent="0.25">
      <c r="A604" s="39"/>
      <c r="B604" s="128">
        <v>4088561000145</v>
      </c>
      <c r="C604" s="124" t="s">
        <v>8176</v>
      </c>
      <c r="D604" s="121"/>
      <c r="E604" s="125" t="s">
        <v>7636</v>
      </c>
      <c r="F604" s="125" t="s">
        <v>160</v>
      </c>
      <c r="G604" s="125" t="s">
        <v>3328</v>
      </c>
      <c r="H604" s="126" t="s">
        <v>44</v>
      </c>
      <c r="I604" s="126" t="s">
        <v>44</v>
      </c>
      <c r="J604" s="126" t="s">
        <v>44</v>
      </c>
      <c r="K604" s="125" t="s">
        <v>211</v>
      </c>
      <c r="L604" s="125" t="s">
        <v>211</v>
      </c>
      <c r="M604" s="152">
        <v>7.4999999999999997E-3</v>
      </c>
      <c r="N604" s="127" t="s">
        <v>44</v>
      </c>
      <c r="O604" s="154">
        <v>36817</v>
      </c>
      <c r="P604" s="152">
        <v>9.8085762638000003E-3</v>
      </c>
      <c r="Q604" s="152">
        <v>3.8232061998999999E-2</v>
      </c>
      <c r="R604" s="152">
        <v>0.10647820181000001</v>
      </c>
      <c r="S604" s="152">
        <v>0.23540493153</v>
      </c>
      <c r="T604" s="152">
        <v>0.39200780438000005</v>
      </c>
      <c r="U604" s="152">
        <v>0.92894959817</v>
      </c>
      <c r="V604" s="152">
        <v>0.9372008957600001</v>
      </c>
      <c r="W604" s="152">
        <v>0.92893333967000002</v>
      </c>
      <c r="X604" s="152">
        <v>0.9345074633999999</v>
      </c>
      <c r="Y604" s="152">
        <v>0.93463180038999993</v>
      </c>
      <c r="Z604" s="152">
        <v>7.6674254092000003E-4</v>
      </c>
      <c r="AA604" s="152">
        <v>3.2232089739000001E-3</v>
      </c>
      <c r="AB604" s="175">
        <v>-20.639963780999999</v>
      </c>
      <c r="AC604" s="174">
        <v>-3.8241012594999999</v>
      </c>
      <c r="AD604" s="152">
        <v>0</v>
      </c>
      <c r="AE604" s="152">
        <v>-2.8637359422000004E-3</v>
      </c>
      <c r="AF604" s="178">
        <v>13.610901</v>
      </c>
      <c r="AG604" s="177">
        <v>99191.614929999996</v>
      </c>
      <c r="AH604" s="177">
        <v>-21123.052940000001</v>
      </c>
      <c r="AI604" s="127">
        <v>8.2941098172000004E-4</v>
      </c>
      <c r="AJ604" s="127">
        <v>3.8606341269999997E-2</v>
      </c>
      <c r="AK604" s="127">
        <v>0</v>
      </c>
    </row>
    <row r="605" spans="1:37" ht="14.65" customHeight="1" x14ac:dyDescent="0.25">
      <c r="A605" s="39"/>
      <c r="B605" s="128">
        <v>12092694000113</v>
      </c>
      <c r="C605" s="124" t="s">
        <v>8177</v>
      </c>
      <c r="D605" s="121" t="s">
        <v>3274</v>
      </c>
      <c r="E605" s="125" t="s">
        <v>7636</v>
      </c>
      <c r="F605" s="125" t="s">
        <v>160</v>
      </c>
      <c r="G605" s="125" t="s">
        <v>3328</v>
      </c>
      <c r="H605" s="126">
        <v>100000</v>
      </c>
      <c r="I605" s="126">
        <v>1000</v>
      </c>
      <c r="J605" s="126">
        <v>50000</v>
      </c>
      <c r="K605" s="125" t="s">
        <v>784</v>
      </c>
      <c r="L605" s="125" t="s">
        <v>265</v>
      </c>
      <c r="M605" s="152">
        <v>4.0000000000000001E-3</v>
      </c>
      <c r="N605" s="127" t="s">
        <v>44</v>
      </c>
      <c r="O605" s="154">
        <v>40623</v>
      </c>
      <c r="P605" s="152">
        <v>1.0798074951E-2</v>
      </c>
      <c r="Q605" s="152">
        <v>4.4617203264000004E-2</v>
      </c>
      <c r="R605" s="152">
        <v>0.11892704791</v>
      </c>
      <c r="S605" s="152">
        <v>0.27955999523999997</v>
      </c>
      <c r="T605" s="152">
        <v>0.45513922270000001</v>
      </c>
      <c r="U605" s="152">
        <v>1.0226629346</v>
      </c>
      <c r="V605" s="152">
        <v>1.0937229298</v>
      </c>
      <c r="W605" s="152">
        <v>1.0375391197999999</v>
      </c>
      <c r="X605" s="152">
        <v>1.1097936661999999</v>
      </c>
      <c r="Y605" s="152">
        <v>1.0851508219000001</v>
      </c>
      <c r="Z605" s="152">
        <v>1.8441130214000001E-3</v>
      </c>
      <c r="AA605" s="152">
        <v>3.2713116239999999E-3</v>
      </c>
      <c r="AB605" s="175">
        <v>2.2968275053</v>
      </c>
      <c r="AC605" s="174">
        <v>1.3371172297</v>
      </c>
      <c r="AD605" s="152">
        <v>-2.2748044714E-4</v>
      </c>
      <c r="AE605" s="152">
        <v>-1.5140924742E-2</v>
      </c>
      <c r="AF605" s="178">
        <v>3.7459178999999998</v>
      </c>
      <c r="AG605" s="177">
        <v>272561.96876999998</v>
      </c>
      <c r="AH605" s="177">
        <v>-27293.13495</v>
      </c>
      <c r="AI605" s="127">
        <v>0.33777515637</v>
      </c>
      <c r="AJ605" s="127">
        <v>0.2415547234</v>
      </c>
      <c r="AK605" s="127">
        <v>0</v>
      </c>
    </row>
    <row r="606" spans="1:37" ht="14.65" customHeight="1" x14ac:dyDescent="0.25">
      <c r="A606" s="39"/>
      <c r="B606" s="128">
        <v>6865916000190</v>
      </c>
      <c r="C606" s="124" t="s">
        <v>8177</v>
      </c>
      <c r="D606" s="121" t="s">
        <v>3266</v>
      </c>
      <c r="E606" s="125" t="s">
        <v>7636</v>
      </c>
      <c r="F606" s="125" t="s">
        <v>160</v>
      </c>
      <c r="G606" s="125" t="s">
        <v>3324</v>
      </c>
      <c r="H606" s="126">
        <v>15000</v>
      </c>
      <c r="I606" s="126">
        <v>100</v>
      </c>
      <c r="J606" s="126">
        <v>1000</v>
      </c>
      <c r="K606" s="125" t="s">
        <v>211</v>
      </c>
      <c r="L606" s="125" t="s">
        <v>212</v>
      </c>
      <c r="M606" s="152">
        <v>2E-3</v>
      </c>
      <c r="N606" s="127" t="s">
        <v>44</v>
      </c>
      <c r="O606" s="154">
        <v>38481</v>
      </c>
      <c r="P606" s="152">
        <v>1.0787386571E-2</v>
      </c>
      <c r="Q606" s="152">
        <v>4.3233058514E-2</v>
      </c>
      <c r="R606" s="152">
        <v>0.11601466452</v>
      </c>
      <c r="S606" s="152">
        <v>0.27155116443999999</v>
      </c>
      <c r="T606" s="152">
        <v>0.44353788698000002</v>
      </c>
      <c r="U606" s="152">
        <v>1.0216506606</v>
      </c>
      <c r="V606" s="152">
        <v>1.0597927249000001</v>
      </c>
      <c r="W606" s="152">
        <v>1.0121310082999999</v>
      </c>
      <c r="X606" s="152">
        <v>1.0780003129</v>
      </c>
      <c r="Y606" s="152">
        <v>1.0574907162</v>
      </c>
      <c r="Z606" s="152">
        <v>1.6992108947000001E-3</v>
      </c>
      <c r="AA606" s="152">
        <v>3.6476077939000002E-3</v>
      </c>
      <c r="AB606" s="175">
        <v>0.81210074666999998</v>
      </c>
      <c r="AC606" s="174">
        <v>2.1718056927000001E-2</v>
      </c>
      <c r="AD606" s="152">
        <v>-5.4391864768000001E-5</v>
      </c>
      <c r="AE606" s="152">
        <v>-1.9098876761E-2</v>
      </c>
      <c r="AF606" s="178">
        <v>7.1896668999999997</v>
      </c>
      <c r="AG606" s="177">
        <v>19588.734570000001</v>
      </c>
      <c r="AH606" s="177">
        <v>-2782.1048700000001</v>
      </c>
      <c r="AI606" s="127">
        <v>0.33042745816000002</v>
      </c>
      <c r="AJ606" s="127">
        <v>0.31906015258999998</v>
      </c>
      <c r="AK606" s="127">
        <v>0</v>
      </c>
    </row>
    <row r="607" spans="1:37" ht="14.65" customHeight="1" x14ac:dyDescent="0.25">
      <c r="A607" s="39"/>
      <c r="B607" s="128">
        <v>3805966000194</v>
      </c>
      <c r="C607" s="124" t="s">
        <v>8177</v>
      </c>
      <c r="D607" s="121" t="s">
        <v>3310</v>
      </c>
      <c r="E607" s="125" t="s">
        <v>7636</v>
      </c>
      <c r="F607" s="125" t="s">
        <v>160</v>
      </c>
      <c r="G607" s="125" t="s">
        <v>3305</v>
      </c>
      <c r="H607" s="126">
        <v>10000</v>
      </c>
      <c r="I607" s="126">
        <v>100</v>
      </c>
      <c r="J607" s="126">
        <v>500</v>
      </c>
      <c r="K607" s="125" t="s">
        <v>211</v>
      </c>
      <c r="L607" s="125" t="s">
        <v>211</v>
      </c>
      <c r="M607" s="152">
        <v>1.4999999999999999E-2</v>
      </c>
      <c r="N607" s="127" t="s">
        <v>44</v>
      </c>
      <c r="O607" s="154">
        <v>36817</v>
      </c>
      <c r="P607" s="152">
        <v>9.2992437948999987E-3</v>
      </c>
      <c r="Q607" s="152">
        <v>3.5457609002999997E-2</v>
      </c>
      <c r="R607" s="152">
        <v>9.1277910623999994E-2</v>
      </c>
      <c r="S607" s="152">
        <v>0.20534760447</v>
      </c>
      <c r="T607" s="152">
        <v>0.34684449579000004</v>
      </c>
      <c r="U607" s="152">
        <v>0.88071179284000001</v>
      </c>
      <c r="V607" s="152">
        <v>0.86918939710999998</v>
      </c>
      <c r="W607" s="152">
        <v>0.79632350010999997</v>
      </c>
      <c r="X607" s="152">
        <v>0.81518627378000008</v>
      </c>
      <c r="Y607" s="152">
        <v>0.82695265739000012</v>
      </c>
      <c r="Z607" s="152">
        <v>4.27212585E-3</v>
      </c>
      <c r="AA607" s="152">
        <v>7.1285147584999996E-3</v>
      </c>
      <c r="AB607" s="175">
        <v>-5.0599021147999999</v>
      </c>
      <c r="AC607" s="174">
        <v>-1.8355959945</v>
      </c>
      <c r="AD607" s="152">
        <v>-1.2624132138999999E-3</v>
      </c>
      <c r="AE607" s="152">
        <v>-1.0744231684000001E-2</v>
      </c>
      <c r="AF607" s="178">
        <v>11.739137299999999</v>
      </c>
      <c r="AG607" s="177">
        <v>13292.412630000001</v>
      </c>
      <c r="AH607" s="177">
        <v>-8412.03053</v>
      </c>
      <c r="AI607" s="127">
        <v>0</v>
      </c>
      <c r="AJ607" s="127">
        <v>0.24018286836000002</v>
      </c>
      <c r="AK607" s="127">
        <v>0</v>
      </c>
    </row>
    <row r="608" spans="1:37" ht="14.65" customHeight="1" x14ac:dyDescent="0.25">
      <c r="A608" s="39"/>
      <c r="B608" s="128">
        <v>5983569000138</v>
      </c>
      <c r="C608" s="124" t="s">
        <v>8178</v>
      </c>
      <c r="D608" s="121"/>
      <c r="E608" s="125" t="s">
        <v>7636</v>
      </c>
      <c r="F608" s="125" t="s">
        <v>160</v>
      </c>
      <c r="G608" s="125" t="s">
        <v>3328</v>
      </c>
      <c r="H608" s="126" t="s">
        <v>44</v>
      </c>
      <c r="I608" s="126" t="s">
        <v>44</v>
      </c>
      <c r="J608" s="126" t="s">
        <v>44</v>
      </c>
      <c r="K608" s="125" t="s">
        <v>211</v>
      </c>
      <c r="L608" s="125" t="s">
        <v>211</v>
      </c>
      <c r="M608" s="152">
        <v>0.01</v>
      </c>
      <c r="N608" s="127" t="s">
        <v>44</v>
      </c>
      <c r="O608" s="154">
        <v>38078</v>
      </c>
      <c r="P608" s="152">
        <v>9.2027540995000007E-3</v>
      </c>
      <c r="Q608" s="152">
        <v>3.5749682908999998E-2</v>
      </c>
      <c r="R608" s="152">
        <v>9.9599041387000001E-2</v>
      </c>
      <c r="S608" s="152">
        <v>0.22075367705000001</v>
      </c>
      <c r="T608" s="152">
        <v>0.36846255137999995</v>
      </c>
      <c r="U608" s="152">
        <v>0.87157345703</v>
      </c>
      <c r="V608" s="152">
        <v>0.87634914503000005</v>
      </c>
      <c r="W608" s="152">
        <v>0.86891841303999995</v>
      </c>
      <c r="X608" s="152">
        <v>0.87634510219999995</v>
      </c>
      <c r="Y608" s="152">
        <v>0.87849480016000003</v>
      </c>
      <c r="Z608" s="152">
        <v>7.2004822519000004E-4</v>
      </c>
      <c r="AA608" s="152">
        <v>2.3292346557999997E-3</v>
      </c>
      <c r="AB608" s="175">
        <v>-37.183127974999998</v>
      </c>
      <c r="AC608" s="174">
        <v>-14.738752400999999</v>
      </c>
      <c r="AD608" s="152">
        <v>0</v>
      </c>
      <c r="AE608" s="152">
        <v>-1.7672058183E-3</v>
      </c>
      <c r="AF608" s="178">
        <v>6.9575877999999998</v>
      </c>
      <c r="AG608" s="177">
        <v>149964.02335</v>
      </c>
      <c r="AH608" s="177">
        <v>-63753.097139999998</v>
      </c>
      <c r="AI608" s="127">
        <v>7.9577493279000004E-4</v>
      </c>
      <c r="AJ608" s="127">
        <v>3.7040694308E-2</v>
      </c>
      <c r="AK608" s="127">
        <v>0</v>
      </c>
    </row>
    <row r="609" spans="1:37" ht="14.65" customHeight="1" x14ac:dyDescent="0.25">
      <c r="A609" s="39"/>
      <c r="B609" s="128">
        <v>3958682000138</v>
      </c>
      <c r="C609" s="124" t="s">
        <v>8179</v>
      </c>
      <c r="D609" s="121" t="s">
        <v>3267</v>
      </c>
      <c r="E609" s="125" t="s">
        <v>7636</v>
      </c>
      <c r="F609" s="125" t="s">
        <v>160</v>
      </c>
      <c r="G609" s="125" t="s">
        <v>3324</v>
      </c>
      <c r="H609" s="126">
        <v>100</v>
      </c>
      <c r="I609" s="126">
        <v>100</v>
      </c>
      <c r="J609" s="126">
        <v>100</v>
      </c>
      <c r="K609" s="125" t="s">
        <v>211</v>
      </c>
      <c r="L609" s="125" t="s">
        <v>211</v>
      </c>
      <c r="M609" s="152">
        <v>6.5000000000000006E-3</v>
      </c>
      <c r="N609" s="127" t="s">
        <v>44</v>
      </c>
      <c r="O609" s="154">
        <v>36861</v>
      </c>
      <c r="P609" s="152">
        <v>1.3805498441999998E-2</v>
      </c>
      <c r="Q609" s="152">
        <v>4.0805338450999998E-2</v>
      </c>
      <c r="R609" s="152">
        <v>9.1123829025999997E-2</v>
      </c>
      <c r="S609" s="152">
        <v>0.21100656454</v>
      </c>
      <c r="T609" s="152">
        <v>0.36758027380000002</v>
      </c>
      <c r="U609" s="152">
        <v>1.3074896788999999</v>
      </c>
      <c r="V609" s="152">
        <v>1.0002808570999999</v>
      </c>
      <c r="W609" s="152">
        <v>0.79497926691999998</v>
      </c>
      <c r="X609" s="152">
        <v>0.83765114056000001</v>
      </c>
      <c r="Y609" s="152">
        <v>0.87639125866000001</v>
      </c>
      <c r="Z609" s="152">
        <v>1.0708432354E-2</v>
      </c>
      <c r="AA609" s="152">
        <v>8.2663019011000004E-3</v>
      </c>
      <c r="AB609" s="175">
        <v>-1.9927509371000001</v>
      </c>
      <c r="AC609" s="174">
        <v>-0.16471808148</v>
      </c>
      <c r="AD609" s="152">
        <v>-3.8385241947999998E-3</v>
      </c>
      <c r="AE609" s="152">
        <v>-1.6479507931E-2</v>
      </c>
      <c r="AF609" s="178">
        <v>15.005982700000001</v>
      </c>
      <c r="AG609" s="177">
        <v>160662.62907</v>
      </c>
      <c r="AH609" s="177">
        <v>-34596.07</v>
      </c>
      <c r="AI609" s="127">
        <v>0</v>
      </c>
      <c r="AJ609" s="127">
        <v>0</v>
      </c>
      <c r="AK609" s="127">
        <v>0</v>
      </c>
    </row>
    <row r="610" spans="1:37" ht="14.65" customHeight="1" x14ac:dyDescent="0.25">
      <c r="A610" s="39"/>
      <c r="B610" s="128">
        <v>5513332000193</v>
      </c>
      <c r="C610" s="124" t="s">
        <v>8180</v>
      </c>
      <c r="D610" s="121"/>
      <c r="E610" s="125" t="s">
        <v>7636</v>
      </c>
      <c r="F610" s="125" t="s">
        <v>160</v>
      </c>
      <c r="G610" s="125" t="s">
        <v>3328</v>
      </c>
      <c r="H610" s="126">
        <v>1</v>
      </c>
      <c r="I610" s="126">
        <v>1</v>
      </c>
      <c r="J610" s="126">
        <v>1</v>
      </c>
      <c r="K610" s="125" t="s">
        <v>211</v>
      </c>
      <c r="L610" s="125" t="s">
        <v>211</v>
      </c>
      <c r="M610" s="152">
        <v>2E-3</v>
      </c>
      <c r="N610" s="127" t="s">
        <v>44</v>
      </c>
      <c r="O610" s="154">
        <v>37939</v>
      </c>
      <c r="P610" s="152">
        <v>1.0607340717000001E-2</v>
      </c>
      <c r="Q610" s="152">
        <v>4.177260864E-2</v>
      </c>
      <c r="R610" s="152">
        <v>0.11810777318</v>
      </c>
      <c r="S610" s="152">
        <v>0.26640598097000001</v>
      </c>
      <c r="T610" s="152">
        <v>0.44010420522999999</v>
      </c>
      <c r="U610" s="152">
        <v>1.0045988970000002</v>
      </c>
      <c r="V610" s="152">
        <v>1.0239920158</v>
      </c>
      <c r="W610" s="152">
        <v>1.0303916324</v>
      </c>
      <c r="X610" s="152">
        <v>1.0575750299</v>
      </c>
      <c r="Y610" s="152">
        <v>1.0493040727</v>
      </c>
      <c r="Z610" s="152">
        <v>1.0593123033000001E-3</v>
      </c>
      <c r="AA610" s="152">
        <v>2.4339297082999999E-3</v>
      </c>
      <c r="AB610" s="175">
        <v>3.6639054286000001</v>
      </c>
      <c r="AC610" s="174">
        <v>0.41659820951999998</v>
      </c>
      <c r="AD610" s="152">
        <v>0</v>
      </c>
      <c r="AE610" s="152">
        <v>-1.4276260337999999E-3</v>
      </c>
      <c r="AF610" s="178">
        <v>14.459357199999999</v>
      </c>
      <c r="AG610" s="177">
        <v>1783004.7319</v>
      </c>
      <c r="AH610" s="177">
        <v>102839.55250999999</v>
      </c>
      <c r="AI610" s="127">
        <v>0.11117217525999999</v>
      </c>
      <c r="AJ610" s="127">
        <v>0.28485224616999999</v>
      </c>
      <c r="AK610" s="127">
        <v>0</v>
      </c>
    </row>
    <row r="611" spans="1:37" ht="14.65" customHeight="1" x14ac:dyDescent="0.25">
      <c r="A611" s="39"/>
      <c r="B611" s="128">
        <v>4874802000181</v>
      </c>
      <c r="C611" s="124" t="s">
        <v>8180</v>
      </c>
      <c r="D611" s="121" t="s">
        <v>3267</v>
      </c>
      <c r="E611" s="125" t="s">
        <v>7636</v>
      </c>
      <c r="F611" s="125" t="s">
        <v>160</v>
      </c>
      <c r="G611" s="125" t="s">
        <v>3305</v>
      </c>
      <c r="H611" s="126">
        <v>20000</v>
      </c>
      <c r="I611" s="126">
        <v>1000</v>
      </c>
      <c r="J611" s="126">
        <v>20000</v>
      </c>
      <c r="K611" s="125" t="s">
        <v>211</v>
      </c>
      <c r="L611" s="125" t="s">
        <v>211</v>
      </c>
      <c r="M611" s="152">
        <v>4.0000000000000001E-3</v>
      </c>
      <c r="N611" s="127" t="s">
        <v>44</v>
      </c>
      <c r="O611" s="154">
        <v>37378</v>
      </c>
      <c r="P611" s="152">
        <v>1.0592752506000001E-2</v>
      </c>
      <c r="Q611" s="152">
        <v>4.1910293297000002E-2</v>
      </c>
      <c r="R611" s="152">
        <v>0.11846927802</v>
      </c>
      <c r="S611" s="152">
        <v>0.27241929077000004</v>
      </c>
      <c r="T611" s="152">
        <v>0.45107959037999995</v>
      </c>
      <c r="U611" s="152">
        <v>1.0032172783</v>
      </c>
      <c r="V611" s="152">
        <v>1.0273671459</v>
      </c>
      <c r="W611" s="152">
        <v>1.03354546</v>
      </c>
      <c r="X611" s="152">
        <v>1.0814465896000001</v>
      </c>
      <c r="Y611" s="152">
        <v>1.0754717761999999</v>
      </c>
      <c r="Z611" s="152">
        <v>1.7335852871E-3</v>
      </c>
      <c r="AA611" s="152">
        <v>3.0152010208000001E-3</v>
      </c>
      <c r="AB611" s="175">
        <v>2.1169392842999999</v>
      </c>
      <c r="AC611" s="174">
        <v>1.4078052588000001</v>
      </c>
      <c r="AD611" s="152">
        <v>-4.4809926301000004E-4</v>
      </c>
      <c r="AE611" s="152">
        <v>-7.7357050001000006E-3</v>
      </c>
      <c r="AF611" s="178">
        <v>12.838291</v>
      </c>
      <c r="AG611" s="177">
        <v>152170.55397000001</v>
      </c>
      <c r="AH611" s="177">
        <v>-11749.536539999999</v>
      </c>
      <c r="AI611" s="127">
        <v>0.24807821311</v>
      </c>
      <c r="AJ611" s="127">
        <v>0.45744558537000002</v>
      </c>
      <c r="AK611" s="127">
        <v>0</v>
      </c>
    </row>
    <row r="612" spans="1:37" ht="14.65" customHeight="1" x14ac:dyDescent="0.25">
      <c r="A612" s="39"/>
      <c r="B612" s="128">
        <v>10590141000165</v>
      </c>
      <c r="C612" s="124" t="s">
        <v>8181</v>
      </c>
      <c r="D612" s="121" t="s">
        <v>3266</v>
      </c>
      <c r="E612" s="125" t="s">
        <v>7636</v>
      </c>
      <c r="F612" s="125" t="s">
        <v>160</v>
      </c>
      <c r="G612" s="125" t="s">
        <v>3324</v>
      </c>
      <c r="H612" s="126">
        <v>1</v>
      </c>
      <c r="I612" s="126">
        <v>1</v>
      </c>
      <c r="J612" s="126">
        <v>1</v>
      </c>
      <c r="K612" s="125" t="s">
        <v>211</v>
      </c>
      <c r="L612" s="125" t="s">
        <v>212</v>
      </c>
      <c r="M612" s="152">
        <v>3.5999999999999999E-3</v>
      </c>
      <c r="N612" s="127" t="s">
        <v>44</v>
      </c>
      <c r="O612" s="154">
        <v>39994</v>
      </c>
      <c r="P612" s="152">
        <v>2.9400560651999998E-2</v>
      </c>
      <c r="Q612" s="152">
        <v>7.6135563002000001E-2</v>
      </c>
      <c r="R612" s="152">
        <v>7.8043989931999999E-2</v>
      </c>
      <c r="S612" s="152">
        <v>0.20182506822000001</v>
      </c>
      <c r="T612" s="152">
        <v>0.34926232367999999</v>
      </c>
      <c r="U612" s="152">
        <v>2.7844651729999996</v>
      </c>
      <c r="V612" s="152">
        <v>1.866347618</v>
      </c>
      <c r="W612" s="152">
        <v>0.68086860008000005</v>
      </c>
      <c r="X612" s="152">
        <v>0.80120255478000002</v>
      </c>
      <c r="Y612" s="152">
        <v>0.83271728455000005</v>
      </c>
      <c r="Z612" s="152">
        <v>3.7885056885999996E-2</v>
      </c>
      <c r="AA612" s="152">
        <v>3.4935836413999999E-2</v>
      </c>
      <c r="AB612" s="175">
        <v>-0.85311146356000001</v>
      </c>
      <c r="AC612" s="174">
        <v>8.6831584761000002E-2</v>
      </c>
      <c r="AD612" s="152">
        <v>-2.9267565834999999E-2</v>
      </c>
      <c r="AE612" s="152">
        <v>-7.0221855143E-2</v>
      </c>
      <c r="AF612" s="178">
        <v>4.3558044000000002</v>
      </c>
      <c r="AG612" s="177">
        <v>13966.6656</v>
      </c>
      <c r="AH612" s="177">
        <v>-4765.1609600000002</v>
      </c>
      <c r="AI612" s="127">
        <v>0</v>
      </c>
      <c r="AJ612" s="127">
        <v>0</v>
      </c>
      <c r="AK612" s="127">
        <v>0</v>
      </c>
    </row>
    <row r="613" spans="1:37" ht="14.65" customHeight="1" x14ac:dyDescent="0.25">
      <c r="A613" s="39"/>
      <c r="B613" s="128">
        <v>4244137000142</v>
      </c>
      <c r="C613" s="124" t="s">
        <v>8181</v>
      </c>
      <c r="D613" s="121"/>
      <c r="E613" s="125" t="s">
        <v>7636</v>
      </c>
      <c r="F613" s="125" t="s">
        <v>160</v>
      </c>
      <c r="G613" s="125" t="s">
        <v>3328</v>
      </c>
      <c r="H613" s="126">
        <v>20000</v>
      </c>
      <c r="I613" s="126">
        <v>1000</v>
      </c>
      <c r="J613" s="126">
        <v>20000</v>
      </c>
      <c r="K613" s="125" t="s">
        <v>211</v>
      </c>
      <c r="L613" s="125" t="s">
        <v>211</v>
      </c>
      <c r="M613" s="152">
        <v>5.0000000000000001E-3</v>
      </c>
      <c r="N613" s="127" t="s">
        <v>44</v>
      </c>
      <c r="O613" s="154">
        <v>37062</v>
      </c>
      <c r="P613" s="152">
        <v>1.0192629332E-2</v>
      </c>
      <c r="Q613" s="152">
        <v>4.0249349619999999E-2</v>
      </c>
      <c r="R613" s="152">
        <v>0.11232505400999999</v>
      </c>
      <c r="S613" s="152">
        <v>0.25338734518</v>
      </c>
      <c r="T613" s="152">
        <v>0.42016098701999999</v>
      </c>
      <c r="U613" s="152">
        <v>0.96532245531000005</v>
      </c>
      <c r="V613" s="152">
        <v>0.98665163597000005</v>
      </c>
      <c r="W613" s="152">
        <v>0.97994223957000004</v>
      </c>
      <c r="X613" s="152">
        <v>1.0058938173</v>
      </c>
      <c r="Y613" s="152">
        <v>1.0017551063000001</v>
      </c>
      <c r="Z613" s="152">
        <v>9.9256476498999998E-4</v>
      </c>
      <c r="AA613" s="152">
        <v>3.8905126347000001E-3</v>
      </c>
      <c r="AB613" s="175">
        <v>-2.786462964</v>
      </c>
      <c r="AC613" s="174">
        <v>-1.0092796178000001</v>
      </c>
      <c r="AD613" s="152">
        <v>0</v>
      </c>
      <c r="AE613" s="152">
        <v>-1.1257597054999999E-2</v>
      </c>
      <c r="AF613" s="178">
        <v>13.369379199999999</v>
      </c>
      <c r="AG613" s="177">
        <v>11834.639429999999</v>
      </c>
      <c r="AH613" s="177">
        <v>-2245.2853599999999</v>
      </c>
      <c r="AI613" s="127">
        <v>0.11517721510999999</v>
      </c>
      <c r="AJ613" s="127">
        <v>0.25720134161000002</v>
      </c>
      <c r="AK613" s="127">
        <v>0</v>
      </c>
    </row>
    <row r="614" spans="1:37" ht="14.65" customHeight="1" x14ac:dyDescent="0.25">
      <c r="A614" s="39"/>
      <c r="B614" s="128">
        <v>18079037000112</v>
      </c>
      <c r="C614" s="124" t="s">
        <v>8182</v>
      </c>
      <c r="D614" s="121" t="s">
        <v>3310</v>
      </c>
      <c r="E614" s="125" t="s">
        <v>7636</v>
      </c>
      <c r="F614" s="125" t="s">
        <v>112</v>
      </c>
      <c r="G614" s="125" t="s">
        <v>113</v>
      </c>
      <c r="H614" s="126">
        <v>30000</v>
      </c>
      <c r="I614" s="126">
        <v>5000</v>
      </c>
      <c r="J614" s="126">
        <v>5000</v>
      </c>
      <c r="K614" s="125" t="s">
        <v>8183</v>
      </c>
      <c r="L614" s="125" t="s">
        <v>8184</v>
      </c>
      <c r="M614" s="152">
        <v>6.9999999999999993E-3</v>
      </c>
      <c r="N614" s="127" t="s">
        <v>44</v>
      </c>
      <c r="O614" s="154">
        <v>41453</v>
      </c>
      <c r="P614" s="152">
        <v>0.10479900429000001</v>
      </c>
      <c r="Q614" s="152">
        <v>0.17468661571999999</v>
      </c>
      <c r="R614" s="152">
        <v>7.1009524037000005E-2</v>
      </c>
      <c r="S614" s="152">
        <v>0.27748079213999999</v>
      </c>
      <c r="T614" s="152">
        <v>0.11249304921</v>
      </c>
      <c r="U614" s="152">
        <v>9.9252929591000001</v>
      </c>
      <c r="V614" s="152">
        <v>4.2821768998999996</v>
      </c>
      <c r="W614" s="152">
        <v>0.61949876301999995</v>
      </c>
      <c r="X614" s="152">
        <v>1.1015396726</v>
      </c>
      <c r="Y614" s="152">
        <v>0.26820787736000001</v>
      </c>
      <c r="Z614" s="152">
        <v>0.16249143868000002</v>
      </c>
      <c r="AA614" s="152">
        <v>0.20822490755</v>
      </c>
      <c r="AB614" s="175">
        <v>-0.16321172380999999</v>
      </c>
      <c r="AC614" s="174">
        <v>-3.3197905037E-2</v>
      </c>
      <c r="AD614" s="152">
        <v>-0.17042502335999998</v>
      </c>
      <c r="AE614" s="152">
        <v>-0.48152005750999999</v>
      </c>
      <c r="AF614" s="178">
        <v>2.0890903999999999</v>
      </c>
      <c r="AG614" s="177">
        <v>48241.120609999998</v>
      </c>
      <c r="AH614" s="177">
        <v>-18439.49582</v>
      </c>
      <c r="AI614" s="127">
        <v>0</v>
      </c>
      <c r="AJ614" s="127">
        <v>0</v>
      </c>
      <c r="AK614" s="127">
        <v>0.12924668645000001</v>
      </c>
    </row>
    <row r="615" spans="1:37" ht="14.65" customHeight="1" x14ac:dyDescent="0.25">
      <c r="A615" s="39"/>
      <c r="B615" s="128">
        <v>4525916000116</v>
      </c>
      <c r="C615" s="124" t="s">
        <v>8185</v>
      </c>
      <c r="D615" s="121"/>
      <c r="E615" s="125" t="s">
        <v>7636</v>
      </c>
      <c r="F615" s="125" t="s">
        <v>160</v>
      </c>
      <c r="G615" s="125" t="s">
        <v>6163</v>
      </c>
      <c r="H615" s="126">
        <v>1</v>
      </c>
      <c r="I615" s="126">
        <v>1</v>
      </c>
      <c r="J615" s="126">
        <v>1</v>
      </c>
      <c r="K615" s="125" t="s">
        <v>211</v>
      </c>
      <c r="L615" s="125" t="s">
        <v>211</v>
      </c>
      <c r="M615" s="152">
        <v>1.2099999999999999E-3</v>
      </c>
      <c r="N615" s="127" t="s">
        <v>44</v>
      </c>
      <c r="O615" s="154">
        <v>37200</v>
      </c>
      <c r="P615" s="152">
        <v>1.0319806708000001E-2</v>
      </c>
      <c r="Q615" s="152">
        <v>4.0549838696999997E-2</v>
      </c>
      <c r="R615" s="152">
        <v>0.11333370366000001</v>
      </c>
      <c r="S615" s="152">
        <v>0.24956824443999998</v>
      </c>
      <c r="T615" s="152">
        <v>0.41623374691000004</v>
      </c>
      <c r="U615" s="152">
        <v>0.97736715674999997</v>
      </c>
      <c r="V615" s="152">
        <v>0.99401766900999999</v>
      </c>
      <c r="W615" s="152">
        <v>0.98874186496999994</v>
      </c>
      <c r="X615" s="152">
        <v>0.99073280044000001</v>
      </c>
      <c r="Y615" s="152">
        <v>0.99239171238000001</v>
      </c>
      <c r="Z615" s="152">
        <v>7.9939626225999992E-4</v>
      </c>
      <c r="AA615" s="152">
        <v>5.7235501392999995E-3</v>
      </c>
      <c r="AB615" s="175">
        <v>-2.9860682623999999</v>
      </c>
      <c r="AC615" s="174">
        <v>-0.66674303261000001</v>
      </c>
      <c r="AD615" s="152">
        <v>0</v>
      </c>
      <c r="AE615" s="152">
        <v>-2.2285984857E-2</v>
      </c>
      <c r="AF615" s="178">
        <v>12.3600748</v>
      </c>
      <c r="AG615" s="177">
        <v>424453.36673000001</v>
      </c>
      <c r="AH615" s="177">
        <v>8406.8934300000001</v>
      </c>
      <c r="AI615" s="127">
        <v>0</v>
      </c>
      <c r="AJ615" s="127">
        <v>0</v>
      </c>
      <c r="AK615" s="127">
        <v>0</v>
      </c>
    </row>
    <row r="616" spans="1:37" ht="14.65" customHeight="1" x14ac:dyDescent="0.25">
      <c r="A616" s="39"/>
      <c r="B616" s="128">
        <v>17489000000108</v>
      </c>
      <c r="C616" s="124" t="s">
        <v>8186</v>
      </c>
      <c r="D616" s="121" t="s">
        <v>3274</v>
      </c>
      <c r="E616" s="125" t="s">
        <v>7636</v>
      </c>
      <c r="F616" s="125" t="s">
        <v>160</v>
      </c>
      <c r="G616" s="125" t="s">
        <v>3324</v>
      </c>
      <c r="H616" s="126">
        <v>20000</v>
      </c>
      <c r="I616" s="126">
        <v>1000</v>
      </c>
      <c r="J616" s="126">
        <v>20000</v>
      </c>
      <c r="K616" s="125" t="s">
        <v>219</v>
      </c>
      <c r="L616" s="125" t="s">
        <v>220</v>
      </c>
      <c r="M616" s="152">
        <v>5.0000000000000001E-3</v>
      </c>
      <c r="N616" s="127" t="s">
        <v>44</v>
      </c>
      <c r="O616" s="154">
        <v>41402</v>
      </c>
      <c r="P616" s="152">
        <v>1.7095089229999999E-2</v>
      </c>
      <c r="Q616" s="152">
        <v>4.7012040994999997E-2</v>
      </c>
      <c r="R616" s="152">
        <v>8.6640930182999995E-2</v>
      </c>
      <c r="S616" s="152">
        <v>0.17164754735999999</v>
      </c>
      <c r="T616" s="152">
        <v>0.27675627780000001</v>
      </c>
      <c r="U616" s="152">
        <v>1.6190398935999999</v>
      </c>
      <c r="V616" s="152">
        <v>1.1524287372000002</v>
      </c>
      <c r="W616" s="152">
        <v>0.75586972034</v>
      </c>
      <c r="X616" s="152">
        <v>0.68140422140000001</v>
      </c>
      <c r="Y616" s="152">
        <v>0.65984711348999991</v>
      </c>
      <c r="Z616" s="152">
        <v>2.3047594142999998E-2</v>
      </c>
      <c r="AA616" s="152">
        <v>3.1584504779000003E-2</v>
      </c>
      <c r="AB616" s="175">
        <v>-1.0841158425999999</v>
      </c>
      <c r="AC616" s="174">
        <v>9.2921793236E-2</v>
      </c>
      <c r="AD616" s="152">
        <v>-1.8674085335E-2</v>
      </c>
      <c r="AE616" s="152">
        <v>-5.6810678888000003E-2</v>
      </c>
      <c r="AF616" s="178">
        <v>6.3065873000000003</v>
      </c>
      <c r="AG616" s="177">
        <v>45895.501199999999</v>
      </c>
      <c r="AH616" s="177">
        <v>-1091.36122</v>
      </c>
      <c r="AI616" s="127">
        <v>0</v>
      </c>
      <c r="AJ616" s="127">
        <v>0</v>
      </c>
      <c r="AK616" s="127">
        <v>0</v>
      </c>
    </row>
    <row r="617" spans="1:37" ht="14.65" customHeight="1" x14ac:dyDescent="0.25">
      <c r="A617" s="39"/>
      <c r="B617" s="128">
        <v>9564242000182</v>
      </c>
      <c r="C617" s="124" t="s">
        <v>8187</v>
      </c>
      <c r="D617" s="121" t="s">
        <v>3267</v>
      </c>
      <c r="E617" s="125" t="s">
        <v>7636</v>
      </c>
      <c r="F617" s="125" t="s">
        <v>160</v>
      </c>
      <c r="G617" s="125" t="s">
        <v>3324</v>
      </c>
      <c r="H617" s="126">
        <v>1</v>
      </c>
      <c r="I617" s="126">
        <v>1</v>
      </c>
      <c r="J617" s="126">
        <v>1</v>
      </c>
      <c r="K617" s="125" t="s">
        <v>219</v>
      </c>
      <c r="L617" s="125" t="s">
        <v>220</v>
      </c>
      <c r="M617" s="152">
        <v>5.0000000000000001E-3</v>
      </c>
      <c r="N617" s="127" t="s">
        <v>44</v>
      </c>
      <c r="O617" s="154">
        <v>39721</v>
      </c>
      <c r="P617" s="152">
        <v>2.0594712371999998E-2</v>
      </c>
      <c r="Q617" s="152">
        <v>5.4403554594000002E-2</v>
      </c>
      <c r="R617" s="152">
        <v>3.7416010317000002E-2</v>
      </c>
      <c r="S617" s="152">
        <v>0.11157253953</v>
      </c>
      <c r="T617" s="152">
        <v>0.20022634781000001</v>
      </c>
      <c r="U617" s="152">
        <v>1.9504818302000002</v>
      </c>
      <c r="V617" s="152">
        <v>1.3336204596999999</v>
      </c>
      <c r="W617" s="152">
        <v>0.32642342591000001</v>
      </c>
      <c r="X617" s="152">
        <v>0.44291922954999996</v>
      </c>
      <c r="Y617" s="152">
        <v>0.47738312821999995</v>
      </c>
      <c r="Z617" s="152">
        <v>5.2263256255000001E-2</v>
      </c>
      <c r="AA617" s="152">
        <v>7.1204108996999999E-2</v>
      </c>
      <c r="AB617" s="175">
        <v>-1.3072645164000001</v>
      </c>
      <c r="AC617" s="174">
        <v>0.22934636511000001</v>
      </c>
      <c r="AD617" s="152">
        <v>-6.5277083952999998E-2</v>
      </c>
      <c r="AE617" s="152">
        <v>-0.14497096969000001</v>
      </c>
      <c r="AF617" s="178">
        <v>5.7173429000000002</v>
      </c>
      <c r="AG617" s="177">
        <v>180397.41662</v>
      </c>
      <c r="AH617" s="177">
        <v>-30357.73774</v>
      </c>
      <c r="AI617" s="127">
        <v>0</v>
      </c>
      <c r="AJ617" s="127">
        <v>0</v>
      </c>
      <c r="AK617" s="127">
        <v>0</v>
      </c>
    </row>
    <row r="618" spans="1:37" ht="14.65" customHeight="1" x14ac:dyDescent="0.25">
      <c r="A618" s="39"/>
      <c r="B618" s="128">
        <v>13400206000150</v>
      </c>
      <c r="C618" s="124" t="s">
        <v>8188</v>
      </c>
      <c r="D618" s="121" t="s">
        <v>3267</v>
      </c>
      <c r="E618" s="125" t="s">
        <v>7636</v>
      </c>
      <c r="F618" s="125" t="s">
        <v>160</v>
      </c>
      <c r="G618" s="125" t="s">
        <v>3305</v>
      </c>
      <c r="H618" s="126">
        <v>20000</v>
      </c>
      <c r="I618" s="126">
        <v>1000</v>
      </c>
      <c r="J618" s="126">
        <v>10000</v>
      </c>
      <c r="K618" s="125" t="s">
        <v>211</v>
      </c>
      <c r="L618" s="125" t="s">
        <v>211</v>
      </c>
      <c r="M618" s="152">
        <v>4.0000000000000001E-3</v>
      </c>
      <c r="N618" s="127" t="s">
        <v>44</v>
      </c>
      <c r="O618" s="154">
        <v>40772</v>
      </c>
      <c r="P618" s="152">
        <v>1.0668962912E-2</v>
      </c>
      <c r="Q618" s="152">
        <v>4.1872955796999997E-2</v>
      </c>
      <c r="R618" s="152">
        <v>0.11714570342</v>
      </c>
      <c r="S618" s="152">
        <v>0.27288355125999997</v>
      </c>
      <c r="T618" s="152">
        <v>0.44597032001999998</v>
      </c>
      <c r="U618" s="152">
        <v>1.0104350053</v>
      </c>
      <c r="V618" s="152">
        <v>1.0264518737999999</v>
      </c>
      <c r="W618" s="152">
        <v>1.0219983775999999</v>
      </c>
      <c r="X618" s="152">
        <v>1.0832896049</v>
      </c>
      <c r="Y618" s="152">
        <v>1.0632901653</v>
      </c>
      <c r="Z618" s="152">
        <v>1.6017759351E-3</v>
      </c>
      <c r="AA618" s="152">
        <v>3.5852350156E-3</v>
      </c>
      <c r="AB618" s="175">
        <v>1.5379681257</v>
      </c>
      <c r="AC618" s="174">
        <v>0.93485886987</v>
      </c>
      <c r="AD618" s="152">
        <v>0</v>
      </c>
      <c r="AE618" s="152">
        <v>-1.4446060126999999E-2</v>
      </c>
      <c r="AF618" s="178">
        <v>3.5436532000000001</v>
      </c>
      <c r="AG618" s="177">
        <v>1064548.0844000001</v>
      </c>
      <c r="AH618" s="177">
        <v>-143755.02098999999</v>
      </c>
      <c r="AI618" s="127">
        <v>0.19946577219000003</v>
      </c>
      <c r="AJ618" s="127">
        <v>0.35045901024999998</v>
      </c>
      <c r="AK618" s="127">
        <v>0</v>
      </c>
    </row>
    <row r="619" spans="1:37" ht="14.65" customHeight="1" x14ac:dyDescent="0.25">
      <c r="A619" s="39"/>
      <c r="B619" s="128">
        <v>26315550000193</v>
      </c>
      <c r="C619" s="124" t="s">
        <v>8189</v>
      </c>
      <c r="D619" s="121" t="s">
        <v>3266</v>
      </c>
      <c r="E619" s="125" t="s">
        <v>7636</v>
      </c>
      <c r="F619" s="125" t="s">
        <v>112</v>
      </c>
      <c r="G619" s="125" t="s">
        <v>5291</v>
      </c>
      <c r="H619" s="126">
        <v>20000</v>
      </c>
      <c r="I619" s="126">
        <v>1000</v>
      </c>
      <c r="J619" s="126">
        <v>20000</v>
      </c>
      <c r="K619" s="125" t="s">
        <v>212</v>
      </c>
      <c r="L619" s="125" t="s">
        <v>219</v>
      </c>
      <c r="M619" s="152">
        <v>1.4999999999999999E-2</v>
      </c>
      <c r="N619" s="127" t="s">
        <v>44</v>
      </c>
      <c r="O619" s="154">
        <v>42807</v>
      </c>
      <c r="P619" s="152">
        <v>7.0887260903000002E-2</v>
      </c>
      <c r="Q619" s="152">
        <v>0.10567074012000001</v>
      </c>
      <c r="R619" s="152">
        <v>1.9793701239999999E-2</v>
      </c>
      <c r="S619" s="152">
        <v>0.1411024807</v>
      </c>
      <c r="T619" s="152">
        <v>0.10532108834000001</v>
      </c>
      <c r="U619" s="152">
        <v>6.7135831704999998</v>
      </c>
      <c r="V619" s="152">
        <v>2.5903575984999998</v>
      </c>
      <c r="W619" s="152">
        <v>0.17268350407999999</v>
      </c>
      <c r="X619" s="152">
        <v>0.56014680943000006</v>
      </c>
      <c r="Y619" s="152">
        <v>0.25110836397000003</v>
      </c>
      <c r="Z619" s="152">
        <v>0.15891780860000002</v>
      </c>
      <c r="AA619" s="152">
        <v>0.23178336807</v>
      </c>
      <c r="AB619" s="175">
        <v>-0.46401386175999998</v>
      </c>
      <c r="AC619" s="174">
        <v>6.6676017707000004E-2</v>
      </c>
      <c r="AD619" s="152">
        <v>-0.15623538427</v>
      </c>
      <c r="AE619" s="152">
        <v>-0.47079379998999998</v>
      </c>
      <c r="AF619" s="178">
        <v>1.7360918000000001</v>
      </c>
      <c r="AG619" s="177">
        <v>20073.997749999999</v>
      </c>
      <c r="AH619" s="177">
        <v>-8211.0845200000003</v>
      </c>
      <c r="AI619" s="127">
        <v>0</v>
      </c>
      <c r="AJ619" s="127">
        <v>0</v>
      </c>
      <c r="AK619" s="127">
        <v>6.6110287545000007E-2</v>
      </c>
    </row>
    <row r="620" spans="1:37" ht="14.65" customHeight="1" x14ac:dyDescent="0.25">
      <c r="A620" s="39"/>
      <c r="B620" s="128">
        <v>13401118000173</v>
      </c>
      <c r="C620" s="124" t="s">
        <v>8190</v>
      </c>
      <c r="D620" s="121" t="s">
        <v>3267</v>
      </c>
      <c r="E620" s="125" t="s">
        <v>7636</v>
      </c>
      <c r="F620" s="125" t="s">
        <v>160</v>
      </c>
      <c r="G620" s="125" t="s">
        <v>3305</v>
      </c>
      <c r="H620" s="126">
        <v>1000</v>
      </c>
      <c r="I620" s="126">
        <v>1000</v>
      </c>
      <c r="J620" s="126">
        <v>1000</v>
      </c>
      <c r="K620" s="125" t="s">
        <v>210</v>
      </c>
      <c r="L620" s="125" t="s">
        <v>210</v>
      </c>
      <c r="M620" s="152">
        <v>4.0000000000000001E-3</v>
      </c>
      <c r="N620" s="127" t="s">
        <v>44</v>
      </c>
      <c r="O620" s="154">
        <v>40772</v>
      </c>
      <c r="P620" s="152">
        <v>1.1040579922000001E-2</v>
      </c>
      <c r="Q620" s="152">
        <v>4.4811479378000001E-2</v>
      </c>
      <c r="R620" s="152">
        <v>0.12423589252999999</v>
      </c>
      <c r="S620" s="152">
        <v>0.28927357603000003</v>
      </c>
      <c r="T620" s="152">
        <v>0.47056232590999997</v>
      </c>
      <c r="U620" s="152">
        <v>1.0456300697000001</v>
      </c>
      <c r="V620" s="152">
        <v>1.0984853135000001</v>
      </c>
      <c r="W620" s="152">
        <v>1.0838543532</v>
      </c>
      <c r="X620" s="152">
        <v>1.148354514</v>
      </c>
      <c r="Y620" s="152">
        <v>1.1219228518</v>
      </c>
      <c r="Z620" s="152">
        <v>1.8517118793E-3</v>
      </c>
      <c r="AA620" s="152">
        <v>4.0087385834999996E-3</v>
      </c>
      <c r="AB620" s="175">
        <v>4.8857696754999997</v>
      </c>
      <c r="AC620" s="174">
        <v>1.7653754463</v>
      </c>
      <c r="AD620" s="152">
        <v>-2.1200676540999999E-4</v>
      </c>
      <c r="AE620" s="152">
        <v>-2.0051231624E-2</v>
      </c>
      <c r="AF620" s="178">
        <v>3.7066243999999999</v>
      </c>
      <c r="AG620" s="177">
        <v>272074.53002000001</v>
      </c>
      <c r="AH620" s="177">
        <v>-13821.76188</v>
      </c>
      <c r="AI620" s="127">
        <v>0.38295996047999997</v>
      </c>
      <c r="AJ620" s="127">
        <v>0.25310740900000001</v>
      </c>
      <c r="AK620" s="127">
        <v>2.3900470227E-3</v>
      </c>
    </row>
    <row r="621" spans="1:37" ht="14.65" customHeight="1" x14ac:dyDescent="0.25">
      <c r="A621" s="39"/>
      <c r="B621" s="128">
        <v>12412826000147</v>
      </c>
      <c r="C621" s="124" t="s">
        <v>8191</v>
      </c>
      <c r="D621" s="121" t="s">
        <v>3266</v>
      </c>
      <c r="E621" s="125" t="s">
        <v>7636</v>
      </c>
      <c r="F621" s="125" t="s">
        <v>160</v>
      </c>
      <c r="G621" s="125" t="s">
        <v>3305</v>
      </c>
      <c r="H621" s="126">
        <v>1000</v>
      </c>
      <c r="I621" s="126">
        <v>1000</v>
      </c>
      <c r="J621" s="126">
        <v>1000</v>
      </c>
      <c r="K621" s="125" t="s">
        <v>3269</v>
      </c>
      <c r="L621" s="125" t="s">
        <v>3269</v>
      </c>
      <c r="M621" s="152">
        <v>4.0000000000000001E-3</v>
      </c>
      <c r="N621" s="127" t="s">
        <v>44</v>
      </c>
      <c r="O621" s="154">
        <v>40714</v>
      </c>
      <c r="P621" s="152">
        <v>1.0892227568999999E-2</v>
      </c>
      <c r="Q621" s="152">
        <v>4.6216865801000005E-2</v>
      </c>
      <c r="R621" s="152">
        <v>0.12471524912</v>
      </c>
      <c r="S621" s="152">
        <v>0.30238710223999998</v>
      </c>
      <c r="T621" s="152">
        <v>0.48770425088000002</v>
      </c>
      <c r="U621" s="152">
        <v>1.0315799307</v>
      </c>
      <c r="V621" s="152">
        <v>1.1329362258</v>
      </c>
      <c r="W621" s="152">
        <v>1.0880363389000001</v>
      </c>
      <c r="X621" s="152">
        <v>1.2004124214</v>
      </c>
      <c r="Y621" s="152">
        <v>1.1627929263999999</v>
      </c>
      <c r="Z621" s="152">
        <v>3.6396282441999999E-3</v>
      </c>
      <c r="AA621" s="152">
        <v>1.0360010675E-2</v>
      </c>
      <c r="AB621" s="175">
        <v>2.5381180360000002</v>
      </c>
      <c r="AC621" s="174">
        <v>1.0072378817000001</v>
      </c>
      <c r="AD621" s="152">
        <v>-1.7670946948999998E-3</v>
      </c>
      <c r="AE621" s="152">
        <v>-1.7803396028999999E-2</v>
      </c>
      <c r="AF621" s="178">
        <v>4.0120316000000003</v>
      </c>
      <c r="AG621" s="177">
        <v>243068.74728000001</v>
      </c>
      <c r="AH621" s="177">
        <v>67412.553190000006</v>
      </c>
      <c r="AI621" s="127">
        <v>0.57477573151000005</v>
      </c>
      <c r="AJ621" s="127">
        <v>0.14338639075000001</v>
      </c>
      <c r="AK621" s="127">
        <v>2.2241353019000001E-2</v>
      </c>
    </row>
    <row r="622" spans="1:37" ht="14.65" customHeight="1" x14ac:dyDescent="0.25">
      <c r="A622" s="39"/>
      <c r="B622" s="128">
        <v>44315875000158</v>
      </c>
      <c r="C622" s="124" t="s">
        <v>8192</v>
      </c>
      <c r="D622" s="121"/>
      <c r="E622" s="125" t="s">
        <v>7636</v>
      </c>
      <c r="F622" s="125" t="s">
        <v>112</v>
      </c>
      <c r="G622" s="125" t="s">
        <v>113</v>
      </c>
      <c r="H622" s="126" t="s">
        <v>44</v>
      </c>
      <c r="I622" s="126" t="s">
        <v>44</v>
      </c>
      <c r="J622" s="126" t="s">
        <v>44</v>
      </c>
      <c r="K622" s="125" t="s">
        <v>212</v>
      </c>
      <c r="L622" s="125" t="s">
        <v>219</v>
      </c>
      <c r="M622" s="152">
        <v>4.0000000000000001E-3</v>
      </c>
      <c r="N622" s="127" t="s">
        <v>44</v>
      </c>
      <c r="O622" s="154">
        <v>44560</v>
      </c>
      <c r="P622" s="152">
        <v>-6.4444339549999995E-3</v>
      </c>
      <c r="Q622" s="152">
        <v>-0.12315633618999999</v>
      </c>
      <c r="R622" s="152">
        <v>0.20136059061</v>
      </c>
      <c r="S622" s="152">
        <v>0.39258476584000002</v>
      </c>
      <c r="T622" s="152">
        <v>0.43713440181000002</v>
      </c>
      <c r="U622" s="152">
        <v>-0.61033876599000003</v>
      </c>
      <c r="V622" s="152">
        <v>-3.0189904118999999</v>
      </c>
      <c r="W622" s="152">
        <v>1.7567028999999998</v>
      </c>
      <c r="X622" s="152">
        <v>1.5584779440000001</v>
      </c>
      <c r="Y622" s="152">
        <v>1.0422234158999999</v>
      </c>
      <c r="Z622" s="152">
        <v>0.18181128082</v>
      </c>
      <c r="AA622" s="152">
        <v>0.15278277871000001</v>
      </c>
      <c r="AB622" s="175">
        <v>0.52830830000999995</v>
      </c>
      <c r="AC622" s="174">
        <v>-0.41614147888000003</v>
      </c>
      <c r="AD622" s="152">
        <v>-0.19442138135000001</v>
      </c>
      <c r="AE622" s="152">
        <v>-0.24134789363</v>
      </c>
      <c r="AF622" s="178">
        <v>1.1345103999999999</v>
      </c>
      <c r="AG622" s="177">
        <v>60569.81871</v>
      </c>
      <c r="AH622" s="177">
        <v>-4740.71</v>
      </c>
      <c r="AI622" s="127">
        <v>0</v>
      </c>
      <c r="AJ622" s="127">
        <v>0</v>
      </c>
      <c r="AK622" s="127">
        <v>0</v>
      </c>
    </row>
    <row r="623" spans="1:37" ht="14.65" customHeight="1" x14ac:dyDescent="0.25">
      <c r="A623" s="39"/>
      <c r="B623" s="128">
        <v>4831907000153</v>
      </c>
      <c r="C623" s="124" t="s">
        <v>8193</v>
      </c>
      <c r="D623" s="121" t="s">
        <v>3266</v>
      </c>
      <c r="E623" s="125" t="s">
        <v>7636</v>
      </c>
      <c r="F623" s="125" t="s">
        <v>160</v>
      </c>
      <c r="G623" s="125" t="s">
        <v>3328</v>
      </c>
      <c r="H623" s="126">
        <v>30</v>
      </c>
      <c r="I623" s="126">
        <v>30</v>
      </c>
      <c r="J623" s="126">
        <v>30</v>
      </c>
      <c r="K623" s="125" t="s">
        <v>211</v>
      </c>
      <c r="L623" s="125" t="s">
        <v>211</v>
      </c>
      <c r="M623" s="152">
        <v>4.5000000000000005E-3</v>
      </c>
      <c r="N623" s="127" t="s">
        <v>44</v>
      </c>
      <c r="O623" s="154">
        <v>37291</v>
      </c>
      <c r="P623" s="152">
        <v>1.0359179239E-2</v>
      </c>
      <c r="Q623" s="152">
        <v>4.0768419480000005E-2</v>
      </c>
      <c r="R623" s="152">
        <v>0.11437583065</v>
      </c>
      <c r="S623" s="152">
        <v>0.25657596552</v>
      </c>
      <c r="T623" s="152">
        <v>0.42400138048999997</v>
      </c>
      <c r="U623" s="152">
        <v>0.98109604626000002</v>
      </c>
      <c r="V623" s="152">
        <v>0.99937584470000007</v>
      </c>
      <c r="W623" s="152">
        <v>0.99783355220000003</v>
      </c>
      <c r="X623" s="152">
        <v>1.0185519612</v>
      </c>
      <c r="Y623" s="152">
        <v>1.0109114389</v>
      </c>
      <c r="Z623" s="152">
        <v>1.0537523770999999E-3</v>
      </c>
      <c r="AA623" s="152">
        <v>2.8265251915000002E-3</v>
      </c>
      <c r="AB623" s="175">
        <v>-0.26726525309999999</v>
      </c>
      <c r="AC623" s="174">
        <v>-3.7123437104999999</v>
      </c>
      <c r="AD623" s="152">
        <v>0</v>
      </c>
      <c r="AE623" s="152">
        <v>-1.2155514840999999E-3</v>
      </c>
      <c r="AF623" s="178">
        <v>1205.0422088</v>
      </c>
      <c r="AG623" s="177">
        <v>815241.31270000001</v>
      </c>
      <c r="AH623" s="177">
        <v>246648.13999</v>
      </c>
      <c r="AI623" s="127">
        <v>0.11119395503</v>
      </c>
      <c r="AJ623" s="127">
        <v>0.28490805165999999</v>
      </c>
      <c r="AK623" s="127">
        <v>0</v>
      </c>
    </row>
    <row r="624" spans="1:37" ht="14.65" customHeight="1" x14ac:dyDescent="0.25">
      <c r="A624" s="39"/>
      <c r="B624" s="128">
        <v>28849736000158</v>
      </c>
      <c r="C624" s="124" t="s">
        <v>8194</v>
      </c>
      <c r="D624" s="121" t="s">
        <v>3266</v>
      </c>
      <c r="E624" s="125" t="s">
        <v>7636</v>
      </c>
      <c r="F624" s="125" t="s">
        <v>160</v>
      </c>
      <c r="G624" s="125" t="s">
        <v>3324</v>
      </c>
      <c r="H624" s="126" t="s">
        <v>44</v>
      </c>
      <c r="I624" s="126" t="s">
        <v>44</v>
      </c>
      <c r="J624" s="126" t="s">
        <v>44</v>
      </c>
      <c r="K624" s="125" t="s">
        <v>211</v>
      </c>
      <c r="L624" s="125" t="s">
        <v>211</v>
      </c>
      <c r="M624" s="152">
        <v>5.0000000000000001E-3</v>
      </c>
      <c r="N624" s="127" t="s">
        <v>44</v>
      </c>
      <c r="O624" s="154">
        <v>43132</v>
      </c>
      <c r="P624" s="152">
        <v>1.0282070123E-2</v>
      </c>
      <c r="Q624" s="152">
        <v>4.0632072126999999E-2</v>
      </c>
      <c r="R624" s="152">
        <v>0.11352239295000001</v>
      </c>
      <c r="S624" s="152">
        <v>0.25640840737000004</v>
      </c>
      <c r="T624" s="152">
        <v>0.42532779378000002</v>
      </c>
      <c r="U624" s="152">
        <v>0.97379320426999993</v>
      </c>
      <c r="V624" s="152">
        <v>0.99603349656000006</v>
      </c>
      <c r="W624" s="152">
        <v>0.99038802133999992</v>
      </c>
      <c r="X624" s="152">
        <v>1.0178867911</v>
      </c>
      <c r="Y624" s="152">
        <v>1.0140738965</v>
      </c>
      <c r="Z624" s="152">
        <v>1.0398106250999999E-3</v>
      </c>
      <c r="AA624" s="152">
        <v>2.7633092349999997E-3</v>
      </c>
      <c r="AB624" s="175">
        <v>-1.2344329352000001</v>
      </c>
      <c r="AC624" s="174">
        <v>-1.6219790637</v>
      </c>
      <c r="AD624" s="152">
        <v>0</v>
      </c>
      <c r="AE624" s="152">
        <v>-3.5793332482000001E-3</v>
      </c>
      <c r="AF624" s="178">
        <v>1.7405482999999999</v>
      </c>
      <c r="AG624" s="177">
        <v>200621.79318000001</v>
      </c>
      <c r="AH624" s="177">
        <v>32978.885979999999</v>
      </c>
      <c r="AI624" s="127">
        <v>0.12078510282</v>
      </c>
      <c r="AJ624" s="127">
        <v>0.26791048103000004</v>
      </c>
      <c r="AK624" s="127">
        <v>0</v>
      </c>
    </row>
    <row r="625" spans="1:37" ht="14.65" customHeight="1" x14ac:dyDescent="0.25">
      <c r="A625" s="39"/>
      <c r="B625" s="128">
        <v>3660879000196</v>
      </c>
      <c r="C625" s="124" t="s">
        <v>8195</v>
      </c>
      <c r="D625" s="121" t="s">
        <v>3266</v>
      </c>
      <c r="E625" s="125" t="s">
        <v>7636</v>
      </c>
      <c r="F625" s="125" t="s">
        <v>112</v>
      </c>
      <c r="G625" s="125" t="s">
        <v>5291</v>
      </c>
      <c r="H625" s="126" t="s">
        <v>44</v>
      </c>
      <c r="I625" s="126" t="s">
        <v>44</v>
      </c>
      <c r="J625" s="126" t="s">
        <v>44</v>
      </c>
      <c r="K625" s="125" t="s">
        <v>212</v>
      </c>
      <c r="L625" s="125" t="s">
        <v>7564</v>
      </c>
      <c r="M625" s="152">
        <v>1.4999999999999999E-2</v>
      </c>
      <c r="N625" s="127" t="s">
        <v>44</v>
      </c>
      <c r="O625" s="154">
        <v>36976</v>
      </c>
      <c r="P625" s="152">
        <v>6.7356069126999998E-2</v>
      </c>
      <c r="Q625" s="152">
        <v>0.12629439616000002</v>
      </c>
      <c r="R625" s="152">
        <v>2.5098039971000002E-2</v>
      </c>
      <c r="S625" s="152">
        <v>0.13019165245</v>
      </c>
      <c r="T625" s="152">
        <v>8.0161007569000006E-2</v>
      </c>
      <c r="U625" s="152">
        <v>6.3791514350999998</v>
      </c>
      <c r="V625" s="152">
        <v>3.0959151829000002</v>
      </c>
      <c r="W625" s="152">
        <v>0.21895942730000001</v>
      </c>
      <c r="X625" s="152">
        <v>0.51683314406000003</v>
      </c>
      <c r="Y625" s="152">
        <v>0.19112126336999999</v>
      </c>
      <c r="Z625" s="152">
        <v>0.16475317856999999</v>
      </c>
      <c r="AA625" s="152">
        <v>0.24756279117999999</v>
      </c>
      <c r="AB625" s="175">
        <v>-0.41338147501</v>
      </c>
      <c r="AC625" s="174">
        <v>0.13150207692999999</v>
      </c>
      <c r="AD625" s="152">
        <v>-0.15562991201999998</v>
      </c>
      <c r="AE625" s="152">
        <v>-0.57925797775999999</v>
      </c>
      <c r="AF625" s="178">
        <v>914.93444120000004</v>
      </c>
      <c r="AG625" s="177">
        <v>234090.23796999999</v>
      </c>
      <c r="AH625" s="177">
        <v>-69740.342239999998</v>
      </c>
      <c r="AI625" s="127">
        <v>0</v>
      </c>
      <c r="AJ625" s="127">
        <v>0</v>
      </c>
      <c r="AK625" s="127">
        <v>0</v>
      </c>
    </row>
    <row r="626" spans="1:37" ht="14.65" customHeight="1" x14ac:dyDescent="0.25">
      <c r="A626" s="39"/>
      <c r="B626" s="128">
        <v>34123534000127</v>
      </c>
      <c r="C626" s="124" t="s">
        <v>8196</v>
      </c>
      <c r="D626" s="121" t="s">
        <v>3310</v>
      </c>
      <c r="E626" s="125" t="s">
        <v>7636</v>
      </c>
      <c r="F626" s="125" t="s">
        <v>112</v>
      </c>
      <c r="G626" s="125" t="s">
        <v>5291</v>
      </c>
      <c r="H626" s="126" t="s">
        <v>44</v>
      </c>
      <c r="I626" s="126" t="s">
        <v>44</v>
      </c>
      <c r="J626" s="126" t="s">
        <v>44</v>
      </c>
      <c r="K626" s="125" t="s">
        <v>212</v>
      </c>
      <c r="L626" s="125" t="s">
        <v>219</v>
      </c>
      <c r="M626" s="152">
        <v>1.4999999999999999E-2</v>
      </c>
      <c r="N626" s="127" t="s">
        <v>44</v>
      </c>
      <c r="O626" s="154">
        <v>43921</v>
      </c>
      <c r="P626" s="152">
        <v>0.10251054641</v>
      </c>
      <c r="Q626" s="152">
        <v>0.18321891946000002</v>
      </c>
      <c r="R626" s="152">
        <v>-8.9002860831999993E-3</v>
      </c>
      <c r="S626" s="152">
        <v>1.7212488216000001E-2</v>
      </c>
      <c r="T626" s="152">
        <v>-0.19327867446999999</v>
      </c>
      <c r="U626" s="152">
        <v>9.7085579333999998</v>
      </c>
      <c r="V626" s="152">
        <v>4.4913333590000004</v>
      </c>
      <c r="W626" s="152">
        <v>-7.764755916600001E-2</v>
      </c>
      <c r="X626" s="152">
        <v>6.8329913891999994E-2</v>
      </c>
      <c r="Y626" s="152">
        <v>-0.46081836502999995</v>
      </c>
      <c r="Z626" s="152">
        <v>0.1890587748</v>
      </c>
      <c r="AA626" s="152">
        <v>0.22799159468999999</v>
      </c>
      <c r="AB626" s="175">
        <v>-0.50431874755999995</v>
      </c>
      <c r="AC626" s="174">
        <v>-0.15166389946</v>
      </c>
      <c r="AD626" s="152">
        <v>-0.23374295036000001</v>
      </c>
      <c r="AE626" s="152">
        <v>-0.4682917767</v>
      </c>
      <c r="AF626" s="178">
        <v>1.1430019</v>
      </c>
      <c r="AG626" s="177">
        <v>27638.590759999999</v>
      </c>
      <c r="AH626" s="177">
        <v>11904.329400000001</v>
      </c>
      <c r="AI626" s="127">
        <v>0</v>
      </c>
      <c r="AJ626" s="127">
        <v>0</v>
      </c>
      <c r="AK626" s="127">
        <v>0</v>
      </c>
    </row>
    <row r="627" spans="1:37" ht="14.65" customHeight="1" x14ac:dyDescent="0.25">
      <c r="A627" s="39"/>
      <c r="B627" s="128">
        <v>49647466000172</v>
      </c>
      <c r="C627" s="124" t="s">
        <v>8197</v>
      </c>
      <c r="D627" s="121"/>
      <c r="E627" s="125" t="s">
        <v>7636</v>
      </c>
      <c r="F627" s="125" t="s">
        <v>160</v>
      </c>
      <c r="G627" s="125" t="s">
        <v>3305</v>
      </c>
      <c r="H627" s="126" t="s">
        <v>44</v>
      </c>
      <c r="I627" s="126" t="s">
        <v>44</v>
      </c>
      <c r="J627" s="126" t="s">
        <v>44</v>
      </c>
      <c r="K627" s="125" t="s">
        <v>7742</v>
      </c>
      <c r="L627" s="125" t="s">
        <v>7743</v>
      </c>
      <c r="M627" s="152">
        <v>4.0000000000000001E-3</v>
      </c>
      <c r="N627" s="127" t="s">
        <v>44</v>
      </c>
      <c r="O627" s="154">
        <v>44995</v>
      </c>
      <c r="P627" s="152">
        <v>1.0899242549999999E-2</v>
      </c>
      <c r="Q627" s="152">
        <v>4.5436072924000002E-2</v>
      </c>
      <c r="R627" s="152">
        <v>0.12284480786</v>
      </c>
      <c r="S627" s="152">
        <v>0.29235436116999997</v>
      </c>
      <c r="T627" s="152" t="s">
        <v>44</v>
      </c>
      <c r="U627" s="152">
        <v>1.0322443047999998</v>
      </c>
      <c r="V627" s="152">
        <v>1.1137962751000001</v>
      </c>
      <c r="W627" s="152">
        <v>1.0717183018000001</v>
      </c>
      <c r="X627" s="152">
        <v>1.1605845752000001</v>
      </c>
      <c r="Y627" s="152" t="s">
        <v>44</v>
      </c>
      <c r="Z627" s="152">
        <v>1.9168755470000002E-3</v>
      </c>
      <c r="AA627" s="152">
        <v>2.2081918311E-3</v>
      </c>
      <c r="AB627" s="175">
        <v>4.1172755391999996</v>
      </c>
      <c r="AC627" s="174">
        <v>7.0990059314999998</v>
      </c>
      <c r="AD627" s="152">
        <v>-8.9903579631E-5</v>
      </c>
      <c r="AE627" s="152">
        <v>-8.9903579631E-5</v>
      </c>
      <c r="AF627" s="178">
        <v>1.3132401</v>
      </c>
      <c r="AG627" s="177">
        <v>7417866.0846999995</v>
      </c>
      <c r="AH627" s="177">
        <v>1149811.2037</v>
      </c>
      <c r="AI627" s="127">
        <v>0.54001651367999992</v>
      </c>
      <c r="AJ627" s="127">
        <v>0.17464783765</v>
      </c>
      <c r="AK627" s="127">
        <v>1.8427865503000001E-2</v>
      </c>
    </row>
    <row r="628" spans="1:37" ht="14.65" customHeight="1" x14ac:dyDescent="0.25">
      <c r="A628" s="39"/>
      <c r="B628" s="128">
        <v>2335944000145</v>
      </c>
      <c r="C628" s="124" t="s">
        <v>8198</v>
      </c>
      <c r="D628" s="121" t="s">
        <v>3274</v>
      </c>
      <c r="E628" s="125" t="s">
        <v>7636</v>
      </c>
      <c r="F628" s="125" t="s">
        <v>160</v>
      </c>
      <c r="G628" s="125" t="s">
        <v>3324</v>
      </c>
      <c r="H628" s="126">
        <v>300000</v>
      </c>
      <c r="I628" s="126">
        <v>10000</v>
      </c>
      <c r="J628" s="126">
        <v>30000</v>
      </c>
      <c r="K628" s="125" t="s">
        <v>211</v>
      </c>
      <c r="L628" s="125" t="s">
        <v>211</v>
      </c>
      <c r="M628" s="152">
        <v>3.0000000000000001E-3</v>
      </c>
      <c r="N628" s="127" t="s">
        <v>44</v>
      </c>
      <c r="O628" s="154">
        <v>36007</v>
      </c>
      <c r="P628" s="152">
        <v>1.0799908306999999E-2</v>
      </c>
      <c r="Q628" s="152">
        <v>4.1014112530000001E-2</v>
      </c>
      <c r="R628" s="152">
        <v>0.11167624956</v>
      </c>
      <c r="S628" s="152">
        <v>0.25334161356000001</v>
      </c>
      <c r="T628" s="152">
        <v>0.42571794343000002</v>
      </c>
      <c r="U628" s="152">
        <v>1.0228365679</v>
      </c>
      <c r="V628" s="152">
        <v>1.0053986363999998</v>
      </c>
      <c r="W628" s="152">
        <v>0.97428196290000002</v>
      </c>
      <c r="X628" s="152">
        <v>1.0057122725000001</v>
      </c>
      <c r="Y628" s="152">
        <v>1.0150040979999999</v>
      </c>
      <c r="Z628" s="152">
        <v>2.3897236542E-3</v>
      </c>
      <c r="AA628" s="152">
        <v>4.9377336350000002E-3</v>
      </c>
      <c r="AB628" s="175">
        <v>-1.1709606000999999</v>
      </c>
      <c r="AC628" s="174">
        <v>0.18165717454999999</v>
      </c>
      <c r="AD628" s="152">
        <v>-4.5529320694000003E-4</v>
      </c>
      <c r="AE628" s="152">
        <v>-8.1895705694999994E-3</v>
      </c>
      <c r="AF628" s="178">
        <v>25.776767700000001</v>
      </c>
      <c r="AG628" s="177">
        <v>320766.85975</v>
      </c>
      <c r="AH628" s="177">
        <v>-59675.009310000001</v>
      </c>
      <c r="AI628" s="127">
        <v>0.131519203</v>
      </c>
      <c r="AJ628" s="127">
        <v>0.12860639939000001</v>
      </c>
      <c r="AK628" s="127">
        <v>0</v>
      </c>
    </row>
    <row r="629" spans="1:37" ht="14.65" customHeight="1" x14ac:dyDescent="0.25">
      <c r="A629" s="39"/>
      <c r="B629" s="128">
        <v>5983641000127</v>
      </c>
      <c r="C629" s="124" t="s">
        <v>8199</v>
      </c>
      <c r="D629" s="121"/>
      <c r="E629" s="125" t="s">
        <v>7636</v>
      </c>
      <c r="F629" s="125" t="s">
        <v>160</v>
      </c>
      <c r="G629" s="125" t="s">
        <v>3328</v>
      </c>
      <c r="H629" s="126" t="s">
        <v>44</v>
      </c>
      <c r="I629" s="126" t="s">
        <v>44</v>
      </c>
      <c r="J629" s="126" t="s">
        <v>44</v>
      </c>
      <c r="K629" s="125" t="s">
        <v>211</v>
      </c>
      <c r="L629" s="125" t="s">
        <v>211</v>
      </c>
      <c r="M629" s="152">
        <v>1.4999999999999999E-2</v>
      </c>
      <c r="N629" s="127" t="s">
        <v>44</v>
      </c>
      <c r="O629" s="154">
        <v>38078</v>
      </c>
      <c r="P629" s="152">
        <v>8.9053704378000004E-3</v>
      </c>
      <c r="Q629" s="152">
        <v>3.4589423904000001E-2</v>
      </c>
      <c r="R629" s="152">
        <v>9.3986086536000005E-2</v>
      </c>
      <c r="S629" s="152">
        <v>0.20660234670000002</v>
      </c>
      <c r="T629" s="152">
        <v>0.34451469996999995</v>
      </c>
      <c r="U629" s="152">
        <v>0.84340887680999999</v>
      </c>
      <c r="V629" s="152">
        <v>0.8479071588399999</v>
      </c>
      <c r="W629" s="152">
        <v>0.81995007204999992</v>
      </c>
      <c r="X629" s="152">
        <v>0.82016733333999992</v>
      </c>
      <c r="Y629" s="152">
        <v>0.82139791783000005</v>
      </c>
      <c r="Z629" s="152">
        <v>7.8673387272999999E-4</v>
      </c>
      <c r="AA629" s="152">
        <v>2.3521343340999999E-3</v>
      </c>
      <c r="AB629" s="175">
        <v>-53.365165128000001</v>
      </c>
      <c r="AC629" s="174">
        <v>-20.073990859999999</v>
      </c>
      <c r="AD629" s="152">
        <v>0</v>
      </c>
      <c r="AE629" s="152">
        <v>-2.1250768914000003E-3</v>
      </c>
      <c r="AF629" s="178">
        <v>6.2459464000000002</v>
      </c>
      <c r="AG629" s="177">
        <v>125651.96927</v>
      </c>
      <c r="AH629" s="177">
        <v>-36421.080399999999</v>
      </c>
      <c r="AI629" s="127">
        <v>8.0426675341999999E-4</v>
      </c>
      <c r="AJ629" s="127">
        <v>3.7435960505999996E-2</v>
      </c>
      <c r="AK629" s="127">
        <v>0</v>
      </c>
    </row>
    <row r="630" spans="1:37" ht="14.65" customHeight="1" x14ac:dyDescent="0.25">
      <c r="A630" s="39"/>
      <c r="B630" s="128">
        <v>37532786000106</v>
      </c>
      <c r="C630" s="124" t="s">
        <v>8200</v>
      </c>
      <c r="D630" s="121"/>
      <c r="E630" s="125" t="s">
        <v>7636</v>
      </c>
      <c r="F630" s="125" t="s">
        <v>160</v>
      </c>
      <c r="G630" s="125" t="s">
        <v>3305</v>
      </c>
      <c r="H630" s="126" t="s">
        <v>44</v>
      </c>
      <c r="I630" s="126" t="s">
        <v>44</v>
      </c>
      <c r="J630" s="126" t="s">
        <v>44</v>
      </c>
      <c r="K630" s="125" t="s">
        <v>210</v>
      </c>
      <c r="L630" s="125" t="s">
        <v>3312</v>
      </c>
      <c r="M630" s="152">
        <v>4.0000000000000001E-3</v>
      </c>
      <c r="N630" s="127" t="s">
        <v>8201</v>
      </c>
      <c r="O630" s="154">
        <v>44046</v>
      </c>
      <c r="P630" s="152">
        <v>1.1492059787999999E-2</v>
      </c>
      <c r="Q630" s="152">
        <v>4.7947917593999995E-2</v>
      </c>
      <c r="R630" s="152">
        <v>0.13028813424999999</v>
      </c>
      <c r="S630" s="152">
        <v>0.30368365481000004</v>
      </c>
      <c r="T630" s="152">
        <v>0.49444195229999999</v>
      </c>
      <c r="U630" s="152">
        <v>1.0883887768</v>
      </c>
      <c r="V630" s="152">
        <v>1.1753703297</v>
      </c>
      <c r="W630" s="152">
        <v>1.136655105</v>
      </c>
      <c r="X630" s="152">
        <v>1.2055594591000001</v>
      </c>
      <c r="Y630" s="152">
        <v>1.1788570708999999</v>
      </c>
      <c r="Z630" s="152">
        <v>2.4064486764999999E-3</v>
      </c>
      <c r="AA630" s="152">
        <v>5.9330593137000001E-3</v>
      </c>
      <c r="AB630" s="175">
        <v>6.1108805760999996</v>
      </c>
      <c r="AC630" s="174">
        <v>3.6377018471000002</v>
      </c>
      <c r="AD630" s="152">
        <v>-1.8509167826E-5</v>
      </c>
      <c r="AE630" s="152">
        <v>-6.7367485343999998E-3</v>
      </c>
      <c r="AF630" s="178">
        <v>1.6953758000000001</v>
      </c>
      <c r="AG630" s="177">
        <v>699913.65841999999</v>
      </c>
      <c r="AH630" s="177">
        <v>-70853.225820000007</v>
      </c>
      <c r="AI630" s="127">
        <v>0.55171075442000006</v>
      </c>
      <c r="AJ630" s="127">
        <v>9.2777692977000004E-2</v>
      </c>
      <c r="AK630" s="127">
        <v>2.001295401E-2</v>
      </c>
    </row>
    <row r="631" spans="1:37" ht="14.65" customHeight="1" x14ac:dyDescent="0.25">
      <c r="A631" s="39"/>
      <c r="B631" s="128">
        <v>55315627000123</v>
      </c>
      <c r="C631" s="124" t="s">
        <v>8202</v>
      </c>
      <c r="D631" s="121"/>
      <c r="E631" s="125" t="s">
        <v>7636</v>
      </c>
      <c r="F631" s="125" t="s">
        <v>160</v>
      </c>
      <c r="G631" s="125" t="s">
        <v>3307</v>
      </c>
      <c r="H631" s="126" t="s">
        <v>44</v>
      </c>
      <c r="I631" s="126" t="s">
        <v>44</v>
      </c>
      <c r="J631" s="126" t="s">
        <v>44</v>
      </c>
      <c r="K631" s="125" t="s">
        <v>210</v>
      </c>
      <c r="L631" s="125" t="s">
        <v>3312</v>
      </c>
      <c r="M631" s="152">
        <v>6.0000000000000001E-3</v>
      </c>
      <c r="N631" s="127" t="s">
        <v>44</v>
      </c>
      <c r="O631" s="154">
        <v>45471</v>
      </c>
      <c r="P631" s="152">
        <v>1.1394429720999999E-2</v>
      </c>
      <c r="Q631" s="152">
        <v>4.6952157460999996E-2</v>
      </c>
      <c r="R631" s="152" t="s">
        <v>44</v>
      </c>
      <c r="S631" s="152" t="s">
        <v>44</v>
      </c>
      <c r="T631" s="152" t="s">
        <v>44</v>
      </c>
      <c r="U631" s="152">
        <v>1.0791424387999999</v>
      </c>
      <c r="V631" s="152">
        <v>1.1509607834</v>
      </c>
      <c r="W631" s="152" t="s">
        <v>44</v>
      </c>
      <c r="X631" s="152" t="s">
        <v>44</v>
      </c>
      <c r="Y631" s="152" t="s">
        <v>44</v>
      </c>
      <c r="Z631" s="152" t="s">
        <v>44</v>
      </c>
      <c r="AA631" s="152">
        <v>2.4445419007999999E-3</v>
      </c>
      <c r="AB631" s="175" t="s">
        <v>44</v>
      </c>
      <c r="AC631" s="174">
        <v>4.3490928954000001</v>
      </c>
      <c r="AD631" s="152">
        <v>-2.3509568835000002E-5</v>
      </c>
      <c r="AE631" s="152">
        <v>-2.3509568835000002E-5</v>
      </c>
      <c r="AF631" s="178">
        <v>1.1060034000000001</v>
      </c>
      <c r="AG631" s="177">
        <v>173765.30426999999</v>
      </c>
      <c r="AH631" s="177">
        <v>161007.79300000001</v>
      </c>
      <c r="AI631" s="127">
        <v>0.54785791541000006</v>
      </c>
      <c r="AJ631" s="127">
        <v>9.2129785514000015E-2</v>
      </c>
      <c r="AK631" s="127">
        <v>1.9873194744000001E-2</v>
      </c>
    </row>
    <row r="632" spans="1:37" ht="14.65" customHeight="1" x14ac:dyDescent="0.25">
      <c r="A632" s="39"/>
      <c r="B632" s="128">
        <v>793947000105</v>
      </c>
      <c r="C632" s="124" t="s">
        <v>8203</v>
      </c>
      <c r="D632" s="121" t="s">
        <v>3268</v>
      </c>
      <c r="E632" s="125" t="s">
        <v>7636</v>
      </c>
      <c r="F632" s="125" t="s">
        <v>160</v>
      </c>
      <c r="G632" s="125" t="s">
        <v>3324</v>
      </c>
      <c r="H632" s="126">
        <v>100</v>
      </c>
      <c r="I632" s="126">
        <v>100</v>
      </c>
      <c r="J632" s="126">
        <v>15</v>
      </c>
      <c r="K632" s="125" t="s">
        <v>211</v>
      </c>
      <c r="L632" s="125" t="s">
        <v>211</v>
      </c>
      <c r="M632" s="152">
        <v>1.4999999999999999E-2</v>
      </c>
      <c r="N632" s="127" t="s">
        <v>44</v>
      </c>
      <c r="O632" s="154">
        <v>34974</v>
      </c>
      <c r="P632" s="152">
        <v>1.0464977150999999E-2</v>
      </c>
      <c r="Q632" s="152">
        <v>3.5076168594999999E-2</v>
      </c>
      <c r="R632" s="152">
        <v>8.6339422684000008E-2</v>
      </c>
      <c r="S632" s="152">
        <v>0.19690764379</v>
      </c>
      <c r="T632" s="152">
        <v>0.33650517784</v>
      </c>
      <c r="U632" s="152">
        <v>0.99111594362000011</v>
      </c>
      <c r="V632" s="152">
        <v>0.85983896521000003</v>
      </c>
      <c r="W632" s="152">
        <v>0.75323931932999999</v>
      </c>
      <c r="X632" s="152">
        <v>0.78168142666999996</v>
      </c>
      <c r="Y632" s="152">
        <v>0.80230147637000004</v>
      </c>
      <c r="Z632" s="152">
        <v>5.3009581812999999E-3</v>
      </c>
      <c r="AA632" s="152">
        <v>6.7500956488000001E-3</v>
      </c>
      <c r="AB632" s="175">
        <v>-4.9146130129000003</v>
      </c>
      <c r="AC632" s="174">
        <v>-6.0508630568999999</v>
      </c>
      <c r="AD632" s="152">
        <v>-1.5646923347999999E-3</v>
      </c>
      <c r="AE632" s="152">
        <v>-1.7467063443999998E-2</v>
      </c>
      <c r="AF632" s="178">
        <v>23.162379699999999</v>
      </c>
      <c r="AG632" s="177">
        <v>42710.016479999998</v>
      </c>
      <c r="AH632" s="177">
        <v>-7045.9263199999996</v>
      </c>
      <c r="AI632" s="127">
        <v>2.2222187999999997E-2</v>
      </c>
      <c r="AJ632" s="127">
        <v>0.11353593408</v>
      </c>
      <c r="AK632" s="127">
        <v>0</v>
      </c>
    </row>
    <row r="633" spans="1:37" ht="14.65" customHeight="1" x14ac:dyDescent="0.25">
      <c r="A633" s="39"/>
      <c r="B633" s="128">
        <v>34109809000178</v>
      </c>
      <c r="C633" s="124" t="s">
        <v>8204</v>
      </c>
      <c r="D633" s="121" t="s">
        <v>3274</v>
      </c>
      <c r="E633" s="125" t="s">
        <v>7636</v>
      </c>
      <c r="F633" s="125" t="s">
        <v>160</v>
      </c>
      <c r="G633" s="125" t="s">
        <v>3305</v>
      </c>
      <c r="H633" s="126" t="s">
        <v>44</v>
      </c>
      <c r="I633" s="126" t="s">
        <v>44</v>
      </c>
      <c r="J633" s="126" t="s">
        <v>44</v>
      </c>
      <c r="K633" s="125" t="s">
        <v>3251</v>
      </c>
      <c r="L633" s="125" t="s">
        <v>7581</v>
      </c>
      <c r="M633" s="152">
        <v>5.0000000000000001E-3</v>
      </c>
      <c r="N633" s="127" t="s">
        <v>44</v>
      </c>
      <c r="O633" s="154">
        <v>43769</v>
      </c>
      <c r="P633" s="152">
        <v>1.1012510344E-2</v>
      </c>
      <c r="Q633" s="152">
        <v>4.4529843143999999E-2</v>
      </c>
      <c r="R633" s="152">
        <v>0.12106482823</v>
      </c>
      <c r="S633" s="152">
        <v>0.28131194106000001</v>
      </c>
      <c r="T633" s="152">
        <v>0.46353447723999996</v>
      </c>
      <c r="U633" s="152">
        <v>1.042971659</v>
      </c>
      <c r="V633" s="152">
        <v>1.0915814292999999</v>
      </c>
      <c r="W633" s="152">
        <v>1.0561894669</v>
      </c>
      <c r="X633" s="152">
        <v>1.1167485182000001</v>
      </c>
      <c r="Y633" s="152">
        <v>1.1051669333</v>
      </c>
      <c r="Z633" s="152">
        <v>1.7997531255999999E-3</v>
      </c>
      <c r="AA633" s="152">
        <v>5.0224713591000003E-3</v>
      </c>
      <c r="AB633" s="175">
        <v>3.4546734359000002</v>
      </c>
      <c r="AC633" s="174">
        <v>1.7851021966</v>
      </c>
      <c r="AD633" s="152">
        <v>-1.2022776327999999E-4</v>
      </c>
      <c r="AE633" s="152">
        <v>-2.0139864142000002E-2</v>
      </c>
      <c r="AF633" s="178">
        <v>1.6508062999999999</v>
      </c>
      <c r="AG633" s="177">
        <v>2747363.0606</v>
      </c>
      <c r="AH633" s="177">
        <v>52007.634819999999</v>
      </c>
      <c r="AI633" s="127">
        <v>0.38298671038000004</v>
      </c>
      <c r="AJ633" s="127">
        <v>0.31373883443</v>
      </c>
      <c r="AK633" s="127">
        <v>1.3319900673999998E-3</v>
      </c>
    </row>
    <row r="634" spans="1:37" ht="14.65" customHeight="1" x14ac:dyDescent="0.25">
      <c r="A634" s="39"/>
      <c r="B634" s="128">
        <v>34109625000108</v>
      </c>
      <c r="C634" s="124" t="s">
        <v>8205</v>
      </c>
      <c r="D634" s="121" t="s">
        <v>3266</v>
      </c>
      <c r="E634" s="125" t="s">
        <v>7636</v>
      </c>
      <c r="F634" s="125" t="s">
        <v>112</v>
      </c>
      <c r="G634" s="125" t="s">
        <v>113</v>
      </c>
      <c r="H634" s="126" t="s">
        <v>44</v>
      </c>
      <c r="I634" s="126" t="s">
        <v>44</v>
      </c>
      <c r="J634" s="126" t="s">
        <v>44</v>
      </c>
      <c r="K634" s="125" t="s">
        <v>212</v>
      </c>
      <c r="L634" s="125" t="s">
        <v>3251</v>
      </c>
      <c r="M634" s="152">
        <v>1.4999999999999999E-2</v>
      </c>
      <c r="N634" s="127" t="s">
        <v>44</v>
      </c>
      <c r="O634" s="154">
        <v>43826</v>
      </c>
      <c r="P634" s="152">
        <v>-2.7366245649E-3</v>
      </c>
      <c r="Q634" s="152">
        <v>-0.13615925305999999</v>
      </c>
      <c r="R634" s="152">
        <v>0.21470423395000002</v>
      </c>
      <c r="S634" s="152">
        <v>0.53347417141999998</v>
      </c>
      <c r="T634" s="152">
        <v>0.55040180391000004</v>
      </c>
      <c r="U634" s="152">
        <v>-0.25917994839999997</v>
      </c>
      <c r="V634" s="152">
        <v>-3.3377371573999999</v>
      </c>
      <c r="W634" s="152">
        <v>1.8731150383999999</v>
      </c>
      <c r="X634" s="152">
        <v>2.1177788904999999</v>
      </c>
      <c r="Y634" s="152">
        <v>1.3122775189</v>
      </c>
      <c r="Z634" s="152">
        <v>0.19225672368000002</v>
      </c>
      <c r="AA634" s="152">
        <v>0.21195143187999999</v>
      </c>
      <c r="AB634" s="175">
        <v>0.57413440424999995</v>
      </c>
      <c r="AC634" s="174">
        <v>0.48540265339999999</v>
      </c>
      <c r="AD634" s="152">
        <v>-0.21409433124999999</v>
      </c>
      <c r="AE634" s="152">
        <v>-0.32286486838</v>
      </c>
      <c r="AF634" s="178">
        <v>2.3517800000000002</v>
      </c>
      <c r="AG634" s="177">
        <v>13117.1505</v>
      </c>
      <c r="AH634" s="177">
        <v>-1521.30027</v>
      </c>
      <c r="AI634" s="127">
        <v>0</v>
      </c>
      <c r="AJ634" s="127">
        <v>0</v>
      </c>
      <c r="AK634" s="127">
        <v>0.14862746053000001</v>
      </c>
    </row>
    <row r="635" spans="1:37" ht="14.65" customHeight="1" x14ac:dyDescent="0.25">
      <c r="A635" s="39"/>
      <c r="B635" s="128">
        <v>7184938000158</v>
      </c>
      <c r="C635" s="124" t="s">
        <v>8206</v>
      </c>
      <c r="D635" s="121"/>
      <c r="E635" s="125" t="s">
        <v>7636</v>
      </c>
      <c r="F635" s="125" t="s">
        <v>160</v>
      </c>
      <c r="G635" s="125" t="s">
        <v>3324</v>
      </c>
      <c r="H635" s="126">
        <v>0</v>
      </c>
      <c r="I635" s="126">
        <v>0</v>
      </c>
      <c r="J635" s="126">
        <v>0</v>
      </c>
      <c r="K635" s="125" t="s">
        <v>211</v>
      </c>
      <c r="L635" s="125" t="s">
        <v>211</v>
      </c>
      <c r="M635" s="152">
        <v>1.4000000000000002E-3</v>
      </c>
      <c r="N635" s="127" t="s">
        <v>44</v>
      </c>
      <c r="O635" s="154">
        <v>38618</v>
      </c>
      <c r="P635" s="152">
        <v>1.0420421948000001E-2</v>
      </c>
      <c r="Q635" s="152">
        <v>4.0531673590999996E-2</v>
      </c>
      <c r="R635" s="152">
        <v>0.11478447657</v>
      </c>
      <c r="S635" s="152">
        <v>0.25639115938000001</v>
      </c>
      <c r="T635" s="152">
        <v>0.42447649761</v>
      </c>
      <c r="U635" s="152">
        <v>0.98689621418000006</v>
      </c>
      <c r="V635" s="152">
        <v>0.99357237902999995</v>
      </c>
      <c r="W635" s="152">
        <v>1.0013986463</v>
      </c>
      <c r="X635" s="152">
        <v>1.0178183202</v>
      </c>
      <c r="Y635" s="152">
        <v>1.0120442214000001</v>
      </c>
      <c r="Z635" s="152">
        <v>7.7199032939999997E-4</v>
      </c>
      <c r="AA635" s="152">
        <v>2.1720381328999999E-3</v>
      </c>
      <c r="AB635" s="175">
        <v>0.35565190502999999</v>
      </c>
      <c r="AC635" s="174">
        <v>-1.3454953162000001</v>
      </c>
      <c r="AD635" s="152">
        <v>0</v>
      </c>
      <c r="AE635" s="152">
        <v>-2.8857118860999998E-3</v>
      </c>
      <c r="AF635" s="178">
        <v>660.37247820000005</v>
      </c>
      <c r="AG635" s="177">
        <v>544401.44102999999</v>
      </c>
      <c r="AH635" s="177">
        <v>108768.79712</v>
      </c>
      <c r="AI635" s="127">
        <v>0</v>
      </c>
      <c r="AJ635" s="127">
        <v>0.11532492322</v>
      </c>
      <c r="AK635" s="127">
        <v>0</v>
      </c>
    </row>
    <row r="636" spans="1:37" ht="14.65" customHeight="1" x14ac:dyDescent="0.25">
      <c r="A636" s="39"/>
      <c r="B636" s="128">
        <v>12086151000193</v>
      </c>
      <c r="C636" s="124" t="s">
        <v>8207</v>
      </c>
      <c r="D636" s="121"/>
      <c r="E636" s="125" t="s">
        <v>7636</v>
      </c>
      <c r="F636" s="125" t="s">
        <v>112</v>
      </c>
      <c r="G636" s="125" t="s">
        <v>6915</v>
      </c>
      <c r="H636" s="126">
        <v>1</v>
      </c>
      <c r="I636" s="126">
        <v>1</v>
      </c>
      <c r="J636" s="126">
        <v>1</v>
      </c>
      <c r="K636" s="125" t="s">
        <v>211</v>
      </c>
      <c r="L636" s="125" t="s">
        <v>211</v>
      </c>
      <c r="M636" s="152">
        <v>0.02</v>
      </c>
      <c r="N636" s="127" t="s">
        <v>44</v>
      </c>
      <c r="O636" s="154">
        <v>40787</v>
      </c>
      <c r="P636" s="152">
        <v>3.7121852579999996E-2</v>
      </c>
      <c r="Q636" s="152">
        <v>0.12393626329</v>
      </c>
      <c r="R636" s="152">
        <v>7.4734084743000001E-2</v>
      </c>
      <c r="S636" s="152">
        <v>0.30187599817999999</v>
      </c>
      <c r="T636" s="152">
        <v>0.25816084294999997</v>
      </c>
      <c r="U636" s="152">
        <v>3.5157324682</v>
      </c>
      <c r="V636" s="152">
        <v>3.0381091393000004</v>
      </c>
      <c r="W636" s="152">
        <v>0.65199244300000003</v>
      </c>
      <c r="X636" s="152">
        <v>1.1983834471000001</v>
      </c>
      <c r="Y636" s="152">
        <v>0.61551155547999992</v>
      </c>
      <c r="Z636" s="152">
        <v>0.14812285709</v>
      </c>
      <c r="AA636" s="152">
        <v>0.48994509566</v>
      </c>
      <c r="AB636" s="175">
        <v>-0.17085369450999999</v>
      </c>
      <c r="AC636" s="174">
        <v>-0.16677950034</v>
      </c>
      <c r="AD636" s="152">
        <v>-0.13625355560999999</v>
      </c>
      <c r="AE636" s="152">
        <v>-0.85866619999999994</v>
      </c>
      <c r="AF636" s="178">
        <v>0.50678140000000005</v>
      </c>
      <c r="AG636" s="177">
        <v>93735.460900000005</v>
      </c>
      <c r="AH636" s="177">
        <v>-37359.275889999997</v>
      </c>
      <c r="AI636" s="127">
        <v>0</v>
      </c>
      <c r="AJ636" s="127">
        <v>0</v>
      </c>
      <c r="AK636" s="127">
        <v>0</v>
      </c>
    </row>
    <row r="637" spans="1:37" ht="14.65" customHeight="1" x14ac:dyDescent="0.25">
      <c r="A637" s="39"/>
      <c r="B637" s="128">
        <v>6342396000131</v>
      </c>
      <c r="C637" s="124" t="s">
        <v>8208</v>
      </c>
      <c r="D637" s="121"/>
      <c r="E637" s="125" t="s">
        <v>7636</v>
      </c>
      <c r="F637" s="125" t="s">
        <v>160</v>
      </c>
      <c r="G637" s="125" t="s">
        <v>3305</v>
      </c>
      <c r="H637" s="126">
        <v>1</v>
      </c>
      <c r="I637" s="126">
        <v>1</v>
      </c>
      <c r="J637" s="126">
        <v>1</v>
      </c>
      <c r="K637" s="125" t="s">
        <v>211</v>
      </c>
      <c r="L637" s="125" t="s">
        <v>211</v>
      </c>
      <c r="M637" s="152">
        <v>0.02</v>
      </c>
      <c r="N637" s="127" t="s">
        <v>44</v>
      </c>
      <c r="O637" s="154">
        <v>38532</v>
      </c>
      <c r="P637" s="152">
        <v>1.1122463216E-2</v>
      </c>
      <c r="Q637" s="152">
        <v>4.1540253015999999E-2</v>
      </c>
      <c r="R637" s="152">
        <v>0.11162183956999999</v>
      </c>
      <c r="S637" s="152">
        <v>0.24824070432000001</v>
      </c>
      <c r="T637" s="152">
        <v>0.41487494204999997</v>
      </c>
      <c r="U637" s="152">
        <v>1.053385064</v>
      </c>
      <c r="V637" s="152">
        <v>1.0182961708</v>
      </c>
      <c r="W637" s="152">
        <v>0.97380728121999993</v>
      </c>
      <c r="X637" s="152">
        <v>0.98546274882000007</v>
      </c>
      <c r="Y637" s="152">
        <v>0.98915202627999999</v>
      </c>
      <c r="Z637" s="152">
        <v>2.9106391452E-3</v>
      </c>
      <c r="AA637" s="152">
        <v>5.2822804472999994E-3</v>
      </c>
      <c r="AB637" s="175">
        <v>-0.97256839909000004</v>
      </c>
      <c r="AC637" s="174">
        <v>0.50875266960999999</v>
      </c>
      <c r="AD637" s="152">
        <v>-5.0283202571000003E-4</v>
      </c>
      <c r="AE637" s="152">
        <v>-1.1019045742E-2</v>
      </c>
      <c r="AF637" s="178">
        <v>1449.8524901000001</v>
      </c>
      <c r="AG637" s="177">
        <v>840838.99161000003</v>
      </c>
      <c r="AH637" s="177">
        <v>282545.27127000003</v>
      </c>
      <c r="AI637" s="127">
        <v>0</v>
      </c>
      <c r="AJ637" s="127">
        <v>0</v>
      </c>
      <c r="AK637" s="127">
        <v>0</v>
      </c>
    </row>
    <row r="638" spans="1:37" ht="14.65" customHeight="1" x14ac:dyDescent="0.25">
      <c r="A638" s="39"/>
      <c r="B638" s="128">
        <v>32239267000122</v>
      </c>
      <c r="C638" s="124" t="s">
        <v>8209</v>
      </c>
      <c r="D638" s="121"/>
      <c r="E638" s="125" t="s">
        <v>8210</v>
      </c>
      <c r="F638" s="125" t="s">
        <v>112</v>
      </c>
      <c r="G638" s="125" t="s">
        <v>7603</v>
      </c>
      <c r="H638" s="126" t="s">
        <v>44</v>
      </c>
      <c r="I638" s="126" t="s">
        <v>44</v>
      </c>
      <c r="J638" s="126" t="s">
        <v>44</v>
      </c>
      <c r="K638" s="125" t="s">
        <v>7581</v>
      </c>
      <c r="L638" s="125" t="s">
        <v>8128</v>
      </c>
      <c r="M638" s="152">
        <v>1.4999999999999999E-2</v>
      </c>
      <c r="N638" s="127" t="s">
        <v>44</v>
      </c>
      <c r="O638" s="154">
        <v>43535</v>
      </c>
      <c r="P638" s="152">
        <v>0.10341522535999999</v>
      </c>
      <c r="Q638" s="152">
        <v>0.19495090108999999</v>
      </c>
      <c r="R638" s="152">
        <v>1.2334333194E-2</v>
      </c>
      <c r="S638" s="152">
        <v>0.16554581038999999</v>
      </c>
      <c r="T638" s="152">
        <v>0.13318259876999999</v>
      </c>
      <c r="U638" s="152">
        <v>9.7942381713</v>
      </c>
      <c r="V638" s="152">
        <v>4.7789250585000005</v>
      </c>
      <c r="W638" s="152">
        <v>0.10760675078</v>
      </c>
      <c r="X638" s="152">
        <v>0.65718162458999996</v>
      </c>
      <c r="Y638" s="152">
        <v>0.31753625994000001</v>
      </c>
      <c r="Z638" s="152">
        <v>0.20943075101000003</v>
      </c>
      <c r="AA638" s="152">
        <v>0.27301346637999996</v>
      </c>
      <c r="AB638" s="175">
        <v>-0.34362701858</v>
      </c>
      <c r="AC638" s="174">
        <v>-8.1772635713000003E-2</v>
      </c>
      <c r="AD638" s="152">
        <v>-0.25316815555</v>
      </c>
      <c r="AE638" s="152">
        <v>-0.50647930871000002</v>
      </c>
      <c r="AF638" s="178">
        <v>1.1480434500000001</v>
      </c>
      <c r="AG638" s="177">
        <v>80695.688550000006</v>
      </c>
      <c r="AH638" s="177">
        <v>-32627.37976</v>
      </c>
      <c r="AI638" s="127">
        <v>0</v>
      </c>
      <c r="AJ638" s="127">
        <v>0</v>
      </c>
      <c r="AK638" s="127">
        <v>0</v>
      </c>
    </row>
    <row r="639" spans="1:37" ht="14.65" customHeight="1" x14ac:dyDescent="0.25">
      <c r="A639" s="39"/>
      <c r="B639" s="128">
        <v>34430477000129</v>
      </c>
      <c r="C639" s="124" t="s">
        <v>8211</v>
      </c>
      <c r="D639" s="121" t="s">
        <v>3266</v>
      </c>
      <c r="E639" s="125" t="s">
        <v>8210</v>
      </c>
      <c r="F639" s="125" t="s">
        <v>112</v>
      </c>
      <c r="G639" s="125" t="s">
        <v>5147</v>
      </c>
      <c r="H639" s="126">
        <v>15000</v>
      </c>
      <c r="I639" s="126">
        <v>5000</v>
      </c>
      <c r="J639" s="126">
        <v>15000</v>
      </c>
      <c r="K639" s="125" t="s">
        <v>210</v>
      </c>
      <c r="L639" s="125" t="s">
        <v>3314</v>
      </c>
      <c r="M639" s="152">
        <v>1.38E-2</v>
      </c>
      <c r="N639" s="127" t="s">
        <v>44</v>
      </c>
      <c r="O639" s="154">
        <v>43810</v>
      </c>
      <c r="P639" s="152">
        <v>0.10213043068</v>
      </c>
      <c r="Q639" s="152">
        <v>0.19549307550000003</v>
      </c>
      <c r="R639" s="152">
        <v>3.4905330378000005E-2</v>
      </c>
      <c r="S639" s="152">
        <v>0.19645550689999999</v>
      </c>
      <c r="T639" s="152">
        <v>0.15100390824999999</v>
      </c>
      <c r="U639" s="152">
        <v>9.6725579735</v>
      </c>
      <c r="V639" s="152">
        <v>4.7922156402000002</v>
      </c>
      <c r="W639" s="152">
        <v>0.30451984131999998</v>
      </c>
      <c r="X639" s="152">
        <v>0.77988653945999997</v>
      </c>
      <c r="Y639" s="152">
        <v>0.36002613482000001</v>
      </c>
      <c r="Z639" s="152">
        <v>0.20356518900000001</v>
      </c>
      <c r="AA639" s="152">
        <v>0.28352314412999996</v>
      </c>
      <c r="AB639" s="175">
        <v>-0.25712477919999999</v>
      </c>
      <c r="AC639" s="174">
        <v>-0.19404374551</v>
      </c>
      <c r="AD639" s="152">
        <v>-0.24634935139</v>
      </c>
      <c r="AE639" s="152">
        <v>-0.51107886879999997</v>
      </c>
      <c r="AF639" s="178">
        <v>3.1366152299999999</v>
      </c>
      <c r="AG639" s="177">
        <v>269427.51332000003</v>
      </c>
      <c r="AH639" s="177">
        <v>-68305.818979999996</v>
      </c>
      <c r="AI639" s="127">
        <v>0</v>
      </c>
      <c r="AJ639" s="127">
        <v>0</v>
      </c>
      <c r="AK639" s="127">
        <v>1.3462296741E-2</v>
      </c>
    </row>
    <row r="640" spans="1:37" ht="14.65" customHeight="1" x14ac:dyDescent="0.25">
      <c r="A640" s="39"/>
      <c r="B640" s="128">
        <v>9577036000107</v>
      </c>
      <c r="C640" s="124" t="s">
        <v>8212</v>
      </c>
      <c r="D640" s="121" t="s">
        <v>3267</v>
      </c>
      <c r="E640" s="125" t="s">
        <v>8210</v>
      </c>
      <c r="F640" s="125" t="s">
        <v>112</v>
      </c>
      <c r="G640" s="125" t="s">
        <v>5147</v>
      </c>
      <c r="H640" s="126">
        <v>15000</v>
      </c>
      <c r="I640" s="126">
        <v>5000</v>
      </c>
      <c r="J640" s="126">
        <v>15000</v>
      </c>
      <c r="K640" s="125" t="s">
        <v>7720</v>
      </c>
      <c r="L640" s="125" t="s">
        <v>7641</v>
      </c>
      <c r="M640" s="152">
        <v>1.38E-2</v>
      </c>
      <c r="N640" s="127" t="s">
        <v>7579</v>
      </c>
      <c r="O640" s="154">
        <v>39734</v>
      </c>
      <c r="P640" s="152">
        <v>0.10236692528000001</v>
      </c>
      <c r="Q640" s="152">
        <v>0.19730844561000002</v>
      </c>
      <c r="R640" s="152">
        <v>3.8406343070000001E-2</v>
      </c>
      <c r="S640" s="152">
        <v>0.20313396525000002</v>
      </c>
      <c r="T640" s="152">
        <v>0.16273216142999999</v>
      </c>
      <c r="U640" s="152">
        <v>9.6949558784000001</v>
      </c>
      <c r="V640" s="152">
        <v>4.8367166795000003</v>
      </c>
      <c r="W640" s="152">
        <v>0.33506325167999995</v>
      </c>
      <c r="X640" s="152">
        <v>0.80639859736000008</v>
      </c>
      <c r="Y640" s="152">
        <v>0.38798883929</v>
      </c>
      <c r="Z640" s="152">
        <v>0.20336093814</v>
      </c>
      <c r="AA640" s="152">
        <v>0.21929362981</v>
      </c>
      <c r="AB640" s="175">
        <v>-0.24175209779000001</v>
      </c>
      <c r="AC640" s="174">
        <v>0.48224615706000001</v>
      </c>
      <c r="AD640" s="152">
        <v>-0.24536558977999998</v>
      </c>
      <c r="AE640" s="152">
        <v>-0.50652885912000001</v>
      </c>
      <c r="AF640" s="178">
        <v>15.817800650000001</v>
      </c>
      <c r="AG640" s="177">
        <v>123243.94646000001</v>
      </c>
      <c r="AH640" s="177">
        <v>-27991.84302</v>
      </c>
      <c r="AI640" s="127">
        <v>0</v>
      </c>
      <c r="AJ640" s="127">
        <v>0</v>
      </c>
      <c r="AK640" s="127">
        <v>1.3629854640000001E-2</v>
      </c>
    </row>
    <row r="641" spans="1:37" ht="14.65" customHeight="1" x14ac:dyDescent="0.25">
      <c r="A641" s="39"/>
      <c r="B641" s="128">
        <v>14866273000128</v>
      </c>
      <c r="C641" s="124" t="s">
        <v>8213</v>
      </c>
      <c r="D641" s="121" t="s">
        <v>3267</v>
      </c>
      <c r="E641" s="125" t="s">
        <v>8210</v>
      </c>
      <c r="F641" s="125" t="s">
        <v>112</v>
      </c>
      <c r="G641" s="125" t="s">
        <v>113</v>
      </c>
      <c r="H641" s="126">
        <v>100000</v>
      </c>
      <c r="I641" s="126">
        <v>10000</v>
      </c>
      <c r="J641" s="126">
        <v>100000</v>
      </c>
      <c r="K641" s="125" t="s">
        <v>210</v>
      </c>
      <c r="L641" s="125" t="s">
        <v>3314</v>
      </c>
      <c r="M641" s="152">
        <v>1.38E-2</v>
      </c>
      <c r="N641" s="127" t="s">
        <v>44</v>
      </c>
      <c r="O641" s="154">
        <v>41148</v>
      </c>
      <c r="P641" s="152">
        <v>0.1019430578</v>
      </c>
      <c r="Q641" s="152">
        <v>0.19534439110000001</v>
      </c>
      <c r="R641" s="152">
        <v>3.4774194160000001E-2</v>
      </c>
      <c r="S641" s="152">
        <v>0.19484475446000002</v>
      </c>
      <c r="T641" s="152">
        <v>0.14919553291999998</v>
      </c>
      <c r="U641" s="152">
        <v>9.654812282</v>
      </c>
      <c r="V641" s="152">
        <v>4.7885708682999999</v>
      </c>
      <c r="W641" s="152">
        <v>0.30337578740000004</v>
      </c>
      <c r="X641" s="152">
        <v>0.77349219520000001</v>
      </c>
      <c r="Y641" s="152">
        <v>0.35571457504000004</v>
      </c>
      <c r="Z641" s="152">
        <v>0.20343577811999999</v>
      </c>
      <c r="AA641" s="152">
        <v>0.21681826636000001</v>
      </c>
      <c r="AB641" s="175">
        <v>-0.25800463788</v>
      </c>
      <c r="AC641" s="174">
        <v>0.10608545064</v>
      </c>
      <c r="AD641" s="152">
        <v>-0.24628366634999999</v>
      </c>
      <c r="AE641" s="152">
        <v>-0.51141700357999997</v>
      </c>
      <c r="AF641" s="178">
        <v>3.12928681</v>
      </c>
      <c r="AG641" s="177">
        <v>259154.93557</v>
      </c>
      <c r="AH641" s="177">
        <v>-57451.803180000003</v>
      </c>
      <c r="AI641" s="127">
        <v>0</v>
      </c>
      <c r="AJ641" s="127">
        <v>0</v>
      </c>
      <c r="AK641" s="127">
        <v>1.3457194662E-2</v>
      </c>
    </row>
    <row r="642" spans="1:37" ht="14.65" customHeight="1" x14ac:dyDescent="0.25">
      <c r="A642" s="39"/>
      <c r="B642" s="128">
        <v>40779790000170</v>
      </c>
      <c r="C642" s="124" t="s">
        <v>8214</v>
      </c>
      <c r="D642" s="121"/>
      <c r="E642" s="125" t="s">
        <v>8210</v>
      </c>
      <c r="F642" s="125" t="s">
        <v>112</v>
      </c>
      <c r="G642" s="125" t="s">
        <v>113</v>
      </c>
      <c r="H642" s="126" t="s">
        <v>44</v>
      </c>
      <c r="I642" s="126" t="s">
        <v>44</v>
      </c>
      <c r="J642" s="126" t="s">
        <v>44</v>
      </c>
      <c r="K642" s="125" t="s">
        <v>216</v>
      </c>
      <c r="L642" s="125" t="s">
        <v>264</v>
      </c>
      <c r="M642" s="152">
        <v>1.1999999999999999E-3</v>
      </c>
      <c r="N642" s="127" t="s">
        <v>44</v>
      </c>
      <c r="O642" s="154">
        <v>44271</v>
      </c>
      <c r="P642" s="152">
        <v>0.10388433865999999</v>
      </c>
      <c r="Q642" s="152">
        <v>0.20167208051999999</v>
      </c>
      <c r="R642" s="152">
        <v>5.2430187455999998E-2</v>
      </c>
      <c r="S642" s="152">
        <v>0.23816597817000001</v>
      </c>
      <c r="T642" s="152">
        <v>0.21308001486999997</v>
      </c>
      <c r="U642" s="152">
        <v>9.8386669037000001</v>
      </c>
      <c r="V642" s="152">
        <v>4.9436845577000001</v>
      </c>
      <c r="W642" s="152">
        <v>0.45740957588000003</v>
      </c>
      <c r="X642" s="152">
        <v>0.94546823075999997</v>
      </c>
      <c r="Y642" s="152">
        <v>0.50802906396000003</v>
      </c>
      <c r="Z642" s="152">
        <v>0.20349184748999999</v>
      </c>
      <c r="AA642" s="152">
        <v>0.20938111188</v>
      </c>
      <c r="AB642" s="175">
        <v>-0.17811548663999999</v>
      </c>
      <c r="AC642" s="174">
        <v>-0.40157027209000001</v>
      </c>
      <c r="AD642" s="152">
        <v>-0.24138079676000002</v>
      </c>
      <c r="AE642" s="152">
        <v>-0.36423649720000001</v>
      </c>
      <c r="AF642" s="178">
        <v>0.97211020999999997</v>
      </c>
      <c r="AG642" s="177">
        <v>172779.6096</v>
      </c>
      <c r="AH642" s="177">
        <v>-21187</v>
      </c>
      <c r="AI642" s="127">
        <v>0</v>
      </c>
      <c r="AJ642" s="127">
        <v>0</v>
      </c>
      <c r="AK642" s="127">
        <v>1.3405875310999999E-2</v>
      </c>
    </row>
    <row r="643" spans="1:37" ht="14.65" customHeight="1" x14ac:dyDescent="0.25">
      <c r="A643" s="39"/>
      <c r="B643" s="128">
        <v>14466898000100</v>
      </c>
      <c r="C643" s="124" t="s">
        <v>8215</v>
      </c>
      <c r="D643" s="121" t="s">
        <v>3266</v>
      </c>
      <c r="E643" s="125" t="s">
        <v>7973</v>
      </c>
      <c r="F643" s="125" t="s">
        <v>160</v>
      </c>
      <c r="G643" s="125" t="s">
        <v>3305</v>
      </c>
      <c r="H643" s="126">
        <v>100000</v>
      </c>
      <c r="I643" s="126">
        <v>50000</v>
      </c>
      <c r="J643" s="126">
        <v>50000</v>
      </c>
      <c r="K643" s="125" t="s">
        <v>210</v>
      </c>
      <c r="L643" s="125" t="s">
        <v>3312</v>
      </c>
      <c r="M643" s="152">
        <v>2.5000000000000001E-3</v>
      </c>
      <c r="N643" s="127">
        <v>1</v>
      </c>
      <c r="O643" s="154">
        <v>40865</v>
      </c>
      <c r="P643" s="152">
        <v>1.1452560545999999E-2</v>
      </c>
      <c r="Q643" s="152">
        <v>4.6063322566999999E-2</v>
      </c>
      <c r="R643" s="152">
        <v>0.12352919186</v>
      </c>
      <c r="S643" s="152">
        <v>0.29573656280999999</v>
      </c>
      <c r="T643" s="152">
        <v>0.47557245419999999</v>
      </c>
      <c r="U643" s="152">
        <v>1.0846478868</v>
      </c>
      <c r="V643" s="152">
        <v>1.1291723468000001</v>
      </c>
      <c r="W643" s="152">
        <v>1.0776889804000001</v>
      </c>
      <c r="X643" s="152">
        <v>1.1740111957000001</v>
      </c>
      <c r="Y643" s="152">
        <v>1.1338680865000001</v>
      </c>
      <c r="Z643" s="152">
        <v>2.7027544669999998E-3</v>
      </c>
      <c r="AA643" s="152">
        <v>5.7246352116000002E-3</v>
      </c>
      <c r="AB643" s="175">
        <v>3.07375715</v>
      </c>
      <c r="AC643" s="174">
        <v>1.9830026489000001</v>
      </c>
      <c r="AD643" s="152">
        <v>-8.5464447757999996E-4</v>
      </c>
      <c r="AE643" s="152">
        <v>-5.8461817066000003E-2</v>
      </c>
      <c r="AF643" s="178">
        <v>382.49846853999998</v>
      </c>
      <c r="AG643" s="177">
        <v>227784.09267000001</v>
      </c>
      <c r="AH643" s="177">
        <v>-60767.124819999997</v>
      </c>
      <c r="AI643" s="127">
        <v>0.67222188216000012</v>
      </c>
      <c r="AJ643" s="127">
        <v>0.18205491271999999</v>
      </c>
      <c r="AK643" s="127">
        <v>0</v>
      </c>
    </row>
    <row r="644" spans="1:37" ht="14.65" customHeight="1" x14ac:dyDescent="0.25">
      <c r="A644" s="39"/>
      <c r="B644" s="128">
        <v>6070574000112</v>
      </c>
      <c r="C644" s="124" t="s">
        <v>8216</v>
      </c>
      <c r="D644" s="121" t="s">
        <v>3267</v>
      </c>
      <c r="E644" s="125" t="s">
        <v>8217</v>
      </c>
      <c r="F644" s="125" t="s">
        <v>112</v>
      </c>
      <c r="G644" s="125" t="s">
        <v>113</v>
      </c>
      <c r="H644" s="126">
        <v>5000</v>
      </c>
      <c r="I644" s="126">
        <v>1000</v>
      </c>
      <c r="J644" s="126">
        <v>1000</v>
      </c>
      <c r="K644" s="125" t="s">
        <v>210</v>
      </c>
      <c r="L644" s="125" t="s">
        <v>3314</v>
      </c>
      <c r="M644" s="152">
        <v>0.02</v>
      </c>
      <c r="N644" s="127" t="s">
        <v>3363</v>
      </c>
      <c r="O644" s="154">
        <v>38027</v>
      </c>
      <c r="P644" s="152">
        <v>6.5739938535E-2</v>
      </c>
      <c r="Q644" s="152">
        <v>8.4689613864999999E-2</v>
      </c>
      <c r="R644" s="152">
        <v>3.0810791878999998E-2</v>
      </c>
      <c r="S644" s="152">
        <v>0.30660175978000004</v>
      </c>
      <c r="T644" s="152">
        <v>0.23394138242000001</v>
      </c>
      <c r="U644" s="152">
        <v>6.2260911108000005</v>
      </c>
      <c r="V644" s="152">
        <v>2.0760371746999997</v>
      </c>
      <c r="W644" s="152">
        <v>0.26879841423</v>
      </c>
      <c r="X644" s="152">
        <v>1.2171437145999999</v>
      </c>
      <c r="Y644" s="152">
        <v>0.55776709799000002</v>
      </c>
      <c r="Z644" s="152">
        <v>0.1321862684</v>
      </c>
      <c r="AA644" s="152">
        <v>0.18319310352999998</v>
      </c>
      <c r="AB644" s="175">
        <v>-0.51042118903</v>
      </c>
      <c r="AC644" s="174">
        <v>0.30600576748000002</v>
      </c>
      <c r="AD644" s="152">
        <v>-0.12441840983000001</v>
      </c>
      <c r="AE644" s="152">
        <v>-0.54580686436999992</v>
      </c>
      <c r="AF644" s="178">
        <v>17.758093949999999</v>
      </c>
      <c r="AG644" s="177">
        <v>221074.88626</v>
      </c>
      <c r="AH644" s="177">
        <v>-47653.081460000001</v>
      </c>
      <c r="AI644" s="127">
        <v>0</v>
      </c>
      <c r="AJ644" s="127">
        <v>0</v>
      </c>
      <c r="AK644" s="127">
        <v>9.1709414943999992E-2</v>
      </c>
    </row>
    <row r="645" spans="1:37" ht="14.65" customHeight="1" x14ac:dyDescent="0.25">
      <c r="A645" s="39"/>
      <c r="B645" s="128">
        <v>59471095000174</v>
      </c>
      <c r="C645" s="124" t="s">
        <v>8218</v>
      </c>
      <c r="D645" s="121"/>
      <c r="E645" s="125" t="s">
        <v>8219</v>
      </c>
      <c r="F645" s="125" t="s">
        <v>160</v>
      </c>
      <c r="G645" s="125" t="s">
        <v>6163</v>
      </c>
      <c r="H645" s="126" t="s">
        <v>44</v>
      </c>
      <c r="I645" s="126" t="s">
        <v>44</v>
      </c>
      <c r="J645" s="126" t="s">
        <v>44</v>
      </c>
      <c r="K645" s="125" t="s">
        <v>212</v>
      </c>
      <c r="L645" s="125" t="s">
        <v>212</v>
      </c>
      <c r="M645" s="152">
        <v>1.5E-3</v>
      </c>
      <c r="N645" s="127" t="s">
        <v>44</v>
      </c>
      <c r="O645" s="154">
        <v>45712</v>
      </c>
      <c r="P645" s="152">
        <v>1.0243601874999999E-2</v>
      </c>
      <c r="Q645" s="152" t="s">
        <v>44</v>
      </c>
      <c r="R645" s="152" t="s">
        <v>44</v>
      </c>
      <c r="S645" s="152" t="s">
        <v>44</v>
      </c>
      <c r="T645" s="152" t="s">
        <v>44</v>
      </c>
      <c r="U645" s="152">
        <v>0.97014995751999999</v>
      </c>
      <c r="V645" s="152" t="s">
        <v>44</v>
      </c>
      <c r="W645" s="152" t="s">
        <v>44</v>
      </c>
      <c r="X645" s="152" t="s">
        <v>44</v>
      </c>
      <c r="Y645" s="152" t="s">
        <v>44</v>
      </c>
      <c r="Z645" s="152" t="s">
        <v>44</v>
      </c>
      <c r="AA645" s="152">
        <v>3.4730813037999998E-4</v>
      </c>
      <c r="AB645" s="175" t="s">
        <v>44</v>
      </c>
      <c r="AC645" s="174">
        <v>-11.436949767</v>
      </c>
      <c r="AD645" s="152">
        <v>0</v>
      </c>
      <c r="AE645" s="152">
        <v>0</v>
      </c>
      <c r="AF645" s="178">
        <v>1021.7236733</v>
      </c>
      <c r="AG645" s="177">
        <v>305937.98657000001</v>
      </c>
      <c r="AH645" s="177">
        <v>300217.59604999999</v>
      </c>
      <c r="AI645" s="127">
        <v>0</v>
      </c>
      <c r="AJ645" s="127">
        <v>0</v>
      </c>
      <c r="AK645" s="127">
        <v>0</v>
      </c>
    </row>
    <row r="646" spans="1:37" ht="14.65" customHeight="1" x14ac:dyDescent="0.25">
      <c r="A646" s="39"/>
      <c r="B646" s="128">
        <v>47586467000129</v>
      </c>
      <c r="C646" s="124" t="s">
        <v>8220</v>
      </c>
      <c r="D646" s="121"/>
      <c r="E646" s="125" t="s">
        <v>7973</v>
      </c>
      <c r="F646" s="125" t="s">
        <v>160</v>
      </c>
      <c r="G646" s="125" t="s">
        <v>3324</v>
      </c>
      <c r="H646" s="126" t="s">
        <v>44</v>
      </c>
      <c r="I646" s="126" t="s">
        <v>44</v>
      </c>
      <c r="J646" s="126" t="s">
        <v>44</v>
      </c>
      <c r="K646" s="125" t="s">
        <v>7720</v>
      </c>
      <c r="L646" s="125" t="s">
        <v>216</v>
      </c>
      <c r="M646" s="152">
        <v>8.3999999999999995E-3</v>
      </c>
      <c r="N646" s="127" t="s">
        <v>44</v>
      </c>
      <c r="O646" s="154">
        <v>44868</v>
      </c>
      <c r="P646" s="152">
        <v>1.0836905544999999E-2</v>
      </c>
      <c r="Q646" s="152">
        <v>4.3738405432999998E-2</v>
      </c>
      <c r="R646" s="152">
        <v>0.11705698125</v>
      </c>
      <c r="S646" s="152">
        <v>0.28296104875</v>
      </c>
      <c r="T646" s="152" t="s">
        <v>44</v>
      </c>
      <c r="U646" s="152">
        <v>1.0263404984</v>
      </c>
      <c r="V646" s="152">
        <v>1.0721805365999999</v>
      </c>
      <c r="W646" s="152">
        <v>1.0212243508000001</v>
      </c>
      <c r="X646" s="152">
        <v>1.1232951246</v>
      </c>
      <c r="Y646" s="152" t="s">
        <v>44</v>
      </c>
      <c r="Z646" s="152">
        <v>2.0854217434999999E-3</v>
      </c>
      <c r="AA646" s="152">
        <v>2.7221226713000004E-3</v>
      </c>
      <c r="AB646" s="175">
        <v>1.1080981969999999</v>
      </c>
      <c r="AC646" s="174">
        <v>2.7359092926000002</v>
      </c>
      <c r="AD646" s="152">
        <v>-8.0115036998000002E-4</v>
      </c>
      <c r="AE646" s="152">
        <v>-1.2185470395E-3</v>
      </c>
      <c r="AF646" s="178">
        <v>1.3550313599999999</v>
      </c>
      <c r="AG646" s="177">
        <v>34298.858650000002</v>
      </c>
      <c r="AH646" s="177">
        <v>-3168.86733</v>
      </c>
      <c r="AI646" s="127">
        <v>0.72000800119999997</v>
      </c>
      <c r="AJ646" s="127">
        <v>0.18805911724000002</v>
      </c>
      <c r="AK646" s="127">
        <v>0</v>
      </c>
    </row>
    <row r="647" spans="1:37" ht="14.65" customHeight="1" x14ac:dyDescent="0.25">
      <c r="A647" s="39"/>
      <c r="B647" s="128">
        <v>44489429000160</v>
      </c>
      <c r="C647" s="124" t="s">
        <v>8221</v>
      </c>
      <c r="D647" s="121"/>
      <c r="E647" s="125" t="s">
        <v>8222</v>
      </c>
      <c r="F647" s="125" t="s">
        <v>112</v>
      </c>
      <c r="G647" s="125" t="s">
        <v>164</v>
      </c>
      <c r="H647" s="126">
        <v>1</v>
      </c>
      <c r="I647" s="126">
        <v>1</v>
      </c>
      <c r="J647" s="126">
        <v>1</v>
      </c>
      <c r="K647" s="125" t="s">
        <v>211</v>
      </c>
      <c r="L647" s="125" t="s">
        <v>7564</v>
      </c>
      <c r="M647" s="152">
        <v>1.2E-2</v>
      </c>
      <c r="N647" s="127" t="s">
        <v>44</v>
      </c>
      <c r="O647" s="154">
        <v>44991</v>
      </c>
      <c r="P647" s="152">
        <v>4.5198454955000002E-2</v>
      </c>
      <c r="Q647" s="152">
        <v>0.14520227172</v>
      </c>
      <c r="R647" s="152">
        <v>0.11240011075</v>
      </c>
      <c r="S647" s="152">
        <v>0.33736869462000002</v>
      </c>
      <c r="T647" s="152" t="s">
        <v>44</v>
      </c>
      <c r="U647" s="152">
        <v>4.2806504674000001</v>
      </c>
      <c r="V647" s="152">
        <v>3.5594130164000002</v>
      </c>
      <c r="W647" s="152">
        <v>0.98059704695999994</v>
      </c>
      <c r="X647" s="152">
        <v>1.3392818961000001</v>
      </c>
      <c r="Y647" s="152" t="s">
        <v>44</v>
      </c>
      <c r="Z647" s="152">
        <v>0.13425902611999999</v>
      </c>
      <c r="AA647" s="152">
        <v>0.13114219500000002</v>
      </c>
      <c r="AB647" s="175">
        <v>5.2387014327999998E-2</v>
      </c>
      <c r="AC647" s="174">
        <v>0.28357472693000002</v>
      </c>
      <c r="AD647" s="152">
        <v>-0.12504772651999999</v>
      </c>
      <c r="AE647" s="152">
        <v>-0.12504772651999999</v>
      </c>
      <c r="AF647" s="178">
        <v>1.3541741899999999</v>
      </c>
      <c r="AG647" s="177">
        <v>12917.781300000001</v>
      </c>
      <c r="AH647" s="177">
        <v>-4729.5836600000002</v>
      </c>
      <c r="AI647" s="127">
        <v>0</v>
      </c>
      <c r="AJ647" s="127">
        <v>0</v>
      </c>
      <c r="AK647" s="127">
        <v>0</v>
      </c>
    </row>
    <row r="648" spans="1:37" ht="14.65" customHeight="1" x14ac:dyDescent="0.25">
      <c r="A648" s="39"/>
      <c r="B648" s="128">
        <v>44371977000190</v>
      </c>
      <c r="C648" s="124" t="s">
        <v>8223</v>
      </c>
      <c r="D648" s="121"/>
      <c r="E648" s="125" t="s">
        <v>8224</v>
      </c>
      <c r="F648" s="125" t="s">
        <v>160</v>
      </c>
      <c r="G648" s="125" t="s">
        <v>3328</v>
      </c>
      <c r="H648" s="126">
        <v>1</v>
      </c>
      <c r="I648" s="126">
        <v>1</v>
      </c>
      <c r="J648" s="126">
        <v>1</v>
      </c>
      <c r="K648" s="125" t="s">
        <v>211</v>
      </c>
      <c r="L648" s="125" t="s">
        <v>211</v>
      </c>
      <c r="M648" s="152">
        <v>2E-3</v>
      </c>
      <c r="N648" s="127" t="s">
        <v>44</v>
      </c>
      <c r="O648" s="154">
        <v>44833</v>
      </c>
      <c r="P648" s="152">
        <v>1.0480131799000002E-2</v>
      </c>
      <c r="Q648" s="152">
        <v>4.1941745864999998E-2</v>
      </c>
      <c r="R648" s="152">
        <v>0.1155832722</v>
      </c>
      <c r="S648" s="152">
        <v>0.25953800324999998</v>
      </c>
      <c r="T648" s="152" t="s">
        <v>44</v>
      </c>
      <c r="U648" s="152">
        <v>0.99255120844</v>
      </c>
      <c r="V648" s="152">
        <v>1.0281381578</v>
      </c>
      <c r="W648" s="152">
        <v>1.0083674707000001</v>
      </c>
      <c r="X648" s="152">
        <v>1.0303106205000001</v>
      </c>
      <c r="Y648" s="152" t="s">
        <v>44</v>
      </c>
      <c r="Z648" s="152">
        <v>1.1088032951E-3</v>
      </c>
      <c r="AA648" s="152">
        <v>1.0990288553999999E-3</v>
      </c>
      <c r="AB648" s="175">
        <v>0.99362057011000005</v>
      </c>
      <c r="AC648" s="174">
        <v>1.3474345192999999</v>
      </c>
      <c r="AD648" s="152">
        <v>0</v>
      </c>
      <c r="AE648" s="152">
        <v>0</v>
      </c>
      <c r="AF648" s="178">
        <v>1.3508830999999999</v>
      </c>
      <c r="AG648" s="177">
        <v>228030.67546</v>
      </c>
      <c r="AH648" s="177">
        <v>-149715.92628000001</v>
      </c>
      <c r="AI648" s="127">
        <v>0.15137496125</v>
      </c>
      <c r="AJ648" s="127">
        <v>0.15685496865999998</v>
      </c>
      <c r="AK648" s="127">
        <v>0</v>
      </c>
    </row>
    <row r="649" spans="1:37" ht="14.65" customHeight="1" x14ac:dyDescent="0.25">
      <c r="A649" s="39"/>
      <c r="B649" s="128">
        <v>826901000137</v>
      </c>
      <c r="C649" s="124" t="s">
        <v>8225</v>
      </c>
      <c r="D649" s="121" t="s">
        <v>3310</v>
      </c>
      <c r="E649" s="125" t="s">
        <v>8224</v>
      </c>
      <c r="F649" s="125" t="s">
        <v>160</v>
      </c>
      <c r="G649" s="125" t="s">
        <v>3328</v>
      </c>
      <c r="H649" s="126">
        <v>1</v>
      </c>
      <c r="I649" s="126">
        <v>1</v>
      </c>
      <c r="J649" s="126">
        <v>1</v>
      </c>
      <c r="K649" s="125" t="s">
        <v>211</v>
      </c>
      <c r="L649" s="125" t="s">
        <v>211</v>
      </c>
      <c r="M649" s="152">
        <v>6.0000000000000001E-3</v>
      </c>
      <c r="N649" s="127" t="s">
        <v>44</v>
      </c>
      <c r="O649" s="154">
        <v>34974</v>
      </c>
      <c r="P649" s="152">
        <v>9.5555994103000003E-3</v>
      </c>
      <c r="Q649" s="152">
        <v>3.8295628736000002E-2</v>
      </c>
      <c r="R649" s="152">
        <v>0.10363751824999999</v>
      </c>
      <c r="S649" s="152">
        <v>0.23345744905999999</v>
      </c>
      <c r="T649" s="152">
        <v>0.37944235313000002</v>
      </c>
      <c r="U649" s="152">
        <v>0.90499069321999992</v>
      </c>
      <c r="V649" s="152">
        <v>0.93875913769999997</v>
      </c>
      <c r="W649" s="152">
        <v>0.90415074920999994</v>
      </c>
      <c r="X649" s="152">
        <v>0.92677637258000001</v>
      </c>
      <c r="Y649" s="152">
        <v>0.90467303376000008</v>
      </c>
      <c r="Z649" s="152">
        <v>1.1792175159E-3</v>
      </c>
      <c r="AA649" s="152">
        <v>4.3797506281999998E-3</v>
      </c>
      <c r="AB649" s="175">
        <v>-10.161454704000001</v>
      </c>
      <c r="AC649" s="174">
        <v>-4.8814204723000003</v>
      </c>
      <c r="AD649" s="152">
        <v>0</v>
      </c>
      <c r="AE649" s="152">
        <v>-5.9778572601000002E-3</v>
      </c>
      <c r="AF649" s="178">
        <v>121.0343833</v>
      </c>
      <c r="AG649" s="177">
        <v>10787.56925</v>
      </c>
      <c r="AH649" s="177">
        <v>-955.26336000000003</v>
      </c>
      <c r="AI649" s="127">
        <v>0.18295179148999999</v>
      </c>
      <c r="AJ649" s="127">
        <v>0.20023943748</v>
      </c>
      <c r="AK649" s="127">
        <v>0</v>
      </c>
    </row>
    <row r="650" spans="1:37" ht="14.65" customHeight="1" x14ac:dyDescent="0.25">
      <c r="A650" s="39"/>
      <c r="B650" s="128">
        <v>9591381000103</v>
      </c>
      <c r="C650" s="124" t="s">
        <v>8226</v>
      </c>
      <c r="D650" s="121"/>
      <c r="E650" s="125" t="s">
        <v>8224</v>
      </c>
      <c r="F650" s="125" t="s">
        <v>160</v>
      </c>
      <c r="G650" s="125" t="s">
        <v>3328</v>
      </c>
      <c r="H650" s="126">
        <v>100000</v>
      </c>
      <c r="I650" s="126">
        <v>1</v>
      </c>
      <c r="J650" s="126">
        <v>100000</v>
      </c>
      <c r="K650" s="125" t="s">
        <v>211</v>
      </c>
      <c r="L650" s="125" t="s">
        <v>211</v>
      </c>
      <c r="M650" s="152">
        <v>2E-3</v>
      </c>
      <c r="N650" s="127" t="s">
        <v>44</v>
      </c>
      <c r="O650" s="154">
        <v>39652</v>
      </c>
      <c r="P650" s="152">
        <v>1.0477496953000001E-2</v>
      </c>
      <c r="Q650" s="152">
        <v>4.2349417038999998E-2</v>
      </c>
      <c r="R650" s="152">
        <v>0.11653381461000001</v>
      </c>
      <c r="S650" s="152">
        <v>0.26281477249999996</v>
      </c>
      <c r="T650" s="152">
        <v>0.42628841380999999</v>
      </c>
      <c r="U650" s="152">
        <v>0.99230166771000006</v>
      </c>
      <c r="V650" s="152">
        <v>1.0381315971</v>
      </c>
      <c r="W650" s="152">
        <v>1.0166601591</v>
      </c>
      <c r="X650" s="152">
        <v>1.0433186967999999</v>
      </c>
      <c r="Y650" s="152">
        <v>1.0163642233999999</v>
      </c>
      <c r="Z650" s="152">
        <v>1.1732529011999999E-3</v>
      </c>
      <c r="AA650" s="152">
        <v>2.3875874350999999E-3</v>
      </c>
      <c r="AB650" s="175">
        <v>1.8064328447</v>
      </c>
      <c r="AC650" s="174">
        <v>-0.37456302953999998</v>
      </c>
      <c r="AD650" s="152">
        <v>0</v>
      </c>
      <c r="AE650" s="152">
        <v>-5.2385277345000005E-3</v>
      </c>
      <c r="AF650" s="178">
        <v>4.6401063000000002</v>
      </c>
      <c r="AG650" s="177">
        <v>2637833.8639000002</v>
      </c>
      <c r="AH650" s="177">
        <v>-364618.09665000002</v>
      </c>
      <c r="AI650" s="127">
        <v>0.18288714099</v>
      </c>
      <c r="AJ650" s="127">
        <v>0.20016867795999999</v>
      </c>
      <c r="AK650" s="127">
        <v>0</v>
      </c>
    </row>
    <row r="651" spans="1:37" ht="14.65" customHeight="1" x14ac:dyDescent="0.25">
      <c r="A651" s="39"/>
      <c r="B651" s="128">
        <v>31594549000185</v>
      </c>
      <c r="C651" s="124" t="s">
        <v>8227</v>
      </c>
      <c r="D651" s="121" t="s">
        <v>3266</v>
      </c>
      <c r="E651" s="125" t="s">
        <v>8224</v>
      </c>
      <c r="F651" s="125" t="s">
        <v>160</v>
      </c>
      <c r="G651" s="125" t="s">
        <v>3328</v>
      </c>
      <c r="H651" s="126">
        <v>1000000</v>
      </c>
      <c r="I651" s="126">
        <v>1</v>
      </c>
      <c r="J651" s="126">
        <v>1</v>
      </c>
      <c r="K651" s="125" t="s">
        <v>211</v>
      </c>
      <c r="L651" s="125" t="s">
        <v>211</v>
      </c>
      <c r="M651" s="152">
        <v>2E-3</v>
      </c>
      <c r="N651" s="127" t="s">
        <v>44</v>
      </c>
      <c r="O651" s="154">
        <v>43573</v>
      </c>
      <c r="P651" s="152">
        <v>1.0526505642999999E-2</v>
      </c>
      <c r="Q651" s="152">
        <v>4.2549520220000005E-2</v>
      </c>
      <c r="R651" s="152">
        <v>0.11714601569999999</v>
      </c>
      <c r="S651" s="152">
        <v>0.26409730419999999</v>
      </c>
      <c r="T651" s="152">
        <v>0.42783248348000003</v>
      </c>
      <c r="U651" s="152">
        <v>0.99694317746999994</v>
      </c>
      <c r="V651" s="152">
        <v>1.0430368224</v>
      </c>
      <c r="W651" s="152">
        <v>1.0220011019999999</v>
      </c>
      <c r="X651" s="152">
        <v>1.0484100746</v>
      </c>
      <c r="Y651" s="152">
        <v>1.0200456211</v>
      </c>
      <c r="Z651" s="152">
        <v>1.1748839355E-3</v>
      </c>
      <c r="AA651" s="152">
        <v>3.9940182992999999E-3</v>
      </c>
      <c r="AB651" s="175">
        <v>2.3847803879999998</v>
      </c>
      <c r="AC651" s="174">
        <v>0.17674980149</v>
      </c>
      <c r="AD651" s="152">
        <v>0</v>
      </c>
      <c r="AE651" s="152">
        <v>-5.2368805544E-3</v>
      </c>
      <c r="AF651" s="178">
        <v>1.6416187</v>
      </c>
      <c r="AG651" s="177">
        <v>1435065.2298999999</v>
      </c>
      <c r="AH651" s="177">
        <v>-116376.02677</v>
      </c>
      <c r="AI651" s="127">
        <v>0.18293319926999999</v>
      </c>
      <c r="AJ651" s="127">
        <v>0.20021908842</v>
      </c>
      <c r="AK651" s="127">
        <v>0</v>
      </c>
    </row>
    <row r="652" spans="1:37" ht="14.65" customHeight="1" x14ac:dyDescent="0.25">
      <c r="A652" s="39"/>
      <c r="B652" s="128">
        <v>44371692000150</v>
      </c>
      <c r="C652" s="124" t="s">
        <v>8228</v>
      </c>
      <c r="D652" s="121"/>
      <c r="E652" s="125" t="s">
        <v>8224</v>
      </c>
      <c r="F652" s="125" t="s">
        <v>160</v>
      </c>
      <c r="G652" s="125" t="s">
        <v>3328</v>
      </c>
      <c r="H652" s="126">
        <v>1</v>
      </c>
      <c r="I652" s="126">
        <v>1</v>
      </c>
      <c r="J652" s="126">
        <v>1</v>
      </c>
      <c r="K652" s="125" t="s">
        <v>211</v>
      </c>
      <c r="L652" s="125" t="s">
        <v>211</v>
      </c>
      <c r="M652" s="152">
        <v>2E-3</v>
      </c>
      <c r="N652" s="127" t="s">
        <v>44</v>
      </c>
      <c r="O652" s="154">
        <v>44833</v>
      </c>
      <c r="P652" s="152">
        <v>1.0228105746000001E-2</v>
      </c>
      <c r="Q652" s="152">
        <v>4.0902154127000004E-2</v>
      </c>
      <c r="R652" s="152">
        <v>0.11214269116</v>
      </c>
      <c r="S652" s="152">
        <v>0.25230298554000002</v>
      </c>
      <c r="T652" s="152" t="s">
        <v>44</v>
      </c>
      <c r="U652" s="152">
        <v>0.96868235178999995</v>
      </c>
      <c r="V652" s="152">
        <v>1.0026541463</v>
      </c>
      <c r="W652" s="152">
        <v>0.97835127615000006</v>
      </c>
      <c r="X652" s="152">
        <v>1.0015891403999999</v>
      </c>
      <c r="Y652" s="152" t="s">
        <v>44</v>
      </c>
      <c r="Z652" s="152">
        <v>1.1107105954000001E-3</v>
      </c>
      <c r="AA652" s="152">
        <v>1.0932409639000001E-3</v>
      </c>
      <c r="AB652" s="175">
        <v>-2.5584353729</v>
      </c>
      <c r="AC652" s="174">
        <v>-2.3857705192999998</v>
      </c>
      <c r="AD652" s="152">
        <v>0</v>
      </c>
      <c r="AE652" s="152">
        <v>0</v>
      </c>
      <c r="AF652" s="178">
        <v>1.3396545</v>
      </c>
      <c r="AG652" s="177">
        <v>27485.555820000001</v>
      </c>
      <c r="AH652" s="177">
        <v>-6939.0627299999996</v>
      </c>
      <c r="AI652" s="127">
        <v>0.15138391284</v>
      </c>
      <c r="AJ652" s="127">
        <v>0.15686424431000001</v>
      </c>
      <c r="AK652" s="127">
        <v>0</v>
      </c>
    </row>
    <row r="653" spans="1:37" ht="14.65" customHeight="1" x14ac:dyDescent="0.25">
      <c r="A653" s="39"/>
      <c r="B653" s="128">
        <v>4299610000199</v>
      </c>
      <c r="C653" s="124" t="s">
        <v>8229</v>
      </c>
      <c r="D653" s="121"/>
      <c r="E653" s="125" t="s">
        <v>8224</v>
      </c>
      <c r="F653" s="125" t="s">
        <v>160</v>
      </c>
      <c r="G653" s="125" t="s">
        <v>3328</v>
      </c>
      <c r="H653" s="126">
        <v>1</v>
      </c>
      <c r="I653" s="126">
        <v>1</v>
      </c>
      <c r="J653" s="126">
        <v>1</v>
      </c>
      <c r="K653" s="125" t="s">
        <v>211</v>
      </c>
      <c r="L653" s="125" t="s">
        <v>211</v>
      </c>
      <c r="M653" s="152">
        <v>4.0000000000000001E-3</v>
      </c>
      <c r="N653" s="127" t="s">
        <v>44</v>
      </c>
      <c r="O653" s="154">
        <v>37020</v>
      </c>
      <c r="P653" s="152">
        <v>1.0319906169999999E-2</v>
      </c>
      <c r="Q653" s="152">
        <v>4.1678528442999997E-2</v>
      </c>
      <c r="R653" s="152">
        <v>0.11431079408</v>
      </c>
      <c r="S653" s="152">
        <v>0.25777581837000002</v>
      </c>
      <c r="T653" s="152">
        <v>0.41777093895</v>
      </c>
      <c r="U653" s="152">
        <v>0.97737657661999999</v>
      </c>
      <c r="V653" s="152">
        <v>1.0216857826999999</v>
      </c>
      <c r="W653" s="152">
        <v>0.99726616244999999</v>
      </c>
      <c r="X653" s="152">
        <v>1.0233151216</v>
      </c>
      <c r="Y653" s="152">
        <v>0.99605671227000003</v>
      </c>
      <c r="Z653" s="152">
        <v>1.1718723657E-3</v>
      </c>
      <c r="AA653" s="152">
        <v>3.0655093929E-3</v>
      </c>
      <c r="AB653" s="175">
        <v>-0.29666687244000001</v>
      </c>
      <c r="AC653" s="174">
        <v>-1.8223984834</v>
      </c>
      <c r="AD653" s="152">
        <v>0</v>
      </c>
      <c r="AE653" s="152">
        <v>-5.3912310599000006E-3</v>
      </c>
      <c r="AF653" s="178">
        <v>13.774633</v>
      </c>
      <c r="AG653" s="177">
        <v>2238877.9147000001</v>
      </c>
      <c r="AH653" s="177">
        <v>59001.012809</v>
      </c>
      <c r="AI653" s="127">
        <v>0.18291878721999999</v>
      </c>
      <c r="AJ653" s="127">
        <v>0.20020331453000001</v>
      </c>
      <c r="AK653" s="127">
        <v>0</v>
      </c>
    </row>
    <row r="654" spans="1:37" ht="14.65" customHeight="1" x14ac:dyDescent="0.25">
      <c r="A654" s="39"/>
      <c r="B654" s="128">
        <v>56047457000106</v>
      </c>
      <c r="C654" s="124" t="s">
        <v>8230</v>
      </c>
      <c r="D654" s="121"/>
      <c r="E654" s="125" t="s">
        <v>8224</v>
      </c>
      <c r="F654" s="125" t="s">
        <v>160</v>
      </c>
      <c r="G654" s="125" t="s">
        <v>3305</v>
      </c>
      <c r="H654" s="126">
        <v>50000</v>
      </c>
      <c r="I654" s="126">
        <v>1</v>
      </c>
      <c r="J654" s="126">
        <v>50000</v>
      </c>
      <c r="K654" s="125" t="s">
        <v>8231</v>
      </c>
      <c r="L654" s="125" t="s">
        <v>216</v>
      </c>
      <c r="M654" s="152">
        <v>4.5000000000000005E-3</v>
      </c>
      <c r="N654" s="127" t="s">
        <v>44</v>
      </c>
      <c r="O654" s="154">
        <v>45625</v>
      </c>
      <c r="P654" s="152">
        <v>1.0727324449999999E-2</v>
      </c>
      <c r="Q654" s="152">
        <v>4.2009016391999998E-2</v>
      </c>
      <c r="R654" s="152" t="s">
        <v>44</v>
      </c>
      <c r="S654" s="152" t="s">
        <v>44</v>
      </c>
      <c r="T654" s="152" t="s">
        <v>44</v>
      </c>
      <c r="U654" s="152">
        <v>1.0159623037000001</v>
      </c>
      <c r="V654" s="152">
        <v>1.0297871924999999</v>
      </c>
      <c r="W654" s="152" t="s">
        <v>44</v>
      </c>
      <c r="X654" s="152" t="s">
        <v>44</v>
      </c>
      <c r="Y654" s="152" t="s">
        <v>44</v>
      </c>
      <c r="Z654" s="152" t="s">
        <v>44</v>
      </c>
      <c r="AA654" s="152">
        <v>3.2416785926000003E-3</v>
      </c>
      <c r="AB654" s="175" t="s">
        <v>44</v>
      </c>
      <c r="AC654" s="174">
        <v>0.18668497772000001</v>
      </c>
      <c r="AD654" s="152">
        <v>-1.5625096241E-4</v>
      </c>
      <c r="AE654" s="152">
        <v>-1.5625096241E-4</v>
      </c>
      <c r="AF654" s="178">
        <v>1.0506082999999999</v>
      </c>
      <c r="AG654" s="177">
        <v>34727.670050000001</v>
      </c>
      <c r="AH654" s="177">
        <v>24186.309239999999</v>
      </c>
      <c r="AI654" s="127">
        <v>0.36180916203000002</v>
      </c>
      <c r="AJ654" s="127">
        <v>0.14393450158000001</v>
      </c>
      <c r="AK654" s="127">
        <v>0</v>
      </c>
    </row>
    <row r="655" spans="1:37" ht="14.65" customHeight="1" x14ac:dyDescent="0.25">
      <c r="A655" s="39"/>
      <c r="B655" s="128">
        <v>41423592000131</v>
      </c>
      <c r="C655" s="124" t="s">
        <v>8232</v>
      </c>
      <c r="D655" s="121"/>
      <c r="E655" s="125" t="s">
        <v>8224</v>
      </c>
      <c r="F655" s="125" t="s">
        <v>160</v>
      </c>
      <c r="G655" s="125" t="s">
        <v>3305</v>
      </c>
      <c r="H655" s="126">
        <v>50000</v>
      </c>
      <c r="I655" s="126">
        <v>10000</v>
      </c>
      <c r="J655" s="126">
        <v>50000</v>
      </c>
      <c r="K655" s="125" t="s">
        <v>7732</v>
      </c>
      <c r="L655" s="125" t="s">
        <v>210</v>
      </c>
      <c r="M655" s="152">
        <v>8.5000000000000006E-3</v>
      </c>
      <c r="N655" s="127" t="s">
        <v>44</v>
      </c>
      <c r="O655" s="154">
        <v>44410</v>
      </c>
      <c r="P655" s="152">
        <v>2.2047266914999999E-2</v>
      </c>
      <c r="Q655" s="152">
        <v>5.8108547029000007E-2</v>
      </c>
      <c r="R655" s="152">
        <v>5.1065797310000001E-2</v>
      </c>
      <c r="S655" s="152">
        <v>0.17812891239999998</v>
      </c>
      <c r="T655" s="152">
        <v>0.23190460115</v>
      </c>
      <c r="U655" s="152">
        <v>2.0880502114000001</v>
      </c>
      <c r="V655" s="152">
        <v>1.4244427185000001</v>
      </c>
      <c r="W655" s="152">
        <v>0.44550641192000001</v>
      </c>
      <c r="X655" s="152">
        <v>0.70713386080000007</v>
      </c>
      <c r="Y655" s="152">
        <v>0.55291096878000001</v>
      </c>
      <c r="Z655" s="152">
        <v>4.9585957512999997E-2</v>
      </c>
      <c r="AA655" s="152">
        <v>4.6697872395999998E-2</v>
      </c>
      <c r="AB655" s="175">
        <v>-1.1324944331</v>
      </c>
      <c r="AC655" s="174">
        <v>-0.75671594746000004</v>
      </c>
      <c r="AD655" s="152">
        <v>-5.7461555306000001E-2</v>
      </c>
      <c r="AE655" s="152">
        <v>-5.7461555306000001E-2</v>
      </c>
      <c r="AF655" s="178">
        <v>1.3118780000000001</v>
      </c>
      <c r="AG655" s="177">
        <v>312157.97006999998</v>
      </c>
      <c r="AH655" s="177">
        <v>-28058.817429999999</v>
      </c>
      <c r="AI655" s="127">
        <v>0.94658180685999993</v>
      </c>
      <c r="AJ655" s="127">
        <v>0</v>
      </c>
      <c r="AK655" s="127">
        <v>0</v>
      </c>
    </row>
    <row r="656" spans="1:37" ht="14.65" customHeight="1" x14ac:dyDescent="0.25">
      <c r="A656" s="39"/>
      <c r="B656" s="128">
        <v>44371922000180</v>
      </c>
      <c r="C656" s="124" t="s">
        <v>8233</v>
      </c>
      <c r="D656" s="121"/>
      <c r="E656" s="125" t="s">
        <v>8224</v>
      </c>
      <c r="F656" s="125" t="s">
        <v>160</v>
      </c>
      <c r="G656" s="125" t="s">
        <v>3305</v>
      </c>
      <c r="H656" s="126">
        <v>50000</v>
      </c>
      <c r="I656" s="126">
        <v>10000</v>
      </c>
      <c r="J656" s="126">
        <v>50000</v>
      </c>
      <c r="K656" s="125" t="s">
        <v>210</v>
      </c>
      <c r="L656" s="125" t="s">
        <v>3312</v>
      </c>
      <c r="M656" s="152">
        <v>8.0000000000000002E-3</v>
      </c>
      <c r="N656" s="127" t="s">
        <v>44</v>
      </c>
      <c r="O656" s="154">
        <v>44901</v>
      </c>
      <c r="P656" s="152">
        <v>9.7721041184000001E-3</v>
      </c>
      <c r="Q656" s="152">
        <v>4.2958991933000006E-2</v>
      </c>
      <c r="R656" s="152">
        <v>0.12664261383</v>
      </c>
      <c r="S656" s="152">
        <v>0.30825674794000002</v>
      </c>
      <c r="T656" s="152" t="s">
        <v>44</v>
      </c>
      <c r="U656" s="152">
        <v>0.92549539810000003</v>
      </c>
      <c r="V656" s="152">
        <v>1.0530743992</v>
      </c>
      <c r="W656" s="152">
        <v>1.1048509854999999</v>
      </c>
      <c r="X656" s="152">
        <v>1.2237136652</v>
      </c>
      <c r="Y656" s="152" t="s">
        <v>44</v>
      </c>
      <c r="Z656" s="152">
        <v>1.1863504745E-2</v>
      </c>
      <c r="AA656" s="152">
        <v>1.0446997458E-2</v>
      </c>
      <c r="AB656" s="175">
        <v>0.92050390660000003</v>
      </c>
      <c r="AC656" s="174">
        <v>1.6272269344000001</v>
      </c>
      <c r="AD656" s="152">
        <v>-6.7739233048000006E-3</v>
      </c>
      <c r="AE656" s="152">
        <v>-6.7739233048000006E-3</v>
      </c>
      <c r="AF656" s="178">
        <v>1.3701734000000001</v>
      </c>
      <c r="AG656" s="177">
        <v>865224.78515999997</v>
      </c>
      <c r="AH656" s="177">
        <v>167476.19665</v>
      </c>
      <c r="AI656" s="127">
        <v>0.91867451988000004</v>
      </c>
      <c r="AJ656" s="127">
        <v>3.8184952508999999E-3</v>
      </c>
      <c r="AK656" s="127">
        <v>0</v>
      </c>
    </row>
    <row r="657" spans="1:37" ht="14.65" customHeight="1" x14ac:dyDescent="0.25">
      <c r="A657" s="39"/>
      <c r="B657" s="128">
        <v>54643982000169</v>
      </c>
      <c r="C657" s="124" t="s">
        <v>8234</v>
      </c>
      <c r="D657" s="121"/>
      <c r="E657" s="125" t="s">
        <v>8224</v>
      </c>
      <c r="F657" s="125" t="s">
        <v>112</v>
      </c>
      <c r="G657" s="125" t="s">
        <v>4570</v>
      </c>
      <c r="H657" s="126">
        <v>50000</v>
      </c>
      <c r="I657" s="126">
        <v>10000</v>
      </c>
      <c r="J657" s="126">
        <v>50000</v>
      </c>
      <c r="K657" s="125" t="s">
        <v>212</v>
      </c>
      <c r="L657" s="125" t="s">
        <v>220</v>
      </c>
      <c r="M657" s="152">
        <v>4.0000000000000001E-3</v>
      </c>
      <c r="N657" s="127" t="s">
        <v>44</v>
      </c>
      <c r="O657" s="154">
        <v>45670</v>
      </c>
      <c r="P657" s="152">
        <v>-4.6742674348999999E-3</v>
      </c>
      <c r="Q657" s="152" t="s">
        <v>44</v>
      </c>
      <c r="R657" s="152" t="s">
        <v>44</v>
      </c>
      <c r="S657" s="152" t="s">
        <v>44</v>
      </c>
      <c r="T657" s="152" t="s">
        <v>44</v>
      </c>
      <c r="U657" s="152">
        <v>-0.44269002336000002</v>
      </c>
      <c r="V657" s="152" t="s">
        <v>44</v>
      </c>
      <c r="W657" s="152" t="s">
        <v>44</v>
      </c>
      <c r="X657" s="152" t="s">
        <v>44</v>
      </c>
      <c r="Y657" s="152" t="s">
        <v>44</v>
      </c>
      <c r="Z657" s="152" t="s">
        <v>44</v>
      </c>
      <c r="AA657" s="152">
        <v>0.29499442394999997</v>
      </c>
      <c r="AB657" s="175" t="s">
        <v>44</v>
      </c>
      <c r="AC657" s="174">
        <v>-0.56345398453999995</v>
      </c>
      <c r="AD657" s="152">
        <v>-0.18271845133</v>
      </c>
      <c r="AE657" s="152">
        <v>-0.18271845133</v>
      </c>
      <c r="AF657" s="178">
        <v>0.97078100000000001</v>
      </c>
      <c r="AG657" s="177">
        <v>21746.071889999999</v>
      </c>
      <c r="AH657" s="177">
        <v>22598.191569999999</v>
      </c>
      <c r="AI657" s="127">
        <v>0</v>
      </c>
      <c r="AJ657" s="127">
        <v>0</v>
      </c>
      <c r="AK657" s="127">
        <v>0.76827076360000002</v>
      </c>
    </row>
    <row r="658" spans="1:37" ht="14.65" customHeight="1" x14ac:dyDescent="0.25">
      <c r="A658" s="39"/>
      <c r="B658" s="128">
        <v>31594616000161</v>
      </c>
      <c r="C658" s="124" t="s">
        <v>8235</v>
      </c>
      <c r="D658" s="121" t="s">
        <v>3274</v>
      </c>
      <c r="E658" s="125" t="s">
        <v>8224</v>
      </c>
      <c r="F658" s="125" t="s">
        <v>112</v>
      </c>
      <c r="G658" s="125" t="s">
        <v>113</v>
      </c>
      <c r="H658" s="126">
        <v>50000</v>
      </c>
      <c r="I658" s="126">
        <v>50000</v>
      </c>
      <c r="J658" s="126">
        <v>50000</v>
      </c>
      <c r="K658" s="125" t="s">
        <v>210</v>
      </c>
      <c r="L658" s="125" t="s">
        <v>3314</v>
      </c>
      <c r="M658" s="152">
        <v>7.6E-3</v>
      </c>
      <c r="N658" s="127" t="s">
        <v>44</v>
      </c>
      <c r="O658" s="154">
        <v>43462</v>
      </c>
      <c r="P658" s="152">
        <v>8.3110914366000002E-2</v>
      </c>
      <c r="Q658" s="152">
        <v>0.15098425908999999</v>
      </c>
      <c r="R658" s="152">
        <v>9.4979862561000009E-2</v>
      </c>
      <c r="S658" s="152">
        <v>0.40067432439999995</v>
      </c>
      <c r="T658" s="152">
        <v>0.45274967756000001</v>
      </c>
      <c r="U658" s="152">
        <v>7.8712596433000002</v>
      </c>
      <c r="V658" s="152">
        <v>3.7011496495</v>
      </c>
      <c r="W658" s="152">
        <v>0.82861993748000007</v>
      </c>
      <c r="X658" s="152">
        <v>1.5905917693</v>
      </c>
      <c r="Y658" s="152">
        <v>1.0794536270000001</v>
      </c>
      <c r="Z658" s="152">
        <v>0.14490325471000001</v>
      </c>
      <c r="AA658" s="152">
        <v>0.18723760335</v>
      </c>
      <c r="AB658" s="175">
        <v>-5.0582004533999997E-2</v>
      </c>
      <c r="AC658" s="174">
        <v>0.67486617000000004</v>
      </c>
      <c r="AD658" s="152">
        <v>-0.14285013614</v>
      </c>
      <c r="AE658" s="152">
        <v>-0.40207892278000001</v>
      </c>
      <c r="AF658" s="178">
        <v>3.1516213</v>
      </c>
      <c r="AG658" s="177">
        <v>339018.26217</v>
      </c>
      <c r="AH658" s="177">
        <v>-74399.43763</v>
      </c>
      <c r="AI658" s="127">
        <v>2.7534468263E-2</v>
      </c>
      <c r="AJ658" s="127">
        <v>1.9740341698000001E-5</v>
      </c>
      <c r="AK658" s="127">
        <v>8.8100638384999999E-2</v>
      </c>
    </row>
    <row r="659" spans="1:37" ht="14.65" customHeight="1" x14ac:dyDescent="0.25">
      <c r="A659" s="39"/>
      <c r="B659" s="128">
        <v>42592268000100</v>
      </c>
      <c r="C659" s="124" t="s">
        <v>8236</v>
      </c>
      <c r="D659" s="121"/>
      <c r="E659" s="125" t="s">
        <v>8224</v>
      </c>
      <c r="F659" s="125" t="s">
        <v>112</v>
      </c>
      <c r="G659" s="125" t="s">
        <v>113</v>
      </c>
      <c r="H659" s="126">
        <v>50000</v>
      </c>
      <c r="I659" s="126">
        <v>50000</v>
      </c>
      <c r="J659" s="126">
        <v>50000</v>
      </c>
      <c r="K659" s="125" t="s">
        <v>210</v>
      </c>
      <c r="L659" s="125" t="s">
        <v>3314</v>
      </c>
      <c r="M659" s="152">
        <v>8.0000000000000002E-3</v>
      </c>
      <c r="N659" s="127" t="s">
        <v>44</v>
      </c>
      <c r="O659" s="154">
        <v>44530</v>
      </c>
      <c r="P659" s="152">
        <v>0.13052574580000001</v>
      </c>
      <c r="Q659" s="152">
        <v>0.22020732447999999</v>
      </c>
      <c r="R659" s="152">
        <v>0.13932057827</v>
      </c>
      <c r="S659" s="152">
        <v>0.35771138614000003</v>
      </c>
      <c r="T659" s="152">
        <v>0.29629437721999996</v>
      </c>
      <c r="U659" s="152">
        <v>12.361818459</v>
      </c>
      <c r="V659" s="152">
        <v>5.3980478940000003</v>
      </c>
      <c r="W659" s="152">
        <v>1.2154556318</v>
      </c>
      <c r="X659" s="152">
        <v>1.4200380506999999</v>
      </c>
      <c r="Y659" s="152">
        <v>0.70643018870999996</v>
      </c>
      <c r="Z659" s="152">
        <v>0.16832522717000001</v>
      </c>
      <c r="AA659" s="152">
        <v>0.19382198685999999</v>
      </c>
      <c r="AB659" s="175">
        <v>0.21893517756</v>
      </c>
      <c r="AC659" s="174">
        <v>-0.27462796632000003</v>
      </c>
      <c r="AD659" s="152">
        <v>-0.19068963405000003</v>
      </c>
      <c r="AE659" s="152">
        <v>-0.23982812906000001</v>
      </c>
      <c r="AF659" s="178">
        <v>1.1508145000000001</v>
      </c>
      <c r="AG659" s="177">
        <v>35163.024120000002</v>
      </c>
      <c r="AH659" s="177">
        <v>-21763.684590000001</v>
      </c>
      <c r="AI659" s="127">
        <v>0</v>
      </c>
      <c r="AJ659" s="127">
        <v>0</v>
      </c>
      <c r="AK659" s="127">
        <v>7.5992055517999993E-2</v>
      </c>
    </row>
    <row r="660" spans="1:37" ht="14.65" customHeight="1" x14ac:dyDescent="0.25">
      <c r="A660" s="39"/>
      <c r="B660" s="128">
        <v>40204540000101</v>
      </c>
      <c r="C660" s="124" t="s">
        <v>8237</v>
      </c>
      <c r="D660" s="121"/>
      <c r="E660" s="125" t="s">
        <v>8224</v>
      </c>
      <c r="F660" s="125" t="s">
        <v>112</v>
      </c>
      <c r="G660" s="125" t="s">
        <v>113</v>
      </c>
      <c r="H660" s="126">
        <v>50000</v>
      </c>
      <c r="I660" s="126">
        <v>50000</v>
      </c>
      <c r="J660" s="126">
        <v>50000</v>
      </c>
      <c r="K660" s="125" t="s">
        <v>210</v>
      </c>
      <c r="L660" s="125" t="s">
        <v>3314</v>
      </c>
      <c r="M660" s="152">
        <v>5.4000000000000003E-3</v>
      </c>
      <c r="N660" s="127" t="s">
        <v>44</v>
      </c>
      <c r="O660" s="154">
        <v>44225</v>
      </c>
      <c r="P660" s="152">
        <v>9.2592850349E-2</v>
      </c>
      <c r="Q660" s="152">
        <v>0.10607208935</v>
      </c>
      <c r="R660" s="152">
        <v>2.4073156296999999E-2</v>
      </c>
      <c r="S660" s="152">
        <v>0.11715306988</v>
      </c>
      <c r="T660" s="152">
        <v>0.18809716394999998</v>
      </c>
      <c r="U660" s="152">
        <v>8.7692738284999994</v>
      </c>
      <c r="V660" s="152">
        <v>2.6001960647</v>
      </c>
      <c r="W660" s="152">
        <v>0.21001817362</v>
      </c>
      <c r="X660" s="152">
        <v>0.46507274701999995</v>
      </c>
      <c r="Y660" s="152">
        <v>0.44846451786000002</v>
      </c>
      <c r="Z660" s="152">
        <v>0.13118524340000001</v>
      </c>
      <c r="AA660" s="152">
        <v>0.16339704617999998</v>
      </c>
      <c r="AB660" s="175">
        <v>-0.56169928853999995</v>
      </c>
      <c r="AC660" s="174">
        <v>-4.0448958978000001E-2</v>
      </c>
      <c r="AD660" s="152">
        <v>-0.11618303404000001</v>
      </c>
      <c r="AE660" s="152">
        <v>-0.20001609522</v>
      </c>
      <c r="AF660" s="178">
        <v>1.4051062000000001</v>
      </c>
      <c r="AG660" s="177">
        <v>55980.395839999997</v>
      </c>
      <c r="AH660" s="177">
        <v>-98463.669500000004</v>
      </c>
      <c r="AI660" s="127">
        <v>8.9515238175999993E-3</v>
      </c>
      <c r="AJ660" s="127">
        <v>0</v>
      </c>
      <c r="AK660" s="127">
        <v>0.24928878559000001</v>
      </c>
    </row>
    <row r="661" spans="1:37" ht="14.65" customHeight="1" x14ac:dyDescent="0.25">
      <c r="A661" s="39"/>
      <c r="B661" s="128">
        <v>31608483000135</v>
      </c>
      <c r="C661" s="124" t="s">
        <v>8238</v>
      </c>
      <c r="D661" s="121"/>
      <c r="E661" s="125" t="s">
        <v>8224</v>
      </c>
      <c r="F661" s="125" t="s">
        <v>112</v>
      </c>
      <c r="G661" s="125" t="s">
        <v>113</v>
      </c>
      <c r="H661" s="126">
        <v>50000</v>
      </c>
      <c r="I661" s="126">
        <v>50000</v>
      </c>
      <c r="J661" s="126">
        <v>50000</v>
      </c>
      <c r="K661" s="125" t="s">
        <v>3269</v>
      </c>
      <c r="L661" s="125" t="s">
        <v>7631</v>
      </c>
      <c r="M661" s="152">
        <v>5.8299999999999992E-3</v>
      </c>
      <c r="N661" s="127" t="s">
        <v>44</v>
      </c>
      <c r="O661" s="154">
        <v>43523</v>
      </c>
      <c r="P661" s="152">
        <v>0.1234160528</v>
      </c>
      <c r="Q661" s="152">
        <v>0.20592441057999999</v>
      </c>
      <c r="R661" s="152">
        <v>4.6216770636E-2</v>
      </c>
      <c r="S661" s="152">
        <v>0.19780523931000002</v>
      </c>
      <c r="T661" s="152">
        <v>0.27186778794999999</v>
      </c>
      <c r="U661" s="152">
        <v>11.68847441</v>
      </c>
      <c r="V661" s="152">
        <v>5.0479239665</v>
      </c>
      <c r="W661" s="152">
        <v>0.40320270594000002</v>
      </c>
      <c r="X661" s="152">
        <v>0.78524468979000006</v>
      </c>
      <c r="Y661" s="152">
        <v>0.64819189128999999</v>
      </c>
      <c r="Z661" s="152">
        <v>0.16199885381000001</v>
      </c>
      <c r="AA661" s="152">
        <v>0.17704206545000001</v>
      </c>
      <c r="AB661" s="175">
        <v>-0.30407377827999998</v>
      </c>
      <c r="AC661" s="174">
        <v>0.33816733806999999</v>
      </c>
      <c r="AD661" s="152">
        <v>-0.22321838970000002</v>
      </c>
      <c r="AE661" s="152">
        <v>-0.24706444336</v>
      </c>
      <c r="AF661" s="178">
        <v>2.1396061999999998</v>
      </c>
      <c r="AG661" s="177">
        <v>122153.49537</v>
      </c>
      <c r="AH661" s="177">
        <v>-87386.907569999996</v>
      </c>
      <c r="AI661" s="127">
        <v>0</v>
      </c>
      <c r="AJ661" s="127">
        <v>0</v>
      </c>
      <c r="AK661" s="127">
        <v>6.6881520515000001E-2</v>
      </c>
    </row>
    <row r="662" spans="1:37" ht="14.65" customHeight="1" x14ac:dyDescent="0.25">
      <c r="A662" s="39"/>
      <c r="B662" s="128">
        <v>31666901000140</v>
      </c>
      <c r="C662" s="124" t="s">
        <v>8239</v>
      </c>
      <c r="D662" s="121"/>
      <c r="E662" s="125" t="s">
        <v>8224</v>
      </c>
      <c r="F662" s="125" t="s">
        <v>112</v>
      </c>
      <c r="G662" s="125" t="s">
        <v>113</v>
      </c>
      <c r="H662" s="126">
        <v>50000</v>
      </c>
      <c r="I662" s="126">
        <v>50000</v>
      </c>
      <c r="J662" s="126">
        <v>50000</v>
      </c>
      <c r="K662" s="125" t="s">
        <v>210</v>
      </c>
      <c r="L662" s="125" t="s">
        <v>3314</v>
      </c>
      <c r="M662" s="152">
        <v>7.6E-3</v>
      </c>
      <c r="N662" s="127" t="s">
        <v>44</v>
      </c>
      <c r="O662" s="154">
        <v>43637</v>
      </c>
      <c r="P662" s="152">
        <v>0.10103796325999999</v>
      </c>
      <c r="Q662" s="152">
        <v>0.14041984693000001</v>
      </c>
      <c r="R662" s="152">
        <v>0.15488533417</v>
      </c>
      <c r="S662" s="152">
        <v>0.31246761466</v>
      </c>
      <c r="T662" s="152">
        <v>0.14961961153</v>
      </c>
      <c r="U662" s="152">
        <v>9.5690926843999993</v>
      </c>
      <c r="V662" s="152">
        <v>3.4421791409999996</v>
      </c>
      <c r="W662" s="152">
        <v>1.3512451214000001</v>
      </c>
      <c r="X662" s="152">
        <v>1.2404299097</v>
      </c>
      <c r="Y662" s="152">
        <v>0.35672567059999999</v>
      </c>
      <c r="Z662" s="152">
        <v>0.14345925123</v>
      </c>
      <c r="AA662" s="152">
        <v>0.19173541091000001</v>
      </c>
      <c r="AB662" s="175">
        <v>0.32725406291999998</v>
      </c>
      <c r="AC662" s="174">
        <v>6.3667597255E-2</v>
      </c>
      <c r="AD662" s="152">
        <v>-0.10434450571999999</v>
      </c>
      <c r="AE662" s="152">
        <v>-0.34822053625999999</v>
      </c>
      <c r="AF662" s="178">
        <v>1.8244568999999999</v>
      </c>
      <c r="AG662" s="177">
        <v>17321.098180000001</v>
      </c>
      <c r="AH662" s="177">
        <v>-18067.802970000001</v>
      </c>
      <c r="AI662" s="127">
        <v>4.5594356427999999E-2</v>
      </c>
      <c r="AJ662" s="127">
        <v>1.0729619576999999E-5</v>
      </c>
      <c r="AK662" s="127">
        <v>0.28483261956</v>
      </c>
    </row>
    <row r="663" spans="1:37" ht="14.65" customHeight="1" x14ac:dyDescent="0.25">
      <c r="A663" s="39"/>
      <c r="B663" s="128">
        <v>14485349000175</v>
      </c>
      <c r="C663" s="124" t="s">
        <v>8240</v>
      </c>
      <c r="D663" s="121"/>
      <c r="E663" s="125" t="s">
        <v>8224</v>
      </c>
      <c r="F663" s="125" t="s">
        <v>112</v>
      </c>
      <c r="G663" s="125" t="s">
        <v>4570</v>
      </c>
      <c r="H663" s="126">
        <v>25000</v>
      </c>
      <c r="I663" s="126">
        <v>5000</v>
      </c>
      <c r="J663" s="126">
        <v>25000</v>
      </c>
      <c r="K663" s="125" t="s">
        <v>220</v>
      </c>
      <c r="L663" s="125" t="s">
        <v>7742</v>
      </c>
      <c r="M663" s="152">
        <v>6.0000000000000001E-3</v>
      </c>
      <c r="N663" s="127" t="s">
        <v>44</v>
      </c>
      <c r="O663" s="154">
        <v>41106</v>
      </c>
      <c r="P663" s="152">
        <v>-1.2263402477000001E-3</v>
      </c>
      <c r="Q663" s="152">
        <v>-0.13418268804</v>
      </c>
      <c r="R663" s="152">
        <v>0.20851758491999997</v>
      </c>
      <c r="S663" s="152">
        <v>0.46980814429000001</v>
      </c>
      <c r="T663" s="152">
        <v>0.47459682135999998</v>
      </c>
      <c r="U663" s="152">
        <v>-0.11614410182</v>
      </c>
      <c r="V663" s="152">
        <v>-3.2892846697999998</v>
      </c>
      <c r="W663" s="152">
        <v>1.8191416950999999</v>
      </c>
      <c r="X663" s="152">
        <v>1.8650383165</v>
      </c>
      <c r="Y663" s="152">
        <v>1.1315419658000001</v>
      </c>
      <c r="Z663" s="152">
        <v>0.17519927160000001</v>
      </c>
      <c r="AA663" s="152">
        <v>0.17572848332999999</v>
      </c>
      <c r="AB663" s="175">
        <v>0.57859960106999997</v>
      </c>
      <c r="AC663" s="174">
        <v>0.4934449649</v>
      </c>
      <c r="AD663" s="152">
        <v>-0.20354996625999999</v>
      </c>
      <c r="AE663" s="152">
        <v>-0.30536937338000003</v>
      </c>
      <c r="AF663" s="178">
        <v>7.4065477</v>
      </c>
      <c r="AG663" s="177">
        <v>24921.374059999998</v>
      </c>
      <c r="AH663" s="177">
        <v>-304.65715999999998</v>
      </c>
      <c r="AI663" s="127">
        <v>0</v>
      </c>
      <c r="AJ663" s="127">
        <v>0</v>
      </c>
      <c r="AK663" s="127">
        <v>0.98602141548000011</v>
      </c>
    </row>
    <row r="664" spans="1:37" ht="14.65" customHeight="1" x14ac:dyDescent="0.25">
      <c r="A664" s="39"/>
      <c r="B664" s="128">
        <v>35700393000120</v>
      </c>
      <c r="C664" s="124" t="s">
        <v>8240</v>
      </c>
      <c r="D664" s="121"/>
      <c r="E664" s="125" t="s">
        <v>8224</v>
      </c>
      <c r="F664" s="125" t="s">
        <v>112</v>
      </c>
      <c r="G664" s="125" t="s">
        <v>4570</v>
      </c>
      <c r="H664" s="126">
        <v>25000</v>
      </c>
      <c r="I664" s="126">
        <v>5000</v>
      </c>
      <c r="J664" s="126">
        <v>25000</v>
      </c>
      <c r="K664" s="125" t="s">
        <v>220</v>
      </c>
      <c r="L664" s="125" t="s">
        <v>7742</v>
      </c>
      <c r="M664" s="152">
        <v>6.0000000000000001E-3</v>
      </c>
      <c r="N664" s="127" t="s">
        <v>44</v>
      </c>
      <c r="O664" s="154">
        <v>44139</v>
      </c>
      <c r="P664" s="152">
        <v>8.6715656889000004E-3</v>
      </c>
      <c r="Q664" s="152">
        <v>-4.0736465136000002E-2</v>
      </c>
      <c r="R664" s="152">
        <v>0.14625449146</v>
      </c>
      <c r="S664" s="152">
        <v>0.40474425750999998</v>
      </c>
      <c r="T664" s="152">
        <v>0.50939631569999999</v>
      </c>
      <c r="U664" s="152">
        <v>0.82126572149999999</v>
      </c>
      <c r="V664" s="152">
        <v>-0.99859253252000002</v>
      </c>
      <c r="W664" s="152">
        <v>1.2759482305000001</v>
      </c>
      <c r="X664" s="152">
        <v>1.6067485372999999</v>
      </c>
      <c r="Y664" s="152">
        <v>1.2145115232999999</v>
      </c>
      <c r="Z664" s="152">
        <v>0.17257748031999998</v>
      </c>
      <c r="AA664" s="152">
        <v>0.15862591917999999</v>
      </c>
      <c r="AB664" s="175">
        <v>0.25383519741999999</v>
      </c>
      <c r="AC664" s="174">
        <v>0.22632945001999999</v>
      </c>
      <c r="AD664" s="152">
        <v>-0.16412614122000002</v>
      </c>
      <c r="AE664" s="152">
        <v>-0.19088878358</v>
      </c>
      <c r="AF664" s="178">
        <v>1.6992989000000001</v>
      </c>
      <c r="AG664" s="177">
        <v>40714.852850000003</v>
      </c>
      <c r="AH664" s="177">
        <v>-110.19457</v>
      </c>
      <c r="AI664" s="127">
        <v>0</v>
      </c>
      <c r="AJ664" s="127">
        <v>0</v>
      </c>
      <c r="AK664" s="127">
        <v>0.92180032762999997</v>
      </c>
    </row>
    <row r="665" spans="1:37" ht="14.65" customHeight="1" x14ac:dyDescent="0.25">
      <c r="A665" s="39"/>
      <c r="B665" s="128">
        <v>31525297000132</v>
      </c>
      <c r="C665" s="124" t="s">
        <v>8241</v>
      </c>
      <c r="D665" s="121"/>
      <c r="E665" s="125" t="s">
        <v>8224</v>
      </c>
      <c r="F665" s="125" t="s">
        <v>112</v>
      </c>
      <c r="G665" s="125" t="s">
        <v>113</v>
      </c>
      <c r="H665" s="126">
        <v>50000</v>
      </c>
      <c r="I665" s="126">
        <v>50000</v>
      </c>
      <c r="J665" s="126">
        <v>50000</v>
      </c>
      <c r="K665" s="125" t="s">
        <v>8242</v>
      </c>
      <c r="L665" s="125" t="s">
        <v>8243</v>
      </c>
      <c r="M665" s="152">
        <v>5.0000000000000001E-3</v>
      </c>
      <c r="N665" s="127" t="s">
        <v>44</v>
      </c>
      <c r="O665" s="154">
        <v>43829</v>
      </c>
      <c r="P665" s="152">
        <v>7.319872078600001E-2</v>
      </c>
      <c r="Q665" s="152">
        <v>0.14938072137</v>
      </c>
      <c r="R665" s="152">
        <v>8.5303450906999992E-2</v>
      </c>
      <c r="S665" s="152">
        <v>0.30178847395999997</v>
      </c>
      <c r="T665" s="152">
        <v>0.35425288073</v>
      </c>
      <c r="U665" s="152">
        <v>6.9324966672999997</v>
      </c>
      <c r="V665" s="152">
        <v>3.6618413594999999</v>
      </c>
      <c r="W665" s="152">
        <v>0.74420133122999998</v>
      </c>
      <c r="X665" s="152">
        <v>1.1980359946000001</v>
      </c>
      <c r="Y665" s="152">
        <v>0.84461585713999998</v>
      </c>
      <c r="Z665" s="152">
        <v>0.12772932087</v>
      </c>
      <c r="AA665" s="152">
        <v>0.18179057792999997</v>
      </c>
      <c r="AB665" s="175">
        <v>-0.14440417168</v>
      </c>
      <c r="AC665" s="174">
        <v>-9.0829161832000002E-2</v>
      </c>
      <c r="AD665" s="152">
        <v>-0.12473372204000001</v>
      </c>
      <c r="AE665" s="152">
        <v>-0.3403278307</v>
      </c>
      <c r="AF665" s="178">
        <v>1.3209797000000001</v>
      </c>
      <c r="AG665" s="177">
        <v>47415.965969999997</v>
      </c>
      <c r="AH665" s="177">
        <v>14813.69053</v>
      </c>
      <c r="AI665" s="127">
        <v>0</v>
      </c>
      <c r="AJ665" s="127">
        <v>0</v>
      </c>
      <c r="AK665" s="127">
        <v>0.13523188590000002</v>
      </c>
    </row>
    <row r="666" spans="1:37" ht="14.65" customHeight="1" x14ac:dyDescent="0.25">
      <c r="A666" s="39"/>
      <c r="B666" s="128">
        <v>36857756000107</v>
      </c>
      <c r="C666" s="124" t="s">
        <v>8244</v>
      </c>
      <c r="D666" s="121"/>
      <c r="E666" s="125" t="s">
        <v>8224</v>
      </c>
      <c r="F666" s="125" t="s">
        <v>112</v>
      </c>
      <c r="G666" s="125" t="s">
        <v>113</v>
      </c>
      <c r="H666" s="126">
        <v>50000</v>
      </c>
      <c r="I666" s="126">
        <v>50000</v>
      </c>
      <c r="J666" s="126">
        <v>50000</v>
      </c>
      <c r="K666" s="125" t="s">
        <v>3269</v>
      </c>
      <c r="L666" s="125" t="s">
        <v>7631</v>
      </c>
      <c r="M666" s="152">
        <v>5.8299999999999992E-3</v>
      </c>
      <c r="N666" s="127" t="s">
        <v>44</v>
      </c>
      <c r="O666" s="154">
        <v>44105</v>
      </c>
      <c r="P666" s="152">
        <v>0.12326806424999999</v>
      </c>
      <c r="Q666" s="152">
        <v>0.20572196696</v>
      </c>
      <c r="R666" s="152">
        <v>4.6336821048999999E-2</v>
      </c>
      <c r="S666" s="152">
        <v>0.19591742021999997</v>
      </c>
      <c r="T666" s="152">
        <v>0.27016125884000003</v>
      </c>
      <c r="U666" s="152">
        <v>11.674458726000001</v>
      </c>
      <c r="V666" s="152">
        <v>5.0429613687000003</v>
      </c>
      <c r="W666" s="152">
        <v>0.40425004548999999</v>
      </c>
      <c r="X666" s="152">
        <v>0.77775044990999997</v>
      </c>
      <c r="Y666" s="152">
        <v>0.64412315500999995</v>
      </c>
      <c r="Z666" s="152">
        <v>0.16165815113000001</v>
      </c>
      <c r="AA666" s="152">
        <v>0.14533545228</v>
      </c>
      <c r="AB666" s="175">
        <v>-0.30436258426000001</v>
      </c>
      <c r="AC666" s="174">
        <v>-0.12316320562999999</v>
      </c>
      <c r="AD666" s="152">
        <v>-0.22277721720999999</v>
      </c>
      <c r="AE666" s="152">
        <v>-0.22277721720999999</v>
      </c>
      <c r="AF666" s="178">
        <v>1.3502984</v>
      </c>
      <c r="AG666" s="177">
        <v>143064.26329</v>
      </c>
      <c r="AH666" s="177">
        <v>-57739.806400000001</v>
      </c>
      <c r="AI666" s="127">
        <v>0</v>
      </c>
      <c r="AJ666" s="127">
        <v>0</v>
      </c>
      <c r="AK666" s="127">
        <v>6.6810271670000004E-2</v>
      </c>
    </row>
    <row r="667" spans="1:37" ht="14.65" customHeight="1" x14ac:dyDescent="0.25">
      <c r="A667" s="39"/>
      <c r="B667" s="128">
        <v>18644570000180</v>
      </c>
      <c r="C667" s="124" t="s">
        <v>8245</v>
      </c>
      <c r="D667" s="121"/>
      <c r="E667" s="125" t="s">
        <v>8224</v>
      </c>
      <c r="F667" s="125" t="s">
        <v>112</v>
      </c>
      <c r="G667" s="125" t="s">
        <v>113</v>
      </c>
      <c r="H667" s="126">
        <v>50000</v>
      </c>
      <c r="I667" s="126">
        <v>50000</v>
      </c>
      <c r="J667" s="126">
        <v>50000</v>
      </c>
      <c r="K667" s="125" t="s">
        <v>210</v>
      </c>
      <c r="L667" s="125" t="s">
        <v>3314</v>
      </c>
      <c r="M667" s="152">
        <v>6.2700000000000004E-3</v>
      </c>
      <c r="N667" s="127" t="s">
        <v>44</v>
      </c>
      <c r="O667" s="154">
        <v>41551</v>
      </c>
      <c r="P667" s="152">
        <v>8.1554509912000001E-2</v>
      </c>
      <c r="Q667" s="152">
        <v>0.19447939714000001</v>
      </c>
      <c r="R667" s="152">
        <v>0.22162300594000001</v>
      </c>
      <c r="S667" s="152">
        <v>0.49290103940000002</v>
      </c>
      <c r="T667" s="152">
        <v>0.73606476039000002</v>
      </c>
      <c r="U667" s="152">
        <v>7.7238558557000001</v>
      </c>
      <c r="V667" s="152">
        <v>4.7673668558000006</v>
      </c>
      <c r="W667" s="152">
        <v>1.9334755427999999</v>
      </c>
      <c r="X667" s="152">
        <v>1.9567121939000001</v>
      </c>
      <c r="Y667" s="152">
        <v>1.7549383571000001</v>
      </c>
      <c r="Z667" s="152">
        <v>0.11113578897</v>
      </c>
      <c r="AA667" s="152">
        <v>0.13436881803</v>
      </c>
      <c r="AB667" s="175">
        <v>0.92845948654999999</v>
      </c>
      <c r="AC667" s="174">
        <v>0.40973276204999998</v>
      </c>
      <c r="AD667" s="152">
        <v>-5.6710820974999999E-2</v>
      </c>
      <c r="AE667" s="152">
        <v>-0.32277020428999997</v>
      </c>
      <c r="AF667" s="178">
        <v>4.7543873000000003</v>
      </c>
      <c r="AG667" s="177">
        <v>612084.24092000001</v>
      </c>
      <c r="AH667" s="177">
        <v>-101982.82149</v>
      </c>
      <c r="AI667" s="127">
        <v>5.0280594733999998E-2</v>
      </c>
      <c r="AJ667" s="127">
        <v>0</v>
      </c>
      <c r="AK667" s="127">
        <v>0.32733006713000001</v>
      </c>
    </row>
    <row r="668" spans="1:37" ht="14.65" customHeight="1" x14ac:dyDescent="0.25">
      <c r="A668" s="39"/>
      <c r="B668" s="128">
        <v>42868995000157</v>
      </c>
      <c r="C668" s="124" t="s">
        <v>8246</v>
      </c>
      <c r="D668" s="121"/>
      <c r="E668" s="125" t="s">
        <v>8224</v>
      </c>
      <c r="F668" s="125" t="s">
        <v>112</v>
      </c>
      <c r="G668" s="125" t="s">
        <v>113</v>
      </c>
      <c r="H668" s="126">
        <v>50000</v>
      </c>
      <c r="I668" s="126">
        <v>50000</v>
      </c>
      <c r="J668" s="126">
        <v>50000</v>
      </c>
      <c r="K668" s="125" t="s">
        <v>210</v>
      </c>
      <c r="L668" s="125" t="s">
        <v>3314</v>
      </c>
      <c r="M668" s="152">
        <v>6.2700000000000004E-3</v>
      </c>
      <c r="N668" s="127" t="s">
        <v>44</v>
      </c>
      <c r="O668" s="154">
        <v>44895</v>
      </c>
      <c r="P668" s="152">
        <v>7.7870693635999993E-2</v>
      </c>
      <c r="Q668" s="152">
        <v>0.18690608270999998</v>
      </c>
      <c r="R668" s="152">
        <v>0.21397919031000001</v>
      </c>
      <c r="S668" s="152">
        <v>0.46013046154000004</v>
      </c>
      <c r="T668" s="152" t="s">
        <v>44</v>
      </c>
      <c r="U668" s="152">
        <v>7.3749693755000001</v>
      </c>
      <c r="V668" s="152">
        <v>4.5817185623999999</v>
      </c>
      <c r="W668" s="152">
        <v>1.8667896385</v>
      </c>
      <c r="X668" s="152">
        <v>1.8266199762999999</v>
      </c>
      <c r="Y668" s="152" t="s">
        <v>44</v>
      </c>
      <c r="Z668" s="152">
        <v>0.10717340393000001</v>
      </c>
      <c r="AA668" s="152">
        <v>0.10719862338000001</v>
      </c>
      <c r="AB668" s="175">
        <v>0.89381110239999995</v>
      </c>
      <c r="AC668" s="174">
        <v>0.50213133383999997</v>
      </c>
      <c r="AD668" s="152">
        <v>-5.6199980057000005E-2</v>
      </c>
      <c r="AE668" s="152">
        <v>-6.3328060583000001E-2</v>
      </c>
      <c r="AF668" s="178">
        <v>1.4755582</v>
      </c>
      <c r="AG668" s="177">
        <v>294031.23372999998</v>
      </c>
      <c r="AH668" s="177">
        <v>-66221.814889999994</v>
      </c>
      <c r="AI668" s="127">
        <v>5.0631189355000002E-2</v>
      </c>
      <c r="AJ668" s="127">
        <v>0</v>
      </c>
      <c r="AK668" s="127">
        <v>0.32961246178999998</v>
      </c>
    </row>
    <row r="669" spans="1:37" ht="14.65" customHeight="1" x14ac:dyDescent="0.25">
      <c r="A669" s="39"/>
      <c r="B669" s="128">
        <v>31690473000191</v>
      </c>
      <c r="C669" s="124" t="s">
        <v>8247</v>
      </c>
      <c r="D669" s="121"/>
      <c r="E669" s="125" t="s">
        <v>8224</v>
      </c>
      <c r="F669" s="125" t="s">
        <v>112</v>
      </c>
      <c r="G669" s="125" t="s">
        <v>113</v>
      </c>
      <c r="H669" s="126">
        <v>50000</v>
      </c>
      <c r="I669" s="126">
        <v>50000</v>
      </c>
      <c r="J669" s="126">
        <v>50000</v>
      </c>
      <c r="K669" s="125" t="s">
        <v>210</v>
      </c>
      <c r="L669" s="125" t="s">
        <v>3314</v>
      </c>
      <c r="M669" s="152">
        <v>7.6E-3</v>
      </c>
      <c r="N669" s="127" t="s">
        <v>44</v>
      </c>
      <c r="O669" s="154">
        <v>43637</v>
      </c>
      <c r="P669" s="152">
        <v>0.10141212998</v>
      </c>
      <c r="Q669" s="152">
        <v>0.1410295556</v>
      </c>
      <c r="R669" s="152">
        <v>0.15574298231</v>
      </c>
      <c r="S669" s="152">
        <v>0.31385602301999999</v>
      </c>
      <c r="T669" s="152">
        <v>0.15170671829999999</v>
      </c>
      <c r="U669" s="152">
        <v>9.6045292268000004</v>
      </c>
      <c r="V669" s="152">
        <v>3.4571252224000002</v>
      </c>
      <c r="W669" s="152">
        <v>1.3587273848000001</v>
      </c>
      <c r="X669" s="152">
        <v>1.2459415952999999</v>
      </c>
      <c r="Y669" s="152">
        <v>0.36170178671999997</v>
      </c>
      <c r="Z669" s="152">
        <v>0.14367974585000001</v>
      </c>
      <c r="AA669" s="152">
        <v>0.19160452143000001</v>
      </c>
      <c r="AB669" s="175">
        <v>0.33240796643999998</v>
      </c>
      <c r="AC669" s="174">
        <v>6.5889855775999998E-2</v>
      </c>
      <c r="AD669" s="152">
        <v>-0.10433191029</v>
      </c>
      <c r="AE669" s="152">
        <v>-0.34746798134000001</v>
      </c>
      <c r="AF669" s="178">
        <v>2.3075657999999999</v>
      </c>
      <c r="AG669" s="177">
        <v>72734.75301</v>
      </c>
      <c r="AH669" s="177">
        <v>-43564.66416</v>
      </c>
      <c r="AI669" s="127">
        <v>4.5798941424999996E-2</v>
      </c>
      <c r="AJ669" s="127">
        <v>1.0777764114E-5</v>
      </c>
      <c r="AK669" s="127">
        <v>0.28611068301999998</v>
      </c>
    </row>
    <row r="670" spans="1:37" ht="14.65" customHeight="1" x14ac:dyDescent="0.25">
      <c r="A670" s="39"/>
      <c r="B670" s="128">
        <v>5586710000169</v>
      </c>
      <c r="C670" s="124" t="s">
        <v>8248</v>
      </c>
      <c r="D670" s="121" t="s">
        <v>3310</v>
      </c>
      <c r="E670" s="125" t="s">
        <v>8224</v>
      </c>
      <c r="F670" s="125" t="s">
        <v>112</v>
      </c>
      <c r="G670" s="125" t="s">
        <v>113</v>
      </c>
      <c r="H670" s="126">
        <v>50000</v>
      </c>
      <c r="I670" s="126">
        <v>50000</v>
      </c>
      <c r="J670" s="126">
        <v>50000</v>
      </c>
      <c r="K670" s="125" t="s">
        <v>7732</v>
      </c>
      <c r="L670" s="125" t="s">
        <v>3312</v>
      </c>
      <c r="M670" s="152">
        <v>8.0000000000000002E-3</v>
      </c>
      <c r="N670" s="127" t="s">
        <v>44</v>
      </c>
      <c r="O670" s="154">
        <v>38511</v>
      </c>
      <c r="P670" s="152">
        <v>7.4984529888999993E-2</v>
      </c>
      <c r="Q670" s="152">
        <v>0.15477122468999999</v>
      </c>
      <c r="R670" s="152">
        <v>8.0232463078999991E-2</v>
      </c>
      <c r="S670" s="152">
        <v>0.13056217250999999</v>
      </c>
      <c r="T670" s="152">
        <v>-3.3305394513999997E-2</v>
      </c>
      <c r="U670" s="152">
        <v>7.1016268861</v>
      </c>
      <c r="V670" s="152">
        <v>3.7939813558999997</v>
      </c>
      <c r="W670" s="152">
        <v>0.69996119964000003</v>
      </c>
      <c r="X670" s="152">
        <v>0.51830402983000001</v>
      </c>
      <c r="Y670" s="152">
        <v>-7.9407298756E-2</v>
      </c>
      <c r="Z670" s="152">
        <v>0.12367838061</v>
      </c>
      <c r="AA670" s="152">
        <v>0.20134515649000001</v>
      </c>
      <c r="AB670" s="175">
        <v>-0.19047309880999999</v>
      </c>
      <c r="AC670" s="174">
        <v>0.17762613466999999</v>
      </c>
      <c r="AD670" s="152">
        <v>-0.11838470859</v>
      </c>
      <c r="AE670" s="152">
        <v>-0.47982795957999996</v>
      </c>
      <c r="AF670" s="178">
        <v>9.7871872999999994</v>
      </c>
      <c r="AG670" s="177">
        <v>23268.11364</v>
      </c>
      <c r="AH670" s="177">
        <v>-498.80432000000002</v>
      </c>
      <c r="AI670" s="127">
        <v>1.9385275162999999E-2</v>
      </c>
      <c r="AJ670" s="127">
        <v>0</v>
      </c>
      <c r="AK670" s="127">
        <v>3.2224788136999999E-2</v>
      </c>
    </row>
    <row r="671" spans="1:37" ht="14.65" customHeight="1" x14ac:dyDescent="0.25">
      <c r="A671" s="39"/>
      <c r="B671" s="128">
        <v>1464595000107</v>
      </c>
      <c r="C671" s="124" t="s">
        <v>8249</v>
      </c>
      <c r="D671" s="121"/>
      <c r="E671" s="125" t="s">
        <v>8224</v>
      </c>
      <c r="F671" s="125" t="s">
        <v>363</v>
      </c>
      <c r="G671" s="125" t="s">
        <v>363</v>
      </c>
      <c r="H671" s="126">
        <v>100000</v>
      </c>
      <c r="I671" s="126">
        <v>50000</v>
      </c>
      <c r="J671" s="126">
        <v>100000</v>
      </c>
      <c r="K671" s="125" t="s">
        <v>211</v>
      </c>
      <c r="L671" s="125" t="s">
        <v>212</v>
      </c>
      <c r="M671" s="152">
        <v>5.0000000000000001E-3</v>
      </c>
      <c r="N671" s="127" t="s">
        <v>44</v>
      </c>
      <c r="O671" s="154">
        <v>35978</v>
      </c>
      <c r="P671" s="152">
        <v>-3.2770176331000001E-3</v>
      </c>
      <c r="Q671" s="152">
        <v>-6.6356678542000003E-2</v>
      </c>
      <c r="R671" s="152">
        <v>0.15203337335</v>
      </c>
      <c r="S671" s="152">
        <v>0.27437099581999996</v>
      </c>
      <c r="T671" s="152">
        <v>0.33767222979000006</v>
      </c>
      <c r="U671" s="152">
        <v>-0.31035943766000001</v>
      </c>
      <c r="V671" s="152">
        <v>-1.6266331271999999</v>
      </c>
      <c r="W671" s="152">
        <v>1.3263641463</v>
      </c>
      <c r="X671" s="152">
        <v>1.0891944432</v>
      </c>
      <c r="Y671" s="152">
        <v>0.80508398183999996</v>
      </c>
      <c r="Z671" s="152">
        <v>0.1270564404</v>
      </c>
      <c r="AA671" s="152">
        <v>0.16132472542999998</v>
      </c>
      <c r="AB671" s="175">
        <v>0.33055767591000002</v>
      </c>
      <c r="AC671" s="174">
        <v>-9.8889865782E-2</v>
      </c>
      <c r="AD671" s="152">
        <v>-7.9483570183999999E-2</v>
      </c>
      <c r="AE671" s="152">
        <v>-0.53353331481999999</v>
      </c>
      <c r="AF671" s="178">
        <v>11.8514196</v>
      </c>
      <c r="AG671" s="177">
        <v>34808.490720000002</v>
      </c>
      <c r="AH671" s="177">
        <v>24308.194810000001</v>
      </c>
      <c r="AI671" s="127">
        <v>0</v>
      </c>
      <c r="AJ671" s="127">
        <v>0</v>
      </c>
      <c r="AK671" s="127">
        <v>0</v>
      </c>
    </row>
    <row r="672" spans="1:37" ht="14.65" customHeight="1" x14ac:dyDescent="0.25">
      <c r="A672" s="39"/>
      <c r="B672" s="128">
        <v>52984767000104</v>
      </c>
      <c r="C672" s="124" t="s">
        <v>8250</v>
      </c>
      <c r="D672" s="121"/>
      <c r="E672" s="125" t="s">
        <v>8224</v>
      </c>
      <c r="F672" s="125" t="s">
        <v>160</v>
      </c>
      <c r="G672" s="125" t="s">
        <v>3305</v>
      </c>
      <c r="H672" s="126">
        <v>50000</v>
      </c>
      <c r="I672" s="126">
        <v>50000</v>
      </c>
      <c r="J672" s="126">
        <v>50000</v>
      </c>
      <c r="K672" s="125" t="s">
        <v>218</v>
      </c>
      <c r="L672" s="125" t="s">
        <v>7571</v>
      </c>
      <c r="M672" s="152">
        <v>1.3000000000000001E-2</v>
      </c>
      <c r="N672" s="127" t="s">
        <v>44</v>
      </c>
      <c r="O672" s="154">
        <v>45418</v>
      </c>
      <c r="P672" s="152">
        <v>1.5677818811999998E-2</v>
      </c>
      <c r="Q672" s="152">
        <v>5.8837860964999995E-2</v>
      </c>
      <c r="R672" s="152" t="s">
        <v>44</v>
      </c>
      <c r="S672" s="152" t="s">
        <v>44</v>
      </c>
      <c r="T672" s="152" t="s">
        <v>44</v>
      </c>
      <c r="U672" s="152">
        <v>1.4848131975000001</v>
      </c>
      <c r="V672" s="152">
        <v>1.4423207411999999</v>
      </c>
      <c r="W672" s="152" t="s">
        <v>44</v>
      </c>
      <c r="X672" s="152" t="s">
        <v>44</v>
      </c>
      <c r="Y672" s="152" t="s">
        <v>44</v>
      </c>
      <c r="Z672" s="152">
        <v>2.1088458418999999E-2</v>
      </c>
      <c r="AA672" s="152">
        <v>2.1088458418999999E-2</v>
      </c>
      <c r="AB672" s="175">
        <v>0.14925361676000001</v>
      </c>
      <c r="AC672" s="174">
        <v>0.14925361676000001</v>
      </c>
      <c r="AD672" s="152">
        <v>-1.3138501036E-2</v>
      </c>
      <c r="AE672" s="152">
        <v>-1.3138501036E-2</v>
      </c>
      <c r="AF672" s="178">
        <v>1.1164810999999999</v>
      </c>
      <c r="AG672" s="177">
        <v>42250.511619999997</v>
      </c>
      <c r="AH672" s="177">
        <v>-7129.7512999999999</v>
      </c>
      <c r="AI672" s="127">
        <v>1.0372648768000001</v>
      </c>
      <c r="AJ672" s="127">
        <v>2.0717162116000002E-2</v>
      </c>
      <c r="AK672" s="127">
        <v>0</v>
      </c>
    </row>
    <row r="673" spans="1:37" ht="14.65" customHeight="1" x14ac:dyDescent="0.25">
      <c r="A673" s="39"/>
      <c r="B673" s="128">
        <v>44371852000160</v>
      </c>
      <c r="C673" s="124" t="s">
        <v>8251</v>
      </c>
      <c r="D673" s="121"/>
      <c r="E673" s="125" t="s">
        <v>8224</v>
      </c>
      <c r="F673" s="125" t="s">
        <v>160</v>
      </c>
      <c r="G673" s="125" t="s">
        <v>3328</v>
      </c>
      <c r="H673" s="126">
        <v>1</v>
      </c>
      <c r="I673" s="126">
        <v>1</v>
      </c>
      <c r="J673" s="126">
        <v>1</v>
      </c>
      <c r="K673" s="125" t="s">
        <v>211</v>
      </c>
      <c r="L673" s="125" t="s">
        <v>211</v>
      </c>
      <c r="M673" s="152">
        <v>2E-3</v>
      </c>
      <c r="N673" s="127" t="s">
        <v>44</v>
      </c>
      <c r="O673" s="154">
        <v>45075</v>
      </c>
      <c r="P673" s="152">
        <v>1.0259294379999999E-2</v>
      </c>
      <c r="Q673" s="152">
        <v>4.1097395221999997E-2</v>
      </c>
      <c r="R673" s="152">
        <v>0.11038950658999999</v>
      </c>
      <c r="S673" s="152" t="s">
        <v>44</v>
      </c>
      <c r="T673" s="152" t="s">
        <v>44</v>
      </c>
      <c r="U673" s="152">
        <v>0.97163616164</v>
      </c>
      <c r="V673" s="152">
        <v>1.0074401849999999</v>
      </c>
      <c r="W673" s="152">
        <v>0.96305620563999994</v>
      </c>
      <c r="X673" s="152" t="s">
        <v>44</v>
      </c>
      <c r="Y673" s="152" t="s">
        <v>44</v>
      </c>
      <c r="Z673" s="152">
        <v>1.2254926169E-3</v>
      </c>
      <c r="AA673" s="152">
        <v>2.7186537051999997E-3</v>
      </c>
      <c r="AB673" s="175">
        <v>-4.1146416031999999</v>
      </c>
      <c r="AC673" s="174">
        <v>-2.6463487921</v>
      </c>
      <c r="AD673" s="152">
        <v>0</v>
      </c>
      <c r="AE673" s="152">
        <v>-3.0679137921999998E-3</v>
      </c>
      <c r="AF673" s="178">
        <v>1.2225766</v>
      </c>
      <c r="AG673" s="177">
        <v>12215.93324</v>
      </c>
      <c r="AH673" s="177">
        <v>-59.45919</v>
      </c>
      <c r="AI673" s="127">
        <v>0.15144582275999999</v>
      </c>
      <c r="AJ673" s="127">
        <v>0.15692839546000001</v>
      </c>
      <c r="AK673" s="127">
        <v>0</v>
      </c>
    </row>
    <row r="674" spans="1:37" ht="14.65" customHeight="1" x14ac:dyDescent="0.25">
      <c r="A674" s="39"/>
      <c r="B674" s="128">
        <v>13703754000150</v>
      </c>
      <c r="C674" s="124" t="s">
        <v>8252</v>
      </c>
      <c r="D674" s="121" t="s">
        <v>3274</v>
      </c>
      <c r="E674" s="125" t="s">
        <v>8224</v>
      </c>
      <c r="F674" s="125" t="s">
        <v>160</v>
      </c>
      <c r="G674" s="125" t="s">
        <v>5073</v>
      </c>
      <c r="H674" s="126">
        <v>100000</v>
      </c>
      <c r="I674" s="126">
        <v>50000</v>
      </c>
      <c r="J674" s="126">
        <v>100000</v>
      </c>
      <c r="K674" s="125" t="s">
        <v>211</v>
      </c>
      <c r="L674" s="125" t="s">
        <v>212</v>
      </c>
      <c r="M674" s="152">
        <v>4.0000000000000001E-3</v>
      </c>
      <c r="N674" s="127" t="s">
        <v>44</v>
      </c>
      <c r="O674" s="154">
        <v>40801</v>
      </c>
      <c r="P674" s="152">
        <v>1.7622699039E-2</v>
      </c>
      <c r="Q674" s="152">
        <v>4.7609898269000001E-2</v>
      </c>
      <c r="R674" s="152">
        <v>8.8461271077999989E-2</v>
      </c>
      <c r="S674" s="152">
        <v>0.17300872117000002</v>
      </c>
      <c r="T674" s="152">
        <v>0.27758545221999997</v>
      </c>
      <c r="U674" s="152">
        <v>1.6690087073000002</v>
      </c>
      <c r="V674" s="152">
        <v>1.1670842996999999</v>
      </c>
      <c r="W674" s="152">
        <v>0.77175067360000005</v>
      </c>
      <c r="X674" s="152">
        <v>0.68680779165000005</v>
      </c>
      <c r="Y674" s="152">
        <v>0.66182404551000007</v>
      </c>
      <c r="Z674" s="152">
        <v>2.2859635201000001E-2</v>
      </c>
      <c r="AA674" s="152">
        <v>3.7779328377000002E-2</v>
      </c>
      <c r="AB674" s="175">
        <v>-1.0214168239999999</v>
      </c>
      <c r="AC674" s="174">
        <v>0.15777574522999999</v>
      </c>
      <c r="AD674" s="152">
        <v>-1.7700646749000001E-2</v>
      </c>
      <c r="AE674" s="152">
        <v>-7.0041751765999999E-2</v>
      </c>
      <c r="AF674" s="178">
        <v>3.6324086000000002</v>
      </c>
      <c r="AG674" s="177">
        <v>29572.216359999999</v>
      </c>
      <c r="AH674" s="177">
        <v>2458.20237</v>
      </c>
      <c r="AI674" s="127">
        <v>0</v>
      </c>
      <c r="AJ674" s="127">
        <v>0</v>
      </c>
      <c r="AK674" s="127">
        <v>0</v>
      </c>
    </row>
    <row r="675" spans="1:37" ht="14.65" customHeight="1" x14ac:dyDescent="0.25">
      <c r="A675" s="39"/>
      <c r="B675" s="128">
        <v>9463987000155</v>
      </c>
      <c r="C675" s="124" t="s">
        <v>8253</v>
      </c>
      <c r="D675" s="121"/>
      <c r="E675" s="125" t="s">
        <v>8224</v>
      </c>
      <c r="F675" s="125" t="s">
        <v>160</v>
      </c>
      <c r="G675" s="125" t="s">
        <v>5073</v>
      </c>
      <c r="H675" s="126">
        <v>100000</v>
      </c>
      <c r="I675" s="126">
        <v>50000</v>
      </c>
      <c r="J675" s="126">
        <v>100000</v>
      </c>
      <c r="K675" s="125" t="s">
        <v>211</v>
      </c>
      <c r="L675" s="125" t="s">
        <v>212</v>
      </c>
      <c r="M675" s="152">
        <v>4.0000000000000001E-3</v>
      </c>
      <c r="N675" s="127" t="s">
        <v>44</v>
      </c>
      <c r="O675" s="154">
        <v>39595</v>
      </c>
      <c r="P675" s="152">
        <v>2.1251813330000001E-2</v>
      </c>
      <c r="Q675" s="152">
        <v>5.4037891576000002E-2</v>
      </c>
      <c r="R675" s="152">
        <v>4.2846372278000006E-2</v>
      </c>
      <c r="S675" s="152">
        <v>0.11808605846</v>
      </c>
      <c r="T675" s="152">
        <v>0.20252810813</v>
      </c>
      <c r="U675" s="152">
        <v>2.0127144778999999</v>
      </c>
      <c r="V675" s="152">
        <v>1.3246567865000001</v>
      </c>
      <c r="W675" s="152">
        <v>0.37379879651999998</v>
      </c>
      <c r="X675" s="152">
        <v>0.46877651303999995</v>
      </c>
      <c r="Y675" s="152">
        <v>0.48287102504000001</v>
      </c>
      <c r="Z675" s="152">
        <v>5.0909455676000005E-2</v>
      </c>
      <c r="AA675" s="152">
        <v>7.7723713083000009E-2</v>
      </c>
      <c r="AB675" s="175">
        <v>-1.2469410899</v>
      </c>
      <c r="AC675" s="174">
        <v>0.17225471752999999</v>
      </c>
      <c r="AD675" s="152">
        <v>-6.0990526944999998E-2</v>
      </c>
      <c r="AE675" s="152">
        <v>-0.12523869236999999</v>
      </c>
      <c r="AF675" s="178">
        <v>5.6615532000000002</v>
      </c>
      <c r="AG675" s="177">
        <v>40438.088710000004</v>
      </c>
      <c r="AH675" s="177">
        <v>-25084.895359999999</v>
      </c>
      <c r="AI675" s="127">
        <v>0</v>
      </c>
      <c r="AJ675" s="127">
        <v>0</v>
      </c>
      <c r="AK675" s="127">
        <v>0</v>
      </c>
    </row>
    <row r="676" spans="1:37" ht="14.65" customHeight="1" x14ac:dyDescent="0.25">
      <c r="A676" s="39"/>
      <c r="B676" s="128">
        <v>41382460000109</v>
      </c>
      <c r="C676" s="124" t="s">
        <v>8254</v>
      </c>
      <c r="D676" s="121"/>
      <c r="E676" s="125" t="s">
        <v>8224</v>
      </c>
      <c r="F676" s="125" t="s">
        <v>160</v>
      </c>
      <c r="G676" s="125" t="s">
        <v>3328</v>
      </c>
      <c r="H676" s="126">
        <v>1</v>
      </c>
      <c r="I676" s="126">
        <v>1</v>
      </c>
      <c r="J676" s="126">
        <v>1</v>
      </c>
      <c r="K676" s="125" t="s">
        <v>211</v>
      </c>
      <c r="L676" s="125" t="s">
        <v>211</v>
      </c>
      <c r="M676" s="152">
        <v>2E-3</v>
      </c>
      <c r="N676" s="127" t="s">
        <v>44</v>
      </c>
      <c r="O676" s="154">
        <v>44372</v>
      </c>
      <c r="P676" s="152">
        <v>1.0223108873E-2</v>
      </c>
      <c r="Q676" s="152">
        <v>4.1302841169000001E-2</v>
      </c>
      <c r="R676" s="152">
        <v>0.11303514921999999</v>
      </c>
      <c r="S676" s="152">
        <v>0.25622746793000001</v>
      </c>
      <c r="T676" s="152">
        <v>0.41572036765999998</v>
      </c>
      <c r="U676" s="152">
        <v>0.96820910846000008</v>
      </c>
      <c r="V676" s="152">
        <v>1.0124763801999999</v>
      </c>
      <c r="W676" s="152">
        <v>0.98613722699999995</v>
      </c>
      <c r="X676" s="152">
        <v>1.0171684999999999</v>
      </c>
      <c r="Y676" s="152">
        <v>0.99116770466000004</v>
      </c>
      <c r="Z676" s="152">
        <v>1.1666577621999999E-3</v>
      </c>
      <c r="AA676" s="152">
        <v>1.8757830297999999E-3</v>
      </c>
      <c r="AB676" s="175">
        <v>-1.5058592866</v>
      </c>
      <c r="AC676" s="174">
        <v>-0.49376857695999998</v>
      </c>
      <c r="AD676" s="152">
        <v>0</v>
      </c>
      <c r="AE676" s="152">
        <v>-1.1464665484E-3</v>
      </c>
      <c r="AF676" s="178">
        <v>1.5087767999999999</v>
      </c>
      <c r="AG676" s="177">
        <v>10807.58907</v>
      </c>
      <c r="AH676" s="177">
        <v>1084.5332900000001</v>
      </c>
      <c r="AI676" s="127">
        <v>0.18300920748999999</v>
      </c>
      <c r="AJ676" s="127">
        <v>0.20030227887999999</v>
      </c>
      <c r="AK676" s="127">
        <v>0</v>
      </c>
    </row>
    <row r="677" spans="1:37" ht="14.65" customHeight="1" x14ac:dyDescent="0.25">
      <c r="A677" s="39"/>
      <c r="B677" s="128">
        <v>42830980000108</v>
      </c>
      <c r="C677" s="124" t="s">
        <v>8255</v>
      </c>
      <c r="D677" s="121"/>
      <c r="E677" s="125" t="s">
        <v>8224</v>
      </c>
      <c r="F677" s="125" t="s">
        <v>160</v>
      </c>
      <c r="G677" s="125" t="s">
        <v>3328</v>
      </c>
      <c r="H677" s="126">
        <v>1</v>
      </c>
      <c r="I677" s="126">
        <v>1</v>
      </c>
      <c r="J677" s="126">
        <v>1</v>
      </c>
      <c r="K677" s="125" t="s">
        <v>211</v>
      </c>
      <c r="L677" s="125" t="s">
        <v>211</v>
      </c>
      <c r="M677" s="152">
        <v>2E-3</v>
      </c>
      <c r="N677" s="127" t="s">
        <v>44</v>
      </c>
      <c r="O677" s="154">
        <v>44768</v>
      </c>
      <c r="P677" s="152">
        <v>1.0415220098E-2</v>
      </c>
      <c r="Q677" s="152">
        <v>4.1990882050999996E-2</v>
      </c>
      <c r="R677" s="152">
        <v>0.11527429558999999</v>
      </c>
      <c r="S677" s="152">
        <v>0.26017520839999997</v>
      </c>
      <c r="T677" s="152" t="s">
        <v>44</v>
      </c>
      <c r="U677" s="152">
        <v>0.98640355797000001</v>
      </c>
      <c r="V677" s="152">
        <v>1.0293426566999999</v>
      </c>
      <c r="W677" s="152">
        <v>1.0056719080000001</v>
      </c>
      <c r="X677" s="152">
        <v>1.0328401893000001</v>
      </c>
      <c r="Y677" s="152" t="s">
        <v>44</v>
      </c>
      <c r="Z677" s="152">
        <v>1.1783654154E-3</v>
      </c>
      <c r="AA677" s="152">
        <v>1.5766916499E-3</v>
      </c>
      <c r="AB677" s="175">
        <v>0.61428394186000002</v>
      </c>
      <c r="AC677" s="174">
        <v>-0.218307837</v>
      </c>
      <c r="AD677" s="152">
        <v>0</v>
      </c>
      <c r="AE677" s="152">
        <v>-1.1497181754E-3</v>
      </c>
      <c r="AF677" s="178">
        <v>1.3773371000000001</v>
      </c>
      <c r="AG677" s="177">
        <v>18503.21139</v>
      </c>
      <c r="AH677" s="177">
        <v>-10599.86397</v>
      </c>
      <c r="AI677" s="127">
        <v>0.18295555993000001</v>
      </c>
      <c r="AJ677" s="127">
        <v>0.20024356199999999</v>
      </c>
      <c r="AK677" s="127">
        <v>0</v>
      </c>
    </row>
    <row r="678" spans="1:37" ht="14.65" customHeight="1" x14ac:dyDescent="0.25">
      <c r="A678" s="39"/>
      <c r="B678" s="128">
        <v>52962622000102</v>
      </c>
      <c r="C678" s="124" t="s">
        <v>8256</v>
      </c>
      <c r="D678" s="121"/>
      <c r="E678" s="125" t="s">
        <v>8257</v>
      </c>
      <c r="F678" s="125" t="s">
        <v>160</v>
      </c>
      <c r="G678" s="125" t="s">
        <v>3305</v>
      </c>
      <c r="H678" s="126">
        <v>50000</v>
      </c>
      <c r="I678" s="126">
        <v>50000</v>
      </c>
      <c r="J678" s="126">
        <v>50000</v>
      </c>
      <c r="K678" s="125" t="s">
        <v>210</v>
      </c>
      <c r="L678" s="125" t="s">
        <v>3312</v>
      </c>
      <c r="M678" s="152">
        <v>9.0000000000000011E-3</v>
      </c>
      <c r="N678" s="127" t="s">
        <v>44</v>
      </c>
      <c r="O678" s="154">
        <v>45330</v>
      </c>
      <c r="P678" s="152">
        <v>2.3974006170000003E-2</v>
      </c>
      <c r="Q678" s="152">
        <v>6.3212073206000002E-2</v>
      </c>
      <c r="R678" s="152">
        <v>8.9722566423E-2</v>
      </c>
      <c r="S678" s="152" t="s">
        <v>44</v>
      </c>
      <c r="T678" s="152" t="s">
        <v>44</v>
      </c>
      <c r="U678" s="152">
        <v>2.270527628</v>
      </c>
      <c r="V678" s="152">
        <v>1.5495479065</v>
      </c>
      <c r="W678" s="152">
        <v>0.78275442156999997</v>
      </c>
      <c r="X678" s="152" t="s">
        <v>44</v>
      </c>
      <c r="Y678" s="152" t="s">
        <v>44</v>
      </c>
      <c r="Z678" s="152">
        <v>4.3797025665999995E-2</v>
      </c>
      <c r="AA678" s="152">
        <v>4.3099322369E-2</v>
      </c>
      <c r="AB678" s="175">
        <v>-0.49099681136000001</v>
      </c>
      <c r="AC678" s="174">
        <v>-1.0991292356</v>
      </c>
      <c r="AD678" s="152">
        <v>-3.1745910651999998E-2</v>
      </c>
      <c r="AE678" s="152">
        <v>-3.1745910651999998E-2</v>
      </c>
      <c r="AF678" s="178">
        <v>1.0736946000000001</v>
      </c>
      <c r="AG678" s="177">
        <v>40888.948960000002</v>
      </c>
      <c r="AH678" s="177">
        <v>7015.97181</v>
      </c>
      <c r="AI678" s="127">
        <v>0.96394412497999993</v>
      </c>
      <c r="AJ678" s="127">
        <v>0</v>
      </c>
      <c r="AK678" s="127">
        <v>0</v>
      </c>
    </row>
    <row r="679" spans="1:37" ht="14.65" customHeight="1" x14ac:dyDescent="0.25">
      <c r="A679" s="39"/>
      <c r="B679" s="128">
        <v>31666614000130</v>
      </c>
      <c r="C679" s="124" t="s">
        <v>8258</v>
      </c>
      <c r="D679" s="121"/>
      <c r="E679" s="125" t="s">
        <v>8224</v>
      </c>
      <c r="F679" s="125" t="s">
        <v>160</v>
      </c>
      <c r="G679" s="125" t="s">
        <v>3328</v>
      </c>
      <c r="H679" s="126">
        <v>1</v>
      </c>
      <c r="I679" s="126">
        <v>1</v>
      </c>
      <c r="J679" s="126">
        <v>0</v>
      </c>
      <c r="K679" s="125" t="s">
        <v>211</v>
      </c>
      <c r="L679" s="125" t="s">
        <v>211</v>
      </c>
      <c r="M679" s="152">
        <v>2E-3</v>
      </c>
      <c r="N679" s="127" t="s">
        <v>44</v>
      </c>
      <c r="O679" s="154">
        <v>43615</v>
      </c>
      <c r="P679" s="152">
        <v>1.0257459384E-2</v>
      </c>
      <c r="Q679" s="152">
        <v>4.1434411433999993E-2</v>
      </c>
      <c r="R679" s="152">
        <v>0.11337901440999999</v>
      </c>
      <c r="S679" s="152">
        <v>0.25556352886</v>
      </c>
      <c r="T679" s="152">
        <v>0.41542342515000003</v>
      </c>
      <c r="U679" s="152">
        <v>0.97146237299000004</v>
      </c>
      <c r="V679" s="152">
        <v>1.0157016253</v>
      </c>
      <c r="W679" s="152">
        <v>0.98913716342000002</v>
      </c>
      <c r="X679" s="152">
        <v>1.0145328032000001</v>
      </c>
      <c r="Y679" s="152">
        <v>0.99045972919999992</v>
      </c>
      <c r="Z679" s="152">
        <v>1.1742465560999999E-3</v>
      </c>
      <c r="AA679" s="152">
        <v>3.3605484171E-3</v>
      </c>
      <c r="AB679" s="175">
        <v>-1.179679623</v>
      </c>
      <c r="AC679" s="174">
        <v>-1.0760966700000001</v>
      </c>
      <c r="AD679" s="152">
        <v>0</v>
      </c>
      <c r="AE679" s="152">
        <v>-5.9037244960000006E-3</v>
      </c>
      <c r="AF679" s="178">
        <v>1.6039298</v>
      </c>
      <c r="AG679" s="177">
        <v>13245.405140000001</v>
      </c>
      <c r="AH679" s="177">
        <v>-6.7838000000000003</v>
      </c>
      <c r="AI679" s="127">
        <v>0.18301300289</v>
      </c>
      <c r="AJ679" s="127">
        <v>0.20030643292</v>
      </c>
      <c r="AK679" s="127">
        <v>0</v>
      </c>
    </row>
    <row r="680" spans="1:37" ht="14.65" customHeight="1" x14ac:dyDescent="0.25">
      <c r="A680" s="39"/>
      <c r="B680" s="128">
        <v>47794909000122</v>
      </c>
      <c r="C680" s="124" t="s">
        <v>8259</v>
      </c>
      <c r="D680" s="121"/>
      <c r="E680" s="125" t="s">
        <v>8224</v>
      </c>
      <c r="F680" s="125" t="s">
        <v>160</v>
      </c>
      <c r="G680" s="125" t="s">
        <v>5073</v>
      </c>
      <c r="H680" s="126">
        <v>1</v>
      </c>
      <c r="I680" s="126">
        <v>1</v>
      </c>
      <c r="J680" s="126">
        <v>1</v>
      </c>
      <c r="K680" s="125" t="s">
        <v>211</v>
      </c>
      <c r="L680" s="125" t="s">
        <v>212</v>
      </c>
      <c r="M680" s="152">
        <v>3.0000000000000001E-3</v>
      </c>
      <c r="N680" s="127" t="s">
        <v>44</v>
      </c>
      <c r="O680" s="154">
        <v>45058</v>
      </c>
      <c r="P680" s="152">
        <v>2.4128404400000001E-2</v>
      </c>
      <c r="Q680" s="152">
        <v>6.1026753886999997E-2</v>
      </c>
      <c r="R680" s="152">
        <v>1.4587362315000001E-2</v>
      </c>
      <c r="S680" s="152" t="s">
        <v>44</v>
      </c>
      <c r="T680" s="152" t="s">
        <v>44</v>
      </c>
      <c r="U680" s="152">
        <v>2.2851503592000002</v>
      </c>
      <c r="V680" s="152">
        <v>1.4959781245999999</v>
      </c>
      <c r="W680" s="152">
        <v>0.12726254727</v>
      </c>
      <c r="X680" s="152" t="s">
        <v>44</v>
      </c>
      <c r="Y680" s="152" t="s">
        <v>44</v>
      </c>
      <c r="Z680" s="152">
        <v>7.6525426216000003E-2</v>
      </c>
      <c r="AA680" s="152">
        <v>6.9058690153000007E-2</v>
      </c>
      <c r="AB680" s="175">
        <v>-1.1431761788999999</v>
      </c>
      <c r="AC680" s="174">
        <v>-1.1657847911000001</v>
      </c>
      <c r="AD680" s="152">
        <v>-0.10683678485999999</v>
      </c>
      <c r="AE680" s="152">
        <v>-0.10683678485999999</v>
      </c>
      <c r="AF680" s="178">
        <v>1.0527743000000001</v>
      </c>
      <c r="AG680" s="177">
        <v>49084.027470000001</v>
      </c>
      <c r="AH680" s="177">
        <v>-37257.190269999999</v>
      </c>
      <c r="AI680" s="127">
        <v>0</v>
      </c>
      <c r="AJ680" s="127">
        <v>0</v>
      </c>
      <c r="AK680" s="127">
        <v>0</v>
      </c>
    </row>
    <row r="681" spans="1:37" ht="14.65" customHeight="1" x14ac:dyDescent="0.25">
      <c r="A681" s="39"/>
      <c r="B681" s="128">
        <v>28974050000199</v>
      </c>
      <c r="C681" s="124" t="s">
        <v>8260</v>
      </c>
      <c r="D681" s="121"/>
      <c r="E681" s="125" t="s">
        <v>8224</v>
      </c>
      <c r="F681" s="125" t="s">
        <v>160</v>
      </c>
      <c r="G681" s="125" t="s">
        <v>3328</v>
      </c>
      <c r="H681" s="126">
        <v>1</v>
      </c>
      <c r="I681" s="126">
        <v>1</v>
      </c>
      <c r="J681" s="126">
        <v>0</v>
      </c>
      <c r="K681" s="125" t="s">
        <v>211</v>
      </c>
      <c r="L681" s="125" t="s">
        <v>211</v>
      </c>
      <c r="M681" s="152">
        <v>2E-3</v>
      </c>
      <c r="N681" s="127" t="s">
        <v>44</v>
      </c>
      <c r="O681" s="154">
        <v>43530</v>
      </c>
      <c r="P681" s="152">
        <v>1.0231322532000001E-2</v>
      </c>
      <c r="Q681" s="152">
        <v>4.1349760398999999E-2</v>
      </c>
      <c r="R681" s="152">
        <v>0.11376889851999999</v>
      </c>
      <c r="S681" s="152">
        <v>0.25761271724000001</v>
      </c>
      <c r="T681" s="152">
        <v>0.41872535376000003</v>
      </c>
      <c r="U681" s="152">
        <v>0.96898700684999994</v>
      </c>
      <c r="V681" s="152">
        <v>1.0136265337999999</v>
      </c>
      <c r="W681" s="152">
        <v>0.99253857647999988</v>
      </c>
      <c r="X681" s="152">
        <v>1.0226676449000001</v>
      </c>
      <c r="Y681" s="152">
        <v>0.99833224461000003</v>
      </c>
      <c r="Z681" s="152">
        <v>1.1671414054999999E-3</v>
      </c>
      <c r="AA681" s="152">
        <v>3.3371401493E-3</v>
      </c>
      <c r="AB681" s="175">
        <v>-0.79401291736000001</v>
      </c>
      <c r="AC681" s="174">
        <v>-1.1683184903999999</v>
      </c>
      <c r="AD681" s="152">
        <v>0</v>
      </c>
      <c r="AE681" s="152">
        <v>-5.4848179174999999E-3</v>
      </c>
      <c r="AF681" s="178">
        <v>1.6252352999999999</v>
      </c>
      <c r="AG681" s="177">
        <v>10375.72278</v>
      </c>
      <c r="AH681" s="177">
        <v>-25598.984059999999</v>
      </c>
      <c r="AI681" s="127">
        <v>0.18351256107000002</v>
      </c>
      <c r="AJ681" s="127">
        <v>0.20085319581</v>
      </c>
      <c r="AK681" s="127">
        <v>0</v>
      </c>
    </row>
    <row r="682" spans="1:37" ht="14.65" customHeight="1" x14ac:dyDescent="0.25">
      <c r="A682" s="39"/>
      <c r="B682" s="128">
        <v>42905004000169</v>
      </c>
      <c r="C682" s="124" t="s">
        <v>8261</v>
      </c>
      <c r="D682" s="121"/>
      <c r="E682" s="125" t="s">
        <v>8224</v>
      </c>
      <c r="F682" s="125" t="s">
        <v>160</v>
      </c>
      <c r="G682" s="125" t="s">
        <v>3328</v>
      </c>
      <c r="H682" s="126">
        <v>1</v>
      </c>
      <c r="I682" s="126">
        <v>1</v>
      </c>
      <c r="J682" s="126">
        <v>1</v>
      </c>
      <c r="K682" s="125" t="s">
        <v>211</v>
      </c>
      <c r="L682" s="125" t="s">
        <v>211</v>
      </c>
      <c r="M682" s="152">
        <v>2E-3</v>
      </c>
      <c r="N682" s="127" t="s">
        <v>44</v>
      </c>
      <c r="O682" s="154">
        <v>44952</v>
      </c>
      <c r="P682" s="152">
        <v>1.0322877116999999E-2</v>
      </c>
      <c r="Q682" s="152">
        <v>4.1243031753999994E-2</v>
      </c>
      <c r="R682" s="152">
        <v>0.11146003052999999</v>
      </c>
      <c r="S682" s="152">
        <v>0.24960918745000002</v>
      </c>
      <c r="T682" s="152" t="s">
        <v>44</v>
      </c>
      <c r="U682" s="152">
        <v>0.97765794868</v>
      </c>
      <c r="V682" s="152">
        <v>1.0110102433000001</v>
      </c>
      <c r="W682" s="152">
        <v>0.97239563257000006</v>
      </c>
      <c r="X682" s="152">
        <v>0.99089533548000008</v>
      </c>
      <c r="Y682" s="152" t="s">
        <v>44</v>
      </c>
      <c r="Z682" s="152">
        <v>1.1856048876999999E-3</v>
      </c>
      <c r="AA682" s="152">
        <v>1.2865041086E-3</v>
      </c>
      <c r="AB682" s="175">
        <v>-3.1406359256999998</v>
      </c>
      <c r="AC682" s="174">
        <v>-3.1080262649999999</v>
      </c>
      <c r="AD682" s="152">
        <v>0</v>
      </c>
      <c r="AE682" s="152">
        <v>-4.6068780920000002E-4</v>
      </c>
      <c r="AF682" s="178">
        <v>1.2817835</v>
      </c>
      <c r="AG682" s="177">
        <v>12125.65573</v>
      </c>
      <c r="AH682" s="177">
        <v>6388.6745199999996</v>
      </c>
      <c r="AI682" s="127">
        <v>0.15163632671999999</v>
      </c>
      <c r="AJ682" s="127">
        <v>0.15712579595999998</v>
      </c>
      <c r="AK682" s="127">
        <v>0</v>
      </c>
    </row>
    <row r="683" spans="1:37" ht="14.65" customHeight="1" x14ac:dyDescent="0.25">
      <c r="A683" s="39"/>
      <c r="B683" s="128">
        <v>9636818000170</v>
      </c>
      <c r="C683" s="124" t="s">
        <v>8262</v>
      </c>
      <c r="D683" s="121"/>
      <c r="E683" s="125" t="s">
        <v>8224</v>
      </c>
      <c r="F683" s="125" t="s">
        <v>160</v>
      </c>
      <c r="G683" s="125" t="s">
        <v>3328</v>
      </c>
      <c r="H683" s="126">
        <v>250000</v>
      </c>
      <c r="I683" s="126">
        <v>1</v>
      </c>
      <c r="J683" s="126">
        <v>250000</v>
      </c>
      <c r="K683" s="125" t="s">
        <v>211</v>
      </c>
      <c r="L683" s="125" t="s">
        <v>211</v>
      </c>
      <c r="M683" s="152">
        <v>1.5E-3</v>
      </c>
      <c r="N683" s="127" t="s">
        <v>44</v>
      </c>
      <c r="O683" s="154">
        <v>39759</v>
      </c>
      <c r="P683" s="152">
        <v>1.0286585881000001E-2</v>
      </c>
      <c r="Q683" s="152">
        <v>4.0718632307999998E-2</v>
      </c>
      <c r="R683" s="152">
        <v>0.11439908787</v>
      </c>
      <c r="S683" s="152">
        <v>0.25206393050999998</v>
      </c>
      <c r="T683" s="152">
        <v>0.41698735308000001</v>
      </c>
      <c r="U683" s="152">
        <v>0.97422088216000002</v>
      </c>
      <c r="V683" s="152">
        <v>0.99815538786000002</v>
      </c>
      <c r="W683" s="152">
        <v>0.99803645204999991</v>
      </c>
      <c r="X683" s="152">
        <v>1.0006401428</v>
      </c>
      <c r="Y683" s="152">
        <v>0.99418847326999993</v>
      </c>
      <c r="Z683" s="152">
        <v>1.0412960578E-3</v>
      </c>
      <c r="AA683" s="152">
        <v>2.2574509735000001E-3</v>
      </c>
      <c r="AB683" s="175">
        <v>-0.24703954046000001</v>
      </c>
      <c r="AC683" s="174">
        <v>-2.3324432476000001</v>
      </c>
      <c r="AD683" s="152">
        <v>0</v>
      </c>
      <c r="AE683" s="152">
        <v>-6.8813068473000004E-3</v>
      </c>
      <c r="AF683" s="178">
        <v>4.3314135</v>
      </c>
      <c r="AG683" s="177">
        <v>719632.31657000002</v>
      </c>
      <c r="AH683" s="177">
        <v>-411750.28667</v>
      </c>
      <c r="AI683" s="127">
        <v>0</v>
      </c>
      <c r="AJ683" s="127">
        <v>0</v>
      </c>
      <c r="AK683" s="127">
        <v>0</v>
      </c>
    </row>
    <row r="684" spans="1:37" ht="14.65" customHeight="1" x14ac:dyDescent="0.25">
      <c r="A684" s="39"/>
      <c r="B684" s="128">
        <v>9639909000169</v>
      </c>
      <c r="C684" s="124" t="s">
        <v>8263</v>
      </c>
      <c r="D684" s="121"/>
      <c r="E684" s="125" t="s">
        <v>8224</v>
      </c>
      <c r="F684" s="125" t="s">
        <v>160</v>
      </c>
      <c r="G684" s="125" t="s">
        <v>3328</v>
      </c>
      <c r="H684" s="126">
        <v>1</v>
      </c>
      <c r="I684" s="126">
        <v>1</v>
      </c>
      <c r="J684" s="126">
        <v>1</v>
      </c>
      <c r="K684" s="125" t="s">
        <v>211</v>
      </c>
      <c r="L684" s="125" t="s">
        <v>211</v>
      </c>
      <c r="M684" s="152">
        <v>2E-3</v>
      </c>
      <c r="N684" s="127" t="s">
        <v>44</v>
      </c>
      <c r="O684" s="154">
        <v>39759</v>
      </c>
      <c r="P684" s="152">
        <v>1.018287449E-2</v>
      </c>
      <c r="Q684" s="152">
        <v>4.0412159982000005E-2</v>
      </c>
      <c r="R684" s="152">
        <v>0.11335700267</v>
      </c>
      <c r="S684" s="152">
        <v>0.24974617395999998</v>
      </c>
      <c r="T684" s="152">
        <v>0.41369594038000002</v>
      </c>
      <c r="U684" s="152">
        <v>0.96439859479000001</v>
      </c>
      <c r="V684" s="152">
        <v>0.99064268455999993</v>
      </c>
      <c r="W684" s="152">
        <v>0.98894512938000001</v>
      </c>
      <c r="X684" s="152">
        <v>0.99143914276999989</v>
      </c>
      <c r="Y684" s="152">
        <v>0.98634103006000007</v>
      </c>
      <c r="Z684" s="152">
        <v>1.0131203333E-3</v>
      </c>
      <c r="AA684" s="152">
        <v>2.2653808083999997E-3</v>
      </c>
      <c r="AB684" s="175">
        <v>-1.4584564052</v>
      </c>
      <c r="AC684" s="174">
        <v>-4.4580769538</v>
      </c>
      <c r="AD684" s="152">
        <v>0</v>
      </c>
      <c r="AE684" s="152">
        <v>-7.0878532106E-3</v>
      </c>
      <c r="AF684" s="178">
        <v>4.1816411999999996</v>
      </c>
      <c r="AG684" s="177">
        <v>1127324.2494999999</v>
      </c>
      <c r="AH684" s="177">
        <v>-76337.801439000003</v>
      </c>
      <c r="AI684" s="127">
        <v>0</v>
      </c>
      <c r="AJ684" s="127">
        <v>0</v>
      </c>
      <c r="AK684" s="127">
        <v>0</v>
      </c>
    </row>
    <row r="685" spans="1:37" ht="14.65" customHeight="1" x14ac:dyDescent="0.25">
      <c r="A685" s="39"/>
      <c r="B685" s="128">
        <v>31525200000191</v>
      </c>
      <c r="C685" s="124" t="s">
        <v>8264</v>
      </c>
      <c r="D685" s="121"/>
      <c r="E685" s="125" t="s">
        <v>8224</v>
      </c>
      <c r="F685" s="125" t="s">
        <v>112</v>
      </c>
      <c r="G685" s="125" t="s">
        <v>4570</v>
      </c>
      <c r="H685" s="126">
        <v>50000</v>
      </c>
      <c r="I685" s="126">
        <v>10000</v>
      </c>
      <c r="J685" s="126">
        <v>50000</v>
      </c>
      <c r="K685" s="125" t="s">
        <v>212</v>
      </c>
      <c r="L685" s="125" t="s">
        <v>220</v>
      </c>
      <c r="M685" s="152">
        <v>4.0000000000000001E-3</v>
      </c>
      <c r="N685" s="127" t="s">
        <v>44</v>
      </c>
      <c r="O685" s="154">
        <v>43938</v>
      </c>
      <c r="P685" s="152">
        <v>-1.6050289551000001E-2</v>
      </c>
      <c r="Q685" s="152">
        <v>-0.13274705672000001</v>
      </c>
      <c r="R685" s="152">
        <v>0.20784258059999999</v>
      </c>
      <c r="S685" s="152">
        <v>0.51493320201000004</v>
      </c>
      <c r="T685" s="152">
        <v>0.54995345227000003</v>
      </c>
      <c r="U685" s="152">
        <v>-1.5200891167000001</v>
      </c>
      <c r="V685" s="152">
        <v>-3.2540923498000001</v>
      </c>
      <c r="W685" s="152">
        <v>1.8132528465</v>
      </c>
      <c r="X685" s="152">
        <v>2.0441751891000002</v>
      </c>
      <c r="Y685" s="152">
        <v>1.3112085511</v>
      </c>
      <c r="Z685" s="152">
        <v>0.19319804835999999</v>
      </c>
      <c r="AA685" s="152">
        <v>0.1982363955</v>
      </c>
      <c r="AB685" s="175">
        <v>0.53917662297000002</v>
      </c>
      <c r="AC685" s="174">
        <v>0.38664154545000001</v>
      </c>
      <c r="AD685" s="152">
        <v>-0.20758370308999999</v>
      </c>
      <c r="AE685" s="152">
        <v>-0.30764620852000002</v>
      </c>
      <c r="AF685" s="178">
        <v>2.0413431000000002</v>
      </c>
      <c r="AG685" s="177">
        <v>35777.72653</v>
      </c>
      <c r="AH685" s="177">
        <v>16441.02995</v>
      </c>
      <c r="AI685" s="127">
        <v>2.3914773979000002E-3</v>
      </c>
      <c r="AJ685" s="127">
        <v>2.6174550410000001E-3</v>
      </c>
      <c r="AK685" s="127">
        <v>0.9940772606199999</v>
      </c>
    </row>
    <row r="686" spans="1:37" ht="14.65" customHeight="1" x14ac:dyDescent="0.25">
      <c r="A686" s="39"/>
      <c r="B686" s="128">
        <v>52984486000143</v>
      </c>
      <c r="C686" s="124" t="s">
        <v>8265</v>
      </c>
      <c r="D686" s="121"/>
      <c r="E686" s="125" t="s">
        <v>8224</v>
      </c>
      <c r="F686" s="125" t="s">
        <v>160</v>
      </c>
      <c r="G686" s="125" t="s">
        <v>3305</v>
      </c>
      <c r="H686" s="126">
        <v>50000</v>
      </c>
      <c r="I686" s="126">
        <v>50000</v>
      </c>
      <c r="J686" s="126">
        <v>50000</v>
      </c>
      <c r="K686" s="125" t="s">
        <v>210</v>
      </c>
      <c r="L686" s="125" t="s">
        <v>3312</v>
      </c>
      <c r="M686" s="152">
        <v>3.0000000000000001E-3</v>
      </c>
      <c r="N686" s="127" t="s">
        <v>44</v>
      </c>
      <c r="O686" s="154">
        <v>45420</v>
      </c>
      <c r="P686" s="152">
        <v>7.9736143653000007E-3</v>
      </c>
      <c r="Q686" s="152">
        <v>4.1348741122000002E-2</v>
      </c>
      <c r="R686" s="152" t="s">
        <v>44</v>
      </c>
      <c r="S686" s="152" t="s">
        <v>44</v>
      </c>
      <c r="T686" s="152" t="s">
        <v>44</v>
      </c>
      <c r="U686" s="152">
        <v>0.75516422172999997</v>
      </c>
      <c r="V686" s="152">
        <v>1.0136015478</v>
      </c>
      <c r="W686" s="152" t="s">
        <v>44</v>
      </c>
      <c r="X686" s="152" t="s">
        <v>44</v>
      </c>
      <c r="Y686" s="152" t="s">
        <v>44</v>
      </c>
      <c r="Z686" s="152">
        <v>1.3440655542E-2</v>
      </c>
      <c r="AA686" s="152">
        <v>1.3440655542E-2</v>
      </c>
      <c r="AB686" s="175">
        <v>0.74030197437</v>
      </c>
      <c r="AC686" s="174">
        <v>0.74030197437</v>
      </c>
      <c r="AD686" s="152">
        <v>-8.7752976987000002E-3</v>
      </c>
      <c r="AE686" s="152">
        <v>-8.7752976987000002E-3</v>
      </c>
      <c r="AF686" s="178">
        <v>1.1230967000000001</v>
      </c>
      <c r="AG686" s="177">
        <v>27338.11076</v>
      </c>
      <c r="AH686" s="177">
        <v>-4896.4098999999997</v>
      </c>
      <c r="AI686" s="127">
        <v>0.89291788541000006</v>
      </c>
      <c r="AJ686" s="127">
        <v>7.6784747284000004E-2</v>
      </c>
      <c r="AK686" s="127">
        <v>0</v>
      </c>
    </row>
    <row r="687" spans="1:37" ht="14.65" customHeight="1" x14ac:dyDescent="0.25">
      <c r="A687" s="39"/>
      <c r="B687" s="128">
        <v>1608399000150</v>
      </c>
      <c r="C687" s="124" t="s">
        <v>8266</v>
      </c>
      <c r="D687" s="121" t="s">
        <v>3267</v>
      </c>
      <c r="E687" s="125" t="s">
        <v>8224</v>
      </c>
      <c r="F687" s="125" t="s">
        <v>112</v>
      </c>
      <c r="G687" s="125" t="s">
        <v>113</v>
      </c>
      <c r="H687" s="126">
        <v>50000</v>
      </c>
      <c r="I687" s="126">
        <v>50000</v>
      </c>
      <c r="J687" s="126">
        <v>50000</v>
      </c>
      <c r="K687" s="125" t="s">
        <v>212</v>
      </c>
      <c r="L687" s="125" t="s">
        <v>219</v>
      </c>
      <c r="M687" s="152">
        <v>1.4999999999999999E-2</v>
      </c>
      <c r="N687" s="127" t="s">
        <v>44</v>
      </c>
      <c r="O687" s="154">
        <v>35432</v>
      </c>
      <c r="P687" s="152">
        <v>8.5417018019000007E-2</v>
      </c>
      <c r="Q687" s="152">
        <v>0.15863444655</v>
      </c>
      <c r="R687" s="152">
        <v>4.8488970494999999E-2</v>
      </c>
      <c r="S687" s="152">
        <v>0.21652990986999998</v>
      </c>
      <c r="T687" s="152">
        <v>0.16022883639999999</v>
      </c>
      <c r="U687" s="152">
        <v>8.0896658630000005</v>
      </c>
      <c r="V687" s="152">
        <v>3.8886823686</v>
      </c>
      <c r="W687" s="152">
        <v>0.42302575111000001</v>
      </c>
      <c r="X687" s="152">
        <v>0.85957764566999995</v>
      </c>
      <c r="Y687" s="152">
        <v>0.38202036837999997</v>
      </c>
      <c r="Z687" s="152">
        <v>0.15706601982000001</v>
      </c>
      <c r="AA687" s="152">
        <v>0.22175138803</v>
      </c>
      <c r="AB687" s="175">
        <v>-0.37793636132000002</v>
      </c>
      <c r="AC687" s="174">
        <v>0.17029892915</v>
      </c>
      <c r="AD687" s="152">
        <v>-0.17728903516</v>
      </c>
      <c r="AE687" s="152">
        <v>-0.64939487364000004</v>
      </c>
      <c r="AF687" s="178">
        <v>58.8740527</v>
      </c>
      <c r="AG687" s="177">
        <v>29167.383709999998</v>
      </c>
      <c r="AH687" s="177">
        <v>-8190.6397299999999</v>
      </c>
      <c r="AI687" s="127">
        <v>0</v>
      </c>
      <c r="AJ687" s="127">
        <v>0</v>
      </c>
      <c r="AK687" s="127">
        <v>2.1946010560999998E-2</v>
      </c>
    </row>
    <row r="688" spans="1:37" ht="14.65" customHeight="1" x14ac:dyDescent="0.25">
      <c r="A688" s="39"/>
      <c r="B688" s="128">
        <v>26859444000170</v>
      </c>
      <c r="C688" s="124" t="s">
        <v>8267</v>
      </c>
      <c r="D688" s="121" t="s">
        <v>3267</v>
      </c>
      <c r="E688" s="125" t="s">
        <v>8224</v>
      </c>
      <c r="F688" s="125" t="s">
        <v>112</v>
      </c>
      <c r="G688" s="125" t="s">
        <v>113</v>
      </c>
      <c r="H688" s="126">
        <v>50000</v>
      </c>
      <c r="I688" s="126">
        <v>50000</v>
      </c>
      <c r="J688" s="126">
        <v>50000</v>
      </c>
      <c r="K688" s="125" t="s">
        <v>218</v>
      </c>
      <c r="L688" s="125" t="s">
        <v>217</v>
      </c>
      <c r="M688" s="152">
        <v>1.4999999999999999E-2</v>
      </c>
      <c r="N688" s="127" t="s">
        <v>44</v>
      </c>
      <c r="O688" s="154">
        <v>43196</v>
      </c>
      <c r="P688" s="152">
        <v>8.6587901538000001E-2</v>
      </c>
      <c r="Q688" s="152">
        <v>0.13751405807</v>
      </c>
      <c r="R688" s="152">
        <v>8.0738203434999989E-2</v>
      </c>
      <c r="S688" s="152">
        <v>0.2450015891</v>
      </c>
      <c r="T688" s="152">
        <v>0.26175313899999997</v>
      </c>
      <c r="U688" s="152">
        <v>8.2005577748</v>
      </c>
      <c r="V688" s="152">
        <v>3.3709481432000001</v>
      </c>
      <c r="W688" s="152">
        <v>0.70437336165999997</v>
      </c>
      <c r="X688" s="152">
        <v>0.97260415093999997</v>
      </c>
      <c r="Y688" s="152">
        <v>0.62407636996999993</v>
      </c>
      <c r="Z688" s="152">
        <v>0.12175874002000001</v>
      </c>
      <c r="AA688" s="152">
        <v>0.15775331210999999</v>
      </c>
      <c r="AB688" s="175">
        <v>-0.19152398443999999</v>
      </c>
      <c r="AC688" s="174">
        <v>0.12638571340999999</v>
      </c>
      <c r="AD688" s="152">
        <v>-0.12343262462</v>
      </c>
      <c r="AE688" s="152">
        <v>-0.3380911083</v>
      </c>
      <c r="AF688" s="178">
        <v>1.8352611999999999</v>
      </c>
      <c r="AG688" s="177">
        <v>125225.75401999999</v>
      </c>
      <c r="AH688" s="177">
        <v>-74214.100290000002</v>
      </c>
      <c r="AI688" s="127">
        <v>1.885603848E-2</v>
      </c>
      <c r="AJ688" s="127">
        <v>3.5677691837999998E-6</v>
      </c>
      <c r="AK688" s="127">
        <v>0.17674142717999999</v>
      </c>
    </row>
    <row r="689" spans="1:37" ht="14.65" customHeight="1" x14ac:dyDescent="0.25">
      <c r="A689" s="39"/>
      <c r="B689" s="128">
        <v>4806420000110</v>
      </c>
      <c r="C689" s="124" t="s">
        <v>8268</v>
      </c>
      <c r="D689" s="121"/>
      <c r="E689" s="125" t="s">
        <v>8269</v>
      </c>
      <c r="F689" s="125" t="s">
        <v>112</v>
      </c>
      <c r="G689" s="125" t="s">
        <v>113</v>
      </c>
      <c r="H689" s="126">
        <v>100000</v>
      </c>
      <c r="I689" s="126">
        <v>50000</v>
      </c>
      <c r="J689" s="126">
        <v>100000</v>
      </c>
      <c r="K689" s="125" t="s">
        <v>7720</v>
      </c>
      <c r="L689" s="125" t="s">
        <v>7641</v>
      </c>
      <c r="M689" s="152">
        <v>0.02</v>
      </c>
      <c r="N689" s="127" t="s">
        <v>44</v>
      </c>
      <c r="O689" s="154">
        <v>37244</v>
      </c>
      <c r="P689" s="152">
        <v>2.8909822225999998E-2</v>
      </c>
      <c r="Q689" s="152">
        <v>5.3173355385000003E-2</v>
      </c>
      <c r="R689" s="152">
        <v>0.18613800203</v>
      </c>
      <c r="S689" s="152">
        <v>0.34070975191000002</v>
      </c>
      <c r="T689" s="152">
        <v>0.29758472822000004</v>
      </c>
      <c r="U689" s="152">
        <v>2.7379883703000001</v>
      </c>
      <c r="V689" s="152">
        <v>1.3034639956999998</v>
      </c>
      <c r="W689" s="152">
        <v>1.6238985343999999</v>
      </c>
      <c r="X689" s="152">
        <v>1.3525451821999999</v>
      </c>
      <c r="Y689" s="152">
        <v>0.70950666592999989</v>
      </c>
      <c r="Z689" s="152">
        <v>4.4124871099999997E-2</v>
      </c>
      <c r="AA689" s="152">
        <v>0.15631978502999999</v>
      </c>
      <c r="AB689" s="175">
        <v>1.4833887456999999</v>
      </c>
      <c r="AC689" s="174">
        <v>5.8610128099999999E-2</v>
      </c>
      <c r="AD689" s="152">
        <v>-1.5345343203E-2</v>
      </c>
      <c r="AE689" s="152">
        <v>-0.44388416474999998</v>
      </c>
      <c r="AF689" s="178">
        <v>89.121307299999998</v>
      </c>
      <c r="AG689" s="177">
        <v>446422.02464000002</v>
      </c>
      <c r="AH689" s="177">
        <v>-33639.31652</v>
      </c>
      <c r="AI689" s="127">
        <v>2.0852503455000001E-2</v>
      </c>
      <c r="AJ689" s="127">
        <v>0</v>
      </c>
      <c r="AK689" s="127">
        <v>0.18907395887</v>
      </c>
    </row>
    <row r="690" spans="1:37" ht="14.65" customHeight="1" x14ac:dyDescent="0.25">
      <c r="A690" s="39"/>
      <c r="B690" s="128">
        <v>3408336000186</v>
      </c>
      <c r="C690" s="124" t="s">
        <v>8270</v>
      </c>
      <c r="D690" s="121" t="s">
        <v>3266</v>
      </c>
      <c r="E690" s="125" t="s">
        <v>8269</v>
      </c>
      <c r="F690" s="125" t="s">
        <v>112</v>
      </c>
      <c r="G690" s="125" t="s">
        <v>113</v>
      </c>
      <c r="H690" s="126">
        <v>50000</v>
      </c>
      <c r="I690" s="126">
        <v>50000</v>
      </c>
      <c r="J690" s="126">
        <v>50000</v>
      </c>
      <c r="K690" s="125" t="s">
        <v>212</v>
      </c>
      <c r="L690" s="125" t="s">
        <v>219</v>
      </c>
      <c r="M690" s="152">
        <v>0.02</v>
      </c>
      <c r="N690" s="127" t="s">
        <v>44</v>
      </c>
      <c r="O690" s="154">
        <v>36462</v>
      </c>
      <c r="P690" s="152">
        <v>7.5023692571999992E-2</v>
      </c>
      <c r="Q690" s="152">
        <v>0.15611995534000001</v>
      </c>
      <c r="R690" s="152">
        <v>8.3942448744000003E-2</v>
      </c>
      <c r="S690" s="152">
        <v>0.27935248839999999</v>
      </c>
      <c r="T690" s="152">
        <v>0.20026055536000001</v>
      </c>
      <c r="U690" s="152">
        <v>7.1053359013000001</v>
      </c>
      <c r="V690" s="152">
        <v>3.8270434381</v>
      </c>
      <c r="W690" s="152">
        <v>0.73232772457999995</v>
      </c>
      <c r="X690" s="152">
        <v>1.1089699082</v>
      </c>
      <c r="Y690" s="152">
        <v>0.47746468645000001</v>
      </c>
      <c r="Z690" s="152">
        <v>0.12337161931000001</v>
      </c>
      <c r="AA690" s="152">
        <v>0.24955282254</v>
      </c>
      <c r="AB690" s="175">
        <v>-0.16395234269</v>
      </c>
      <c r="AC690" s="174">
        <v>0.16673739712999999</v>
      </c>
      <c r="AD690" s="152">
        <v>-0.11883960446</v>
      </c>
      <c r="AE690" s="152">
        <v>-0.65141213910000006</v>
      </c>
      <c r="AF690" s="178">
        <v>23.582388600000002</v>
      </c>
      <c r="AG690" s="177">
        <v>10152.683489999999</v>
      </c>
      <c r="AH690" s="177">
        <v>-1606.7962500000001</v>
      </c>
      <c r="AI690" s="127">
        <v>1.9423427045999999E-2</v>
      </c>
      <c r="AJ690" s="127">
        <v>0</v>
      </c>
      <c r="AK690" s="127">
        <v>3.2288209282000005E-2</v>
      </c>
    </row>
    <row r="691" spans="1:37" ht="14.65" customHeight="1" x14ac:dyDescent="0.25">
      <c r="A691" s="39"/>
      <c r="B691" s="128">
        <v>30507901000135</v>
      </c>
      <c r="C691" s="124" t="s">
        <v>8271</v>
      </c>
      <c r="D691" s="121" t="s">
        <v>3267</v>
      </c>
      <c r="E691" s="125" t="s">
        <v>8224</v>
      </c>
      <c r="F691" s="125" t="s">
        <v>112</v>
      </c>
      <c r="G691" s="125" t="s">
        <v>113</v>
      </c>
      <c r="H691" s="126">
        <v>50000</v>
      </c>
      <c r="I691" s="126">
        <v>50000</v>
      </c>
      <c r="J691" s="126">
        <v>50000</v>
      </c>
      <c r="K691" s="125" t="s">
        <v>218</v>
      </c>
      <c r="L691" s="125" t="s">
        <v>217</v>
      </c>
      <c r="M691" s="152">
        <v>7.4999999999999997E-3</v>
      </c>
      <c r="N691" s="127" t="s">
        <v>44</v>
      </c>
      <c r="O691" s="154">
        <v>43642</v>
      </c>
      <c r="P691" s="152">
        <v>8.5114087514999992E-2</v>
      </c>
      <c r="Q691" s="152">
        <v>0.13758197248000001</v>
      </c>
      <c r="R691" s="152">
        <v>8.7487947800000007E-2</v>
      </c>
      <c r="S691" s="152">
        <v>0.26123620982000001</v>
      </c>
      <c r="T691" s="152">
        <v>0.28359414431000002</v>
      </c>
      <c r="U691" s="152">
        <v>8.0609759529999998</v>
      </c>
      <c r="V691" s="152">
        <v>3.3726129617999998</v>
      </c>
      <c r="W691" s="152">
        <v>0.76325924129</v>
      </c>
      <c r="X691" s="152">
        <v>1.037052139</v>
      </c>
      <c r="Y691" s="152">
        <v>0.67615007332999999</v>
      </c>
      <c r="Z691" s="152">
        <v>0.11973305168999999</v>
      </c>
      <c r="AA691" s="152">
        <v>0.16661842191000001</v>
      </c>
      <c r="AB691" s="175">
        <v>-0.14559750298999999</v>
      </c>
      <c r="AC691" s="174">
        <v>4.7775499112999997E-2</v>
      </c>
      <c r="AD691" s="152">
        <v>-0.11926198847</v>
      </c>
      <c r="AE691" s="152">
        <v>-0.33740791733000003</v>
      </c>
      <c r="AF691" s="178">
        <v>1.5630348999999999</v>
      </c>
      <c r="AG691" s="177">
        <v>38451.04088</v>
      </c>
      <c r="AH691" s="177">
        <v>-49052.54002</v>
      </c>
      <c r="AI691" s="127">
        <v>1.8391146673E-2</v>
      </c>
      <c r="AJ691" s="127">
        <v>3.4798065577E-6</v>
      </c>
      <c r="AK691" s="127">
        <v>0.17238390310999999</v>
      </c>
    </row>
    <row r="692" spans="1:37" ht="14.65" customHeight="1" x14ac:dyDescent="0.25">
      <c r="A692" s="39"/>
      <c r="B692" s="128">
        <v>2201164000102</v>
      </c>
      <c r="C692" s="124" t="s">
        <v>8272</v>
      </c>
      <c r="D692" s="121" t="s">
        <v>3310</v>
      </c>
      <c r="E692" s="125" t="s">
        <v>8273</v>
      </c>
      <c r="F692" s="125" t="s">
        <v>160</v>
      </c>
      <c r="G692" s="125" t="s">
        <v>3324</v>
      </c>
      <c r="H692" s="126">
        <v>0.01</v>
      </c>
      <c r="I692" s="126">
        <v>0.01</v>
      </c>
      <c r="J692" s="126">
        <v>0.01</v>
      </c>
      <c r="K692" s="125" t="s">
        <v>211</v>
      </c>
      <c r="L692" s="125" t="s">
        <v>211</v>
      </c>
      <c r="M692" s="152">
        <v>1.1000000000000001E-2</v>
      </c>
      <c r="N692" s="127" t="s">
        <v>44</v>
      </c>
      <c r="O692" s="154">
        <v>36528</v>
      </c>
      <c r="P692" s="152">
        <v>3.0503820143999997E-2</v>
      </c>
      <c r="Q692" s="152">
        <v>7.4404895799000004E-2</v>
      </c>
      <c r="R692" s="152">
        <v>6.8818756758000005E-2</v>
      </c>
      <c r="S692" s="152">
        <v>0.19779078976</v>
      </c>
      <c r="T692" s="152">
        <v>0.33335393838999999</v>
      </c>
      <c r="U692" s="152">
        <v>2.8889525557</v>
      </c>
      <c r="V692" s="152">
        <v>1.8239229418</v>
      </c>
      <c r="W692" s="152">
        <v>0.60038614906999999</v>
      </c>
      <c r="X692" s="152">
        <v>0.78518732814000003</v>
      </c>
      <c r="Y692" s="152">
        <v>0.79478823665999998</v>
      </c>
      <c r="Z692" s="152">
        <v>3.8526400645E-2</v>
      </c>
      <c r="AA692" s="152">
        <v>3.0309770063000001E-2</v>
      </c>
      <c r="AB692" s="175">
        <v>-1.0545770652999999</v>
      </c>
      <c r="AC692" s="174">
        <v>-0.18345407386000001</v>
      </c>
      <c r="AD692" s="152">
        <v>-3.3913736699000004E-2</v>
      </c>
      <c r="AE692" s="152">
        <v>-6.4632644919000004E-2</v>
      </c>
      <c r="AF692" s="178">
        <v>17.601132</v>
      </c>
      <c r="AG692" s="177">
        <v>116963.79123</v>
      </c>
      <c r="AH692" s="177">
        <v>-26568.91114</v>
      </c>
      <c r="AI692" s="127">
        <v>0</v>
      </c>
      <c r="AJ692" s="127">
        <v>0</v>
      </c>
      <c r="AK692" s="127">
        <v>0</v>
      </c>
    </row>
    <row r="693" spans="1:37" ht="14.65" customHeight="1" x14ac:dyDescent="0.25">
      <c r="A693" s="39"/>
      <c r="B693" s="128">
        <v>5164358000173</v>
      </c>
      <c r="C693" s="124" t="s">
        <v>8274</v>
      </c>
      <c r="D693" s="121"/>
      <c r="E693" s="125" t="s">
        <v>8273</v>
      </c>
      <c r="F693" s="125" t="s">
        <v>160</v>
      </c>
      <c r="G693" s="125" t="s">
        <v>7894</v>
      </c>
      <c r="H693" s="126">
        <v>0.01</v>
      </c>
      <c r="I693" s="126">
        <v>0.01</v>
      </c>
      <c r="J693" s="126">
        <v>0.01</v>
      </c>
      <c r="K693" s="125" t="s">
        <v>211</v>
      </c>
      <c r="L693" s="125" t="s">
        <v>211</v>
      </c>
      <c r="M693" s="152">
        <v>2E-3</v>
      </c>
      <c r="N693" s="127" t="s">
        <v>44</v>
      </c>
      <c r="O693" s="154">
        <v>38657</v>
      </c>
      <c r="P693" s="152">
        <v>1.0363594620000001E-2</v>
      </c>
      <c r="Q693" s="152">
        <v>3.9911457398999997E-2</v>
      </c>
      <c r="R693" s="152">
        <v>0.11186119615000001</v>
      </c>
      <c r="S693" s="152">
        <v>0.24604506571999998</v>
      </c>
      <c r="T693" s="152">
        <v>0.40941458811999998</v>
      </c>
      <c r="U693" s="152">
        <v>0.98151421763000002</v>
      </c>
      <c r="V693" s="152">
        <v>0.97836872169</v>
      </c>
      <c r="W693" s="152">
        <v>0.97589546735999999</v>
      </c>
      <c r="X693" s="152">
        <v>0.97674653097000008</v>
      </c>
      <c r="Y693" s="152">
        <v>0.97613335581000005</v>
      </c>
      <c r="Z693" s="152">
        <v>7.4135277821000005E-4</v>
      </c>
      <c r="AA693" s="152">
        <v>2.6868554808000002E-3</v>
      </c>
      <c r="AB693" s="175">
        <v>-38.532967446000001</v>
      </c>
      <c r="AC693" s="174">
        <v>-0.58208506722999998</v>
      </c>
      <c r="AD693" s="152">
        <v>0</v>
      </c>
      <c r="AE693" s="152">
        <v>-2.9417146301000002E-3</v>
      </c>
      <c r="AF693" s="178">
        <v>6.4600869999999997</v>
      </c>
      <c r="AG693" s="177">
        <v>2868403.3654999998</v>
      </c>
      <c r="AH693" s="177">
        <v>-209728.43411999999</v>
      </c>
      <c r="AI693" s="127">
        <v>0</v>
      </c>
      <c r="AJ693" s="127">
        <v>0</v>
      </c>
      <c r="AK693" s="127">
        <v>0</v>
      </c>
    </row>
    <row r="694" spans="1:37" ht="14.65" customHeight="1" x14ac:dyDescent="0.25">
      <c r="A694" s="39"/>
      <c r="B694" s="128">
        <v>51255391000126</v>
      </c>
      <c r="C694" s="124" t="s">
        <v>8275</v>
      </c>
      <c r="D694" s="121"/>
      <c r="E694" s="125" t="s">
        <v>8273</v>
      </c>
      <c r="F694" s="125" t="s">
        <v>160</v>
      </c>
      <c r="G694" s="125" t="s">
        <v>6163</v>
      </c>
      <c r="H694" s="126">
        <v>1000</v>
      </c>
      <c r="I694" s="126">
        <v>100</v>
      </c>
      <c r="J694" s="126">
        <v>0.01</v>
      </c>
      <c r="K694" s="125" t="s">
        <v>211</v>
      </c>
      <c r="L694" s="125" t="s">
        <v>211</v>
      </c>
      <c r="M694" s="152">
        <v>1.3000000000000001E-2</v>
      </c>
      <c r="N694" s="127" t="s">
        <v>44</v>
      </c>
      <c r="O694" s="154">
        <v>45119</v>
      </c>
      <c r="P694" s="152">
        <v>9.3136525719999998E-3</v>
      </c>
      <c r="Q694" s="152">
        <v>3.5552695012999999E-2</v>
      </c>
      <c r="R694" s="152">
        <v>9.7693036585000004E-2</v>
      </c>
      <c r="S694" s="152" t="s">
        <v>44</v>
      </c>
      <c r="T694" s="152" t="s">
        <v>44</v>
      </c>
      <c r="U694" s="152">
        <v>0.88207641777000001</v>
      </c>
      <c r="V694" s="152">
        <v>0.87152028613999999</v>
      </c>
      <c r="W694" s="152">
        <v>0.85229011376000008</v>
      </c>
      <c r="X694" s="152" t="s">
        <v>44</v>
      </c>
      <c r="Y694" s="152" t="s">
        <v>44</v>
      </c>
      <c r="Z694" s="152">
        <v>7.3278704479000009E-4</v>
      </c>
      <c r="AA694" s="152">
        <v>6.7725321214999999E-4</v>
      </c>
      <c r="AB694" s="175">
        <v>-225.15325118000001</v>
      </c>
      <c r="AC694" s="174">
        <v>-231.05271517</v>
      </c>
      <c r="AD694" s="152">
        <v>0</v>
      </c>
      <c r="AE694" s="152">
        <v>0</v>
      </c>
      <c r="AF694" s="178">
        <v>1.1874020000000001</v>
      </c>
      <c r="AG694" s="177">
        <v>241742.46413000001</v>
      </c>
      <c r="AH694" s="177">
        <v>-142270.67884000001</v>
      </c>
      <c r="AI694" s="127">
        <v>0</v>
      </c>
      <c r="AJ694" s="127">
        <v>0.15097407629999998</v>
      </c>
      <c r="AK694" s="127">
        <v>0</v>
      </c>
    </row>
    <row r="695" spans="1:37" ht="14.65" customHeight="1" x14ac:dyDescent="0.25">
      <c r="A695" s="39"/>
      <c r="B695" s="128">
        <v>22791154000181</v>
      </c>
      <c r="C695" s="124" t="s">
        <v>8276</v>
      </c>
      <c r="D695" s="121" t="s">
        <v>3274</v>
      </c>
      <c r="E695" s="125" t="s">
        <v>8273</v>
      </c>
      <c r="F695" s="125" t="s">
        <v>112</v>
      </c>
      <c r="G695" s="125" t="s">
        <v>113</v>
      </c>
      <c r="H695" s="126">
        <v>0.01</v>
      </c>
      <c r="I695" s="126">
        <v>0.01</v>
      </c>
      <c r="J695" s="126">
        <v>0.01</v>
      </c>
      <c r="K695" s="125" t="s">
        <v>8231</v>
      </c>
      <c r="L695" s="125" t="s">
        <v>216</v>
      </c>
      <c r="M695" s="152">
        <v>0.02</v>
      </c>
      <c r="N695" s="127" t="s">
        <v>44</v>
      </c>
      <c r="O695" s="154">
        <v>43678</v>
      </c>
      <c r="P695" s="152">
        <v>7.6094166273999994E-2</v>
      </c>
      <c r="Q695" s="152">
        <v>9.5878729600000004E-2</v>
      </c>
      <c r="R695" s="152">
        <v>5.3745922873999999E-2</v>
      </c>
      <c r="S695" s="152">
        <v>0.28193017742999998</v>
      </c>
      <c r="T695" s="152">
        <v>0.22682726193</v>
      </c>
      <c r="U695" s="152">
        <v>7.2067182109000001</v>
      </c>
      <c r="V695" s="152">
        <v>2.350321342</v>
      </c>
      <c r="W695" s="152">
        <v>0.46888826801</v>
      </c>
      <c r="X695" s="152">
        <v>1.1192027848999999</v>
      </c>
      <c r="Y695" s="152">
        <v>0.54080548862</v>
      </c>
      <c r="Z695" s="152">
        <v>0.1816645415</v>
      </c>
      <c r="AA695" s="152">
        <v>0.23987912850000001</v>
      </c>
      <c r="AB695" s="175">
        <v>-0.21548595822</v>
      </c>
      <c r="AC695" s="174">
        <v>0.10426562091</v>
      </c>
      <c r="AD695" s="152">
        <v>-0.14391817639999999</v>
      </c>
      <c r="AE695" s="152">
        <v>-0.44996032212000003</v>
      </c>
      <c r="AF695" s="178">
        <v>1.5704260000000001</v>
      </c>
      <c r="AG695" s="177">
        <v>44013.375569999997</v>
      </c>
      <c r="AH695" s="177">
        <v>-18016.86693</v>
      </c>
      <c r="AI695" s="127">
        <v>0</v>
      </c>
      <c r="AJ695" s="127">
        <v>0</v>
      </c>
      <c r="AK695" s="127">
        <v>0</v>
      </c>
    </row>
    <row r="696" spans="1:37" ht="14.65" customHeight="1" x14ac:dyDescent="0.25">
      <c r="A696" s="39"/>
      <c r="B696" s="128">
        <v>30068169000144</v>
      </c>
      <c r="C696" s="124" t="s">
        <v>8277</v>
      </c>
      <c r="D696" s="121"/>
      <c r="E696" s="125" t="s">
        <v>8273</v>
      </c>
      <c r="F696" s="125" t="s">
        <v>112</v>
      </c>
      <c r="G696" s="125" t="s">
        <v>113</v>
      </c>
      <c r="H696" s="126">
        <v>0.01</v>
      </c>
      <c r="I696" s="126">
        <v>0.01</v>
      </c>
      <c r="J696" s="126">
        <v>0.01</v>
      </c>
      <c r="K696" s="125" t="s">
        <v>8231</v>
      </c>
      <c r="L696" s="125" t="s">
        <v>216</v>
      </c>
      <c r="M696" s="152">
        <v>0.02</v>
      </c>
      <c r="N696" s="127" t="s">
        <v>44</v>
      </c>
      <c r="O696" s="154">
        <v>43678</v>
      </c>
      <c r="P696" s="152">
        <v>7.6444755405000009E-2</v>
      </c>
      <c r="Q696" s="152">
        <v>9.6170227311000001E-2</v>
      </c>
      <c r="R696" s="152">
        <v>5.3737406924000003E-2</v>
      </c>
      <c r="S696" s="152">
        <v>0.31890088825000001</v>
      </c>
      <c r="T696" s="152">
        <v>0.26152093601999998</v>
      </c>
      <c r="U696" s="152">
        <v>7.2399217690000004</v>
      </c>
      <c r="V696" s="152">
        <v>2.3574669654</v>
      </c>
      <c r="W696" s="152">
        <v>0.46881397345999998</v>
      </c>
      <c r="X696" s="152">
        <v>1.2659686363</v>
      </c>
      <c r="Y696" s="152">
        <v>0.62352274758999993</v>
      </c>
      <c r="Z696" s="152">
        <v>0.18939239082000001</v>
      </c>
      <c r="AA696" s="152">
        <v>0.24378140926</v>
      </c>
      <c r="AB696" s="175">
        <v>-0.19958208417000001</v>
      </c>
      <c r="AC696" s="174">
        <v>0.15149826043</v>
      </c>
      <c r="AD696" s="152">
        <v>-0.146187015</v>
      </c>
      <c r="AE696" s="152">
        <v>-0.45572080520999997</v>
      </c>
      <c r="AF696" s="178">
        <v>1.6677660000000001</v>
      </c>
      <c r="AG696" s="177">
        <v>630223.09355999995</v>
      </c>
      <c r="AH696" s="177">
        <v>-68518.366290000005</v>
      </c>
      <c r="AI696" s="127">
        <v>0</v>
      </c>
      <c r="AJ696" s="127">
        <v>0</v>
      </c>
      <c r="AK696" s="127">
        <v>0</v>
      </c>
    </row>
    <row r="697" spans="1:37" ht="14.65" customHeight="1" x14ac:dyDescent="0.25">
      <c r="A697" s="39"/>
      <c r="B697" s="128">
        <v>35536542000168</v>
      </c>
      <c r="C697" s="124" t="s">
        <v>8278</v>
      </c>
      <c r="D697" s="121"/>
      <c r="E697" s="125" t="s">
        <v>8273</v>
      </c>
      <c r="F697" s="125" t="s">
        <v>160</v>
      </c>
      <c r="G697" s="125" t="s">
        <v>3324</v>
      </c>
      <c r="H697" s="126">
        <v>50000</v>
      </c>
      <c r="I697" s="126">
        <v>100</v>
      </c>
      <c r="J697" s="126">
        <v>5000</v>
      </c>
      <c r="K697" s="125" t="s">
        <v>211</v>
      </c>
      <c r="L697" s="125" t="s">
        <v>212</v>
      </c>
      <c r="M697" s="152">
        <v>4.0000000000000001E-3</v>
      </c>
      <c r="N697" s="127" t="s">
        <v>44</v>
      </c>
      <c r="O697" s="154">
        <v>43943</v>
      </c>
      <c r="P697" s="152">
        <v>1.0639202077000001E-2</v>
      </c>
      <c r="Q697" s="152">
        <v>4.2055159066999998E-2</v>
      </c>
      <c r="R697" s="152">
        <v>0.11064511215</v>
      </c>
      <c r="S697" s="152">
        <v>0.24264187262</v>
      </c>
      <c r="T697" s="152">
        <v>0.40491349071000005</v>
      </c>
      <c r="U697" s="152">
        <v>1.0076164194000001</v>
      </c>
      <c r="V697" s="152">
        <v>1.0309183101000001</v>
      </c>
      <c r="W697" s="152">
        <v>0.96528615060000011</v>
      </c>
      <c r="X697" s="152">
        <v>0.96323657888000003</v>
      </c>
      <c r="Y697" s="152">
        <v>0.96540176137</v>
      </c>
      <c r="Z697" s="152">
        <v>2.9495622001000001E-3</v>
      </c>
      <c r="AA697" s="152">
        <v>4.5764925182E-3</v>
      </c>
      <c r="AB697" s="175">
        <v>-1.2868900452000001</v>
      </c>
      <c r="AC697" s="174">
        <v>-0.46079379657000002</v>
      </c>
      <c r="AD697" s="152">
        <v>-4.4461905178999996E-4</v>
      </c>
      <c r="AE697" s="152">
        <v>-3.7930981786000002E-3</v>
      </c>
      <c r="AF697" s="178">
        <v>1541.0155950000001</v>
      </c>
      <c r="AG697" s="177">
        <v>132320.52051999999</v>
      </c>
      <c r="AH697" s="177">
        <v>-22633.176500000001</v>
      </c>
      <c r="AI697" s="127">
        <v>0</v>
      </c>
      <c r="AJ697" s="127">
        <v>0.34378984913999999</v>
      </c>
      <c r="AK697" s="127">
        <v>0</v>
      </c>
    </row>
    <row r="698" spans="1:37" ht="14.65" customHeight="1" x14ac:dyDescent="0.25">
      <c r="A698" s="39"/>
      <c r="B698" s="128">
        <v>50803936000129</v>
      </c>
      <c r="C698" s="124" t="s">
        <v>8279</v>
      </c>
      <c r="D698" s="121"/>
      <c r="E698" s="125" t="s">
        <v>8273</v>
      </c>
      <c r="F698" s="125" t="s">
        <v>160</v>
      </c>
      <c r="G698" s="125" t="s">
        <v>6802</v>
      </c>
      <c r="H698" s="126">
        <v>0.01</v>
      </c>
      <c r="I698" s="126">
        <v>0.01</v>
      </c>
      <c r="J698" s="126">
        <v>0.01</v>
      </c>
      <c r="K698" s="125" t="s">
        <v>211</v>
      </c>
      <c r="L698" s="125" t="s">
        <v>211</v>
      </c>
      <c r="M698" s="152">
        <v>1.7000000000000001E-2</v>
      </c>
      <c r="N698" s="127" t="s">
        <v>44</v>
      </c>
      <c r="O698" s="154">
        <v>45090</v>
      </c>
      <c r="P698" s="152">
        <v>7.9514368334999991E-3</v>
      </c>
      <c r="Q698" s="152">
        <v>2.9886464976000001E-2</v>
      </c>
      <c r="R698" s="152">
        <v>8.0253532138000003E-2</v>
      </c>
      <c r="S698" s="152" t="s">
        <v>44</v>
      </c>
      <c r="T698" s="152" t="s">
        <v>44</v>
      </c>
      <c r="U698" s="152">
        <v>0.75306383440999991</v>
      </c>
      <c r="V698" s="152">
        <v>0.73262126816999995</v>
      </c>
      <c r="W698" s="152">
        <v>0.70014500958000003</v>
      </c>
      <c r="X698" s="152" t="s">
        <v>44</v>
      </c>
      <c r="Y698" s="152" t="s">
        <v>44</v>
      </c>
      <c r="Z698" s="152">
        <v>6.8818147962000002E-4</v>
      </c>
      <c r="AA698" s="152">
        <v>6.2523317853000002E-4</v>
      </c>
      <c r="AB698" s="175">
        <v>-308.19384833999999</v>
      </c>
      <c r="AC698" s="174">
        <v>-288.34686323</v>
      </c>
      <c r="AD698" s="152">
        <v>0</v>
      </c>
      <c r="AE698" s="152">
        <v>0</v>
      </c>
      <c r="AF698" s="178">
        <v>1.1606460000000001</v>
      </c>
      <c r="AG698" s="177">
        <v>21202080.43</v>
      </c>
      <c r="AH698" s="177">
        <v>3625248.3788999999</v>
      </c>
      <c r="AI698" s="127">
        <v>0</v>
      </c>
      <c r="AJ698" s="127">
        <v>0</v>
      </c>
      <c r="AK698" s="127">
        <v>0</v>
      </c>
    </row>
    <row r="699" spans="1:37" ht="14.65" customHeight="1" x14ac:dyDescent="0.25">
      <c r="A699" s="39"/>
      <c r="B699" s="128">
        <v>30068224000104</v>
      </c>
      <c r="C699" s="124" t="s">
        <v>8280</v>
      </c>
      <c r="D699" s="121" t="s">
        <v>3266</v>
      </c>
      <c r="E699" s="125" t="s">
        <v>8273</v>
      </c>
      <c r="F699" s="125" t="s">
        <v>112</v>
      </c>
      <c r="G699" s="125" t="s">
        <v>113</v>
      </c>
      <c r="H699" s="126">
        <v>0.01</v>
      </c>
      <c r="I699" s="126">
        <v>0.01</v>
      </c>
      <c r="J699" s="126">
        <v>0.01</v>
      </c>
      <c r="K699" s="125" t="s">
        <v>7605</v>
      </c>
      <c r="L699" s="125" t="s">
        <v>8281</v>
      </c>
      <c r="M699" s="152">
        <v>1.4999999999999999E-2</v>
      </c>
      <c r="N699" s="127" t="s">
        <v>44</v>
      </c>
      <c r="O699" s="154">
        <v>43641</v>
      </c>
      <c r="P699" s="152">
        <v>7.5389783301999996E-2</v>
      </c>
      <c r="Q699" s="152">
        <v>0.13411283256000001</v>
      </c>
      <c r="R699" s="152">
        <v>1.8953614952E-2</v>
      </c>
      <c r="S699" s="152">
        <v>0.17784332276000001</v>
      </c>
      <c r="T699" s="152">
        <v>6.9436672697999996E-2</v>
      </c>
      <c r="U699" s="152">
        <v>7.1400075832000001</v>
      </c>
      <c r="V699" s="152">
        <v>3.2875722689000004</v>
      </c>
      <c r="W699" s="152">
        <v>0.16535445318</v>
      </c>
      <c r="X699" s="152">
        <v>0.70600013073000001</v>
      </c>
      <c r="Y699" s="152">
        <v>0.16555211833000003</v>
      </c>
      <c r="Z699" s="152">
        <v>0.15756857778</v>
      </c>
      <c r="AA699" s="152">
        <v>0.24651567298999999</v>
      </c>
      <c r="AB699" s="175">
        <v>-0.47462988474000001</v>
      </c>
      <c r="AC699" s="174">
        <v>-0.12025424211000001</v>
      </c>
      <c r="AD699" s="152">
        <v>-0.17817127289999998</v>
      </c>
      <c r="AE699" s="152">
        <v>-0.46446435815999998</v>
      </c>
      <c r="AF699" s="178">
        <v>1.142892</v>
      </c>
      <c r="AG699" s="177">
        <v>352848.64671</v>
      </c>
      <c r="AH699" s="177">
        <v>-160518.02528999999</v>
      </c>
      <c r="AI699" s="127">
        <v>0</v>
      </c>
      <c r="AJ699" s="127">
        <v>0</v>
      </c>
      <c r="AK699" s="127">
        <v>8.1871531948999998E-3</v>
      </c>
    </row>
    <row r="700" spans="1:37" ht="14.65" customHeight="1" x14ac:dyDescent="0.25">
      <c r="A700" s="39"/>
      <c r="B700" s="128">
        <v>30068271000140</v>
      </c>
      <c r="C700" s="124" t="s">
        <v>8282</v>
      </c>
      <c r="D700" s="121"/>
      <c r="E700" s="125" t="s">
        <v>8273</v>
      </c>
      <c r="F700" s="125" t="s">
        <v>112</v>
      </c>
      <c r="G700" s="125" t="s">
        <v>7739</v>
      </c>
      <c r="H700" s="126">
        <v>0.01</v>
      </c>
      <c r="I700" s="126">
        <v>0.01</v>
      </c>
      <c r="J700" s="126">
        <v>0.01</v>
      </c>
      <c r="K700" s="125" t="s">
        <v>212</v>
      </c>
      <c r="L700" s="125" t="s">
        <v>219</v>
      </c>
      <c r="M700" s="152">
        <v>1.4999999999999999E-2</v>
      </c>
      <c r="N700" s="127" t="s">
        <v>44</v>
      </c>
      <c r="O700" s="154">
        <v>43762</v>
      </c>
      <c r="P700" s="152">
        <v>2.4983368432000001E-2</v>
      </c>
      <c r="Q700" s="152">
        <v>0.21741722627000001</v>
      </c>
      <c r="R700" s="152">
        <v>0.14477893924999999</v>
      </c>
      <c r="S700" s="152">
        <v>0.57788940846000003</v>
      </c>
      <c r="T700" s="152">
        <v>1.2469799252</v>
      </c>
      <c r="U700" s="152">
        <v>2.3661222018000001</v>
      </c>
      <c r="V700" s="152">
        <v>5.3296528765000009</v>
      </c>
      <c r="W700" s="152">
        <v>1.2630752703999999</v>
      </c>
      <c r="X700" s="152">
        <v>2.2940979261000001</v>
      </c>
      <c r="Y700" s="152">
        <v>2.9730711468999997</v>
      </c>
      <c r="Z700" s="152">
        <v>0.18190185170000001</v>
      </c>
      <c r="AA700" s="152">
        <v>0.35495533287999997</v>
      </c>
      <c r="AB700" s="175">
        <v>0.24367004383999999</v>
      </c>
      <c r="AC700" s="174">
        <v>0.24596691851999999</v>
      </c>
      <c r="AD700" s="152">
        <v>-0.16464273268999999</v>
      </c>
      <c r="AE700" s="152">
        <v>-0.58138198332000002</v>
      </c>
      <c r="AF700" s="178">
        <v>1776.1324609999999</v>
      </c>
      <c r="AG700" s="177">
        <v>69558.222110000002</v>
      </c>
      <c r="AH700" s="177">
        <v>-12075.64856</v>
      </c>
      <c r="AI700" s="127">
        <v>0</v>
      </c>
      <c r="AJ700" s="127">
        <v>0</v>
      </c>
      <c r="AK700" s="127">
        <v>0</v>
      </c>
    </row>
    <row r="701" spans="1:37" ht="14.65" customHeight="1" x14ac:dyDescent="0.25">
      <c r="A701" s="39"/>
      <c r="B701" s="128">
        <v>17503172000180</v>
      </c>
      <c r="C701" s="124" t="s">
        <v>8283</v>
      </c>
      <c r="D701" s="121" t="s">
        <v>3266</v>
      </c>
      <c r="E701" s="125" t="s">
        <v>8273</v>
      </c>
      <c r="F701" s="125" t="s">
        <v>112</v>
      </c>
      <c r="G701" s="125" t="s">
        <v>113</v>
      </c>
      <c r="H701" s="126">
        <v>0.01</v>
      </c>
      <c r="I701" s="126">
        <v>0.01</v>
      </c>
      <c r="J701" s="126">
        <v>0.01</v>
      </c>
      <c r="K701" s="125" t="s">
        <v>212</v>
      </c>
      <c r="L701" s="125" t="s">
        <v>219</v>
      </c>
      <c r="M701" s="152">
        <v>1.4999999999999999E-2</v>
      </c>
      <c r="N701" s="127" t="s">
        <v>44</v>
      </c>
      <c r="O701" s="154">
        <v>41450</v>
      </c>
      <c r="P701" s="152">
        <v>3.8455758404E-3</v>
      </c>
      <c r="Q701" s="152">
        <v>-0.15618997812999999</v>
      </c>
      <c r="R701" s="152">
        <v>0.21682989476</v>
      </c>
      <c r="S701" s="152">
        <v>0.62060083866000004</v>
      </c>
      <c r="T701" s="152">
        <v>0.65347791001</v>
      </c>
      <c r="U701" s="152">
        <v>0.36420638791999999</v>
      </c>
      <c r="V701" s="152">
        <v>-3.8287599403000003</v>
      </c>
      <c r="W701" s="152">
        <v>1.8916596528</v>
      </c>
      <c r="X701" s="152">
        <v>2.4636532113</v>
      </c>
      <c r="Y701" s="152">
        <v>1.5580333572999998</v>
      </c>
      <c r="Z701" s="152">
        <v>0.21648220131999998</v>
      </c>
      <c r="AA701" s="152">
        <v>0.19132081975999998</v>
      </c>
      <c r="AB701" s="175">
        <v>0.54390940207000005</v>
      </c>
      <c r="AC701" s="174">
        <v>0.55911422541</v>
      </c>
      <c r="AD701" s="152">
        <v>-0.24148516263</v>
      </c>
      <c r="AE701" s="152">
        <v>-0.35925141542</v>
      </c>
      <c r="AF701" s="178">
        <v>7.8353489999999999</v>
      </c>
      <c r="AG701" s="177">
        <v>298570.24739999999</v>
      </c>
      <c r="AH701" s="177">
        <v>-55553.935279999998</v>
      </c>
      <c r="AI701" s="127">
        <v>0</v>
      </c>
      <c r="AJ701" s="127">
        <v>0</v>
      </c>
      <c r="AK701" s="127">
        <v>0</v>
      </c>
    </row>
    <row r="702" spans="1:37" ht="14.65" customHeight="1" x14ac:dyDescent="0.25">
      <c r="A702" s="39"/>
      <c r="B702" s="128">
        <v>834072000134</v>
      </c>
      <c r="C702" s="124" t="s">
        <v>8284</v>
      </c>
      <c r="D702" s="121"/>
      <c r="E702" s="125" t="s">
        <v>8273</v>
      </c>
      <c r="F702" s="125" t="s">
        <v>160</v>
      </c>
      <c r="G702" s="125" t="s">
        <v>6802</v>
      </c>
      <c r="H702" s="126">
        <v>0.01</v>
      </c>
      <c r="I702" s="126">
        <v>0.01</v>
      </c>
      <c r="J702" s="126">
        <v>0.01</v>
      </c>
      <c r="K702" s="125" t="s">
        <v>211</v>
      </c>
      <c r="L702" s="125" t="s">
        <v>211</v>
      </c>
      <c r="M702" s="152">
        <v>1.4999999999999999E-2</v>
      </c>
      <c r="N702" s="127" t="s">
        <v>44</v>
      </c>
      <c r="O702" s="154">
        <v>34974</v>
      </c>
      <c r="P702" s="152">
        <v>9.2280261088000005E-3</v>
      </c>
      <c r="Q702" s="152">
        <v>3.6013395840000004E-2</v>
      </c>
      <c r="R702" s="152">
        <v>9.858982064199999E-2</v>
      </c>
      <c r="S702" s="152">
        <v>0.21677453385000001</v>
      </c>
      <c r="T702" s="152">
        <v>0.35983162389000001</v>
      </c>
      <c r="U702" s="152">
        <v>0.87396691579000008</v>
      </c>
      <c r="V702" s="152">
        <v>0.88281366675000006</v>
      </c>
      <c r="W702" s="152">
        <v>0.86011380532000004</v>
      </c>
      <c r="X702" s="152">
        <v>0.86054875079000004</v>
      </c>
      <c r="Y702" s="152">
        <v>0.85791679326999992</v>
      </c>
      <c r="Z702" s="152">
        <v>8.1228780283000004E-4</v>
      </c>
      <c r="AA702" s="152">
        <v>1.0025611679999999E-2</v>
      </c>
      <c r="AB702" s="175">
        <v>-33.143454808999998</v>
      </c>
      <c r="AC702" s="174">
        <v>-2.2029202333</v>
      </c>
      <c r="AD702" s="152">
        <v>0</v>
      </c>
      <c r="AE702" s="152">
        <v>-4.7471509836999999E-2</v>
      </c>
      <c r="AF702" s="178">
        <v>26.450054999999999</v>
      </c>
      <c r="AG702" s="177">
        <v>147767.86699000001</v>
      </c>
      <c r="AH702" s="177">
        <v>-10668.42755</v>
      </c>
      <c r="AI702" s="127">
        <v>0</v>
      </c>
      <c r="AJ702" s="127">
        <v>0</v>
      </c>
      <c r="AK702" s="127">
        <v>0</v>
      </c>
    </row>
    <row r="703" spans="1:37" ht="14.65" customHeight="1" x14ac:dyDescent="0.25">
      <c r="A703" s="39"/>
      <c r="B703" s="128">
        <v>45443514000150</v>
      </c>
      <c r="C703" s="124" t="s">
        <v>8285</v>
      </c>
      <c r="D703" s="121"/>
      <c r="E703" s="125" t="s">
        <v>8273</v>
      </c>
      <c r="F703" s="125" t="s">
        <v>160</v>
      </c>
      <c r="G703" s="125" t="s">
        <v>5584</v>
      </c>
      <c r="H703" s="126">
        <v>300000</v>
      </c>
      <c r="I703" s="126">
        <v>0.01</v>
      </c>
      <c r="J703" s="126">
        <v>0.01</v>
      </c>
      <c r="K703" s="125" t="s">
        <v>211</v>
      </c>
      <c r="L703" s="125" t="s">
        <v>211</v>
      </c>
      <c r="M703" s="152">
        <v>2E-3</v>
      </c>
      <c r="N703" s="127" t="s">
        <v>44</v>
      </c>
      <c r="O703" s="154">
        <v>44718</v>
      </c>
      <c r="P703" s="152">
        <v>1.7089253483999998E-2</v>
      </c>
      <c r="Q703" s="152">
        <v>5.0693383517E-2</v>
      </c>
      <c r="R703" s="152">
        <v>2.3586236372E-2</v>
      </c>
      <c r="S703" s="152">
        <v>4.0162400631999995E-2</v>
      </c>
      <c r="T703" s="152" t="s">
        <v>44</v>
      </c>
      <c r="U703" s="152">
        <v>1.6184872025000001</v>
      </c>
      <c r="V703" s="152">
        <v>1.2426712543</v>
      </c>
      <c r="W703" s="152">
        <v>0.20577020413</v>
      </c>
      <c r="X703" s="152">
        <v>0.15943618043000002</v>
      </c>
      <c r="Y703" s="152" t="s">
        <v>44</v>
      </c>
      <c r="Z703" s="152">
        <v>4.8674110132000001E-2</v>
      </c>
      <c r="AA703" s="152">
        <v>5.1113250793000005E-2</v>
      </c>
      <c r="AB703" s="175">
        <v>-1.6790799139999999</v>
      </c>
      <c r="AC703" s="174">
        <v>-1.5973600445</v>
      </c>
      <c r="AD703" s="152">
        <v>-5.0718536612999993E-2</v>
      </c>
      <c r="AE703" s="152">
        <v>-5.0979324588000002E-2</v>
      </c>
      <c r="AF703" s="178">
        <v>1.0948435299999999</v>
      </c>
      <c r="AG703" s="177">
        <v>490123.97532000003</v>
      </c>
      <c r="AH703" s="177">
        <v>3362.9586399999998</v>
      </c>
      <c r="AI703" s="127">
        <v>0</v>
      </c>
      <c r="AJ703" s="127">
        <v>0</v>
      </c>
      <c r="AK703" s="127">
        <v>0</v>
      </c>
    </row>
    <row r="704" spans="1:37" ht="14.65" customHeight="1" x14ac:dyDescent="0.25">
      <c r="A704" s="39"/>
      <c r="B704" s="128">
        <v>50642114000103</v>
      </c>
      <c r="C704" s="124" t="s">
        <v>8286</v>
      </c>
      <c r="D704" s="121"/>
      <c r="E704" s="125" t="s">
        <v>8273</v>
      </c>
      <c r="F704" s="125" t="s">
        <v>160</v>
      </c>
      <c r="G704" s="125" t="s">
        <v>5584</v>
      </c>
      <c r="H704" s="126">
        <v>300000</v>
      </c>
      <c r="I704" s="126">
        <v>0.01</v>
      </c>
      <c r="J704" s="126">
        <v>0.01</v>
      </c>
      <c r="K704" s="125" t="s">
        <v>211</v>
      </c>
      <c r="L704" s="125" t="s">
        <v>211</v>
      </c>
      <c r="M704" s="152">
        <v>1.5E-3</v>
      </c>
      <c r="N704" s="127" t="s">
        <v>44</v>
      </c>
      <c r="O704" s="154">
        <v>45062</v>
      </c>
      <c r="P704" s="152">
        <v>1.7142467216999999E-2</v>
      </c>
      <c r="Q704" s="152">
        <v>5.0916529092999999E-2</v>
      </c>
      <c r="R704" s="152">
        <v>2.4402548474999997E-2</v>
      </c>
      <c r="S704" s="152" t="s">
        <v>44</v>
      </c>
      <c r="T704" s="152" t="s">
        <v>44</v>
      </c>
      <c r="U704" s="152">
        <v>1.623526963</v>
      </c>
      <c r="V704" s="152">
        <v>1.2481413290000001</v>
      </c>
      <c r="W704" s="152">
        <v>0.21289184513999998</v>
      </c>
      <c r="X704" s="152" t="s">
        <v>44</v>
      </c>
      <c r="Y704" s="152" t="s">
        <v>44</v>
      </c>
      <c r="Z704" s="152">
        <v>4.8594190372000003E-2</v>
      </c>
      <c r="AA704" s="152">
        <v>4.372187231E-2</v>
      </c>
      <c r="AB704" s="175">
        <v>-1.66656626</v>
      </c>
      <c r="AC704" s="174">
        <v>-1.8222700205</v>
      </c>
      <c r="AD704" s="152">
        <v>-5.0630933599999997E-2</v>
      </c>
      <c r="AE704" s="152">
        <v>-5.0630933599999997E-2</v>
      </c>
      <c r="AF704" s="178">
        <v>1.0586229</v>
      </c>
      <c r="AG704" s="177">
        <v>516667.15364999999</v>
      </c>
      <c r="AH704" s="177">
        <v>8374.8628100000005</v>
      </c>
      <c r="AI704" s="127">
        <v>0</v>
      </c>
      <c r="AJ704" s="127">
        <v>0</v>
      </c>
      <c r="AK704" s="127">
        <v>0</v>
      </c>
    </row>
    <row r="705" spans="1:37" ht="14.65" customHeight="1" x14ac:dyDescent="0.25">
      <c r="A705" s="39"/>
      <c r="B705" s="128">
        <v>50470807000166</v>
      </c>
      <c r="C705" s="124" t="s">
        <v>8287</v>
      </c>
      <c r="D705" s="121"/>
      <c r="E705" s="125" t="s">
        <v>8273</v>
      </c>
      <c r="F705" s="125" t="s">
        <v>160</v>
      </c>
      <c r="G705" s="125" t="s">
        <v>5584</v>
      </c>
      <c r="H705" s="126">
        <v>300000</v>
      </c>
      <c r="I705" s="126">
        <v>0.01</v>
      </c>
      <c r="J705" s="126">
        <v>0.01</v>
      </c>
      <c r="K705" s="125" t="s">
        <v>211</v>
      </c>
      <c r="L705" s="125" t="s">
        <v>211</v>
      </c>
      <c r="M705" s="152">
        <v>1.5E-3</v>
      </c>
      <c r="N705" s="127" t="s">
        <v>44</v>
      </c>
      <c r="O705" s="154">
        <v>45062</v>
      </c>
      <c r="P705" s="152">
        <v>2.5429520336000003E-2</v>
      </c>
      <c r="Q705" s="152">
        <v>3.3762157031000002E-2</v>
      </c>
      <c r="R705" s="152">
        <v>1.9110993739E-2</v>
      </c>
      <c r="S705" s="152" t="s">
        <v>44</v>
      </c>
      <c r="T705" s="152" t="s">
        <v>44</v>
      </c>
      <c r="U705" s="152">
        <v>2.4083763089000003</v>
      </c>
      <c r="V705" s="152">
        <v>0.82762796871000011</v>
      </c>
      <c r="W705" s="152">
        <v>0.16672745159000002</v>
      </c>
      <c r="X705" s="152" t="s">
        <v>44</v>
      </c>
      <c r="Y705" s="152" t="s">
        <v>44</v>
      </c>
      <c r="Z705" s="152">
        <v>5.8824013531999994E-2</v>
      </c>
      <c r="AA705" s="152">
        <v>5.5033548481999997E-2</v>
      </c>
      <c r="AB705" s="175">
        <v>-1.4477428016</v>
      </c>
      <c r="AC705" s="174">
        <v>-1.7673819795000001</v>
      </c>
      <c r="AD705" s="152">
        <v>-6.0770665490000007E-2</v>
      </c>
      <c r="AE705" s="152">
        <v>-6.3956189053999996E-2</v>
      </c>
      <c r="AF705" s="178">
        <v>1.0187828400000001</v>
      </c>
      <c r="AG705" s="177">
        <v>530660.65766000003</v>
      </c>
      <c r="AH705" s="177">
        <v>12618.93072</v>
      </c>
      <c r="AI705" s="127">
        <v>0</v>
      </c>
      <c r="AJ705" s="127">
        <v>0</v>
      </c>
      <c r="AK705" s="127">
        <v>0</v>
      </c>
    </row>
    <row r="706" spans="1:37" ht="14.65" customHeight="1" x14ac:dyDescent="0.25">
      <c r="A706" s="39"/>
      <c r="B706" s="128">
        <v>18598042000131</v>
      </c>
      <c r="C706" s="124" t="s">
        <v>8288</v>
      </c>
      <c r="D706" s="121"/>
      <c r="E706" s="125" t="s">
        <v>8273</v>
      </c>
      <c r="F706" s="125" t="s">
        <v>160</v>
      </c>
      <c r="G706" s="125" t="s">
        <v>5584</v>
      </c>
      <c r="H706" s="126">
        <v>1000000</v>
      </c>
      <c r="I706" s="126">
        <v>0</v>
      </c>
      <c r="J706" s="126">
        <v>0</v>
      </c>
      <c r="K706" s="125" t="s">
        <v>211</v>
      </c>
      <c r="L706" s="125" t="s">
        <v>211</v>
      </c>
      <c r="M706" s="152">
        <v>2E-3</v>
      </c>
      <c r="N706" s="127" t="s">
        <v>44</v>
      </c>
      <c r="O706" s="154">
        <v>41697</v>
      </c>
      <c r="P706" s="152">
        <v>9.7891176864999992E-3</v>
      </c>
      <c r="Q706" s="152">
        <v>1.5423039102E-2</v>
      </c>
      <c r="R706" s="152">
        <v>5.7540982488999998E-2</v>
      </c>
      <c r="S706" s="152">
        <v>0.10541966842</v>
      </c>
      <c r="T706" s="152">
        <v>0.15647151877000001</v>
      </c>
      <c r="U706" s="152">
        <v>0.92710671730000005</v>
      </c>
      <c r="V706" s="152">
        <v>0.37807236402</v>
      </c>
      <c r="W706" s="152">
        <v>0.50199699206000004</v>
      </c>
      <c r="X706" s="152">
        <v>0.41849364110000004</v>
      </c>
      <c r="Y706" s="152">
        <v>0.37306210658</v>
      </c>
      <c r="Z706" s="152">
        <v>4.0504327487999994E-2</v>
      </c>
      <c r="AA706" s="152">
        <v>4.1297340840000002E-2</v>
      </c>
      <c r="AB706" s="175">
        <v>-1.2681438014999999</v>
      </c>
      <c r="AC706" s="174">
        <v>-0.72111871176999998</v>
      </c>
      <c r="AD706" s="152">
        <v>-2.8195610757999999E-2</v>
      </c>
      <c r="AE706" s="152">
        <v>-3.0035502441999998E-2</v>
      </c>
      <c r="AF706" s="178">
        <v>1.95412115</v>
      </c>
      <c r="AG706" s="177">
        <v>298943.84662999999</v>
      </c>
      <c r="AH706" s="177">
        <v>0</v>
      </c>
      <c r="AI706" s="127">
        <v>0</v>
      </c>
      <c r="AJ706" s="127">
        <v>0</v>
      </c>
      <c r="AK706" s="127">
        <v>0</v>
      </c>
    </row>
    <row r="707" spans="1:37" ht="14.65" customHeight="1" x14ac:dyDescent="0.25">
      <c r="A707" s="39"/>
      <c r="B707" s="128">
        <v>19769046000106</v>
      </c>
      <c r="C707" s="124" t="s">
        <v>8289</v>
      </c>
      <c r="D707" s="121"/>
      <c r="E707" s="125" t="s">
        <v>8273</v>
      </c>
      <c r="F707" s="125" t="s">
        <v>160</v>
      </c>
      <c r="G707" s="125" t="s">
        <v>5584</v>
      </c>
      <c r="H707" s="126">
        <v>300000</v>
      </c>
      <c r="I707" s="126">
        <v>0</v>
      </c>
      <c r="J707" s="126">
        <v>0</v>
      </c>
      <c r="K707" s="125" t="s">
        <v>211</v>
      </c>
      <c r="L707" s="125" t="s">
        <v>211</v>
      </c>
      <c r="M707" s="152">
        <v>2E-3</v>
      </c>
      <c r="N707" s="127" t="s">
        <v>44</v>
      </c>
      <c r="O707" s="154">
        <v>41724</v>
      </c>
      <c r="P707" s="152">
        <v>2.8899173005000001E-2</v>
      </c>
      <c r="Q707" s="152">
        <v>2.9610029394000002E-2</v>
      </c>
      <c r="R707" s="152">
        <v>1.4943069091000001E-3</v>
      </c>
      <c r="S707" s="152">
        <v>1.7734760821999998E-2</v>
      </c>
      <c r="T707" s="152">
        <v>2.6784868261999998E-2</v>
      </c>
      <c r="U707" s="152">
        <v>2.7369798050000003</v>
      </c>
      <c r="V707" s="152">
        <v>0.72584487000999998</v>
      </c>
      <c r="W707" s="152">
        <v>1.3036579167E-2</v>
      </c>
      <c r="X707" s="152">
        <v>7.0403224954999996E-2</v>
      </c>
      <c r="Y707" s="152">
        <v>6.3860947069000001E-2</v>
      </c>
      <c r="Z707" s="152">
        <v>6.8572624848999994E-2</v>
      </c>
      <c r="AA707" s="152">
        <v>9.8121639086000009E-2</v>
      </c>
      <c r="AB707" s="175">
        <v>-1.4652664299</v>
      </c>
      <c r="AC707" s="174">
        <v>-0.29860771433</v>
      </c>
      <c r="AD707" s="152">
        <v>-8.5565985587999993E-2</v>
      </c>
      <c r="AE707" s="152">
        <v>-0.15069686866999998</v>
      </c>
      <c r="AF707" s="178">
        <v>1.8681673000000001</v>
      </c>
      <c r="AG707" s="177">
        <v>1029243.6366</v>
      </c>
      <c r="AH707" s="177">
        <v>159.16487000000001</v>
      </c>
      <c r="AI707" s="127">
        <v>0</v>
      </c>
      <c r="AJ707" s="127">
        <v>0</v>
      </c>
      <c r="AK707" s="127">
        <v>0</v>
      </c>
    </row>
    <row r="708" spans="1:37" ht="14.65" customHeight="1" x14ac:dyDescent="0.25">
      <c r="A708" s="39"/>
      <c r="B708" s="128">
        <v>20139534000100</v>
      </c>
      <c r="C708" s="124" t="s">
        <v>8290</v>
      </c>
      <c r="D708" s="121"/>
      <c r="E708" s="125" t="s">
        <v>8273</v>
      </c>
      <c r="F708" s="125" t="s">
        <v>160</v>
      </c>
      <c r="G708" s="125" t="s">
        <v>5584</v>
      </c>
      <c r="H708" s="126">
        <v>300000</v>
      </c>
      <c r="I708" s="126">
        <v>0</v>
      </c>
      <c r="J708" s="126">
        <v>0</v>
      </c>
      <c r="K708" s="125" t="s">
        <v>212</v>
      </c>
      <c r="L708" s="125" t="s">
        <v>7564</v>
      </c>
      <c r="M708" s="152">
        <v>2E-3</v>
      </c>
      <c r="N708" s="127" t="s">
        <v>44</v>
      </c>
      <c r="O708" s="154">
        <v>42079</v>
      </c>
      <c r="P708" s="152">
        <v>2.8896800242E-2</v>
      </c>
      <c r="Q708" s="152">
        <v>3.0532498253000001E-2</v>
      </c>
      <c r="R708" s="152">
        <v>3.2098072261000001E-3</v>
      </c>
      <c r="S708" s="152">
        <v>1.9759225958999999E-2</v>
      </c>
      <c r="T708" s="152">
        <v>4.8174431451000005E-2</v>
      </c>
      <c r="U708" s="152">
        <v>2.7367550856999996</v>
      </c>
      <c r="V708" s="152">
        <v>0.74845779212999997</v>
      </c>
      <c r="W708" s="152">
        <v>2.8002885993999999E-2</v>
      </c>
      <c r="X708" s="152">
        <v>7.8439920565000001E-2</v>
      </c>
      <c r="Y708" s="152">
        <v>0.11485831427999998</v>
      </c>
      <c r="Z708" s="152">
        <v>6.7743933116999999E-2</v>
      </c>
      <c r="AA708" s="152">
        <v>9.4274625278999991E-2</v>
      </c>
      <c r="AB708" s="175">
        <v>-1.4603047859</v>
      </c>
      <c r="AC708" s="174">
        <v>-0.34659280898</v>
      </c>
      <c r="AD708" s="152">
        <v>-8.4806269077999999E-2</v>
      </c>
      <c r="AE708" s="152">
        <v>-0.15263702813999999</v>
      </c>
      <c r="AF708" s="178">
        <v>1.68873479</v>
      </c>
      <c r="AG708" s="177">
        <v>233484.00685999999</v>
      </c>
      <c r="AH708" s="177">
        <v>0</v>
      </c>
      <c r="AI708" s="127">
        <v>0</v>
      </c>
      <c r="AJ708" s="127">
        <v>0</v>
      </c>
      <c r="AK708" s="127">
        <v>0</v>
      </c>
    </row>
    <row r="709" spans="1:37" ht="14.65" customHeight="1" x14ac:dyDescent="0.25">
      <c r="A709" s="39"/>
      <c r="B709" s="128">
        <v>50658938000171</v>
      </c>
      <c r="C709" s="124" t="s">
        <v>8291</v>
      </c>
      <c r="D709" s="121"/>
      <c r="E709" s="125" t="s">
        <v>8273</v>
      </c>
      <c r="F709" s="125" t="s">
        <v>160</v>
      </c>
      <c r="G709" s="125" t="s">
        <v>5584</v>
      </c>
      <c r="H709" s="126">
        <v>300000</v>
      </c>
      <c r="I709" s="126">
        <v>0.01</v>
      </c>
      <c r="J709" s="126">
        <v>0.01</v>
      </c>
      <c r="K709" s="125" t="s">
        <v>211</v>
      </c>
      <c r="L709" s="125" t="s">
        <v>211</v>
      </c>
      <c r="M709" s="152">
        <v>1.5E-3</v>
      </c>
      <c r="N709" s="127" t="s">
        <v>44</v>
      </c>
      <c r="O709" s="154">
        <v>45062</v>
      </c>
      <c r="P709" s="152">
        <v>2.8918177581000001E-2</v>
      </c>
      <c r="Q709" s="152">
        <v>2.9503878111000002E-2</v>
      </c>
      <c r="R709" s="152">
        <v>1.5638277090999999E-3</v>
      </c>
      <c r="S709" s="152" t="s">
        <v>44</v>
      </c>
      <c r="T709" s="152" t="s">
        <v>44</v>
      </c>
      <c r="U709" s="152">
        <v>2.7387796883999997</v>
      </c>
      <c r="V709" s="152">
        <v>0.72324273262999994</v>
      </c>
      <c r="W709" s="152">
        <v>1.3643090057E-2</v>
      </c>
      <c r="X709" s="152" t="s">
        <v>44</v>
      </c>
      <c r="Y709" s="152" t="s">
        <v>44</v>
      </c>
      <c r="Z709" s="152">
        <v>6.8612933619999997E-2</v>
      </c>
      <c r="AA709" s="152">
        <v>6.2605008698000009E-2</v>
      </c>
      <c r="AB709" s="175">
        <v>-1.4634706796000001</v>
      </c>
      <c r="AC709" s="174">
        <v>-1.7234779706000001</v>
      </c>
      <c r="AD709" s="152">
        <v>-8.5432482488999997E-2</v>
      </c>
      <c r="AE709" s="152">
        <v>-9.1449541442000001E-2</v>
      </c>
      <c r="AF709" s="178">
        <v>0.99454589000000004</v>
      </c>
      <c r="AG709" s="177">
        <v>74198.757110000006</v>
      </c>
      <c r="AH709" s="177">
        <v>0</v>
      </c>
      <c r="AI709" s="127">
        <v>0</v>
      </c>
      <c r="AJ709" s="127">
        <v>0</v>
      </c>
      <c r="AK709" s="127">
        <v>0</v>
      </c>
    </row>
    <row r="710" spans="1:37" ht="14.65" customHeight="1" x14ac:dyDescent="0.25">
      <c r="A710" s="39"/>
      <c r="B710" s="128">
        <v>50568762000167</v>
      </c>
      <c r="C710" s="124" t="s">
        <v>8292</v>
      </c>
      <c r="D710" s="121"/>
      <c r="E710" s="125" t="s">
        <v>8273</v>
      </c>
      <c r="F710" s="125" t="s">
        <v>160</v>
      </c>
      <c r="G710" s="125" t="s">
        <v>5584</v>
      </c>
      <c r="H710" s="126">
        <v>300000</v>
      </c>
      <c r="I710" s="126">
        <v>0.01</v>
      </c>
      <c r="J710" s="126">
        <v>0.01</v>
      </c>
      <c r="K710" s="125" t="s">
        <v>211</v>
      </c>
      <c r="L710" s="125" t="s">
        <v>211</v>
      </c>
      <c r="M710" s="152">
        <v>1.5E-3</v>
      </c>
      <c r="N710" s="127" t="s">
        <v>44</v>
      </c>
      <c r="O710" s="154">
        <v>45062</v>
      </c>
      <c r="P710" s="152">
        <v>2.9138118227E-2</v>
      </c>
      <c r="Q710" s="152">
        <v>3.0992560007E-2</v>
      </c>
      <c r="R710" s="152">
        <v>-1.0668437043E-2</v>
      </c>
      <c r="S710" s="152" t="s">
        <v>44</v>
      </c>
      <c r="T710" s="152" t="s">
        <v>44</v>
      </c>
      <c r="U710" s="152">
        <v>2.7596098037000001</v>
      </c>
      <c r="V710" s="152">
        <v>0.75973550683000002</v>
      </c>
      <c r="W710" s="152">
        <v>-9.3073198856999995E-2</v>
      </c>
      <c r="X710" s="152" t="s">
        <v>44</v>
      </c>
      <c r="Y710" s="152" t="s">
        <v>44</v>
      </c>
      <c r="Z710" s="152">
        <v>7.7486573917000007E-2</v>
      </c>
      <c r="AA710" s="152">
        <v>6.9916404096000001E-2</v>
      </c>
      <c r="AB710" s="175">
        <v>-1.4302065451999999</v>
      </c>
      <c r="AC710" s="174">
        <v>-1.6567239334999999</v>
      </c>
      <c r="AD710" s="152">
        <v>-0.10743201485000001</v>
      </c>
      <c r="AE710" s="152">
        <v>-0.11692818258000001</v>
      </c>
      <c r="AF710" s="178">
        <v>0.97636478000000004</v>
      </c>
      <c r="AG710" s="177">
        <v>419150.34201999998</v>
      </c>
      <c r="AH710" s="177">
        <v>0</v>
      </c>
      <c r="AI710" s="127">
        <v>0</v>
      </c>
      <c r="AJ710" s="127">
        <v>0</v>
      </c>
      <c r="AK710" s="127">
        <v>0</v>
      </c>
    </row>
    <row r="711" spans="1:37" ht="14.65" customHeight="1" x14ac:dyDescent="0.25">
      <c r="A711" s="39"/>
      <c r="B711" s="128">
        <v>50569054000140</v>
      </c>
      <c r="C711" s="124" t="s">
        <v>8293</v>
      </c>
      <c r="D711" s="121"/>
      <c r="E711" s="125" t="s">
        <v>8273</v>
      </c>
      <c r="F711" s="125" t="s">
        <v>160</v>
      </c>
      <c r="G711" s="125" t="s">
        <v>5584</v>
      </c>
      <c r="H711" s="126">
        <v>300000</v>
      </c>
      <c r="I711" s="126">
        <v>0.01</v>
      </c>
      <c r="J711" s="126">
        <v>0.01</v>
      </c>
      <c r="K711" s="125" t="s">
        <v>211</v>
      </c>
      <c r="L711" s="125" t="s">
        <v>211</v>
      </c>
      <c r="M711" s="152">
        <v>1.5E-3</v>
      </c>
      <c r="N711" s="127" t="s">
        <v>44</v>
      </c>
      <c r="O711" s="154">
        <v>45062</v>
      </c>
      <c r="P711" s="152">
        <v>2.4439915307000001E-2</v>
      </c>
      <c r="Q711" s="152">
        <v>6.3749805356999992E-2</v>
      </c>
      <c r="R711" s="152">
        <v>-1.4728404530000001E-2</v>
      </c>
      <c r="S711" s="152" t="s">
        <v>44</v>
      </c>
      <c r="T711" s="152" t="s">
        <v>44</v>
      </c>
      <c r="U711" s="152">
        <v>2.3146529010000001</v>
      </c>
      <c r="V711" s="152">
        <v>1.5627295928999998</v>
      </c>
      <c r="W711" s="152">
        <v>-0.12849302273999999</v>
      </c>
      <c r="X711" s="152" t="s">
        <v>44</v>
      </c>
      <c r="Y711" s="152" t="s">
        <v>44</v>
      </c>
      <c r="Z711" s="152">
        <v>7.3778666589000008E-2</v>
      </c>
      <c r="AA711" s="152">
        <v>6.4132464050999996E-2</v>
      </c>
      <c r="AB711" s="175">
        <v>-1.5532248082</v>
      </c>
      <c r="AC711" s="174">
        <v>-1.6193491896000001</v>
      </c>
      <c r="AD711" s="152">
        <v>-0.10669956545999999</v>
      </c>
      <c r="AE711" s="152">
        <v>-0.11359993426999999</v>
      </c>
      <c r="AF711" s="178">
        <v>1.0024435</v>
      </c>
      <c r="AG711" s="177">
        <v>671287.65344999998</v>
      </c>
      <c r="AH711" s="177">
        <v>545.47375</v>
      </c>
      <c r="AI711" s="127">
        <v>0</v>
      </c>
      <c r="AJ711" s="127">
        <v>0</v>
      </c>
      <c r="AK711" s="127">
        <v>0</v>
      </c>
    </row>
    <row r="712" spans="1:37" ht="14.65" customHeight="1" x14ac:dyDescent="0.25">
      <c r="A712" s="39"/>
      <c r="B712" s="128">
        <v>35536532000122</v>
      </c>
      <c r="C712" s="124" t="s">
        <v>8294</v>
      </c>
      <c r="D712" s="121"/>
      <c r="E712" s="125" t="s">
        <v>8273</v>
      </c>
      <c r="F712" s="125" t="s">
        <v>160</v>
      </c>
      <c r="G712" s="125" t="s">
        <v>3324</v>
      </c>
      <c r="H712" s="126">
        <v>0.01</v>
      </c>
      <c r="I712" s="126">
        <v>0.01</v>
      </c>
      <c r="J712" s="126">
        <v>0.01</v>
      </c>
      <c r="K712" s="125" t="s">
        <v>211</v>
      </c>
      <c r="L712" s="125" t="s">
        <v>212</v>
      </c>
      <c r="M712" s="152">
        <v>4.0000000000000001E-3</v>
      </c>
      <c r="N712" s="127" t="s">
        <v>44</v>
      </c>
      <c r="O712" s="154">
        <v>43936</v>
      </c>
      <c r="P712" s="152">
        <v>1.6394672371000001E-2</v>
      </c>
      <c r="Q712" s="152">
        <v>4.5199512350999997E-2</v>
      </c>
      <c r="R712" s="152">
        <v>9.2635001792999994E-2</v>
      </c>
      <c r="S712" s="152">
        <v>0.21212572978999999</v>
      </c>
      <c r="T712" s="152">
        <v>0.35160160750000002</v>
      </c>
      <c r="U712" s="152">
        <v>1.5527048882000001</v>
      </c>
      <c r="V712" s="152">
        <v>1.1079973520999999</v>
      </c>
      <c r="W712" s="152">
        <v>0.80816298659999997</v>
      </c>
      <c r="X712" s="152">
        <v>0.84209398835000004</v>
      </c>
      <c r="Y712" s="152">
        <v>0.83829464557</v>
      </c>
      <c r="Z712" s="152">
        <v>1.8789181360999999E-2</v>
      </c>
      <c r="AA712" s="152">
        <v>2.2472071844000002E-2</v>
      </c>
      <c r="AB712" s="175">
        <v>-1.0466930303999999</v>
      </c>
      <c r="AC712" s="174">
        <v>-0.54890215988000002</v>
      </c>
      <c r="AD712" s="152">
        <v>-1.7263758778000002E-2</v>
      </c>
      <c r="AE712" s="152">
        <v>-3.0195649924E-2</v>
      </c>
      <c r="AF712" s="178">
        <v>1460.1380590000001</v>
      </c>
      <c r="AG712" s="177">
        <v>617078.74283</v>
      </c>
      <c r="AH712" s="177">
        <v>-53792.799590000002</v>
      </c>
      <c r="AI712" s="127">
        <v>0</v>
      </c>
      <c r="AJ712" s="127">
        <v>1.7029520679000001E-2</v>
      </c>
      <c r="AK712" s="127">
        <v>0</v>
      </c>
    </row>
    <row r="713" spans="1:37" ht="14.65" customHeight="1" x14ac:dyDescent="0.25">
      <c r="A713" s="39"/>
      <c r="B713" s="128">
        <v>3737206000197</v>
      </c>
      <c r="C713" s="124" t="s">
        <v>8295</v>
      </c>
      <c r="D713" s="121"/>
      <c r="E713" s="125" t="s">
        <v>8273</v>
      </c>
      <c r="F713" s="125" t="s">
        <v>160</v>
      </c>
      <c r="G713" s="125" t="s">
        <v>3328</v>
      </c>
      <c r="H713" s="126">
        <v>0.01</v>
      </c>
      <c r="I713" s="126">
        <v>0.01</v>
      </c>
      <c r="J713" s="126">
        <v>0.01</v>
      </c>
      <c r="K713" s="125" t="s">
        <v>211</v>
      </c>
      <c r="L713" s="125" t="s">
        <v>211</v>
      </c>
      <c r="M713" s="152">
        <v>2E-3</v>
      </c>
      <c r="N713" s="127" t="s">
        <v>44</v>
      </c>
      <c r="O713" s="154">
        <v>38903</v>
      </c>
      <c r="P713" s="152">
        <v>1.0530796066000001E-2</v>
      </c>
      <c r="Q713" s="152">
        <v>4.1836098285999997E-2</v>
      </c>
      <c r="R713" s="152">
        <v>0.11614823985999999</v>
      </c>
      <c r="S713" s="152">
        <v>0.26013225056</v>
      </c>
      <c r="T713" s="152">
        <v>0.42866516457999998</v>
      </c>
      <c r="U713" s="152">
        <v>0.99734951440000008</v>
      </c>
      <c r="V713" s="152">
        <v>1.0255483679999999</v>
      </c>
      <c r="W713" s="152">
        <v>1.0132963415</v>
      </c>
      <c r="X713" s="152">
        <v>1.0326696558000001</v>
      </c>
      <c r="Y713" s="152">
        <v>1.0220309138000001</v>
      </c>
      <c r="Z713" s="152">
        <v>9.5899178148999996E-4</v>
      </c>
      <c r="AA713" s="152">
        <v>2.1842820197999998E-3</v>
      </c>
      <c r="AB713" s="175">
        <v>2.0901793881000001</v>
      </c>
      <c r="AC713" s="174">
        <v>-1.2863574189</v>
      </c>
      <c r="AD713" s="152">
        <v>0</v>
      </c>
      <c r="AE713" s="152">
        <v>-3.3583861066999996E-3</v>
      </c>
      <c r="AF713" s="178">
        <v>5.7764790000000001</v>
      </c>
      <c r="AG713" s="177">
        <v>23547384.899999999</v>
      </c>
      <c r="AH713" s="177">
        <v>3120627.9796000002</v>
      </c>
      <c r="AI713" s="127">
        <v>7.7522493646000001E-2</v>
      </c>
      <c r="AJ713" s="127">
        <v>0.36138922690999997</v>
      </c>
      <c r="AK713" s="127">
        <v>0</v>
      </c>
    </row>
    <row r="714" spans="1:37" ht="14.65" customHeight="1" x14ac:dyDescent="0.25">
      <c r="A714" s="39"/>
      <c r="B714" s="128">
        <v>14508643000155</v>
      </c>
      <c r="C714" s="124" t="s">
        <v>8296</v>
      </c>
      <c r="D714" s="121"/>
      <c r="E714" s="125" t="s">
        <v>8273</v>
      </c>
      <c r="F714" s="125" t="s">
        <v>160</v>
      </c>
      <c r="G714" s="125" t="s">
        <v>6163</v>
      </c>
      <c r="H714" s="126">
        <v>100</v>
      </c>
      <c r="I714" s="126">
        <v>10</v>
      </c>
      <c r="J714" s="126">
        <v>0.01</v>
      </c>
      <c r="K714" s="125" t="s">
        <v>211</v>
      </c>
      <c r="L714" s="125" t="s">
        <v>211</v>
      </c>
      <c r="M714" s="152">
        <v>8.0000000000000002E-3</v>
      </c>
      <c r="N714" s="127" t="s">
        <v>44</v>
      </c>
      <c r="O714" s="154">
        <v>41151</v>
      </c>
      <c r="P714" s="152">
        <v>9.7062240637999994E-3</v>
      </c>
      <c r="Q714" s="152">
        <v>3.7214522866999999E-2</v>
      </c>
      <c r="R714" s="152">
        <v>0.10316048452</v>
      </c>
      <c r="S714" s="152">
        <v>0.22609040526000002</v>
      </c>
      <c r="T714" s="152">
        <v>0.36669218379999996</v>
      </c>
      <c r="U714" s="152">
        <v>0.91925603689000002</v>
      </c>
      <c r="V714" s="152">
        <v>0.91225747036000004</v>
      </c>
      <c r="W714" s="152">
        <v>0.89998902857000007</v>
      </c>
      <c r="X714" s="152">
        <v>0.89753077704999995</v>
      </c>
      <c r="Y714" s="152">
        <v>0.87427385908999999</v>
      </c>
      <c r="Z714" s="152">
        <v>7.3215168989999998E-4</v>
      </c>
      <c r="AA714" s="152">
        <v>2.1254313292999997E-3</v>
      </c>
      <c r="AB714" s="175">
        <v>-153.94664057</v>
      </c>
      <c r="AC714" s="174">
        <v>-54.861487791000002</v>
      </c>
      <c r="AD714" s="152">
        <v>0</v>
      </c>
      <c r="AE714" s="152">
        <v>0</v>
      </c>
      <c r="AF714" s="178">
        <v>2.7297639999999999</v>
      </c>
      <c r="AG714" s="177">
        <v>1327569.3337999999</v>
      </c>
      <c r="AH714" s="177">
        <v>30573.173258999999</v>
      </c>
      <c r="AI714" s="127">
        <v>0</v>
      </c>
      <c r="AJ714" s="127">
        <v>0.15073253633</v>
      </c>
      <c r="AK714" s="127">
        <v>0</v>
      </c>
    </row>
    <row r="715" spans="1:37" ht="14.65" customHeight="1" x14ac:dyDescent="0.25">
      <c r="A715" s="39"/>
      <c r="B715" s="128">
        <v>15154236000150</v>
      </c>
      <c r="C715" s="124" t="s">
        <v>8297</v>
      </c>
      <c r="D715" s="121"/>
      <c r="E715" s="125" t="s">
        <v>8273</v>
      </c>
      <c r="F715" s="125" t="s">
        <v>112</v>
      </c>
      <c r="G715" s="125" t="s">
        <v>6915</v>
      </c>
      <c r="H715" s="126">
        <v>0.01</v>
      </c>
      <c r="I715" s="126">
        <v>0.01</v>
      </c>
      <c r="J715" s="126">
        <v>0.01</v>
      </c>
      <c r="K715" s="125" t="s">
        <v>212</v>
      </c>
      <c r="L715" s="125" t="s">
        <v>219</v>
      </c>
      <c r="M715" s="152">
        <v>5.0000000000000001E-3</v>
      </c>
      <c r="N715" s="127" t="s">
        <v>44</v>
      </c>
      <c r="O715" s="154">
        <v>41241</v>
      </c>
      <c r="P715" s="152">
        <v>3.5535147424999997E-2</v>
      </c>
      <c r="Q715" s="152">
        <v>0.11973522153999999</v>
      </c>
      <c r="R715" s="152">
        <v>7.2071071286999994E-2</v>
      </c>
      <c r="S715" s="152">
        <v>0.2876050973</v>
      </c>
      <c r="T715" s="152">
        <v>0.24990742619999998</v>
      </c>
      <c r="U715" s="152">
        <v>3.3654589650000002</v>
      </c>
      <c r="V715" s="152">
        <v>2.9351269853999997</v>
      </c>
      <c r="W715" s="152">
        <v>0.62875987576000003</v>
      </c>
      <c r="X715" s="152">
        <v>1.1417310086999999</v>
      </c>
      <c r="Y715" s="152">
        <v>0.59583361622999997</v>
      </c>
      <c r="Z715" s="152">
        <v>0.14545916187999999</v>
      </c>
      <c r="AA715" s="152">
        <v>0.24338775784</v>
      </c>
      <c r="AB715" s="175">
        <v>-0.19314462988</v>
      </c>
      <c r="AC715" s="174">
        <v>9.6216264834000004E-2</v>
      </c>
      <c r="AD715" s="152">
        <v>-0.13581112792</v>
      </c>
      <c r="AE715" s="152">
        <v>-0.46200528816999997</v>
      </c>
      <c r="AF715" s="178">
        <v>2.8083619999999998</v>
      </c>
      <c r="AG715" s="177">
        <v>37231.938970000003</v>
      </c>
      <c r="AH715" s="177">
        <v>-37325.311580000001</v>
      </c>
      <c r="AI715" s="127">
        <v>0</v>
      </c>
      <c r="AJ715" s="127">
        <v>0</v>
      </c>
      <c r="AK715" s="127">
        <v>0</v>
      </c>
    </row>
    <row r="716" spans="1:37" ht="14.65" customHeight="1" x14ac:dyDescent="0.25">
      <c r="A716" s="39"/>
      <c r="B716" s="128">
        <v>23215097000155</v>
      </c>
      <c r="C716" s="124" t="s">
        <v>8298</v>
      </c>
      <c r="D716" s="121"/>
      <c r="E716" s="125" t="s">
        <v>8273</v>
      </c>
      <c r="F716" s="125" t="s">
        <v>160</v>
      </c>
      <c r="G716" s="125" t="s">
        <v>5584</v>
      </c>
      <c r="H716" s="126">
        <v>0.01</v>
      </c>
      <c r="I716" s="126">
        <v>0.01</v>
      </c>
      <c r="J716" s="126">
        <v>0.01</v>
      </c>
      <c r="K716" s="125" t="s">
        <v>211</v>
      </c>
      <c r="L716" s="125" t="s">
        <v>211</v>
      </c>
      <c r="M716" s="152">
        <v>4.0000000000000001E-3</v>
      </c>
      <c r="N716" s="127" t="s">
        <v>44</v>
      </c>
      <c r="O716" s="154">
        <v>42678</v>
      </c>
      <c r="P716" s="152">
        <v>1.6389805037999999E-2</v>
      </c>
      <c r="Q716" s="152">
        <v>4.7036209675000003E-2</v>
      </c>
      <c r="R716" s="152">
        <v>9.6439725690000005E-2</v>
      </c>
      <c r="S716" s="152">
        <v>0.21339091584999997</v>
      </c>
      <c r="T716" s="152">
        <v>0.35494974511000005</v>
      </c>
      <c r="U716" s="152">
        <v>1.5522439133000001</v>
      </c>
      <c r="V716" s="152">
        <v>1.1530211957000001</v>
      </c>
      <c r="W716" s="152">
        <v>0.84135602344999993</v>
      </c>
      <c r="X716" s="152">
        <v>0.84711650764000002</v>
      </c>
      <c r="Y716" s="152">
        <v>0.8462773332800001</v>
      </c>
      <c r="Z716" s="152">
        <v>1.4220083375999998E-2</v>
      </c>
      <c r="AA716" s="152">
        <v>3.1760103791999998E-2</v>
      </c>
      <c r="AB716" s="175">
        <v>-1.1505404700999999</v>
      </c>
      <c r="AC716" s="174">
        <v>0.24788103093</v>
      </c>
      <c r="AD716" s="152">
        <v>-7.2298241001999995E-3</v>
      </c>
      <c r="AE716" s="152">
        <v>-4.2747751660000007E-2</v>
      </c>
      <c r="AF716" s="178">
        <v>2.116212</v>
      </c>
      <c r="AG716" s="177">
        <v>3388406.8204000001</v>
      </c>
      <c r="AH716" s="177">
        <v>-890347.91504999995</v>
      </c>
      <c r="AI716" s="127">
        <v>0</v>
      </c>
      <c r="AJ716" s="127">
        <v>0</v>
      </c>
      <c r="AK716" s="127">
        <v>0</v>
      </c>
    </row>
    <row r="717" spans="1:37" ht="14.65" customHeight="1" x14ac:dyDescent="0.25">
      <c r="A717" s="39"/>
      <c r="B717" s="128">
        <v>3737217000177</v>
      </c>
      <c r="C717" s="124" t="s">
        <v>8299</v>
      </c>
      <c r="D717" s="121"/>
      <c r="E717" s="125" t="s">
        <v>8273</v>
      </c>
      <c r="F717" s="125" t="s">
        <v>112</v>
      </c>
      <c r="G717" s="125" t="s">
        <v>5291</v>
      </c>
      <c r="H717" s="126">
        <v>0.01</v>
      </c>
      <c r="I717" s="126">
        <v>0.01</v>
      </c>
      <c r="J717" s="126">
        <v>0.01</v>
      </c>
      <c r="K717" s="125" t="s">
        <v>212</v>
      </c>
      <c r="L717" s="125" t="s">
        <v>219</v>
      </c>
      <c r="M717" s="152">
        <v>6.9999999999999993E-3</v>
      </c>
      <c r="N717" s="127" t="s">
        <v>44</v>
      </c>
      <c r="O717" s="154">
        <v>39496</v>
      </c>
      <c r="P717" s="152">
        <v>2.6053224973999999E-2</v>
      </c>
      <c r="Q717" s="152">
        <v>0.10576962064000001</v>
      </c>
      <c r="R717" s="152">
        <v>5.7996134904999996E-2</v>
      </c>
      <c r="S717" s="152">
        <v>0.24836660130999999</v>
      </c>
      <c r="T717" s="152">
        <v>0.14384520396</v>
      </c>
      <c r="U717" s="152">
        <v>2.4674460615</v>
      </c>
      <c r="V717" s="152">
        <v>2.5927815041000004</v>
      </c>
      <c r="W717" s="152">
        <v>0.50596781658000001</v>
      </c>
      <c r="X717" s="152">
        <v>0.98596253305000003</v>
      </c>
      <c r="Y717" s="152">
        <v>0.34295822800999998</v>
      </c>
      <c r="Z717" s="152">
        <v>0.14171229832999999</v>
      </c>
      <c r="AA717" s="152">
        <v>0.25476531081000003</v>
      </c>
      <c r="AB717" s="175">
        <v>-0.29250089398000001</v>
      </c>
      <c r="AC717" s="174">
        <v>-0.12654304532999999</v>
      </c>
      <c r="AD717" s="152">
        <v>-0.13172122599</v>
      </c>
      <c r="AE717" s="152">
        <v>-0.59724803601999998</v>
      </c>
      <c r="AF717" s="178">
        <v>1.6089910000000001</v>
      </c>
      <c r="AG717" s="177">
        <v>229951.20717000001</v>
      </c>
      <c r="AH717" s="177">
        <v>-74015.111080000002</v>
      </c>
      <c r="AI717" s="127">
        <v>0</v>
      </c>
      <c r="AJ717" s="127">
        <v>0</v>
      </c>
      <c r="AK717" s="127">
        <v>0</v>
      </c>
    </row>
    <row r="718" spans="1:37" ht="14.65" customHeight="1" x14ac:dyDescent="0.25">
      <c r="A718" s="39"/>
      <c r="B718" s="128">
        <v>14386926000171</v>
      </c>
      <c r="C718" s="124" t="s">
        <v>8300</v>
      </c>
      <c r="D718" s="121"/>
      <c r="E718" s="125" t="s">
        <v>8273</v>
      </c>
      <c r="F718" s="125" t="s">
        <v>160</v>
      </c>
      <c r="G718" s="125" t="s">
        <v>5073</v>
      </c>
      <c r="H718" s="126">
        <v>0.01</v>
      </c>
      <c r="I718" s="126">
        <v>0.01</v>
      </c>
      <c r="J718" s="126">
        <v>0.01</v>
      </c>
      <c r="K718" s="125" t="s">
        <v>211</v>
      </c>
      <c r="L718" s="125" t="s">
        <v>211</v>
      </c>
      <c r="M718" s="152">
        <v>2E-3</v>
      </c>
      <c r="N718" s="127" t="s">
        <v>44</v>
      </c>
      <c r="O718" s="154">
        <v>41137</v>
      </c>
      <c r="P718" s="152">
        <v>1.7617657693E-2</v>
      </c>
      <c r="Q718" s="152">
        <v>4.8936924992000003E-2</v>
      </c>
      <c r="R718" s="152">
        <v>8.7340397242000004E-2</v>
      </c>
      <c r="S718" s="152">
        <v>0.17729387897999999</v>
      </c>
      <c r="T718" s="152">
        <v>0.28179609564000002</v>
      </c>
      <c r="U718" s="152">
        <v>1.6685312521</v>
      </c>
      <c r="V718" s="152">
        <v>1.1996143429999999</v>
      </c>
      <c r="W718" s="152">
        <v>0.76197198596000004</v>
      </c>
      <c r="X718" s="152">
        <v>0.7038189558800001</v>
      </c>
      <c r="Y718" s="152">
        <v>0.67186313453000002</v>
      </c>
      <c r="Z718" s="152">
        <v>2.5308669765E-2</v>
      </c>
      <c r="AA718" s="152">
        <v>2.6629095953E-2</v>
      </c>
      <c r="AB718" s="175">
        <v>-0.96017178236</v>
      </c>
      <c r="AC718" s="174">
        <v>0.27444994651999999</v>
      </c>
      <c r="AD718" s="152">
        <v>-2.0209336357E-2</v>
      </c>
      <c r="AE718" s="152">
        <v>-4.3168243666999999E-2</v>
      </c>
      <c r="AF718" s="178">
        <v>3.3856169999999999</v>
      </c>
      <c r="AG718" s="177">
        <v>3469827.9289000002</v>
      </c>
      <c r="AH718" s="177">
        <v>-735611.20571000001</v>
      </c>
      <c r="AI718" s="127">
        <v>0</v>
      </c>
      <c r="AJ718" s="127">
        <v>0</v>
      </c>
      <c r="AK718" s="127">
        <v>0</v>
      </c>
    </row>
    <row r="719" spans="1:37" ht="14.65" customHeight="1" x14ac:dyDescent="0.25">
      <c r="A719" s="39"/>
      <c r="B719" s="128">
        <v>45163710000170</v>
      </c>
      <c r="C719" s="124" t="s">
        <v>8301</v>
      </c>
      <c r="D719" s="121"/>
      <c r="E719" s="125" t="s">
        <v>8273</v>
      </c>
      <c r="F719" s="125" t="s">
        <v>160</v>
      </c>
      <c r="G719" s="125" t="s">
        <v>5073</v>
      </c>
      <c r="H719" s="126">
        <v>0.01</v>
      </c>
      <c r="I719" s="126">
        <v>0.01</v>
      </c>
      <c r="J719" s="126">
        <v>0.01</v>
      </c>
      <c r="K719" s="125" t="s">
        <v>211</v>
      </c>
      <c r="L719" s="125" t="s">
        <v>211</v>
      </c>
      <c r="M719" s="152">
        <v>2E-3</v>
      </c>
      <c r="N719" s="127" t="s">
        <v>44</v>
      </c>
      <c r="O719" s="154">
        <v>44825</v>
      </c>
      <c r="P719" s="152">
        <v>3.1195008151999999E-2</v>
      </c>
      <c r="Q719" s="152">
        <v>8.6184628385999995E-2</v>
      </c>
      <c r="R719" s="152">
        <v>7.0325899076000009E-2</v>
      </c>
      <c r="S719" s="152">
        <v>0.20081347353999998</v>
      </c>
      <c r="T719" s="152" t="s">
        <v>44</v>
      </c>
      <c r="U719" s="152">
        <v>2.9544135161000002</v>
      </c>
      <c r="V719" s="152">
        <v>2.1126851836</v>
      </c>
      <c r="W719" s="152">
        <v>0.61353470645999997</v>
      </c>
      <c r="X719" s="152">
        <v>0.79718673928000006</v>
      </c>
      <c r="Y719" s="152" t="s">
        <v>44</v>
      </c>
      <c r="Z719" s="152">
        <v>4.3322042472999998E-2</v>
      </c>
      <c r="AA719" s="152">
        <v>3.7560233344999999E-2</v>
      </c>
      <c r="AB719" s="175">
        <v>-0.90187681803999997</v>
      </c>
      <c r="AC719" s="174">
        <v>-0.55233901559999998</v>
      </c>
      <c r="AD719" s="152">
        <v>-4.2378872844E-2</v>
      </c>
      <c r="AE719" s="152">
        <v>-4.2378872844E-2</v>
      </c>
      <c r="AF719" s="178">
        <v>1.2774650000000001</v>
      </c>
      <c r="AG719" s="177">
        <v>115136.86508</v>
      </c>
      <c r="AH719" s="177">
        <v>-85913.255609999993</v>
      </c>
      <c r="AI719" s="127">
        <v>0</v>
      </c>
      <c r="AJ719" s="127">
        <v>0</v>
      </c>
      <c r="AK719" s="127">
        <v>0</v>
      </c>
    </row>
    <row r="720" spans="1:37" ht="14.65" customHeight="1" x14ac:dyDescent="0.25">
      <c r="A720" s="39"/>
      <c r="B720" s="128">
        <v>10577503000188</v>
      </c>
      <c r="C720" s="124" t="s">
        <v>8302</v>
      </c>
      <c r="D720" s="121"/>
      <c r="E720" s="125" t="s">
        <v>8273</v>
      </c>
      <c r="F720" s="125" t="s">
        <v>160</v>
      </c>
      <c r="G720" s="125" t="s">
        <v>5073</v>
      </c>
      <c r="H720" s="126">
        <v>0.01</v>
      </c>
      <c r="I720" s="126">
        <v>0.01</v>
      </c>
      <c r="J720" s="126">
        <v>0.01</v>
      </c>
      <c r="K720" s="125" t="s">
        <v>211</v>
      </c>
      <c r="L720" s="125" t="s">
        <v>211</v>
      </c>
      <c r="M720" s="152">
        <v>2E-3</v>
      </c>
      <c r="N720" s="127" t="s">
        <v>44</v>
      </c>
      <c r="O720" s="154">
        <v>41017</v>
      </c>
      <c r="P720" s="152">
        <v>2.2895168893000001E-2</v>
      </c>
      <c r="Q720" s="152">
        <v>5.9952951819000004E-2</v>
      </c>
      <c r="R720" s="152">
        <v>1.2789180575000001E-2</v>
      </c>
      <c r="S720" s="152">
        <v>8.0328983056999995E-2</v>
      </c>
      <c r="T720" s="152">
        <v>0.16415715766999997</v>
      </c>
      <c r="U720" s="152">
        <v>2.1683532217999999</v>
      </c>
      <c r="V720" s="152">
        <v>1.4696554987999999</v>
      </c>
      <c r="W720" s="152">
        <v>0.11157491412000001</v>
      </c>
      <c r="X720" s="152">
        <v>0.31888896168999997</v>
      </c>
      <c r="Y720" s="152">
        <v>0.39138634003</v>
      </c>
      <c r="Z720" s="152">
        <v>7.6870432227999996E-2</v>
      </c>
      <c r="AA720" s="152">
        <v>0.11151366947999999</v>
      </c>
      <c r="AB720" s="175">
        <v>-1.1589107385999999</v>
      </c>
      <c r="AC720" s="174">
        <v>3.7366924278000001E-2</v>
      </c>
      <c r="AD720" s="152">
        <v>-0.10789665989</v>
      </c>
      <c r="AE720" s="152">
        <v>-0.22474244318</v>
      </c>
      <c r="AF720" s="178">
        <v>3.1027070000000001</v>
      </c>
      <c r="AG720" s="177">
        <v>829441.98433999997</v>
      </c>
      <c r="AH720" s="177">
        <v>-290317.74463999999</v>
      </c>
      <c r="AI720" s="127">
        <v>0</v>
      </c>
      <c r="AJ720" s="127">
        <v>0</v>
      </c>
      <c r="AK720" s="127">
        <v>0</v>
      </c>
    </row>
    <row r="721" spans="1:37" ht="14.65" customHeight="1" x14ac:dyDescent="0.25">
      <c r="A721" s="39"/>
      <c r="B721" s="128">
        <v>11061217000128</v>
      </c>
      <c r="C721" s="124" t="s">
        <v>8303</v>
      </c>
      <c r="D721" s="121"/>
      <c r="E721" s="125" t="s">
        <v>8273</v>
      </c>
      <c r="F721" s="125" t="s">
        <v>160</v>
      </c>
      <c r="G721" s="125" t="s">
        <v>5073</v>
      </c>
      <c r="H721" s="126">
        <v>0.01</v>
      </c>
      <c r="I721" s="126">
        <v>0.01</v>
      </c>
      <c r="J721" s="126">
        <v>0.01</v>
      </c>
      <c r="K721" s="125" t="s">
        <v>211</v>
      </c>
      <c r="L721" s="125" t="s">
        <v>211</v>
      </c>
      <c r="M721" s="152">
        <v>2E-3</v>
      </c>
      <c r="N721" s="127" t="s">
        <v>44</v>
      </c>
      <c r="O721" s="154">
        <v>40367</v>
      </c>
      <c r="P721" s="152">
        <v>1.7052663454E-2</v>
      </c>
      <c r="Q721" s="152">
        <v>5.1932703038000003E-2</v>
      </c>
      <c r="R721" s="152">
        <v>8.7577769208999998E-2</v>
      </c>
      <c r="S721" s="152">
        <v>0.20538826566000001</v>
      </c>
      <c r="T721" s="152">
        <v>0.34553855288999996</v>
      </c>
      <c r="U721" s="152">
        <v>1.6150218376999999</v>
      </c>
      <c r="V721" s="152">
        <v>1.2730512889000001</v>
      </c>
      <c r="W721" s="152">
        <v>0.76404285802999994</v>
      </c>
      <c r="X721" s="152">
        <v>0.81534769006000007</v>
      </c>
      <c r="Y721" s="152">
        <v>0.8238390056999999</v>
      </c>
      <c r="Z721" s="152">
        <v>2.1107345521999998E-2</v>
      </c>
      <c r="AA721" s="152">
        <v>3.4219284233999996E-2</v>
      </c>
      <c r="AB721" s="175">
        <v>-1.1469555092999999</v>
      </c>
      <c r="AC721" s="174">
        <v>0.16364514527999999</v>
      </c>
      <c r="AD721" s="152">
        <v>-1.4064660099999999E-2</v>
      </c>
      <c r="AE721" s="152">
        <v>-5.7045756363000001E-2</v>
      </c>
      <c r="AF721" s="178">
        <v>4.137893</v>
      </c>
      <c r="AG721" s="177">
        <v>423407.95104000001</v>
      </c>
      <c r="AH721" s="177">
        <v>-146603.57414000001</v>
      </c>
      <c r="AI721" s="127">
        <v>0</v>
      </c>
      <c r="AJ721" s="127">
        <v>0</v>
      </c>
      <c r="AK721" s="127">
        <v>0</v>
      </c>
    </row>
    <row r="722" spans="1:37" ht="14.65" customHeight="1" x14ac:dyDescent="0.25">
      <c r="A722" s="39"/>
      <c r="B722" s="128">
        <v>11060913000110</v>
      </c>
      <c r="C722" s="124" t="s">
        <v>8304</v>
      </c>
      <c r="D722" s="121"/>
      <c r="E722" s="125" t="s">
        <v>8273</v>
      </c>
      <c r="F722" s="125" t="s">
        <v>160</v>
      </c>
      <c r="G722" s="125" t="s">
        <v>5073</v>
      </c>
      <c r="H722" s="126">
        <v>0.01</v>
      </c>
      <c r="I722" s="126">
        <v>0.01</v>
      </c>
      <c r="J722" s="126">
        <v>0.01</v>
      </c>
      <c r="K722" s="125" t="s">
        <v>211</v>
      </c>
      <c r="L722" s="125" t="s">
        <v>211</v>
      </c>
      <c r="M722" s="152">
        <v>2E-3</v>
      </c>
      <c r="N722" s="127" t="s">
        <v>44</v>
      </c>
      <c r="O722" s="154">
        <v>40368</v>
      </c>
      <c r="P722" s="152">
        <v>1.7460157476E-2</v>
      </c>
      <c r="Q722" s="152">
        <v>4.8547971323999996E-2</v>
      </c>
      <c r="R722" s="152">
        <v>9.1184842050999998E-2</v>
      </c>
      <c r="S722" s="152">
        <v>0.18150312033999999</v>
      </c>
      <c r="T722" s="152">
        <v>0.29445533689000003</v>
      </c>
      <c r="U722" s="152">
        <v>1.6536147382999999</v>
      </c>
      <c r="V722" s="152">
        <v>1.1900797350000001</v>
      </c>
      <c r="W722" s="152">
        <v>0.79551155458</v>
      </c>
      <c r="X722" s="152">
        <v>0.72052874801</v>
      </c>
      <c r="Y722" s="152">
        <v>0.70204551687999994</v>
      </c>
      <c r="Z722" s="152">
        <v>2.2808191036E-2</v>
      </c>
      <c r="AA722" s="152">
        <v>2.8595014150999999E-2</v>
      </c>
      <c r="AB722" s="175">
        <v>-0.91600828512999999</v>
      </c>
      <c r="AC722" s="174">
        <v>0.44195655078000001</v>
      </c>
      <c r="AD722" s="152">
        <v>-1.8378122787999999E-2</v>
      </c>
      <c r="AE722" s="152">
        <v>-5.4023530027E-2</v>
      </c>
      <c r="AF722" s="178">
        <v>4.5931559999999996</v>
      </c>
      <c r="AG722" s="177">
        <v>5901283.5883999998</v>
      </c>
      <c r="AH722" s="177">
        <v>-1198874.7357999999</v>
      </c>
      <c r="AI722" s="127">
        <v>0</v>
      </c>
      <c r="AJ722" s="127">
        <v>0</v>
      </c>
      <c r="AK722" s="127">
        <v>0</v>
      </c>
    </row>
    <row r="723" spans="1:37" ht="14.65" customHeight="1" x14ac:dyDescent="0.25">
      <c r="A723" s="39"/>
      <c r="B723" s="128">
        <v>10740658000193</v>
      </c>
      <c r="C723" s="124" t="s">
        <v>8305</v>
      </c>
      <c r="D723" s="121"/>
      <c r="E723" s="125" t="s">
        <v>8273</v>
      </c>
      <c r="F723" s="125" t="s">
        <v>160</v>
      </c>
      <c r="G723" s="125" t="s">
        <v>5073</v>
      </c>
      <c r="H723" s="126">
        <v>0.01</v>
      </c>
      <c r="I723" s="126">
        <v>0.01</v>
      </c>
      <c r="J723" s="126">
        <v>0.01</v>
      </c>
      <c r="K723" s="125" t="s">
        <v>211</v>
      </c>
      <c r="L723" s="125" t="s">
        <v>211</v>
      </c>
      <c r="M723" s="152">
        <v>2E-3</v>
      </c>
      <c r="N723" s="127" t="s">
        <v>44</v>
      </c>
      <c r="O723" s="154">
        <v>40245</v>
      </c>
      <c r="P723" s="152">
        <v>2.0765064468E-2</v>
      </c>
      <c r="Q723" s="152">
        <v>5.5385628813E-2</v>
      </c>
      <c r="R723" s="152">
        <v>4.2466367528999995E-2</v>
      </c>
      <c r="S723" s="152">
        <v>0.12220083368</v>
      </c>
      <c r="T723" s="152">
        <v>0.21878153066</v>
      </c>
      <c r="U723" s="152">
        <v>1.9666155183999998</v>
      </c>
      <c r="V723" s="152">
        <v>1.3576945165999998</v>
      </c>
      <c r="W723" s="152">
        <v>0.37048357260999998</v>
      </c>
      <c r="X723" s="152">
        <v>0.48511129468000003</v>
      </c>
      <c r="Y723" s="152">
        <v>0.52162271670000004</v>
      </c>
      <c r="Z723" s="152">
        <v>5.1893537987999998E-2</v>
      </c>
      <c r="AA723" s="152">
        <v>7.2362184305000007E-2</v>
      </c>
      <c r="AB723" s="175">
        <v>-1.2290343638000001</v>
      </c>
      <c r="AC723" s="174">
        <v>0.18025933898999999</v>
      </c>
      <c r="AD723" s="152">
        <v>-6.2755301473E-2</v>
      </c>
      <c r="AE723" s="152">
        <v>-0.14294749510999999</v>
      </c>
      <c r="AF723" s="178">
        <v>4.5949770000000001</v>
      </c>
      <c r="AG723" s="177">
        <v>2346827.1658999999</v>
      </c>
      <c r="AH723" s="177">
        <v>-1062639.5486000001</v>
      </c>
      <c r="AI723" s="127">
        <v>0</v>
      </c>
      <c r="AJ723" s="127">
        <v>0</v>
      </c>
      <c r="AK723" s="127">
        <v>0</v>
      </c>
    </row>
    <row r="724" spans="1:37" ht="14.65" customHeight="1" x14ac:dyDescent="0.25">
      <c r="A724" s="39"/>
      <c r="B724" s="128">
        <v>13058816000118</v>
      </c>
      <c r="C724" s="124" t="s">
        <v>8306</v>
      </c>
      <c r="D724" s="121"/>
      <c r="E724" s="125" t="s">
        <v>8273</v>
      </c>
      <c r="F724" s="125" t="s">
        <v>112</v>
      </c>
      <c r="G724" s="125" t="s">
        <v>6915</v>
      </c>
      <c r="H724" s="126">
        <v>0.01</v>
      </c>
      <c r="I724" s="126">
        <v>0.01</v>
      </c>
      <c r="J724" s="126">
        <v>0.01</v>
      </c>
      <c r="K724" s="125" t="s">
        <v>212</v>
      </c>
      <c r="L724" s="125" t="s">
        <v>219</v>
      </c>
      <c r="M724" s="152">
        <v>5.0000000000000001E-3</v>
      </c>
      <c r="N724" s="127" t="s">
        <v>44</v>
      </c>
      <c r="O724" s="154">
        <v>40753</v>
      </c>
      <c r="P724" s="152">
        <v>3.5627672263000003E-2</v>
      </c>
      <c r="Q724" s="152">
        <v>0.12000223745999999</v>
      </c>
      <c r="R724" s="152">
        <v>7.1831536005000002E-2</v>
      </c>
      <c r="S724" s="152">
        <v>0.28641938257999999</v>
      </c>
      <c r="T724" s="152">
        <v>0.24831719815</v>
      </c>
      <c r="U724" s="152">
        <v>3.3742217976000002</v>
      </c>
      <c r="V724" s="152">
        <v>2.9416724749000003</v>
      </c>
      <c r="W724" s="152">
        <v>0.62667013057999998</v>
      </c>
      <c r="X724" s="152">
        <v>1.1370239737000001</v>
      </c>
      <c r="Y724" s="152">
        <v>0.59204216697000001</v>
      </c>
      <c r="Z724" s="152">
        <v>0.14550381327</v>
      </c>
      <c r="AA724" s="152">
        <v>0.23942108815000002</v>
      </c>
      <c r="AB724" s="175">
        <v>-0.19464054046000001</v>
      </c>
      <c r="AC724" s="174">
        <v>7.5419294233999998E-2</v>
      </c>
      <c r="AD724" s="152">
        <v>-0.13383132186999999</v>
      </c>
      <c r="AE724" s="152">
        <v>-0.46483399458000002</v>
      </c>
      <c r="AF724" s="178">
        <v>3.0434559999999999</v>
      </c>
      <c r="AG724" s="177">
        <v>258931.69738999999</v>
      </c>
      <c r="AH724" s="177">
        <v>-41554.38177</v>
      </c>
      <c r="AI724" s="127">
        <v>0</v>
      </c>
      <c r="AJ724" s="127">
        <v>0</v>
      </c>
      <c r="AK724" s="127">
        <v>0</v>
      </c>
    </row>
    <row r="725" spans="1:37" ht="14.65" customHeight="1" x14ac:dyDescent="0.25">
      <c r="A725" s="39"/>
      <c r="B725" s="128">
        <v>21918896000162</v>
      </c>
      <c r="C725" s="124" t="s">
        <v>8307</v>
      </c>
      <c r="D725" s="121"/>
      <c r="E725" s="125" t="s">
        <v>8273</v>
      </c>
      <c r="F725" s="125" t="s">
        <v>160</v>
      </c>
      <c r="G725" s="125" t="s">
        <v>3324</v>
      </c>
      <c r="H725" s="126">
        <v>0.01</v>
      </c>
      <c r="I725" s="126">
        <v>0.01</v>
      </c>
      <c r="J725" s="126">
        <v>0.01</v>
      </c>
      <c r="K725" s="125" t="s">
        <v>211</v>
      </c>
      <c r="L725" s="125" t="s">
        <v>211</v>
      </c>
      <c r="M725" s="152">
        <v>2E-3</v>
      </c>
      <c r="N725" s="127" t="s">
        <v>44</v>
      </c>
      <c r="O725" s="154">
        <v>42111</v>
      </c>
      <c r="P725" s="152">
        <v>1.7002316632000001E-2</v>
      </c>
      <c r="Q725" s="152">
        <v>4.7569469149000003E-2</v>
      </c>
      <c r="R725" s="152">
        <v>9.5143427744999995E-2</v>
      </c>
      <c r="S725" s="152">
        <v>0.18913313959</v>
      </c>
      <c r="T725" s="152">
        <v>0.30935767886999999</v>
      </c>
      <c r="U725" s="152">
        <v>1.6102535963</v>
      </c>
      <c r="V725" s="152">
        <v>1.1660932412</v>
      </c>
      <c r="W725" s="152">
        <v>0.83004690703999995</v>
      </c>
      <c r="X725" s="152">
        <v>0.75081830009000006</v>
      </c>
      <c r="Y725" s="152">
        <v>0.73757593888000006</v>
      </c>
      <c r="Z725" s="152">
        <v>1.9953418625999999E-2</v>
      </c>
      <c r="AA725" s="152">
        <v>3.5398132447999997E-2</v>
      </c>
      <c r="AB725" s="175">
        <v>-0.87135475121999995</v>
      </c>
      <c r="AC725" s="174">
        <v>0.25843156322999999</v>
      </c>
      <c r="AD725" s="152">
        <v>-1.2307812246000001E-2</v>
      </c>
      <c r="AE725" s="152">
        <v>-8.5267200089000003E-2</v>
      </c>
      <c r="AF725" s="178">
        <v>2.6502460000000001</v>
      </c>
      <c r="AG725" s="177">
        <v>74290.927779999998</v>
      </c>
      <c r="AH725" s="177">
        <v>-51410.463949999998</v>
      </c>
      <c r="AI725" s="127">
        <v>0</v>
      </c>
      <c r="AJ725" s="127">
        <v>0.51341252275999993</v>
      </c>
      <c r="AK725" s="127">
        <v>0</v>
      </c>
    </row>
    <row r="726" spans="1:37" ht="14.65" customHeight="1" x14ac:dyDescent="0.25">
      <c r="A726" s="39"/>
      <c r="B726" s="128">
        <v>10740670000106</v>
      </c>
      <c r="C726" s="124" t="s">
        <v>8308</v>
      </c>
      <c r="D726" s="121"/>
      <c r="E726" s="125" t="s">
        <v>8273</v>
      </c>
      <c r="F726" s="125" t="s">
        <v>160</v>
      </c>
      <c r="G726" s="125" t="s">
        <v>5073</v>
      </c>
      <c r="H726" s="126">
        <v>0.01</v>
      </c>
      <c r="I726" s="126">
        <v>0.01</v>
      </c>
      <c r="J726" s="126">
        <v>0.01</v>
      </c>
      <c r="K726" s="125" t="s">
        <v>211</v>
      </c>
      <c r="L726" s="125" t="s">
        <v>211</v>
      </c>
      <c r="M726" s="152">
        <v>2E-3</v>
      </c>
      <c r="N726" s="127" t="s">
        <v>44</v>
      </c>
      <c r="O726" s="154">
        <v>40326</v>
      </c>
      <c r="P726" s="152">
        <v>1.2450696715000001E-2</v>
      </c>
      <c r="Q726" s="152">
        <v>4.5375935952999998E-2</v>
      </c>
      <c r="R726" s="152">
        <v>0.10889675273</v>
      </c>
      <c r="S726" s="152">
        <v>0.23973534860000001</v>
      </c>
      <c r="T726" s="152">
        <v>0.40195273647999996</v>
      </c>
      <c r="U726" s="152">
        <v>1.179179261</v>
      </c>
      <c r="V726" s="152">
        <v>1.1123221085999999</v>
      </c>
      <c r="W726" s="152">
        <v>0.95003317555</v>
      </c>
      <c r="X726" s="152">
        <v>0.95169829728999999</v>
      </c>
      <c r="Y726" s="152">
        <v>0.95834267982999999</v>
      </c>
      <c r="Z726" s="152">
        <v>4.9920480283000002E-3</v>
      </c>
      <c r="AA726" s="152">
        <v>5.0829771995999995E-3</v>
      </c>
      <c r="AB726" s="175">
        <v>-1.0614352707000001</v>
      </c>
      <c r="AC726" s="174">
        <v>-4.2622064966000003E-2</v>
      </c>
      <c r="AD726" s="152">
        <v>-7.2127616699000003E-4</v>
      </c>
      <c r="AE726" s="152">
        <v>-8.7127924046999997E-3</v>
      </c>
      <c r="AF726" s="178">
        <v>3.8734440000000001</v>
      </c>
      <c r="AG726" s="177">
        <v>8410626.3094999995</v>
      </c>
      <c r="AH726" s="177">
        <v>-185586.98048</v>
      </c>
      <c r="AI726" s="127">
        <v>0</v>
      </c>
      <c r="AJ726" s="127">
        <v>0</v>
      </c>
      <c r="AK726" s="127">
        <v>0</v>
      </c>
    </row>
    <row r="727" spans="1:37" ht="14.65" customHeight="1" x14ac:dyDescent="0.25">
      <c r="A727" s="39"/>
      <c r="B727" s="128">
        <v>10577519000190</v>
      </c>
      <c r="C727" s="124" t="s">
        <v>8309</v>
      </c>
      <c r="D727" s="121"/>
      <c r="E727" s="125" t="s">
        <v>8273</v>
      </c>
      <c r="F727" s="125" t="s">
        <v>160</v>
      </c>
      <c r="G727" s="125" t="s">
        <v>5073</v>
      </c>
      <c r="H727" s="126">
        <v>0.01</v>
      </c>
      <c r="I727" s="126">
        <v>0.01</v>
      </c>
      <c r="J727" s="126">
        <v>0.01</v>
      </c>
      <c r="K727" s="125" t="s">
        <v>211</v>
      </c>
      <c r="L727" s="125" t="s">
        <v>211</v>
      </c>
      <c r="M727" s="152">
        <v>2E-3</v>
      </c>
      <c r="N727" s="127" t="s">
        <v>44</v>
      </c>
      <c r="O727" s="154">
        <v>41040</v>
      </c>
      <c r="P727" s="152">
        <v>3.8356572068E-2</v>
      </c>
      <c r="Q727" s="152">
        <v>9.4326605649000014E-2</v>
      </c>
      <c r="R727" s="152">
        <v>6.9054715990000001E-2</v>
      </c>
      <c r="S727" s="152">
        <v>0.20177883074</v>
      </c>
      <c r="T727" s="152">
        <v>0.35213926841000004</v>
      </c>
      <c r="U727" s="152">
        <v>3.6326701501999996</v>
      </c>
      <c r="V727" s="152">
        <v>2.3122733821999999</v>
      </c>
      <c r="W727" s="152">
        <v>0.60244469620999996</v>
      </c>
      <c r="X727" s="152">
        <v>0.80101900185000008</v>
      </c>
      <c r="Y727" s="152">
        <v>0.83957654602000009</v>
      </c>
      <c r="Z727" s="152">
        <v>5.5180693029999998E-2</v>
      </c>
      <c r="AA727" s="152">
        <v>5.3113361272999995E-2</v>
      </c>
      <c r="AB727" s="175">
        <v>-0.71824023297999995</v>
      </c>
      <c r="AC727" s="174">
        <v>9.5387190368999994E-2</v>
      </c>
      <c r="AD727" s="152">
        <v>-5.3982157673999998E-2</v>
      </c>
      <c r="AE727" s="152">
        <v>-9.9508749386999995E-2</v>
      </c>
      <c r="AF727" s="178">
        <v>3.3215219999999999</v>
      </c>
      <c r="AG727" s="177">
        <v>601564.42124000005</v>
      </c>
      <c r="AH727" s="177">
        <v>-251223.53774999999</v>
      </c>
      <c r="AI727" s="127">
        <v>0</v>
      </c>
      <c r="AJ727" s="127">
        <v>0</v>
      </c>
      <c r="AK727" s="127">
        <v>0</v>
      </c>
    </row>
    <row r="728" spans="1:37" ht="14.65" customHeight="1" x14ac:dyDescent="0.25">
      <c r="A728" s="39"/>
      <c r="B728" s="128">
        <v>14508605000100</v>
      </c>
      <c r="C728" s="124" t="s">
        <v>8310</v>
      </c>
      <c r="D728" s="121"/>
      <c r="E728" s="125" t="s">
        <v>8273</v>
      </c>
      <c r="F728" s="125" t="s">
        <v>160</v>
      </c>
      <c r="G728" s="125" t="s">
        <v>5073</v>
      </c>
      <c r="H728" s="126">
        <v>0.01</v>
      </c>
      <c r="I728" s="126">
        <v>0.01</v>
      </c>
      <c r="J728" s="126">
        <v>0.01</v>
      </c>
      <c r="K728" s="125" t="s">
        <v>211</v>
      </c>
      <c r="L728" s="125" t="s">
        <v>211</v>
      </c>
      <c r="M728" s="152">
        <v>2E-3</v>
      </c>
      <c r="N728" s="127" t="s">
        <v>44</v>
      </c>
      <c r="O728" s="154">
        <v>41137</v>
      </c>
      <c r="P728" s="152">
        <v>2.9657076722000002E-2</v>
      </c>
      <c r="Q728" s="152">
        <v>7.6713441423999995E-2</v>
      </c>
      <c r="R728" s="152">
        <v>8.2450246771000005E-2</v>
      </c>
      <c r="S728" s="152">
        <v>0.21177412271000001</v>
      </c>
      <c r="T728" s="152">
        <v>0.3668859049</v>
      </c>
      <c r="U728" s="152">
        <v>2.8087592697000003</v>
      </c>
      <c r="V728" s="152">
        <v>1.8805134293000001</v>
      </c>
      <c r="W728" s="152">
        <v>0.71930950921999992</v>
      </c>
      <c r="X728" s="152">
        <v>0.84069818309</v>
      </c>
      <c r="Y728" s="152">
        <v>0.87473573230000001</v>
      </c>
      <c r="Z728" s="152">
        <v>3.7199858151999998E-2</v>
      </c>
      <c r="AA728" s="152">
        <v>3.6520459578999999E-2</v>
      </c>
      <c r="AB728" s="175">
        <v>-0.76253093670000005</v>
      </c>
      <c r="AC728" s="174">
        <v>7.6965359531000005E-2</v>
      </c>
      <c r="AD728" s="152">
        <v>-2.8869213992999999E-2</v>
      </c>
      <c r="AE728" s="152">
        <v>-6.1240351209000003E-2</v>
      </c>
      <c r="AF728" s="178">
        <v>3.186766</v>
      </c>
      <c r="AG728" s="177">
        <v>1015601.4002</v>
      </c>
      <c r="AH728" s="177">
        <v>-476476.79109999997</v>
      </c>
      <c r="AI728" s="127">
        <v>0</v>
      </c>
      <c r="AJ728" s="127">
        <v>0</v>
      </c>
      <c r="AK728" s="127">
        <v>0</v>
      </c>
    </row>
    <row r="729" spans="1:37" ht="14.65" customHeight="1" x14ac:dyDescent="0.25">
      <c r="A729" s="39"/>
      <c r="B729" s="128">
        <v>23215008000170</v>
      </c>
      <c r="C729" s="124" t="s">
        <v>8311</v>
      </c>
      <c r="D729" s="121"/>
      <c r="E729" s="125" t="s">
        <v>8273</v>
      </c>
      <c r="F729" s="125" t="s">
        <v>160</v>
      </c>
      <c r="G729" s="125" t="s">
        <v>4760</v>
      </c>
      <c r="H729" s="126">
        <v>0.01</v>
      </c>
      <c r="I729" s="126">
        <v>0.01</v>
      </c>
      <c r="J729" s="126">
        <v>0.01</v>
      </c>
      <c r="K729" s="125" t="s">
        <v>211</v>
      </c>
      <c r="L729" s="125" t="s">
        <v>211</v>
      </c>
      <c r="M729" s="152">
        <v>2E-3</v>
      </c>
      <c r="N729" s="127" t="s">
        <v>44</v>
      </c>
      <c r="O729" s="154">
        <v>42355</v>
      </c>
      <c r="P729" s="152">
        <v>1.0544917644E-2</v>
      </c>
      <c r="Q729" s="152">
        <v>4.1893370694999994E-2</v>
      </c>
      <c r="R729" s="152">
        <v>0.11552457028999999</v>
      </c>
      <c r="S729" s="152">
        <v>0.25940173965000002</v>
      </c>
      <c r="T729" s="152">
        <v>0.42717083981999998</v>
      </c>
      <c r="U729" s="152">
        <v>0.99868693937000008</v>
      </c>
      <c r="V729" s="152">
        <v>1.0269523139999999</v>
      </c>
      <c r="W729" s="152">
        <v>1.0078553456999999</v>
      </c>
      <c r="X729" s="152">
        <v>1.029769683</v>
      </c>
      <c r="Y729" s="152">
        <v>1.0184681188</v>
      </c>
      <c r="Z729" s="152">
        <v>1.0696018693000001E-3</v>
      </c>
      <c r="AA729" s="152">
        <v>3.0727797006000002E-3</v>
      </c>
      <c r="AB729" s="175">
        <v>1.0415286696999999</v>
      </c>
      <c r="AC729" s="174">
        <v>0.19627629630999999</v>
      </c>
      <c r="AD729" s="152">
        <v>0</v>
      </c>
      <c r="AE729" s="152">
        <v>-4.9514102171000001E-3</v>
      </c>
      <c r="AF729" s="178">
        <v>2.242191</v>
      </c>
      <c r="AG729" s="177">
        <v>8220076.6952999998</v>
      </c>
      <c r="AH729" s="177">
        <v>1491705.3101999999</v>
      </c>
      <c r="AI729" s="127">
        <v>6.4592133258000006E-2</v>
      </c>
      <c r="AJ729" s="127">
        <v>0.39036180113000002</v>
      </c>
      <c r="AK729" s="127">
        <v>0</v>
      </c>
    </row>
    <row r="730" spans="1:37" ht="14.65" customHeight="1" x14ac:dyDescent="0.25">
      <c r="A730" s="39"/>
      <c r="B730" s="128">
        <v>5164356000184</v>
      </c>
      <c r="C730" s="124" t="s">
        <v>8312</v>
      </c>
      <c r="D730" s="121"/>
      <c r="E730" s="125" t="s">
        <v>8273</v>
      </c>
      <c r="F730" s="125" t="s">
        <v>160</v>
      </c>
      <c r="G730" s="125" t="s">
        <v>7894</v>
      </c>
      <c r="H730" s="126">
        <v>0.01</v>
      </c>
      <c r="I730" s="126">
        <v>0.01</v>
      </c>
      <c r="J730" s="126">
        <v>0.01</v>
      </c>
      <c r="K730" s="125" t="s">
        <v>211</v>
      </c>
      <c r="L730" s="125" t="s">
        <v>211</v>
      </c>
      <c r="M730" s="152">
        <v>2E-3</v>
      </c>
      <c r="N730" s="127" t="s">
        <v>44</v>
      </c>
      <c r="O730" s="154">
        <v>38758</v>
      </c>
      <c r="P730" s="152">
        <v>1.0262997171999999E-2</v>
      </c>
      <c r="Q730" s="152">
        <v>4.0631996384000002E-2</v>
      </c>
      <c r="R730" s="152">
        <v>0.11352046563</v>
      </c>
      <c r="S730" s="152">
        <v>0.24943385222</v>
      </c>
      <c r="T730" s="152">
        <v>0.41480229795000001</v>
      </c>
      <c r="U730" s="152">
        <v>0.9719868452</v>
      </c>
      <c r="V730" s="152">
        <v>0.99603163984000009</v>
      </c>
      <c r="W730" s="152">
        <v>0.99037120712000004</v>
      </c>
      <c r="X730" s="152">
        <v>0.99019929195</v>
      </c>
      <c r="Y730" s="152">
        <v>0.98897882695999995</v>
      </c>
      <c r="Z730" s="152">
        <v>1.0815772162E-3</v>
      </c>
      <c r="AA730" s="152">
        <v>2.9444760606999998E-3</v>
      </c>
      <c r="AB730" s="175">
        <v>-1.1863592242000001</v>
      </c>
      <c r="AC730" s="174">
        <v>-0.37620533578999998</v>
      </c>
      <c r="AD730" s="152">
        <v>0</v>
      </c>
      <c r="AE730" s="152">
        <v>-6.1798382678999999E-3</v>
      </c>
      <c r="AF730" s="178">
        <v>6.1782279999999998</v>
      </c>
      <c r="AG730" s="177">
        <v>10750101.237</v>
      </c>
      <c r="AH730" s="177">
        <v>-1175156.7002000001</v>
      </c>
      <c r="AI730" s="127">
        <v>0</v>
      </c>
      <c r="AJ730" s="127">
        <v>0</v>
      </c>
      <c r="AK730" s="127">
        <v>0</v>
      </c>
    </row>
    <row r="731" spans="1:37" ht="14.65" customHeight="1" x14ac:dyDescent="0.25">
      <c r="A731" s="39"/>
      <c r="B731" s="128">
        <v>3218183000104</v>
      </c>
      <c r="C731" s="124" t="s">
        <v>8313</v>
      </c>
      <c r="D731" s="121" t="s">
        <v>3310</v>
      </c>
      <c r="E731" s="125" t="s">
        <v>8273</v>
      </c>
      <c r="F731" s="125" t="s">
        <v>160</v>
      </c>
      <c r="G731" s="125" t="s">
        <v>3324</v>
      </c>
      <c r="H731" s="126">
        <v>0.01</v>
      </c>
      <c r="I731" s="126">
        <v>0.01</v>
      </c>
      <c r="J731" s="126">
        <v>0.01</v>
      </c>
      <c r="K731" s="125" t="s">
        <v>219</v>
      </c>
      <c r="L731" s="125" t="s">
        <v>219</v>
      </c>
      <c r="M731" s="152">
        <v>1.4999999999999999E-2</v>
      </c>
      <c r="N731" s="127" t="s">
        <v>44</v>
      </c>
      <c r="O731" s="154">
        <v>37469</v>
      </c>
      <c r="P731" s="152">
        <v>1.7664827702999999E-2</v>
      </c>
      <c r="Q731" s="152">
        <v>4.4979727672000001E-2</v>
      </c>
      <c r="R731" s="152">
        <v>7.6295436644E-2</v>
      </c>
      <c r="S731" s="152">
        <v>0.15799998937000001</v>
      </c>
      <c r="T731" s="152">
        <v>0.25277919745999999</v>
      </c>
      <c r="U731" s="152">
        <v>1.6729986243999999</v>
      </c>
      <c r="V731" s="152">
        <v>1.1026096647999999</v>
      </c>
      <c r="W731" s="152">
        <v>0.66561393369999999</v>
      </c>
      <c r="X731" s="152">
        <v>0.62722632160000003</v>
      </c>
      <c r="Y731" s="152">
        <v>0.60268054304999996</v>
      </c>
      <c r="Z731" s="152">
        <v>2.3366354920000002E-2</v>
      </c>
      <c r="AA731" s="152">
        <v>2.7740751017E-2</v>
      </c>
      <c r="AB731" s="175">
        <v>-1.4688270632</v>
      </c>
      <c r="AC731" s="174">
        <v>-0.35751289238</v>
      </c>
      <c r="AD731" s="152">
        <v>-1.9401542936000001E-2</v>
      </c>
      <c r="AE731" s="152">
        <v>-0.12235585904</v>
      </c>
      <c r="AF731" s="178">
        <v>12.209447000000001</v>
      </c>
      <c r="AG731" s="177">
        <v>30576.18979</v>
      </c>
      <c r="AH731" s="177">
        <v>-4258.5387899999996</v>
      </c>
      <c r="AI731" s="127">
        <v>0</v>
      </c>
      <c r="AJ731" s="127">
        <v>0</v>
      </c>
      <c r="AK731" s="127">
        <v>0</v>
      </c>
    </row>
    <row r="732" spans="1:37" ht="14.65" customHeight="1" x14ac:dyDescent="0.25">
      <c r="A732" s="39"/>
      <c r="B732" s="128">
        <v>39594941000136</v>
      </c>
      <c r="C732" s="124" t="s">
        <v>8314</v>
      </c>
      <c r="D732" s="121"/>
      <c r="E732" s="125" t="s">
        <v>8273</v>
      </c>
      <c r="F732" s="125" t="s">
        <v>160</v>
      </c>
      <c r="G732" s="125" t="s">
        <v>6802</v>
      </c>
      <c r="H732" s="126">
        <v>10000</v>
      </c>
      <c r="I732" s="126">
        <v>100</v>
      </c>
      <c r="J732" s="126">
        <v>1000</v>
      </c>
      <c r="K732" s="125" t="s">
        <v>211</v>
      </c>
      <c r="L732" s="125" t="s">
        <v>211</v>
      </c>
      <c r="M732" s="152">
        <v>5.0000000000000001E-3</v>
      </c>
      <c r="N732" s="127" t="s">
        <v>44</v>
      </c>
      <c r="O732" s="154">
        <v>44179</v>
      </c>
      <c r="P732" s="152">
        <v>1.0119254050999999E-2</v>
      </c>
      <c r="Q732" s="152">
        <v>3.8883381132000003E-2</v>
      </c>
      <c r="R732" s="152">
        <v>0.10844936165000001</v>
      </c>
      <c r="S732" s="152">
        <v>0.23826465941</v>
      </c>
      <c r="T732" s="152">
        <v>0.39600514025</v>
      </c>
      <c r="U732" s="152">
        <v>0.9583732370600001</v>
      </c>
      <c r="V732" s="152">
        <v>0.95316699444999997</v>
      </c>
      <c r="W732" s="152">
        <v>0.94613006224000007</v>
      </c>
      <c r="X732" s="152">
        <v>0.94585997426000001</v>
      </c>
      <c r="Y732" s="152">
        <v>0.94416231784000004</v>
      </c>
      <c r="Z732" s="152">
        <v>7.4232747104999999E-4</v>
      </c>
      <c r="AA732" s="152">
        <v>2.1977907495000001E-3</v>
      </c>
      <c r="AB732" s="175">
        <v>-85.369580381999995</v>
      </c>
      <c r="AC732" s="174">
        <v>-67.033849555000003</v>
      </c>
      <c r="AD732" s="152">
        <v>0</v>
      </c>
      <c r="AE732" s="152">
        <v>0</v>
      </c>
      <c r="AF732" s="178">
        <v>1494.278145</v>
      </c>
      <c r="AG732" s="177">
        <v>199747.68815999999</v>
      </c>
      <c r="AH732" s="177">
        <v>19477.455709999998</v>
      </c>
      <c r="AI732" s="127">
        <v>0</v>
      </c>
      <c r="AJ732" s="127">
        <v>0</v>
      </c>
      <c r="AK732" s="127">
        <v>0</v>
      </c>
    </row>
    <row r="733" spans="1:37" ht="14.65" customHeight="1" x14ac:dyDescent="0.25">
      <c r="A733" s="39"/>
      <c r="B733" s="128">
        <v>45160183000140</v>
      </c>
      <c r="C733" s="124" t="s">
        <v>8315</v>
      </c>
      <c r="D733" s="121"/>
      <c r="E733" s="125" t="s">
        <v>8273</v>
      </c>
      <c r="F733" s="125" t="s">
        <v>112</v>
      </c>
      <c r="G733" s="125" t="s">
        <v>7646</v>
      </c>
      <c r="H733" s="126">
        <v>200</v>
      </c>
      <c r="I733" s="126">
        <v>0</v>
      </c>
      <c r="J733" s="126">
        <v>0</v>
      </c>
      <c r="K733" s="125" t="s">
        <v>212</v>
      </c>
      <c r="L733" s="125" t="s">
        <v>3251</v>
      </c>
      <c r="M733" s="152">
        <v>2E-3</v>
      </c>
      <c r="N733" s="127" t="s">
        <v>44</v>
      </c>
      <c r="O733" s="154">
        <v>44726</v>
      </c>
      <c r="P733" s="152">
        <v>9.8948696757000007E-2</v>
      </c>
      <c r="Q733" s="152">
        <v>0.31184051274000002</v>
      </c>
      <c r="R733" s="152">
        <v>0.21079227043999998</v>
      </c>
      <c r="S733" s="152">
        <v>0.36419122119999997</v>
      </c>
      <c r="T733" s="152" t="s">
        <v>44</v>
      </c>
      <c r="U733" s="152">
        <v>9.3712226545000004</v>
      </c>
      <c r="V733" s="152">
        <v>7.6442962422000003</v>
      </c>
      <c r="W733" s="152">
        <v>1.8389864255000001</v>
      </c>
      <c r="X733" s="152">
        <v>1.4457616164</v>
      </c>
      <c r="Y733" s="152" t="s">
        <v>44</v>
      </c>
      <c r="Z733" s="152">
        <v>0.23178278857999998</v>
      </c>
      <c r="AA733" s="152">
        <v>0.27390032850000001</v>
      </c>
      <c r="AB733" s="175">
        <v>0.50145347029999998</v>
      </c>
      <c r="AC733" s="174">
        <v>-0.15677449978999999</v>
      </c>
      <c r="AD733" s="152">
        <v>-0.20223593513000002</v>
      </c>
      <c r="AE733" s="152">
        <v>-0.40615373324999998</v>
      </c>
      <c r="AF733" s="178">
        <v>1.107726</v>
      </c>
      <c r="AG733" s="177">
        <v>1167205.2471</v>
      </c>
      <c r="AH733" s="177">
        <v>-45604.816550000003</v>
      </c>
      <c r="AI733" s="127">
        <v>0</v>
      </c>
      <c r="AJ733" s="127">
        <v>0</v>
      </c>
      <c r="AK733" s="127">
        <v>0</v>
      </c>
    </row>
    <row r="734" spans="1:37" ht="14.65" customHeight="1" x14ac:dyDescent="0.25">
      <c r="A734" s="39"/>
      <c r="B734" s="128">
        <v>1165796000103</v>
      </c>
      <c r="C734" s="124" t="s">
        <v>8316</v>
      </c>
      <c r="D734" s="121" t="s">
        <v>3310</v>
      </c>
      <c r="E734" s="125" t="s">
        <v>8273</v>
      </c>
      <c r="F734" s="125" t="s">
        <v>160</v>
      </c>
      <c r="G734" s="125" t="s">
        <v>3324</v>
      </c>
      <c r="H734" s="126">
        <v>100</v>
      </c>
      <c r="I734" s="126">
        <v>50</v>
      </c>
      <c r="J734" s="126">
        <v>100</v>
      </c>
      <c r="K734" s="125" t="s">
        <v>211</v>
      </c>
      <c r="L734" s="125" t="s">
        <v>211</v>
      </c>
      <c r="M734" s="152">
        <v>1.3999999999999999E-2</v>
      </c>
      <c r="N734" s="127" t="s">
        <v>44</v>
      </c>
      <c r="O734" s="154">
        <v>36328</v>
      </c>
      <c r="P734" s="152">
        <v>9.6408679638000008E-3</v>
      </c>
      <c r="Q734" s="152">
        <v>3.8338006139E-2</v>
      </c>
      <c r="R734" s="152">
        <v>0.10263053183</v>
      </c>
      <c r="S734" s="152">
        <v>0.23133114578</v>
      </c>
      <c r="T734" s="152">
        <v>0.37910910155999999</v>
      </c>
      <c r="U734" s="152">
        <v>0.91306629830999997</v>
      </c>
      <c r="V734" s="152">
        <v>0.93979795534999999</v>
      </c>
      <c r="W734" s="152">
        <v>0.89536563411000003</v>
      </c>
      <c r="X734" s="152">
        <v>0.91833540121000001</v>
      </c>
      <c r="Y734" s="152">
        <v>0.90387848958000006</v>
      </c>
      <c r="Z734" s="152">
        <v>1.2371605134999999E-3</v>
      </c>
      <c r="AA734" s="152">
        <v>7.7838187739000001E-3</v>
      </c>
      <c r="AB734" s="175">
        <v>-10.633040413</v>
      </c>
      <c r="AC734" s="174">
        <v>-2.2326667589999998</v>
      </c>
      <c r="AD734" s="152">
        <v>-4.6067078407E-5</v>
      </c>
      <c r="AE734" s="152">
        <v>-3.6004599911000003E-2</v>
      </c>
      <c r="AF734" s="178">
        <v>13.004763000000001</v>
      </c>
      <c r="AG734" s="177">
        <v>28668.754130000001</v>
      </c>
      <c r="AH734" s="177">
        <v>-3186.8426599999998</v>
      </c>
      <c r="AI734" s="127">
        <v>0.13067316349999999</v>
      </c>
      <c r="AJ734" s="127">
        <v>0.34630088667999998</v>
      </c>
      <c r="AK734" s="127">
        <v>0</v>
      </c>
    </row>
    <row r="735" spans="1:37" ht="14.65" customHeight="1" x14ac:dyDescent="0.25">
      <c r="A735" s="39"/>
      <c r="B735" s="128">
        <v>10551375000101</v>
      </c>
      <c r="C735" s="124" t="s">
        <v>8317</v>
      </c>
      <c r="D735" s="121"/>
      <c r="E735" s="125" t="s">
        <v>8273</v>
      </c>
      <c r="F735" s="125" t="s">
        <v>112</v>
      </c>
      <c r="G735" s="125" t="s">
        <v>7759</v>
      </c>
      <c r="H735" s="126">
        <v>0.01</v>
      </c>
      <c r="I735" s="126">
        <v>0.01</v>
      </c>
      <c r="J735" s="126">
        <v>0.01</v>
      </c>
      <c r="K735" s="125" t="s">
        <v>212</v>
      </c>
      <c r="L735" s="125" t="s">
        <v>219</v>
      </c>
      <c r="M735" s="152">
        <v>0.02</v>
      </c>
      <c r="N735" s="127" t="s">
        <v>44</v>
      </c>
      <c r="O735" s="154">
        <v>39986</v>
      </c>
      <c r="P735" s="152">
        <v>0.11226371754</v>
      </c>
      <c r="Q735" s="152">
        <v>0.29933209303999997</v>
      </c>
      <c r="R735" s="152">
        <v>0.16145103279</v>
      </c>
      <c r="S735" s="152">
        <v>0.33270650783</v>
      </c>
      <c r="T735" s="152">
        <v>0.26015192984999996</v>
      </c>
      <c r="U735" s="152">
        <v>10.632260228</v>
      </c>
      <c r="V735" s="152">
        <v>7.3376713432999994</v>
      </c>
      <c r="W735" s="152">
        <v>1.4085253556999999</v>
      </c>
      <c r="X735" s="152">
        <v>1.320774007</v>
      </c>
      <c r="Y735" s="152">
        <v>0.62025873936000009</v>
      </c>
      <c r="Z735" s="152">
        <v>0.24810420212000001</v>
      </c>
      <c r="AA735" s="152">
        <v>0.30702193915999998</v>
      </c>
      <c r="AB735" s="175">
        <v>0.30176471839000002</v>
      </c>
      <c r="AC735" s="174">
        <v>-6.0811530090000003E-2</v>
      </c>
      <c r="AD735" s="152">
        <v>-0.25143394888999998</v>
      </c>
      <c r="AE735" s="152">
        <v>-0.65200075827999993</v>
      </c>
      <c r="AF735" s="178">
        <v>1.488993</v>
      </c>
      <c r="AG735" s="177">
        <v>142066.82866999999</v>
      </c>
      <c r="AH735" s="177">
        <v>-41348.961430000003</v>
      </c>
      <c r="AI735" s="127">
        <v>0</v>
      </c>
      <c r="AJ735" s="127">
        <v>0</v>
      </c>
      <c r="AK735" s="127">
        <v>0</v>
      </c>
    </row>
    <row r="736" spans="1:37" ht="14.65" customHeight="1" x14ac:dyDescent="0.25">
      <c r="A736" s="39"/>
      <c r="B736" s="128">
        <v>10577512000179</v>
      </c>
      <c r="C736" s="124" t="s">
        <v>8318</v>
      </c>
      <c r="D736" s="121"/>
      <c r="E736" s="125" t="s">
        <v>8273</v>
      </c>
      <c r="F736" s="125" t="s">
        <v>112</v>
      </c>
      <c r="G736" s="125" t="s">
        <v>7759</v>
      </c>
      <c r="H736" s="126">
        <v>0.01</v>
      </c>
      <c r="I736" s="126">
        <v>0.01</v>
      </c>
      <c r="J736" s="126">
        <v>0.01</v>
      </c>
      <c r="K736" s="125" t="s">
        <v>212</v>
      </c>
      <c r="L736" s="125" t="s">
        <v>219</v>
      </c>
      <c r="M736" s="152">
        <v>1.6E-2</v>
      </c>
      <c r="N736" s="127" t="s">
        <v>44</v>
      </c>
      <c r="O736" s="154">
        <v>41025</v>
      </c>
      <c r="P736" s="152">
        <v>0.12394520283</v>
      </c>
      <c r="Q736" s="152">
        <v>0.21003825727</v>
      </c>
      <c r="R736" s="152">
        <v>6.7322088794999999E-2</v>
      </c>
      <c r="S736" s="152">
        <v>0.11744505837000001</v>
      </c>
      <c r="T736" s="152">
        <v>-0.19742145053000001</v>
      </c>
      <c r="U736" s="152">
        <v>11.738589095</v>
      </c>
      <c r="V736" s="152">
        <v>5.1487686659999996</v>
      </c>
      <c r="W736" s="152">
        <v>0.58732897167999998</v>
      </c>
      <c r="X736" s="152">
        <v>0.46623187917000003</v>
      </c>
      <c r="Y736" s="152">
        <v>-0.47069564349999998</v>
      </c>
      <c r="Z736" s="152">
        <v>0.21160752911</v>
      </c>
      <c r="AA736" s="152">
        <v>0.23446928294</v>
      </c>
      <c r="AB736" s="175">
        <v>-9.9001767059000004E-2</v>
      </c>
      <c r="AC736" s="174">
        <v>-0.22330366456</v>
      </c>
      <c r="AD736" s="152">
        <v>-0.22889310217999997</v>
      </c>
      <c r="AE736" s="152">
        <v>-0.61561254978000002</v>
      </c>
      <c r="AF736" s="178">
        <v>1.1177680000000001</v>
      </c>
      <c r="AG736" s="177">
        <v>89582.589259999993</v>
      </c>
      <c r="AH736" s="177">
        <v>-6959.0321800000002</v>
      </c>
      <c r="AI736" s="127">
        <v>0</v>
      </c>
      <c r="AJ736" s="127">
        <v>0</v>
      </c>
      <c r="AK736" s="127">
        <v>0</v>
      </c>
    </row>
    <row r="737" spans="1:37" ht="14.65" customHeight="1" x14ac:dyDescent="0.25">
      <c r="A737" s="39"/>
      <c r="B737" s="128">
        <v>29157520000194</v>
      </c>
      <c r="C737" s="124" t="s">
        <v>8319</v>
      </c>
      <c r="D737" s="121"/>
      <c r="E737" s="125" t="s">
        <v>8273</v>
      </c>
      <c r="F737" s="125" t="s">
        <v>160</v>
      </c>
      <c r="G737" s="125" t="s">
        <v>4760</v>
      </c>
      <c r="H737" s="126">
        <v>1000000</v>
      </c>
      <c r="I737" s="126">
        <v>100</v>
      </c>
      <c r="J737" s="126">
        <v>100000</v>
      </c>
      <c r="K737" s="125" t="s">
        <v>211</v>
      </c>
      <c r="L737" s="125" t="s">
        <v>211</v>
      </c>
      <c r="M737" s="152">
        <v>1.1999999999999999E-3</v>
      </c>
      <c r="N737" s="127" t="s">
        <v>44</v>
      </c>
      <c r="O737" s="154">
        <v>43775</v>
      </c>
      <c r="P737" s="152">
        <v>1.0800695822E-2</v>
      </c>
      <c r="Q737" s="152">
        <v>4.3172723722999996E-2</v>
      </c>
      <c r="R737" s="152">
        <v>0.11902710763</v>
      </c>
      <c r="S737" s="152">
        <v>0.27043219342000002</v>
      </c>
      <c r="T737" s="152">
        <v>0.44257467636999998</v>
      </c>
      <c r="U737" s="152">
        <v>1.0229111517</v>
      </c>
      <c r="V737" s="152">
        <v>1.0583137091999999</v>
      </c>
      <c r="W737" s="152">
        <v>1.0384120573</v>
      </c>
      <c r="X737" s="152">
        <v>1.0735582362</v>
      </c>
      <c r="Y737" s="152">
        <v>1.0551942128</v>
      </c>
      <c r="Z737" s="152">
        <v>1.2134335465000001E-3</v>
      </c>
      <c r="AA737" s="152">
        <v>3.5656332078000002E-3</v>
      </c>
      <c r="AB737" s="175">
        <v>4.0300209221000003</v>
      </c>
      <c r="AC737" s="174">
        <v>1.6747546286999999</v>
      </c>
      <c r="AD737" s="152">
        <v>-2.1715447939000001E-5</v>
      </c>
      <c r="AE737" s="152">
        <v>-5.2595609400999995E-3</v>
      </c>
      <c r="AF737" s="178">
        <v>1617.037478</v>
      </c>
      <c r="AG737" s="177">
        <v>12120546.221999999</v>
      </c>
      <c r="AH737" s="177">
        <v>172317.55815999999</v>
      </c>
      <c r="AI737" s="127">
        <v>0.14072763936999999</v>
      </c>
      <c r="AJ737" s="127">
        <v>0.68601704045999989</v>
      </c>
      <c r="AK737" s="127">
        <v>0</v>
      </c>
    </row>
    <row r="738" spans="1:37" ht="14.65" customHeight="1" x14ac:dyDescent="0.25">
      <c r="A738" s="39"/>
      <c r="B738" s="128">
        <v>5900798000141</v>
      </c>
      <c r="C738" s="124" t="s">
        <v>8320</v>
      </c>
      <c r="D738" s="121" t="s">
        <v>3266</v>
      </c>
      <c r="E738" s="125" t="s">
        <v>8273</v>
      </c>
      <c r="F738" s="125" t="s">
        <v>112</v>
      </c>
      <c r="G738" s="125" t="s">
        <v>164</v>
      </c>
      <c r="H738" s="126">
        <v>0.01</v>
      </c>
      <c r="I738" s="126">
        <v>0.01</v>
      </c>
      <c r="J738" s="126">
        <v>0.01</v>
      </c>
      <c r="K738" s="125" t="s">
        <v>212</v>
      </c>
      <c r="L738" s="125" t="s">
        <v>219</v>
      </c>
      <c r="M738" s="152">
        <v>1.4999999999999999E-2</v>
      </c>
      <c r="N738" s="127" t="s">
        <v>44</v>
      </c>
      <c r="O738" s="154">
        <v>37897</v>
      </c>
      <c r="P738" s="152">
        <v>3.7286948806000003E-2</v>
      </c>
      <c r="Q738" s="152">
        <v>9.7389017728000002E-2</v>
      </c>
      <c r="R738" s="152">
        <v>0.10999638205000001</v>
      </c>
      <c r="S738" s="152">
        <v>0.33353563354000004</v>
      </c>
      <c r="T738" s="152">
        <v>0.35186000243000004</v>
      </c>
      <c r="U738" s="152">
        <v>3.5313683839999999</v>
      </c>
      <c r="V738" s="152">
        <v>2.3873437602000003</v>
      </c>
      <c r="W738" s="152">
        <v>0.95962652252000002</v>
      </c>
      <c r="X738" s="152">
        <v>1.3240654595999999</v>
      </c>
      <c r="Y738" s="152">
        <v>0.83891071525000005</v>
      </c>
      <c r="Z738" s="152">
        <v>0.13573607375999999</v>
      </c>
      <c r="AA738" s="152">
        <v>0.22306906096999998</v>
      </c>
      <c r="AB738" s="175">
        <v>3.7185054597E-2</v>
      </c>
      <c r="AC738" s="174">
        <v>1.1377596755E-3</v>
      </c>
      <c r="AD738" s="152">
        <v>-0.1065212715</v>
      </c>
      <c r="AE738" s="152">
        <v>-0.54618895815000001</v>
      </c>
      <c r="AF738" s="178">
        <v>5.4426829999999997</v>
      </c>
      <c r="AG738" s="177">
        <v>262527.27346</v>
      </c>
      <c r="AH738" s="177">
        <v>-6002.1783299999997</v>
      </c>
      <c r="AI738" s="127">
        <v>0</v>
      </c>
      <c r="AJ738" s="127">
        <v>0</v>
      </c>
      <c r="AK738" s="127">
        <v>0</v>
      </c>
    </row>
    <row r="739" spans="1:37" ht="14.65" customHeight="1" x14ac:dyDescent="0.25">
      <c r="A739" s="39"/>
      <c r="B739" s="128">
        <v>45443475000190</v>
      </c>
      <c r="C739" s="124" t="s">
        <v>8321</v>
      </c>
      <c r="D739" s="121"/>
      <c r="E739" s="125" t="s">
        <v>8273</v>
      </c>
      <c r="F739" s="125" t="s">
        <v>112</v>
      </c>
      <c r="G739" s="125" t="s">
        <v>7739</v>
      </c>
      <c r="H739" s="126">
        <v>0.01</v>
      </c>
      <c r="I739" s="126">
        <v>0.01</v>
      </c>
      <c r="J739" s="126">
        <v>0.01</v>
      </c>
      <c r="K739" s="125" t="s">
        <v>212</v>
      </c>
      <c r="L739" s="125" t="s">
        <v>219</v>
      </c>
      <c r="M739" s="152">
        <v>4.5000000000000005E-3</v>
      </c>
      <c r="N739" s="127" t="s">
        <v>44</v>
      </c>
      <c r="O739" s="154">
        <v>44712</v>
      </c>
      <c r="P739" s="152">
        <v>9.8664612326000004E-2</v>
      </c>
      <c r="Q739" s="152">
        <v>0.31080311350000001</v>
      </c>
      <c r="R739" s="152">
        <v>0.20749138948999998</v>
      </c>
      <c r="S739" s="152">
        <v>0.35794586567999997</v>
      </c>
      <c r="T739" s="152" t="s">
        <v>44</v>
      </c>
      <c r="U739" s="152">
        <v>9.3443176163999997</v>
      </c>
      <c r="V739" s="152">
        <v>7.6188659766000004</v>
      </c>
      <c r="W739" s="152">
        <v>1.8101889974000001</v>
      </c>
      <c r="X739" s="152">
        <v>1.4209688844999999</v>
      </c>
      <c r="Y739" s="152" t="s">
        <v>44</v>
      </c>
      <c r="Z739" s="152">
        <v>0.23170972874000001</v>
      </c>
      <c r="AA739" s="152">
        <v>0.27386002554</v>
      </c>
      <c r="AB739" s="175">
        <v>0.48834891052000001</v>
      </c>
      <c r="AC739" s="174">
        <v>-0.15202069902000001</v>
      </c>
      <c r="AD739" s="152">
        <v>-0.20270927961000001</v>
      </c>
      <c r="AE739" s="152">
        <v>-0.40805069979000003</v>
      </c>
      <c r="AF739" s="178">
        <v>1.1138129999999999</v>
      </c>
      <c r="AG739" s="177">
        <v>226393.07154</v>
      </c>
      <c r="AH739" s="177">
        <v>-31573.022250000002</v>
      </c>
      <c r="AI739" s="127">
        <v>0</v>
      </c>
      <c r="AJ739" s="127">
        <v>0</v>
      </c>
      <c r="AK739" s="127">
        <v>0</v>
      </c>
    </row>
    <row r="740" spans="1:37" ht="14.65" customHeight="1" x14ac:dyDescent="0.25">
      <c r="A740" s="39"/>
      <c r="B740" s="128">
        <v>68305000135</v>
      </c>
      <c r="C740" s="124" t="s">
        <v>8322</v>
      </c>
      <c r="D740" s="121" t="s">
        <v>3310</v>
      </c>
      <c r="E740" s="125" t="s">
        <v>8273</v>
      </c>
      <c r="F740" s="125" t="s">
        <v>160</v>
      </c>
      <c r="G740" s="125" t="s">
        <v>3324</v>
      </c>
      <c r="H740" s="126">
        <v>50</v>
      </c>
      <c r="I740" s="126">
        <v>50</v>
      </c>
      <c r="J740" s="126">
        <v>50</v>
      </c>
      <c r="K740" s="125" t="s">
        <v>211</v>
      </c>
      <c r="L740" s="125" t="s">
        <v>211</v>
      </c>
      <c r="M740" s="152">
        <v>1.4999999999999999E-2</v>
      </c>
      <c r="N740" s="127" t="s">
        <v>44</v>
      </c>
      <c r="O740" s="154">
        <v>34481</v>
      </c>
      <c r="P740" s="152">
        <v>9.5717440836000003E-3</v>
      </c>
      <c r="Q740" s="152">
        <v>3.8049231507E-2</v>
      </c>
      <c r="R740" s="152">
        <v>0.10165989364</v>
      </c>
      <c r="S740" s="152">
        <v>0.22916044573</v>
      </c>
      <c r="T740" s="152">
        <v>0.37535811656000001</v>
      </c>
      <c r="U740" s="152">
        <v>0.90651972122000002</v>
      </c>
      <c r="V740" s="152">
        <v>0.93271908410999993</v>
      </c>
      <c r="W740" s="152">
        <v>0.88689762698999997</v>
      </c>
      <c r="X740" s="152">
        <v>0.90971818416000005</v>
      </c>
      <c r="Y740" s="152">
        <v>0.89493532615000004</v>
      </c>
      <c r="Z740" s="152">
        <v>1.2375967697E-3</v>
      </c>
      <c r="AA740" s="152">
        <v>8.3452796552999989E-3</v>
      </c>
      <c r="AB740" s="175">
        <v>-11.494742682</v>
      </c>
      <c r="AC740" s="174">
        <v>-3.1076004951999998</v>
      </c>
      <c r="AD740" s="152">
        <v>-4.9504902191000007E-5</v>
      </c>
      <c r="AE740" s="152">
        <v>-3.7549195248000003E-2</v>
      </c>
      <c r="AF740" s="178">
        <v>40.179645999999998</v>
      </c>
      <c r="AG740" s="177">
        <v>38854.267480000002</v>
      </c>
      <c r="AH740" s="177">
        <v>-1124.2665999999999</v>
      </c>
      <c r="AI740" s="127">
        <v>0.13066127573</v>
      </c>
      <c r="AJ740" s="127">
        <v>0.34626938256000001</v>
      </c>
      <c r="AK740" s="127">
        <v>0</v>
      </c>
    </row>
    <row r="741" spans="1:37" ht="14.65" customHeight="1" x14ac:dyDescent="0.25">
      <c r="A741" s="39"/>
      <c r="B741" s="128">
        <v>7986172000125</v>
      </c>
      <c r="C741" s="124" t="s">
        <v>8323</v>
      </c>
      <c r="D741" s="121" t="s">
        <v>3310</v>
      </c>
      <c r="E741" s="125" t="s">
        <v>8273</v>
      </c>
      <c r="F741" s="125" t="s">
        <v>160</v>
      </c>
      <c r="G741" s="125" t="s">
        <v>3324</v>
      </c>
      <c r="H741" s="126">
        <v>1000</v>
      </c>
      <c r="I741" s="126">
        <v>100</v>
      </c>
      <c r="J741" s="126">
        <v>100</v>
      </c>
      <c r="K741" s="125" t="s">
        <v>211</v>
      </c>
      <c r="L741" s="125" t="s">
        <v>211</v>
      </c>
      <c r="M741" s="152">
        <v>0.01</v>
      </c>
      <c r="N741" s="127" t="s">
        <v>44</v>
      </c>
      <c r="O741" s="154">
        <v>38903</v>
      </c>
      <c r="P741" s="152">
        <v>1.0041435817999999E-2</v>
      </c>
      <c r="Q741" s="152">
        <v>3.9954018912000004E-2</v>
      </c>
      <c r="R741" s="152">
        <v>0.10789937263</v>
      </c>
      <c r="S741" s="152">
        <v>0.24298142444000001</v>
      </c>
      <c r="T741" s="152">
        <v>0.39392838351000004</v>
      </c>
      <c r="U741" s="152">
        <v>0.95100323611999993</v>
      </c>
      <c r="V741" s="152">
        <v>0.97941205249000007</v>
      </c>
      <c r="W741" s="152">
        <v>0.94133186758999998</v>
      </c>
      <c r="X741" s="152">
        <v>0.96458452732</v>
      </c>
      <c r="Y741" s="152">
        <v>0.93921087842999995</v>
      </c>
      <c r="Z741" s="152">
        <v>1.3244780450999999E-3</v>
      </c>
      <c r="AA741" s="152">
        <v>2.7477085200000003E-3</v>
      </c>
      <c r="AB741" s="175">
        <v>-5.3813125609999997</v>
      </c>
      <c r="AC741" s="174">
        <v>-4.0375464649000001</v>
      </c>
      <c r="AD741" s="152">
        <v>-9.6776228734999999E-5</v>
      </c>
      <c r="AE741" s="152">
        <v>-5.3130800484999996E-3</v>
      </c>
      <c r="AF741" s="178">
        <v>5.1023940000000003</v>
      </c>
      <c r="AG741" s="177">
        <v>40658.688479999997</v>
      </c>
      <c r="AH741" s="177">
        <v>-3609.2901999999999</v>
      </c>
      <c r="AI741" s="127">
        <v>0.13126567516999998</v>
      </c>
      <c r="AJ741" s="127">
        <v>0.32286656204000003</v>
      </c>
      <c r="AK741" s="127">
        <v>0</v>
      </c>
    </row>
    <row r="742" spans="1:37" ht="14.65" customHeight="1" x14ac:dyDescent="0.25">
      <c r="A742" s="39"/>
      <c r="B742" s="128">
        <v>52699555000177</v>
      </c>
      <c r="C742" s="124" t="s">
        <v>8324</v>
      </c>
      <c r="D742" s="121"/>
      <c r="E742" s="125" t="s">
        <v>8273</v>
      </c>
      <c r="F742" s="125" t="s">
        <v>160</v>
      </c>
      <c r="G742" s="125" t="s">
        <v>4760</v>
      </c>
      <c r="H742" s="126">
        <v>3000000</v>
      </c>
      <c r="I742" s="126">
        <v>100</v>
      </c>
      <c r="J742" s="126">
        <v>300000</v>
      </c>
      <c r="K742" s="125" t="s">
        <v>211</v>
      </c>
      <c r="L742" s="125" t="s">
        <v>211</v>
      </c>
      <c r="M742" s="152">
        <v>1.1999999999999999E-3</v>
      </c>
      <c r="N742" s="127" t="s">
        <v>44</v>
      </c>
      <c r="O742" s="154">
        <v>45233</v>
      </c>
      <c r="P742" s="152">
        <v>1.0631870933E-2</v>
      </c>
      <c r="Q742" s="152">
        <v>4.1288850668999996E-2</v>
      </c>
      <c r="R742" s="152">
        <v>0.11861786381</v>
      </c>
      <c r="S742" s="152" t="s">
        <v>44</v>
      </c>
      <c r="T742" s="152" t="s">
        <v>44</v>
      </c>
      <c r="U742" s="152">
        <v>1.0069221022000001</v>
      </c>
      <c r="V742" s="152">
        <v>1.0121334243</v>
      </c>
      <c r="W742" s="152">
        <v>1.0348417469</v>
      </c>
      <c r="X742" s="152" t="s">
        <v>44</v>
      </c>
      <c r="Y742" s="152" t="s">
        <v>44</v>
      </c>
      <c r="Z742" s="152">
        <v>9.8680889765999998E-4</v>
      </c>
      <c r="AA742" s="152">
        <v>8.827115249799999E-4</v>
      </c>
      <c r="AB742" s="175">
        <v>4.8112702672000003</v>
      </c>
      <c r="AC742" s="174">
        <v>4.5544256791000004</v>
      </c>
      <c r="AD742" s="152">
        <v>0</v>
      </c>
      <c r="AE742" s="152">
        <v>0</v>
      </c>
      <c r="AF742" s="178">
        <v>1.17937</v>
      </c>
      <c r="AG742" s="177">
        <v>1434592.3929000001</v>
      </c>
      <c r="AH742" s="177">
        <v>611951.78566000005</v>
      </c>
      <c r="AI742" s="127">
        <v>0</v>
      </c>
      <c r="AJ742" s="127">
        <v>0.71420128301999997</v>
      </c>
      <c r="AK742" s="127">
        <v>0</v>
      </c>
    </row>
    <row r="743" spans="1:37" ht="14.65" customHeight="1" x14ac:dyDescent="0.25">
      <c r="A743" s="39"/>
      <c r="B743" s="128">
        <v>3737190000112</v>
      </c>
      <c r="C743" s="124" t="s">
        <v>8325</v>
      </c>
      <c r="D743" s="121" t="s">
        <v>3266</v>
      </c>
      <c r="E743" s="125" t="s">
        <v>8273</v>
      </c>
      <c r="F743" s="125" t="s">
        <v>160</v>
      </c>
      <c r="G743" s="125" t="s">
        <v>3324</v>
      </c>
      <c r="H743" s="126">
        <v>100000</v>
      </c>
      <c r="I743" s="126">
        <v>100</v>
      </c>
      <c r="J743" s="126">
        <v>10000</v>
      </c>
      <c r="K743" s="125" t="s">
        <v>211</v>
      </c>
      <c r="L743" s="125" t="s">
        <v>211</v>
      </c>
      <c r="M743" s="152">
        <v>4.0000000000000001E-3</v>
      </c>
      <c r="N743" s="127" t="s">
        <v>44</v>
      </c>
      <c r="O743" s="154">
        <v>37858</v>
      </c>
      <c r="P743" s="152">
        <v>1.0544265369000001E-2</v>
      </c>
      <c r="Q743" s="152">
        <v>4.2055959242E-2</v>
      </c>
      <c r="R743" s="152">
        <v>0.11492442727</v>
      </c>
      <c r="S743" s="152">
        <v>0.25874661013</v>
      </c>
      <c r="T743" s="152">
        <v>0.42053594525999999</v>
      </c>
      <c r="U743" s="152">
        <v>0.99862516377999999</v>
      </c>
      <c r="V743" s="152">
        <v>1.0309379251999999</v>
      </c>
      <c r="W743" s="152">
        <v>1.0026195993</v>
      </c>
      <c r="X743" s="152">
        <v>1.0271689582000001</v>
      </c>
      <c r="Y743" s="152">
        <v>1.0026490882000001</v>
      </c>
      <c r="Z743" s="152">
        <v>1.3224427502999999E-3</v>
      </c>
      <c r="AA743" s="152">
        <v>2.8180388937E-3</v>
      </c>
      <c r="AB743" s="175">
        <v>0.24092591603999999</v>
      </c>
      <c r="AC743" s="174">
        <v>-1.0515596985</v>
      </c>
      <c r="AD743" s="152">
        <v>-7.1327182410000004E-5</v>
      </c>
      <c r="AE743" s="152">
        <v>-3.3613491275000002E-3</v>
      </c>
      <c r="AF743" s="178">
        <v>9.1044450000000001</v>
      </c>
      <c r="AG743" s="177">
        <v>2459343.3650000002</v>
      </c>
      <c r="AH743" s="177">
        <v>-307361.45526000002</v>
      </c>
      <c r="AI743" s="127">
        <v>0.13123750428</v>
      </c>
      <c r="AJ743" s="127">
        <v>0.32279727173</v>
      </c>
      <c r="AK743" s="127">
        <v>0</v>
      </c>
    </row>
    <row r="744" spans="1:37" ht="14.65" customHeight="1" x14ac:dyDescent="0.25">
      <c r="A744" s="39"/>
      <c r="B744" s="128">
        <v>15154319000149</v>
      </c>
      <c r="C744" s="124" t="s">
        <v>8326</v>
      </c>
      <c r="D744" s="121"/>
      <c r="E744" s="125" t="s">
        <v>8273</v>
      </c>
      <c r="F744" s="125" t="s">
        <v>160</v>
      </c>
      <c r="G744" s="125" t="s">
        <v>3305</v>
      </c>
      <c r="H744" s="126">
        <v>0.01</v>
      </c>
      <c r="I744" s="126">
        <v>0.01</v>
      </c>
      <c r="J744" s="126">
        <v>0.01</v>
      </c>
      <c r="K744" s="125" t="s">
        <v>211</v>
      </c>
      <c r="L744" s="125" t="s">
        <v>211</v>
      </c>
      <c r="M744" s="152">
        <v>4.0000000000000001E-3</v>
      </c>
      <c r="N744" s="127" t="s">
        <v>44</v>
      </c>
      <c r="O744" s="154">
        <v>41932</v>
      </c>
      <c r="P744" s="152">
        <v>1.0672338038000001E-2</v>
      </c>
      <c r="Q744" s="152">
        <v>4.2450124316000003E-2</v>
      </c>
      <c r="R744" s="152">
        <v>0.1165807901</v>
      </c>
      <c r="S744" s="152">
        <v>0.26587155268000001</v>
      </c>
      <c r="T744" s="152">
        <v>0.42759335534999998</v>
      </c>
      <c r="U744" s="152">
        <v>1.0107546564000001</v>
      </c>
      <c r="V744" s="152">
        <v>1.0406002829000001</v>
      </c>
      <c r="W744" s="152">
        <v>1.0170699810000001</v>
      </c>
      <c r="X744" s="152">
        <v>1.0554534633000001</v>
      </c>
      <c r="Y744" s="152">
        <v>1.0194754876000001</v>
      </c>
      <c r="Z744" s="152">
        <v>1.3114066196999999E-3</v>
      </c>
      <c r="AA744" s="152">
        <v>4.5856765226000001E-3</v>
      </c>
      <c r="AB744" s="175">
        <v>1.5830821889</v>
      </c>
      <c r="AC744" s="174">
        <v>-2.3952577392000001E-2</v>
      </c>
      <c r="AD744" s="152">
        <v>-8.3654379480999991E-5</v>
      </c>
      <c r="AE744" s="152">
        <v>-1.8233767658999998E-2</v>
      </c>
      <c r="AF744" s="178">
        <v>2.5713940000000002</v>
      </c>
      <c r="AG744" s="177">
        <v>1340824.0183999999</v>
      </c>
      <c r="AH744" s="177">
        <v>23283.75851</v>
      </c>
      <c r="AI744" s="127">
        <v>0.16275054190999999</v>
      </c>
      <c r="AJ744" s="127">
        <v>0.63909826047000007</v>
      </c>
      <c r="AK744" s="127">
        <v>0</v>
      </c>
    </row>
    <row r="745" spans="1:37" ht="14.65" customHeight="1" x14ac:dyDescent="0.25">
      <c r="A745" s="39"/>
      <c r="B745" s="128">
        <v>1165781000137</v>
      </c>
      <c r="C745" s="124" t="s">
        <v>8327</v>
      </c>
      <c r="D745" s="121" t="s">
        <v>3310</v>
      </c>
      <c r="E745" s="125" t="s">
        <v>8273</v>
      </c>
      <c r="F745" s="125" t="s">
        <v>160</v>
      </c>
      <c r="G745" s="125" t="s">
        <v>3324</v>
      </c>
      <c r="H745" s="126">
        <v>1000</v>
      </c>
      <c r="I745" s="126">
        <v>100</v>
      </c>
      <c r="J745" s="126">
        <v>100</v>
      </c>
      <c r="K745" s="125" t="s">
        <v>211</v>
      </c>
      <c r="L745" s="125" t="s">
        <v>211</v>
      </c>
      <c r="M745" s="152">
        <v>1.1000000000000001E-2</v>
      </c>
      <c r="N745" s="127" t="s">
        <v>44</v>
      </c>
      <c r="O745" s="154">
        <v>35310</v>
      </c>
      <c r="P745" s="152">
        <v>9.9081816588000009E-3</v>
      </c>
      <c r="Q745" s="152">
        <v>3.9454715888000001E-2</v>
      </c>
      <c r="R745" s="152">
        <v>0.10651190000999999</v>
      </c>
      <c r="S745" s="152">
        <v>0.23958933171000002</v>
      </c>
      <c r="T745" s="152">
        <v>0.38876820649000005</v>
      </c>
      <c r="U745" s="152">
        <v>0.93838301533000001</v>
      </c>
      <c r="V745" s="152">
        <v>0.96717239770000007</v>
      </c>
      <c r="W745" s="152">
        <v>0.9292273283100001</v>
      </c>
      <c r="X745" s="152">
        <v>0.95111864130000001</v>
      </c>
      <c r="Y745" s="152">
        <v>0.92690789494000003</v>
      </c>
      <c r="Z745" s="152">
        <v>1.2290571711999999E-3</v>
      </c>
      <c r="AA745" s="152">
        <v>9.1204848189999996E-3</v>
      </c>
      <c r="AB745" s="175">
        <v>-7.2227208421000002</v>
      </c>
      <c r="AC745" s="174">
        <v>-1.46441793</v>
      </c>
      <c r="AD745" s="152">
        <v>-3.2439470729000002E-5</v>
      </c>
      <c r="AE745" s="152">
        <v>-3.5248857559999999E-2</v>
      </c>
      <c r="AF745" s="178">
        <v>28.408498000000002</v>
      </c>
      <c r="AG745" s="177">
        <v>2144327.2373000002</v>
      </c>
      <c r="AH745" s="177">
        <v>-186541.98018000001</v>
      </c>
      <c r="AI745" s="127">
        <v>0.13064093853</v>
      </c>
      <c r="AJ745" s="127">
        <v>0.34621548633999999</v>
      </c>
      <c r="AK745" s="127">
        <v>0</v>
      </c>
    </row>
    <row r="746" spans="1:37" ht="14.65" customHeight="1" x14ac:dyDescent="0.25">
      <c r="A746" s="39"/>
      <c r="B746" s="128">
        <v>59861817000105</v>
      </c>
      <c r="C746" s="124" t="s">
        <v>8328</v>
      </c>
      <c r="D746" s="121"/>
      <c r="E746" s="125" t="s">
        <v>8273</v>
      </c>
      <c r="F746" s="125" t="s">
        <v>160</v>
      </c>
      <c r="G746" s="125" t="s">
        <v>3328</v>
      </c>
      <c r="H746" s="126">
        <v>10000</v>
      </c>
      <c r="I746" s="126">
        <v>100</v>
      </c>
      <c r="J746" s="126">
        <v>1000</v>
      </c>
      <c r="K746" s="125" t="s">
        <v>8120</v>
      </c>
      <c r="L746" s="125" t="s">
        <v>8183</v>
      </c>
      <c r="M746" s="152">
        <v>2.8999999999999998E-3</v>
      </c>
      <c r="N746" s="127" t="s">
        <v>44</v>
      </c>
      <c r="O746" s="154">
        <v>45742</v>
      </c>
      <c r="P746" s="152">
        <v>1.0555467731999999E-2</v>
      </c>
      <c r="Q746" s="152" t="s">
        <v>44</v>
      </c>
      <c r="R746" s="152" t="s">
        <v>44</v>
      </c>
      <c r="S746" s="152" t="s">
        <v>44</v>
      </c>
      <c r="T746" s="152" t="s">
        <v>44</v>
      </c>
      <c r="U746" s="152">
        <v>0.99968611595000001</v>
      </c>
      <c r="V746" s="152" t="s">
        <v>44</v>
      </c>
      <c r="W746" s="152" t="s">
        <v>44</v>
      </c>
      <c r="X746" s="152" t="s">
        <v>44</v>
      </c>
      <c r="Y746" s="152" t="s">
        <v>44</v>
      </c>
      <c r="Z746" s="152" t="s">
        <v>44</v>
      </c>
      <c r="AA746" s="152">
        <v>6.7450453101999992E-3</v>
      </c>
      <c r="AB746" s="175" t="s">
        <v>44</v>
      </c>
      <c r="AC746" s="174">
        <v>-3.3674011959999999</v>
      </c>
      <c r="AD746" s="152">
        <v>-1.5249999996999998E-3</v>
      </c>
      <c r="AE746" s="152">
        <v>-1.5249999996999998E-3</v>
      </c>
      <c r="AF746" s="178">
        <v>1.010032</v>
      </c>
      <c r="AG746" s="177">
        <v>20257.8393</v>
      </c>
      <c r="AH746" s="177">
        <v>20111.41461</v>
      </c>
      <c r="AI746" s="127">
        <v>0.39319002419999999</v>
      </c>
      <c r="AJ746" s="127">
        <v>0.17332578711999999</v>
      </c>
      <c r="AK746" s="127">
        <v>0</v>
      </c>
    </row>
    <row r="747" spans="1:37" ht="14.65" customHeight="1" x14ac:dyDescent="0.25">
      <c r="A747" s="39"/>
      <c r="B747" s="128">
        <v>30068060000107</v>
      </c>
      <c r="C747" s="124" t="s">
        <v>8329</v>
      </c>
      <c r="D747" s="121"/>
      <c r="E747" s="125" t="s">
        <v>8273</v>
      </c>
      <c r="F747" s="125" t="s">
        <v>112</v>
      </c>
      <c r="G747" s="125" t="s">
        <v>113</v>
      </c>
      <c r="H747" s="126">
        <v>10000</v>
      </c>
      <c r="I747" s="126">
        <v>100</v>
      </c>
      <c r="J747" s="126">
        <v>1000</v>
      </c>
      <c r="K747" s="125" t="s">
        <v>7605</v>
      </c>
      <c r="L747" s="125" t="s">
        <v>8281</v>
      </c>
      <c r="M747" s="152">
        <v>6.0000000000000001E-3</v>
      </c>
      <c r="N747" s="127" t="s">
        <v>44</v>
      </c>
      <c r="O747" s="154">
        <v>44125</v>
      </c>
      <c r="P747" s="152">
        <v>7.6774520100999999E-2</v>
      </c>
      <c r="Q747" s="152">
        <v>0.16523683373</v>
      </c>
      <c r="R747" s="152">
        <v>2.9854391970999997E-2</v>
      </c>
      <c r="S747" s="152">
        <v>0.24175846177000002</v>
      </c>
      <c r="T747" s="152">
        <v>0.12602810674000001</v>
      </c>
      <c r="U747" s="152">
        <v>7.2711530888000002</v>
      </c>
      <c r="V747" s="152">
        <v>4.0505298559999998</v>
      </c>
      <c r="W747" s="152">
        <v>0.26045462417999998</v>
      </c>
      <c r="X747" s="152">
        <v>0.95972962583999999</v>
      </c>
      <c r="Y747" s="152">
        <v>0.30047839605999999</v>
      </c>
      <c r="Z747" s="152">
        <v>0.16671603757</v>
      </c>
      <c r="AA747" s="152">
        <v>0.19092888272</v>
      </c>
      <c r="AB747" s="175">
        <v>-0.38106212009000001</v>
      </c>
      <c r="AC747" s="174">
        <v>-0.11306432408</v>
      </c>
      <c r="AD747" s="152">
        <v>-0.20335317235000003</v>
      </c>
      <c r="AE747" s="152">
        <v>-0.23571449347000001</v>
      </c>
      <c r="AF747" s="178">
        <v>1283.40788</v>
      </c>
      <c r="AG747" s="177">
        <v>23012.987270000001</v>
      </c>
      <c r="AH747" s="177">
        <v>-3449.85176</v>
      </c>
      <c r="AI747" s="127">
        <v>0</v>
      </c>
      <c r="AJ747" s="127">
        <v>0</v>
      </c>
      <c r="AK747" s="127">
        <v>0</v>
      </c>
    </row>
    <row r="748" spans="1:37" ht="14.65" customHeight="1" x14ac:dyDescent="0.25">
      <c r="A748" s="39"/>
      <c r="B748" s="128">
        <v>58113332000162</v>
      </c>
      <c r="C748" s="124" t="s">
        <v>8330</v>
      </c>
      <c r="D748" s="121"/>
      <c r="E748" s="125" t="s">
        <v>8273</v>
      </c>
      <c r="F748" s="125" t="s">
        <v>160</v>
      </c>
      <c r="G748" s="125" t="s">
        <v>3324</v>
      </c>
      <c r="H748" s="126">
        <v>10000</v>
      </c>
      <c r="I748" s="126">
        <v>100</v>
      </c>
      <c r="J748" s="126">
        <v>1000</v>
      </c>
      <c r="K748" s="125" t="s">
        <v>8231</v>
      </c>
      <c r="L748" s="125" t="s">
        <v>216</v>
      </c>
      <c r="M748" s="152">
        <v>3.0000000000000001E-3</v>
      </c>
      <c r="N748" s="127" t="s">
        <v>44</v>
      </c>
      <c r="O748" s="154">
        <v>45622</v>
      </c>
      <c r="P748" s="152">
        <v>1.0319583689E-2</v>
      </c>
      <c r="Q748" s="152">
        <v>4.5350216717999998E-2</v>
      </c>
      <c r="R748" s="152" t="s">
        <v>44</v>
      </c>
      <c r="S748" s="152" t="s">
        <v>44</v>
      </c>
      <c r="T748" s="152" t="s">
        <v>44</v>
      </c>
      <c r="U748" s="152">
        <v>0.97734603508999995</v>
      </c>
      <c r="V748" s="152">
        <v>1.1116916406999999</v>
      </c>
      <c r="W748" s="152" t="s">
        <v>44</v>
      </c>
      <c r="X748" s="152" t="s">
        <v>44</v>
      </c>
      <c r="Y748" s="152" t="s">
        <v>44</v>
      </c>
      <c r="Z748" s="152" t="s">
        <v>44</v>
      </c>
      <c r="AA748" s="152">
        <v>5.6822254695999995E-3</v>
      </c>
      <c r="AB748" s="175" t="s">
        <v>44</v>
      </c>
      <c r="AC748" s="174">
        <v>5.2659676439999998</v>
      </c>
      <c r="AD748" s="152">
        <v>-3.1077708004999998E-4</v>
      </c>
      <c r="AE748" s="152">
        <v>-3.1077708004999998E-4</v>
      </c>
      <c r="AF748" s="178">
        <v>1.0652839999999999</v>
      </c>
      <c r="AG748" s="177">
        <v>40114.26036</v>
      </c>
      <c r="AH748" s="177">
        <v>38871.42108</v>
      </c>
      <c r="AI748" s="127">
        <v>0.27807048659</v>
      </c>
      <c r="AJ748" s="127">
        <v>0.21856010937000001</v>
      </c>
      <c r="AK748" s="127">
        <v>0</v>
      </c>
    </row>
    <row r="749" spans="1:37" ht="14.65" customHeight="1" x14ac:dyDescent="0.25">
      <c r="A749" s="39"/>
      <c r="B749" s="128">
        <v>15154441000115</v>
      </c>
      <c r="C749" s="124" t="s">
        <v>8331</v>
      </c>
      <c r="D749" s="121" t="s">
        <v>3274</v>
      </c>
      <c r="E749" s="125" t="s">
        <v>8273</v>
      </c>
      <c r="F749" s="125" t="s">
        <v>112</v>
      </c>
      <c r="G749" s="125" t="s">
        <v>164</v>
      </c>
      <c r="H749" s="126">
        <v>10000</v>
      </c>
      <c r="I749" s="126">
        <v>100</v>
      </c>
      <c r="J749" s="126">
        <v>1000</v>
      </c>
      <c r="K749" s="125" t="s">
        <v>210</v>
      </c>
      <c r="L749" s="125" t="s">
        <v>3314</v>
      </c>
      <c r="M749" s="152">
        <v>9.5999999999999992E-3</v>
      </c>
      <c r="N749" s="127" t="s">
        <v>44</v>
      </c>
      <c r="O749" s="154">
        <v>41145</v>
      </c>
      <c r="P749" s="152">
        <v>5.1237538789999995E-2</v>
      </c>
      <c r="Q749" s="152">
        <v>0.12524229699</v>
      </c>
      <c r="R749" s="152">
        <v>0.10125534026000001</v>
      </c>
      <c r="S749" s="152">
        <v>0.31854872171999998</v>
      </c>
      <c r="T749" s="152">
        <v>0.31856293271999997</v>
      </c>
      <c r="U749" s="152">
        <v>4.8525993772999998</v>
      </c>
      <c r="V749" s="152">
        <v>3.0701245705000004</v>
      </c>
      <c r="W749" s="152">
        <v>0.88336823672999998</v>
      </c>
      <c r="X749" s="152">
        <v>1.2645706101</v>
      </c>
      <c r="Y749" s="152">
        <v>0.75952326463000008</v>
      </c>
      <c r="Z749" s="152">
        <v>0.12778006843</v>
      </c>
      <c r="AA749" s="152">
        <v>0.18809361458000001</v>
      </c>
      <c r="AB749" s="175">
        <v>-3.0940125318999999E-2</v>
      </c>
      <c r="AC749" s="174">
        <v>5.1283564981E-2</v>
      </c>
      <c r="AD749" s="152">
        <v>-0.12732594059999999</v>
      </c>
      <c r="AE749" s="152">
        <v>-0.42984708486000001</v>
      </c>
      <c r="AF749" s="178">
        <v>2.7967181299999999</v>
      </c>
      <c r="AG749" s="177">
        <v>1149809.6257</v>
      </c>
      <c r="AH749" s="177">
        <v>51753.582340000001</v>
      </c>
      <c r="AI749" s="127">
        <v>0</v>
      </c>
      <c r="AJ749" s="127">
        <v>0</v>
      </c>
      <c r="AK749" s="127">
        <v>0</v>
      </c>
    </row>
    <row r="750" spans="1:37" ht="14.65" customHeight="1" x14ac:dyDescent="0.25">
      <c r="A750" s="39"/>
      <c r="B750" s="128">
        <v>14507699000195</v>
      </c>
      <c r="C750" s="124" t="s">
        <v>8332</v>
      </c>
      <c r="D750" s="121"/>
      <c r="E750" s="125" t="s">
        <v>8273</v>
      </c>
      <c r="F750" s="125" t="s">
        <v>112</v>
      </c>
      <c r="G750" s="125" t="s">
        <v>113</v>
      </c>
      <c r="H750" s="126">
        <v>10000</v>
      </c>
      <c r="I750" s="126">
        <v>100</v>
      </c>
      <c r="J750" s="126">
        <v>1000</v>
      </c>
      <c r="K750" s="125" t="s">
        <v>7604</v>
      </c>
      <c r="L750" s="125" t="s">
        <v>7605</v>
      </c>
      <c r="M750" s="152">
        <v>9.5999999999999992E-3</v>
      </c>
      <c r="N750" s="127" t="s">
        <v>44</v>
      </c>
      <c r="O750" s="154">
        <v>40890</v>
      </c>
      <c r="P750" s="152">
        <v>5.0541500434999997E-2</v>
      </c>
      <c r="Q750" s="152">
        <v>0.12969786431999999</v>
      </c>
      <c r="R750" s="152">
        <v>4.9221401114000002E-2</v>
      </c>
      <c r="S750" s="152">
        <v>0.23826545535000002</v>
      </c>
      <c r="T750" s="152">
        <v>0.16469787753999998</v>
      </c>
      <c r="U750" s="152">
        <v>4.7866790508000001</v>
      </c>
      <c r="V750" s="152">
        <v>3.1793460322999998</v>
      </c>
      <c r="W750" s="152">
        <v>0.42941559624999998</v>
      </c>
      <c r="X750" s="152">
        <v>0.94586313397999999</v>
      </c>
      <c r="Y750" s="152">
        <v>0.39267553370000002</v>
      </c>
      <c r="Z750" s="152">
        <v>0.14376633800999999</v>
      </c>
      <c r="AA750" s="152">
        <v>0.20944326279999997</v>
      </c>
      <c r="AB750" s="175">
        <v>-0.34215752433000002</v>
      </c>
      <c r="AC750" s="174">
        <v>-7.7286787105999996E-2</v>
      </c>
      <c r="AD750" s="152">
        <v>-0.15098054299999999</v>
      </c>
      <c r="AE750" s="152">
        <v>-0.45884555589999998</v>
      </c>
      <c r="AF750" s="178">
        <v>2.0029309400000002</v>
      </c>
      <c r="AG750" s="177">
        <v>681507.23436999996</v>
      </c>
      <c r="AH750" s="177">
        <v>-51923.429230000002</v>
      </c>
      <c r="AI750" s="127">
        <v>0</v>
      </c>
      <c r="AJ750" s="127">
        <v>0</v>
      </c>
      <c r="AK750" s="127">
        <v>0</v>
      </c>
    </row>
    <row r="751" spans="1:37" ht="14.65" customHeight="1" x14ac:dyDescent="0.25">
      <c r="A751" s="39"/>
      <c r="B751" s="128">
        <v>10646888000198</v>
      </c>
      <c r="C751" s="124" t="s">
        <v>8333</v>
      </c>
      <c r="D751" s="121" t="s">
        <v>3266</v>
      </c>
      <c r="E751" s="125" t="s">
        <v>8273</v>
      </c>
      <c r="F751" s="125" t="s">
        <v>160</v>
      </c>
      <c r="G751" s="125" t="s">
        <v>3305</v>
      </c>
      <c r="H751" s="126">
        <v>20000</v>
      </c>
      <c r="I751" s="126">
        <v>100</v>
      </c>
      <c r="J751" s="126">
        <v>2000</v>
      </c>
      <c r="K751" s="125" t="s">
        <v>211</v>
      </c>
      <c r="L751" s="125" t="s">
        <v>211</v>
      </c>
      <c r="M751" s="152">
        <v>5.0000000000000001E-3</v>
      </c>
      <c r="N751" s="127" t="s">
        <v>44</v>
      </c>
      <c r="O751" s="154">
        <v>39996</v>
      </c>
      <c r="P751" s="152">
        <v>1.0584050527999999E-2</v>
      </c>
      <c r="Q751" s="152">
        <v>4.2092398306999998E-2</v>
      </c>
      <c r="R751" s="152">
        <v>0.1156862065</v>
      </c>
      <c r="S751" s="152">
        <v>0.26755344077999998</v>
      </c>
      <c r="T751" s="152">
        <v>0.43041609835000005</v>
      </c>
      <c r="U751" s="152">
        <v>1.0023931322999999</v>
      </c>
      <c r="V751" s="152">
        <v>1.0318311735000001</v>
      </c>
      <c r="W751" s="152">
        <v>1.0092654864999999</v>
      </c>
      <c r="X751" s="152">
        <v>1.062130201</v>
      </c>
      <c r="Y751" s="152">
        <v>1.0262055204</v>
      </c>
      <c r="Z751" s="152">
        <v>1.3237425488999998E-3</v>
      </c>
      <c r="AA751" s="152">
        <v>3.6339146837000001E-3</v>
      </c>
      <c r="AB751" s="175">
        <v>0.83955161717000004</v>
      </c>
      <c r="AC751" s="174">
        <v>0.28191021493000001</v>
      </c>
      <c r="AD751" s="152">
        <v>-1.0225813556E-4</v>
      </c>
      <c r="AE751" s="152">
        <v>-1.8304227892000001E-2</v>
      </c>
      <c r="AF751" s="178">
        <v>4.2462660000000003</v>
      </c>
      <c r="AG751" s="177">
        <v>2625013.2971999999</v>
      </c>
      <c r="AH751" s="177">
        <v>78919.380820000006</v>
      </c>
      <c r="AI751" s="127">
        <v>0.17019523171000001</v>
      </c>
      <c r="AJ751" s="127">
        <v>0.65261332800000005</v>
      </c>
      <c r="AK751" s="127">
        <v>0</v>
      </c>
    </row>
    <row r="752" spans="1:37" ht="14.65" customHeight="1" x14ac:dyDescent="0.25">
      <c r="A752" s="39"/>
      <c r="B752" s="128">
        <v>9181287000178</v>
      </c>
      <c r="C752" s="124" t="s">
        <v>8334</v>
      </c>
      <c r="D752" s="121" t="s">
        <v>3267</v>
      </c>
      <c r="E752" s="125" t="s">
        <v>8273</v>
      </c>
      <c r="F752" s="125" t="s">
        <v>160</v>
      </c>
      <c r="G752" s="125" t="s">
        <v>3324</v>
      </c>
      <c r="H752" s="126">
        <v>200000</v>
      </c>
      <c r="I752" s="126">
        <v>100</v>
      </c>
      <c r="J752" s="126">
        <v>20000</v>
      </c>
      <c r="K752" s="125" t="s">
        <v>211</v>
      </c>
      <c r="L752" s="125" t="s">
        <v>211</v>
      </c>
      <c r="M752" s="152">
        <v>2E-3</v>
      </c>
      <c r="N752" s="127" t="s">
        <v>44</v>
      </c>
      <c r="O752" s="154">
        <v>39631</v>
      </c>
      <c r="P752" s="152">
        <v>1.0590201193E-2</v>
      </c>
      <c r="Q752" s="152">
        <v>4.2467535386000003E-2</v>
      </c>
      <c r="R752" s="152">
        <v>0.11647151348</v>
      </c>
      <c r="S752" s="152">
        <v>0.26195643102999999</v>
      </c>
      <c r="T752" s="152">
        <v>0.43085512097000001</v>
      </c>
      <c r="U752" s="152">
        <v>1.0029756487999999</v>
      </c>
      <c r="V752" s="152">
        <v>1.0410270887999999</v>
      </c>
      <c r="W752" s="152">
        <v>1.0161166337</v>
      </c>
      <c r="X752" s="152">
        <v>1.0399112639000001</v>
      </c>
      <c r="Y752" s="152">
        <v>1.0272522457</v>
      </c>
      <c r="Z752" s="152">
        <v>1.1796926962E-3</v>
      </c>
      <c r="AA752" s="152">
        <v>2.3956072756999998E-3</v>
      </c>
      <c r="AB752" s="175">
        <v>1.7680147372999999</v>
      </c>
      <c r="AC752" s="174">
        <v>0.22527916155</v>
      </c>
      <c r="AD752" s="152">
        <v>0</v>
      </c>
      <c r="AE752" s="152">
        <v>-3.1459497520000003E-3</v>
      </c>
      <c r="AF752" s="178">
        <v>4.7329840000000001</v>
      </c>
      <c r="AG752" s="177">
        <v>530387.46120999998</v>
      </c>
      <c r="AH752" s="177">
        <v>-101945.28443</v>
      </c>
      <c r="AI752" s="127">
        <v>9.7077090175999997E-2</v>
      </c>
      <c r="AJ752" s="127">
        <v>0.35740829591999995</v>
      </c>
      <c r="AK752" s="127">
        <v>0</v>
      </c>
    </row>
    <row r="753" spans="1:37" ht="14.65" customHeight="1" x14ac:dyDescent="0.25">
      <c r="A753" s="39"/>
      <c r="B753" s="128">
        <v>30068195000172</v>
      </c>
      <c r="C753" s="124" t="s">
        <v>8335</v>
      </c>
      <c r="D753" s="121"/>
      <c r="E753" s="125" t="s">
        <v>8273</v>
      </c>
      <c r="F753" s="125" t="s">
        <v>160</v>
      </c>
      <c r="G753" s="125" t="s">
        <v>6802</v>
      </c>
      <c r="H753" s="126">
        <v>250000</v>
      </c>
      <c r="I753" s="126">
        <v>0.01</v>
      </c>
      <c r="J753" s="126">
        <v>0.01</v>
      </c>
      <c r="K753" s="125" t="s">
        <v>211</v>
      </c>
      <c r="L753" s="125" t="s">
        <v>211</v>
      </c>
      <c r="M753" s="152">
        <v>9.0000000000000011E-3</v>
      </c>
      <c r="N753" s="127" t="s">
        <v>44</v>
      </c>
      <c r="O753" s="154">
        <v>43833</v>
      </c>
      <c r="P753" s="152">
        <v>9.2765646895999997E-3</v>
      </c>
      <c r="Q753" s="152">
        <v>3.5527889966000002E-2</v>
      </c>
      <c r="R753" s="152">
        <v>9.7976378645000001E-2</v>
      </c>
      <c r="S753" s="152">
        <v>0.21204002039</v>
      </c>
      <c r="T753" s="152">
        <v>0.34976865249</v>
      </c>
      <c r="U753" s="152">
        <v>0.87856390254999994</v>
      </c>
      <c r="V753" s="152">
        <v>0.87091222810000002</v>
      </c>
      <c r="W753" s="152">
        <v>0.85476203647999993</v>
      </c>
      <c r="X753" s="152">
        <v>0.84175374027000005</v>
      </c>
      <c r="Y753" s="152">
        <v>0.83392448247999995</v>
      </c>
      <c r="Z753" s="152">
        <v>7.1223573324000005E-4</v>
      </c>
      <c r="AA753" s="152">
        <v>2.4093394406999999E-3</v>
      </c>
      <c r="AB753" s="175">
        <v>-151.37998008</v>
      </c>
      <c r="AC753" s="174">
        <v>-61.094466896999997</v>
      </c>
      <c r="AD753" s="152">
        <v>0</v>
      </c>
      <c r="AE753" s="152">
        <v>0</v>
      </c>
      <c r="AF753" s="178">
        <v>1456.4522489999999</v>
      </c>
      <c r="AG753" s="177">
        <v>224176.72154</v>
      </c>
      <c r="AH753" s="177">
        <v>-124161.18278</v>
      </c>
      <c r="AI753" s="127">
        <v>0</v>
      </c>
      <c r="AJ753" s="127">
        <v>0</v>
      </c>
      <c r="AK753" s="127">
        <v>0</v>
      </c>
    </row>
    <row r="754" spans="1:37" ht="14.65" customHeight="1" x14ac:dyDescent="0.25">
      <c r="A754" s="39"/>
      <c r="B754" s="128">
        <v>9548729000171</v>
      </c>
      <c r="C754" s="124" t="s">
        <v>8336</v>
      </c>
      <c r="D754" s="121" t="s">
        <v>3266</v>
      </c>
      <c r="E754" s="125" t="s">
        <v>8273</v>
      </c>
      <c r="F754" s="125" t="s">
        <v>160</v>
      </c>
      <c r="G754" s="125" t="s">
        <v>3324</v>
      </c>
      <c r="H754" s="126">
        <v>100</v>
      </c>
      <c r="I754" s="126">
        <v>0.01</v>
      </c>
      <c r="J754" s="126">
        <v>10</v>
      </c>
      <c r="K754" s="125" t="s">
        <v>219</v>
      </c>
      <c r="L754" s="125" t="s">
        <v>219</v>
      </c>
      <c r="M754" s="152">
        <v>0.01</v>
      </c>
      <c r="N754" s="127" t="s">
        <v>44</v>
      </c>
      <c r="O754" s="154">
        <v>40987</v>
      </c>
      <c r="P754" s="152">
        <v>1.6764323505000001E-2</v>
      </c>
      <c r="Q754" s="152">
        <v>4.5819380572000003E-2</v>
      </c>
      <c r="R754" s="152">
        <v>8.1680607848999998E-2</v>
      </c>
      <c r="S754" s="152">
        <v>0.16251318835</v>
      </c>
      <c r="T754" s="152">
        <v>0.26447429449000004</v>
      </c>
      <c r="U754" s="152">
        <v>1.5877137685</v>
      </c>
      <c r="V754" s="152">
        <v>1.1231924795000001</v>
      </c>
      <c r="W754" s="152">
        <v>0.71259505272000001</v>
      </c>
      <c r="X754" s="152">
        <v>0.6451427607300001</v>
      </c>
      <c r="Y754" s="152">
        <v>0.63056419604000002</v>
      </c>
      <c r="Z754" s="152">
        <v>2.2826420662000003E-2</v>
      </c>
      <c r="AA754" s="152">
        <v>3.2982455816999996E-2</v>
      </c>
      <c r="AB754" s="175">
        <v>-1.2910955822000001</v>
      </c>
      <c r="AC754" s="174">
        <v>-0.29213516394</v>
      </c>
      <c r="AD754" s="152">
        <v>-1.8978739676999999E-2</v>
      </c>
      <c r="AE754" s="152">
        <v>-0.1187426016</v>
      </c>
      <c r="AF754" s="178">
        <v>2.8107859999999998</v>
      </c>
      <c r="AG754" s="177">
        <v>99470.500119999997</v>
      </c>
      <c r="AH754" s="177">
        <v>-30571.390289999999</v>
      </c>
      <c r="AI754" s="127">
        <v>0</v>
      </c>
      <c r="AJ754" s="127">
        <v>0</v>
      </c>
      <c r="AK754" s="127">
        <v>0</v>
      </c>
    </row>
    <row r="755" spans="1:37" ht="14.65" customHeight="1" x14ac:dyDescent="0.25">
      <c r="A755" s="39"/>
      <c r="B755" s="128">
        <v>5114716000133</v>
      </c>
      <c r="C755" s="124" t="s">
        <v>8337</v>
      </c>
      <c r="D755" s="121"/>
      <c r="E755" s="125" t="s">
        <v>8273</v>
      </c>
      <c r="F755" s="125" t="s">
        <v>160</v>
      </c>
      <c r="G755" s="125" t="s">
        <v>6163</v>
      </c>
      <c r="H755" s="126">
        <v>0.01</v>
      </c>
      <c r="I755" s="126">
        <v>0.01</v>
      </c>
      <c r="J755" s="126">
        <v>0.02</v>
      </c>
      <c r="K755" s="125" t="s">
        <v>211</v>
      </c>
      <c r="L755" s="125" t="s">
        <v>211</v>
      </c>
      <c r="M755" s="152">
        <v>1.7000000000000001E-2</v>
      </c>
      <c r="N755" s="127" t="s">
        <v>44</v>
      </c>
      <c r="O755" s="154">
        <v>37676</v>
      </c>
      <c r="P755" s="152">
        <v>9.0061304709000006E-3</v>
      </c>
      <c r="Q755" s="152">
        <v>3.4297416873000003E-2</v>
      </c>
      <c r="R755" s="152">
        <v>9.3572528466999996E-2</v>
      </c>
      <c r="S755" s="152">
        <v>0.20569432726999998</v>
      </c>
      <c r="T755" s="152">
        <v>0.34197991977999997</v>
      </c>
      <c r="U755" s="152">
        <v>0.85295164730999995</v>
      </c>
      <c r="V755" s="152">
        <v>0.84074905025999991</v>
      </c>
      <c r="W755" s="152">
        <v>0.8163421234499999</v>
      </c>
      <c r="X755" s="152">
        <v>0.81656268952</v>
      </c>
      <c r="Y755" s="152">
        <v>0.81535445096999992</v>
      </c>
      <c r="Z755" s="152">
        <v>7.3248281580000005E-4</v>
      </c>
      <c r="AA755" s="152">
        <v>2.3891566173000001E-3</v>
      </c>
      <c r="AB755" s="175">
        <v>-281.54367572000001</v>
      </c>
      <c r="AC755" s="174">
        <v>-31.562713939999998</v>
      </c>
      <c r="AD755" s="152">
        <v>0</v>
      </c>
      <c r="AE755" s="152">
        <v>0</v>
      </c>
      <c r="AF755" s="178">
        <v>4.8221189999999998</v>
      </c>
      <c r="AG755" s="177">
        <v>6473589.1507000001</v>
      </c>
      <c r="AH755" s="177">
        <v>-1113450.7124999999</v>
      </c>
      <c r="AI755" s="127">
        <v>0</v>
      </c>
      <c r="AJ755" s="127">
        <v>0.15079750961999999</v>
      </c>
      <c r="AK755" s="127">
        <v>0</v>
      </c>
    </row>
    <row r="756" spans="1:37" ht="14.65" customHeight="1" x14ac:dyDescent="0.25">
      <c r="A756" s="39"/>
      <c r="B756" s="128">
        <v>23361125000142</v>
      </c>
      <c r="C756" s="124" t="s">
        <v>8338</v>
      </c>
      <c r="D756" s="121"/>
      <c r="E756" s="125" t="s">
        <v>8273</v>
      </c>
      <c r="F756" s="125" t="s">
        <v>160</v>
      </c>
      <c r="G756" s="125" t="s">
        <v>6802</v>
      </c>
      <c r="H756" s="126">
        <v>500000</v>
      </c>
      <c r="I756" s="126">
        <v>1</v>
      </c>
      <c r="J756" s="126">
        <v>0.01</v>
      </c>
      <c r="K756" s="125" t="s">
        <v>211</v>
      </c>
      <c r="L756" s="125" t="s">
        <v>211</v>
      </c>
      <c r="M756" s="152">
        <v>4.0000000000000001E-3</v>
      </c>
      <c r="N756" s="127" t="s">
        <v>44</v>
      </c>
      <c r="O756" s="154">
        <v>42807</v>
      </c>
      <c r="P756" s="152">
        <v>9.6860243629999995E-3</v>
      </c>
      <c r="Q756" s="152">
        <v>3.7228274629999995E-2</v>
      </c>
      <c r="R756" s="152">
        <v>0.10357241058</v>
      </c>
      <c r="S756" s="152">
        <v>0.22440932168</v>
      </c>
      <c r="T756" s="152">
        <v>0.37048202732000002</v>
      </c>
      <c r="U756" s="152">
        <v>0.91734296576999996</v>
      </c>
      <c r="V756" s="152">
        <v>0.91259457393999999</v>
      </c>
      <c r="W756" s="152">
        <v>0.90358273919999998</v>
      </c>
      <c r="X756" s="152">
        <v>0.89085723311999998</v>
      </c>
      <c r="Y756" s="152">
        <v>0.88330966969000002</v>
      </c>
      <c r="Z756" s="152">
        <v>7.1240051828000005E-4</v>
      </c>
      <c r="AA756" s="152">
        <v>2.0490316559999998E-3</v>
      </c>
      <c r="AB756" s="175">
        <v>-100.49128558</v>
      </c>
      <c r="AC756" s="174">
        <v>-32.231429466999998</v>
      </c>
      <c r="AD756" s="152">
        <v>0</v>
      </c>
      <c r="AE756" s="152">
        <v>0</v>
      </c>
      <c r="AF756" s="178">
        <v>1.782009</v>
      </c>
      <c r="AG756" s="177">
        <v>1620942.7988</v>
      </c>
      <c r="AH756" s="177">
        <v>65900.324898999999</v>
      </c>
      <c r="AI756" s="127">
        <v>0</v>
      </c>
      <c r="AJ756" s="127">
        <v>0</v>
      </c>
      <c r="AK756" s="127">
        <v>0</v>
      </c>
    </row>
    <row r="757" spans="1:37" ht="14.65" customHeight="1" x14ac:dyDescent="0.25">
      <c r="A757" s="39"/>
      <c r="B757" s="128">
        <v>16916063000122</v>
      </c>
      <c r="C757" s="124" t="s">
        <v>8339</v>
      </c>
      <c r="D757" s="121"/>
      <c r="E757" s="125" t="s">
        <v>8273</v>
      </c>
      <c r="F757" s="125" t="s">
        <v>160</v>
      </c>
      <c r="G757" s="125" t="s">
        <v>3328</v>
      </c>
      <c r="H757" s="126">
        <v>500000</v>
      </c>
      <c r="I757" s="126">
        <v>100</v>
      </c>
      <c r="J757" s="126">
        <v>0.02</v>
      </c>
      <c r="K757" s="125" t="s">
        <v>211</v>
      </c>
      <c r="L757" s="125" t="s">
        <v>211</v>
      </c>
      <c r="M757" s="152">
        <v>4.0000000000000001E-3</v>
      </c>
      <c r="N757" s="127" t="s">
        <v>44</v>
      </c>
      <c r="O757" s="154">
        <v>41360</v>
      </c>
      <c r="P757" s="152">
        <v>1.0078450214000001E-2</v>
      </c>
      <c r="Q757" s="152">
        <v>3.9238859265000002E-2</v>
      </c>
      <c r="R757" s="152">
        <v>0.10943235704</v>
      </c>
      <c r="S757" s="152">
        <v>0.24087658137999998</v>
      </c>
      <c r="T757" s="152">
        <v>0.40074845000999998</v>
      </c>
      <c r="U757" s="152">
        <v>0.95450879153000001</v>
      </c>
      <c r="V757" s="152">
        <v>0.96188100061000004</v>
      </c>
      <c r="W757" s="152">
        <v>0.95470587558000009</v>
      </c>
      <c r="X757" s="152">
        <v>0.95622874844999994</v>
      </c>
      <c r="Y757" s="152">
        <v>0.95547139916000001</v>
      </c>
      <c r="Z757" s="152">
        <v>7.6230785567999999E-4</v>
      </c>
      <c r="AA757" s="152">
        <v>2.3710991750999998E-3</v>
      </c>
      <c r="AB757" s="175">
        <v>-15.862302297999999</v>
      </c>
      <c r="AC757" s="174">
        <v>-5.0243677887000002</v>
      </c>
      <c r="AD757" s="152">
        <v>0</v>
      </c>
      <c r="AE757" s="152">
        <v>-4.2894839736000003E-3</v>
      </c>
      <c r="AF757" s="178">
        <v>2.8297569999999999</v>
      </c>
      <c r="AG757" s="177">
        <v>8335742.8557000002</v>
      </c>
      <c r="AH757" s="177">
        <v>-1011123.9105999999</v>
      </c>
      <c r="AI757" s="127">
        <v>0</v>
      </c>
      <c r="AJ757" s="127">
        <v>0.11421693734999999</v>
      </c>
      <c r="AK757" s="127">
        <v>0</v>
      </c>
    </row>
    <row r="758" spans="1:37" ht="14.65" customHeight="1" x14ac:dyDescent="0.25">
      <c r="A758" s="39"/>
      <c r="B758" s="128">
        <v>17502869000137</v>
      </c>
      <c r="C758" s="124" t="s">
        <v>8340</v>
      </c>
      <c r="D758" s="121" t="s">
        <v>3310</v>
      </c>
      <c r="E758" s="125" t="s">
        <v>8273</v>
      </c>
      <c r="F758" s="125" t="s">
        <v>160</v>
      </c>
      <c r="G758" s="125" t="s">
        <v>3328</v>
      </c>
      <c r="H758" s="126">
        <v>1000</v>
      </c>
      <c r="I758" s="126">
        <v>100</v>
      </c>
      <c r="J758" s="126">
        <v>0.02</v>
      </c>
      <c r="K758" s="125" t="s">
        <v>211</v>
      </c>
      <c r="L758" s="125" t="s">
        <v>211</v>
      </c>
      <c r="M758" s="152">
        <v>1.4999999999999999E-2</v>
      </c>
      <c r="N758" s="127" t="s">
        <v>44</v>
      </c>
      <c r="O758" s="154">
        <v>41428</v>
      </c>
      <c r="P758" s="152">
        <v>9.1973557081999995E-3</v>
      </c>
      <c r="Q758" s="152">
        <v>3.5572750530000002E-2</v>
      </c>
      <c r="R758" s="152">
        <v>9.7352450548E-2</v>
      </c>
      <c r="S758" s="152">
        <v>0.21400384133</v>
      </c>
      <c r="T758" s="152">
        <v>0.35551073486999996</v>
      </c>
      <c r="U758" s="152">
        <v>0.87106218676000002</v>
      </c>
      <c r="V758" s="152">
        <v>0.87201191666</v>
      </c>
      <c r="W758" s="152">
        <v>0.84931878518000004</v>
      </c>
      <c r="X758" s="152">
        <v>0.84954969133000002</v>
      </c>
      <c r="Y758" s="152">
        <v>0.84761485477999998</v>
      </c>
      <c r="Z758" s="152">
        <v>7.6228087338999992E-4</v>
      </c>
      <c r="AA758" s="152">
        <v>2.3847481023E-3</v>
      </c>
      <c r="AB758" s="175">
        <v>-52.739515724</v>
      </c>
      <c r="AC758" s="174">
        <v>-18.110445589000001</v>
      </c>
      <c r="AD758" s="152">
        <v>0</v>
      </c>
      <c r="AE758" s="152">
        <v>-5.0625815657999998E-3</v>
      </c>
      <c r="AF758" s="178">
        <v>2.453713</v>
      </c>
      <c r="AG758" s="177">
        <v>4618200.5696</v>
      </c>
      <c r="AH758" s="177">
        <v>66431.836874000001</v>
      </c>
      <c r="AI758" s="127">
        <v>0</v>
      </c>
      <c r="AJ758" s="127">
        <v>0.11420820206</v>
      </c>
      <c r="AK758" s="127">
        <v>0</v>
      </c>
    </row>
    <row r="759" spans="1:37" ht="14.65" customHeight="1" x14ac:dyDescent="0.25">
      <c r="A759" s="39"/>
      <c r="B759" s="128">
        <v>10551370000170</v>
      </c>
      <c r="C759" s="124" t="s">
        <v>8341</v>
      </c>
      <c r="D759" s="121"/>
      <c r="E759" s="125" t="s">
        <v>8273</v>
      </c>
      <c r="F759" s="125" t="s">
        <v>160</v>
      </c>
      <c r="G759" s="125" t="s">
        <v>3328</v>
      </c>
      <c r="H759" s="126">
        <v>1000</v>
      </c>
      <c r="I759" s="126">
        <v>100</v>
      </c>
      <c r="J759" s="126">
        <v>0.02</v>
      </c>
      <c r="K759" s="125" t="s">
        <v>211</v>
      </c>
      <c r="L759" s="125" t="s">
        <v>211</v>
      </c>
      <c r="M759" s="152">
        <v>1.3000000000000001E-2</v>
      </c>
      <c r="N759" s="127" t="s">
        <v>44</v>
      </c>
      <c r="O759" s="154">
        <v>41526</v>
      </c>
      <c r="P759" s="152">
        <v>9.3596849329000004E-3</v>
      </c>
      <c r="Q759" s="152">
        <v>3.6246773996000001E-2</v>
      </c>
      <c r="R759" s="152">
        <v>9.9558535010000004E-2</v>
      </c>
      <c r="S759" s="152">
        <v>0.21888489218000001</v>
      </c>
      <c r="T759" s="152">
        <v>0.36367928648999998</v>
      </c>
      <c r="U759" s="152">
        <v>0.88643604571000001</v>
      </c>
      <c r="V759" s="152">
        <v>0.88853457755999998</v>
      </c>
      <c r="W759" s="152">
        <v>0.86856502875000008</v>
      </c>
      <c r="X759" s="152">
        <v>0.86892642406999998</v>
      </c>
      <c r="Y759" s="152">
        <v>0.86709045710999999</v>
      </c>
      <c r="Z759" s="152">
        <v>7.6254625665000009E-4</v>
      </c>
      <c r="AA759" s="152">
        <v>2.4149174169000001E-3</v>
      </c>
      <c r="AB759" s="175">
        <v>-46.01162326</v>
      </c>
      <c r="AC759" s="174">
        <v>-15.300137653</v>
      </c>
      <c r="AD759" s="152">
        <v>0</v>
      </c>
      <c r="AE759" s="152">
        <v>-4.9201241990000002E-3</v>
      </c>
      <c r="AF759" s="178">
        <v>2.4665439999999998</v>
      </c>
      <c r="AG759" s="177">
        <v>13233676.751</v>
      </c>
      <c r="AH759" s="177">
        <v>-760336.78737999999</v>
      </c>
      <c r="AI759" s="127">
        <v>0</v>
      </c>
      <c r="AJ759" s="127">
        <v>0.11424042607000001</v>
      </c>
      <c r="AK759" s="127">
        <v>0</v>
      </c>
    </row>
    <row r="760" spans="1:37" ht="14.65" customHeight="1" x14ac:dyDescent="0.25">
      <c r="A760" s="39"/>
      <c r="B760" s="128">
        <v>8046355000123</v>
      </c>
      <c r="C760" s="124" t="s">
        <v>8342</v>
      </c>
      <c r="D760" s="121" t="s">
        <v>3268</v>
      </c>
      <c r="E760" s="125" t="s">
        <v>8273</v>
      </c>
      <c r="F760" s="125" t="s">
        <v>112</v>
      </c>
      <c r="G760" s="125" t="s">
        <v>5291</v>
      </c>
      <c r="H760" s="126">
        <v>0.01</v>
      </c>
      <c r="I760" s="126">
        <v>0.01</v>
      </c>
      <c r="J760" s="126">
        <v>0.01</v>
      </c>
      <c r="K760" s="125" t="s">
        <v>212</v>
      </c>
      <c r="L760" s="125" t="s">
        <v>219</v>
      </c>
      <c r="M760" s="152">
        <v>0.02</v>
      </c>
      <c r="N760" s="127" t="s">
        <v>7721</v>
      </c>
      <c r="O760" s="154">
        <v>39114</v>
      </c>
      <c r="P760" s="152">
        <v>3.4230051731000001E-2</v>
      </c>
      <c r="Q760" s="152">
        <v>0.10891870162</v>
      </c>
      <c r="R760" s="152">
        <v>4.4393607083999996E-2</v>
      </c>
      <c r="S760" s="152">
        <v>0.20417769409000003</v>
      </c>
      <c r="T760" s="152">
        <v>9.2927531405E-2</v>
      </c>
      <c r="U760" s="152">
        <v>3.2418561008000002</v>
      </c>
      <c r="V760" s="152">
        <v>2.6699764383</v>
      </c>
      <c r="W760" s="152">
        <v>0.38729712736000005</v>
      </c>
      <c r="X760" s="152">
        <v>0.81054197862999999</v>
      </c>
      <c r="Y760" s="152">
        <v>0.22155943073000001</v>
      </c>
      <c r="Z760" s="152">
        <v>0.14353004009000001</v>
      </c>
      <c r="AA760" s="152">
        <v>0.27207050347</v>
      </c>
      <c r="AB760" s="175">
        <v>-0.37333069465000002</v>
      </c>
      <c r="AC760" s="174">
        <v>-9.0082815417000001E-2</v>
      </c>
      <c r="AD760" s="152">
        <v>-0.14175297885999999</v>
      </c>
      <c r="AE760" s="152">
        <v>-0.66571038290999995</v>
      </c>
      <c r="AF760" s="178">
        <v>1.758551</v>
      </c>
      <c r="AG760" s="177">
        <v>33082.419090000003</v>
      </c>
      <c r="AH760" s="177">
        <v>-11643.93175</v>
      </c>
      <c r="AI760" s="127">
        <v>0</v>
      </c>
      <c r="AJ760" s="127">
        <v>0</v>
      </c>
      <c r="AK760" s="127">
        <v>0</v>
      </c>
    </row>
    <row r="761" spans="1:37" ht="14.65" customHeight="1" x14ac:dyDescent="0.25">
      <c r="A761" s="39"/>
      <c r="B761" s="128">
        <v>1525057000177</v>
      </c>
      <c r="C761" s="124" t="s">
        <v>8343</v>
      </c>
      <c r="D761" s="121" t="s">
        <v>3310</v>
      </c>
      <c r="E761" s="125" t="s">
        <v>8273</v>
      </c>
      <c r="F761" s="125" t="s">
        <v>112</v>
      </c>
      <c r="G761" s="125" t="s">
        <v>6915</v>
      </c>
      <c r="H761" s="126">
        <v>0.01</v>
      </c>
      <c r="I761" s="126">
        <v>0.01</v>
      </c>
      <c r="J761" s="126">
        <v>0.01</v>
      </c>
      <c r="K761" s="125" t="s">
        <v>212</v>
      </c>
      <c r="L761" s="125" t="s">
        <v>219</v>
      </c>
      <c r="M761" s="152">
        <v>0.02</v>
      </c>
      <c r="N761" s="127" t="s">
        <v>44</v>
      </c>
      <c r="O761" s="154">
        <v>35445</v>
      </c>
      <c r="P761" s="152">
        <v>3.4333561685E-2</v>
      </c>
      <c r="Q761" s="152">
        <v>0.11416665775</v>
      </c>
      <c r="R761" s="152">
        <v>5.5938019899000005E-2</v>
      </c>
      <c r="S761" s="152">
        <v>0.24797805669999998</v>
      </c>
      <c r="T761" s="152">
        <v>0.19374829172999999</v>
      </c>
      <c r="U761" s="152">
        <v>3.2516593105</v>
      </c>
      <c r="V761" s="152">
        <v>2.7986221072999999</v>
      </c>
      <c r="W761" s="152">
        <v>0.48801248287999999</v>
      </c>
      <c r="X761" s="152">
        <v>0.98442009365999994</v>
      </c>
      <c r="Y761" s="152">
        <v>0.46193803465</v>
      </c>
      <c r="Z761" s="152">
        <v>0.14485553247999999</v>
      </c>
      <c r="AA761" s="152">
        <v>0.28619791424999996</v>
      </c>
      <c r="AB761" s="175">
        <v>-0.29604935369000002</v>
      </c>
      <c r="AC761" s="174">
        <v>-9.0907743686000006E-2</v>
      </c>
      <c r="AD761" s="152">
        <v>-0.13775371879000001</v>
      </c>
      <c r="AE761" s="152">
        <v>-0.66821264320999996</v>
      </c>
      <c r="AF761" s="178">
        <v>6.8788850000000004</v>
      </c>
      <c r="AG761" s="177">
        <v>79551.619569999995</v>
      </c>
      <c r="AH761" s="177">
        <v>-8910.0747100000008</v>
      </c>
      <c r="AI761" s="127">
        <v>0</v>
      </c>
      <c r="AJ761" s="127">
        <v>0</v>
      </c>
      <c r="AK761" s="127">
        <v>0</v>
      </c>
    </row>
    <row r="762" spans="1:37" ht="14.65" customHeight="1" x14ac:dyDescent="0.25">
      <c r="A762" s="39"/>
      <c r="B762" s="128">
        <v>5164370000188</v>
      </c>
      <c r="C762" s="124" t="s">
        <v>8344</v>
      </c>
      <c r="D762" s="121" t="s">
        <v>3310</v>
      </c>
      <c r="E762" s="125" t="s">
        <v>8273</v>
      </c>
      <c r="F762" s="125" t="s">
        <v>112</v>
      </c>
      <c r="G762" s="125" t="s">
        <v>5291</v>
      </c>
      <c r="H762" s="126">
        <v>0.01</v>
      </c>
      <c r="I762" s="126">
        <v>0.01</v>
      </c>
      <c r="J762" s="126">
        <v>0.01</v>
      </c>
      <c r="K762" s="125" t="s">
        <v>212</v>
      </c>
      <c r="L762" s="125" t="s">
        <v>219</v>
      </c>
      <c r="M762" s="152">
        <v>1.4999999999999999E-2</v>
      </c>
      <c r="N762" s="127" t="s">
        <v>44</v>
      </c>
      <c r="O762" s="154">
        <v>38608</v>
      </c>
      <c r="P762" s="152">
        <v>3.1612992143E-2</v>
      </c>
      <c r="Q762" s="152">
        <v>0.10717524933</v>
      </c>
      <c r="R762" s="152">
        <v>5.5138853719E-2</v>
      </c>
      <c r="S762" s="152">
        <v>0.26074097931000001</v>
      </c>
      <c r="T762" s="152">
        <v>0.19081262098999999</v>
      </c>
      <c r="U762" s="152">
        <v>2.9939998995000003</v>
      </c>
      <c r="V762" s="152">
        <v>2.6272383551000003</v>
      </c>
      <c r="W762" s="152">
        <v>0.48104042572</v>
      </c>
      <c r="X762" s="152">
        <v>1.0350861792999999</v>
      </c>
      <c r="Y762" s="152">
        <v>0.45493875758000002</v>
      </c>
      <c r="Z762" s="152">
        <v>0.14415639187000001</v>
      </c>
      <c r="AA762" s="152">
        <v>0.23268241299</v>
      </c>
      <c r="AB762" s="175">
        <v>-0.30319972819000002</v>
      </c>
      <c r="AC762" s="174">
        <v>-2.3052252932E-2</v>
      </c>
      <c r="AD762" s="152">
        <v>-0.13288867256</v>
      </c>
      <c r="AE762" s="152">
        <v>-0.47553409231999999</v>
      </c>
      <c r="AF762" s="178">
        <v>3.7500689999999999</v>
      </c>
      <c r="AG762" s="177">
        <v>20351.907309999999</v>
      </c>
      <c r="AH762" s="177">
        <v>-5581.1791700000003</v>
      </c>
      <c r="AI762" s="127">
        <v>0</v>
      </c>
      <c r="AJ762" s="127">
        <v>0</v>
      </c>
      <c r="AK762" s="127">
        <v>0</v>
      </c>
    </row>
    <row r="763" spans="1:37" ht="14.65" customHeight="1" x14ac:dyDescent="0.25">
      <c r="A763" s="39"/>
      <c r="B763" s="128">
        <v>68623479000156</v>
      </c>
      <c r="C763" s="124" t="s">
        <v>8345</v>
      </c>
      <c r="D763" s="121" t="s">
        <v>3310</v>
      </c>
      <c r="E763" s="125" t="s">
        <v>8273</v>
      </c>
      <c r="F763" s="125" t="s">
        <v>160</v>
      </c>
      <c r="G763" s="125" t="s">
        <v>3324</v>
      </c>
      <c r="H763" s="126">
        <v>0.01</v>
      </c>
      <c r="I763" s="126">
        <v>0.01</v>
      </c>
      <c r="J763" s="126">
        <v>0.01</v>
      </c>
      <c r="K763" s="125" t="s">
        <v>211</v>
      </c>
      <c r="L763" s="125" t="s">
        <v>211</v>
      </c>
      <c r="M763" s="152">
        <v>1.4999999999999999E-2</v>
      </c>
      <c r="N763" s="127" t="s">
        <v>44</v>
      </c>
      <c r="O763" s="154">
        <v>33905</v>
      </c>
      <c r="P763" s="152">
        <v>9.5838243359999999E-3</v>
      </c>
      <c r="Q763" s="152">
        <v>3.8102897428E-2</v>
      </c>
      <c r="R763" s="152">
        <v>0.10185608586</v>
      </c>
      <c r="S763" s="152">
        <v>0.22952790489000002</v>
      </c>
      <c r="T763" s="152">
        <v>0.37609522116999999</v>
      </c>
      <c r="U763" s="152">
        <v>0.90766381648000005</v>
      </c>
      <c r="V763" s="152">
        <v>0.93403462260000003</v>
      </c>
      <c r="W763" s="152">
        <v>0.88860924015999998</v>
      </c>
      <c r="X763" s="152">
        <v>0.91117691879999996</v>
      </c>
      <c r="Y763" s="152">
        <v>0.89669274372999996</v>
      </c>
      <c r="Z763" s="152">
        <v>1.2371297517E-3</v>
      </c>
      <c r="AA763" s="152">
        <v>1.0586313727E-2</v>
      </c>
      <c r="AB763" s="175">
        <v>-11.319094573999999</v>
      </c>
      <c r="AC763" s="174">
        <v>-1.7165797835000001</v>
      </c>
      <c r="AD763" s="152">
        <v>-4.8878418337999999E-5</v>
      </c>
      <c r="AE763" s="152">
        <v>-4.4984826326000003E-2</v>
      </c>
      <c r="AF763" s="178">
        <v>8.4457280000000008</v>
      </c>
      <c r="AG763" s="177">
        <v>583852.52368999994</v>
      </c>
      <c r="AH763" s="177">
        <v>-47183.927020000003</v>
      </c>
      <c r="AI763" s="127">
        <v>0.13064887080000001</v>
      </c>
      <c r="AJ763" s="127">
        <v>0.34623650787000004</v>
      </c>
      <c r="AK763" s="127">
        <v>0</v>
      </c>
    </row>
    <row r="764" spans="1:37" ht="14.65" customHeight="1" x14ac:dyDescent="0.25">
      <c r="A764" s="39"/>
      <c r="B764" s="128">
        <v>5114733000170</v>
      </c>
      <c r="C764" s="124" t="s">
        <v>8346</v>
      </c>
      <c r="D764" s="121"/>
      <c r="E764" s="125" t="s">
        <v>8273</v>
      </c>
      <c r="F764" s="125" t="s">
        <v>363</v>
      </c>
      <c r="G764" s="125" t="s">
        <v>363</v>
      </c>
      <c r="H764" s="126">
        <v>0.01</v>
      </c>
      <c r="I764" s="126">
        <v>0.01</v>
      </c>
      <c r="J764" s="126">
        <v>0.01</v>
      </c>
      <c r="K764" s="125" t="s">
        <v>212</v>
      </c>
      <c r="L764" s="125" t="s">
        <v>212</v>
      </c>
      <c r="M764" s="152">
        <v>8.0000000000000002E-3</v>
      </c>
      <c r="N764" s="127" t="s">
        <v>44</v>
      </c>
      <c r="O764" s="154">
        <v>38530</v>
      </c>
      <c r="P764" s="152">
        <v>-4.5669598694000006E-3</v>
      </c>
      <c r="Q764" s="152">
        <v>-6.9795447250000003E-2</v>
      </c>
      <c r="R764" s="152">
        <v>0.14882860066</v>
      </c>
      <c r="S764" s="152">
        <v>0.26305238364</v>
      </c>
      <c r="T764" s="152">
        <v>0.31825624500999999</v>
      </c>
      <c r="U764" s="152">
        <v>-0.43252714986000002</v>
      </c>
      <c r="V764" s="152">
        <v>-1.7109293159000001</v>
      </c>
      <c r="W764" s="152">
        <v>1.2984051825</v>
      </c>
      <c r="X764" s="152">
        <v>1.0442619624</v>
      </c>
      <c r="Y764" s="152">
        <v>0.75879205447000009</v>
      </c>
      <c r="Z764" s="152">
        <v>0.12941413551</v>
      </c>
      <c r="AA764" s="152">
        <v>0.15176692107</v>
      </c>
      <c r="AB764" s="175">
        <v>0.30452523788000002</v>
      </c>
      <c r="AC764" s="174">
        <v>-0.10819078</v>
      </c>
      <c r="AD764" s="152">
        <v>-8.1984141678999992E-2</v>
      </c>
      <c r="AE764" s="152">
        <v>-0.33405039317000002</v>
      </c>
      <c r="AF764" s="178">
        <v>4.0190390000000003</v>
      </c>
      <c r="AG764" s="177">
        <v>79886.091539999994</v>
      </c>
      <c r="AH764" s="177">
        <v>3451.6777900000002</v>
      </c>
      <c r="AI764" s="127">
        <v>0</v>
      </c>
      <c r="AJ764" s="127">
        <v>0</v>
      </c>
      <c r="AK764" s="127">
        <v>0</v>
      </c>
    </row>
    <row r="765" spans="1:37" ht="14.65" customHeight="1" x14ac:dyDescent="0.25">
      <c r="A765" s="39"/>
      <c r="B765" s="128">
        <v>5164361000197</v>
      </c>
      <c r="C765" s="124" t="s">
        <v>8347</v>
      </c>
      <c r="D765" s="121" t="s">
        <v>3266</v>
      </c>
      <c r="E765" s="125" t="s">
        <v>8273</v>
      </c>
      <c r="F765" s="125" t="s">
        <v>112</v>
      </c>
      <c r="G765" s="125" t="s">
        <v>6915</v>
      </c>
      <c r="H765" s="126">
        <v>0.01</v>
      </c>
      <c r="I765" s="126">
        <v>0.01</v>
      </c>
      <c r="J765" s="126">
        <v>0.01</v>
      </c>
      <c r="K765" s="125" t="s">
        <v>212</v>
      </c>
      <c r="L765" s="125" t="s">
        <v>219</v>
      </c>
      <c r="M765" s="152">
        <v>8.0000000000000002E-3</v>
      </c>
      <c r="N765" s="127" t="s">
        <v>44</v>
      </c>
      <c r="O765" s="154">
        <v>38608</v>
      </c>
      <c r="P765" s="152">
        <v>2.5136947428E-2</v>
      </c>
      <c r="Q765" s="152">
        <v>0.10517830193</v>
      </c>
      <c r="R765" s="152">
        <v>6.3738001586999993E-2</v>
      </c>
      <c r="S765" s="152">
        <v>0.29150600704999996</v>
      </c>
      <c r="T765" s="152">
        <v>0.23557837294999998</v>
      </c>
      <c r="U765" s="152">
        <v>2.380667345</v>
      </c>
      <c r="V765" s="152">
        <v>2.5782862246000002</v>
      </c>
      <c r="W765" s="152">
        <v>0.55606080559000004</v>
      </c>
      <c r="X765" s="152">
        <v>1.1572167899000001</v>
      </c>
      <c r="Y765" s="152">
        <v>0.56167003916000002</v>
      </c>
      <c r="Z765" s="152">
        <v>0.14548407436999999</v>
      </c>
      <c r="AA765" s="152">
        <v>0.26479267154999997</v>
      </c>
      <c r="AB765" s="175">
        <v>-0.24534752391</v>
      </c>
      <c r="AC765" s="174">
        <v>5.5668783414E-2</v>
      </c>
      <c r="AD765" s="152">
        <v>-0.12834387709</v>
      </c>
      <c r="AE765" s="152">
        <v>-0.61105420153000001</v>
      </c>
      <c r="AF765" s="178">
        <v>4.5228140000000003</v>
      </c>
      <c r="AG765" s="177">
        <v>39742.038780000003</v>
      </c>
      <c r="AH765" s="177">
        <v>-9328.2175100000004</v>
      </c>
      <c r="AI765" s="127">
        <v>0</v>
      </c>
      <c r="AJ765" s="127">
        <v>0</v>
      </c>
      <c r="AK765" s="127">
        <v>0</v>
      </c>
    </row>
    <row r="766" spans="1:37" ht="14.65" customHeight="1" x14ac:dyDescent="0.25">
      <c r="A766" s="39"/>
      <c r="B766" s="128">
        <v>40209029000100</v>
      </c>
      <c r="C766" s="124" t="s">
        <v>8348</v>
      </c>
      <c r="D766" s="121"/>
      <c r="E766" s="125" t="s">
        <v>8273</v>
      </c>
      <c r="F766" s="125" t="s">
        <v>112</v>
      </c>
      <c r="G766" s="125" t="s">
        <v>6915</v>
      </c>
      <c r="H766" s="126">
        <v>0.01</v>
      </c>
      <c r="I766" s="126">
        <v>0.01</v>
      </c>
      <c r="J766" s="126">
        <v>0.01</v>
      </c>
      <c r="K766" s="125" t="s">
        <v>212</v>
      </c>
      <c r="L766" s="125" t="s">
        <v>219</v>
      </c>
      <c r="M766" s="152">
        <v>8.0000000000000002E-3</v>
      </c>
      <c r="N766" s="127" t="s">
        <v>44</v>
      </c>
      <c r="O766" s="154">
        <v>44223</v>
      </c>
      <c r="P766" s="152">
        <v>9.105877011800001E-2</v>
      </c>
      <c r="Q766" s="152">
        <v>0.27456001548999998</v>
      </c>
      <c r="R766" s="152">
        <v>0.20494118450999999</v>
      </c>
      <c r="S766" s="152">
        <v>0.43636679166999998</v>
      </c>
      <c r="T766" s="152">
        <v>0.49323441905999998</v>
      </c>
      <c r="U766" s="152">
        <v>8.6239843211</v>
      </c>
      <c r="V766" s="152">
        <v>6.7304215102000002</v>
      </c>
      <c r="W766" s="152">
        <v>1.7879405899</v>
      </c>
      <c r="X766" s="152">
        <v>1.7322832659</v>
      </c>
      <c r="Y766" s="152">
        <v>1.1759780492</v>
      </c>
      <c r="Z766" s="152">
        <v>0.17605080636000001</v>
      </c>
      <c r="AA766" s="152">
        <v>0.22088864067</v>
      </c>
      <c r="AB766" s="175">
        <v>0.55808254035000004</v>
      </c>
      <c r="AC766" s="174">
        <v>-8.2263646189999998E-2</v>
      </c>
      <c r="AD766" s="152">
        <v>-0.1916573963</v>
      </c>
      <c r="AE766" s="152">
        <v>-0.30279082917</v>
      </c>
      <c r="AF766" s="178">
        <v>1276.126307</v>
      </c>
      <c r="AG766" s="177">
        <v>30729.213950000001</v>
      </c>
      <c r="AH766" s="177">
        <v>-181.91908000000001</v>
      </c>
      <c r="AI766" s="127">
        <v>0</v>
      </c>
      <c r="AJ766" s="127">
        <v>0</v>
      </c>
      <c r="AK766" s="127">
        <v>0</v>
      </c>
    </row>
    <row r="767" spans="1:37" ht="14.65" customHeight="1" x14ac:dyDescent="0.25">
      <c r="A767" s="39"/>
      <c r="B767" s="128">
        <v>56349290000138</v>
      </c>
      <c r="C767" s="124" t="s">
        <v>8349</v>
      </c>
      <c r="D767" s="121"/>
      <c r="E767" s="125" t="s">
        <v>8273</v>
      </c>
      <c r="F767" s="125" t="s">
        <v>160</v>
      </c>
      <c r="G767" s="125" t="s">
        <v>5584</v>
      </c>
      <c r="H767" s="126">
        <v>10000</v>
      </c>
      <c r="I767" s="126">
        <v>0.01</v>
      </c>
      <c r="J767" s="126">
        <v>0.01</v>
      </c>
      <c r="K767" s="125" t="s">
        <v>211</v>
      </c>
      <c r="L767" s="125" t="s">
        <v>211</v>
      </c>
      <c r="M767" s="152">
        <v>2E-3</v>
      </c>
      <c r="N767" s="127" t="s">
        <v>44</v>
      </c>
      <c r="O767" s="154">
        <v>45519</v>
      </c>
      <c r="P767" s="152">
        <v>1.6936875149999999E-2</v>
      </c>
      <c r="Q767" s="152">
        <v>5.0183878569000001E-2</v>
      </c>
      <c r="R767" s="152" t="s">
        <v>44</v>
      </c>
      <c r="S767" s="152" t="s">
        <v>44</v>
      </c>
      <c r="T767" s="152" t="s">
        <v>44</v>
      </c>
      <c r="U767" s="152">
        <v>1.6040557713999999</v>
      </c>
      <c r="V767" s="152">
        <v>1.2301815148999999</v>
      </c>
      <c r="W767" s="152" t="s">
        <v>44</v>
      </c>
      <c r="X767" s="152" t="s">
        <v>44</v>
      </c>
      <c r="Y767" s="152" t="s">
        <v>44</v>
      </c>
      <c r="Z767" s="152" t="s">
        <v>44</v>
      </c>
      <c r="AA767" s="152">
        <v>2.8875102602000002E-2</v>
      </c>
      <c r="AB767" s="175" t="s">
        <v>44</v>
      </c>
      <c r="AC767" s="174">
        <v>-1.1962735444999999</v>
      </c>
      <c r="AD767" s="152">
        <v>-2.3003928893E-2</v>
      </c>
      <c r="AE767" s="152">
        <v>-2.3003928893E-2</v>
      </c>
      <c r="AF767" s="178">
        <v>1.0557319999999999</v>
      </c>
      <c r="AG767" s="177">
        <v>14442.420469999999</v>
      </c>
      <c r="AH767" s="177">
        <v>556.34302000000002</v>
      </c>
      <c r="AI767" s="127">
        <v>0</v>
      </c>
      <c r="AJ767" s="127">
        <v>0</v>
      </c>
      <c r="AK767" s="127">
        <v>0</v>
      </c>
    </row>
    <row r="768" spans="1:37" ht="14.65" customHeight="1" x14ac:dyDescent="0.25">
      <c r="A768" s="39"/>
      <c r="B768" s="128">
        <v>10551382000103</v>
      </c>
      <c r="C768" s="124" t="s">
        <v>8350</v>
      </c>
      <c r="D768" s="121"/>
      <c r="E768" s="125" t="s">
        <v>8273</v>
      </c>
      <c r="F768" s="125" t="s">
        <v>112</v>
      </c>
      <c r="G768" s="125" t="s">
        <v>7759</v>
      </c>
      <c r="H768" s="126">
        <v>0.01</v>
      </c>
      <c r="I768" s="126">
        <v>0.01</v>
      </c>
      <c r="J768" s="126">
        <v>0.01</v>
      </c>
      <c r="K768" s="125" t="s">
        <v>212</v>
      </c>
      <c r="L768" s="125" t="s">
        <v>219</v>
      </c>
      <c r="M768" s="152">
        <v>0.02</v>
      </c>
      <c r="N768" s="127" t="s">
        <v>44</v>
      </c>
      <c r="O768" s="154">
        <v>40287</v>
      </c>
      <c r="P768" s="152">
        <v>8.087421773999999E-2</v>
      </c>
      <c r="Q768" s="152">
        <v>0.16558662755</v>
      </c>
      <c r="R768" s="152">
        <v>3.6450895196999997E-2</v>
      </c>
      <c r="S768" s="152">
        <v>0.21712743030999998</v>
      </c>
      <c r="T768" s="152">
        <v>0.23911626556000001</v>
      </c>
      <c r="U768" s="152">
        <v>7.6594268169999999</v>
      </c>
      <c r="V768" s="152">
        <v>4.0591045198</v>
      </c>
      <c r="W768" s="152">
        <v>0.31800360292000002</v>
      </c>
      <c r="X768" s="152">
        <v>0.86194967461000005</v>
      </c>
      <c r="Y768" s="152">
        <v>0.57010514404000001</v>
      </c>
      <c r="Z768" s="152">
        <v>0.17964552492999999</v>
      </c>
      <c r="AA768" s="152">
        <v>0.22383290580000001</v>
      </c>
      <c r="AB768" s="175">
        <v>-0.30802746194000002</v>
      </c>
      <c r="AC768" s="174">
        <v>-3.6300670165999999E-2</v>
      </c>
      <c r="AD768" s="152">
        <v>-0.17660424949</v>
      </c>
      <c r="AE768" s="152">
        <v>-0.50471429650999999</v>
      </c>
      <c r="AF768" s="178">
        <v>2.3935029999999999</v>
      </c>
      <c r="AG768" s="177">
        <v>123177.83487999999</v>
      </c>
      <c r="AH768" s="177">
        <v>-56567.998299999999</v>
      </c>
      <c r="AI768" s="127">
        <v>0</v>
      </c>
      <c r="AJ768" s="127">
        <v>0</v>
      </c>
      <c r="AK768" s="127">
        <v>0</v>
      </c>
    </row>
    <row r="769" spans="1:37" ht="14.65" customHeight="1" x14ac:dyDescent="0.25">
      <c r="A769" s="39"/>
      <c r="B769" s="128">
        <v>17502937000168</v>
      </c>
      <c r="C769" s="124" t="s">
        <v>8351</v>
      </c>
      <c r="D769" s="121"/>
      <c r="E769" s="125" t="s">
        <v>8273</v>
      </c>
      <c r="F769" s="125" t="s">
        <v>112</v>
      </c>
      <c r="G769" s="125" t="s">
        <v>113</v>
      </c>
      <c r="H769" s="126">
        <v>0.01</v>
      </c>
      <c r="I769" s="126">
        <v>0.01</v>
      </c>
      <c r="J769" s="126">
        <v>0.01</v>
      </c>
      <c r="K769" s="125" t="s">
        <v>212</v>
      </c>
      <c r="L769" s="125" t="s">
        <v>219</v>
      </c>
      <c r="M769" s="152">
        <v>6.9999999999999993E-3</v>
      </c>
      <c r="N769" s="127" t="s">
        <v>44</v>
      </c>
      <c r="O769" s="154">
        <v>41450</v>
      </c>
      <c r="P769" s="152">
        <v>4.7405442309999997E-3</v>
      </c>
      <c r="Q769" s="152">
        <v>-0.15420858923</v>
      </c>
      <c r="R769" s="152">
        <v>0.22802129999000001</v>
      </c>
      <c r="S769" s="152">
        <v>0.65026125234999999</v>
      </c>
      <c r="T769" s="152">
        <v>0.69634875080000003</v>
      </c>
      <c r="U769" s="152">
        <v>0.44896695913000001</v>
      </c>
      <c r="V769" s="152">
        <v>-3.7801892027999999</v>
      </c>
      <c r="W769" s="152">
        <v>1.9892953122000001</v>
      </c>
      <c r="X769" s="152">
        <v>2.5813987393000004</v>
      </c>
      <c r="Y769" s="152">
        <v>1.6602467587999998</v>
      </c>
      <c r="Z769" s="152">
        <v>0.21733955749</v>
      </c>
      <c r="AA769" s="152">
        <v>0.19253312698</v>
      </c>
      <c r="AB769" s="175">
        <v>0.59007465419000005</v>
      </c>
      <c r="AC769" s="174">
        <v>0.60825827037000002</v>
      </c>
      <c r="AD769" s="152">
        <v>-0.24034661652</v>
      </c>
      <c r="AE769" s="152">
        <v>-0.35672185795</v>
      </c>
      <c r="AF769" s="178">
        <v>8.7040027599999998</v>
      </c>
      <c r="AG769" s="177">
        <v>2231185.4465000001</v>
      </c>
      <c r="AH769" s="177">
        <v>-467564.95730000001</v>
      </c>
      <c r="AI769" s="127">
        <v>0</v>
      </c>
      <c r="AJ769" s="127">
        <v>0</v>
      </c>
      <c r="AK769" s="127">
        <v>0</v>
      </c>
    </row>
    <row r="770" spans="1:37" ht="14.65" customHeight="1" x14ac:dyDescent="0.25">
      <c r="A770" s="39"/>
      <c r="B770" s="128">
        <v>3164294000185</v>
      </c>
      <c r="C770" s="124" t="s">
        <v>8352</v>
      </c>
      <c r="D770" s="121" t="s">
        <v>3266</v>
      </c>
      <c r="E770" s="125" t="s">
        <v>8273</v>
      </c>
      <c r="F770" s="125" t="s">
        <v>160</v>
      </c>
      <c r="G770" s="125" t="s">
        <v>3324</v>
      </c>
      <c r="H770" s="126">
        <v>5000</v>
      </c>
      <c r="I770" s="126">
        <v>100</v>
      </c>
      <c r="J770" s="126">
        <v>500</v>
      </c>
      <c r="K770" s="125" t="s">
        <v>211</v>
      </c>
      <c r="L770" s="125" t="s">
        <v>211</v>
      </c>
      <c r="M770" s="152">
        <v>8.5000000000000006E-3</v>
      </c>
      <c r="N770" s="127" t="s">
        <v>44</v>
      </c>
      <c r="O770" s="154">
        <v>36312</v>
      </c>
      <c r="P770" s="152">
        <v>1.0181289681000001E-2</v>
      </c>
      <c r="Q770" s="152">
        <v>4.0548972853E-2</v>
      </c>
      <c r="R770" s="152">
        <v>0.10984518873</v>
      </c>
      <c r="S770" s="152">
        <v>0.24728364732999999</v>
      </c>
      <c r="T770" s="152">
        <v>0.40119863969000003</v>
      </c>
      <c r="U770" s="152">
        <v>0.96424850086000002</v>
      </c>
      <c r="V770" s="152">
        <v>0.99399644414999999</v>
      </c>
      <c r="W770" s="152">
        <v>0.95830748717999992</v>
      </c>
      <c r="X770" s="152">
        <v>0.98166343628999997</v>
      </c>
      <c r="Y770" s="152">
        <v>0.95654474918999999</v>
      </c>
      <c r="Z770" s="152">
        <v>1.3250112579E-3</v>
      </c>
      <c r="AA770" s="152">
        <v>7.5526363686000001E-3</v>
      </c>
      <c r="AB770" s="175">
        <v>-3.8231083785000002</v>
      </c>
      <c r="AC770" s="174">
        <v>-1.0691993573</v>
      </c>
      <c r="AD770" s="152">
        <v>-8.9816490773999994E-5</v>
      </c>
      <c r="AE770" s="152">
        <v>-3.3468466392999996E-2</v>
      </c>
      <c r="AF770" s="178">
        <v>16.433904999999999</v>
      </c>
      <c r="AG770" s="177">
        <v>952737.83067000005</v>
      </c>
      <c r="AH770" s="177">
        <v>-138237.03578999999</v>
      </c>
      <c r="AI770" s="127">
        <v>0.13124144046</v>
      </c>
      <c r="AJ770" s="127">
        <v>0.32280695331999998</v>
      </c>
      <c r="AK770" s="127">
        <v>0</v>
      </c>
    </row>
    <row r="771" spans="1:37" ht="14.65" customHeight="1" x14ac:dyDescent="0.25">
      <c r="A771" s="39"/>
      <c r="B771" s="128">
        <v>3737208000186</v>
      </c>
      <c r="C771" s="124" t="s">
        <v>8353</v>
      </c>
      <c r="D771" s="121"/>
      <c r="E771" s="125" t="s">
        <v>8273</v>
      </c>
      <c r="F771" s="125" t="s">
        <v>160</v>
      </c>
      <c r="G771" s="125" t="s">
        <v>6802</v>
      </c>
      <c r="H771" s="126">
        <v>50</v>
      </c>
      <c r="I771" s="126">
        <v>50</v>
      </c>
      <c r="J771" s="126">
        <v>30</v>
      </c>
      <c r="K771" s="125" t="s">
        <v>211</v>
      </c>
      <c r="L771" s="125" t="s">
        <v>211</v>
      </c>
      <c r="M771" s="152">
        <v>1.7000000000000001E-2</v>
      </c>
      <c r="N771" s="127" t="s">
        <v>44</v>
      </c>
      <c r="O771" s="154">
        <v>37440</v>
      </c>
      <c r="P771" s="152">
        <v>8.6465954354999989E-3</v>
      </c>
      <c r="Q771" s="152">
        <v>3.2908627029E-2</v>
      </c>
      <c r="R771" s="152">
        <v>8.9387931463999995E-2</v>
      </c>
      <c r="S771" s="152">
        <v>0.19311591725999999</v>
      </c>
      <c r="T771" s="152">
        <v>0.31821490438</v>
      </c>
      <c r="U771" s="152">
        <v>0.81890084139999997</v>
      </c>
      <c r="V771" s="152">
        <v>0.80670497788000006</v>
      </c>
      <c r="W771" s="152">
        <v>0.77983501116999998</v>
      </c>
      <c r="X771" s="152">
        <v>0.76662907955999993</v>
      </c>
      <c r="Y771" s="152">
        <v>0.75869348943999992</v>
      </c>
      <c r="Z771" s="152">
        <v>7.1264359659999998E-4</v>
      </c>
      <c r="AA771" s="152">
        <v>2.6412826203000002E-3</v>
      </c>
      <c r="AB771" s="175">
        <v>-229.67474436000001</v>
      </c>
      <c r="AC771" s="174">
        <v>-105.96493733</v>
      </c>
      <c r="AD771" s="152">
        <v>0</v>
      </c>
      <c r="AE771" s="152">
        <v>-1.8066147615E-6</v>
      </c>
      <c r="AF771" s="178">
        <v>6.1265869999999998</v>
      </c>
      <c r="AG771" s="177">
        <v>1285874.7308</v>
      </c>
      <c r="AH771" s="177">
        <v>233443.54081000001</v>
      </c>
      <c r="AI771" s="127">
        <v>0</v>
      </c>
      <c r="AJ771" s="127">
        <v>0</v>
      </c>
      <c r="AK771" s="127">
        <v>0</v>
      </c>
    </row>
    <row r="772" spans="1:37" ht="14.65" customHeight="1" x14ac:dyDescent="0.25">
      <c r="A772" s="39"/>
      <c r="B772" s="128">
        <v>17322725000107</v>
      </c>
      <c r="C772" s="124" t="s">
        <v>8354</v>
      </c>
      <c r="D772" s="121" t="s">
        <v>3266</v>
      </c>
      <c r="E772" s="125" t="s">
        <v>8273</v>
      </c>
      <c r="F772" s="125" t="s">
        <v>160</v>
      </c>
      <c r="G772" s="125" t="s">
        <v>3305</v>
      </c>
      <c r="H772" s="126">
        <v>200000</v>
      </c>
      <c r="I772" s="126">
        <v>100</v>
      </c>
      <c r="J772" s="126">
        <v>20000</v>
      </c>
      <c r="K772" s="125" t="s">
        <v>211</v>
      </c>
      <c r="L772" s="125" t="s">
        <v>211</v>
      </c>
      <c r="M772" s="152">
        <v>3.0000000000000001E-3</v>
      </c>
      <c r="N772" s="127" t="s">
        <v>44</v>
      </c>
      <c r="O772" s="154">
        <v>41337</v>
      </c>
      <c r="P772" s="152">
        <v>1.0755599726000001E-2</v>
      </c>
      <c r="Q772" s="152">
        <v>4.2808443462000002E-2</v>
      </c>
      <c r="R772" s="152">
        <v>0.11801026223</v>
      </c>
      <c r="S772" s="152">
        <v>0.27282480942999998</v>
      </c>
      <c r="T772" s="152">
        <v>0.43932334799000006</v>
      </c>
      <c r="U772" s="152">
        <v>1.0186401955</v>
      </c>
      <c r="V772" s="152">
        <v>1.0493839322</v>
      </c>
      <c r="W772" s="152">
        <v>1.0295409309000001</v>
      </c>
      <c r="X772" s="152">
        <v>1.0830564123999999</v>
      </c>
      <c r="Y772" s="152">
        <v>1.0474423392999999</v>
      </c>
      <c r="Z772" s="152">
        <v>1.3249652756999999E-3</v>
      </c>
      <c r="AA772" s="152">
        <v>4.0126773659999995E-3</v>
      </c>
      <c r="AB772" s="175">
        <v>2.6755014092999998</v>
      </c>
      <c r="AC772" s="174">
        <v>0.56770200817000005</v>
      </c>
      <c r="AD772" s="152">
        <v>-9.3960492350000005E-5</v>
      </c>
      <c r="AE772" s="152">
        <v>-1.8174449046000001E-2</v>
      </c>
      <c r="AF772" s="178">
        <v>3.0571890000000002</v>
      </c>
      <c r="AG772" s="177">
        <v>12569887.595000001</v>
      </c>
      <c r="AH772" s="177">
        <v>413639.44994999998</v>
      </c>
      <c r="AI772" s="127">
        <v>0.17018838963999999</v>
      </c>
      <c r="AJ772" s="127">
        <v>0.65258709211999999</v>
      </c>
      <c r="AK772" s="127">
        <v>0</v>
      </c>
    </row>
    <row r="773" spans="1:37" ht="14.65" customHeight="1" x14ac:dyDescent="0.25">
      <c r="A773" s="39"/>
      <c r="B773" s="128">
        <v>10322633000170</v>
      </c>
      <c r="C773" s="124" t="s">
        <v>8355</v>
      </c>
      <c r="D773" s="121"/>
      <c r="E773" s="125" t="s">
        <v>8273</v>
      </c>
      <c r="F773" s="125" t="s">
        <v>160</v>
      </c>
      <c r="G773" s="125" t="s">
        <v>3328</v>
      </c>
      <c r="H773" s="126">
        <v>300000</v>
      </c>
      <c r="I773" s="126">
        <v>100</v>
      </c>
      <c r="J773" s="126">
        <v>30000</v>
      </c>
      <c r="K773" s="125" t="s">
        <v>211</v>
      </c>
      <c r="L773" s="125" t="s">
        <v>211</v>
      </c>
      <c r="M773" s="152">
        <v>2.5000000000000001E-3</v>
      </c>
      <c r="N773" s="127" t="s">
        <v>44</v>
      </c>
      <c r="O773" s="154">
        <v>39847</v>
      </c>
      <c r="P773" s="152">
        <v>1.0538165021000001E-2</v>
      </c>
      <c r="Q773" s="152">
        <v>4.1814784484999999E-2</v>
      </c>
      <c r="R773" s="152">
        <v>0.11587802816999999</v>
      </c>
      <c r="S773" s="152">
        <v>0.25970200775999996</v>
      </c>
      <c r="T773" s="152">
        <v>0.42767514381999999</v>
      </c>
      <c r="U773" s="152">
        <v>0.99804741262999996</v>
      </c>
      <c r="V773" s="152">
        <v>1.0250258925</v>
      </c>
      <c r="W773" s="152">
        <v>1.0109389703</v>
      </c>
      <c r="X773" s="152">
        <v>1.0309616834000002</v>
      </c>
      <c r="Y773" s="152">
        <v>1.0196704891000001</v>
      </c>
      <c r="Z773" s="152">
        <v>1.0002352242000001E-3</v>
      </c>
      <c r="AA773" s="152">
        <v>2.4235286339999999E-3</v>
      </c>
      <c r="AB773" s="175">
        <v>1.5852766650000001</v>
      </c>
      <c r="AC773" s="174">
        <v>0.114906567</v>
      </c>
      <c r="AD773" s="152">
        <v>0</v>
      </c>
      <c r="AE773" s="152">
        <v>-4.8550929360999997E-3</v>
      </c>
      <c r="AF773" s="178">
        <v>4.3790579999999997</v>
      </c>
      <c r="AG773" s="177">
        <v>16309396.699999999</v>
      </c>
      <c r="AH773" s="177">
        <v>141193.51420000001</v>
      </c>
      <c r="AI773" s="127">
        <v>0.10048234152999999</v>
      </c>
      <c r="AJ773" s="127">
        <v>0.35332620307000001</v>
      </c>
      <c r="AK773" s="127">
        <v>0</v>
      </c>
    </row>
    <row r="774" spans="1:37" ht="14.65" customHeight="1" x14ac:dyDescent="0.25">
      <c r="A774" s="39"/>
      <c r="B774" s="128">
        <v>14508652000146</v>
      </c>
      <c r="C774" s="124" t="s">
        <v>8356</v>
      </c>
      <c r="D774" s="121"/>
      <c r="E774" s="125" t="s">
        <v>8273</v>
      </c>
      <c r="F774" s="125" t="s">
        <v>160</v>
      </c>
      <c r="G774" s="125" t="s">
        <v>6163</v>
      </c>
      <c r="H774" s="126">
        <v>0.01</v>
      </c>
      <c r="I774" s="126">
        <v>0.01</v>
      </c>
      <c r="J774" s="126">
        <v>0.01</v>
      </c>
      <c r="K774" s="125" t="s">
        <v>211</v>
      </c>
      <c r="L774" s="125" t="s">
        <v>211</v>
      </c>
      <c r="M774" s="152">
        <v>1.7000000000000001E-2</v>
      </c>
      <c r="N774" s="127" t="s">
        <v>44</v>
      </c>
      <c r="O774" s="154">
        <v>41103</v>
      </c>
      <c r="P774" s="152">
        <v>9.0040849682000001E-3</v>
      </c>
      <c r="Q774" s="152">
        <v>3.4286532260000002E-2</v>
      </c>
      <c r="R774" s="152">
        <v>9.3525299399000006E-2</v>
      </c>
      <c r="S774" s="152">
        <v>0.20558796355999998</v>
      </c>
      <c r="T774" s="152">
        <v>0.34182358225000004</v>
      </c>
      <c r="U774" s="152">
        <v>0.85275792206000001</v>
      </c>
      <c r="V774" s="152">
        <v>0.84048223051999993</v>
      </c>
      <c r="W774" s="152">
        <v>0.8159300892900001</v>
      </c>
      <c r="X774" s="152">
        <v>0.81614044822999998</v>
      </c>
      <c r="Y774" s="152">
        <v>0.81498170833000005</v>
      </c>
      <c r="Z774" s="152">
        <v>7.3292388227999994E-4</v>
      </c>
      <c r="AA774" s="152">
        <v>2.1643320518000002E-3</v>
      </c>
      <c r="AB774" s="175">
        <v>-283.54845291999999</v>
      </c>
      <c r="AC774" s="174">
        <v>-87.556954384999997</v>
      </c>
      <c r="AD774" s="152">
        <v>0</v>
      </c>
      <c r="AE774" s="152">
        <v>-6.7797487711000005E-5</v>
      </c>
      <c r="AF774" s="178">
        <v>2.4349669999999999</v>
      </c>
      <c r="AG774" s="177">
        <v>679131.70482999994</v>
      </c>
      <c r="AH774" s="177">
        <v>-71507.071150000003</v>
      </c>
      <c r="AI774" s="127">
        <v>0</v>
      </c>
      <c r="AJ774" s="127">
        <v>0.15082694955999998</v>
      </c>
      <c r="AK774" s="127">
        <v>0</v>
      </c>
    </row>
    <row r="775" spans="1:37" ht="14.65" customHeight="1" x14ac:dyDescent="0.25">
      <c r="A775" s="39"/>
      <c r="B775" s="128">
        <v>10646895000190</v>
      </c>
      <c r="C775" s="124" t="s">
        <v>8357</v>
      </c>
      <c r="D775" s="121"/>
      <c r="E775" s="125" t="s">
        <v>8273</v>
      </c>
      <c r="F775" s="125" t="s">
        <v>160</v>
      </c>
      <c r="G775" s="125" t="s">
        <v>5073</v>
      </c>
      <c r="H775" s="126">
        <v>0.01</v>
      </c>
      <c r="I775" s="126">
        <v>0.01</v>
      </c>
      <c r="J775" s="126">
        <v>0.01</v>
      </c>
      <c r="K775" s="125" t="s">
        <v>211</v>
      </c>
      <c r="L775" s="125" t="s">
        <v>211</v>
      </c>
      <c r="M775" s="152">
        <v>2E-3</v>
      </c>
      <c r="N775" s="127" t="s">
        <v>44</v>
      </c>
      <c r="O775" s="154">
        <v>40113</v>
      </c>
      <c r="P775" s="152">
        <v>1.9467273173999999E-2</v>
      </c>
      <c r="Q775" s="152">
        <v>5.3949849834999994E-2</v>
      </c>
      <c r="R775" s="152">
        <v>4.5105557833999999E-2</v>
      </c>
      <c r="S775" s="152">
        <v>0.12646639125</v>
      </c>
      <c r="T775" s="152">
        <v>0.22240535559000002</v>
      </c>
      <c r="U775" s="152">
        <v>1.8437044384999999</v>
      </c>
      <c r="V775" s="152">
        <v>1.3224985770000002</v>
      </c>
      <c r="W775" s="152">
        <v>0.39350830276000004</v>
      </c>
      <c r="X775" s="152">
        <v>0.50204465017</v>
      </c>
      <c r="Y775" s="152">
        <v>0.53026270289999999</v>
      </c>
      <c r="Z775" s="152">
        <v>5.0244677473000002E-2</v>
      </c>
      <c r="AA775" s="152">
        <v>6.8596457986000003E-2</v>
      </c>
      <c r="AB775" s="175">
        <v>-1.2235884074000001</v>
      </c>
      <c r="AC775" s="174">
        <v>0.21040398757000001</v>
      </c>
      <c r="AD775" s="152">
        <v>-5.7515949348999999E-2</v>
      </c>
      <c r="AE775" s="152">
        <v>-0.13679663719000001</v>
      </c>
      <c r="AF775" s="178">
        <v>4.9046019999999997</v>
      </c>
      <c r="AG775" s="177">
        <v>642677.21819000004</v>
      </c>
      <c r="AH775" s="177">
        <v>-329102.44780999998</v>
      </c>
      <c r="AI775" s="127">
        <v>6.4683315283000004E-2</v>
      </c>
      <c r="AJ775" s="127">
        <v>0.37658079868</v>
      </c>
      <c r="AK775" s="127">
        <v>0</v>
      </c>
    </row>
    <row r="776" spans="1:37" ht="14.65" customHeight="1" x14ac:dyDescent="0.25">
      <c r="A776" s="39"/>
      <c r="B776" s="128">
        <v>14120488000103</v>
      </c>
      <c r="C776" s="124" t="s">
        <v>8358</v>
      </c>
      <c r="D776" s="121" t="s">
        <v>3266</v>
      </c>
      <c r="E776" s="125" t="s">
        <v>8273</v>
      </c>
      <c r="F776" s="125" t="s">
        <v>160</v>
      </c>
      <c r="G776" s="125" t="s">
        <v>3305</v>
      </c>
      <c r="H776" s="126">
        <v>1000</v>
      </c>
      <c r="I776" s="126">
        <v>100</v>
      </c>
      <c r="J776" s="126">
        <v>0.02</v>
      </c>
      <c r="K776" s="125" t="s">
        <v>211</v>
      </c>
      <c r="L776" s="125" t="s">
        <v>211</v>
      </c>
      <c r="M776" s="152">
        <v>4.0000000000000001E-3</v>
      </c>
      <c r="N776" s="127" t="s">
        <v>44</v>
      </c>
      <c r="O776" s="154">
        <v>41905</v>
      </c>
      <c r="P776" s="152">
        <v>1.0556653472999999E-2</v>
      </c>
      <c r="Q776" s="152">
        <v>4.1826834780000002E-2</v>
      </c>
      <c r="R776" s="152">
        <v>0.11538880764999999</v>
      </c>
      <c r="S776" s="152">
        <v>0.26451583514999999</v>
      </c>
      <c r="T776" s="152">
        <v>0.42853576592000003</v>
      </c>
      <c r="U776" s="152">
        <v>0.99979841497999999</v>
      </c>
      <c r="V776" s="152">
        <v>1.0253212871999999</v>
      </c>
      <c r="W776" s="152">
        <v>1.0066709299999999</v>
      </c>
      <c r="X776" s="152">
        <v>1.0500715534</v>
      </c>
      <c r="Y776" s="152">
        <v>1.0217223992</v>
      </c>
      <c r="Z776" s="152">
        <v>1.1596673842E-3</v>
      </c>
      <c r="AA776" s="152">
        <v>4.1835490611E-3</v>
      </c>
      <c r="AB776" s="175">
        <v>0.73368056355</v>
      </c>
      <c r="AC776" s="174">
        <v>0.16310265443999999</v>
      </c>
      <c r="AD776" s="152">
        <v>-2.0000408958E-5</v>
      </c>
      <c r="AE776" s="152">
        <v>-1.8235126421E-2</v>
      </c>
      <c r="AF776" s="178">
        <v>2.6094219999999999</v>
      </c>
      <c r="AG776" s="177">
        <v>1228807.0815999999</v>
      </c>
      <c r="AH776" s="177">
        <v>64817.269420999997</v>
      </c>
      <c r="AI776" s="127">
        <v>0.13677803653000001</v>
      </c>
      <c r="AJ776" s="127">
        <v>0.54693298901999998</v>
      </c>
      <c r="AK776" s="127">
        <v>0</v>
      </c>
    </row>
    <row r="777" spans="1:37" ht="14.65" customHeight="1" x14ac:dyDescent="0.25">
      <c r="A777" s="39"/>
      <c r="B777" s="128">
        <v>14120511000151</v>
      </c>
      <c r="C777" s="124" t="s">
        <v>8359</v>
      </c>
      <c r="D777" s="121" t="s">
        <v>3266</v>
      </c>
      <c r="E777" s="125" t="s">
        <v>8273</v>
      </c>
      <c r="F777" s="125" t="s">
        <v>160</v>
      </c>
      <c r="G777" s="125" t="s">
        <v>3324</v>
      </c>
      <c r="H777" s="126">
        <v>1000</v>
      </c>
      <c r="I777" s="126">
        <v>0.01</v>
      </c>
      <c r="J777" s="126">
        <v>100</v>
      </c>
      <c r="K777" s="125" t="s">
        <v>211</v>
      </c>
      <c r="L777" s="125" t="s">
        <v>211</v>
      </c>
      <c r="M777" s="152">
        <v>6.9999999999999993E-3</v>
      </c>
      <c r="N777" s="127" t="s">
        <v>44</v>
      </c>
      <c r="O777" s="154">
        <v>41087</v>
      </c>
      <c r="P777" s="152">
        <v>2.9385324153000002E-2</v>
      </c>
      <c r="Q777" s="152">
        <v>7.4945266201999997E-2</v>
      </c>
      <c r="R777" s="152">
        <v>7.5745641247000006E-2</v>
      </c>
      <c r="S777" s="152">
        <v>0.19842795613</v>
      </c>
      <c r="T777" s="152">
        <v>0.33920508253999998</v>
      </c>
      <c r="U777" s="152">
        <v>2.7830221562999999</v>
      </c>
      <c r="V777" s="152">
        <v>1.8371693010000001</v>
      </c>
      <c r="W777" s="152">
        <v>0.66081742826000001</v>
      </c>
      <c r="X777" s="152">
        <v>0.78771674298999994</v>
      </c>
      <c r="Y777" s="152">
        <v>0.80873863593999995</v>
      </c>
      <c r="Z777" s="152">
        <v>3.7242618778000003E-2</v>
      </c>
      <c r="AA777" s="152">
        <v>3.7758728873999996E-2</v>
      </c>
      <c r="AB777" s="175">
        <v>-0.92425112557</v>
      </c>
      <c r="AC777" s="174">
        <v>-0.12956991097000001</v>
      </c>
      <c r="AD777" s="152">
        <v>-2.9304657884999998E-2</v>
      </c>
      <c r="AE777" s="152">
        <v>-6.1548245465999997E-2</v>
      </c>
      <c r="AF777" s="178">
        <v>2.919905</v>
      </c>
      <c r="AG777" s="177">
        <v>100810.62727</v>
      </c>
      <c r="AH777" s="177">
        <v>-28295.895639999999</v>
      </c>
      <c r="AI777" s="127">
        <v>0</v>
      </c>
      <c r="AJ777" s="127">
        <v>0</v>
      </c>
      <c r="AK777" s="127">
        <v>0</v>
      </c>
    </row>
    <row r="778" spans="1:37" ht="14.65" customHeight="1" x14ac:dyDescent="0.25">
      <c r="A778" s="39"/>
      <c r="B778" s="128">
        <v>3191874000161</v>
      </c>
      <c r="C778" s="124" t="s">
        <v>8360</v>
      </c>
      <c r="D778" s="121" t="s">
        <v>3267</v>
      </c>
      <c r="E778" s="125" t="s">
        <v>8273</v>
      </c>
      <c r="F778" s="125" t="s">
        <v>160</v>
      </c>
      <c r="G778" s="125" t="s">
        <v>3324</v>
      </c>
      <c r="H778" s="126">
        <v>100000</v>
      </c>
      <c r="I778" s="126">
        <v>100</v>
      </c>
      <c r="J778" s="126">
        <v>10000</v>
      </c>
      <c r="K778" s="125" t="s">
        <v>219</v>
      </c>
      <c r="L778" s="125" t="s">
        <v>219</v>
      </c>
      <c r="M778" s="152">
        <v>3.0000000000000001E-3</v>
      </c>
      <c r="N778" s="127" t="s">
        <v>44</v>
      </c>
      <c r="O778" s="154">
        <v>36528</v>
      </c>
      <c r="P778" s="152">
        <v>1.7312405364E-2</v>
      </c>
      <c r="Q778" s="152">
        <v>4.8109558126999998E-2</v>
      </c>
      <c r="R778" s="152">
        <v>8.9022315365999999E-2</v>
      </c>
      <c r="S778" s="152">
        <v>0.17833554741000002</v>
      </c>
      <c r="T778" s="152">
        <v>0.29036901263000003</v>
      </c>
      <c r="U778" s="152">
        <v>1.6396214469000001</v>
      </c>
      <c r="V778" s="152">
        <v>1.1793327016999999</v>
      </c>
      <c r="W778" s="152">
        <v>0.77664531620999999</v>
      </c>
      <c r="X778" s="152">
        <v>0.70795415778000004</v>
      </c>
      <c r="Y778" s="152">
        <v>0.69230283175999996</v>
      </c>
      <c r="Z778" s="152">
        <v>2.2823564599999999E-2</v>
      </c>
      <c r="AA778" s="152">
        <v>2.7590674948999999E-2</v>
      </c>
      <c r="AB778" s="175">
        <v>-1.0009377633000001</v>
      </c>
      <c r="AC778" s="174">
        <v>8.8185745221000006E-2</v>
      </c>
      <c r="AD778" s="152">
        <v>-1.8476483883000001E-2</v>
      </c>
      <c r="AE778" s="152">
        <v>-0.11623520585</v>
      </c>
      <c r="AF778" s="178">
        <v>21.088524</v>
      </c>
      <c r="AG778" s="177">
        <v>98458.375719999996</v>
      </c>
      <c r="AH778" s="177">
        <v>-40164.253259999998</v>
      </c>
      <c r="AI778" s="127">
        <v>0</v>
      </c>
      <c r="AJ778" s="127">
        <v>0</v>
      </c>
      <c r="AK778" s="127">
        <v>0</v>
      </c>
    </row>
    <row r="779" spans="1:37" ht="14.65" customHeight="1" x14ac:dyDescent="0.25">
      <c r="A779" s="39"/>
      <c r="B779" s="128">
        <v>10577516000157</v>
      </c>
      <c r="C779" s="124" t="s">
        <v>8361</v>
      </c>
      <c r="D779" s="121" t="s">
        <v>3266</v>
      </c>
      <c r="E779" s="125" t="s">
        <v>8273</v>
      </c>
      <c r="F779" s="125" t="s">
        <v>160</v>
      </c>
      <c r="G779" s="125" t="s">
        <v>5073</v>
      </c>
      <c r="H779" s="126">
        <v>1000</v>
      </c>
      <c r="I779" s="126">
        <v>100</v>
      </c>
      <c r="J779" s="126">
        <v>100</v>
      </c>
      <c r="K779" s="125" t="s">
        <v>211</v>
      </c>
      <c r="L779" s="125" t="s">
        <v>211</v>
      </c>
      <c r="M779" s="152">
        <v>8.0000000000000002E-3</v>
      </c>
      <c r="N779" s="127" t="s">
        <v>44</v>
      </c>
      <c r="O779" s="154">
        <v>41031</v>
      </c>
      <c r="P779" s="152">
        <v>1.8965439586999998E-2</v>
      </c>
      <c r="Q779" s="152">
        <v>5.1841220084000002E-2</v>
      </c>
      <c r="R779" s="152">
        <v>3.8551463215999997E-2</v>
      </c>
      <c r="S779" s="152">
        <v>0.11252862501999999</v>
      </c>
      <c r="T779" s="152">
        <v>0.1997977527</v>
      </c>
      <c r="U779" s="152">
        <v>1.7961768363999999</v>
      </c>
      <c r="V779" s="152">
        <v>1.2708087233000001</v>
      </c>
      <c r="W779" s="152">
        <v>0.33632930369000003</v>
      </c>
      <c r="X779" s="152">
        <v>0.44671468541000003</v>
      </c>
      <c r="Y779" s="152">
        <v>0.47636126431999998</v>
      </c>
      <c r="Z779" s="152">
        <v>5.0252141582999996E-2</v>
      </c>
      <c r="AA779" s="152">
        <v>7.374342020300001E-2</v>
      </c>
      <c r="AB779" s="175">
        <v>-1.3411282976000001</v>
      </c>
      <c r="AC779" s="174">
        <v>-2.8163467926E-2</v>
      </c>
      <c r="AD779" s="152">
        <v>-5.9607924563999999E-2</v>
      </c>
      <c r="AE779" s="152">
        <v>-0.14239134690999999</v>
      </c>
      <c r="AF779" s="178">
        <v>2.986335</v>
      </c>
      <c r="AG779" s="177">
        <v>69091.456090000007</v>
      </c>
      <c r="AH779" s="177">
        <v>-18345.219669999999</v>
      </c>
      <c r="AI779" s="127">
        <v>6.4696659519999991E-2</v>
      </c>
      <c r="AJ779" s="127">
        <v>0.37665848770999999</v>
      </c>
      <c r="AK779" s="127">
        <v>0</v>
      </c>
    </row>
    <row r="780" spans="1:37" ht="14.65" customHeight="1" x14ac:dyDescent="0.25">
      <c r="A780" s="39"/>
      <c r="B780" s="128">
        <v>2201163000168</v>
      </c>
      <c r="C780" s="124" t="s">
        <v>8362</v>
      </c>
      <c r="D780" s="121" t="s">
        <v>3266</v>
      </c>
      <c r="E780" s="125" t="s">
        <v>8273</v>
      </c>
      <c r="F780" s="125" t="s">
        <v>160</v>
      </c>
      <c r="G780" s="125" t="s">
        <v>3324</v>
      </c>
      <c r="H780" s="126">
        <v>50000</v>
      </c>
      <c r="I780" s="126">
        <v>100</v>
      </c>
      <c r="J780" s="126">
        <v>5000</v>
      </c>
      <c r="K780" s="125" t="s">
        <v>211</v>
      </c>
      <c r="L780" s="125" t="s">
        <v>211</v>
      </c>
      <c r="M780" s="152">
        <v>6.0000000000000001E-3</v>
      </c>
      <c r="N780" s="127" t="s">
        <v>44</v>
      </c>
      <c r="O780" s="154">
        <v>35977</v>
      </c>
      <c r="P780" s="152">
        <v>1.0386759119E-2</v>
      </c>
      <c r="Q780" s="152">
        <v>4.1398577618000004E-2</v>
      </c>
      <c r="R780" s="152">
        <v>0.11271417745000001</v>
      </c>
      <c r="S780" s="152">
        <v>0.25374980178000001</v>
      </c>
      <c r="T780" s="152">
        <v>0.41209841939000003</v>
      </c>
      <c r="U780" s="152">
        <v>0.98370807854000009</v>
      </c>
      <c r="V780" s="152">
        <v>1.0148232136999999</v>
      </c>
      <c r="W780" s="152">
        <v>0.98333701645000005</v>
      </c>
      <c r="X780" s="152">
        <v>1.0073326928999999</v>
      </c>
      <c r="Y780" s="152">
        <v>0.98253219283000004</v>
      </c>
      <c r="Z780" s="152">
        <v>1.3233728261E-3</v>
      </c>
      <c r="AA780" s="152">
        <v>7.2406148772000004E-3</v>
      </c>
      <c r="AB780" s="175">
        <v>-1.5283092462000001</v>
      </c>
      <c r="AC780" s="174">
        <v>-0.77360241645000005</v>
      </c>
      <c r="AD780" s="152">
        <v>-7.9317891821999997E-5</v>
      </c>
      <c r="AE780" s="152">
        <v>-3.0777838117999997E-2</v>
      </c>
      <c r="AF780" s="178">
        <v>26.360061999999999</v>
      </c>
      <c r="AG780" s="177">
        <v>3104749.3435</v>
      </c>
      <c r="AH780" s="177">
        <v>-279164.70568000001</v>
      </c>
      <c r="AI780" s="127">
        <v>0.13123336519000001</v>
      </c>
      <c r="AJ780" s="127">
        <v>0.32278709104999997</v>
      </c>
      <c r="AK780" s="127">
        <v>0</v>
      </c>
    </row>
    <row r="781" spans="1:37" ht="14.65" customHeight="1" x14ac:dyDescent="0.25">
      <c r="A781" s="39"/>
      <c r="B781" s="128">
        <v>3914671000156</v>
      </c>
      <c r="C781" s="124" t="s">
        <v>8363</v>
      </c>
      <c r="D781" s="121"/>
      <c r="E781" s="125" t="s">
        <v>8273</v>
      </c>
      <c r="F781" s="125" t="s">
        <v>112</v>
      </c>
      <c r="G781" s="125" t="s">
        <v>7739</v>
      </c>
      <c r="H781" s="126">
        <v>0.01</v>
      </c>
      <c r="I781" s="126">
        <v>0.01</v>
      </c>
      <c r="J781" s="126">
        <v>0.01</v>
      </c>
      <c r="K781" s="125" t="s">
        <v>212</v>
      </c>
      <c r="L781" s="125" t="s">
        <v>219</v>
      </c>
      <c r="M781" s="152">
        <v>1.4999999999999999E-2</v>
      </c>
      <c r="N781" s="127" t="s">
        <v>44</v>
      </c>
      <c r="O781" s="154">
        <v>36717</v>
      </c>
      <c r="P781" s="152">
        <v>-0.19721616468</v>
      </c>
      <c r="Q781" s="152">
        <v>-0.17181935862</v>
      </c>
      <c r="R781" s="152">
        <v>-0.13622042005999999</v>
      </c>
      <c r="S781" s="152">
        <v>0.59241347331000005</v>
      </c>
      <c r="T781" s="152">
        <v>1.051247278</v>
      </c>
      <c r="U781" s="152">
        <v>-18.677927561000001</v>
      </c>
      <c r="V781" s="152">
        <v>-4.2118904498000003</v>
      </c>
      <c r="W781" s="152">
        <v>-1.1884093418000001</v>
      </c>
      <c r="X781" s="152">
        <v>2.3517553715999999</v>
      </c>
      <c r="Y781" s="152">
        <v>2.5064019774999999</v>
      </c>
      <c r="Z781" s="152">
        <v>0.26586871356999997</v>
      </c>
      <c r="AA781" s="152">
        <v>0.42046282419000003</v>
      </c>
      <c r="AB781" s="175">
        <v>-0.74584853890000002</v>
      </c>
      <c r="AC781" s="174">
        <v>0.27081790507999998</v>
      </c>
      <c r="AD781" s="152">
        <v>-0.22874286017000001</v>
      </c>
      <c r="AE781" s="152">
        <v>-0.89514306534999999</v>
      </c>
      <c r="AF781" s="178">
        <v>26.971672000000002</v>
      </c>
      <c r="AG781" s="177">
        <v>694524.88876999996</v>
      </c>
      <c r="AH781" s="177">
        <v>-77054.916710000005</v>
      </c>
      <c r="AI781" s="127">
        <v>0</v>
      </c>
      <c r="AJ781" s="127">
        <v>0</v>
      </c>
      <c r="AK781" s="127">
        <v>0</v>
      </c>
    </row>
    <row r="782" spans="1:37" ht="14.65" customHeight="1" x14ac:dyDescent="0.25">
      <c r="A782" s="39"/>
      <c r="B782" s="128">
        <v>30068205000170</v>
      </c>
      <c r="C782" s="124" t="s">
        <v>8364</v>
      </c>
      <c r="D782" s="121"/>
      <c r="E782" s="125" t="s">
        <v>8273</v>
      </c>
      <c r="F782" s="125" t="s">
        <v>112</v>
      </c>
      <c r="G782" s="125" t="s">
        <v>7739</v>
      </c>
      <c r="H782" s="126">
        <v>0.01</v>
      </c>
      <c r="I782" s="126">
        <v>0.01</v>
      </c>
      <c r="J782" s="126">
        <v>0.01</v>
      </c>
      <c r="K782" s="125" t="s">
        <v>212</v>
      </c>
      <c r="L782" s="125" t="s">
        <v>219</v>
      </c>
      <c r="M782" s="152">
        <v>1.4999999999999999E-2</v>
      </c>
      <c r="N782" s="127" t="s">
        <v>44</v>
      </c>
      <c r="O782" s="154">
        <v>43644</v>
      </c>
      <c r="P782" s="152">
        <v>-0.19743885346999998</v>
      </c>
      <c r="Q782" s="152">
        <v>-0.17210779556</v>
      </c>
      <c r="R782" s="152">
        <v>-0.13700313280999998</v>
      </c>
      <c r="S782" s="152">
        <v>0.5906376565</v>
      </c>
      <c r="T782" s="152">
        <v>1.0487831317</v>
      </c>
      <c r="U782" s="152">
        <v>-18.699017947000002</v>
      </c>
      <c r="V782" s="152">
        <v>-4.2189610430000002</v>
      </c>
      <c r="W782" s="152">
        <v>-1.1952378565999999</v>
      </c>
      <c r="X782" s="152">
        <v>2.3447057568999998</v>
      </c>
      <c r="Y782" s="152">
        <v>2.5005269172000002</v>
      </c>
      <c r="Z782" s="152">
        <v>0.26598295858999998</v>
      </c>
      <c r="AA782" s="152">
        <v>0.44122232653999999</v>
      </c>
      <c r="AB782" s="175">
        <v>-0.74819789702999995</v>
      </c>
      <c r="AC782" s="174">
        <v>0.50456480007000004</v>
      </c>
      <c r="AD782" s="152">
        <v>-0.22900399587999998</v>
      </c>
      <c r="AE782" s="152">
        <v>-0.66762389443000003</v>
      </c>
      <c r="AF782" s="178">
        <v>2.9106139999999998</v>
      </c>
      <c r="AG782" s="177">
        <v>59379.360509999999</v>
      </c>
      <c r="AH782" s="177">
        <v>-5890.5629900000004</v>
      </c>
      <c r="AI782" s="127">
        <v>0</v>
      </c>
      <c r="AJ782" s="127">
        <v>0</v>
      </c>
      <c r="AK782" s="127">
        <v>0</v>
      </c>
    </row>
    <row r="783" spans="1:37" ht="14.65" customHeight="1" x14ac:dyDescent="0.25">
      <c r="A783" s="39"/>
      <c r="B783" s="128">
        <v>11060594000142</v>
      </c>
      <c r="C783" s="124" t="s">
        <v>8365</v>
      </c>
      <c r="D783" s="121"/>
      <c r="E783" s="125" t="s">
        <v>8273</v>
      </c>
      <c r="F783" s="125" t="s">
        <v>112</v>
      </c>
      <c r="G783" s="125" t="s">
        <v>7739</v>
      </c>
      <c r="H783" s="126">
        <v>0.01</v>
      </c>
      <c r="I783" s="126">
        <v>0.01</v>
      </c>
      <c r="J783" s="126">
        <v>0.01</v>
      </c>
      <c r="K783" s="125" t="s">
        <v>212</v>
      </c>
      <c r="L783" s="125" t="s">
        <v>219</v>
      </c>
      <c r="M783" s="152">
        <v>5.0000000000000001E-3</v>
      </c>
      <c r="N783" s="127" t="s">
        <v>44</v>
      </c>
      <c r="O783" s="154">
        <v>40450</v>
      </c>
      <c r="P783" s="152">
        <v>-0.17285607121000002</v>
      </c>
      <c r="Q783" s="152">
        <v>-0.15182713563</v>
      </c>
      <c r="R783" s="152">
        <v>-0.12783851751</v>
      </c>
      <c r="S783" s="152">
        <v>0.74369222321999995</v>
      </c>
      <c r="T783" s="152">
        <v>1.3417028317000002</v>
      </c>
      <c r="U783" s="152">
        <v>-16.370834418000001</v>
      </c>
      <c r="V783" s="152">
        <v>-3.7218114869000001</v>
      </c>
      <c r="W783" s="152">
        <v>-1.1152842458000001</v>
      </c>
      <c r="X783" s="152">
        <v>2.9522998033999999</v>
      </c>
      <c r="Y783" s="152">
        <v>3.1989111419</v>
      </c>
      <c r="Z783" s="152">
        <v>0.23335046438999998</v>
      </c>
      <c r="AA783" s="152">
        <v>0.44354768354999996</v>
      </c>
      <c r="AB783" s="175">
        <v>-0.84510685718</v>
      </c>
      <c r="AC783" s="174">
        <v>0.25424956089</v>
      </c>
      <c r="AD783" s="152">
        <v>-0.20084671009000002</v>
      </c>
      <c r="AE783" s="152">
        <v>-0.8367828663100001</v>
      </c>
      <c r="AF783" s="178">
        <v>4.2363020000000002</v>
      </c>
      <c r="AG783" s="177">
        <v>136644.65119999999</v>
      </c>
      <c r="AH783" s="177">
        <v>-10941.90501</v>
      </c>
      <c r="AI783" s="127">
        <v>0</v>
      </c>
      <c r="AJ783" s="127">
        <v>0</v>
      </c>
      <c r="AK783" s="127">
        <v>0</v>
      </c>
    </row>
    <row r="784" spans="1:37" ht="14.65" customHeight="1" x14ac:dyDescent="0.25">
      <c r="A784" s="39"/>
      <c r="B784" s="128">
        <v>10740508000180</v>
      </c>
      <c r="C784" s="124" t="s">
        <v>8366</v>
      </c>
      <c r="D784" s="121" t="s">
        <v>3266</v>
      </c>
      <c r="E784" s="125" t="s">
        <v>8273</v>
      </c>
      <c r="F784" s="125" t="s">
        <v>160</v>
      </c>
      <c r="G784" s="125" t="s">
        <v>3328</v>
      </c>
      <c r="H784" s="126">
        <v>10000</v>
      </c>
      <c r="I784" s="126">
        <v>100</v>
      </c>
      <c r="J784" s="126">
        <v>1000</v>
      </c>
      <c r="K784" s="125" t="s">
        <v>211</v>
      </c>
      <c r="L784" s="125" t="s">
        <v>211</v>
      </c>
      <c r="M784" s="152">
        <v>6.9999999999999993E-3</v>
      </c>
      <c r="N784" s="127" t="s">
        <v>44</v>
      </c>
      <c r="O784" s="154">
        <v>40343</v>
      </c>
      <c r="P784" s="152">
        <v>1.0187535514E-2</v>
      </c>
      <c r="Q784" s="152">
        <v>4.0350837277999999E-2</v>
      </c>
      <c r="R784" s="152">
        <v>0.1106680188</v>
      </c>
      <c r="S784" s="152">
        <v>0.24829787635</v>
      </c>
      <c r="T784" s="152">
        <v>0.40852033823</v>
      </c>
      <c r="U784" s="152">
        <v>0.96484003055000001</v>
      </c>
      <c r="V784" s="152">
        <v>0.98913945166999995</v>
      </c>
      <c r="W784" s="152">
        <v>0.96548599198999996</v>
      </c>
      <c r="X784" s="152">
        <v>0.98568970960000002</v>
      </c>
      <c r="Y784" s="152">
        <v>0.97400126973000001</v>
      </c>
      <c r="Z784" s="152">
        <v>1.0157545636999999E-3</v>
      </c>
      <c r="AA784" s="152">
        <v>2.6024316466000002E-3</v>
      </c>
      <c r="AB784" s="175">
        <v>-4.8890438637000004</v>
      </c>
      <c r="AC784" s="174">
        <v>-3.4508042562000001</v>
      </c>
      <c r="AD784" s="152">
        <v>0</v>
      </c>
      <c r="AE784" s="152">
        <v>-4.5510486639999993E-3</v>
      </c>
      <c r="AF784" s="178">
        <v>3.109334</v>
      </c>
      <c r="AG784" s="177">
        <v>1938602.1136</v>
      </c>
      <c r="AH784" s="177">
        <v>-14016.063939</v>
      </c>
      <c r="AI784" s="127">
        <v>0.11355153285</v>
      </c>
      <c r="AJ784" s="127">
        <v>0.33723378508000001</v>
      </c>
      <c r="AK784" s="127">
        <v>0</v>
      </c>
    </row>
    <row r="785" spans="1:37" ht="14.65" customHeight="1" x14ac:dyDescent="0.25">
      <c r="A785" s="39"/>
      <c r="B785" s="128">
        <v>40194309000184</v>
      </c>
      <c r="C785" s="124" t="s">
        <v>8367</v>
      </c>
      <c r="D785" s="121"/>
      <c r="E785" s="125" t="s">
        <v>8273</v>
      </c>
      <c r="F785" s="125" t="s">
        <v>160</v>
      </c>
      <c r="G785" s="125" t="s">
        <v>3305</v>
      </c>
      <c r="H785" s="126">
        <v>0.01</v>
      </c>
      <c r="I785" s="126">
        <v>0.01</v>
      </c>
      <c r="J785" s="126">
        <v>0.01</v>
      </c>
      <c r="K785" s="125" t="s">
        <v>7720</v>
      </c>
      <c r="L785" s="125" t="s">
        <v>216</v>
      </c>
      <c r="M785" s="152">
        <v>6.9999999999999993E-3</v>
      </c>
      <c r="N785" s="127" t="s">
        <v>44</v>
      </c>
      <c r="O785" s="154">
        <v>44218</v>
      </c>
      <c r="P785" s="152">
        <v>1.1059859688999999E-2</v>
      </c>
      <c r="Q785" s="152">
        <v>4.5123882367999996E-2</v>
      </c>
      <c r="R785" s="152">
        <v>0.11831681735000001</v>
      </c>
      <c r="S785" s="152">
        <v>0.27773630353000001</v>
      </c>
      <c r="T785" s="152">
        <v>0.43701849896</v>
      </c>
      <c r="U785" s="152">
        <v>1.0474560157999999</v>
      </c>
      <c r="V785" s="152">
        <v>1.1061433979999999</v>
      </c>
      <c r="W785" s="152">
        <v>1.0322153681000001</v>
      </c>
      <c r="X785" s="152">
        <v>1.1025539983999999</v>
      </c>
      <c r="Y785" s="152">
        <v>1.0419470784</v>
      </c>
      <c r="Z785" s="152">
        <v>2.5486041933999999E-3</v>
      </c>
      <c r="AA785" s="152">
        <v>4.2130669864999994E-3</v>
      </c>
      <c r="AB785" s="175">
        <v>1.3581585425</v>
      </c>
      <c r="AC785" s="174">
        <v>1.8661208282999999</v>
      </c>
      <c r="AD785" s="152">
        <v>-8.3140932156999998E-4</v>
      </c>
      <c r="AE785" s="152">
        <v>-1.2980680002999999E-3</v>
      </c>
      <c r="AF785" s="178">
        <v>1576.772974</v>
      </c>
      <c r="AG785" s="177">
        <v>99449.481100000005</v>
      </c>
      <c r="AH785" s="177">
        <v>-12726.282929999999</v>
      </c>
      <c r="AI785" s="127">
        <v>0.52858183834999994</v>
      </c>
      <c r="AJ785" s="127">
        <v>0.21213901152999998</v>
      </c>
      <c r="AK785" s="127">
        <v>0</v>
      </c>
    </row>
    <row r="786" spans="1:37" ht="14.65" customHeight="1" x14ac:dyDescent="0.25">
      <c r="A786" s="39"/>
      <c r="B786" s="128">
        <v>40194314000197</v>
      </c>
      <c r="C786" s="124" t="s">
        <v>8368</v>
      </c>
      <c r="D786" s="121"/>
      <c r="E786" s="125" t="s">
        <v>8273</v>
      </c>
      <c r="F786" s="125" t="s">
        <v>160</v>
      </c>
      <c r="G786" s="125" t="s">
        <v>3305</v>
      </c>
      <c r="H786" s="126">
        <v>10000</v>
      </c>
      <c r="I786" s="126">
        <v>100</v>
      </c>
      <c r="J786" s="126">
        <v>1000</v>
      </c>
      <c r="K786" s="125" t="s">
        <v>7720</v>
      </c>
      <c r="L786" s="125" t="s">
        <v>216</v>
      </c>
      <c r="M786" s="152">
        <v>5.5000000000000005E-3</v>
      </c>
      <c r="N786" s="127" t="s">
        <v>44</v>
      </c>
      <c r="O786" s="154">
        <v>44218</v>
      </c>
      <c r="P786" s="152">
        <v>1.0976373098000002E-2</v>
      </c>
      <c r="Q786" s="152">
        <v>4.4444653725999997E-2</v>
      </c>
      <c r="R786" s="152">
        <v>0.11862712059</v>
      </c>
      <c r="S786" s="152">
        <v>0.27691730132999998</v>
      </c>
      <c r="T786" s="152">
        <v>0.43978618484999998</v>
      </c>
      <c r="U786" s="152">
        <v>1.0395491766</v>
      </c>
      <c r="V786" s="152">
        <v>1.0894931400999999</v>
      </c>
      <c r="W786" s="152">
        <v>1.0349225045999999</v>
      </c>
      <c r="X786" s="152">
        <v>1.0993027340000001</v>
      </c>
      <c r="Y786" s="152">
        <v>1.0485458430000001</v>
      </c>
      <c r="Z786" s="152">
        <v>2.1211876288E-3</v>
      </c>
      <c r="AA786" s="152">
        <v>3.3087746941000001E-3</v>
      </c>
      <c r="AB786" s="175">
        <v>1.7967225421999999</v>
      </c>
      <c r="AC786" s="174">
        <v>2.3904699136000001</v>
      </c>
      <c r="AD786" s="152">
        <v>-5.2893414435000005E-4</v>
      </c>
      <c r="AE786" s="152">
        <v>-1.2102286359E-3</v>
      </c>
      <c r="AF786" s="178">
        <v>1571.929627</v>
      </c>
      <c r="AG786" s="177">
        <v>168399.98413999999</v>
      </c>
      <c r="AH786" s="177">
        <v>8984.6801699999996</v>
      </c>
      <c r="AI786" s="127">
        <v>0.36788538459999998</v>
      </c>
      <c r="AJ786" s="127">
        <v>0.27270073902000003</v>
      </c>
      <c r="AK786" s="127">
        <v>0</v>
      </c>
    </row>
    <row r="787" spans="1:37" ht="14.65" customHeight="1" x14ac:dyDescent="0.25">
      <c r="A787" s="39"/>
      <c r="B787" s="128">
        <v>3737211000108</v>
      </c>
      <c r="C787" s="124" t="s">
        <v>8369</v>
      </c>
      <c r="D787" s="121"/>
      <c r="E787" s="125" t="s">
        <v>8273</v>
      </c>
      <c r="F787" s="125" t="s">
        <v>160</v>
      </c>
      <c r="G787" s="125" t="s">
        <v>3328</v>
      </c>
      <c r="H787" s="126">
        <v>30000</v>
      </c>
      <c r="I787" s="126">
        <v>100</v>
      </c>
      <c r="J787" s="126">
        <v>15000</v>
      </c>
      <c r="K787" s="125" t="s">
        <v>211</v>
      </c>
      <c r="L787" s="125" t="s">
        <v>211</v>
      </c>
      <c r="M787" s="152">
        <v>6.0000000000000001E-3</v>
      </c>
      <c r="N787" s="127" t="s">
        <v>44</v>
      </c>
      <c r="O787" s="154">
        <v>37895</v>
      </c>
      <c r="P787" s="152">
        <v>1.0251827367E-2</v>
      </c>
      <c r="Q787" s="152">
        <v>4.0635729328999996E-2</v>
      </c>
      <c r="R787" s="152">
        <v>0.1115701362</v>
      </c>
      <c r="S787" s="152">
        <v>0.25035322765000001</v>
      </c>
      <c r="T787" s="152">
        <v>0.41209501996999998</v>
      </c>
      <c r="U787" s="152">
        <v>0.97092897652999999</v>
      </c>
      <c r="V787" s="152">
        <v>0.99612314730999996</v>
      </c>
      <c r="W787" s="152">
        <v>0.97335621246000004</v>
      </c>
      <c r="X787" s="152">
        <v>0.99384901670999992</v>
      </c>
      <c r="Y787" s="152">
        <v>0.98252408789000001</v>
      </c>
      <c r="Z787" s="152">
        <v>1.0169233079999999E-3</v>
      </c>
      <c r="AA787" s="152">
        <v>2.5656997765999999E-3</v>
      </c>
      <c r="AB787" s="175">
        <v>-3.7689403366000001</v>
      </c>
      <c r="AC787" s="174">
        <v>-4.2006157962000001</v>
      </c>
      <c r="AD787" s="152">
        <v>0</v>
      </c>
      <c r="AE787" s="152">
        <v>-4.4994849036000002E-3</v>
      </c>
      <c r="AF787" s="178">
        <v>8.345065</v>
      </c>
      <c r="AG787" s="177">
        <v>916311.69044000003</v>
      </c>
      <c r="AH787" s="177">
        <v>-143340.30819000001</v>
      </c>
      <c r="AI787" s="127">
        <v>0.11353611343</v>
      </c>
      <c r="AJ787" s="127">
        <v>0.33718799134999999</v>
      </c>
      <c r="AK787" s="127">
        <v>0</v>
      </c>
    </row>
    <row r="788" spans="1:37" ht="14.65" customHeight="1" x14ac:dyDescent="0.25">
      <c r="A788" s="39"/>
      <c r="B788" s="128">
        <v>834074000123</v>
      </c>
      <c r="C788" s="124" t="s">
        <v>8370</v>
      </c>
      <c r="D788" s="121"/>
      <c r="E788" s="125" t="s">
        <v>8273</v>
      </c>
      <c r="F788" s="125" t="s">
        <v>160</v>
      </c>
      <c r="G788" s="125" t="s">
        <v>6802</v>
      </c>
      <c r="H788" s="126">
        <v>0.01</v>
      </c>
      <c r="I788" s="126">
        <v>0.01</v>
      </c>
      <c r="J788" s="126">
        <v>0.01</v>
      </c>
      <c r="K788" s="125" t="s">
        <v>211</v>
      </c>
      <c r="L788" s="125" t="s">
        <v>211</v>
      </c>
      <c r="M788" s="152">
        <v>1.7000000000000001E-2</v>
      </c>
      <c r="N788" s="127" t="s">
        <v>44</v>
      </c>
      <c r="O788" s="154">
        <v>34974</v>
      </c>
      <c r="P788" s="152">
        <v>8.5906921739999989E-3</v>
      </c>
      <c r="Q788" s="152">
        <v>3.2532996212000002E-2</v>
      </c>
      <c r="R788" s="152">
        <v>8.8880294628000012E-2</v>
      </c>
      <c r="S788" s="152">
        <v>0.19238574795000002</v>
      </c>
      <c r="T788" s="152">
        <v>0.31754237808999997</v>
      </c>
      <c r="U788" s="152">
        <v>0.81360636124999997</v>
      </c>
      <c r="V788" s="152">
        <v>0.79749695929999997</v>
      </c>
      <c r="W788" s="152">
        <v>0.77540630394999999</v>
      </c>
      <c r="X788" s="152">
        <v>0.76373046282000001</v>
      </c>
      <c r="Y788" s="152">
        <v>0.75709004059999996</v>
      </c>
      <c r="Z788" s="152">
        <v>6.8808594111E-4</v>
      </c>
      <c r="AA788" s="152">
        <v>2.1191503029E-3</v>
      </c>
      <c r="AB788" s="175">
        <v>-231.19058742000001</v>
      </c>
      <c r="AC788" s="174">
        <v>-57.258891044999999</v>
      </c>
      <c r="AD788" s="152">
        <v>0</v>
      </c>
      <c r="AE788" s="152">
        <v>-1.3375141853E-6</v>
      </c>
      <c r="AF788" s="178">
        <v>8.2720079999999996</v>
      </c>
      <c r="AG788" s="177">
        <v>8158400.4154000003</v>
      </c>
      <c r="AH788" s="177">
        <v>-3565218.9468</v>
      </c>
      <c r="AI788" s="127">
        <v>0</v>
      </c>
      <c r="AJ788" s="127">
        <v>0</v>
      </c>
      <c r="AK788" s="127">
        <v>0</v>
      </c>
    </row>
    <row r="789" spans="1:37" ht="14.65" customHeight="1" x14ac:dyDescent="0.25">
      <c r="A789" s="39"/>
      <c r="B789" s="128">
        <v>10551353000133</v>
      </c>
      <c r="C789" s="124" t="s">
        <v>8371</v>
      </c>
      <c r="D789" s="121" t="s">
        <v>3267</v>
      </c>
      <c r="E789" s="125" t="s">
        <v>8273</v>
      </c>
      <c r="F789" s="125" t="s">
        <v>160</v>
      </c>
      <c r="G789" s="125" t="s">
        <v>3324</v>
      </c>
      <c r="H789" s="126">
        <v>20000</v>
      </c>
      <c r="I789" s="126">
        <v>100</v>
      </c>
      <c r="J789" s="126">
        <v>2000</v>
      </c>
      <c r="K789" s="125" t="s">
        <v>212</v>
      </c>
      <c r="L789" s="125" t="s">
        <v>220</v>
      </c>
      <c r="M789" s="152">
        <v>5.0000000000000001E-3</v>
      </c>
      <c r="N789" s="127" t="s">
        <v>44</v>
      </c>
      <c r="O789" s="154">
        <v>39965</v>
      </c>
      <c r="P789" s="152">
        <v>1.0669111990999999E-2</v>
      </c>
      <c r="Q789" s="152">
        <v>4.2804161371999994E-2</v>
      </c>
      <c r="R789" s="152">
        <v>0.11650843349000001</v>
      </c>
      <c r="S789" s="152">
        <v>0.26735675617999999</v>
      </c>
      <c r="T789" s="152">
        <v>0.43584224092000001</v>
      </c>
      <c r="U789" s="152">
        <v>1.0104491243</v>
      </c>
      <c r="V789" s="152">
        <v>1.0492789632999999</v>
      </c>
      <c r="W789" s="152">
        <v>1.0164387298999999</v>
      </c>
      <c r="X789" s="152">
        <v>1.0613494051000001</v>
      </c>
      <c r="Y789" s="152">
        <v>1.0391426235999999</v>
      </c>
      <c r="Z789" s="152">
        <v>1.5958047923999999E-3</v>
      </c>
      <c r="AA789" s="152">
        <v>3.3518914261999998E-3</v>
      </c>
      <c r="AB789" s="175">
        <v>1.1855131241000001</v>
      </c>
      <c r="AC789" s="174">
        <v>1.0251549625</v>
      </c>
      <c r="AD789" s="152">
        <v>-2.0296826261E-4</v>
      </c>
      <c r="AE789" s="152">
        <v>-1.1150173761999999E-2</v>
      </c>
      <c r="AF789" s="178">
        <v>4.409707</v>
      </c>
      <c r="AG789" s="177">
        <v>869216.19993999996</v>
      </c>
      <c r="AH789" s="177">
        <v>-112092.14285</v>
      </c>
      <c r="AI789" s="127">
        <v>0.24684281207000003</v>
      </c>
      <c r="AJ789" s="127">
        <v>0.59375434254000004</v>
      </c>
      <c r="AK789" s="127">
        <v>0</v>
      </c>
    </row>
    <row r="790" spans="1:37" ht="14.65" customHeight="1" x14ac:dyDescent="0.25">
      <c r="A790" s="39"/>
      <c r="B790" s="128">
        <v>10577505000177</v>
      </c>
      <c r="C790" s="124" t="s">
        <v>8372</v>
      </c>
      <c r="D790" s="121"/>
      <c r="E790" s="125" t="s">
        <v>8273</v>
      </c>
      <c r="F790" s="125" t="s">
        <v>160</v>
      </c>
      <c r="G790" s="125" t="s">
        <v>3324</v>
      </c>
      <c r="H790" s="126">
        <v>1000</v>
      </c>
      <c r="I790" s="126">
        <v>100</v>
      </c>
      <c r="J790" s="126">
        <v>100</v>
      </c>
      <c r="K790" s="125" t="s">
        <v>211</v>
      </c>
      <c r="L790" s="125" t="s">
        <v>211</v>
      </c>
      <c r="M790" s="152">
        <v>0.01</v>
      </c>
      <c r="N790" s="127" t="s">
        <v>44</v>
      </c>
      <c r="O790" s="154">
        <v>41015</v>
      </c>
      <c r="P790" s="152">
        <v>9.9335844534000003E-3</v>
      </c>
      <c r="Q790" s="152">
        <v>3.9557932336000003E-2</v>
      </c>
      <c r="R790" s="152">
        <v>0.10667470108</v>
      </c>
      <c r="S790" s="152">
        <v>0.2404023609</v>
      </c>
      <c r="T790" s="152">
        <v>0.39470078284000004</v>
      </c>
      <c r="U790" s="152">
        <v>0.94078886049999999</v>
      </c>
      <c r="V790" s="152">
        <v>0.96970259203999998</v>
      </c>
      <c r="W790" s="152">
        <v>0.93064763162999997</v>
      </c>
      <c r="X790" s="152">
        <v>0.9543461940900001</v>
      </c>
      <c r="Y790" s="152">
        <v>0.94105244628999996</v>
      </c>
      <c r="Z790" s="152">
        <v>1.2365967747999999E-3</v>
      </c>
      <c r="AA790" s="152">
        <v>2.6059834784000003E-3</v>
      </c>
      <c r="AB790" s="175">
        <v>-7.0463687337999996</v>
      </c>
      <c r="AC790" s="174">
        <v>-5.9516342333000001</v>
      </c>
      <c r="AD790" s="152">
        <v>-3.1644165488000003E-5</v>
      </c>
      <c r="AE790" s="152">
        <v>-3.5758656816000001E-3</v>
      </c>
      <c r="AF790" s="178">
        <v>2.863191</v>
      </c>
      <c r="AG790" s="177">
        <v>14430.7454</v>
      </c>
      <c r="AH790" s="177">
        <v>-1643.6874700000001</v>
      </c>
      <c r="AI790" s="127">
        <v>0.13068903102000001</v>
      </c>
      <c r="AJ790" s="127">
        <v>0.34634293768000002</v>
      </c>
      <c r="AK790" s="127">
        <v>0</v>
      </c>
    </row>
    <row r="791" spans="1:37" ht="14.65" customHeight="1" x14ac:dyDescent="0.25">
      <c r="A791" s="39"/>
      <c r="B791" s="128">
        <v>10577509000155</v>
      </c>
      <c r="C791" s="124" t="s">
        <v>8373</v>
      </c>
      <c r="D791" s="121" t="s">
        <v>3266</v>
      </c>
      <c r="E791" s="125" t="s">
        <v>8273</v>
      </c>
      <c r="F791" s="125" t="s">
        <v>160</v>
      </c>
      <c r="G791" s="125" t="s">
        <v>3324</v>
      </c>
      <c r="H791" s="126">
        <v>0.01</v>
      </c>
      <c r="I791" s="126">
        <v>0.01</v>
      </c>
      <c r="J791" s="126">
        <v>0.01</v>
      </c>
      <c r="K791" s="125" t="s">
        <v>211</v>
      </c>
      <c r="L791" s="125" t="s">
        <v>211</v>
      </c>
      <c r="M791" s="152">
        <v>6.9999999999999993E-3</v>
      </c>
      <c r="N791" s="127" t="s">
        <v>44</v>
      </c>
      <c r="O791" s="154">
        <v>41015</v>
      </c>
      <c r="P791" s="152">
        <v>1.0299479126999999E-2</v>
      </c>
      <c r="Q791" s="152">
        <v>4.1030390264000002E-2</v>
      </c>
      <c r="R791" s="152">
        <v>0.11145121152</v>
      </c>
      <c r="S791" s="152">
        <v>0.25090025023000001</v>
      </c>
      <c r="T791" s="152">
        <v>0.40726431882000003</v>
      </c>
      <c r="U791" s="152">
        <v>0.97544197434000002</v>
      </c>
      <c r="V791" s="152">
        <v>1.0057976603000001</v>
      </c>
      <c r="W791" s="152">
        <v>0.97231869407999993</v>
      </c>
      <c r="X791" s="152">
        <v>0.99602057989000004</v>
      </c>
      <c r="Y791" s="152">
        <v>0.97100664650000001</v>
      </c>
      <c r="Z791" s="152">
        <v>1.324768726E-3</v>
      </c>
      <c r="AA791" s="152">
        <v>2.9239933000000003E-3</v>
      </c>
      <c r="AB791" s="175">
        <v>-2.5384208103999999</v>
      </c>
      <c r="AC791" s="174">
        <v>-2.3119428326000002</v>
      </c>
      <c r="AD791" s="152">
        <v>-8.3965648421999999E-5</v>
      </c>
      <c r="AE791" s="152">
        <v>-3.3744733458E-3</v>
      </c>
      <c r="AF791" s="178">
        <v>3.0058419999999999</v>
      </c>
      <c r="AG791" s="177">
        <v>113027.25156999999</v>
      </c>
      <c r="AH791" s="177">
        <v>-2589.22282</v>
      </c>
      <c r="AI791" s="127">
        <v>0.13125152597</v>
      </c>
      <c r="AJ791" s="127">
        <v>0.32283176005999997</v>
      </c>
      <c r="AK791" s="127">
        <v>0</v>
      </c>
    </row>
    <row r="792" spans="1:37" ht="14.65" customHeight="1" x14ac:dyDescent="0.25">
      <c r="A792" s="39"/>
      <c r="B792" s="128">
        <v>5164364000120</v>
      </c>
      <c r="C792" s="124" t="s">
        <v>8374</v>
      </c>
      <c r="D792" s="121"/>
      <c r="E792" s="125" t="s">
        <v>8273</v>
      </c>
      <c r="F792" s="125" t="s">
        <v>160</v>
      </c>
      <c r="G792" s="125" t="s">
        <v>7894</v>
      </c>
      <c r="H792" s="126">
        <v>0.01</v>
      </c>
      <c r="I792" s="126">
        <v>0.01</v>
      </c>
      <c r="J792" s="126">
        <v>0.01</v>
      </c>
      <c r="K792" s="125" t="s">
        <v>211</v>
      </c>
      <c r="L792" s="125" t="s">
        <v>211</v>
      </c>
      <c r="M792" s="152">
        <v>2E-3</v>
      </c>
      <c r="N792" s="127" t="s">
        <v>44</v>
      </c>
      <c r="O792" s="154">
        <v>38551</v>
      </c>
      <c r="P792" s="152">
        <v>1.0220987999E-2</v>
      </c>
      <c r="Q792" s="152">
        <v>4.0402895967000002E-2</v>
      </c>
      <c r="R792" s="152">
        <v>0.11241371324999999</v>
      </c>
      <c r="S792" s="152">
        <v>0.24754892140999998</v>
      </c>
      <c r="T792" s="152">
        <v>0.41230883794999995</v>
      </c>
      <c r="U792" s="152">
        <v>0.96800824492000004</v>
      </c>
      <c r="V792" s="152">
        <v>0.99041559131000001</v>
      </c>
      <c r="W792" s="152">
        <v>0.98071571738000007</v>
      </c>
      <c r="X792" s="152">
        <v>0.98271651792000003</v>
      </c>
      <c r="Y792" s="152">
        <v>0.98303387642999995</v>
      </c>
      <c r="Z792" s="152">
        <v>1.0529377381000001E-3</v>
      </c>
      <c r="AA792" s="152">
        <v>2.7883384054999999E-3</v>
      </c>
      <c r="AB792" s="175">
        <v>-2.5344895234</v>
      </c>
      <c r="AC792" s="174">
        <v>-0.37673527408000002</v>
      </c>
      <c r="AD792" s="152">
        <v>0</v>
      </c>
      <c r="AE792" s="152">
        <v>-2.5925685514000003E-3</v>
      </c>
      <c r="AF792" s="178">
        <v>6.8503559999999997</v>
      </c>
      <c r="AG792" s="177">
        <v>241670.03714999999</v>
      </c>
      <c r="AH792" s="177">
        <v>-164601.73864</v>
      </c>
      <c r="AI792" s="127">
        <v>0</v>
      </c>
      <c r="AJ792" s="127">
        <v>0</v>
      </c>
      <c r="AK792" s="127">
        <v>0</v>
      </c>
    </row>
    <row r="793" spans="1:37" ht="14.65" customHeight="1" x14ac:dyDescent="0.25">
      <c r="A793" s="39"/>
      <c r="B793" s="128">
        <v>10646885000154</v>
      </c>
      <c r="C793" s="124" t="s">
        <v>8375</v>
      </c>
      <c r="D793" s="121"/>
      <c r="E793" s="125" t="s">
        <v>8273</v>
      </c>
      <c r="F793" s="125" t="s">
        <v>160</v>
      </c>
      <c r="G793" s="125" t="s">
        <v>3328</v>
      </c>
      <c r="H793" s="126">
        <v>200000</v>
      </c>
      <c r="I793" s="126">
        <v>100</v>
      </c>
      <c r="J793" s="126">
        <v>20000</v>
      </c>
      <c r="K793" s="125" t="s">
        <v>211</v>
      </c>
      <c r="L793" s="125" t="s">
        <v>211</v>
      </c>
      <c r="M793" s="152">
        <v>3.0000000000000001E-3</v>
      </c>
      <c r="N793" s="127" t="s">
        <v>44</v>
      </c>
      <c r="O793" s="154">
        <v>40009</v>
      </c>
      <c r="P793" s="152">
        <v>1.0506183259999999E-2</v>
      </c>
      <c r="Q793" s="152">
        <v>4.1680143030999997E-2</v>
      </c>
      <c r="R793" s="152">
        <v>0.11507793398000001</v>
      </c>
      <c r="S793" s="152">
        <v>0.25823215697999996</v>
      </c>
      <c r="T793" s="152">
        <v>0.42538161563000004</v>
      </c>
      <c r="U793" s="152">
        <v>0.9950184874200001</v>
      </c>
      <c r="V793" s="152">
        <v>1.0217253619</v>
      </c>
      <c r="W793" s="152">
        <v>1.003958817</v>
      </c>
      <c r="X793" s="152">
        <v>1.0251266888000001</v>
      </c>
      <c r="Y793" s="152">
        <v>1.0142022195</v>
      </c>
      <c r="Z793" s="152">
        <v>1.0154401383E-3</v>
      </c>
      <c r="AA793" s="152">
        <v>2.4152483451000003E-3</v>
      </c>
      <c r="AB793" s="175">
        <v>0.56125055803000001</v>
      </c>
      <c r="AC793" s="174">
        <v>-0.90265438803999998</v>
      </c>
      <c r="AD793" s="152">
        <v>0</v>
      </c>
      <c r="AE793" s="152">
        <v>-4.3430725874999999E-3</v>
      </c>
      <c r="AF793" s="178">
        <v>4.099952</v>
      </c>
      <c r="AG793" s="177">
        <v>9720087.0700000003</v>
      </c>
      <c r="AH793" s="177">
        <v>-989762.13558999996</v>
      </c>
      <c r="AI793" s="127">
        <v>0.11353368269000001</v>
      </c>
      <c r="AJ793" s="127">
        <v>0.33718077235000005</v>
      </c>
      <c r="AK793" s="127">
        <v>0</v>
      </c>
    </row>
    <row r="794" spans="1:37" ht="14.65" customHeight="1" x14ac:dyDescent="0.25">
      <c r="A794" s="39"/>
      <c r="B794" s="128">
        <v>9181268000141</v>
      </c>
      <c r="C794" s="124" t="s">
        <v>8376</v>
      </c>
      <c r="D794" s="121"/>
      <c r="E794" s="125" t="s">
        <v>8273</v>
      </c>
      <c r="F794" s="125" t="s">
        <v>160</v>
      </c>
      <c r="G794" s="125" t="s">
        <v>7894</v>
      </c>
      <c r="H794" s="126">
        <v>1000</v>
      </c>
      <c r="I794" s="126">
        <v>0.01</v>
      </c>
      <c r="J794" s="126">
        <v>100</v>
      </c>
      <c r="K794" s="125" t="s">
        <v>211</v>
      </c>
      <c r="L794" s="125" t="s">
        <v>211</v>
      </c>
      <c r="M794" s="152">
        <v>3.4999999999999996E-3</v>
      </c>
      <c r="N794" s="127" t="s">
        <v>44</v>
      </c>
      <c r="O794" s="154">
        <v>39644</v>
      </c>
      <c r="P794" s="152">
        <v>1.0129728928999999E-2</v>
      </c>
      <c r="Q794" s="152">
        <v>3.9809699604999998E-2</v>
      </c>
      <c r="R794" s="152">
        <v>0.11112723262999999</v>
      </c>
      <c r="S794" s="152">
        <v>0.24474429385000002</v>
      </c>
      <c r="T794" s="152">
        <v>0.40802645851000002</v>
      </c>
      <c r="U794" s="152">
        <v>0.95936529066999998</v>
      </c>
      <c r="V794" s="152">
        <v>0.97587428400999998</v>
      </c>
      <c r="W794" s="152">
        <v>0.96949224896000008</v>
      </c>
      <c r="X794" s="152">
        <v>0.97158274357999996</v>
      </c>
      <c r="Y794" s="152">
        <v>0.97282375314999991</v>
      </c>
      <c r="Z794" s="152">
        <v>7.8635113736000002E-4</v>
      </c>
      <c r="AA794" s="152">
        <v>2.1341300966000003E-3</v>
      </c>
      <c r="AB794" s="175">
        <v>-8.1758140034999993</v>
      </c>
      <c r="AC794" s="174">
        <v>-4.5933493453000001</v>
      </c>
      <c r="AD794" s="152">
        <v>0</v>
      </c>
      <c r="AE794" s="152">
        <v>-5.1575110890000001E-3</v>
      </c>
      <c r="AF794" s="178">
        <v>4.4186629999999996</v>
      </c>
      <c r="AG794" s="177">
        <v>732256.18738000002</v>
      </c>
      <c r="AH794" s="177">
        <v>-96508.510699999999</v>
      </c>
      <c r="AI794" s="127">
        <v>0</v>
      </c>
      <c r="AJ794" s="127">
        <v>0</v>
      </c>
      <c r="AK794" s="127">
        <v>0</v>
      </c>
    </row>
    <row r="795" spans="1:37" ht="14.65" customHeight="1" x14ac:dyDescent="0.25">
      <c r="A795" s="39"/>
      <c r="B795" s="128">
        <v>30068049000147</v>
      </c>
      <c r="C795" s="124" t="s">
        <v>8377</v>
      </c>
      <c r="D795" s="121"/>
      <c r="E795" s="125" t="s">
        <v>8273</v>
      </c>
      <c r="F795" s="125" t="s">
        <v>112</v>
      </c>
      <c r="G795" s="125" t="s">
        <v>7739</v>
      </c>
      <c r="H795" s="126">
        <v>0.01</v>
      </c>
      <c r="I795" s="126">
        <v>0.01</v>
      </c>
      <c r="J795" s="126">
        <v>0.01</v>
      </c>
      <c r="K795" s="125" t="s">
        <v>212</v>
      </c>
      <c r="L795" s="125" t="s">
        <v>219</v>
      </c>
      <c r="M795" s="152">
        <v>2E-3</v>
      </c>
      <c r="N795" s="127" t="s">
        <v>44</v>
      </c>
      <c r="O795" s="154">
        <v>44316</v>
      </c>
      <c r="P795" s="152">
        <v>9.6764242737000003E-2</v>
      </c>
      <c r="Q795" s="152">
        <v>0.17180788203</v>
      </c>
      <c r="R795" s="152">
        <v>0.10220048802999999</v>
      </c>
      <c r="S795" s="152">
        <v>0.96592172739999993</v>
      </c>
      <c r="T795" s="152">
        <v>1.5946183452</v>
      </c>
      <c r="U795" s="152">
        <v>9.1643376152999991</v>
      </c>
      <c r="V795" s="152">
        <v>4.2116091185000002</v>
      </c>
      <c r="W795" s="152">
        <v>0.89161386132000009</v>
      </c>
      <c r="X795" s="152">
        <v>3.8345036251</v>
      </c>
      <c r="Y795" s="152">
        <v>3.8019166919000003</v>
      </c>
      <c r="Z795" s="152">
        <v>0.24169720038</v>
      </c>
      <c r="AA795" s="152">
        <v>0.28565836103999998</v>
      </c>
      <c r="AB795" s="175">
        <v>7.4948745757999993E-2</v>
      </c>
      <c r="AC795" s="174">
        <v>0.51707612702000005</v>
      </c>
      <c r="AD795" s="152">
        <v>-0.15291758762000002</v>
      </c>
      <c r="AE795" s="152">
        <v>-0.47054564078</v>
      </c>
      <c r="AF795" s="178">
        <v>2.2399260000000001</v>
      </c>
      <c r="AG795" s="177">
        <v>453066.97512000002</v>
      </c>
      <c r="AH795" s="177">
        <v>-63310.50561</v>
      </c>
      <c r="AI795" s="127">
        <v>0</v>
      </c>
      <c r="AJ795" s="127">
        <v>0</v>
      </c>
      <c r="AK795" s="127">
        <v>0</v>
      </c>
    </row>
    <row r="796" spans="1:37" ht="14.65" customHeight="1" x14ac:dyDescent="0.25">
      <c r="A796" s="39"/>
      <c r="B796" s="128">
        <v>59815671000153</v>
      </c>
      <c r="C796" s="124" t="s">
        <v>8378</v>
      </c>
      <c r="D796" s="121"/>
      <c r="E796" s="125" t="s">
        <v>8273</v>
      </c>
      <c r="F796" s="125" t="s">
        <v>112</v>
      </c>
      <c r="G796" s="125" t="s">
        <v>7739</v>
      </c>
      <c r="H796" s="126">
        <v>0.01</v>
      </c>
      <c r="I796" s="126">
        <v>0.01</v>
      </c>
      <c r="J796" s="126">
        <v>0.01</v>
      </c>
      <c r="K796" s="125" t="s">
        <v>212</v>
      </c>
      <c r="L796" s="125" t="s">
        <v>219</v>
      </c>
      <c r="M796" s="152">
        <v>2E-3</v>
      </c>
      <c r="N796" s="127" t="s">
        <v>44</v>
      </c>
      <c r="O796" s="154">
        <v>45740</v>
      </c>
      <c r="P796" s="152">
        <v>9.6573966896000007E-2</v>
      </c>
      <c r="Q796" s="152" t="s">
        <v>44</v>
      </c>
      <c r="R796" s="152" t="s">
        <v>44</v>
      </c>
      <c r="S796" s="152" t="s">
        <v>44</v>
      </c>
      <c r="T796" s="152" t="s">
        <v>44</v>
      </c>
      <c r="U796" s="152">
        <v>9.1463169912000009</v>
      </c>
      <c r="V796" s="152" t="s">
        <v>44</v>
      </c>
      <c r="W796" s="152" t="s">
        <v>44</v>
      </c>
      <c r="X796" s="152" t="s">
        <v>44</v>
      </c>
      <c r="Y796" s="152" t="s">
        <v>44</v>
      </c>
      <c r="Z796" s="152" t="s">
        <v>44</v>
      </c>
      <c r="AA796" s="152">
        <v>0.26410429831999999</v>
      </c>
      <c r="AB796" s="175" t="s">
        <v>44</v>
      </c>
      <c r="AC796" s="174">
        <v>5.9376741370000001</v>
      </c>
      <c r="AD796" s="152">
        <v>-4.2236135547000002E-2</v>
      </c>
      <c r="AE796" s="152">
        <v>-4.2236135547000002E-2</v>
      </c>
      <c r="AF796" s="178">
        <v>1.108406</v>
      </c>
      <c r="AG796" s="177">
        <v>30146.106059999998</v>
      </c>
      <c r="AH796" s="177">
        <v>27212.507229999999</v>
      </c>
      <c r="AI796" s="127">
        <v>0</v>
      </c>
      <c r="AJ796" s="127">
        <v>0</v>
      </c>
      <c r="AK796" s="127">
        <v>0</v>
      </c>
    </row>
    <row r="797" spans="1:37" ht="14.65" customHeight="1" x14ac:dyDescent="0.25">
      <c r="A797" s="39"/>
      <c r="B797" s="128">
        <v>3737207000131</v>
      </c>
      <c r="C797" s="124" t="s">
        <v>8379</v>
      </c>
      <c r="D797" s="121" t="s">
        <v>3274</v>
      </c>
      <c r="E797" s="125" t="s">
        <v>8273</v>
      </c>
      <c r="F797" s="125" t="s">
        <v>160</v>
      </c>
      <c r="G797" s="125" t="s">
        <v>4760</v>
      </c>
      <c r="H797" s="126">
        <v>30000</v>
      </c>
      <c r="I797" s="126">
        <v>100</v>
      </c>
      <c r="J797" s="126">
        <v>15000</v>
      </c>
      <c r="K797" s="125" t="s">
        <v>211</v>
      </c>
      <c r="L797" s="125" t="s">
        <v>211</v>
      </c>
      <c r="M797" s="152">
        <v>1.1000000000000001E-2</v>
      </c>
      <c r="N797" s="127" t="s">
        <v>44</v>
      </c>
      <c r="O797" s="154">
        <v>37895</v>
      </c>
      <c r="P797" s="152">
        <v>9.4957786496000004E-3</v>
      </c>
      <c r="Q797" s="152">
        <v>3.6280880309000001E-2</v>
      </c>
      <c r="R797" s="152">
        <v>0.37208429328000003</v>
      </c>
      <c r="S797" s="152">
        <v>0.52067558972999994</v>
      </c>
      <c r="T797" s="152">
        <v>1.2111548508000001</v>
      </c>
      <c r="U797" s="152">
        <v>0.89932519496999996</v>
      </c>
      <c r="V797" s="152">
        <v>0.88937064199000004</v>
      </c>
      <c r="W797" s="152">
        <v>3.2461245523000004</v>
      </c>
      <c r="X797" s="152">
        <v>2.0669712459</v>
      </c>
      <c r="Y797" s="152">
        <v>2.8876563836000004</v>
      </c>
      <c r="Z797" s="152">
        <v>0.22106444207999998</v>
      </c>
      <c r="AA797" s="152">
        <v>0.10456353019</v>
      </c>
      <c r="AB797" s="175">
        <v>1.0705540604999999</v>
      </c>
      <c r="AC797" s="174">
        <v>0.41672721628999998</v>
      </c>
      <c r="AD797" s="152">
        <v>0</v>
      </c>
      <c r="AE797" s="152">
        <v>-0.10326138824999999</v>
      </c>
      <c r="AF797" s="178">
        <v>22.387494</v>
      </c>
      <c r="AG797" s="177">
        <v>18453.838589999999</v>
      </c>
      <c r="AH797" s="177">
        <v>-236.93860000000001</v>
      </c>
      <c r="AI797" s="127">
        <v>0</v>
      </c>
      <c r="AJ797" s="127">
        <v>0</v>
      </c>
      <c r="AK797" s="127">
        <v>0</v>
      </c>
    </row>
    <row r="798" spans="1:37" ht="14.65" customHeight="1" x14ac:dyDescent="0.25">
      <c r="A798" s="39"/>
      <c r="B798" s="128">
        <v>10731794000117</v>
      </c>
      <c r="C798" s="124" t="s">
        <v>8380</v>
      </c>
      <c r="D798" s="121"/>
      <c r="E798" s="125" t="s">
        <v>8273</v>
      </c>
      <c r="F798" s="125" t="s">
        <v>160</v>
      </c>
      <c r="G798" s="125" t="s">
        <v>6802</v>
      </c>
      <c r="H798" s="126">
        <v>50000</v>
      </c>
      <c r="I798" s="126">
        <v>100</v>
      </c>
      <c r="J798" s="126">
        <v>5000</v>
      </c>
      <c r="K798" s="125" t="s">
        <v>211</v>
      </c>
      <c r="L798" s="125" t="s">
        <v>211</v>
      </c>
      <c r="M798" s="152">
        <v>3.4999999999999996E-3</v>
      </c>
      <c r="N798" s="127" t="s">
        <v>44</v>
      </c>
      <c r="O798" s="154">
        <v>40148</v>
      </c>
      <c r="P798" s="152">
        <v>1.0159860691E-2</v>
      </c>
      <c r="Q798" s="152">
        <v>3.9893982483000003E-2</v>
      </c>
      <c r="R798" s="152">
        <v>0.11139817426000001</v>
      </c>
      <c r="S798" s="152">
        <v>0.24530216851999997</v>
      </c>
      <c r="T798" s="152">
        <v>0.40801260938</v>
      </c>
      <c r="U798" s="152">
        <v>0.96221900633000002</v>
      </c>
      <c r="V798" s="152">
        <v>0.97794035066999996</v>
      </c>
      <c r="W798" s="152">
        <v>0.97185598827000008</v>
      </c>
      <c r="X798" s="152">
        <v>0.97379738724999998</v>
      </c>
      <c r="Y798" s="152">
        <v>0.97279073381000003</v>
      </c>
      <c r="Z798" s="152">
        <v>8.118363316799999E-4</v>
      </c>
      <c r="AA798" s="152">
        <v>2.1220868212E-3</v>
      </c>
      <c r="AB798" s="175">
        <v>-6.6710516896999996</v>
      </c>
      <c r="AC798" s="174">
        <v>-5.3752342507000002</v>
      </c>
      <c r="AD798" s="152">
        <v>0</v>
      </c>
      <c r="AE798" s="152">
        <v>-3.1583282840999998E-3</v>
      </c>
      <c r="AF798" s="178">
        <v>3.8367710000000002</v>
      </c>
      <c r="AG798" s="177">
        <v>12934048.365</v>
      </c>
      <c r="AH798" s="177">
        <v>-1142888.2361999999</v>
      </c>
      <c r="AI798" s="127">
        <v>0</v>
      </c>
      <c r="AJ798" s="127">
        <v>0</v>
      </c>
      <c r="AK798" s="127">
        <v>0</v>
      </c>
    </row>
    <row r="799" spans="1:37" ht="14.65" customHeight="1" x14ac:dyDescent="0.25">
      <c r="A799" s="39"/>
      <c r="B799" s="128">
        <v>15154220000147</v>
      </c>
      <c r="C799" s="124" t="s">
        <v>8381</v>
      </c>
      <c r="D799" s="121" t="s">
        <v>3310</v>
      </c>
      <c r="E799" s="125" t="s">
        <v>8273</v>
      </c>
      <c r="F799" s="125" t="s">
        <v>112</v>
      </c>
      <c r="G799" s="125" t="s">
        <v>263</v>
      </c>
      <c r="H799" s="126">
        <v>0.01</v>
      </c>
      <c r="I799" s="126">
        <v>0.01</v>
      </c>
      <c r="J799" s="126">
        <v>0.01</v>
      </c>
      <c r="K799" s="125" t="s">
        <v>212</v>
      </c>
      <c r="L799" s="125" t="s">
        <v>219</v>
      </c>
      <c r="M799" s="152">
        <v>1.4999999999999999E-2</v>
      </c>
      <c r="N799" s="127" t="s">
        <v>44</v>
      </c>
      <c r="O799" s="154">
        <v>41218</v>
      </c>
      <c r="P799" s="152">
        <v>7.5600692267000003E-2</v>
      </c>
      <c r="Q799" s="152">
        <v>0.16303314251000001</v>
      </c>
      <c r="R799" s="152">
        <v>-1.8729871663999999E-2</v>
      </c>
      <c r="S799" s="152">
        <v>9.0645650418000004E-2</v>
      </c>
      <c r="T799" s="152">
        <v>-0.12958702465999999</v>
      </c>
      <c r="U799" s="152">
        <v>7.1599823270999998</v>
      </c>
      <c r="V799" s="152">
        <v>3.9965097148000002</v>
      </c>
      <c r="W799" s="152">
        <v>-0.16340247993999998</v>
      </c>
      <c r="X799" s="152">
        <v>0.35984393482999999</v>
      </c>
      <c r="Y799" s="152">
        <v>-0.30896362983999998</v>
      </c>
      <c r="Z799" s="152">
        <v>0.19824233509</v>
      </c>
      <c r="AA799" s="152">
        <v>0.23584320162</v>
      </c>
      <c r="AB799" s="175">
        <v>-0.51866855507999998</v>
      </c>
      <c r="AC799" s="174">
        <v>-0.15386093504000001</v>
      </c>
      <c r="AD799" s="152">
        <v>-0.21134362758000003</v>
      </c>
      <c r="AE799" s="152">
        <v>-0.51862768877999998</v>
      </c>
      <c r="AF799" s="178">
        <v>1.375988</v>
      </c>
      <c r="AG799" s="177">
        <v>493090.85879000003</v>
      </c>
      <c r="AH799" s="177">
        <v>-80022.070879999999</v>
      </c>
      <c r="AI799" s="127">
        <v>0</v>
      </c>
      <c r="AJ799" s="127">
        <v>0</v>
      </c>
      <c r="AK799" s="127">
        <v>0</v>
      </c>
    </row>
    <row r="800" spans="1:37" ht="14.65" customHeight="1" x14ac:dyDescent="0.25">
      <c r="A800" s="39"/>
      <c r="B800" s="128">
        <v>2323746000161</v>
      </c>
      <c r="C800" s="124" t="s">
        <v>8382</v>
      </c>
      <c r="D800" s="121" t="s">
        <v>3310</v>
      </c>
      <c r="E800" s="125" t="s">
        <v>8273</v>
      </c>
      <c r="F800" s="125" t="s">
        <v>160</v>
      </c>
      <c r="G800" s="125" t="s">
        <v>7894</v>
      </c>
      <c r="H800" s="126">
        <v>50</v>
      </c>
      <c r="I800" s="126">
        <v>10</v>
      </c>
      <c r="J800" s="126">
        <v>50</v>
      </c>
      <c r="K800" s="125" t="s">
        <v>211</v>
      </c>
      <c r="L800" s="125" t="s">
        <v>211</v>
      </c>
      <c r="M800" s="152">
        <v>1.4999999999999999E-2</v>
      </c>
      <c r="N800" s="127" t="s">
        <v>44</v>
      </c>
      <c r="O800" s="154">
        <v>35865</v>
      </c>
      <c r="P800" s="152">
        <v>9.0856147162000009E-3</v>
      </c>
      <c r="Q800" s="152">
        <v>3.5670250117999999E-2</v>
      </c>
      <c r="R800" s="152">
        <v>9.7393505024000002E-2</v>
      </c>
      <c r="S800" s="152">
        <v>0.21422561149</v>
      </c>
      <c r="T800" s="152">
        <v>0.35635605224</v>
      </c>
      <c r="U800" s="152">
        <v>0.86047943277000005</v>
      </c>
      <c r="V800" s="152">
        <v>0.87440197085999993</v>
      </c>
      <c r="W800" s="152">
        <v>0.84967695117999997</v>
      </c>
      <c r="X800" s="152">
        <v>0.85043007165000006</v>
      </c>
      <c r="Y800" s="152">
        <v>0.84963027512</v>
      </c>
      <c r="Z800" s="152">
        <v>8.9348521687E-4</v>
      </c>
      <c r="AA800" s="152">
        <v>8.0361840327000007E-3</v>
      </c>
      <c r="AB800" s="175">
        <v>-25.958435641000001</v>
      </c>
      <c r="AC800" s="174">
        <v>-2.1847467939</v>
      </c>
      <c r="AD800" s="152">
        <v>0</v>
      </c>
      <c r="AE800" s="152">
        <v>-3.5417959804999996E-2</v>
      </c>
      <c r="AF800" s="178">
        <v>17.652639000000001</v>
      </c>
      <c r="AG800" s="177">
        <v>67960.535399999993</v>
      </c>
      <c r="AH800" s="177">
        <v>-8266.9527999999991</v>
      </c>
      <c r="AI800" s="127">
        <v>0</v>
      </c>
      <c r="AJ800" s="127">
        <v>0</v>
      </c>
      <c r="AK800" s="127">
        <v>0</v>
      </c>
    </row>
    <row r="801" spans="1:37" ht="14.65" customHeight="1" x14ac:dyDescent="0.25">
      <c r="A801" s="39"/>
      <c r="B801" s="128">
        <v>7986178000100</v>
      </c>
      <c r="C801" s="124" t="s">
        <v>8383</v>
      </c>
      <c r="D801" s="121" t="s">
        <v>3266</v>
      </c>
      <c r="E801" s="125" t="s">
        <v>8273</v>
      </c>
      <c r="F801" s="125" t="s">
        <v>160</v>
      </c>
      <c r="G801" s="125" t="s">
        <v>3324</v>
      </c>
      <c r="H801" s="126">
        <v>70000</v>
      </c>
      <c r="I801" s="126">
        <v>100</v>
      </c>
      <c r="J801" s="126">
        <v>35000</v>
      </c>
      <c r="K801" s="125" t="s">
        <v>211</v>
      </c>
      <c r="L801" s="125" t="s">
        <v>211</v>
      </c>
      <c r="M801" s="152">
        <v>8.0000000000000002E-3</v>
      </c>
      <c r="N801" s="127" t="s">
        <v>44</v>
      </c>
      <c r="O801" s="154">
        <v>38902</v>
      </c>
      <c r="P801" s="152">
        <v>1.0222251807E-2</v>
      </c>
      <c r="Q801" s="152">
        <v>4.0710794136999996E-2</v>
      </c>
      <c r="R801" s="152">
        <v>0.11036074517</v>
      </c>
      <c r="S801" s="152">
        <v>0.24845752010000002</v>
      </c>
      <c r="T801" s="152">
        <v>0.40318218151000002</v>
      </c>
      <c r="U801" s="152">
        <v>0.96812793755000004</v>
      </c>
      <c r="V801" s="152">
        <v>0.99796324701000005</v>
      </c>
      <c r="W801" s="152">
        <v>0.96280528634999996</v>
      </c>
      <c r="X801" s="152">
        <v>0.98632346130000004</v>
      </c>
      <c r="Y801" s="152">
        <v>0.96127394396999999</v>
      </c>
      <c r="Z801" s="152">
        <v>1.3254815371E-3</v>
      </c>
      <c r="AA801" s="152">
        <v>2.7563912164999997E-3</v>
      </c>
      <c r="AB801" s="175">
        <v>-3.4104935906999998</v>
      </c>
      <c r="AC801" s="174">
        <v>-2.8088943274</v>
      </c>
      <c r="AD801" s="152">
        <v>-8.7825596233000004E-5</v>
      </c>
      <c r="AE801" s="152">
        <v>-5.1782600654000002E-3</v>
      </c>
      <c r="AF801" s="178">
        <v>5.3419299999999996</v>
      </c>
      <c r="AG801" s="177">
        <v>132042.09959999999</v>
      </c>
      <c r="AH801" s="177">
        <v>-17041.320820000001</v>
      </c>
      <c r="AI801" s="127">
        <v>0.13124751479999999</v>
      </c>
      <c r="AJ801" s="127">
        <v>0.32282189402999995</v>
      </c>
      <c r="AK801" s="127">
        <v>0</v>
      </c>
    </row>
    <row r="802" spans="1:37" ht="14.65" customHeight="1" x14ac:dyDescent="0.25">
      <c r="A802" s="39"/>
      <c r="B802" s="128">
        <v>19769018000180</v>
      </c>
      <c r="C802" s="124" t="s">
        <v>8384</v>
      </c>
      <c r="D802" s="121"/>
      <c r="E802" s="125" t="s">
        <v>8273</v>
      </c>
      <c r="F802" s="125" t="s">
        <v>160</v>
      </c>
      <c r="G802" s="125" t="s">
        <v>3328</v>
      </c>
      <c r="H802" s="126">
        <v>1000000</v>
      </c>
      <c r="I802" s="126">
        <v>100</v>
      </c>
      <c r="J802" s="126">
        <v>100000</v>
      </c>
      <c r="K802" s="125" t="s">
        <v>211</v>
      </c>
      <c r="L802" s="125" t="s">
        <v>211</v>
      </c>
      <c r="M802" s="152">
        <v>1.5E-3</v>
      </c>
      <c r="N802" s="127" t="s">
        <v>44</v>
      </c>
      <c r="O802" s="154">
        <v>41764</v>
      </c>
      <c r="P802" s="152">
        <v>1.062577546E-2</v>
      </c>
      <c r="Q802" s="152">
        <v>4.2179482436000004E-2</v>
      </c>
      <c r="R802" s="152">
        <v>0.11673382696</v>
      </c>
      <c r="S802" s="152">
        <v>0.26196772698999998</v>
      </c>
      <c r="T802" s="152">
        <v>0.43173560528000005</v>
      </c>
      <c r="U802" s="152">
        <v>1.0063448126999999</v>
      </c>
      <c r="V802" s="152">
        <v>1.0339659084999999</v>
      </c>
      <c r="W802" s="152">
        <v>1.0184050996</v>
      </c>
      <c r="X802" s="152">
        <v>1.0399561064</v>
      </c>
      <c r="Y802" s="152">
        <v>1.0293515117000001</v>
      </c>
      <c r="Z802" s="152">
        <v>1.0155033531E-3</v>
      </c>
      <c r="AA802" s="152">
        <v>2.8385081433999998E-3</v>
      </c>
      <c r="AB802" s="175">
        <v>2.6078179945</v>
      </c>
      <c r="AC802" s="174">
        <v>0.62939282128999996</v>
      </c>
      <c r="AD802" s="152">
        <v>0</v>
      </c>
      <c r="AE802" s="152">
        <v>-4.2660422344999996E-3</v>
      </c>
      <c r="AF802" s="178">
        <v>2.7319619999999998</v>
      </c>
      <c r="AG802" s="177">
        <v>8993662.7765999995</v>
      </c>
      <c r="AH802" s="177">
        <v>-822799.18625000003</v>
      </c>
      <c r="AI802" s="127">
        <v>0.11353367216</v>
      </c>
      <c r="AJ802" s="127">
        <v>0.33718074107000001</v>
      </c>
      <c r="AK802" s="127">
        <v>0</v>
      </c>
    </row>
    <row r="803" spans="1:37" ht="14.65" customHeight="1" x14ac:dyDescent="0.25">
      <c r="A803" s="39"/>
      <c r="B803" s="128">
        <v>10740552000190</v>
      </c>
      <c r="C803" s="124" t="s">
        <v>8385</v>
      </c>
      <c r="D803" s="121"/>
      <c r="E803" s="125" t="s">
        <v>8273</v>
      </c>
      <c r="F803" s="125" t="s">
        <v>160</v>
      </c>
      <c r="G803" s="125" t="s">
        <v>6802</v>
      </c>
      <c r="H803" s="126" t="s">
        <v>44</v>
      </c>
      <c r="I803" s="126" t="s">
        <v>44</v>
      </c>
      <c r="J803" s="126" t="s">
        <v>44</v>
      </c>
      <c r="K803" s="125" t="s">
        <v>211</v>
      </c>
      <c r="L803" s="125" t="s">
        <v>211</v>
      </c>
      <c r="M803" s="152">
        <v>1.7000000000000001E-2</v>
      </c>
      <c r="N803" s="127" t="s">
        <v>44</v>
      </c>
      <c r="O803" s="154">
        <v>41198</v>
      </c>
      <c r="P803" s="152">
        <v>8.6498069048999999E-3</v>
      </c>
      <c r="Q803" s="152">
        <v>3.2923166792999996E-2</v>
      </c>
      <c r="R803" s="152">
        <v>8.9436883144999993E-2</v>
      </c>
      <c r="S803" s="152">
        <v>0.19323059733</v>
      </c>
      <c r="T803" s="152">
        <v>0.31845259529999997</v>
      </c>
      <c r="U803" s="152">
        <v>0.81920499289999993</v>
      </c>
      <c r="V803" s="152">
        <v>0.80706139810999999</v>
      </c>
      <c r="W803" s="152">
        <v>0.78026207368</v>
      </c>
      <c r="X803" s="152">
        <v>0.76708433499999995</v>
      </c>
      <c r="Y803" s="152">
        <v>0.75926019624000007</v>
      </c>
      <c r="Z803" s="152">
        <v>7.1252718965000004E-4</v>
      </c>
      <c r="AA803" s="152">
        <v>2.1109420776E-3</v>
      </c>
      <c r="AB803" s="175">
        <v>-229.54156103</v>
      </c>
      <c r="AC803" s="174">
        <v>-102.86940099</v>
      </c>
      <c r="AD803" s="152">
        <v>0</v>
      </c>
      <c r="AE803" s="152">
        <v>-1.9057898611000001E-6</v>
      </c>
      <c r="AF803" s="178">
        <v>2.178499</v>
      </c>
      <c r="AG803" s="177">
        <v>6131815.1222999999</v>
      </c>
      <c r="AH803" s="177">
        <v>8931.1677197000008</v>
      </c>
      <c r="AI803" s="127">
        <v>0</v>
      </c>
      <c r="AJ803" s="127">
        <v>0</v>
      </c>
      <c r="AK803" s="127">
        <v>0</v>
      </c>
    </row>
    <row r="804" spans="1:37" ht="14.65" customHeight="1" x14ac:dyDescent="0.25">
      <c r="A804" s="39"/>
      <c r="B804" s="128">
        <v>15154429000100</v>
      </c>
      <c r="C804" s="124" t="s">
        <v>8386</v>
      </c>
      <c r="D804" s="121" t="s">
        <v>3310</v>
      </c>
      <c r="E804" s="125" t="s">
        <v>8273</v>
      </c>
      <c r="F804" s="125" t="s">
        <v>160</v>
      </c>
      <c r="G804" s="125" t="s">
        <v>5584</v>
      </c>
      <c r="H804" s="126">
        <v>1000</v>
      </c>
      <c r="I804" s="126">
        <v>100</v>
      </c>
      <c r="J804" s="126">
        <v>100</v>
      </c>
      <c r="K804" s="125" t="s">
        <v>211</v>
      </c>
      <c r="L804" s="125" t="s">
        <v>211</v>
      </c>
      <c r="M804" s="152">
        <v>9.0000000000000011E-3</v>
      </c>
      <c r="N804" s="127" t="s">
        <v>44</v>
      </c>
      <c r="O804" s="154">
        <v>41187</v>
      </c>
      <c r="P804" s="152">
        <v>9.5297626685000008E-3</v>
      </c>
      <c r="Q804" s="152">
        <v>3.7516306231000003E-2</v>
      </c>
      <c r="R804" s="152">
        <v>0.10333961213000001</v>
      </c>
      <c r="S804" s="152">
        <v>0.23631063476000003</v>
      </c>
      <c r="T804" s="152">
        <v>0.38723278335000005</v>
      </c>
      <c r="U804" s="152">
        <v>0.90254374981999996</v>
      </c>
      <c r="V804" s="152">
        <v>0.91965523089000001</v>
      </c>
      <c r="W804" s="152">
        <v>0.90155176727999997</v>
      </c>
      <c r="X804" s="152">
        <v>0.9381029124200001</v>
      </c>
      <c r="Y804" s="152">
        <v>0.92324711248000002</v>
      </c>
      <c r="Z804" s="152">
        <v>8.9799600652000001E-4</v>
      </c>
      <c r="AA804" s="152">
        <v>2.9838262696999999E-3</v>
      </c>
      <c r="AB804" s="175">
        <v>-17.002902607999999</v>
      </c>
      <c r="AC804" s="174">
        <v>-3.6855493097999998</v>
      </c>
      <c r="AD804" s="152">
        <v>0</v>
      </c>
      <c r="AE804" s="152">
        <v>-3.3851995169999999E-3</v>
      </c>
      <c r="AF804" s="178">
        <v>2.7940200000000002</v>
      </c>
      <c r="AG804" s="177">
        <v>13820.529109999999</v>
      </c>
      <c r="AH804" s="177">
        <v>-382.78575001000002</v>
      </c>
      <c r="AI804" s="127">
        <v>0</v>
      </c>
      <c r="AJ804" s="127">
        <v>0</v>
      </c>
      <c r="AK804" s="127">
        <v>0</v>
      </c>
    </row>
    <row r="805" spans="1:37" ht="14.65" customHeight="1" x14ac:dyDescent="0.25">
      <c r="A805" s="39"/>
      <c r="B805" s="128">
        <v>55986292000175</v>
      </c>
      <c r="C805" s="124" t="s">
        <v>8387</v>
      </c>
      <c r="D805" s="121"/>
      <c r="E805" s="125" t="s">
        <v>8273</v>
      </c>
      <c r="F805" s="125" t="s">
        <v>160</v>
      </c>
      <c r="G805" s="125" t="s">
        <v>3305</v>
      </c>
      <c r="H805" s="126">
        <v>100000</v>
      </c>
      <c r="I805" s="126">
        <v>100</v>
      </c>
      <c r="J805" s="126">
        <v>10000</v>
      </c>
      <c r="K805" s="125" t="s">
        <v>211</v>
      </c>
      <c r="L805" s="125" t="s">
        <v>211</v>
      </c>
      <c r="M805" s="152">
        <v>2.5000000000000001E-3</v>
      </c>
      <c r="N805" s="127" t="s">
        <v>44</v>
      </c>
      <c r="O805" s="154">
        <v>45504</v>
      </c>
      <c r="P805" s="152">
        <v>1.0675614131999999E-2</v>
      </c>
      <c r="Q805" s="152">
        <v>4.2520696614E-2</v>
      </c>
      <c r="R805" s="152" t="s">
        <v>44</v>
      </c>
      <c r="S805" s="152" t="s">
        <v>44</v>
      </c>
      <c r="T805" s="152" t="s">
        <v>44</v>
      </c>
      <c r="U805" s="152">
        <v>1.0110649284</v>
      </c>
      <c r="V805" s="152">
        <v>1.0423302555</v>
      </c>
      <c r="W805" s="152" t="s">
        <v>44</v>
      </c>
      <c r="X805" s="152" t="s">
        <v>44</v>
      </c>
      <c r="Y805" s="152" t="s">
        <v>44</v>
      </c>
      <c r="Z805" s="152" t="s">
        <v>44</v>
      </c>
      <c r="AA805" s="152">
        <v>1.3290169702999998E-3</v>
      </c>
      <c r="AB805" s="175" t="s">
        <v>44</v>
      </c>
      <c r="AC805" s="174">
        <v>0.55991356589999997</v>
      </c>
      <c r="AD805" s="152">
        <v>-2.4010181456999998E-5</v>
      </c>
      <c r="AE805" s="152">
        <v>-2.4010181456999998E-5</v>
      </c>
      <c r="AF805" s="178">
        <v>1.087396</v>
      </c>
      <c r="AG805" s="177">
        <v>27404.305230000002</v>
      </c>
      <c r="AH805" s="177">
        <v>-4968.0254500000001</v>
      </c>
      <c r="AI805" s="127">
        <v>0.17021050492000001</v>
      </c>
      <c r="AJ805" s="127">
        <v>0.65267189310000007</v>
      </c>
      <c r="AK805" s="127">
        <v>0</v>
      </c>
    </row>
    <row r="806" spans="1:37" ht="14.65" customHeight="1" x14ac:dyDescent="0.25">
      <c r="A806" s="39"/>
      <c r="B806" s="128">
        <v>4885820000169</v>
      </c>
      <c r="C806" s="124" t="s">
        <v>8388</v>
      </c>
      <c r="D806" s="121"/>
      <c r="E806" s="125" t="s">
        <v>8273</v>
      </c>
      <c r="F806" s="125" t="s">
        <v>112</v>
      </c>
      <c r="G806" s="125" t="s">
        <v>7739</v>
      </c>
      <c r="H806" s="126">
        <v>0.01</v>
      </c>
      <c r="I806" s="126">
        <v>0.01</v>
      </c>
      <c r="J806" s="126">
        <v>0.01</v>
      </c>
      <c r="K806" s="125" t="s">
        <v>212</v>
      </c>
      <c r="L806" s="125" t="s">
        <v>219</v>
      </c>
      <c r="M806" s="152">
        <v>0.02</v>
      </c>
      <c r="N806" s="127" t="s">
        <v>44</v>
      </c>
      <c r="O806" s="154">
        <v>37307</v>
      </c>
      <c r="P806" s="152">
        <v>-6.8976077587000001E-2</v>
      </c>
      <c r="Q806" s="152">
        <v>8.6185514192000008E-4</v>
      </c>
      <c r="R806" s="152">
        <v>-0.11003727241</v>
      </c>
      <c r="S806" s="152">
        <v>-0.15198533344999998</v>
      </c>
      <c r="T806" s="152">
        <v>-0.21745219594999998</v>
      </c>
      <c r="U806" s="152">
        <v>-6.5325790241000004</v>
      </c>
      <c r="V806" s="152">
        <v>2.1127068977999999E-2</v>
      </c>
      <c r="W806" s="152">
        <v>-0.95998325673999996</v>
      </c>
      <c r="X806" s="152">
        <v>-0.60334941804999997</v>
      </c>
      <c r="Y806" s="152">
        <v>-0.51845329384999994</v>
      </c>
      <c r="Z806" s="152">
        <v>0.24420533141</v>
      </c>
      <c r="AA806" s="152">
        <v>0.38689122316999996</v>
      </c>
      <c r="AB806" s="175">
        <v>-0.72779261622000002</v>
      </c>
      <c r="AC806" s="174">
        <v>0.27683485115000001</v>
      </c>
      <c r="AD806" s="152">
        <v>-0.20600951223</v>
      </c>
      <c r="AE806" s="152">
        <v>-0.85308975247000007</v>
      </c>
      <c r="AF806" s="178">
        <v>23.706529</v>
      </c>
      <c r="AG806" s="177">
        <v>490498.59659999999</v>
      </c>
      <c r="AH806" s="177">
        <v>-37535.580370000003</v>
      </c>
      <c r="AI806" s="127">
        <v>0</v>
      </c>
      <c r="AJ806" s="127">
        <v>0</v>
      </c>
      <c r="AK806" s="127">
        <v>0</v>
      </c>
    </row>
    <row r="807" spans="1:37" ht="14.65" customHeight="1" x14ac:dyDescent="0.25">
      <c r="A807" s="39"/>
      <c r="B807" s="128">
        <v>10384377000145</v>
      </c>
      <c r="C807" s="124" t="s">
        <v>8389</v>
      </c>
      <c r="D807" s="121"/>
      <c r="E807" s="125" t="s">
        <v>8273</v>
      </c>
      <c r="F807" s="125" t="s">
        <v>160</v>
      </c>
      <c r="G807" s="125" t="s">
        <v>3305</v>
      </c>
      <c r="H807" s="126">
        <v>0</v>
      </c>
      <c r="I807" s="126">
        <v>0</v>
      </c>
      <c r="J807" s="126">
        <v>0</v>
      </c>
      <c r="K807" s="125" t="s">
        <v>211</v>
      </c>
      <c r="L807" s="125" t="s">
        <v>211</v>
      </c>
      <c r="M807" s="152">
        <v>1.5E-3</v>
      </c>
      <c r="N807" s="127" t="s">
        <v>44</v>
      </c>
      <c r="O807" s="154">
        <v>40107</v>
      </c>
      <c r="P807" s="152">
        <v>1.0368236672999999E-2</v>
      </c>
      <c r="Q807" s="152">
        <v>4.0786418308999997E-2</v>
      </c>
      <c r="R807" s="152">
        <v>0.11404864591000001</v>
      </c>
      <c r="S807" s="152">
        <v>0.25117481203000003</v>
      </c>
      <c r="T807" s="152">
        <v>0.41905574063000001</v>
      </c>
      <c r="U807" s="152">
        <v>0.98195385675000002</v>
      </c>
      <c r="V807" s="152">
        <v>0.99981705864999992</v>
      </c>
      <c r="W807" s="152">
        <v>0.99497913871999999</v>
      </c>
      <c r="X807" s="152">
        <v>0.99711053176999997</v>
      </c>
      <c r="Y807" s="152">
        <v>0.99911995870000003</v>
      </c>
      <c r="Z807" s="152">
        <v>7.8513611580999991E-4</v>
      </c>
      <c r="AA807" s="152">
        <v>2.1382538216999998E-3</v>
      </c>
      <c r="AB807" s="175">
        <v>-1.4638779571</v>
      </c>
      <c r="AC807" s="174">
        <v>-2.7965629952</v>
      </c>
      <c r="AD807" s="152">
        <v>0</v>
      </c>
      <c r="AE807" s="152">
        <v>-2.6868143225000003E-3</v>
      </c>
      <c r="AF807" s="178">
        <v>3.9671249999999998</v>
      </c>
      <c r="AG807" s="177">
        <v>403445.62274999998</v>
      </c>
      <c r="AH807" s="177">
        <v>16873.249739999999</v>
      </c>
      <c r="AI807" s="127">
        <v>0</v>
      </c>
      <c r="AJ807" s="127">
        <v>2.3156393460000001E-2</v>
      </c>
      <c r="AK807" s="127">
        <v>0</v>
      </c>
    </row>
    <row r="808" spans="1:37" ht="14.65" customHeight="1" x14ac:dyDescent="0.25">
      <c r="A808" s="39"/>
      <c r="B808" s="128">
        <v>15154422000199</v>
      </c>
      <c r="C808" s="124" t="s">
        <v>8390</v>
      </c>
      <c r="D808" s="121" t="s">
        <v>3266</v>
      </c>
      <c r="E808" s="125" t="s">
        <v>8273</v>
      </c>
      <c r="F808" s="125" t="s">
        <v>160</v>
      </c>
      <c r="G808" s="125" t="s">
        <v>3324</v>
      </c>
      <c r="H808" s="126">
        <v>0.01</v>
      </c>
      <c r="I808" s="126">
        <v>0.01</v>
      </c>
      <c r="J808" s="126">
        <v>0.01</v>
      </c>
      <c r="K808" s="125" t="s">
        <v>211</v>
      </c>
      <c r="L808" s="125" t="s">
        <v>211</v>
      </c>
      <c r="M808" s="152">
        <v>6.9999999999999993E-3</v>
      </c>
      <c r="N808" s="127" t="s">
        <v>44</v>
      </c>
      <c r="O808" s="154">
        <v>41187</v>
      </c>
      <c r="P808" s="152">
        <v>1.0216793764E-2</v>
      </c>
      <c r="Q808" s="152">
        <v>4.0736817930999994E-2</v>
      </c>
      <c r="R808" s="152">
        <v>0.11067841778</v>
      </c>
      <c r="S808" s="152">
        <v>0.24894298388</v>
      </c>
      <c r="T808" s="152">
        <v>0.40447600053000005</v>
      </c>
      <c r="U808" s="152">
        <v>0.96761101776999991</v>
      </c>
      <c r="V808" s="152">
        <v>0.99860118076999993</v>
      </c>
      <c r="W808" s="152">
        <v>0.96557671442000004</v>
      </c>
      <c r="X808" s="152">
        <v>0.98825064916000005</v>
      </c>
      <c r="Y808" s="152">
        <v>0.96435868971999994</v>
      </c>
      <c r="Z808" s="152">
        <v>1.2309688263E-3</v>
      </c>
      <c r="AA808" s="152">
        <v>3.0044541306000002E-3</v>
      </c>
      <c r="AB808" s="175">
        <v>-3.5120777470000002</v>
      </c>
      <c r="AC808" s="174">
        <v>-2.2773121448000002</v>
      </c>
      <c r="AD808" s="152">
        <v>-1.7643937448000002E-5</v>
      </c>
      <c r="AE808" s="152">
        <v>-3.3749779604000003E-3</v>
      </c>
      <c r="AF808" s="178">
        <v>2.895743</v>
      </c>
      <c r="AG808" s="177">
        <v>57441.139130000003</v>
      </c>
      <c r="AH808" s="177">
        <v>-570.69394</v>
      </c>
      <c r="AI808" s="127">
        <v>0.13066500149999999</v>
      </c>
      <c r="AJ808" s="127">
        <v>0.34627925632000001</v>
      </c>
      <c r="AK808" s="127">
        <v>0</v>
      </c>
    </row>
    <row r="809" spans="1:37" ht="14.65" customHeight="1" x14ac:dyDescent="0.25">
      <c r="A809" s="39"/>
      <c r="B809" s="128">
        <v>15154410000164</v>
      </c>
      <c r="C809" s="124" t="s">
        <v>8391</v>
      </c>
      <c r="D809" s="121" t="s">
        <v>3266</v>
      </c>
      <c r="E809" s="125" t="s">
        <v>8273</v>
      </c>
      <c r="F809" s="125" t="s">
        <v>112</v>
      </c>
      <c r="G809" s="125" t="s">
        <v>6915</v>
      </c>
      <c r="H809" s="126">
        <v>0.01</v>
      </c>
      <c r="I809" s="126">
        <v>0.01</v>
      </c>
      <c r="J809" s="126">
        <v>0.01</v>
      </c>
      <c r="K809" s="125" t="s">
        <v>212</v>
      </c>
      <c r="L809" s="125" t="s">
        <v>219</v>
      </c>
      <c r="M809" s="152">
        <v>8.0000000000000002E-3</v>
      </c>
      <c r="N809" s="127" t="s">
        <v>44</v>
      </c>
      <c r="O809" s="154">
        <v>41190</v>
      </c>
      <c r="P809" s="152">
        <v>3.5169646746000004E-2</v>
      </c>
      <c r="Q809" s="152">
        <v>0.11811061372999999</v>
      </c>
      <c r="R809" s="152">
        <v>6.6567314035999997E-2</v>
      </c>
      <c r="S809" s="152">
        <v>0.27462672690000001</v>
      </c>
      <c r="T809" s="152">
        <v>0.23303814192</v>
      </c>
      <c r="U809" s="152">
        <v>3.3308431655999997</v>
      </c>
      <c r="V809" s="152">
        <v>2.8953021940000001</v>
      </c>
      <c r="W809" s="152">
        <v>0.58074419257999998</v>
      </c>
      <c r="X809" s="152">
        <v>1.0902096411</v>
      </c>
      <c r="Y809" s="152">
        <v>0.55561357633999997</v>
      </c>
      <c r="Z809" s="152">
        <v>0.14462560801000002</v>
      </c>
      <c r="AA809" s="152">
        <v>0.23200292369</v>
      </c>
      <c r="AB809" s="175">
        <v>-0.22981879914</v>
      </c>
      <c r="AC809" s="174">
        <v>-2.7304179339E-2</v>
      </c>
      <c r="AD809" s="152">
        <v>-0.13419613650000001</v>
      </c>
      <c r="AE809" s="152">
        <v>-0.46282101488000005</v>
      </c>
      <c r="AF809" s="178">
        <v>2.0289470000000001</v>
      </c>
      <c r="AG809" s="177">
        <v>10746.892519999999</v>
      </c>
      <c r="AH809" s="177">
        <v>-1870.9750200000001</v>
      </c>
      <c r="AI809" s="127">
        <v>0</v>
      </c>
      <c r="AJ809" s="127">
        <v>0</v>
      </c>
      <c r="AK809" s="127">
        <v>0</v>
      </c>
    </row>
    <row r="810" spans="1:37" ht="14.65" customHeight="1" x14ac:dyDescent="0.25">
      <c r="A810" s="39"/>
      <c r="B810" s="128">
        <v>22791329000150</v>
      </c>
      <c r="C810" s="124" t="s">
        <v>8392</v>
      </c>
      <c r="D810" s="121" t="s">
        <v>3310</v>
      </c>
      <c r="E810" s="125" t="s">
        <v>8273</v>
      </c>
      <c r="F810" s="125" t="s">
        <v>160</v>
      </c>
      <c r="G810" s="125" t="s">
        <v>6163</v>
      </c>
      <c r="H810" s="126">
        <v>0</v>
      </c>
      <c r="I810" s="126">
        <v>0.01</v>
      </c>
      <c r="J810" s="126">
        <v>0.02</v>
      </c>
      <c r="K810" s="125" t="s">
        <v>211</v>
      </c>
      <c r="L810" s="125" t="s">
        <v>211</v>
      </c>
      <c r="M810" s="152">
        <v>1.4999999999999999E-2</v>
      </c>
      <c r="N810" s="127" t="s">
        <v>44</v>
      </c>
      <c r="O810" s="154">
        <v>42292</v>
      </c>
      <c r="P810" s="152">
        <v>9.0526482163000004E-3</v>
      </c>
      <c r="Q810" s="152">
        <v>3.5272055824000004E-2</v>
      </c>
      <c r="R810" s="152">
        <v>9.6451714588999996E-2</v>
      </c>
      <c r="S810" s="152">
        <v>0.21245764575999998</v>
      </c>
      <c r="T810" s="152">
        <v>0.35404128272000002</v>
      </c>
      <c r="U810" s="152">
        <v>0.85735724499999999</v>
      </c>
      <c r="V810" s="152">
        <v>0.86464084291999999</v>
      </c>
      <c r="W810" s="152">
        <v>0.84146061657999993</v>
      </c>
      <c r="X810" s="152">
        <v>0.84341162407000003</v>
      </c>
      <c r="Y810" s="152">
        <v>0.84411136150999999</v>
      </c>
      <c r="Z810" s="152">
        <v>7.8426972395999989E-4</v>
      </c>
      <c r="AA810" s="152">
        <v>2.7393818573E-3</v>
      </c>
      <c r="AB810" s="175">
        <v>-41.609719493999997</v>
      </c>
      <c r="AC810" s="174">
        <v>-11.264322148</v>
      </c>
      <c r="AD810" s="152">
        <v>0</v>
      </c>
      <c r="AE810" s="152">
        <v>-7.3128963413000006E-3</v>
      </c>
      <c r="AF810" s="178">
        <v>1.979171</v>
      </c>
      <c r="AG810" s="177">
        <v>450314.38777999999</v>
      </c>
      <c r="AH810" s="177">
        <v>-96330.816760000002</v>
      </c>
      <c r="AI810" s="127">
        <v>0</v>
      </c>
      <c r="AJ810" s="127">
        <v>0.16942376595</v>
      </c>
      <c r="AK810" s="127">
        <v>0</v>
      </c>
    </row>
    <row r="811" spans="1:37" ht="14.65" customHeight="1" x14ac:dyDescent="0.25">
      <c r="A811" s="39"/>
      <c r="B811" s="128">
        <v>55036101000104</v>
      </c>
      <c r="C811" s="124" t="s">
        <v>8393</v>
      </c>
      <c r="D811" s="121"/>
      <c r="E811" s="125" t="s">
        <v>8273</v>
      </c>
      <c r="F811" s="125" t="s">
        <v>160</v>
      </c>
      <c r="G811" s="125" t="s">
        <v>6802</v>
      </c>
      <c r="H811" s="126">
        <v>100000</v>
      </c>
      <c r="I811" s="126">
        <v>100</v>
      </c>
      <c r="J811" s="126">
        <v>10000</v>
      </c>
      <c r="K811" s="125" t="s">
        <v>211</v>
      </c>
      <c r="L811" s="125" t="s">
        <v>211</v>
      </c>
      <c r="M811" s="152">
        <v>1.5E-3</v>
      </c>
      <c r="N811" s="127" t="s">
        <v>44</v>
      </c>
      <c r="O811" s="154">
        <v>45425</v>
      </c>
      <c r="P811" s="152">
        <v>1.0257778475E-2</v>
      </c>
      <c r="Q811" s="152">
        <v>4.0239503665000002E-2</v>
      </c>
      <c r="R811" s="152" t="s">
        <v>44</v>
      </c>
      <c r="S811" s="152" t="s">
        <v>44</v>
      </c>
      <c r="T811" s="152" t="s">
        <v>44</v>
      </c>
      <c r="U811" s="152">
        <v>0.97149259340000005</v>
      </c>
      <c r="V811" s="152">
        <v>0.98641027734999998</v>
      </c>
      <c r="W811" s="152" t="s">
        <v>44</v>
      </c>
      <c r="X811" s="152" t="s">
        <v>44</v>
      </c>
      <c r="Y811" s="152" t="s">
        <v>44</v>
      </c>
      <c r="Z811" s="152">
        <v>8.042774205E-4</v>
      </c>
      <c r="AA811" s="152">
        <v>8.042774205E-4</v>
      </c>
      <c r="AB811" s="175">
        <v>-3.4066248888000001</v>
      </c>
      <c r="AC811" s="174">
        <v>-3.4066248888000001</v>
      </c>
      <c r="AD811" s="152">
        <v>0</v>
      </c>
      <c r="AE811" s="152">
        <v>0</v>
      </c>
      <c r="AF811" s="178">
        <v>1.109456</v>
      </c>
      <c r="AG811" s="177">
        <v>38307.804049999999</v>
      </c>
      <c r="AH811" s="177">
        <v>18782.016599999999</v>
      </c>
      <c r="AI811" s="127">
        <v>0</v>
      </c>
      <c r="AJ811" s="127">
        <v>0</v>
      </c>
      <c r="AK811" s="127">
        <v>0</v>
      </c>
    </row>
    <row r="812" spans="1:37" ht="14.65" customHeight="1" x14ac:dyDescent="0.25">
      <c r="A812" s="39"/>
      <c r="B812" s="128">
        <v>524617000106</v>
      </c>
      <c r="C812" s="124" t="s">
        <v>8394</v>
      </c>
      <c r="D812" s="121"/>
      <c r="E812" s="125" t="s">
        <v>2778</v>
      </c>
      <c r="F812" s="125" t="s">
        <v>363</v>
      </c>
      <c r="G812" s="125" t="s">
        <v>363</v>
      </c>
      <c r="H812" s="126">
        <v>5000</v>
      </c>
      <c r="I812" s="126">
        <v>1</v>
      </c>
      <c r="J812" s="126">
        <v>250</v>
      </c>
      <c r="K812" s="125" t="s">
        <v>211</v>
      </c>
      <c r="L812" s="125" t="s">
        <v>212</v>
      </c>
      <c r="M812" s="152">
        <v>8.6999999999999994E-3</v>
      </c>
      <c r="N812" s="127" t="s">
        <v>44</v>
      </c>
      <c r="O812" s="154">
        <v>34800</v>
      </c>
      <c r="P812" s="152">
        <v>-4.0345551260999998E-3</v>
      </c>
      <c r="Q812" s="152">
        <v>-6.8622680487000001E-2</v>
      </c>
      <c r="R812" s="152">
        <v>0.14937904856000001</v>
      </c>
      <c r="S812" s="152">
        <v>0.26529144426000001</v>
      </c>
      <c r="T812" s="152">
        <v>0.32198560695</v>
      </c>
      <c r="U812" s="152">
        <v>-0.38210421802</v>
      </c>
      <c r="V812" s="152">
        <v>-1.6821807211000002</v>
      </c>
      <c r="W812" s="152">
        <v>1.3032073805</v>
      </c>
      <c r="X812" s="152">
        <v>1.0531505563999999</v>
      </c>
      <c r="Y812" s="152">
        <v>0.76768366384000009</v>
      </c>
      <c r="Z812" s="152">
        <v>0.12887099331999999</v>
      </c>
      <c r="AA812" s="152">
        <v>0.23588646003000002</v>
      </c>
      <c r="AB812" s="175">
        <v>0.30911659226999999</v>
      </c>
      <c r="AC812" s="174">
        <v>-4.5886615253000002E-2</v>
      </c>
      <c r="AD812" s="152">
        <v>-8.137897755399999E-2</v>
      </c>
      <c r="AE812" s="152">
        <v>-0.56870529011000004</v>
      </c>
      <c r="AF812" s="178">
        <v>16.06878</v>
      </c>
      <c r="AG812" s="177">
        <v>38711.945639999998</v>
      </c>
      <c r="AH812" s="177">
        <v>-5021.1862499999997</v>
      </c>
      <c r="AI812" s="127">
        <v>0</v>
      </c>
      <c r="AJ812" s="127">
        <v>0</v>
      </c>
      <c r="AK812" s="127">
        <v>0</v>
      </c>
    </row>
    <row r="813" spans="1:37" ht="14.65" customHeight="1" x14ac:dyDescent="0.25">
      <c r="A813" s="39"/>
      <c r="B813" s="128">
        <v>52248139000152</v>
      </c>
      <c r="C813" s="124" t="s">
        <v>8395</v>
      </c>
      <c r="D813" s="121"/>
      <c r="E813" s="125" t="s">
        <v>8396</v>
      </c>
      <c r="F813" s="125" t="s">
        <v>160</v>
      </c>
      <c r="G813" s="125" t="s">
        <v>3305</v>
      </c>
      <c r="H813" s="126" t="s">
        <v>44</v>
      </c>
      <c r="I813" s="126" t="s">
        <v>44</v>
      </c>
      <c r="J813" s="126" t="s">
        <v>44</v>
      </c>
      <c r="K813" s="125" t="s">
        <v>8397</v>
      </c>
      <c r="L813" s="125" t="s">
        <v>3269</v>
      </c>
      <c r="M813" s="152">
        <v>0.01</v>
      </c>
      <c r="N813" s="127">
        <v>1</v>
      </c>
      <c r="O813" s="154">
        <v>45198</v>
      </c>
      <c r="P813" s="152">
        <v>-7.7890107549999999E-3</v>
      </c>
      <c r="Q813" s="152">
        <v>-5.8513021303999999E-3</v>
      </c>
      <c r="R813" s="152">
        <v>-1.9741564274000003E-3</v>
      </c>
      <c r="S813" s="152" t="s">
        <v>44</v>
      </c>
      <c r="T813" s="152" t="s">
        <v>44</v>
      </c>
      <c r="U813" s="152">
        <v>-0.73768080264000002</v>
      </c>
      <c r="V813" s="152">
        <v>-0.14343577905999999</v>
      </c>
      <c r="W813" s="152">
        <v>-1.7222865261999998E-2</v>
      </c>
      <c r="X813" s="152" t="s">
        <v>44</v>
      </c>
      <c r="Y813" s="152" t="s">
        <v>44</v>
      </c>
      <c r="Z813" s="152">
        <v>3.7366556184999997E-2</v>
      </c>
      <c r="AA813" s="152">
        <v>3.6724621451999999E-2</v>
      </c>
      <c r="AB813" s="175">
        <v>-2.8049348988</v>
      </c>
      <c r="AC813" s="174">
        <v>-2.1933808080000001</v>
      </c>
      <c r="AD813" s="152">
        <v>-1.9628974380999999E-2</v>
      </c>
      <c r="AE813" s="152">
        <v>-1.9628974380999999E-2</v>
      </c>
      <c r="AF813" s="178">
        <v>1.03978065</v>
      </c>
      <c r="AG813" s="177">
        <v>464674.11632999999</v>
      </c>
      <c r="AH813" s="177">
        <v>65697.84143</v>
      </c>
      <c r="AI813" s="127">
        <v>0.82883602374999998</v>
      </c>
      <c r="AJ813" s="127">
        <v>0</v>
      </c>
      <c r="AK813" s="127">
        <v>0</v>
      </c>
    </row>
    <row r="814" spans="1:37" ht="14.65" customHeight="1" x14ac:dyDescent="0.25">
      <c r="A814" s="39"/>
      <c r="B814" s="128">
        <v>30338838000150</v>
      </c>
      <c r="C814" s="124" t="s">
        <v>8398</v>
      </c>
      <c r="D814" s="121"/>
      <c r="E814" s="125" t="s">
        <v>8399</v>
      </c>
      <c r="F814" s="125" t="s">
        <v>160</v>
      </c>
      <c r="G814" s="125" t="s">
        <v>8400</v>
      </c>
      <c r="H814" s="126" t="s">
        <v>44</v>
      </c>
      <c r="I814" s="126" t="s">
        <v>44</v>
      </c>
      <c r="J814" s="126" t="s">
        <v>44</v>
      </c>
      <c r="K814" s="125" t="s">
        <v>212</v>
      </c>
      <c r="L814" s="125" t="s">
        <v>220</v>
      </c>
      <c r="M814" s="152">
        <v>7.4999999999999997E-3</v>
      </c>
      <c r="N814" s="127" t="s">
        <v>44</v>
      </c>
      <c r="O814" s="154">
        <v>43249</v>
      </c>
      <c r="P814" s="152">
        <v>1.4957721724999999E-2</v>
      </c>
      <c r="Q814" s="152">
        <v>4.6834698841999998E-2</v>
      </c>
      <c r="R814" s="152">
        <v>0.10622141263</v>
      </c>
      <c r="S814" s="152">
        <v>0.26379408624</v>
      </c>
      <c r="T814" s="152">
        <v>0.39721993216000001</v>
      </c>
      <c r="U814" s="152">
        <v>1.4166143192</v>
      </c>
      <c r="V814" s="152">
        <v>1.1480814637999999</v>
      </c>
      <c r="W814" s="152">
        <v>0.92669306863000001</v>
      </c>
      <c r="X814" s="152">
        <v>1.0472063638</v>
      </c>
      <c r="Y814" s="152">
        <v>0.94705864575000009</v>
      </c>
      <c r="Z814" s="152">
        <v>1.2810477157999999E-2</v>
      </c>
      <c r="AA814" s="152">
        <v>9.7062443515000003E-3</v>
      </c>
      <c r="AB814" s="175">
        <v>-0.58922450266000004</v>
      </c>
      <c r="AC814" s="174">
        <v>0.89502714929000005</v>
      </c>
      <c r="AD814" s="152">
        <v>-3.8175311978999996E-3</v>
      </c>
      <c r="AE814" s="152">
        <v>-1.7728497635999999E-2</v>
      </c>
      <c r="AF814" s="178">
        <v>1.83304449</v>
      </c>
      <c r="AG814" s="177">
        <v>1140105.4103999999</v>
      </c>
      <c r="AH814" s="177">
        <v>-397791.23115000001</v>
      </c>
      <c r="AI814" s="127">
        <v>0.21413264001999999</v>
      </c>
      <c r="AJ814" s="127">
        <v>0</v>
      </c>
      <c r="AK814" s="127">
        <v>0</v>
      </c>
    </row>
    <row r="815" spans="1:37" ht="14.65" customHeight="1" x14ac:dyDescent="0.25">
      <c r="A815" s="39"/>
      <c r="B815" s="128">
        <v>20146294000171</v>
      </c>
      <c r="C815" s="124" t="s">
        <v>8401</v>
      </c>
      <c r="D815" s="121" t="s">
        <v>3267</v>
      </c>
      <c r="E815" s="125" t="s">
        <v>8396</v>
      </c>
      <c r="F815" s="125" t="s">
        <v>160</v>
      </c>
      <c r="G815" s="125" t="s">
        <v>4997</v>
      </c>
      <c r="H815" s="126">
        <v>1000</v>
      </c>
      <c r="I815" s="126">
        <v>1000</v>
      </c>
      <c r="J815" s="126">
        <v>1000</v>
      </c>
      <c r="K815" s="125" t="s">
        <v>7615</v>
      </c>
      <c r="L815" s="125" t="s">
        <v>7696</v>
      </c>
      <c r="M815" s="152">
        <v>5.5000000000000005E-3</v>
      </c>
      <c r="N815" s="127" t="s">
        <v>44</v>
      </c>
      <c r="O815" s="154">
        <v>41949</v>
      </c>
      <c r="P815" s="152">
        <v>1.0284260333999999E-2</v>
      </c>
      <c r="Q815" s="152">
        <v>4.5074779075000002E-2</v>
      </c>
      <c r="R815" s="152">
        <v>0.10010659421</v>
      </c>
      <c r="S815" s="152">
        <v>0.24981122853999999</v>
      </c>
      <c r="T815" s="152">
        <v>0.38510762980000002</v>
      </c>
      <c r="U815" s="152">
        <v>0.97400063450000007</v>
      </c>
      <c r="V815" s="152">
        <v>1.1049397054000001</v>
      </c>
      <c r="W815" s="152">
        <v>0.87334638736000003</v>
      </c>
      <c r="X815" s="152">
        <v>0.99169739559999992</v>
      </c>
      <c r="Y815" s="152">
        <v>0.91818028458000001</v>
      </c>
      <c r="Z815" s="152">
        <v>1.3343936552E-2</v>
      </c>
      <c r="AA815" s="152">
        <v>9.1960590374999991E-3</v>
      </c>
      <c r="AB815" s="175">
        <v>-0.97869124315</v>
      </c>
      <c r="AC815" s="174">
        <v>0.76765397728999996</v>
      </c>
      <c r="AD815" s="152">
        <v>-7.3974881449999997E-3</v>
      </c>
      <c r="AE815" s="152">
        <v>-3.0959128801000001E-2</v>
      </c>
      <c r="AF815" s="178">
        <v>3.1434723600000001</v>
      </c>
      <c r="AG815" s="177">
        <v>540735.61965000001</v>
      </c>
      <c r="AH815" s="177">
        <v>-483980.25206000003</v>
      </c>
      <c r="AI815" s="127">
        <v>0.43489172328000003</v>
      </c>
      <c r="AJ815" s="127">
        <v>0</v>
      </c>
      <c r="AK815" s="127">
        <v>0</v>
      </c>
    </row>
    <row r="816" spans="1:37" ht="14.65" customHeight="1" x14ac:dyDescent="0.25">
      <c r="A816" s="39"/>
      <c r="B816" s="128">
        <v>13615411000133</v>
      </c>
      <c r="C816" s="124" t="s">
        <v>8402</v>
      </c>
      <c r="D816" s="121"/>
      <c r="E816" s="125" t="s">
        <v>8396</v>
      </c>
      <c r="F816" s="125" t="s">
        <v>160</v>
      </c>
      <c r="G816" s="125" t="s">
        <v>4997</v>
      </c>
      <c r="H816" s="126">
        <v>1000</v>
      </c>
      <c r="I816" s="126">
        <v>1000</v>
      </c>
      <c r="J816" s="126">
        <v>1000</v>
      </c>
      <c r="K816" s="125" t="s">
        <v>211</v>
      </c>
      <c r="L816" s="125" t="s">
        <v>212</v>
      </c>
      <c r="M816" s="152">
        <v>3.2000000000000002E-3</v>
      </c>
      <c r="N816" s="127" t="s">
        <v>44</v>
      </c>
      <c r="O816" s="154">
        <v>40774</v>
      </c>
      <c r="P816" s="152">
        <v>1.2263291997000001E-2</v>
      </c>
      <c r="Q816" s="152">
        <v>4.7513182530000003E-2</v>
      </c>
      <c r="R816" s="152">
        <v>8.5117766195000014E-2</v>
      </c>
      <c r="S816" s="152">
        <v>0.21636865601999999</v>
      </c>
      <c r="T816" s="152">
        <v>0.35984061474999995</v>
      </c>
      <c r="U816" s="152">
        <v>1.1614305548999999</v>
      </c>
      <c r="V816" s="152">
        <v>1.1647134603</v>
      </c>
      <c r="W816" s="152">
        <v>0.74258138727</v>
      </c>
      <c r="X816" s="152">
        <v>0.85893750221000009</v>
      </c>
      <c r="Y816" s="152">
        <v>0.85793822942999998</v>
      </c>
      <c r="Z816" s="152">
        <v>1.4005281479000001E-2</v>
      </c>
      <c r="AA816" s="152">
        <v>8.1123727303000007E-3</v>
      </c>
      <c r="AB816" s="175">
        <v>-1.9039682104</v>
      </c>
      <c r="AC816" s="174">
        <v>1.0526144257000001E-2</v>
      </c>
      <c r="AD816" s="152">
        <v>-1.1441047121000001E-2</v>
      </c>
      <c r="AE816" s="152">
        <v>-4.4263719349999994E-2</v>
      </c>
      <c r="AF816" s="178">
        <v>4.7755947599999997</v>
      </c>
      <c r="AG816" s="177">
        <v>316623.85833999998</v>
      </c>
      <c r="AH816" s="177">
        <v>-195035.20139</v>
      </c>
      <c r="AI816" s="127">
        <v>0.33041848835000004</v>
      </c>
      <c r="AJ816" s="127">
        <v>0</v>
      </c>
      <c r="AK816" s="127">
        <v>0</v>
      </c>
    </row>
    <row r="817" spans="1:37" ht="14.65" customHeight="1" x14ac:dyDescent="0.25">
      <c r="A817" s="39"/>
      <c r="B817" s="128">
        <v>52032586000170</v>
      </c>
      <c r="C817" s="124" t="s">
        <v>8403</v>
      </c>
      <c r="D817" s="121"/>
      <c r="E817" s="125" t="s">
        <v>8404</v>
      </c>
      <c r="F817" s="125" t="s">
        <v>112</v>
      </c>
      <c r="G817" s="125" t="s">
        <v>4570</v>
      </c>
      <c r="H817" s="126">
        <v>50000</v>
      </c>
      <c r="I817" s="126">
        <v>50000</v>
      </c>
      <c r="J817" s="126">
        <v>50000</v>
      </c>
      <c r="K817" s="125" t="s">
        <v>218</v>
      </c>
      <c r="L817" s="125" t="s">
        <v>217</v>
      </c>
      <c r="M817" s="152">
        <v>1.3000000000000001E-2</v>
      </c>
      <c r="N817" s="127" t="s">
        <v>44</v>
      </c>
      <c r="O817" s="154">
        <v>45197</v>
      </c>
      <c r="P817" s="152">
        <v>6.4844315819000006E-2</v>
      </c>
      <c r="Q817" s="152">
        <v>0.1587636442</v>
      </c>
      <c r="R817" s="152">
        <v>0.10437002297999999</v>
      </c>
      <c r="S817" s="152" t="s">
        <v>44</v>
      </c>
      <c r="T817" s="152" t="s">
        <v>44</v>
      </c>
      <c r="U817" s="152">
        <v>6.1412685697999994</v>
      </c>
      <c r="V817" s="152">
        <v>3.8918494527000003</v>
      </c>
      <c r="W817" s="152">
        <v>0.9105412409100001</v>
      </c>
      <c r="X817" s="152" t="s">
        <v>44</v>
      </c>
      <c r="Y817" s="152" t="s">
        <v>44</v>
      </c>
      <c r="Z817" s="152">
        <v>0.16299158848</v>
      </c>
      <c r="AA817" s="152">
        <v>0.15373099358</v>
      </c>
      <c r="AB817" s="175">
        <v>2.4628128605000001E-2</v>
      </c>
      <c r="AC817" s="174">
        <v>0.18249034584000001</v>
      </c>
      <c r="AD817" s="152">
        <v>-9.5784009199E-2</v>
      </c>
      <c r="AE817" s="152">
        <v>-0.10508611312999999</v>
      </c>
      <c r="AF817" s="178">
        <v>1.2172267000000001</v>
      </c>
      <c r="AG817" s="177">
        <v>101397.57944</v>
      </c>
      <c r="AH817" s="177">
        <v>3600</v>
      </c>
      <c r="AI817" s="127">
        <v>0</v>
      </c>
      <c r="AJ817" s="127">
        <v>0</v>
      </c>
      <c r="AK817" s="127">
        <v>0.32580014127000001</v>
      </c>
    </row>
    <row r="818" spans="1:37" ht="14.65" customHeight="1" x14ac:dyDescent="0.25">
      <c r="A818" s="39"/>
      <c r="B818" s="128">
        <v>15019684000140</v>
      </c>
      <c r="C818" s="124" t="s">
        <v>8405</v>
      </c>
      <c r="D818" s="121"/>
      <c r="E818" s="125" t="s">
        <v>8406</v>
      </c>
      <c r="F818" s="125" t="s">
        <v>160</v>
      </c>
      <c r="G818" s="125" t="s">
        <v>3328</v>
      </c>
      <c r="H818" s="126" t="s">
        <v>44</v>
      </c>
      <c r="I818" s="126" t="s">
        <v>44</v>
      </c>
      <c r="J818" s="126" t="s">
        <v>44</v>
      </c>
      <c r="K818" s="125" t="s">
        <v>211</v>
      </c>
      <c r="L818" s="125" t="s">
        <v>211</v>
      </c>
      <c r="M818" s="152">
        <v>1.8500000000000001E-3</v>
      </c>
      <c r="N818" s="127" t="s">
        <v>44</v>
      </c>
      <c r="O818" s="154">
        <v>41018</v>
      </c>
      <c r="P818" s="152">
        <v>1.0197438231E-2</v>
      </c>
      <c r="Q818" s="152">
        <v>4.0463624066999999E-2</v>
      </c>
      <c r="R818" s="152">
        <v>0.11365145351</v>
      </c>
      <c r="S818" s="152">
        <v>0.25084984404999999</v>
      </c>
      <c r="T818" s="152">
        <v>0.41810684097</v>
      </c>
      <c r="U818" s="152">
        <v>0.96577789597999997</v>
      </c>
      <c r="V818" s="152">
        <v>0.99190424839000002</v>
      </c>
      <c r="W818" s="152">
        <v>0.99151396695000005</v>
      </c>
      <c r="X818" s="152">
        <v>0.99582047806000007</v>
      </c>
      <c r="Y818" s="152">
        <v>0.99685757569</v>
      </c>
      <c r="Z818" s="152">
        <v>1.1560571228999999E-3</v>
      </c>
      <c r="AA818" s="152">
        <v>4.1940856489999997E-3</v>
      </c>
      <c r="AB818" s="175">
        <v>-0.89845591438000005</v>
      </c>
      <c r="AC818" s="174">
        <v>-0.58657533011999996</v>
      </c>
      <c r="AD818" s="152">
        <v>0</v>
      </c>
      <c r="AE818" s="152">
        <v>-9.2970989067E-3</v>
      </c>
      <c r="AF818" s="178">
        <v>3.1003219</v>
      </c>
      <c r="AG818" s="177">
        <v>92194.986139999994</v>
      </c>
      <c r="AH818" s="177">
        <v>-33259.041920000003</v>
      </c>
      <c r="AI818" s="127">
        <v>0</v>
      </c>
      <c r="AJ818" s="127">
        <v>0</v>
      </c>
      <c r="AK818" s="127">
        <v>0</v>
      </c>
    </row>
    <row r="819" spans="1:37" ht="14.65" customHeight="1" x14ac:dyDescent="0.25">
      <c r="A819" s="39"/>
      <c r="B819" s="128">
        <v>54496626000160</v>
      </c>
      <c r="C819" s="124" t="s">
        <v>8407</v>
      </c>
      <c r="D819" s="121"/>
      <c r="E819" s="125" t="s">
        <v>8406</v>
      </c>
      <c r="F819" s="125" t="s">
        <v>160</v>
      </c>
      <c r="G819" s="125" t="s">
        <v>3305</v>
      </c>
      <c r="H819" s="126">
        <v>1000</v>
      </c>
      <c r="I819" s="126">
        <v>1000</v>
      </c>
      <c r="J819" s="126">
        <v>1000</v>
      </c>
      <c r="K819" s="125" t="s">
        <v>211</v>
      </c>
      <c r="L819" s="125" t="s">
        <v>212</v>
      </c>
      <c r="M819" s="152">
        <v>2.7500000000000003E-3</v>
      </c>
      <c r="N819" s="127" t="s">
        <v>44</v>
      </c>
      <c r="O819" s="154">
        <v>45484</v>
      </c>
      <c r="P819" s="152">
        <v>1.9040094136E-2</v>
      </c>
      <c r="Q819" s="152">
        <v>5.6520418868000001E-2</v>
      </c>
      <c r="R819" s="152" t="s">
        <v>44</v>
      </c>
      <c r="S819" s="152" t="s">
        <v>44</v>
      </c>
      <c r="T819" s="152" t="s">
        <v>44</v>
      </c>
      <c r="U819" s="152">
        <v>1.8032472114999998</v>
      </c>
      <c r="V819" s="152">
        <v>1.3855121701999999</v>
      </c>
      <c r="W819" s="152" t="s">
        <v>44</v>
      </c>
      <c r="X819" s="152" t="s">
        <v>44</v>
      </c>
      <c r="Y819" s="152" t="s">
        <v>44</v>
      </c>
      <c r="Z819" s="152" t="s">
        <v>44</v>
      </c>
      <c r="AA819" s="152">
        <v>1.8910308621000002E-2</v>
      </c>
      <c r="AB819" s="175" t="s">
        <v>44</v>
      </c>
      <c r="AC819" s="174">
        <v>0.90261793285000003</v>
      </c>
      <c r="AD819" s="152">
        <v>-5.5700590697999996E-3</v>
      </c>
      <c r="AE819" s="152">
        <v>-5.5700590697999996E-3</v>
      </c>
      <c r="AF819" s="178">
        <v>1.10755998</v>
      </c>
      <c r="AG819" s="177">
        <v>10843.925310000001</v>
      </c>
      <c r="AH819" s="177">
        <v>-198771.37702000001</v>
      </c>
      <c r="AI819" s="127">
        <v>0.69935952601999996</v>
      </c>
      <c r="AJ819" s="127">
        <v>0</v>
      </c>
      <c r="AK819" s="127">
        <v>0</v>
      </c>
    </row>
    <row r="820" spans="1:37" ht="14.65" customHeight="1" x14ac:dyDescent="0.25">
      <c r="A820" s="39"/>
      <c r="B820" s="128">
        <v>59785318000178</v>
      </c>
      <c r="C820" s="124" t="s">
        <v>8408</v>
      </c>
      <c r="D820" s="121"/>
      <c r="E820" s="125" t="s">
        <v>8409</v>
      </c>
      <c r="F820" s="125" t="s">
        <v>112</v>
      </c>
      <c r="G820" s="125" t="s">
        <v>113</v>
      </c>
      <c r="H820" s="126" t="s">
        <v>44</v>
      </c>
      <c r="I820" s="126" t="s">
        <v>44</v>
      </c>
      <c r="J820" s="126" t="s">
        <v>44</v>
      </c>
      <c r="K820" s="125" t="s">
        <v>212</v>
      </c>
      <c r="L820" s="125" t="s">
        <v>220</v>
      </c>
      <c r="M820" s="152">
        <v>3.8E-3</v>
      </c>
      <c r="N820" s="127" t="s">
        <v>44</v>
      </c>
      <c r="O820" s="154">
        <v>45776</v>
      </c>
      <c r="P820" s="152" t="s">
        <v>44</v>
      </c>
      <c r="Q820" s="152" t="s">
        <v>44</v>
      </c>
      <c r="R820" s="152" t="s">
        <v>44</v>
      </c>
      <c r="S820" s="152" t="s">
        <v>44</v>
      </c>
      <c r="T820" s="152" t="s">
        <v>44</v>
      </c>
      <c r="U820" s="152" t="s">
        <v>44</v>
      </c>
      <c r="V820" s="152" t="s">
        <v>44</v>
      </c>
      <c r="W820" s="152" t="s">
        <v>44</v>
      </c>
      <c r="X820" s="152" t="s">
        <v>44</v>
      </c>
      <c r="Y820" s="152" t="s">
        <v>44</v>
      </c>
      <c r="Z820" s="152" t="s">
        <v>44</v>
      </c>
      <c r="AA820" s="152">
        <v>0</v>
      </c>
      <c r="AB820" s="175" t="s">
        <v>44</v>
      </c>
      <c r="AC820" s="174" t="s">
        <v>44</v>
      </c>
      <c r="AD820" s="152">
        <v>0</v>
      </c>
      <c r="AE820" s="152">
        <v>0</v>
      </c>
      <c r="AF820" s="178">
        <v>16.163705010000001</v>
      </c>
      <c r="AG820" s="177">
        <v>37468.243999999999</v>
      </c>
      <c r="AH820" s="177">
        <v>37249.796249999999</v>
      </c>
      <c r="AI820" s="127">
        <v>0</v>
      </c>
      <c r="AJ820" s="127">
        <v>0</v>
      </c>
      <c r="AK820" s="127">
        <v>0</v>
      </c>
    </row>
    <row r="821" spans="1:37" ht="14.65" customHeight="1" x14ac:dyDescent="0.25">
      <c r="A821" s="39"/>
      <c r="B821" s="128">
        <v>43042008000123</v>
      </c>
      <c r="C821" s="124" t="s">
        <v>8410</v>
      </c>
      <c r="D821" s="121"/>
      <c r="E821" s="125" t="s">
        <v>8411</v>
      </c>
      <c r="F821" s="125" t="s">
        <v>112</v>
      </c>
      <c r="G821" s="125" t="s">
        <v>113</v>
      </c>
      <c r="H821" s="126">
        <v>5000</v>
      </c>
      <c r="I821" s="126">
        <v>5000</v>
      </c>
      <c r="J821" s="126">
        <v>5000</v>
      </c>
      <c r="K821" s="125" t="s">
        <v>210</v>
      </c>
      <c r="L821" s="125" t="s">
        <v>3314</v>
      </c>
      <c r="M821" s="152">
        <v>6.9999999999999993E-3</v>
      </c>
      <c r="N821" s="127" t="s">
        <v>44</v>
      </c>
      <c r="O821" s="154">
        <v>44957</v>
      </c>
      <c r="P821" s="152">
        <v>7.9169096315999998E-2</v>
      </c>
      <c r="Q821" s="152">
        <v>0.18750531693</v>
      </c>
      <c r="R821" s="152">
        <v>0.21404577698000002</v>
      </c>
      <c r="S821" s="152">
        <v>0.46445072459000003</v>
      </c>
      <c r="T821" s="152" t="s">
        <v>44</v>
      </c>
      <c r="U821" s="152">
        <v>7.4979383584000008</v>
      </c>
      <c r="V821" s="152">
        <v>4.5964078785</v>
      </c>
      <c r="W821" s="152">
        <v>1.8673705516000001</v>
      </c>
      <c r="X821" s="152">
        <v>1.8437705008</v>
      </c>
      <c r="Y821" s="152" t="s">
        <v>44</v>
      </c>
      <c r="Z821" s="152">
        <v>0.1062792442</v>
      </c>
      <c r="AA821" s="152">
        <v>0.10480675359</v>
      </c>
      <c r="AB821" s="175">
        <v>0.90090121531</v>
      </c>
      <c r="AC821" s="174">
        <v>0.59714892707</v>
      </c>
      <c r="AD821" s="152">
        <v>-5.6924636298E-2</v>
      </c>
      <c r="AE821" s="152">
        <v>-6.4453902137999994E-2</v>
      </c>
      <c r="AF821" s="178">
        <v>1.4587174000000001</v>
      </c>
      <c r="AG821" s="177">
        <v>64849.468150000001</v>
      </c>
      <c r="AH821" s="177">
        <v>6406.4568499999996</v>
      </c>
      <c r="AI821" s="127">
        <v>5.0514840056000002E-2</v>
      </c>
      <c r="AJ821" s="127">
        <v>0</v>
      </c>
      <c r="AK821" s="127">
        <v>0.32885502</v>
      </c>
    </row>
    <row r="822" spans="1:37" ht="14.65" customHeight="1" x14ac:dyDescent="0.25">
      <c r="A822" s="39"/>
      <c r="B822" s="128">
        <v>26210411000103</v>
      </c>
      <c r="C822" s="124" t="s">
        <v>8412</v>
      </c>
      <c r="D822" s="121" t="s">
        <v>3267</v>
      </c>
      <c r="E822" s="125" t="s">
        <v>8411</v>
      </c>
      <c r="F822" s="125" t="s">
        <v>112</v>
      </c>
      <c r="G822" s="125" t="s">
        <v>113</v>
      </c>
      <c r="H822" s="126">
        <v>5000</v>
      </c>
      <c r="I822" s="126">
        <v>5000</v>
      </c>
      <c r="J822" s="126">
        <v>5000</v>
      </c>
      <c r="K822" s="125" t="s">
        <v>210</v>
      </c>
      <c r="L822" s="125" t="s">
        <v>3314</v>
      </c>
      <c r="M822" s="152">
        <v>6.9999999999999993E-3</v>
      </c>
      <c r="N822" s="127" t="s">
        <v>8413</v>
      </c>
      <c r="O822" s="154">
        <v>42870</v>
      </c>
      <c r="P822" s="152">
        <v>8.1645397066999997E-2</v>
      </c>
      <c r="Q822" s="152">
        <v>0.19457000163999999</v>
      </c>
      <c r="R822" s="152">
        <v>0.22166897375000003</v>
      </c>
      <c r="S822" s="152">
        <v>0.49411916826000002</v>
      </c>
      <c r="T822" s="152">
        <v>0.72957220879999995</v>
      </c>
      <c r="U822" s="152">
        <v>7.7324635867999998</v>
      </c>
      <c r="V822" s="152">
        <v>4.7695878875000002</v>
      </c>
      <c r="W822" s="152">
        <v>1.9338765735999999</v>
      </c>
      <c r="X822" s="152">
        <v>1.9615479062000001</v>
      </c>
      <c r="Y822" s="152">
        <v>1.7394587030999999</v>
      </c>
      <c r="Z822" s="152">
        <v>0.11132189871999999</v>
      </c>
      <c r="AA822" s="152">
        <v>0.15199525316000001</v>
      </c>
      <c r="AB822" s="175">
        <v>0.92748389716000001</v>
      </c>
      <c r="AC822" s="174">
        <v>0.39743949618000002</v>
      </c>
      <c r="AD822" s="152">
        <v>-5.6974672807999997E-2</v>
      </c>
      <c r="AE822" s="152">
        <v>-0.32467224587999999</v>
      </c>
      <c r="AF822" s="178">
        <v>2.7085463999999999</v>
      </c>
      <c r="AG822" s="177">
        <v>65179.276420000002</v>
      </c>
      <c r="AH822" s="177">
        <v>-15230.6859</v>
      </c>
      <c r="AI822" s="127">
        <v>5.0239837738000004E-2</v>
      </c>
      <c r="AJ822" s="127">
        <v>0</v>
      </c>
      <c r="AK822" s="127">
        <v>0.32706473634</v>
      </c>
    </row>
    <row r="823" spans="1:37" ht="14.65" customHeight="1" x14ac:dyDescent="0.25">
      <c r="A823" s="39"/>
      <c r="B823" s="128">
        <v>46063296000190</v>
      </c>
      <c r="C823" s="124" t="s">
        <v>8414</v>
      </c>
      <c r="D823" s="121"/>
      <c r="E823" s="125" t="s">
        <v>8415</v>
      </c>
      <c r="F823" s="125" t="s">
        <v>160</v>
      </c>
      <c r="G823" s="125" t="s">
        <v>3324</v>
      </c>
      <c r="H823" s="126">
        <v>1000</v>
      </c>
      <c r="I823" s="126">
        <v>100</v>
      </c>
      <c r="J823" s="126">
        <v>100</v>
      </c>
      <c r="K823" s="125" t="s">
        <v>211</v>
      </c>
      <c r="L823" s="125" t="s">
        <v>212</v>
      </c>
      <c r="M823" s="152">
        <v>1.5E-3</v>
      </c>
      <c r="N823" s="127" t="s">
        <v>44</v>
      </c>
      <c r="O823" s="154">
        <v>44680</v>
      </c>
      <c r="P823" s="152">
        <v>1.7351315862000002E-2</v>
      </c>
      <c r="Q823" s="152">
        <v>4.8558429292999999E-2</v>
      </c>
      <c r="R823" s="152">
        <v>9.0953541325000012E-2</v>
      </c>
      <c r="S823" s="152">
        <v>0.18124497366</v>
      </c>
      <c r="T823" s="152">
        <v>0.28316089999999999</v>
      </c>
      <c r="U823" s="152">
        <v>1.6433065783</v>
      </c>
      <c r="V823" s="152">
        <v>1.1903360962</v>
      </c>
      <c r="W823" s="152">
        <v>0.79349364900999997</v>
      </c>
      <c r="X823" s="152">
        <v>0.71950396065000011</v>
      </c>
      <c r="Y823" s="152">
        <v>0.67511712473000007</v>
      </c>
      <c r="Z823" s="152">
        <v>2.2613895095999998E-2</v>
      </c>
      <c r="AA823" s="152">
        <v>2.2242133486000001E-2</v>
      </c>
      <c r="AB823" s="175">
        <v>-0.93337678096999999</v>
      </c>
      <c r="AC823" s="174">
        <v>-1.4837661066000001</v>
      </c>
      <c r="AD823" s="152">
        <v>-1.7822134672000001E-2</v>
      </c>
      <c r="AE823" s="152">
        <v>-1.7822134672000001E-2</v>
      </c>
      <c r="AF823" s="178">
        <v>1.2831608999999999</v>
      </c>
      <c r="AG823" s="177">
        <v>97645.442139999999</v>
      </c>
      <c r="AH823" s="177">
        <v>-19018.45897</v>
      </c>
      <c r="AI823" s="127">
        <v>0</v>
      </c>
      <c r="AJ823" s="127">
        <v>0</v>
      </c>
      <c r="AK823" s="127">
        <v>0</v>
      </c>
    </row>
    <row r="824" spans="1:37" ht="14.65" customHeight="1" x14ac:dyDescent="0.25">
      <c r="A824" s="39"/>
      <c r="B824" s="128">
        <v>36017669000133</v>
      </c>
      <c r="C824" s="124" t="s">
        <v>8416</v>
      </c>
      <c r="D824" s="121"/>
      <c r="E824" s="125" t="s">
        <v>8415</v>
      </c>
      <c r="F824" s="125" t="s">
        <v>112</v>
      </c>
      <c r="G824" s="125" t="s">
        <v>113</v>
      </c>
      <c r="H824" s="126">
        <v>1000</v>
      </c>
      <c r="I824" s="126">
        <v>100</v>
      </c>
      <c r="J824" s="126">
        <v>100</v>
      </c>
      <c r="K824" s="125" t="s">
        <v>7743</v>
      </c>
      <c r="L824" s="125" t="s">
        <v>8093</v>
      </c>
      <c r="M824" s="152">
        <v>9.0000000000000011E-3</v>
      </c>
      <c r="N824" s="127" t="s">
        <v>44</v>
      </c>
      <c r="O824" s="154">
        <v>43991</v>
      </c>
      <c r="P824" s="152">
        <v>6.0879245266000004E-3</v>
      </c>
      <c r="Q824" s="152">
        <v>-0.15495181319000001</v>
      </c>
      <c r="R824" s="152">
        <v>0.21186920371999998</v>
      </c>
      <c r="S824" s="152">
        <v>0.64991994255999996</v>
      </c>
      <c r="T824" s="152">
        <v>0.62148117651000001</v>
      </c>
      <c r="U824" s="152">
        <v>0.57657450892999995</v>
      </c>
      <c r="V824" s="152">
        <v>-3.7984082085000002</v>
      </c>
      <c r="W824" s="152">
        <v>1.8483817686000001</v>
      </c>
      <c r="X824" s="152">
        <v>2.5800438121</v>
      </c>
      <c r="Y824" s="152">
        <v>1.4817461908</v>
      </c>
      <c r="Z824" s="152">
        <v>0.22697404364000001</v>
      </c>
      <c r="AA824" s="152">
        <v>0.26573489379000004</v>
      </c>
      <c r="AB824" s="175">
        <v>0.51114654797000003</v>
      </c>
      <c r="AC824" s="174">
        <v>0.30191558212000003</v>
      </c>
      <c r="AD824" s="152">
        <v>-0.23142014052000001</v>
      </c>
      <c r="AE824" s="152">
        <v>-0.49790064608000001</v>
      </c>
      <c r="AF824" s="178">
        <v>1.8987153800000001</v>
      </c>
      <c r="AG824" s="177">
        <v>194791.6586</v>
      </c>
      <c r="AH824" s="177">
        <v>-30006.691859999999</v>
      </c>
      <c r="AI824" s="127">
        <v>0</v>
      </c>
      <c r="AJ824" s="127">
        <v>0</v>
      </c>
      <c r="AK824" s="127">
        <v>7.5318167293999996E-2</v>
      </c>
    </row>
    <row r="825" spans="1:37" ht="14.65" customHeight="1" x14ac:dyDescent="0.25">
      <c r="A825" s="39"/>
      <c r="B825" s="128">
        <v>20468028000165</v>
      </c>
      <c r="C825" s="124" t="s">
        <v>8417</v>
      </c>
      <c r="D825" s="121"/>
      <c r="E825" s="125" t="s">
        <v>8418</v>
      </c>
      <c r="F825" s="125" t="s">
        <v>112</v>
      </c>
      <c r="G825" s="125" t="s">
        <v>113</v>
      </c>
      <c r="H825" s="126">
        <v>100</v>
      </c>
      <c r="I825" s="126">
        <v>100</v>
      </c>
      <c r="J825" s="126">
        <v>100</v>
      </c>
      <c r="K825" s="125" t="s">
        <v>7720</v>
      </c>
      <c r="L825" s="125" t="s">
        <v>7641</v>
      </c>
      <c r="M825" s="152">
        <v>1.66E-2</v>
      </c>
      <c r="N825" s="127" t="s">
        <v>8413</v>
      </c>
      <c r="O825" s="154">
        <v>41974</v>
      </c>
      <c r="P825" s="152">
        <v>9.5261460488999999E-2</v>
      </c>
      <c r="Q825" s="152">
        <v>0.17492458215999998</v>
      </c>
      <c r="R825" s="152">
        <v>6.1440457569999996E-2</v>
      </c>
      <c r="S825" s="152">
        <v>0.30126128521000001</v>
      </c>
      <c r="T825" s="152">
        <v>0.30844020784000004</v>
      </c>
      <c r="U825" s="152">
        <v>9.0220122738999997</v>
      </c>
      <c r="V825" s="152">
        <v>4.2880102857000004</v>
      </c>
      <c r="W825" s="152">
        <v>0.53601665381999997</v>
      </c>
      <c r="X825" s="152">
        <v>1.1959431675000001</v>
      </c>
      <c r="Y825" s="152">
        <v>0.73538848856000005</v>
      </c>
      <c r="Z825" s="152">
        <v>0.17252783839999999</v>
      </c>
      <c r="AA825" s="152">
        <v>0.2241176429</v>
      </c>
      <c r="AB825" s="175">
        <v>-0.19509111380999999</v>
      </c>
      <c r="AC825" s="174">
        <v>0.21788778551999999</v>
      </c>
      <c r="AD825" s="152">
        <v>-0.17995049342000002</v>
      </c>
      <c r="AE825" s="152">
        <v>-0.50269124128999998</v>
      </c>
      <c r="AF825" s="178">
        <v>3.1998218</v>
      </c>
      <c r="AG825" s="177">
        <v>51401.45738</v>
      </c>
      <c r="AH825" s="177">
        <v>-8542.5903799999996</v>
      </c>
      <c r="AI825" s="127">
        <v>0</v>
      </c>
      <c r="AJ825" s="127">
        <v>1.6919648005999999E-3</v>
      </c>
      <c r="AK825" s="127">
        <v>2.3757271918999998E-2</v>
      </c>
    </row>
    <row r="826" spans="1:37" ht="14.65" customHeight="1" x14ac:dyDescent="0.25">
      <c r="A826" s="39"/>
      <c r="B826" s="128">
        <v>8244542000111</v>
      </c>
      <c r="C826" s="124" t="s">
        <v>8419</v>
      </c>
      <c r="D826" s="121" t="s">
        <v>3266</v>
      </c>
      <c r="E826" s="125" t="s">
        <v>8406</v>
      </c>
      <c r="F826" s="125" t="s">
        <v>160</v>
      </c>
      <c r="G826" s="125" t="s">
        <v>3305</v>
      </c>
      <c r="H826" s="126">
        <v>1</v>
      </c>
      <c r="I826" s="126">
        <v>1</v>
      </c>
      <c r="J826" s="126">
        <v>1</v>
      </c>
      <c r="K826" s="125" t="s">
        <v>211</v>
      </c>
      <c r="L826" s="125" t="s">
        <v>211</v>
      </c>
      <c r="M826" s="152">
        <v>5.5000000000000005E-3</v>
      </c>
      <c r="N826" s="127" t="s">
        <v>44</v>
      </c>
      <c r="O826" s="154">
        <v>39000</v>
      </c>
      <c r="P826" s="152">
        <v>1.0103988643E-2</v>
      </c>
      <c r="Q826" s="152">
        <v>3.9549041595999999E-2</v>
      </c>
      <c r="R826" s="152">
        <v>0.11048890319</v>
      </c>
      <c r="S826" s="152">
        <v>0.24124432962</v>
      </c>
      <c r="T826" s="152">
        <v>0.39773769330999997</v>
      </c>
      <c r="U826" s="152">
        <v>0.95692748237999992</v>
      </c>
      <c r="V826" s="152">
        <v>0.96948464905999998</v>
      </c>
      <c r="W826" s="152">
        <v>0.96392335793000006</v>
      </c>
      <c r="X826" s="152">
        <v>0.9576886306900001</v>
      </c>
      <c r="Y826" s="152">
        <v>0.94829310086999996</v>
      </c>
      <c r="Z826" s="152">
        <v>1.1609418051000001E-3</v>
      </c>
      <c r="AA826" s="152">
        <v>2.0926974000000003E-3</v>
      </c>
      <c r="AB826" s="175">
        <v>-3.8394119243999998</v>
      </c>
      <c r="AC826" s="174">
        <v>-10.626874722</v>
      </c>
      <c r="AD826" s="152">
        <v>0</v>
      </c>
      <c r="AE826" s="152">
        <v>-3.8101113274999999E-3</v>
      </c>
      <c r="AF826" s="178">
        <v>4.7371571000000001</v>
      </c>
      <c r="AG826" s="177">
        <v>40691.159299999999</v>
      </c>
      <c r="AH826" s="177">
        <v>-4038.3174100000001</v>
      </c>
      <c r="AI826" s="127">
        <v>0.11836431002999999</v>
      </c>
      <c r="AJ826" s="127">
        <v>0.37857193027000002</v>
      </c>
      <c r="AK826" s="127">
        <v>0</v>
      </c>
    </row>
    <row r="827" spans="1:37" ht="14.65" customHeight="1" x14ac:dyDescent="0.25">
      <c r="A827" s="39"/>
      <c r="B827" s="128">
        <v>26362460000153</v>
      </c>
      <c r="C827" s="124" t="s">
        <v>8420</v>
      </c>
      <c r="D827" s="121" t="s">
        <v>3274</v>
      </c>
      <c r="E827" s="125" t="s">
        <v>8418</v>
      </c>
      <c r="F827" s="125" t="s">
        <v>112</v>
      </c>
      <c r="G827" s="125" t="s">
        <v>113</v>
      </c>
      <c r="H827" s="126">
        <v>100</v>
      </c>
      <c r="I827" s="126">
        <v>100</v>
      </c>
      <c r="J827" s="126">
        <v>100</v>
      </c>
      <c r="K827" s="125" t="s">
        <v>7720</v>
      </c>
      <c r="L827" s="125" t="s">
        <v>7641</v>
      </c>
      <c r="M827" s="152">
        <v>1.9E-2</v>
      </c>
      <c r="N827" s="127" t="s">
        <v>8421</v>
      </c>
      <c r="O827" s="154">
        <v>42733</v>
      </c>
      <c r="P827" s="152">
        <v>8.7734157462000001E-2</v>
      </c>
      <c r="Q827" s="152">
        <v>9.9032534987000001E-2</v>
      </c>
      <c r="R827" s="152">
        <v>6.7297264799000001E-2</v>
      </c>
      <c r="S827" s="152">
        <v>0.28555953919999999</v>
      </c>
      <c r="T827" s="152">
        <v>0.30402253821999997</v>
      </c>
      <c r="U827" s="152">
        <v>8.3091172589999989</v>
      </c>
      <c r="V827" s="152">
        <v>2.4276320880000002</v>
      </c>
      <c r="W827" s="152">
        <v>0.58711240306000001</v>
      </c>
      <c r="X827" s="152">
        <v>1.1336105784999999</v>
      </c>
      <c r="Y827" s="152">
        <v>0.72485580409999995</v>
      </c>
      <c r="Z827" s="152">
        <v>0.15988799818999999</v>
      </c>
      <c r="AA827" s="152">
        <v>0.22525266632000002</v>
      </c>
      <c r="AB827" s="175">
        <v>-0.18953397938</v>
      </c>
      <c r="AC827" s="174">
        <v>0.46647065315000003</v>
      </c>
      <c r="AD827" s="152">
        <v>-0.14001183603</v>
      </c>
      <c r="AE827" s="152">
        <v>-0.44178940238000003</v>
      </c>
      <c r="AF827" s="178">
        <v>3.5965620999999999</v>
      </c>
      <c r="AG827" s="177">
        <v>179693.68281999999</v>
      </c>
      <c r="AH827" s="177">
        <v>-10883.847529999999</v>
      </c>
      <c r="AI827" s="127">
        <v>0</v>
      </c>
      <c r="AJ827" s="127">
        <v>4.0238896091999996E-3</v>
      </c>
      <c r="AK827" s="127">
        <v>0.28058516958999996</v>
      </c>
    </row>
    <row r="828" spans="1:37" ht="14.65" customHeight="1" x14ac:dyDescent="0.25">
      <c r="A828" s="39"/>
      <c r="B828" s="128">
        <v>18302338000163</v>
      </c>
      <c r="C828" s="124" t="s">
        <v>8422</v>
      </c>
      <c r="D828" s="121" t="s">
        <v>3266</v>
      </c>
      <c r="E828" s="125" t="s">
        <v>8423</v>
      </c>
      <c r="F828" s="125" t="s">
        <v>112</v>
      </c>
      <c r="G828" s="125" t="s">
        <v>113</v>
      </c>
      <c r="H828" s="126">
        <v>20000</v>
      </c>
      <c r="I828" s="126">
        <v>1000</v>
      </c>
      <c r="J828" s="126">
        <v>10000</v>
      </c>
      <c r="K828" s="125" t="s">
        <v>8397</v>
      </c>
      <c r="L828" s="125" t="s">
        <v>3269</v>
      </c>
      <c r="M828" s="152">
        <v>0.02</v>
      </c>
      <c r="N828" s="127" t="s">
        <v>44</v>
      </c>
      <c r="O828" s="154">
        <v>43735</v>
      </c>
      <c r="P828" s="152">
        <v>6.2032720412000003E-2</v>
      </c>
      <c r="Q828" s="152">
        <v>0.11380322208999999</v>
      </c>
      <c r="R828" s="152">
        <v>0.20557071892000001</v>
      </c>
      <c r="S828" s="152">
        <v>0.72172393334999996</v>
      </c>
      <c r="T828" s="152">
        <v>0.59571991509</v>
      </c>
      <c r="U828" s="152">
        <v>5.8749882908999993</v>
      </c>
      <c r="V828" s="152">
        <v>2.7897130342999996</v>
      </c>
      <c r="W828" s="152">
        <v>1.7934327515999999</v>
      </c>
      <c r="X828" s="152">
        <v>2.8650903693999998</v>
      </c>
      <c r="Y828" s="152">
        <v>1.4203257449</v>
      </c>
      <c r="Z828" s="152">
        <v>0.19094807630999999</v>
      </c>
      <c r="AA828" s="152">
        <v>0.21762362155000001</v>
      </c>
      <c r="AB828" s="175">
        <v>0.53262409212999995</v>
      </c>
      <c r="AC828" s="174">
        <v>0.50297062111000002</v>
      </c>
      <c r="AD828" s="152">
        <v>-0.11424551815999999</v>
      </c>
      <c r="AE828" s="152">
        <v>-0.35685892912</v>
      </c>
      <c r="AF828" s="178">
        <v>14.936111110000001</v>
      </c>
      <c r="AG828" s="177">
        <v>310595.11135999998</v>
      </c>
      <c r="AH828" s="177">
        <v>11843.637199999999</v>
      </c>
      <c r="AI828" s="127">
        <v>0</v>
      </c>
      <c r="AJ828" s="127">
        <v>0</v>
      </c>
      <c r="AK828" s="127">
        <v>3.0536655611E-2</v>
      </c>
    </row>
    <row r="829" spans="1:37" ht="14.65" customHeight="1" x14ac:dyDescent="0.25">
      <c r="A829" s="39"/>
      <c r="B829" s="128">
        <v>23668524000150</v>
      </c>
      <c r="C829" s="124" t="s">
        <v>8424</v>
      </c>
      <c r="D829" s="121" t="s">
        <v>3266</v>
      </c>
      <c r="E829" s="125" t="s">
        <v>8425</v>
      </c>
      <c r="F829" s="125" t="s">
        <v>160</v>
      </c>
      <c r="G829" s="125" t="s">
        <v>3324</v>
      </c>
      <c r="H829" s="126">
        <v>1</v>
      </c>
      <c r="I829" s="126">
        <v>1</v>
      </c>
      <c r="J829" s="126">
        <v>1</v>
      </c>
      <c r="K829" s="125" t="s">
        <v>211</v>
      </c>
      <c r="L829" s="125" t="s">
        <v>211</v>
      </c>
      <c r="M829" s="152">
        <v>2E-3</v>
      </c>
      <c r="N829" s="127" t="s">
        <v>44</v>
      </c>
      <c r="O829" s="154">
        <v>42403</v>
      </c>
      <c r="P829" s="152">
        <v>1.0526248916E-2</v>
      </c>
      <c r="Q829" s="152">
        <v>4.0691950571000002E-2</v>
      </c>
      <c r="R829" s="152">
        <v>0.11500452525</v>
      </c>
      <c r="S829" s="152">
        <v>0.25366216055000002</v>
      </c>
      <c r="T829" s="152">
        <v>0.42158695636999999</v>
      </c>
      <c r="U829" s="152">
        <v>0.99691886342000002</v>
      </c>
      <c r="V829" s="152">
        <v>0.99750132562999994</v>
      </c>
      <c r="W829" s="152">
        <v>1.0033183872</v>
      </c>
      <c r="X829" s="152">
        <v>1.0069847758000001</v>
      </c>
      <c r="Y829" s="152">
        <v>1.0051549271</v>
      </c>
      <c r="Z829" s="152">
        <v>8.2094322938E-4</v>
      </c>
      <c r="AA829" s="152">
        <v>4.1874454650999999E-3</v>
      </c>
      <c r="AB829" s="175">
        <v>0.72109098162999996</v>
      </c>
      <c r="AC829" s="174">
        <v>-0.74613158186999995</v>
      </c>
      <c r="AD829" s="152">
        <v>0</v>
      </c>
      <c r="AE829" s="152">
        <v>-1.0391562203999999E-2</v>
      </c>
      <c r="AF829" s="178">
        <v>2.1473415</v>
      </c>
      <c r="AG829" s="177">
        <v>1159326.4831000001</v>
      </c>
      <c r="AH829" s="177">
        <v>440621.32010000001</v>
      </c>
      <c r="AI829" s="127">
        <v>8.6851608641000012E-5</v>
      </c>
      <c r="AJ829" s="127">
        <v>0.25681579575000002</v>
      </c>
      <c r="AK829" s="127">
        <v>0</v>
      </c>
    </row>
    <row r="830" spans="1:37" ht="14.65" customHeight="1" x14ac:dyDescent="0.25">
      <c r="A830" s="39"/>
      <c r="B830" s="128">
        <v>55809957000175</v>
      </c>
      <c r="C830" s="124" t="s">
        <v>8426</v>
      </c>
      <c r="D830" s="121"/>
      <c r="E830" s="125" t="s">
        <v>8427</v>
      </c>
      <c r="F830" s="125" t="s">
        <v>112</v>
      </c>
      <c r="G830" s="125" t="s">
        <v>4570</v>
      </c>
      <c r="H830" s="126" t="s">
        <v>44</v>
      </c>
      <c r="I830" s="126" t="s">
        <v>44</v>
      </c>
      <c r="J830" s="126" t="s">
        <v>44</v>
      </c>
      <c r="K830" s="125" t="s">
        <v>7582</v>
      </c>
      <c r="L830" s="125" t="s">
        <v>7743</v>
      </c>
      <c r="M830" s="152">
        <v>1.1399999999999999E-2</v>
      </c>
      <c r="N830" s="127" t="s">
        <v>44</v>
      </c>
      <c r="O830" s="154">
        <v>45526</v>
      </c>
      <c r="P830" s="152">
        <v>1.091375107E-2</v>
      </c>
      <c r="Q830" s="152">
        <v>-0.14081126168999999</v>
      </c>
      <c r="R830" s="152" t="s">
        <v>44</v>
      </c>
      <c r="S830" s="152" t="s">
        <v>44</v>
      </c>
      <c r="T830" s="152" t="s">
        <v>44</v>
      </c>
      <c r="U830" s="152">
        <v>1.0336183762</v>
      </c>
      <c r="V830" s="152">
        <v>-3.4517740788999998</v>
      </c>
      <c r="W830" s="152" t="s">
        <v>44</v>
      </c>
      <c r="X830" s="152" t="s">
        <v>44</v>
      </c>
      <c r="Y830" s="152" t="s">
        <v>44</v>
      </c>
      <c r="Z830" s="152" t="s">
        <v>44</v>
      </c>
      <c r="AA830" s="152">
        <v>0.24053444804000002</v>
      </c>
      <c r="AB830" s="175" t="s">
        <v>44</v>
      </c>
      <c r="AC830" s="174">
        <v>-0.31031880414000002</v>
      </c>
      <c r="AD830" s="152">
        <v>-0.23583448987</v>
      </c>
      <c r="AE830" s="152">
        <v>-0.23583448987</v>
      </c>
      <c r="AF830" s="178">
        <v>1.0045130900000001</v>
      </c>
      <c r="AG830" s="177">
        <v>14309.33567</v>
      </c>
      <c r="AH830" s="177">
        <v>13614.949409999999</v>
      </c>
      <c r="AI830" s="127">
        <v>0</v>
      </c>
      <c r="AJ830" s="127">
        <v>0</v>
      </c>
      <c r="AK830" s="127">
        <v>0.97853465967000008</v>
      </c>
    </row>
    <row r="831" spans="1:37" ht="14.65" customHeight="1" x14ac:dyDescent="0.25">
      <c r="A831" s="39"/>
      <c r="B831" s="128">
        <v>41063625000180</v>
      </c>
      <c r="C831" s="124" t="s">
        <v>8428</v>
      </c>
      <c r="D831" s="121"/>
      <c r="E831" s="125" t="s">
        <v>8429</v>
      </c>
      <c r="F831" s="125" t="s">
        <v>160</v>
      </c>
      <c r="G831" s="125" t="s">
        <v>3324</v>
      </c>
      <c r="H831" s="126" t="s">
        <v>44</v>
      </c>
      <c r="I831" s="126" t="s">
        <v>44</v>
      </c>
      <c r="J831" s="126" t="s">
        <v>44</v>
      </c>
      <c r="K831" s="125" t="s">
        <v>211</v>
      </c>
      <c r="L831" s="125" t="s">
        <v>3251</v>
      </c>
      <c r="M831" s="152">
        <v>2E-3</v>
      </c>
      <c r="N831" s="127" t="s">
        <v>44</v>
      </c>
      <c r="O831" s="154">
        <v>44428</v>
      </c>
      <c r="P831" s="152">
        <v>1.0053904043E-2</v>
      </c>
      <c r="Q831" s="152">
        <v>3.9032972854000002E-2</v>
      </c>
      <c r="R831" s="152">
        <v>-1.191653967E-3</v>
      </c>
      <c r="S831" s="152">
        <v>-0.50617316420000003</v>
      </c>
      <c r="T831" s="152">
        <v>-0.44203491734000006</v>
      </c>
      <c r="U831" s="152">
        <v>0.95218407541999994</v>
      </c>
      <c r="V831" s="152">
        <v>0.95683400817000008</v>
      </c>
      <c r="W831" s="152">
        <v>-1.0396185139000001E-2</v>
      </c>
      <c r="X831" s="152">
        <v>-2.0093997039000002</v>
      </c>
      <c r="Y831" s="152">
        <v>-1.05390731</v>
      </c>
      <c r="Z831" s="152">
        <v>0.10469039371</v>
      </c>
      <c r="AA831" s="152">
        <v>0.63530644134000003</v>
      </c>
      <c r="AB831" s="175">
        <v>-1.0017923498000001</v>
      </c>
      <c r="AC831" s="174">
        <v>-0.71759556980999994</v>
      </c>
      <c r="AD831" s="152">
        <v>-9.9023332992000002E-2</v>
      </c>
      <c r="AE831" s="152">
        <v>-0.79669923244000007</v>
      </c>
      <c r="AF831" s="178">
        <v>0.2196843</v>
      </c>
      <c r="AG831" s="177">
        <v>13352.687889999999</v>
      </c>
      <c r="AH831" s="177">
        <v>0</v>
      </c>
      <c r="AI831" s="127">
        <v>0</v>
      </c>
      <c r="AJ831" s="127">
        <v>0</v>
      </c>
      <c r="AK831" s="127">
        <v>0</v>
      </c>
    </row>
    <row r="832" spans="1:37" ht="14.65" customHeight="1" x14ac:dyDescent="0.25">
      <c r="A832" s="39"/>
      <c r="B832" s="128">
        <v>28651424000135</v>
      </c>
      <c r="C832" s="124" t="s">
        <v>8430</v>
      </c>
      <c r="D832" s="121" t="s">
        <v>3267</v>
      </c>
      <c r="E832" s="125" t="s">
        <v>8431</v>
      </c>
      <c r="F832" s="125" t="s">
        <v>160</v>
      </c>
      <c r="G832" s="125" t="s">
        <v>3305</v>
      </c>
      <c r="H832" s="126">
        <v>0</v>
      </c>
      <c r="I832" s="126">
        <v>0</v>
      </c>
      <c r="J832" s="126">
        <v>1</v>
      </c>
      <c r="K832" s="125" t="s">
        <v>212</v>
      </c>
      <c r="L832" s="125" t="s">
        <v>220</v>
      </c>
      <c r="M832" s="152">
        <v>9.7000000000000003E-3</v>
      </c>
      <c r="N832" s="127" t="s">
        <v>44</v>
      </c>
      <c r="O832" s="154">
        <v>43090</v>
      </c>
      <c r="P832" s="152">
        <v>1.1394185205000001E-2</v>
      </c>
      <c r="Q832" s="152">
        <v>4.7331509308000001E-2</v>
      </c>
      <c r="R832" s="152">
        <v>0.13088958481000001</v>
      </c>
      <c r="S832" s="152">
        <v>0.30329439423999999</v>
      </c>
      <c r="T832" s="152">
        <v>0.45789470848000002</v>
      </c>
      <c r="U832" s="152">
        <v>1.0791192811999999</v>
      </c>
      <c r="V832" s="152">
        <v>1.1602600174</v>
      </c>
      <c r="W832" s="152">
        <v>1.1419022586000001</v>
      </c>
      <c r="X832" s="152">
        <v>1.2040141774999999</v>
      </c>
      <c r="Y832" s="152">
        <v>1.0917204989</v>
      </c>
      <c r="Z832" s="152">
        <v>2.4825020496E-3</v>
      </c>
      <c r="AA832" s="152">
        <v>8.5867977503000011E-3</v>
      </c>
      <c r="AB832" s="175">
        <v>6.1326510755000001</v>
      </c>
      <c r="AC832" s="174">
        <v>1.2730876915</v>
      </c>
      <c r="AD832" s="152">
        <v>-2.1034763036000001E-4</v>
      </c>
      <c r="AE832" s="152">
        <v>-9.5125128445000002E-3</v>
      </c>
      <c r="AF832" s="178">
        <v>1919.0889234000001</v>
      </c>
      <c r="AG832" s="177">
        <v>76192.956399999995</v>
      </c>
      <c r="AH832" s="177">
        <v>-451.36550999000002</v>
      </c>
      <c r="AI832" s="127">
        <v>0.47178365728999999</v>
      </c>
      <c r="AJ832" s="127">
        <v>0</v>
      </c>
      <c r="AK832" s="127">
        <v>0</v>
      </c>
    </row>
    <row r="833" spans="1:37" ht="14.65" customHeight="1" x14ac:dyDescent="0.25">
      <c r="A833" s="39"/>
      <c r="B833" s="128">
        <v>34658753000100</v>
      </c>
      <c r="C833" s="124" t="s">
        <v>8432</v>
      </c>
      <c r="D833" s="121" t="s">
        <v>3267</v>
      </c>
      <c r="E833" s="125" t="s">
        <v>8433</v>
      </c>
      <c r="F833" s="125" t="s">
        <v>112</v>
      </c>
      <c r="G833" s="125" t="s">
        <v>113</v>
      </c>
      <c r="H833" s="126">
        <v>500</v>
      </c>
      <c r="I833" s="126">
        <v>500</v>
      </c>
      <c r="J833" s="126">
        <v>500</v>
      </c>
      <c r="K833" s="125" t="s">
        <v>212</v>
      </c>
      <c r="L833" s="125" t="s">
        <v>219</v>
      </c>
      <c r="M833" s="152">
        <v>0.01</v>
      </c>
      <c r="N833" s="127" t="s">
        <v>44</v>
      </c>
      <c r="O833" s="154">
        <v>43857</v>
      </c>
      <c r="P833" s="152">
        <v>2.6561796985000003E-3</v>
      </c>
      <c r="Q833" s="152">
        <v>-0.15262422696</v>
      </c>
      <c r="R833" s="152">
        <v>0.22242167687999997</v>
      </c>
      <c r="S833" s="152">
        <v>0.61113484887000002</v>
      </c>
      <c r="T833" s="152">
        <v>0.65962485306000007</v>
      </c>
      <c r="U833" s="152">
        <v>0.25156118454000004</v>
      </c>
      <c r="V833" s="152">
        <v>-3.7413509695</v>
      </c>
      <c r="W833" s="152">
        <v>1.9404432795</v>
      </c>
      <c r="X833" s="152">
        <v>2.426075247</v>
      </c>
      <c r="Y833" s="152">
        <v>1.5726890054</v>
      </c>
      <c r="Z833" s="152">
        <v>0.20788864325999998</v>
      </c>
      <c r="AA833" s="152">
        <v>0.21525524285</v>
      </c>
      <c r="AB833" s="175">
        <v>0.58149369650000005</v>
      </c>
      <c r="AC833" s="174">
        <v>0.48825030644</v>
      </c>
      <c r="AD833" s="152">
        <v>-0.23581847807</v>
      </c>
      <c r="AE833" s="152">
        <v>-0.34741581240999997</v>
      </c>
      <c r="AF833" s="178">
        <v>2.3459283900000001</v>
      </c>
      <c r="AG833" s="177">
        <v>47626.995649999997</v>
      </c>
      <c r="AH833" s="177">
        <v>8202.0915798999995</v>
      </c>
      <c r="AI833" s="127">
        <v>0</v>
      </c>
      <c r="AJ833" s="127">
        <v>0</v>
      </c>
      <c r="AK833" s="127">
        <v>0</v>
      </c>
    </row>
    <row r="834" spans="1:37" ht="14.65" customHeight="1" x14ac:dyDescent="0.25">
      <c r="A834" s="39"/>
      <c r="B834" s="128">
        <v>50860959000175</v>
      </c>
      <c r="C834" s="124" t="s">
        <v>8434</v>
      </c>
      <c r="D834" s="121"/>
      <c r="E834" s="125" t="s">
        <v>8435</v>
      </c>
      <c r="F834" s="125" t="s">
        <v>112</v>
      </c>
      <c r="G834" s="125" t="s">
        <v>113</v>
      </c>
      <c r="H834" s="126">
        <v>2500</v>
      </c>
      <c r="I834" s="126">
        <v>500</v>
      </c>
      <c r="J834" s="126">
        <v>2500</v>
      </c>
      <c r="K834" s="125" t="s">
        <v>212</v>
      </c>
      <c r="L834" s="125" t="s">
        <v>219</v>
      </c>
      <c r="M834" s="152">
        <v>2.0999999999999999E-3</v>
      </c>
      <c r="N834" s="127" t="s">
        <v>44</v>
      </c>
      <c r="O834" s="154">
        <v>45391</v>
      </c>
      <c r="P834" s="152">
        <v>8.2999906897E-2</v>
      </c>
      <c r="Q834" s="152">
        <v>0.16551954249</v>
      </c>
      <c r="R834" s="152">
        <v>7.9053639280000004E-2</v>
      </c>
      <c r="S834" s="152" t="s">
        <v>44</v>
      </c>
      <c r="T834" s="152" t="s">
        <v>44</v>
      </c>
      <c r="U834" s="152">
        <v>7.8607463598000002</v>
      </c>
      <c r="V834" s="152">
        <v>4.0574600315999998</v>
      </c>
      <c r="W834" s="152">
        <v>0.68967694699999993</v>
      </c>
      <c r="X834" s="152" t="s">
        <v>44</v>
      </c>
      <c r="Y834" s="152" t="s">
        <v>44</v>
      </c>
      <c r="Z834" s="152">
        <v>0.15006880484999999</v>
      </c>
      <c r="AA834" s="152">
        <v>0.15462611608999999</v>
      </c>
      <c r="AB834" s="175">
        <v>-0.14065249520000001</v>
      </c>
      <c r="AC834" s="174">
        <v>-0.63974972544999997</v>
      </c>
      <c r="AD834" s="152">
        <v>-0.12632667728999999</v>
      </c>
      <c r="AE834" s="152">
        <v>-0.16713477000000002</v>
      </c>
      <c r="AF834" s="178">
        <v>0.99222188</v>
      </c>
      <c r="AG834" s="177">
        <v>64331.230629999998</v>
      </c>
      <c r="AH834" s="177">
        <v>89.566879994999994</v>
      </c>
      <c r="AI834" s="127">
        <v>0</v>
      </c>
      <c r="AJ834" s="127">
        <v>0</v>
      </c>
      <c r="AK834" s="127">
        <v>0</v>
      </c>
    </row>
    <row r="835" spans="1:37" ht="14.65" customHeight="1" x14ac:dyDescent="0.25">
      <c r="A835" s="39"/>
      <c r="B835" s="128">
        <v>52805557000101</v>
      </c>
      <c r="C835" s="124" t="s">
        <v>8436</v>
      </c>
      <c r="D835" s="121"/>
      <c r="E835" s="125" t="s">
        <v>8437</v>
      </c>
      <c r="F835" s="125" t="s">
        <v>112</v>
      </c>
      <c r="G835" s="125" t="s">
        <v>113</v>
      </c>
      <c r="H835" s="126">
        <v>1000</v>
      </c>
      <c r="I835" s="126">
        <v>1000</v>
      </c>
      <c r="J835" s="126">
        <v>1000</v>
      </c>
      <c r="K835" s="125" t="s">
        <v>7681</v>
      </c>
      <c r="L835" s="125" t="s">
        <v>8438</v>
      </c>
      <c r="M835" s="152">
        <v>2.0400000000000001E-2</v>
      </c>
      <c r="N835" s="127" t="s">
        <v>44</v>
      </c>
      <c r="O835" s="154">
        <v>45275</v>
      </c>
      <c r="P835" s="152">
        <v>-6.1088666212999999E-2</v>
      </c>
      <c r="Q835" s="152">
        <v>-7.3421284232000006E-2</v>
      </c>
      <c r="R835" s="152">
        <v>-6.2698143770000006E-2</v>
      </c>
      <c r="S835" s="152" t="s">
        <v>44</v>
      </c>
      <c r="T835" s="152" t="s">
        <v>44</v>
      </c>
      <c r="U835" s="152">
        <v>-5.7855789060999996</v>
      </c>
      <c r="V835" s="152">
        <v>-1.7998111990999999</v>
      </c>
      <c r="W835" s="152">
        <v>-0.54698891502000002</v>
      </c>
      <c r="X835" s="152" t="s">
        <v>44</v>
      </c>
      <c r="Y835" s="152" t="s">
        <v>44</v>
      </c>
      <c r="Z835" s="152">
        <v>0.20220891449</v>
      </c>
      <c r="AA835" s="152">
        <v>0.18996583802</v>
      </c>
      <c r="AB835" s="175">
        <v>-0.71036829223999998</v>
      </c>
      <c r="AC835" s="174">
        <v>5.8587575098999999E-2</v>
      </c>
      <c r="AD835" s="152">
        <v>-0.13307041217000001</v>
      </c>
      <c r="AE835" s="152">
        <v>-0.13307041217000001</v>
      </c>
      <c r="AF835" s="178">
        <v>1.14761001</v>
      </c>
      <c r="AG835" s="177">
        <v>32736.995500000001</v>
      </c>
      <c r="AH835" s="177">
        <v>-725</v>
      </c>
      <c r="AI835" s="127">
        <v>0</v>
      </c>
      <c r="AJ835" s="127">
        <v>0</v>
      </c>
      <c r="AK835" s="127">
        <v>0</v>
      </c>
    </row>
    <row r="836" spans="1:37" ht="14.65" customHeight="1" x14ac:dyDescent="0.25">
      <c r="A836" s="39"/>
      <c r="B836" s="128">
        <v>42922247000105</v>
      </c>
      <c r="C836" s="124" t="s">
        <v>8439</v>
      </c>
      <c r="D836" s="121"/>
      <c r="E836" s="125" t="s">
        <v>8440</v>
      </c>
      <c r="F836" s="125" t="s">
        <v>112</v>
      </c>
      <c r="G836" s="125" t="s">
        <v>263</v>
      </c>
      <c r="H836" s="126">
        <v>5000</v>
      </c>
      <c r="I836" s="126">
        <v>5000</v>
      </c>
      <c r="J836" s="126">
        <v>5000</v>
      </c>
      <c r="K836" s="125" t="s">
        <v>212</v>
      </c>
      <c r="L836" s="125" t="s">
        <v>219</v>
      </c>
      <c r="M836" s="152">
        <v>2.5000000000000001E-2</v>
      </c>
      <c r="N836" s="127" t="s">
        <v>8441</v>
      </c>
      <c r="O836" s="154">
        <v>44662</v>
      </c>
      <c r="P836" s="152">
        <v>5.7857552204999996E-2</v>
      </c>
      <c r="Q836" s="152">
        <v>8.1663493020000005E-2</v>
      </c>
      <c r="R836" s="152">
        <v>-2.0731701712000002E-2</v>
      </c>
      <c r="S836" s="152">
        <v>0.17886322341999999</v>
      </c>
      <c r="T836" s="152">
        <v>-2.1798843364999997E-2</v>
      </c>
      <c r="U836" s="152">
        <v>5.4795669040999995</v>
      </c>
      <c r="V836" s="152">
        <v>2.0018564212000003</v>
      </c>
      <c r="W836" s="152">
        <v>-0.18086677441999999</v>
      </c>
      <c r="X836" s="152">
        <v>0.71004891922000002</v>
      </c>
      <c r="Y836" s="152">
        <v>-5.1973180107E-2</v>
      </c>
      <c r="Z836" s="152">
        <v>0.19042293136000002</v>
      </c>
      <c r="AA836" s="152">
        <v>0.26608017841999998</v>
      </c>
      <c r="AB836" s="175">
        <v>-0.55646559793999995</v>
      </c>
      <c r="AC836" s="174">
        <v>-0.35059868245999998</v>
      </c>
      <c r="AD836" s="152">
        <v>-0.16511422506999998</v>
      </c>
      <c r="AE836" s="152">
        <v>-0.31108468821000002</v>
      </c>
      <c r="AF836" s="178">
        <v>0.95248012999999998</v>
      </c>
      <c r="AG836" s="177">
        <v>21838.872230000001</v>
      </c>
      <c r="AH836" s="177">
        <v>-2428.9558099999999</v>
      </c>
      <c r="AI836" s="127">
        <v>0</v>
      </c>
      <c r="AJ836" s="127">
        <v>0</v>
      </c>
      <c r="AK836" s="127">
        <v>0</v>
      </c>
    </row>
    <row r="837" spans="1:37" ht="14.65" customHeight="1" x14ac:dyDescent="0.25">
      <c r="A837" s="39"/>
      <c r="B837" s="128">
        <v>7899238000140</v>
      </c>
      <c r="C837" s="124" t="s">
        <v>8442</v>
      </c>
      <c r="D837" s="121" t="s">
        <v>3310</v>
      </c>
      <c r="E837" s="125" t="s">
        <v>8440</v>
      </c>
      <c r="F837" s="125" t="s">
        <v>112</v>
      </c>
      <c r="G837" s="125" t="s">
        <v>5291</v>
      </c>
      <c r="H837" s="126">
        <v>5000</v>
      </c>
      <c r="I837" s="126">
        <v>5000</v>
      </c>
      <c r="J837" s="126">
        <v>5000</v>
      </c>
      <c r="K837" s="125" t="s">
        <v>212</v>
      </c>
      <c r="L837" s="125" t="s">
        <v>219</v>
      </c>
      <c r="M837" s="152">
        <v>2.5000000000000001E-2</v>
      </c>
      <c r="N837" s="127" t="s">
        <v>7623</v>
      </c>
      <c r="O837" s="154">
        <v>38818</v>
      </c>
      <c r="P837" s="152">
        <v>0.10974742663000001</v>
      </c>
      <c r="Q837" s="152">
        <v>0.16865045535000001</v>
      </c>
      <c r="R837" s="152">
        <v>-4.6097306597000003E-2</v>
      </c>
      <c r="S837" s="152">
        <v>-2.6746941005999999E-2</v>
      </c>
      <c r="T837" s="152">
        <v>-0.18473075944</v>
      </c>
      <c r="U837" s="152">
        <v>10.393947616</v>
      </c>
      <c r="V837" s="152">
        <v>4.1342096020000003</v>
      </c>
      <c r="W837" s="152">
        <v>-0.40216048202999999</v>
      </c>
      <c r="X837" s="152">
        <v>-0.10617966170000001</v>
      </c>
      <c r="Y837" s="152">
        <v>-0.44043827789000001</v>
      </c>
      <c r="Z837" s="152">
        <v>0.22670386206000001</v>
      </c>
      <c r="AA837" s="152">
        <v>0.27034002514</v>
      </c>
      <c r="AB837" s="175">
        <v>-0.54186699075</v>
      </c>
      <c r="AC837" s="174">
        <v>-4.0973570819000001E-2</v>
      </c>
      <c r="AD837" s="152">
        <v>-0.24878684846999999</v>
      </c>
      <c r="AE837" s="152">
        <v>-0.56324346614999998</v>
      </c>
      <c r="AF837" s="178">
        <v>2.48958587</v>
      </c>
      <c r="AG837" s="177">
        <v>109305.1777</v>
      </c>
      <c r="AH837" s="177">
        <v>-17339.474139999998</v>
      </c>
      <c r="AI837" s="127">
        <v>0</v>
      </c>
      <c r="AJ837" s="127">
        <v>0</v>
      </c>
      <c r="AK837" s="127">
        <v>0</v>
      </c>
    </row>
    <row r="838" spans="1:37" ht="14.65" customHeight="1" x14ac:dyDescent="0.25">
      <c r="A838" s="39"/>
      <c r="B838" s="128">
        <v>23970201000117</v>
      </c>
      <c r="C838" s="124" t="s">
        <v>8443</v>
      </c>
      <c r="D838" s="121" t="s">
        <v>3267</v>
      </c>
      <c r="E838" s="125" t="s">
        <v>5006</v>
      </c>
      <c r="F838" s="125" t="s">
        <v>160</v>
      </c>
      <c r="G838" s="125" t="s">
        <v>3305</v>
      </c>
      <c r="H838" s="126">
        <v>1000</v>
      </c>
      <c r="I838" s="126">
        <v>1000</v>
      </c>
      <c r="J838" s="126">
        <v>1000</v>
      </c>
      <c r="K838" s="125" t="s">
        <v>7564</v>
      </c>
      <c r="L838" s="125" t="s">
        <v>219</v>
      </c>
      <c r="M838" s="152">
        <v>6.0000000000000001E-3</v>
      </c>
      <c r="N838" s="127" t="s">
        <v>44</v>
      </c>
      <c r="O838" s="154">
        <v>42621</v>
      </c>
      <c r="P838" s="152">
        <v>1.0926368635000001E-2</v>
      </c>
      <c r="Q838" s="152">
        <v>4.2623952291000002E-2</v>
      </c>
      <c r="R838" s="152">
        <v>0.11888926284</v>
      </c>
      <c r="S838" s="152">
        <v>0.26081485296000001</v>
      </c>
      <c r="T838" s="152">
        <v>0.43616247749999998</v>
      </c>
      <c r="U838" s="152">
        <v>1.0348133592000002</v>
      </c>
      <c r="V838" s="152">
        <v>1.0448614114999999</v>
      </c>
      <c r="W838" s="152">
        <v>1.0372094767</v>
      </c>
      <c r="X838" s="152">
        <v>1.035379442</v>
      </c>
      <c r="Y838" s="152">
        <v>1.0399061372</v>
      </c>
      <c r="Z838" s="152">
        <v>8.2755390880000007E-4</v>
      </c>
      <c r="AA838" s="152">
        <v>2.4505451878000001E-3</v>
      </c>
      <c r="AB838" s="175">
        <v>14.483303128999999</v>
      </c>
      <c r="AC838" s="174">
        <v>6.3916356802000003</v>
      </c>
      <c r="AD838" s="152">
        <v>0</v>
      </c>
      <c r="AE838" s="152">
        <v>-8.2154196708999995E-4</v>
      </c>
      <c r="AF838" s="178">
        <v>2.1399393799999999</v>
      </c>
      <c r="AG838" s="177">
        <v>129181.01035</v>
      </c>
      <c r="AH838" s="177">
        <v>2895.3126400000001</v>
      </c>
      <c r="AI838" s="127">
        <v>0</v>
      </c>
      <c r="AJ838" s="127">
        <v>0</v>
      </c>
      <c r="AK838" s="127">
        <v>0</v>
      </c>
    </row>
    <row r="839" spans="1:37" ht="14.65" customHeight="1" x14ac:dyDescent="0.25">
      <c r="A839" s="39"/>
      <c r="B839" s="128">
        <v>39346123000114</v>
      </c>
      <c r="C839" s="124" t="s">
        <v>8444</v>
      </c>
      <c r="D839" s="121"/>
      <c r="E839" s="125" t="s">
        <v>8445</v>
      </c>
      <c r="F839" s="125" t="s">
        <v>112</v>
      </c>
      <c r="G839" s="125" t="s">
        <v>113</v>
      </c>
      <c r="H839" s="126">
        <v>1000</v>
      </c>
      <c r="I839" s="126">
        <v>1000</v>
      </c>
      <c r="J839" s="126">
        <v>1000</v>
      </c>
      <c r="K839" s="125" t="s">
        <v>3269</v>
      </c>
      <c r="L839" s="125" t="s">
        <v>7631</v>
      </c>
      <c r="M839" s="152">
        <v>0.02</v>
      </c>
      <c r="N839" s="127" t="s">
        <v>3281</v>
      </c>
      <c r="O839" s="154">
        <v>44146</v>
      </c>
      <c r="P839" s="152">
        <v>7.4331300162E-2</v>
      </c>
      <c r="Q839" s="152">
        <v>0.24024660415999999</v>
      </c>
      <c r="R839" s="152">
        <v>0.22633491241000001</v>
      </c>
      <c r="S839" s="152">
        <v>0.90426611554999992</v>
      </c>
      <c r="T839" s="152">
        <v>1.0312843703999999</v>
      </c>
      <c r="U839" s="152">
        <v>7.0397608745000007</v>
      </c>
      <c r="V839" s="152">
        <v>5.8892803801000007</v>
      </c>
      <c r="W839" s="152">
        <v>1.9745829896</v>
      </c>
      <c r="X839" s="152">
        <v>3.5897439716999999</v>
      </c>
      <c r="Y839" s="152">
        <v>2.4588060673999999</v>
      </c>
      <c r="Z839" s="152">
        <v>0.15808157011000001</v>
      </c>
      <c r="AA839" s="152">
        <v>0.18313976459</v>
      </c>
      <c r="AB839" s="175">
        <v>0.72422856580999995</v>
      </c>
      <c r="AC839" s="174">
        <v>0.82468710531</v>
      </c>
      <c r="AD839" s="152">
        <v>-0.11274732233</v>
      </c>
      <c r="AE839" s="152">
        <v>-0.21750467257</v>
      </c>
      <c r="AF839" s="178">
        <v>2.6875760799999999</v>
      </c>
      <c r="AG839" s="177">
        <v>823225.55218</v>
      </c>
      <c r="AH839" s="177">
        <v>82000.892860000007</v>
      </c>
      <c r="AI839" s="127">
        <v>0</v>
      </c>
      <c r="AJ839" s="127">
        <v>0</v>
      </c>
      <c r="AK839" s="127">
        <v>0</v>
      </c>
    </row>
    <row r="840" spans="1:37" ht="14.65" customHeight="1" x14ac:dyDescent="0.25">
      <c r="A840" s="39"/>
      <c r="B840" s="128">
        <v>35726741000139</v>
      </c>
      <c r="C840" s="124" t="s">
        <v>8446</v>
      </c>
      <c r="D840" s="121"/>
      <c r="E840" s="125" t="s">
        <v>8445</v>
      </c>
      <c r="F840" s="125" t="s">
        <v>112</v>
      </c>
      <c r="G840" s="125" t="s">
        <v>113</v>
      </c>
      <c r="H840" s="126">
        <v>1000</v>
      </c>
      <c r="I840" s="126">
        <v>1000</v>
      </c>
      <c r="J840" s="126">
        <v>1000</v>
      </c>
      <c r="K840" s="125" t="s">
        <v>210</v>
      </c>
      <c r="L840" s="125" t="s">
        <v>3314</v>
      </c>
      <c r="M840" s="152">
        <v>0.02</v>
      </c>
      <c r="N840" s="127" t="s">
        <v>7768</v>
      </c>
      <c r="O840" s="154">
        <v>43846</v>
      </c>
      <c r="P840" s="152">
        <v>7.4857793411999995E-2</v>
      </c>
      <c r="Q840" s="152">
        <v>0.23603855235000001</v>
      </c>
      <c r="R840" s="152">
        <v>0.22712371777000001</v>
      </c>
      <c r="S840" s="152">
        <v>0.90513601714000003</v>
      </c>
      <c r="T840" s="152">
        <v>1.0354181484</v>
      </c>
      <c r="U840" s="152">
        <v>7.0896239413000002</v>
      </c>
      <c r="V840" s="152">
        <v>5.7861263852000002</v>
      </c>
      <c r="W840" s="152">
        <v>1.9814646572999999</v>
      </c>
      <c r="X840" s="152">
        <v>3.5931972959</v>
      </c>
      <c r="Y840" s="152">
        <v>2.4686618926000001</v>
      </c>
      <c r="Z840" s="152">
        <v>0.15498633095</v>
      </c>
      <c r="AA840" s="152">
        <v>0.22750844845999998</v>
      </c>
      <c r="AB840" s="175">
        <v>0.73981230780999996</v>
      </c>
      <c r="AC840" s="174">
        <v>0.72379422445999997</v>
      </c>
      <c r="AD840" s="152">
        <v>-0.11025909666</v>
      </c>
      <c r="AE840" s="152">
        <v>-0.41866801397000003</v>
      </c>
      <c r="AF840" s="178">
        <v>3.0371583700000002</v>
      </c>
      <c r="AG840" s="177">
        <v>815818.86075999995</v>
      </c>
      <c r="AH840" s="177">
        <v>-190409.43032000001</v>
      </c>
      <c r="AI840" s="127">
        <v>0</v>
      </c>
      <c r="AJ840" s="127">
        <v>0</v>
      </c>
      <c r="AK840" s="127">
        <v>0</v>
      </c>
    </row>
    <row r="841" spans="1:37" ht="14.65" customHeight="1" x14ac:dyDescent="0.25">
      <c r="A841" s="39"/>
      <c r="B841" s="128">
        <v>53988388000147</v>
      </c>
      <c r="C841" s="124" t="s">
        <v>8447</v>
      </c>
      <c r="D841" s="121"/>
      <c r="E841" s="125" t="s">
        <v>8448</v>
      </c>
      <c r="F841" s="125" t="s">
        <v>160</v>
      </c>
      <c r="G841" s="125" t="s">
        <v>3305</v>
      </c>
      <c r="H841" s="126">
        <v>1000</v>
      </c>
      <c r="I841" s="126">
        <v>100</v>
      </c>
      <c r="J841" s="126">
        <v>500</v>
      </c>
      <c r="K841" s="125" t="s">
        <v>220</v>
      </c>
      <c r="L841" s="125" t="s">
        <v>3251</v>
      </c>
      <c r="M841" s="152">
        <v>5.0000000000000001E-3</v>
      </c>
      <c r="N841" s="127" t="s">
        <v>44</v>
      </c>
      <c r="O841" s="154">
        <v>45474</v>
      </c>
      <c r="P841" s="152">
        <v>2.6328761298000002E-2</v>
      </c>
      <c r="Q841" s="152">
        <v>6.668100372199999E-2</v>
      </c>
      <c r="R841" s="152" t="s">
        <v>44</v>
      </c>
      <c r="S841" s="152" t="s">
        <v>44</v>
      </c>
      <c r="T841" s="152" t="s">
        <v>44</v>
      </c>
      <c r="U841" s="152">
        <v>2.4935415263</v>
      </c>
      <c r="V841" s="152">
        <v>1.6345834661</v>
      </c>
      <c r="W841" s="152" t="s">
        <v>44</v>
      </c>
      <c r="X841" s="152" t="s">
        <v>44</v>
      </c>
      <c r="Y841" s="152" t="s">
        <v>44</v>
      </c>
      <c r="Z841" s="152" t="s">
        <v>44</v>
      </c>
      <c r="AA841" s="152">
        <v>4.0849830246999994E-2</v>
      </c>
      <c r="AB841" s="175" t="s">
        <v>44</v>
      </c>
      <c r="AC841" s="174">
        <v>-0.35844541484999998</v>
      </c>
      <c r="AD841" s="152">
        <v>-3.3282182906000005E-2</v>
      </c>
      <c r="AE841" s="152">
        <v>-3.3282182906000005E-2</v>
      </c>
      <c r="AF841" s="178">
        <v>1.0822761999999999</v>
      </c>
      <c r="AG841" s="177">
        <v>52617.810669999999</v>
      </c>
      <c r="AH841" s="177">
        <v>-46689.66072</v>
      </c>
      <c r="AI841" s="127">
        <v>0.25232628897000003</v>
      </c>
      <c r="AJ841" s="127">
        <v>0</v>
      </c>
      <c r="AK841" s="127">
        <v>0</v>
      </c>
    </row>
    <row r="842" spans="1:37" ht="14.65" customHeight="1" x14ac:dyDescent="0.25">
      <c r="A842" s="39"/>
      <c r="B842" s="128">
        <v>53872937000113</v>
      </c>
      <c r="C842" s="124" t="s">
        <v>8449</v>
      </c>
      <c r="D842" s="121"/>
      <c r="E842" s="125" t="s">
        <v>8448</v>
      </c>
      <c r="F842" s="125" t="s">
        <v>160</v>
      </c>
      <c r="G842" s="125" t="s">
        <v>3305</v>
      </c>
      <c r="H842" s="126">
        <v>1000</v>
      </c>
      <c r="I842" s="126">
        <v>100</v>
      </c>
      <c r="J842" s="126">
        <v>500</v>
      </c>
      <c r="K842" s="125" t="s">
        <v>220</v>
      </c>
      <c r="L842" s="125" t="s">
        <v>3251</v>
      </c>
      <c r="M842" s="152">
        <v>5.0000000000000001E-3</v>
      </c>
      <c r="N842" s="127" t="s">
        <v>44</v>
      </c>
      <c r="O842" s="154">
        <v>45474</v>
      </c>
      <c r="P842" s="152">
        <v>2.2176526671999999E-2</v>
      </c>
      <c r="Q842" s="152">
        <v>5.8663881161999998E-2</v>
      </c>
      <c r="R842" s="152" t="s">
        <v>44</v>
      </c>
      <c r="S842" s="152" t="s">
        <v>44</v>
      </c>
      <c r="T842" s="152" t="s">
        <v>44</v>
      </c>
      <c r="U842" s="152">
        <v>2.1002921308000002</v>
      </c>
      <c r="V842" s="152">
        <v>1.4380558908000001</v>
      </c>
      <c r="W842" s="152" t="s">
        <v>44</v>
      </c>
      <c r="X842" s="152" t="s">
        <v>44</v>
      </c>
      <c r="Y842" s="152" t="s">
        <v>44</v>
      </c>
      <c r="Z842" s="152" t="s">
        <v>44</v>
      </c>
      <c r="AA842" s="152">
        <v>3.8783370078999999E-2</v>
      </c>
      <c r="AB842" s="175" t="s">
        <v>44</v>
      </c>
      <c r="AC842" s="174">
        <v>-0.51055109799999998</v>
      </c>
      <c r="AD842" s="152">
        <v>-3.0412682715999999E-2</v>
      </c>
      <c r="AE842" s="152">
        <v>-3.0412682715999999E-2</v>
      </c>
      <c r="AF842" s="178">
        <v>1.0776524999999999</v>
      </c>
      <c r="AG842" s="177">
        <v>14584.98791</v>
      </c>
      <c r="AH842" s="177">
        <v>-7505.2856300000003</v>
      </c>
      <c r="AI842" s="127">
        <v>0.21275631823000002</v>
      </c>
      <c r="AJ842" s="127">
        <v>0</v>
      </c>
      <c r="AK842" s="127">
        <v>0</v>
      </c>
    </row>
    <row r="843" spans="1:37" ht="14.65" customHeight="1" x14ac:dyDescent="0.25">
      <c r="A843" s="39"/>
      <c r="B843" s="128">
        <v>54484843000130</v>
      </c>
      <c r="C843" s="124" t="s">
        <v>8450</v>
      </c>
      <c r="D843" s="121"/>
      <c r="E843" s="125" t="s">
        <v>561</v>
      </c>
      <c r="F843" s="125" t="s">
        <v>160</v>
      </c>
      <c r="G843" s="125" t="s">
        <v>3305</v>
      </c>
      <c r="H843" s="126" t="s">
        <v>44</v>
      </c>
      <c r="I843" s="126" t="s">
        <v>44</v>
      </c>
      <c r="J843" s="126" t="s">
        <v>44</v>
      </c>
      <c r="K843" s="125" t="s">
        <v>210</v>
      </c>
      <c r="L843" s="125" t="s">
        <v>3312</v>
      </c>
      <c r="M843" s="152">
        <v>9.7999999999999997E-3</v>
      </c>
      <c r="N843" s="127" t="s">
        <v>44</v>
      </c>
      <c r="O843" s="154">
        <v>45548</v>
      </c>
      <c r="P843" s="152">
        <v>1.3252766663E-2</v>
      </c>
      <c r="Q843" s="152">
        <v>4.3911463008000001E-2</v>
      </c>
      <c r="R843" s="152" t="s">
        <v>44</v>
      </c>
      <c r="S843" s="152" t="s">
        <v>44</v>
      </c>
      <c r="T843" s="152" t="s">
        <v>44</v>
      </c>
      <c r="U843" s="152">
        <v>1.2551416163</v>
      </c>
      <c r="V843" s="152">
        <v>1.0764227800000001</v>
      </c>
      <c r="W843" s="152" t="s">
        <v>44</v>
      </c>
      <c r="X843" s="152" t="s">
        <v>44</v>
      </c>
      <c r="Y843" s="152" t="s">
        <v>44</v>
      </c>
      <c r="Z843" s="152" t="s">
        <v>44</v>
      </c>
      <c r="AA843" s="152">
        <v>1.8990756548999999E-2</v>
      </c>
      <c r="AB843" s="175" t="s">
        <v>44</v>
      </c>
      <c r="AC843" s="174">
        <v>0.94575768712999997</v>
      </c>
      <c r="AD843" s="152">
        <v>-5.0252787454000006E-3</v>
      </c>
      <c r="AE843" s="152">
        <v>-5.0252787454000006E-3</v>
      </c>
      <c r="AF843" s="178">
        <v>1.0850398000000001</v>
      </c>
      <c r="AG843" s="177">
        <v>28156.028460000001</v>
      </c>
      <c r="AH843" s="177">
        <v>3669.6278200000002</v>
      </c>
      <c r="AI843" s="127">
        <v>0.59989623013000004</v>
      </c>
      <c r="AJ843" s="127">
        <v>0</v>
      </c>
      <c r="AK843" s="127">
        <v>7.9032163629999992E-3</v>
      </c>
    </row>
    <row r="844" spans="1:37" ht="14.65" customHeight="1" x14ac:dyDescent="0.25">
      <c r="A844" s="39"/>
      <c r="B844" s="128">
        <v>39703177000190</v>
      </c>
      <c r="C844" s="124" t="s">
        <v>8451</v>
      </c>
      <c r="D844" s="121"/>
      <c r="E844" s="125" t="s">
        <v>3001</v>
      </c>
      <c r="F844" s="125" t="s">
        <v>112</v>
      </c>
      <c r="G844" s="125" t="s">
        <v>113</v>
      </c>
      <c r="H844" s="126">
        <v>5000</v>
      </c>
      <c r="I844" s="126">
        <v>1000</v>
      </c>
      <c r="J844" s="126">
        <v>1000</v>
      </c>
      <c r="K844" s="125" t="s">
        <v>210</v>
      </c>
      <c r="L844" s="125" t="s">
        <v>3314</v>
      </c>
      <c r="M844" s="152">
        <v>1.34E-2</v>
      </c>
      <c r="N844" s="127" t="s">
        <v>8452</v>
      </c>
      <c r="O844" s="154">
        <v>44186</v>
      </c>
      <c r="P844" s="152">
        <v>0.12253536206</v>
      </c>
      <c r="Q844" s="152">
        <v>0.28612082947</v>
      </c>
      <c r="R844" s="152">
        <v>0.16175272905999999</v>
      </c>
      <c r="S844" s="152">
        <v>0.36216044314999996</v>
      </c>
      <c r="T844" s="152">
        <v>0.45917244909999999</v>
      </c>
      <c r="U844" s="152">
        <v>11.605066045000001</v>
      </c>
      <c r="V844" s="152">
        <v>7.0138172952</v>
      </c>
      <c r="W844" s="152">
        <v>1.4111574035999999</v>
      </c>
      <c r="X844" s="152">
        <v>1.4376998599000002</v>
      </c>
      <c r="Y844" s="152">
        <v>1.0947669101999999</v>
      </c>
      <c r="Z844" s="152">
        <v>0.19168208580000001</v>
      </c>
      <c r="AA844" s="152">
        <v>0.18765981740000001</v>
      </c>
      <c r="AB844" s="175">
        <v>0.32232960699000002</v>
      </c>
      <c r="AC844" s="174">
        <v>-3.9209882317999998E-4</v>
      </c>
      <c r="AD844" s="152">
        <v>-0.22547658446999999</v>
      </c>
      <c r="AE844" s="152">
        <v>-0.22547658446999999</v>
      </c>
      <c r="AF844" s="178">
        <v>141.87230740000001</v>
      </c>
      <c r="AG844" s="177">
        <v>96749.131559999994</v>
      </c>
      <c r="AH844" s="177">
        <v>2772</v>
      </c>
      <c r="AI844" s="127">
        <v>0</v>
      </c>
      <c r="AJ844" s="127">
        <v>0</v>
      </c>
      <c r="AK844" s="127">
        <v>0</v>
      </c>
    </row>
    <row r="845" spans="1:37" ht="14.65" customHeight="1" x14ac:dyDescent="0.25">
      <c r="A845" s="39"/>
      <c r="B845" s="128">
        <v>40226121000170</v>
      </c>
      <c r="C845" s="124" t="s">
        <v>8451</v>
      </c>
      <c r="D845" s="121"/>
      <c r="E845" s="125" t="s">
        <v>3001</v>
      </c>
      <c r="F845" s="125" t="s">
        <v>112</v>
      </c>
      <c r="G845" s="125" t="s">
        <v>113</v>
      </c>
      <c r="H845" s="126">
        <v>5000</v>
      </c>
      <c r="I845" s="126">
        <v>1000</v>
      </c>
      <c r="J845" s="126">
        <v>1000</v>
      </c>
      <c r="K845" s="125" t="s">
        <v>210</v>
      </c>
      <c r="L845" s="125" t="s">
        <v>3314</v>
      </c>
      <c r="M845" s="152">
        <v>1.34E-2</v>
      </c>
      <c r="N845" s="127" t="s">
        <v>44</v>
      </c>
      <c r="O845" s="154">
        <v>44712</v>
      </c>
      <c r="P845" s="152">
        <v>0.11429124952</v>
      </c>
      <c r="Q845" s="152">
        <v>0.27329466839</v>
      </c>
      <c r="R845" s="152">
        <v>0.13801223041999999</v>
      </c>
      <c r="S845" s="152">
        <v>0.32412852604999998</v>
      </c>
      <c r="T845" s="152" t="s">
        <v>44</v>
      </c>
      <c r="U845" s="152">
        <v>10.824283511000001</v>
      </c>
      <c r="V845" s="152">
        <v>6.6994034490000001</v>
      </c>
      <c r="W845" s="152">
        <v>1.20404139</v>
      </c>
      <c r="X845" s="152">
        <v>1.2867212455000001</v>
      </c>
      <c r="Y845" s="152" t="s">
        <v>44</v>
      </c>
      <c r="Z845" s="152">
        <v>0.18815820246000001</v>
      </c>
      <c r="AA845" s="152">
        <v>0.18353353934000002</v>
      </c>
      <c r="AB845" s="175">
        <v>0.20889387558</v>
      </c>
      <c r="AC845" s="174">
        <v>9.0818024479000004E-2</v>
      </c>
      <c r="AD845" s="152">
        <v>-0.22246116096000002</v>
      </c>
      <c r="AE845" s="152">
        <v>-0.22246116096000002</v>
      </c>
      <c r="AF845" s="178">
        <v>140.3643984</v>
      </c>
      <c r="AG845" s="177">
        <v>34047.100780000001</v>
      </c>
      <c r="AH845" s="177">
        <v>-11549.346449999999</v>
      </c>
      <c r="AI845" s="127">
        <v>0</v>
      </c>
      <c r="AJ845" s="127">
        <v>0</v>
      </c>
      <c r="AK845" s="127">
        <v>0</v>
      </c>
    </row>
    <row r="846" spans="1:37" ht="14.65" customHeight="1" x14ac:dyDescent="0.25">
      <c r="A846" s="39"/>
      <c r="B846" s="128">
        <v>36083510000117</v>
      </c>
      <c r="C846" s="124" t="s">
        <v>8453</v>
      </c>
      <c r="D846" s="121"/>
      <c r="E846" s="125" t="s">
        <v>8435</v>
      </c>
      <c r="F846" s="125" t="s">
        <v>112</v>
      </c>
      <c r="G846" s="125" t="s">
        <v>113</v>
      </c>
      <c r="H846" s="126">
        <v>2500</v>
      </c>
      <c r="I846" s="126">
        <v>500</v>
      </c>
      <c r="J846" s="126">
        <v>0</v>
      </c>
      <c r="K846" s="125" t="s">
        <v>212</v>
      </c>
      <c r="L846" s="125" t="s">
        <v>219</v>
      </c>
      <c r="M846" s="152">
        <v>2.2000000000000001E-3</v>
      </c>
      <c r="N846" s="127" t="s">
        <v>44</v>
      </c>
      <c r="O846" s="154">
        <v>44020</v>
      </c>
      <c r="P846" s="152">
        <v>7.883814775600001E-2</v>
      </c>
      <c r="Q846" s="152">
        <v>0.18176624257000001</v>
      </c>
      <c r="R846" s="152">
        <v>0.13701608092000001</v>
      </c>
      <c r="S846" s="152">
        <v>0.37499096280999999</v>
      </c>
      <c r="T846" s="152">
        <v>0.19666331217999999</v>
      </c>
      <c r="U846" s="152">
        <v>7.4665949174000001</v>
      </c>
      <c r="V846" s="152">
        <v>4.4557231927999998</v>
      </c>
      <c r="W846" s="152">
        <v>1.1953508180000001</v>
      </c>
      <c r="X846" s="152">
        <v>1.4886342914999999</v>
      </c>
      <c r="Y846" s="152">
        <v>0.46888807690000001</v>
      </c>
      <c r="Z846" s="152">
        <v>0.20737172839999998</v>
      </c>
      <c r="AA846" s="152">
        <v>0.19316268304</v>
      </c>
      <c r="AB846" s="175">
        <v>0.20430559070000001</v>
      </c>
      <c r="AC846" s="174">
        <v>7.2687296013000002E-2</v>
      </c>
      <c r="AD846" s="152">
        <v>-0.13966319544</v>
      </c>
      <c r="AE846" s="152">
        <v>-0.21789650107</v>
      </c>
      <c r="AF846" s="178">
        <v>1.51083105</v>
      </c>
      <c r="AG846" s="177">
        <v>98354.176389999993</v>
      </c>
      <c r="AH846" s="177">
        <v>6313.0398100000002</v>
      </c>
      <c r="AI846" s="127">
        <v>0</v>
      </c>
      <c r="AJ846" s="127">
        <v>0</v>
      </c>
      <c r="AK846" s="127">
        <v>0</v>
      </c>
    </row>
    <row r="847" spans="1:37" ht="14.65" customHeight="1" x14ac:dyDescent="0.25">
      <c r="A847" s="39"/>
      <c r="B847" s="128">
        <v>42888828000178</v>
      </c>
      <c r="C847" s="124" t="s">
        <v>8454</v>
      </c>
      <c r="D847" s="121"/>
      <c r="E847" s="125" t="s">
        <v>8455</v>
      </c>
      <c r="F847" s="125" t="s">
        <v>112</v>
      </c>
      <c r="G847" s="125" t="s">
        <v>113</v>
      </c>
      <c r="H847" s="126" t="s">
        <v>44</v>
      </c>
      <c r="I847" s="126" t="s">
        <v>44</v>
      </c>
      <c r="J847" s="126" t="s">
        <v>44</v>
      </c>
      <c r="K847" s="125" t="s">
        <v>211</v>
      </c>
      <c r="L847" s="125" t="s">
        <v>212</v>
      </c>
      <c r="M847" s="152">
        <v>0.01</v>
      </c>
      <c r="N847" s="127" t="s">
        <v>44</v>
      </c>
      <c r="O847" s="154">
        <v>44474</v>
      </c>
      <c r="P847" s="152">
        <v>-9.3629422462999999E-4</v>
      </c>
      <c r="Q847" s="152">
        <v>-6.0154871760999998E-2</v>
      </c>
      <c r="R847" s="152">
        <v>0.25175469626999997</v>
      </c>
      <c r="S847" s="152">
        <v>0.22952321434</v>
      </c>
      <c r="T847" s="152">
        <v>0.29039674266999999</v>
      </c>
      <c r="U847" s="152">
        <v>-8.8674453900999997E-2</v>
      </c>
      <c r="V847" s="152">
        <v>-1.4746052592999999</v>
      </c>
      <c r="W847" s="152">
        <v>2.1963493635</v>
      </c>
      <c r="X847" s="152">
        <v>0.91115829828000006</v>
      </c>
      <c r="Y847" s="152">
        <v>0.6923689462</v>
      </c>
      <c r="Z847" s="152">
        <v>0.33664788670999996</v>
      </c>
      <c r="AA847" s="152">
        <v>0.20355561527999999</v>
      </c>
      <c r="AB847" s="175">
        <v>0.49867834860999999</v>
      </c>
      <c r="AC847" s="174">
        <v>-7.8662643549000003E-2</v>
      </c>
      <c r="AD847" s="152">
        <v>-0.12278856695</v>
      </c>
      <c r="AE847" s="152">
        <v>-0.12278856695</v>
      </c>
      <c r="AF847" s="178">
        <v>1290.7684994000001</v>
      </c>
      <c r="AG847" s="177">
        <v>188435.09823</v>
      </c>
      <c r="AH847" s="177">
        <v>0</v>
      </c>
      <c r="AI847" s="127">
        <v>0</v>
      </c>
      <c r="AJ847" s="127">
        <v>0</v>
      </c>
      <c r="AK847" s="127">
        <v>0</v>
      </c>
    </row>
    <row r="848" spans="1:37" ht="14.65" customHeight="1" x14ac:dyDescent="0.25">
      <c r="A848" s="39"/>
      <c r="B848" s="128">
        <v>57785049000114</v>
      </c>
      <c r="C848" s="124" t="s">
        <v>8456</v>
      </c>
      <c r="D848" s="121"/>
      <c r="E848" s="125" t="s">
        <v>8457</v>
      </c>
      <c r="F848" s="125" t="s">
        <v>160</v>
      </c>
      <c r="G848" s="125" t="s">
        <v>3305</v>
      </c>
      <c r="H848" s="126">
        <v>100</v>
      </c>
      <c r="I848" s="126">
        <v>100</v>
      </c>
      <c r="J848" s="126">
        <v>100</v>
      </c>
      <c r="K848" s="125" t="s">
        <v>211</v>
      </c>
      <c r="L848" s="125" t="s">
        <v>211</v>
      </c>
      <c r="M848" s="152">
        <v>4.0000000000000001E-3</v>
      </c>
      <c r="N848" s="127" t="s">
        <v>44</v>
      </c>
      <c r="O848" s="154">
        <v>45632</v>
      </c>
      <c r="P848" s="152">
        <v>1.0400360083E-2</v>
      </c>
      <c r="Q848" s="152">
        <v>4.1607248264000002E-2</v>
      </c>
      <c r="R848" s="152" t="s">
        <v>44</v>
      </c>
      <c r="S848" s="152" t="s">
        <v>44</v>
      </c>
      <c r="T848" s="152" t="s">
        <v>44</v>
      </c>
      <c r="U848" s="152">
        <v>0.98499619718000009</v>
      </c>
      <c r="V848" s="152">
        <v>1.0199384575000001</v>
      </c>
      <c r="W848" s="152" t="s">
        <v>44</v>
      </c>
      <c r="X848" s="152" t="s">
        <v>44</v>
      </c>
      <c r="Y848" s="152" t="s">
        <v>44</v>
      </c>
      <c r="Z848" s="152" t="s">
        <v>44</v>
      </c>
      <c r="AA848" s="152">
        <v>1.7533526068000002E-2</v>
      </c>
      <c r="AB848" s="175" t="s">
        <v>44</v>
      </c>
      <c r="AC848" s="174">
        <v>-1.6933468620000001</v>
      </c>
      <c r="AD848" s="152">
        <v>-1.0327999999999999E-2</v>
      </c>
      <c r="AE848" s="152">
        <v>-1.0327999999999999E-2</v>
      </c>
      <c r="AF848" s="178">
        <v>1.03628125</v>
      </c>
      <c r="AG848" s="177">
        <v>32410.88985</v>
      </c>
      <c r="AH848" s="177">
        <v>31540.182509999999</v>
      </c>
      <c r="AI848" s="127">
        <v>0</v>
      </c>
      <c r="AJ848" s="127">
        <v>0.50574262063999997</v>
      </c>
      <c r="AK848" s="127">
        <v>0</v>
      </c>
    </row>
    <row r="849" spans="1:37" ht="14.65" customHeight="1" x14ac:dyDescent="0.25">
      <c r="A849" s="39"/>
      <c r="B849" s="128">
        <v>47262058000177</v>
      </c>
      <c r="C849" s="124" t="s">
        <v>8458</v>
      </c>
      <c r="D849" s="121"/>
      <c r="E849" s="125" t="s">
        <v>8459</v>
      </c>
      <c r="F849" s="125" t="s">
        <v>160</v>
      </c>
      <c r="G849" s="125" t="s">
        <v>3324</v>
      </c>
      <c r="H849" s="126">
        <v>100</v>
      </c>
      <c r="I849" s="126">
        <v>100</v>
      </c>
      <c r="J849" s="126">
        <v>100</v>
      </c>
      <c r="K849" s="125" t="s">
        <v>211</v>
      </c>
      <c r="L849" s="125" t="s">
        <v>211</v>
      </c>
      <c r="M849" s="152">
        <v>5.8999999999999999E-3</v>
      </c>
      <c r="N849" s="127" t="s">
        <v>8460</v>
      </c>
      <c r="O849" s="154">
        <v>44914</v>
      </c>
      <c r="P849" s="152">
        <v>9.8518305130999989E-3</v>
      </c>
      <c r="Q849" s="152">
        <v>4.0032310402000004E-2</v>
      </c>
      <c r="R849" s="152">
        <v>0.11522455229</v>
      </c>
      <c r="S849" s="152">
        <v>0.25635848523999999</v>
      </c>
      <c r="T849" s="152" t="s">
        <v>44</v>
      </c>
      <c r="U849" s="152">
        <v>0.93304611700999995</v>
      </c>
      <c r="V849" s="152">
        <v>0.98133124938999994</v>
      </c>
      <c r="W849" s="152">
        <v>1.0052379392999999</v>
      </c>
      <c r="X849" s="152">
        <v>1.0176886107999998</v>
      </c>
      <c r="Y849" s="152" t="s">
        <v>44</v>
      </c>
      <c r="Z849" s="152">
        <v>2.0045176444000003E-3</v>
      </c>
      <c r="AA849" s="152">
        <v>1.8958723015000001E-3</v>
      </c>
      <c r="AB849" s="175">
        <v>0.28276890202999999</v>
      </c>
      <c r="AC849" s="174">
        <v>1.0123809276</v>
      </c>
      <c r="AD849" s="152">
        <v>-4.3174991192000001E-4</v>
      </c>
      <c r="AE849" s="152">
        <v>-4.3174991192000001E-4</v>
      </c>
      <c r="AF849" s="178">
        <v>1.31592866</v>
      </c>
      <c r="AG849" s="177">
        <v>21781.21024</v>
      </c>
      <c r="AH849" s="177">
        <v>-20327.56925</v>
      </c>
      <c r="AI849" s="127">
        <v>0</v>
      </c>
      <c r="AJ849" s="127">
        <v>0</v>
      </c>
      <c r="AK849" s="127">
        <v>0</v>
      </c>
    </row>
    <row r="850" spans="1:37" ht="14.65" customHeight="1" x14ac:dyDescent="0.25">
      <c r="A850" s="39"/>
      <c r="B850" s="128">
        <v>18558694000142</v>
      </c>
      <c r="C850" s="124" t="s">
        <v>8461</v>
      </c>
      <c r="D850" s="121" t="s">
        <v>3267</v>
      </c>
      <c r="E850" s="125" t="s">
        <v>8437</v>
      </c>
      <c r="F850" s="125" t="s">
        <v>112</v>
      </c>
      <c r="G850" s="125" t="s">
        <v>113</v>
      </c>
      <c r="H850" s="126">
        <v>1000</v>
      </c>
      <c r="I850" s="126">
        <v>300</v>
      </c>
      <c r="J850" s="126">
        <v>1000</v>
      </c>
      <c r="K850" s="125" t="s">
        <v>8462</v>
      </c>
      <c r="L850" s="125" t="s">
        <v>8463</v>
      </c>
      <c r="M850" s="152">
        <v>0.02</v>
      </c>
      <c r="N850" s="127" t="s">
        <v>44</v>
      </c>
      <c r="O850" s="154">
        <v>41509</v>
      </c>
      <c r="P850" s="152">
        <v>-0.16855190946000001</v>
      </c>
      <c r="Q850" s="152">
        <v>-0.40825894140000002</v>
      </c>
      <c r="R850" s="152">
        <v>-0.73447189482999997</v>
      </c>
      <c r="S850" s="152">
        <v>-0.83426298919000008</v>
      </c>
      <c r="T850" s="152">
        <v>-0.86721609886999995</v>
      </c>
      <c r="U850" s="152">
        <v>-15.963196324999998</v>
      </c>
      <c r="V850" s="152">
        <v>-10.007847485999999</v>
      </c>
      <c r="W850" s="152">
        <v>-6.4076535716</v>
      </c>
      <c r="X850" s="152">
        <v>-3.3118464628999997</v>
      </c>
      <c r="Y850" s="152">
        <v>-2.0676316510999997</v>
      </c>
      <c r="Z850" s="152">
        <v>0.50463860949999995</v>
      </c>
      <c r="AA850" s="152">
        <v>0.25788464649000004</v>
      </c>
      <c r="AB850" s="175">
        <v>-1.4661826117000001</v>
      </c>
      <c r="AC850" s="174">
        <v>-0.51280551746000003</v>
      </c>
      <c r="AD850" s="152">
        <v>-0.75962940992000005</v>
      </c>
      <c r="AE850" s="152">
        <v>-0.89367371829000009</v>
      </c>
      <c r="AF850" s="178">
        <v>0.38426771999999998</v>
      </c>
      <c r="AG850" s="177">
        <v>13529.673489999999</v>
      </c>
      <c r="AH850" s="177">
        <v>-2062.3389299999999</v>
      </c>
      <c r="AI850" s="127">
        <v>0</v>
      </c>
      <c r="AJ850" s="127">
        <v>0</v>
      </c>
      <c r="AK850" s="127">
        <v>6.0310333314999999E-2</v>
      </c>
    </row>
    <row r="851" spans="1:37" ht="14.65" customHeight="1" x14ac:dyDescent="0.25">
      <c r="A851" s="39"/>
      <c r="B851" s="128">
        <v>50168059000161</v>
      </c>
      <c r="C851" s="124" t="s">
        <v>8464</v>
      </c>
      <c r="D851" s="121"/>
      <c r="E851" s="125" t="s">
        <v>8465</v>
      </c>
      <c r="F851" s="125" t="s">
        <v>160</v>
      </c>
      <c r="G851" s="125" t="s">
        <v>111</v>
      </c>
      <c r="H851" s="126">
        <v>1</v>
      </c>
      <c r="I851" s="126">
        <v>0</v>
      </c>
      <c r="J851" s="126">
        <v>0</v>
      </c>
      <c r="K851" s="125" t="s">
        <v>211</v>
      </c>
      <c r="L851" s="125" t="s">
        <v>211</v>
      </c>
      <c r="M851" s="152">
        <v>6.5000000000000006E-3</v>
      </c>
      <c r="N851" s="127" t="s">
        <v>44</v>
      </c>
      <c r="O851" s="154">
        <v>45035</v>
      </c>
      <c r="P851" s="152">
        <v>1.2096268196E-2</v>
      </c>
      <c r="Q851" s="152">
        <v>4.9733349681999994E-2</v>
      </c>
      <c r="R851" s="152">
        <v>0.15078999102999999</v>
      </c>
      <c r="S851" s="152">
        <v>0.32340729406000002</v>
      </c>
      <c r="T851" s="152" t="s">
        <v>44</v>
      </c>
      <c r="U851" s="152">
        <v>1.1456120824</v>
      </c>
      <c r="V851" s="152">
        <v>1.2191374839</v>
      </c>
      <c r="W851" s="152">
        <v>1.3155166746</v>
      </c>
      <c r="X851" s="152">
        <v>1.283858108</v>
      </c>
      <c r="Y851" s="152" t="s">
        <v>44</v>
      </c>
      <c r="Z851" s="152">
        <v>1.4408063753E-2</v>
      </c>
      <c r="AA851" s="152">
        <v>1.0392094737999999E-2</v>
      </c>
      <c r="AB851" s="175">
        <v>2.2704311914000002</v>
      </c>
      <c r="AC851" s="174">
        <v>2.5668212792</v>
      </c>
      <c r="AD851" s="152">
        <v>-8.8750702131999998E-3</v>
      </c>
      <c r="AE851" s="152">
        <v>-8.8750702131999998E-3</v>
      </c>
      <c r="AF851" s="178">
        <v>1.32408558</v>
      </c>
      <c r="AG851" s="177">
        <v>229087.20133000001</v>
      </c>
      <c r="AH851" s="177">
        <v>115461.14271</v>
      </c>
      <c r="AI851" s="127">
        <v>3.3175140103000001E-3</v>
      </c>
      <c r="AJ851" s="127">
        <v>1.48375864E-2</v>
      </c>
      <c r="AK851" s="127">
        <v>0</v>
      </c>
    </row>
    <row r="852" spans="1:37" ht="14.65" customHeight="1" x14ac:dyDescent="0.25">
      <c r="A852" s="39"/>
      <c r="B852" s="128">
        <v>17249227000178</v>
      </c>
      <c r="C852" s="124" t="s">
        <v>8466</v>
      </c>
      <c r="D852" s="121" t="s">
        <v>3267</v>
      </c>
      <c r="E852" s="125" t="s">
        <v>8467</v>
      </c>
      <c r="F852" s="125" t="s">
        <v>112</v>
      </c>
      <c r="G852" s="125" t="s">
        <v>4570</v>
      </c>
      <c r="H852" s="126">
        <v>1000</v>
      </c>
      <c r="I852" s="126">
        <v>0</v>
      </c>
      <c r="J852" s="126">
        <v>0</v>
      </c>
      <c r="K852" s="125" t="s">
        <v>210</v>
      </c>
      <c r="L852" s="125" t="s">
        <v>3314</v>
      </c>
      <c r="M852" s="152">
        <v>0.02</v>
      </c>
      <c r="N852" s="127" t="s">
        <v>44</v>
      </c>
      <c r="O852" s="154">
        <v>41282</v>
      </c>
      <c r="P852" s="152">
        <v>8.3136018505999998E-2</v>
      </c>
      <c r="Q852" s="152">
        <v>0.12255319961</v>
      </c>
      <c r="R852" s="152">
        <v>3.6486879821999996E-2</v>
      </c>
      <c r="S852" s="152">
        <v>0.31619453775</v>
      </c>
      <c r="T852" s="152">
        <v>0.27874267717000001</v>
      </c>
      <c r="U852" s="152">
        <v>7.8736372034999995</v>
      </c>
      <c r="V852" s="152">
        <v>3.0042054351000003</v>
      </c>
      <c r="W852" s="152">
        <v>0.31831753871000001</v>
      </c>
      <c r="X852" s="152">
        <v>1.2552250010000001</v>
      </c>
      <c r="Y852" s="152">
        <v>0.66458312128000008</v>
      </c>
      <c r="Z852" s="152">
        <v>0.13448051277</v>
      </c>
      <c r="AA852" s="152">
        <v>0.19267580783999999</v>
      </c>
      <c r="AB852" s="175">
        <v>-0.46052093365000002</v>
      </c>
      <c r="AC852" s="174">
        <v>0.14477875401000001</v>
      </c>
      <c r="AD852" s="152">
        <v>-0.13014013575</v>
      </c>
      <c r="AE852" s="152">
        <v>-0.46740752464000002</v>
      </c>
      <c r="AF852" s="178">
        <v>3.2109212</v>
      </c>
      <c r="AG852" s="177">
        <v>90894.648639999999</v>
      </c>
      <c r="AH852" s="177">
        <v>-11511.47644</v>
      </c>
      <c r="AI852" s="127">
        <v>0</v>
      </c>
      <c r="AJ852" s="127">
        <v>0</v>
      </c>
      <c r="AK852" s="127">
        <v>8.1739932185999994E-2</v>
      </c>
    </row>
    <row r="853" spans="1:37" ht="14.65" customHeight="1" x14ac:dyDescent="0.25">
      <c r="A853" s="39"/>
      <c r="B853" s="128">
        <v>42887937000170</v>
      </c>
      <c r="C853" s="124" t="s">
        <v>8468</v>
      </c>
      <c r="D853" s="121"/>
      <c r="E853" s="125" t="s">
        <v>8469</v>
      </c>
      <c r="F853" s="125" t="s">
        <v>112</v>
      </c>
      <c r="G853" s="125" t="s">
        <v>113</v>
      </c>
      <c r="H853" s="126" t="s">
        <v>44</v>
      </c>
      <c r="I853" s="126" t="s">
        <v>44</v>
      </c>
      <c r="J853" s="126" t="s">
        <v>44</v>
      </c>
      <c r="K853" s="125" t="s">
        <v>210</v>
      </c>
      <c r="L853" s="125" t="s">
        <v>3314</v>
      </c>
      <c r="M853" s="152">
        <v>5.0000000000000001E-3</v>
      </c>
      <c r="N853" s="127" t="s">
        <v>44</v>
      </c>
      <c r="O853" s="154">
        <v>44474</v>
      </c>
      <c r="P853" s="152">
        <v>9.1522815458999998E-2</v>
      </c>
      <c r="Q853" s="152">
        <v>0.16733055727000001</v>
      </c>
      <c r="R853" s="152">
        <v>0.10772221795</v>
      </c>
      <c r="S853" s="152">
        <v>0.32555975505000001</v>
      </c>
      <c r="T853" s="152">
        <v>0.31758745921999998</v>
      </c>
      <c r="U853" s="152">
        <v>8.667933077899999</v>
      </c>
      <c r="V853" s="152">
        <v>4.1018543065999999</v>
      </c>
      <c r="W853" s="152">
        <v>0.93978634101000003</v>
      </c>
      <c r="X853" s="152">
        <v>1.2924029199</v>
      </c>
      <c r="Y853" s="152">
        <v>0.75719752381000005</v>
      </c>
      <c r="Z853" s="152">
        <v>0.14513672215000001</v>
      </c>
      <c r="AA853" s="152">
        <v>0.15855510688000002</v>
      </c>
      <c r="AB853" s="175">
        <v>2.9680289245000002E-2</v>
      </c>
      <c r="AC853" s="174">
        <v>-0.26120000573000002</v>
      </c>
      <c r="AD853" s="152">
        <v>-0.14390531925</v>
      </c>
      <c r="AE853" s="152">
        <v>-0.16689931321999998</v>
      </c>
      <c r="AF853" s="178">
        <v>1.2283607000000001</v>
      </c>
      <c r="AG853" s="177">
        <v>10175.784170000001</v>
      </c>
      <c r="AH853" s="177">
        <v>-1618.3371</v>
      </c>
      <c r="AI853" s="127">
        <v>0</v>
      </c>
      <c r="AJ853" s="127">
        <v>0</v>
      </c>
      <c r="AK853" s="127">
        <v>0.15100040777000001</v>
      </c>
    </row>
    <row r="854" spans="1:37" ht="14.65" customHeight="1" x14ac:dyDescent="0.25">
      <c r="A854" s="39"/>
      <c r="B854" s="128">
        <v>7946573000151</v>
      </c>
      <c r="C854" s="124" t="s">
        <v>8470</v>
      </c>
      <c r="D854" s="121"/>
      <c r="E854" s="125" t="s">
        <v>456</v>
      </c>
      <c r="F854" s="125" t="s">
        <v>112</v>
      </c>
      <c r="G854" s="125" t="s">
        <v>113</v>
      </c>
      <c r="H854" s="126" t="s">
        <v>44</v>
      </c>
      <c r="I854" s="126" t="s">
        <v>44</v>
      </c>
      <c r="J854" s="126" t="s">
        <v>44</v>
      </c>
      <c r="K854" s="125" t="s">
        <v>210</v>
      </c>
      <c r="L854" s="125" t="s">
        <v>3314</v>
      </c>
      <c r="M854" s="152">
        <v>2.5000000000000001E-2</v>
      </c>
      <c r="N854" s="127" t="s">
        <v>44</v>
      </c>
      <c r="O854" s="154">
        <v>41148</v>
      </c>
      <c r="P854" s="152">
        <v>7.3413054901000002E-2</v>
      </c>
      <c r="Q854" s="152">
        <v>7.6796002944000005E-2</v>
      </c>
      <c r="R854" s="152">
        <v>1.6027560669E-3</v>
      </c>
      <c r="S854" s="152">
        <v>0.34728300621000002</v>
      </c>
      <c r="T854" s="152">
        <v>0.45982439552000004</v>
      </c>
      <c r="U854" s="152">
        <v>6.9527957998999996</v>
      </c>
      <c r="V854" s="152">
        <v>1.8825372995</v>
      </c>
      <c r="W854" s="152">
        <v>1.3982707451E-2</v>
      </c>
      <c r="X854" s="152">
        <v>1.3786396024000001</v>
      </c>
      <c r="Y854" s="152">
        <v>1.0963212921000001</v>
      </c>
      <c r="Z854" s="152">
        <v>0.18038141130999999</v>
      </c>
      <c r="AA854" s="152">
        <v>0.23129133277000002</v>
      </c>
      <c r="AB854" s="175">
        <v>-0.48246829271000002</v>
      </c>
      <c r="AC854" s="174">
        <v>0.11329895907</v>
      </c>
      <c r="AD854" s="152">
        <v>-0.18765026389</v>
      </c>
      <c r="AE854" s="152">
        <v>-0.54539133810999996</v>
      </c>
      <c r="AF854" s="178">
        <v>2762.6108703</v>
      </c>
      <c r="AG854" s="177">
        <v>35517.035880000003</v>
      </c>
      <c r="AH854" s="177">
        <v>2879.7658000000001</v>
      </c>
      <c r="AI854" s="127">
        <v>0</v>
      </c>
      <c r="AJ854" s="127">
        <v>0</v>
      </c>
      <c r="AK854" s="127">
        <v>0</v>
      </c>
    </row>
    <row r="855" spans="1:37" ht="14.65" customHeight="1" x14ac:dyDescent="0.25">
      <c r="A855" s="39"/>
      <c r="B855" s="128">
        <v>49090199000185</v>
      </c>
      <c r="C855" s="124" t="s">
        <v>8471</v>
      </c>
      <c r="D855" s="121"/>
      <c r="E855" s="125" t="s">
        <v>8472</v>
      </c>
      <c r="F855" s="125" t="s">
        <v>112</v>
      </c>
      <c r="G855" s="125" t="s">
        <v>113</v>
      </c>
      <c r="H855" s="126" t="s">
        <v>44</v>
      </c>
      <c r="I855" s="126" t="s">
        <v>44</v>
      </c>
      <c r="J855" s="126" t="s">
        <v>44</v>
      </c>
      <c r="K855" s="125" t="s">
        <v>3251</v>
      </c>
      <c r="L855" s="125" t="s">
        <v>7582</v>
      </c>
      <c r="M855" s="152">
        <v>2.2000000000000002E-2</v>
      </c>
      <c r="N855" s="127" t="s">
        <v>44</v>
      </c>
      <c r="O855" s="154">
        <v>45022</v>
      </c>
      <c r="P855" s="152">
        <v>-1.4571257063E-2</v>
      </c>
      <c r="Q855" s="152">
        <v>4.7394777329999999E-2</v>
      </c>
      <c r="R855" s="152">
        <v>0.42251037050000001</v>
      </c>
      <c r="S855" s="152">
        <v>0.45169273481</v>
      </c>
      <c r="T855" s="152" t="s">
        <v>44</v>
      </c>
      <c r="U855" s="152">
        <v>-1.380013065</v>
      </c>
      <c r="V855" s="152">
        <v>1.1618109368</v>
      </c>
      <c r="W855" s="152">
        <v>3.6860499409999998</v>
      </c>
      <c r="X855" s="152">
        <v>1.7931239973999999</v>
      </c>
      <c r="Y855" s="152" t="s">
        <v>44</v>
      </c>
      <c r="Z855" s="152">
        <v>0.19694332030000003</v>
      </c>
      <c r="AA855" s="152">
        <v>0.18298115758000003</v>
      </c>
      <c r="AB855" s="175">
        <v>1.5295690672</v>
      </c>
      <c r="AC855" s="174">
        <v>0.46238410700999999</v>
      </c>
      <c r="AD855" s="152">
        <v>-9.4158305147999999E-2</v>
      </c>
      <c r="AE855" s="152">
        <v>-0.16478155271999997</v>
      </c>
      <c r="AF855" s="178">
        <v>1.4392104999999999</v>
      </c>
      <c r="AG855" s="177">
        <v>18066.68764</v>
      </c>
      <c r="AH855" s="177">
        <v>-9854.8167900000008</v>
      </c>
      <c r="AI855" s="127">
        <v>0</v>
      </c>
      <c r="AJ855" s="127">
        <v>0</v>
      </c>
      <c r="AK855" s="127">
        <v>0</v>
      </c>
    </row>
    <row r="856" spans="1:37" ht="14.65" customHeight="1" x14ac:dyDescent="0.25">
      <c r="A856" s="39"/>
      <c r="B856" s="128">
        <v>39377954000153</v>
      </c>
      <c r="C856" s="124" t="s">
        <v>8473</v>
      </c>
      <c r="D856" s="121"/>
      <c r="E856" s="125" t="s">
        <v>8474</v>
      </c>
      <c r="F856" s="125" t="s">
        <v>112</v>
      </c>
      <c r="G856" s="125" t="s">
        <v>113</v>
      </c>
      <c r="H856" s="126" t="s">
        <v>44</v>
      </c>
      <c r="I856" s="126" t="s">
        <v>44</v>
      </c>
      <c r="J856" s="126" t="s">
        <v>44</v>
      </c>
      <c r="K856" s="125" t="s">
        <v>3312</v>
      </c>
      <c r="L856" s="125" t="s">
        <v>3362</v>
      </c>
      <c r="M856" s="152">
        <v>0.02</v>
      </c>
      <c r="N856" s="127" t="s">
        <v>3281</v>
      </c>
      <c r="O856" s="154">
        <v>44188</v>
      </c>
      <c r="P856" s="152">
        <v>8.5526320242999998E-2</v>
      </c>
      <c r="Q856" s="152">
        <v>0.22885893257000001</v>
      </c>
      <c r="R856" s="152">
        <v>0.13594354942</v>
      </c>
      <c r="S856" s="152">
        <v>0.31816098867000003</v>
      </c>
      <c r="T856" s="152">
        <v>0.36384174328999996</v>
      </c>
      <c r="U856" s="152">
        <v>8.1000176463999995</v>
      </c>
      <c r="V856" s="152">
        <v>5.6101289178</v>
      </c>
      <c r="W856" s="152">
        <v>1.1859938769</v>
      </c>
      <c r="X856" s="152">
        <v>1.2630313923999998</v>
      </c>
      <c r="Y856" s="152">
        <v>0.86747778944000009</v>
      </c>
      <c r="Z856" s="152">
        <v>0.17461083866999999</v>
      </c>
      <c r="AA856" s="152">
        <v>0.19379337977</v>
      </c>
      <c r="AB856" s="175">
        <v>0.19988817964</v>
      </c>
      <c r="AC856" s="174">
        <v>6.8631713088999999E-2</v>
      </c>
      <c r="AD856" s="152">
        <v>-0.13613798230000002</v>
      </c>
      <c r="AE856" s="152">
        <v>-0.24123595634</v>
      </c>
      <c r="AF856" s="178">
        <v>7.0569531999999997</v>
      </c>
      <c r="AG856" s="177">
        <v>129045.92942</v>
      </c>
      <c r="AH856" s="177">
        <v>-7571.9182899999996</v>
      </c>
      <c r="AI856" s="127">
        <v>0</v>
      </c>
      <c r="AJ856" s="127">
        <v>0</v>
      </c>
      <c r="AK856" s="127">
        <v>0</v>
      </c>
    </row>
    <row r="857" spans="1:37" ht="14.65" customHeight="1" x14ac:dyDescent="0.25">
      <c r="A857" s="39"/>
      <c r="B857" s="128">
        <v>48096589000108</v>
      </c>
      <c r="C857" s="124" t="s">
        <v>8475</v>
      </c>
      <c r="D857" s="121"/>
      <c r="E857" s="125" t="s">
        <v>7597</v>
      </c>
      <c r="F857" s="125" t="s">
        <v>160</v>
      </c>
      <c r="G857" s="125" t="s">
        <v>3328</v>
      </c>
      <c r="H857" s="126">
        <v>500</v>
      </c>
      <c r="I857" s="126">
        <v>500</v>
      </c>
      <c r="J857" s="126">
        <v>500</v>
      </c>
      <c r="K857" s="125" t="s">
        <v>211</v>
      </c>
      <c r="L857" s="125" t="s">
        <v>212</v>
      </c>
      <c r="M857" s="152">
        <v>3.8E-3</v>
      </c>
      <c r="N857" s="127" t="s">
        <v>44</v>
      </c>
      <c r="O857" s="154">
        <v>44862</v>
      </c>
      <c r="P857" s="152">
        <v>1.0544752245999999E-2</v>
      </c>
      <c r="Q857" s="152">
        <v>4.3612003541000005E-2</v>
      </c>
      <c r="R857" s="152">
        <v>0.12170528770000001</v>
      </c>
      <c r="S857" s="152">
        <v>0.28146740624</v>
      </c>
      <c r="T857" s="152" t="s">
        <v>44</v>
      </c>
      <c r="U857" s="152">
        <v>0.99867127479000006</v>
      </c>
      <c r="V857" s="152">
        <v>1.0690819863000001</v>
      </c>
      <c r="W857" s="152">
        <v>1.0617769405999999</v>
      </c>
      <c r="X857" s="152">
        <v>1.1173656818</v>
      </c>
      <c r="Y857" s="152" t="s">
        <v>44</v>
      </c>
      <c r="Z857" s="152">
        <v>1.6860421708E-3</v>
      </c>
      <c r="AA857" s="152">
        <v>2.6894074407000004E-3</v>
      </c>
      <c r="AB857" s="175">
        <v>4.0010595765000003</v>
      </c>
      <c r="AC857" s="174">
        <v>3.7237988078000002</v>
      </c>
      <c r="AD857" s="152">
        <v>-8.6843736931999996E-5</v>
      </c>
      <c r="AE857" s="152">
        <v>-1.8638334056999999E-3</v>
      </c>
      <c r="AF857" s="178">
        <v>1.3658707699999999</v>
      </c>
      <c r="AG857" s="177">
        <v>870030.68345999997</v>
      </c>
      <c r="AH857" s="177">
        <v>692113.58568999998</v>
      </c>
      <c r="AI857" s="127">
        <v>0.18694612561999999</v>
      </c>
      <c r="AJ857" s="127">
        <v>0.24021165703000003</v>
      </c>
      <c r="AK857" s="127">
        <v>0</v>
      </c>
    </row>
    <row r="858" spans="1:37" ht="14.65" customHeight="1" x14ac:dyDescent="0.25">
      <c r="A858" s="39"/>
      <c r="B858" s="128">
        <v>47628864000116</v>
      </c>
      <c r="C858" s="124" t="s">
        <v>8476</v>
      </c>
      <c r="D858" s="121"/>
      <c r="E858" s="125" t="s">
        <v>7597</v>
      </c>
      <c r="F858" s="125" t="s">
        <v>160</v>
      </c>
      <c r="G858" s="125" t="s">
        <v>3328</v>
      </c>
      <c r="H858" s="126">
        <v>500</v>
      </c>
      <c r="I858" s="126">
        <v>500</v>
      </c>
      <c r="J858" s="126">
        <v>500</v>
      </c>
      <c r="K858" s="125" t="s">
        <v>211</v>
      </c>
      <c r="L858" s="125" t="s">
        <v>212</v>
      </c>
      <c r="M858" s="152">
        <v>3.8E-3</v>
      </c>
      <c r="N858" s="127" t="s">
        <v>44</v>
      </c>
      <c r="O858" s="154">
        <v>44862</v>
      </c>
      <c r="P858" s="152">
        <v>1.0558178743E-2</v>
      </c>
      <c r="Q858" s="152">
        <v>4.3663831666000005E-2</v>
      </c>
      <c r="R858" s="152">
        <v>0.12215190266000001</v>
      </c>
      <c r="S858" s="152">
        <v>0.28290523303999998</v>
      </c>
      <c r="T858" s="152" t="s">
        <v>44</v>
      </c>
      <c r="U858" s="152">
        <v>0.99994287008000005</v>
      </c>
      <c r="V858" s="152">
        <v>1.0703524740000001</v>
      </c>
      <c r="W858" s="152">
        <v>1.0656732829</v>
      </c>
      <c r="X858" s="152">
        <v>1.1230735481</v>
      </c>
      <c r="Y858" s="152" t="s">
        <v>44</v>
      </c>
      <c r="Z858" s="152">
        <v>1.6835295183000002E-3</v>
      </c>
      <c r="AA858" s="152">
        <v>2.6957647797000001E-3</v>
      </c>
      <c r="AB858" s="175">
        <v>4.2449673774000001</v>
      </c>
      <c r="AC858" s="174">
        <v>3.8449041378</v>
      </c>
      <c r="AD858" s="152">
        <v>-8.5514955548E-5</v>
      </c>
      <c r="AE858" s="152">
        <v>-1.8664633408E-3</v>
      </c>
      <c r="AF858" s="178">
        <v>1.3671267300000001</v>
      </c>
      <c r="AG858" s="177">
        <v>2819225.1578000002</v>
      </c>
      <c r="AH858" s="177">
        <v>732747.79601000005</v>
      </c>
      <c r="AI858" s="127">
        <v>0.18732311207999999</v>
      </c>
      <c r="AJ858" s="127">
        <v>0.24069605617000001</v>
      </c>
      <c r="AK858" s="127">
        <v>0</v>
      </c>
    </row>
    <row r="859" spans="1:37" ht="14.65" customHeight="1" x14ac:dyDescent="0.25">
      <c r="A859" s="39"/>
      <c r="B859" s="128">
        <v>47612663000120</v>
      </c>
      <c r="C859" s="124" t="s">
        <v>8477</v>
      </c>
      <c r="D859" s="121"/>
      <c r="E859" s="125" t="s">
        <v>7597</v>
      </c>
      <c r="F859" s="125" t="s">
        <v>160</v>
      </c>
      <c r="G859" s="125" t="s">
        <v>3328</v>
      </c>
      <c r="H859" s="126">
        <v>500</v>
      </c>
      <c r="I859" s="126">
        <v>500</v>
      </c>
      <c r="J859" s="126">
        <v>500</v>
      </c>
      <c r="K859" s="125" t="s">
        <v>211</v>
      </c>
      <c r="L859" s="125" t="s">
        <v>212</v>
      </c>
      <c r="M859" s="152">
        <v>3.8E-3</v>
      </c>
      <c r="N859" s="127" t="s">
        <v>44</v>
      </c>
      <c r="O859" s="154">
        <v>44862</v>
      </c>
      <c r="P859" s="152">
        <v>1.0557605215999999E-2</v>
      </c>
      <c r="Q859" s="152">
        <v>4.3651011216000006E-2</v>
      </c>
      <c r="R859" s="152">
        <v>0.12211152553</v>
      </c>
      <c r="S859" s="152">
        <v>0.28295275846000001</v>
      </c>
      <c r="T859" s="152" t="s">
        <v>44</v>
      </c>
      <c r="U859" s="152">
        <v>0.99988855251000008</v>
      </c>
      <c r="V859" s="152">
        <v>1.0700382002</v>
      </c>
      <c r="W859" s="152">
        <v>1.0653210262000001</v>
      </c>
      <c r="X859" s="152">
        <v>1.1232622138999999</v>
      </c>
      <c r="Y859" s="152" t="s">
        <v>44</v>
      </c>
      <c r="Z859" s="152">
        <v>1.6827020540000001E-3</v>
      </c>
      <c r="AA859" s="152">
        <v>2.6974512911999999E-3</v>
      </c>
      <c r="AB859" s="175">
        <v>4.2254334504999997</v>
      </c>
      <c r="AC859" s="174">
        <v>3.8439095666999998</v>
      </c>
      <c r="AD859" s="152">
        <v>-8.3708535697000003E-5</v>
      </c>
      <c r="AE859" s="152">
        <v>-1.8666558237E-3</v>
      </c>
      <c r="AF859" s="178">
        <v>1.36713609</v>
      </c>
      <c r="AG859" s="177">
        <v>1395152.4812</v>
      </c>
      <c r="AH859" s="177">
        <v>452833.89134999999</v>
      </c>
      <c r="AI859" s="127">
        <v>0.18732555188</v>
      </c>
      <c r="AJ859" s="127">
        <v>0.24069919113000002</v>
      </c>
      <c r="AK859" s="127">
        <v>0</v>
      </c>
    </row>
    <row r="860" spans="1:37" ht="14.65" customHeight="1" x14ac:dyDescent="0.25">
      <c r="A860" s="39"/>
      <c r="B860" s="128">
        <v>47612777000170</v>
      </c>
      <c r="C860" s="124" t="s">
        <v>8478</v>
      </c>
      <c r="D860" s="121"/>
      <c r="E860" s="125" t="s">
        <v>7597</v>
      </c>
      <c r="F860" s="125" t="s">
        <v>160</v>
      </c>
      <c r="G860" s="125" t="s">
        <v>7563</v>
      </c>
      <c r="H860" s="126" t="s">
        <v>44</v>
      </c>
      <c r="I860" s="126" t="s">
        <v>44</v>
      </c>
      <c r="J860" s="126" t="s">
        <v>44</v>
      </c>
      <c r="K860" s="125" t="s">
        <v>7581</v>
      </c>
      <c r="L860" s="125" t="s">
        <v>8128</v>
      </c>
      <c r="M860" s="152">
        <v>9.7999999999999997E-3</v>
      </c>
      <c r="N860" s="127" t="s">
        <v>44</v>
      </c>
      <c r="O860" s="154">
        <v>44894</v>
      </c>
      <c r="P860" s="152">
        <v>1.0508714999E-2</v>
      </c>
      <c r="Q860" s="152">
        <v>4.5847164311000006E-2</v>
      </c>
      <c r="R860" s="152">
        <v>0.12358259727</v>
      </c>
      <c r="S860" s="152">
        <v>0.29206655537999998</v>
      </c>
      <c r="T860" s="152" t="s">
        <v>44</v>
      </c>
      <c r="U860" s="152">
        <v>0.99525826304000009</v>
      </c>
      <c r="V860" s="152">
        <v>1.1238735556000001</v>
      </c>
      <c r="W860" s="152">
        <v>1.0781548979</v>
      </c>
      <c r="X860" s="152">
        <v>1.1594420475</v>
      </c>
      <c r="Y860" s="152" t="s">
        <v>44</v>
      </c>
      <c r="Z860" s="152">
        <v>3.0408733841E-3</v>
      </c>
      <c r="AA860" s="152">
        <v>4.2227432628999997E-3</v>
      </c>
      <c r="AB860" s="175">
        <v>2.6840880735999999</v>
      </c>
      <c r="AC860" s="174">
        <v>3.1144899833999999</v>
      </c>
      <c r="AD860" s="152">
        <v>-1.3859793939000001E-3</v>
      </c>
      <c r="AE860" s="152">
        <v>-3.1014998428000001E-3</v>
      </c>
      <c r="AF860" s="178">
        <v>1.36164766</v>
      </c>
      <c r="AG860" s="177">
        <v>4209312.97</v>
      </c>
      <c r="AH860" s="177">
        <v>1941181.9828999999</v>
      </c>
      <c r="AI860" s="127">
        <v>0.36333531383999995</v>
      </c>
      <c r="AJ860" s="127">
        <v>0.18410919006000001</v>
      </c>
      <c r="AK860" s="127">
        <v>0</v>
      </c>
    </row>
    <row r="861" spans="1:37" ht="14.65" customHeight="1" x14ac:dyDescent="0.25">
      <c r="A861" s="39"/>
      <c r="B861" s="128">
        <v>48122126000165</v>
      </c>
      <c r="C861" s="124" t="s">
        <v>8479</v>
      </c>
      <c r="D861" s="121"/>
      <c r="E861" s="125" t="s">
        <v>7597</v>
      </c>
      <c r="F861" s="125" t="s">
        <v>160</v>
      </c>
      <c r="G861" s="125" t="s">
        <v>3328</v>
      </c>
      <c r="H861" s="126">
        <v>500</v>
      </c>
      <c r="I861" s="126">
        <v>500</v>
      </c>
      <c r="J861" s="126">
        <v>500</v>
      </c>
      <c r="K861" s="125" t="s">
        <v>210</v>
      </c>
      <c r="L861" s="125" t="s">
        <v>3312</v>
      </c>
      <c r="M861" s="152">
        <v>5.7999999999999996E-3</v>
      </c>
      <c r="N861" s="127" t="s">
        <v>44</v>
      </c>
      <c r="O861" s="154">
        <v>44862</v>
      </c>
      <c r="P861" s="152">
        <v>1.0862622369999998E-2</v>
      </c>
      <c r="Q861" s="152">
        <v>4.8118495814999995E-2</v>
      </c>
      <c r="R861" s="152">
        <v>0.12898771063</v>
      </c>
      <c r="S861" s="152">
        <v>0.30481763027999997</v>
      </c>
      <c r="T861" s="152" t="s">
        <v>44</v>
      </c>
      <c r="U861" s="152">
        <v>1.0287760847</v>
      </c>
      <c r="V861" s="152">
        <v>1.1795517956000001</v>
      </c>
      <c r="W861" s="152">
        <v>1.1253099955999999</v>
      </c>
      <c r="X861" s="152">
        <v>1.2100611002999999</v>
      </c>
      <c r="Y861" s="152" t="s">
        <v>44</v>
      </c>
      <c r="Z861" s="152">
        <v>3.3834767670999997E-3</v>
      </c>
      <c r="AA861" s="152">
        <v>4.5919509741999993E-3</v>
      </c>
      <c r="AB861" s="175">
        <v>3.8581412980000001</v>
      </c>
      <c r="AC861" s="174">
        <v>3.6091747889999999</v>
      </c>
      <c r="AD861" s="152">
        <v>-1.8336772618E-3</v>
      </c>
      <c r="AE861" s="152">
        <v>-3.6420480028E-3</v>
      </c>
      <c r="AF861" s="178">
        <v>1.38871743</v>
      </c>
      <c r="AG861" s="177">
        <v>1328813.6983</v>
      </c>
      <c r="AH861" s="177">
        <v>539058.5808</v>
      </c>
      <c r="AI861" s="127">
        <v>0.39597011283</v>
      </c>
      <c r="AJ861" s="127">
        <v>0.1745513041</v>
      </c>
      <c r="AK861" s="127">
        <v>0</v>
      </c>
    </row>
    <row r="862" spans="1:37" ht="14.65" customHeight="1" x14ac:dyDescent="0.25">
      <c r="A862" s="39"/>
      <c r="B862" s="128">
        <v>48096240000168</v>
      </c>
      <c r="C862" s="124" t="s">
        <v>8480</v>
      </c>
      <c r="D862" s="121"/>
      <c r="E862" s="125" t="s">
        <v>7597</v>
      </c>
      <c r="F862" s="125" t="s">
        <v>160</v>
      </c>
      <c r="G862" s="125" t="s">
        <v>3328</v>
      </c>
      <c r="H862" s="126">
        <v>500</v>
      </c>
      <c r="I862" s="126">
        <v>100</v>
      </c>
      <c r="J862" s="126">
        <v>500</v>
      </c>
      <c r="K862" s="125" t="s">
        <v>210</v>
      </c>
      <c r="L862" s="125" t="s">
        <v>3312</v>
      </c>
      <c r="M862" s="152">
        <v>5.7999999999999996E-3</v>
      </c>
      <c r="N862" s="127" t="s">
        <v>44</v>
      </c>
      <c r="O862" s="154">
        <v>44862</v>
      </c>
      <c r="P862" s="152">
        <v>1.0863754943999999E-2</v>
      </c>
      <c r="Q862" s="152">
        <v>4.8104312669000004E-2</v>
      </c>
      <c r="R862" s="152">
        <v>0.12884643436999998</v>
      </c>
      <c r="S862" s="152">
        <v>0.30577442867999999</v>
      </c>
      <c r="T862" s="152" t="s">
        <v>44</v>
      </c>
      <c r="U862" s="152">
        <v>1.0288833484</v>
      </c>
      <c r="V862" s="152">
        <v>1.1792041173000001</v>
      </c>
      <c r="W862" s="152">
        <v>1.1240774782</v>
      </c>
      <c r="X862" s="152">
        <v>1.2138593862</v>
      </c>
      <c r="Y862" s="152" t="s">
        <v>44</v>
      </c>
      <c r="Z862" s="152">
        <v>3.3822091268999998E-3</v>
      </c>
      <c r="AA862" s="152">
        <v>4.6008336471999997E-3</v>
      </c>
      <c r="AB862" s="175">
        <v>3.8227458166999999</v>
      </c>
      <c r="AC862" s="174">
        <v>3.6643961311000002</v>
      </c>
      <c r="AD862" s="152">
        <v>-1.8336370731000002E-3</v>
      </c>
      <c r="AE862" s="152">
        <v>-3.6455338244000004E-3</v>
      </c>
      <c r="AF862" s="178">
        <v>1.3896926599999999</v>
      </c>
      <c r="AG862" s="177">
        <v>519639.02600999997</v>
      </c>
      <c r="AH862" s="177">
        <v>341510.11790999997</v>
      </c>
      <c r="AI862" s="127">
        <v>0.39620863243000004</v>
      </c>
      <c r="AJ862" s="127">
        <v>0.17465644816000001</v>
      </c>
      <c r="AK862" s="127">
        <v>0</v>
      </c>
    </row>
    <row r="863" spans="1:37" ht="14.65" customHeight="1" x14ac:dyDescent="0.25">
      <c r="A863" s="39"/>
      <c r="B863" s="128">
        <v>47628957000140</v>
      </c>
      <c r="C863" s="124" t="s">
        <v>8481</v>
      </c>
      <c r="D863" s="121"/>
      <c r="E863" s="125" t="s">
        <v>7597</v>
      </c>
      <c r="F863" s="125" t="s">
        <v>160</v>
      </c>
      <c r="G863" s="125" t="s">
        <v>3305</v>
      </c>
      <c r="H863" s="126">
        <v>500</v>
      </c>
      <c r="I863" s="126">
        <v>500</v>
      </c>
      <c r="J863" s="126">
        <v>500</v>
      </c>
      <c r="K863" s="125" t="s">
        <v>210</v>
      </c>
      <c r="L863" s="125" t="s">
        <v>3312</v>
      </c>
      <c r="M863" s="152">
        <v>5.7999999999999996E-3</v>
      </c>
      <c r="N863" s="127" t="s">
        <v>44</v>
      </c>
      <c r="O863" s="154">
        <v>44862</v>
      </c>
      <c r="P863" s="152">
        <v>1.0854912131E-2</v>
      </c>
      <c r="Q863" s="152">
        <v>4.8089391815999999E-2</v>
      </c>
      <c r="R863" s="152">
        <v>0.12885292548000002</v>
      </c>
      <c r="S863" s="152">
        <v>0.30541761806000001</v>
      </c>
      <c r="T863" s="152" t="s">
        <v>44</v>
      </c>
      <c r="U863" s="152">
        <v>1.0280458642000001</v>
      </c>
      <c r="V863" s="152">
        <v>1.1788383552000001</v>
      </c>
      <c r="W863" s="152">
        <v>1.1241341077</v>
      </c>
      <c r="X863" s="152">
        <v>1.2124429241000001</v>
      </c>
      <c r="Y863" s="152" t="s">
        <v>44</v>
      </c>
      <c r="Z863" s="152">
        <v>3.3847940561999999E-3</v>
      </c>
      <c r="AA863" s="152">
        <v>4.6082409345000004E-3</v>
      </c>
      <c r="AB863" s="175">
        <v>3.8208249951000002</v>
      </c>
      <c r="AC863" s="174">
        <v>3.6264475745000002</v>
      </c>
      <c r="AD863" s="152">
        <v>-1.8560673147000001E-3</v>
      </c>
      <c r="AE863" s="152">
        <v>-3.6633187464999999E-3</v>
      </c>
      <c r="AF863" s="178">
        <v>1.38920154</v>
      </c>
      <c r="AG863" s="177">
        <v>198909.50992000001</v>
      </c>
      <c r="AH863" s="177">
        <v>49688.31914</v>
      </c>
      <c r="AI863" s="127">
        <v>0.39600900945</v>
      </c>
      <c r="AJ863" s="127">
        <v>0.17456845048999997</v>
      </c>
      <c r="AK863" s="127">
        <v>0</v>
      </c>
    </row>
    <row r="864" spans="1:37" ht="14.65" customHeight="1" x14ac:dyDescent="0.25">
      <c r="A864" s="39"/>
      <c r="B864" s="128">
        <v>52324414000170</v>
      </c>
      <c r="C864" s="124" t="s">
        <v>8482</v>
      </c>
      <c r="D864" s="121"/>
      <c r="E864" s="125" t="s">
        <v>7597</v>
      </c>
      <c r="F864" s="125" t="s">
        <v>160</v>
      </c>
      <c r="G864" s="125" t="s">
        <v>3328</v>
      </c>
      <c r="H864" s="126">
        <v>0.01</v>
      </c>
      <c r="I864" s="126">
        <v>0.01</v>
      </c>
      <c r="J864" s="126">
        <v>0.01</v>
      </c>
      <c r="K864" s="125" t="s">
        <v>210</v>
      </c>
      <c r="L864" s="125" t="s">
        <v>3312</v>
      </c>
      <c r="M864" s="152">
        <v>6.8000000000000005E-3</v>
      </c>
      <c r="N864" s="127" t="s">
        <v>44</v>
      </c>
      <c r="O864" s="154">
        <v>45197</v>
      </c>
      <c r="P864" s="152">
        <v>9.4858875508999994E-3</v>
      </c>
      <c r="Q864" s="152">
        <v>4.5378104268999998E-2</v>
      </c>
      <c r="R864" s="152">
        <v>0.12763032374</v>
      </c>
      <c r="S864" s="152" t="s">
        <v>44</v>
      </c>
      <c r="T864" s="152" t="s">
        <v>44</v>
      </c>
      <c r="U864" s="152">
        <v>0.89838842985</v>
      </c>
      <c r="V864" s="152">
        <v>1.1123752616</v>
      </c>
      <c r="W864" s="152">
        <v>1.1134679291</v>
      </c>
      <c r="X864" s="152" t="s">
        <v>44</v>
      </c>
      <c r="Y864" s="152" t="s">
        <v>44</v>
      </c>
      <c r="Z864" s="152">
        <v>4.1898416677999999E-3</v>
      </c>
      <c r="AA864" s="152">
        <v>4.6163886111000004E-3</v>
      </c>
      <c r="AB864" s="175">
        <v>2.7849073800999999</v>
      </c>
      <c r="AC864" s="174">
        <v>4.4328586335000004</v>
      </c>
      <c r="AD864" s="152">
        <v>-1.2669719492E-3</v>
      </c>
      <c r="AE864" s="152">
        <v>-1.2669719492E-3</v>
      </c>
      <c r="AF864" s="178">
        <v>1.2255205548999999</v>
      </c>
      <c r="AG864" s="177">
        <v>53394.726640000001</v>
      </c>
      <c r="AH864" s="177">
        <v>14880.46551</v>
      </c>
      <c r="AI864" s="127">
        <v>0.50369759191999997</v>
      </c>
      <c r="AJ864" s="127">
        <v>8.4045398357999998E-2</v>
      </c>
      <c r="AK864" s="127">
        <v>0.10033965311</v>
      </c>
    </row>
    <row r="865" spans="1:37" ht="14.65" customHeight="1" x14ac:dyDescent="0.25">
      <c r="A865" s="39"/>
      <c r="B865" s="128">
        <v>39959422000124</v>
      </c>
      <c r="C865" s="124" t="s">
        <v>8483</v>
      </c>
      <c r="D865" s="121"/>
      <c r="E865" s="125" t="s">
        <v>7601</v>
      </c>
      <c r="F865" s="125" t="s">
        <v>112</v>
      </c>
      <c r="G865" s="125" t="s">
        <v>113</v>
      </c>
      <c r="H865" s="126">
        <v>0.01</v>
      </c>
      <c r="I865" s="126">
        <v>0.01</v>
      </c>
      <c r="J865" s="126">
        <v>0.01</v>
      </c>
      <c r="K865" s="125" t="s">
        <v>210</v>
      </c>
      <c r="L865" s="125" t="s">
        <v>3314</v>
      </c>
      <c r="M865" s="152">
        <v>1.3999999999999999E-2</v>
      </c>
      <c r="N865" s="127" t="s">
        <v>44</v>
      </c>
      <c r="O865" s="154">
        <v>44195</v>
      </c>
      <c r="P865" s="152">
        <v>6.5040575392999997E-2</v>
      </c>
      <c r="Q865" s="152">
        <v>0.13814093096000002</v>
      </c>
      <c r="R865" s="152">
        <v>3.0366873047E-2</v>
      </c>
      <c r="S865" s="152">
        <v>0.34648242648999994</v>
      </c>
      <c r="T865" s="152">
        <v>0.28757696983999997</v>
      </c>
      <c r="U865" s="152">
        <v>6.1598559006999993</v>
      </c>
      <c r="V865" s="152">
        <v>3.3863149794999998</v>
      </c>
      <c r="W865" s="152">
        <v>0.26492559334999999</v>
      </c>
      <c r="X865" s="152">
        <v>1.3754614714</v>
      </c>
      <c r="Y865" s="152">
        <v>0.68564599498000012</v>
      </c>
      <c r="Z865" s="152">
        <v>0.17238201526000002</v>
      </c>
      <c r="AA865" s="152">
        <v>0.19311870287000002</v>
      </c>
      <c r="AB865" s="175">
        <v>-0.36024926000000002</v>
      </c>
      <c r="AC865" s="174">
        <v>-3.5080930622000003E-2</v>
      </c>
      <c r="AD865" s="152">
        <v>-0.19427748924999999</v>
      </c>
      <c r="AE865" s="152">
        <v>-0.19427748924999999</v>
      </c>
      <c r="AF865" s="178">
        <v>1.3724821</v>
      </c>
      <c r="AG865" s="177">
        <v>269635.11721</v>
      </c>
      <c r="AH865" s="177">
        <v>36799.245199999998</v>
      </c>
      <c r="AI865" s="127">
        <v>0</v>
      </c>
      <c r="AJ865" s="127">
        <v>0</v>
      </c>
      <c r="AK865" s="127">
        <v>0</v>
      </c>
    </row>
    <row r="866" spans="1:37" ht="14.65" customHeight="1" x14ac:dyDescent="0.25">
      <c r="A866" s="39"/>
      <c r="B866" s="128">
        <v>47612737000129</v>
      </c>
      <c r="C866" s="124" t="s">
        <v>8484</v>
      </c>
      <c r="D866" s="121"/>
      <c r="E866" s="125" t="s">
        <v>8485</v>
      </c>
      <c r="F866" s="125" t="s">
        <v>160</v>
      </c>
      <c r="G866" s="125" t="s">
        <v>3305</v>
      </c>
      <c r="H866" s="126">
        <v>500</v>
      </c>
      <c r="I866" s="126">
        <v>100</v>
      </c>
      <c r="J866" s="126">
        <v>100</v>
      </c>
      <c r="K866" s="125" t="s">
        <v>210</v>
      </c>
      <c r="L866" s="125" t="s">
        <v>3312</v>
      </c>
      <c r="M866" s="152">
        <v>6.8000000000000005E-3</v>
      </c>
      <c r="N866" s="127" t="s">
        <v>44</v>
      </c>
      <c r="O866" s="154">
        <v>44862</v>
      </c>
      <c r="P866" s="152">
        <v>6.6322944748999999E-3</v>
      </c>
      <c r="Q866" s="152">
        <v>4.1978212812000003E-2</v>
      </c>
      <c r="R866" s="152">
        <v>0.12946037631999999</v>
      </c>
      <c r="S866" s="152">
        <v>0.34306015237999998</v>
      </c>
      <c r="T866" s="152" t="s">
        <v>44</v>
      </c>
      <c r="U866" s="152">
        <v>0.62813064012999997</v>
      </c>
      <c r="V866" s="152">
        <v>1.0290320896</v>
      </c>
      <c r="W866" s="152">
        <v>1.1294336088000001</v>
      </c>
      <c r="X866" s="152">
        <v>1.3618757717000001</v>
      </c>
      <c r="Y866" s="152" t="s">
        <v>44</v>
      </c>
      <c r="Z866" s="152">
        <v>1.6366473879999999E-2</v>
      </c>
      <c r="AA866" s="152">
        <v>1.5194168318000001E-2</v>
      </c>
      <c r="AB866" s="175">
        <v>0.82463488928999995</v>
      </c>
      <c r="AC866" s="174">
        <v>1.9872037344</v>
      </c>
      <c r="AD866" s="152">
        <v>-8.5131928089000001E-3</v>
      </c>
      <c r="AE866" s="152">
        <v>-8.5131928089000001E-3</v>
      </c>
      <c r="AF866" s="178">
        <v>1.4350535007</v>
      </c>
      <c r="AG866" s="177">
        <v>2521203.7481</v>
      </c>
      <c r="AH866" s="177">
        <v>-676381.12994999997</v>
      </c>
      <c r="AI866" s="127">
        <v>0.87047642447000007</v>
      </c>
      <c r="AJ866" s="127">
        <v>1.794489161E-4</v>
      </c>
      <c r="AK866" s="127">
        <v>0</v>
      </c>
    </row>
    <row r="867" spans="1:37" ht="14.65" customHeight="1" x14ac:dyDescent="0.25">
      <c r="A867" s="39"/>
      <c r="B867" s="128">
        <v>57027498000101</v>
      </c>
      <c r="C867" s="124" t="s">
        <v>8486</v>
      </c>
      <c r="D867" s="121"/>
      <c r="E867" s="125" t="s">
        <v>8485</v>
      </c>
      <c r="F867" s="125" t="s">
        <v>160</v>
      </c>
      <c r="G867" s="125" t="s">
        <v>3305</v>
      </c>
      <c r="H867" s="126" t="s">
        <v>44</v>
      </c>
      <c r="I867" s="126" t="s">
        <v>44</v>
      </c>
      <c r="J867" s="126" t="s">
        <v>44</v>
      </c>
      <c r="K867" s="125" t="s">
        <v>210</v>
      </c>
      <c r="L867" s="125" t="s">
        <v>3312</v>
      </c>
      <c r="M867" s="152">
        <v>6.8000000000000005E-3</v>
      </c>
      <c r="N867" s="127" t="s">
        <v>44</v>
      </c>
      <c r="O867" s="154">
        <v>45735</v>
      </c>
      <c r="P867" s="152">
        <v>7.7445596198000002E-3</v>
      </c>
      <c r="Q867" s="152" t="s">
        <v>44</v>
      </c>
      <c r="R867" s="152" t="s">
        <v>44</v>
      </c>
      <c r="S867" s="152" t="s">
        <v>44</v>
      </c>
      <c r="T867" s="152" t="s">
        <v>44</v>
      </c>
      <c r="U867" s="152">
        <v>0.73347092925000001</v>
      </c>
      <c r="V867" s="152" t="s">
        <v>44</v>
      </c>
      <c r="W867" s="152" t="s">
        <v>44</v>
      </c>
      <c r="X867" s="152" t="s">
        <v>44</v>
      </c>
      <c r="Y867" s="152" t="s">
        <v>44</v>
      </c>
      <c r="Z867" s="152" t="s">
        <v>44</v>
      </c>
      <c r="AA867" s="152">
        <v>9.3782103190999996E-3</v>
      </c>
      <c r="AB867" s="175" t="s">
        <v>44</v>
      </c>
      <c r="AC867" s="174">
        <v>-1.2556134047</v>
      </c>
      <c r="AD867" s="152">
        <v>-8.9601110238999996E-4</v>
      </c>
      <c r="AE867" s="152">
        <v>-8.9601110238999996E-4</v>
      </c>
      <c r="AF867" s="178">
        <v>1.0134738381999999</v>
      </c>
      <c r="AG867" s="177">
        <v>56210.528599999998</v>
      </c>
      <c r="AH867" s="177">
        <v>55890.503839999998</v>
      </c>
      <c r="AI867" s="127">
        <v>0.89802992676000004</v>
      </c>
      <c r="AJ867" s="127">
        <v>9.2114577759999997E-2</v>
      </c>
      <c r="AK867" s="127">
        <v>4.9204928922000006E-2</v>
      </c>
    </row>
    <row r="868" spans="1:37" ht="14.65" customHeight="1" x14ac:dyDescent="0.25">
      <c r="A868" s="39"/>
      <c r="B868" s="128">
        <v>57027347000145</v>
      </c>
      <c r="C868" s="124" t="s">
        <v>8487</v>
      </c>
      <c r="D868" s="121"/>
      <c r="E868" s="125" t="s">
        <v>8485</v>
      </c>
      <c r="F868" s="125" t="s">
        <v>160</v>
      </c>
      <c r="G868" s="125" t="s">
        <v>3305</v>
      </c>
      <c r="H868" s="126">
        <v>100</v>
      </c>
      <c r="I868" s="126">
        <v>100</v>
      </c>
      <c r="J868" s="126">
        <v>100</v>
      </c>
      <c r="K868" s="125" t="s">
        <v>210</v>
      </c>
      <c r="L868" s="125" t="s">
        <v>3312</v>
      </c>
      <c r="M868" s="152">
        <v>6.8000000000000005E-3</v>
      </c>
      <c r="N868" s="127" t="s">
        <v>44</v>
      </c>
      <c r="O868" s="154">
        <v>45642</v>
      </c>
      <c r="P868" s="152">
        <v>8.0220378168000001E-3</v>
      </c>
      <c r="Q868" s="152">
        <v>4.5607768048E-2</v>
      </c>
      <c r="R868" s="152" t="s">
        <v>44</v>
      </c>
      <c r="S868" s="152" t="s">
        <v>44</v>
      </c>
      <c r="T868" s="152" t="s">
        <v>44</v>
      </c>
      <c r="U868" s="152">
        <v>0.75975030482999995</v>
      </c>
      <c r="V868" s="152">
        <v>1.1180051201000001</v>
      </c>
      <c r="W868" s="152" t="s">
        <v>44</v>
      </c>
      <c r="X868" s="152" t="s">
        <v>44</v>
      </c>
      <c r="Y868" s="152" t="s">
        <v>44</v>
      </c>
      <c r="Z868" s="152" t="s">
        <v>44</v>
      </c>
      <c r="AA868" s="152">
        <v>6.9555700062999999E-3</v>
      </c>
      <c r="AB868" s="175" t="s">
        <v>44</v>
      </c>
      <c r="AC868" s="174">
        <v>-3.6830167407999999E-2</v>
      </c>
      <c r="AD868" s="152">
        <v>-1.9756929779999998E-3</v>
      </c>
      <c r="AE868" s="152">
        <v>-1.9756929779999998E-3</v>
      </c>
      <c r="AF868" s="178">
        <v>1.0454352112</v>
      </c>
      <c r="AG868" s="177">
        <v>13784.86701</v>
      </c>
      <c r="AH868" s="177">
        <v>13604.13478</v>
      </c>
      <c r="AI868" s="127">
        <v>0.89754134530000007</v>
      </c>
      <c r="AJ868" s="127">
        <v>9.2064461974999998E-2</v>
      </c>
      <c r="AK868" s="127">
        <v>4.9178158526000007E-2</v>
      </c>
    </row>
    <row r="869" spans="1:37" ht="14.65" customHeight="1" x14ac:dyDescent="0.25">
      <c r="A869" s="39"/>
      <c r="B869" s="128">
        <v>57027655000170</v>
      </c>
      <c r="C869" s="124" t="s">
        <v>8488</v>
      </c>
      <c r="D869" s="121"/>
      <c r="E869" s="125" t="s">
        <v>8485</v>
      </c>
      <c r="F869" s="125" t="s">
        <v>160</v>
      </c>
      <c r="G869" s="125" t="s">
        <v>3305</v>
      </c>
      <c r="H869" s="126" t="s">
        <v>44</v>
      </c>
      <c r="I869" s="126" t="s">
        <v>44</v>
      </c>
      <c r="J869" s="126" t="s">
        <v>44</v>
      </c>
      <c r="K869" s="125" t="s">
        <v>210</v>
      </c>
      <c r="L869" s="125" t="s">
        <v>3312</v>
      </c>
      <c r="M869" s="152">
        <v>6.8000000000000005E-3</v>
      </c>
      <c r="N869" s="127" t="s">
        <v>44</v>
      </c>
      <c r="O869" s="154">
        <v>45554</v>
      </c>
      <c r="P869" s="152">
        <v>8.2131512645000002E-3</v>
      </c>
      <c r="Q869" s="152">
        <v>4.6582311024000005E-2</v>
      </c>
      <c r="R869" s="152" t="s">
        <v>44</v>
      </c>
      <c r="S869" s="152" t="s">
        <v>44</v>
      </c>
      <c r="T869" s="152" t="s">
        <v>44</v>
      </c>
      <c r="U869" s="152">
        <v>0.77785025692000009</v>
      </c>
      <c r="V869" s="152">
        <v>1.1418945600999999</v>
      </c>
      <c r="W869" s="152" t="s">
        <v>44</v>
      </c>
      <c r="X869" s="152" t="s">
        <v>44</v>
      </c>
      <c r="Y869" s="152" t="s">
        <v>44</v>
      </c>
      <c r="Z869" s="152" t="s">
        <v>44</v>
      </c>
      <c r="AA869" s="152">
        <v>5.6159225838000003E-3</v>
      </c>
      <c r="AB869" s="175" t="s">
        <v>44</v>
      </c>
      <c r="AC869" s="174">
        <v>0.40000371443999999</v>
      </c>
      <c r="AD869" s="152">
        <v>-1.9610431939000002E-3</v>
      </c>
      <c r="AE869" s="152">
        <v>-1.9610431939000002E-3</v>
      </c>
      <c r="AF869" s="178">
        <v>1.0730710999999999</v>
      </c>
      <c r="AG869" s="177">
        <v>583200.86100999999</v>
      </c>
      <c r="AH869" s="177">
        <v>428813.28605</v>
      </c>
      <c r="AI869" s="127">
        <v>0.8975093972499999</v>
      </c>
      <c r="AJ869" s="127">
        <v>9.2061184933000001E-2</v>
      </c>
      <c r="AK869" s="127">
        <v>4.9176408026000006E-2</v>
      </c>
    </row>
    <row r="870" spans="1:37" ht="14.65" customHeight="1" x14ac:dyDescent="0.25">
      <c r="A870" s="39"/>
      <c r="B870" s="128">
        <v>57738351000111</v>
      </c>
      <c r="C870" s="124" t="s">
        <v>8489</v>
      </c>
      <c r="D870" s="121"/>
      <c r="E870" s="125" t="s">
        <v>8485</v>
      </c>
      <c r="F870" s="125" t="s">
        <v>160</v>
      </c>
      <c r="G870" s="125" t="s">
        <v>3305</v>
      </c>
      <c r="H870" s="126">
        <v>500</v>
      </c>
      <c r="I870" s="126">
        <v>100</v>
      </c>
      <c r="J870" s="126">
        <v>100</v>
      </c>
      <c r="K870" s="125" t="s">
        <v>210</v>
      </c>
      <c r="L870" s="125" t="s">
        <v>3312</v>
      </c>
      <c r="M870" s="152">
        <v>7.8000000000000005E-3</v>
      </c>
      <c r="N870" s="127" t="s">
        <v>44</v>
      </c>
      <c r="O870" s="154">
        <v>45618</v>
      </c>
      <c r="P870" s="152">
        <v>9.8365550511999994E-3</v>
      </c>
      <c r="Q870" s="152">
        <v>4.8563723480000001E-2</v>
      </c>
      <c r="R870" s="152" t="s">
        <v>44</v>
      </c>
      <c r="S870" s="152" t="s">
        <v>44</v>
      </c>
      <c r="T870" s="152" t="s">
        <v>44</v>
      </c>
      <c r="U870" s="152">
        <v>0.93159941019000003</v>
      </c>
      <c r="V870" s="152">
        <v>1.1904658750999999</v>
      </c>
      <c r="W870" s="152" t="s">
        <v>44</v>
      </c>
      <c r="X870" s="152" t="s">
        <v>44</v>
      </c>
      <c r="Y870" s="152" t="s">
        <v>44</v>
      </c>
      <c r="Z870" s="152" t="s">
        <v>44</v>
      </c>
      <c r="AA870" s="152">
        <v>6.6127207703999998E-3</v>
      </c>
      <c r="AB870" s="175" t="s">
        <v>44</v>
      </c>
      <c r="AC870" s="174">
        <v>-0.36345811080000001</v>
      </c>
      <c r="AD870" s="152">
        <v>-4.7016463005000002E-3</v>
      </c>
      <c r="AE870" s="152">
        <v>-4.7016463005000002E-3</v>
      </c>
      <c r="AF870" s="178">
        <v>1.0516217563000001</v>
      </c>
      <c r="AG870" s="177">
        <v>31953.234499999999</v>
      </c>
      <c r="AH870" s="177">
        <v>31104.468870000001</v>
      </c>
      <c r="AI870" s="127">
        <v>0.46713703991000005</v>
      </c>
      <c r="AJ870" s="127">
        <v>0.10701125609000001</v>
      </c>
      <c r="AK870" s="127">
        <v>4.7950461165E-2</v>
      </c>
    </row>
    <row r="871" spans="1:37" ht="14.65" customHeight="1" x14ac:dyDescent="0.25">
      <c r="A871" s="39"/>
      <c r="B871" s="128">
        <v>51112363000150</v>
      </c>
      <c r="C871" s="124" t="s">
        <v>8490</v>
      </c>
      <c r="D871" s="121"/>
      <c r="E871" s="125" t="s">
        <v>8485</v>
      </c>
      <c r="F871" s="125" t="s">
        <v>160</v>
      </c>
      <c r="G871" s="125" t="s">
        <v>3305</v>
      </c>
      <c r="H871" s="126">
        <v>500</v>
      </c>
      <c r="I871" s="126">
        <v>100</v>
      </c>
      <c r="J871" s="126">
        <v>100</v>
      </c>
      <c r="K871" s="125" t="s">
        <v>210</v>
      </c>
      <c r="L871" s="125" t="s">
        <v>3312</v>
      </c>
      <c r="M871" s="152">
        <v>6.8000000000000005E-3</v>
      </c>
      <c r="N871" s="127" t="s">
        <v>44</v>
      </c>
      <c r="O871" s="154">
        <v>45105</v>
      </c>
      <c r="P871" s="152">
        <v>1.4537608850999998E-2</v>
      </c>
      <c r="Q871" s="152">
        <v>4.8845042538000004E-2</v>
      </c>
      <c r="R871" s="152">
        <v>0.10094656837</v>
      </c>
      <c r="S871" s="152" t="s">
        <v>44</v>
      </c>
      <c r="T871" s="152" t="s">
        <v>44</v>
      </c>
      <c r="U871" s="152">
        <v>1.3768263138000001</v>
      </c>
      <c r="V871" s="152">
        <v>1.1973619843000001</v>
      </c>
      <c r="W871" s="152">
        <v>0.88067446007000005</v>
      </c>
      <c r="X871" s="152" t="s">
        <v>44</v>
      </c>
      <c r="Y871" s="152" t="s">
        <v>44</v>
      </c>
      <c r="Z871" s="152">
        <v>2.1871423689999999E-2</v>
      </c>
      <c r="AA871" s="152">
        <v>2.1324616871000002E-2</v>
      </c>
      <c r="AB871" s="175">
        <v>-0.55314030680000004</v>
      </c>
      <c r="AC871" s="174">
        <v>-6.8739539426999993E-2</v>
      </c>
      <c r="AD871" s="152">
        <v>-1.4611564755999999E-2</v>
      </c>
      <c r="AE871" s="152">
        <v>-1.4611564755999999E-2</v>
      </c>
      <c r="AF871" s="178">
        <v>1.22232181</v>
      </c>
      <c r="AG871" s="177">
        <v>166287.13597999999</v>
      </c>
      <c r="AH871" s="177">
        <v>8434.2309600000008</v>
      </c>
      <c r="AI871" s="127">
        <v>0.94933226644000002</v>
      </c>
      <c r="AJ871" s="127">
        <v>0</v>
      </c>
      <c r="AK871" s="127">
        <v>0</v>
      </c>
    </row>
    <row r="872" spans="1:37" ht="14.65" customHeight="1" x14ac:dyDescent="0.25">
      <c r="A872" s="39"/>
      <c r="B872" s="128">
        <v>41127188000110</v>
      </c>
      <c r="C872" s="124" t="s">
        <v>8491</v>
      </c>
      <c r="D872" s="121"/>
      <c r="E872" s="125" t="s">
        <v>7601</v>
      </c>
      <c r="F872" s="125" t="s">
        <v>112</v>
      </c>
      <c r="G872" s="125" t="s">
        <v>113</v>
      </c>
      <c r="H872" s="126">
        <v>5000</v>
      </c>
      <c r="I872" s="126">
        <v>5000</v>
      </c>
      <c r="J872" s="126">
        <v>5000</v>
      </c>
      <c r="K872" s="125" t="s">
        <v>210</v>
      </c>
      <c r="L872" s="125" t="s">
        <v>3314</v>
      </c>
      <c r="M872" s="152">
        <v>1.9E-2</v>
      </c>
      <c r="N872" s="127" t="s">
        <v>44</v>
      </c>
      <c r="O872" s="154">
        <v>44354</v>
      </c>
      <c r="P872" s="152">
        <v>8.2735635262000007E-2</v>
      </c>
      <c r="Q872" s="152">
        <v>0.15012966643</v>
      </c>
      <c r="R872" s="152">
        <v>9.4081148469000009E-2</v>
      </c>
      <c r="S872" s="152">
        <v>0.39069118688000004</v>
      </c>
      <c r="T872" s="152">
        <v>0.44323198681000003</v>
      </c>
      <c r="U872" s="152">
        <v>7.8357177497999997</v>
      </c>
      <c r="V872" s="152">
        <v>3.6802006092999999</v>
      </c>
      <c r="W872" s="152">
        <v>0.82077940796999993</v>
      </c>
      <c r="X872" s="152">
        <v>1.5509608386</v>
      </c>
      <c r="Y872" s="152">
        <v>1.0567613838000001</v>
      </c>
      <c r="Z872" s="152">
        <v>0.14459020786999999</v>
      </c>
      <c r="AA872" s="152">
        <v>0.14062460149</v>
      </c>
      <c r="AB872" s="175">
        <v>-5.6663720321999997E-2</v>
      </c>
      <c r="AC872" s="174">
        <v>8.9699271223999996E-2</v>
      </c>
      <c r="AD872" s="152">
        <v>-0.14279301288999999</v>
      </c>
      <c r="AE872" s="152">
        <v>-0.14279301288999999</v>
      </c>
      <c r="AF872" s="178">
        <v>1.53112392</v>
      </c>
      <c r="AG872" s="177">
        <v>327638.71123999998</v>
      </c>
      <c r="AH872" s="177">
        <v>4723.2089400000004</v>
      </c>
      <c r="AI872" s="127">
        <v>2.7483050368E-2</v>
      </c>
      <c r="AJ872" s="127">
        <v>0</v>
      </c>
      <c r="AK872" s="127">
        <v>8.7993758221000001E-2</v>
      </c>
    </row>
    <row r="873" spans="1:37" ht="14.65" customHeight="1" x14ac:dyDescent="0.25">
      <c r="A873" s="39"/>
      <c r="B873" s="128">
        <v>34258751000124</v>
      </c>
      <c r="C873" s="124" t="s">
        <v>8492</v>
      </c>
      <c r="D873" s="121" t="s">
        <v>3268</v>
      </c>
      <c r="E873" s="125" t="s">
        <v>7612</v>
      </c>
      <c r="F873" s="125" t="s">
        <v>112</v>
      </c>
      <c r="G873" s="125" t="s">
        <v>113</v>
      </c>
      <c r="H873" s="126">
        <v>50000</v>
      </c>
      <c r="I873" s="126">
        <v>10000</v>
      </c>
      <c r="J873" s="126">
        <v>50000</v>
      </c>
      <c r="K873" s="125" t="s">
        <v>218</v>
      </c>
      <c r="L873" s="125" t="s">
        <v>217</v>
      </c>
      <c r="M873" s="152">
        <v>1.8500000000000003E-2</v>
      </c>
      <c r="N873" s="127" t="s">
        <v>44</v>
      </c>
      <c r="O873" s="154">
        <v>43703</v>
      </c>
      <c r="P873" s="152">
        <v>0.14028575527999998</v>
      </c>
      <c r="Q873" s="152">
        <v>0.23823114828000003</v>
      </c>
      <c r="R873" s="152">
        <v>8.5456698373999995E-2</v>
      </c>
      <c r="S873" s="152">
        <v>0.27909661147000003</v>
      </c>
      <c r="T873" s="152">
        <v>0.16529417382999997</v>
      </c>
      <c r="U873" s="152">
        <v>13.286168399999999</v>
      </c>
      <c r="V873" s="152">
        <v>5.8398745421000005</v>
      </c>
      <c r="W873" s="152">
        <v>0.74553828733000005</v>
      </c>
      <c r="X873" s="152">
        <v>1.1079541313000001</v>
      </c>
      <c r="Y873" s="152">
        <v>0.39409723365999999</v>
      </c>
      <c r="Z873" s="152">
        <v>0.20364438878000002</v>
      </c>
      <c r="AA873" s="152">
        <v>0.26827414847999997</v>
      </c>
      <c r="AB873" s="175">
        <v>-2.8892235180999998E-2</v>
      </c>
      <c r="AC873" s="174">
        <v>5.0261287334000003E-2</v>
      </c>
      <c r="AD873" s="152">
        <v>-0.23203675975999999</v>
      </c>
      <c r="AE873" s="152">
        <v>-0.47113187850999999</v>
      </c>
      <c r="AF873" s="178">
        <v>1.4104166</v>
      </c>
      <c r="AG873" s="177">
        <v>128802.05644</v>
      </c>
      <c r="AH873" s="177">
        <v>-42626.31465</v>
      </c>
      <c r="AI873" s="127">
        <v>0</v>
      </c>
      <c r="AJ873" s="127">
        <v>0</v>
      </c>
      <c r="AK873" s="127">
        <v>0.12706725956000001</v>
      </c>
    </row>
    <row r="874" spans="1:37" ht="14.65" customHeight="1" x14ac:dyDescent="0.25">
      <c r="A874" s="39"/>
      <c r="B874" s="128">
        <v>34581178000195</v>
      </c>
      <c r="C874" s="124" t="s">
        <v>8493</v>
      </c>
      <c r="D874" s="121" t="s">
        <v>3268</v>
      </c>
      <c r="E874" s="125" t="s">
        <v>7612</v>
      </c>
      <c r="F874" s="125" t="s">
        <v>112</v>
      </c>
      <c r="G874" s="125" t="s">
        <v>113</v>
      </c>
      <c r="H874" s="126">
        <v>200000</v>
      </c>
      <c r="I874" s="126">
        <v>10000</v>
      </c>
      <c r="J874" s="126">
        <v>50000</v>
      </c>
      <c r="K874" s="125" t="s">
        <v>218</v>
      </c>
      <c r="L874" s="125" t="s">
        <v>217</v>
      </c>
      <c r="M874" s="152">
        <v>1.8500000000000003E-2</v>
      </c>
      <c r="N874" s="127" t="s">
        <v>44</v>
      </c>
      <c r="O874" s="154">
        <v>43725</v>
      </c>
      <c r="P874" s="152">
        <v>0.14027828946999998</v>
      </c>
      <c r="Q874" s="152">
        <v>0.23778882400000001</v>
      </c>
      <c r="R874" s="152">
        <v>8.5046936714000002E-2</v>
      </c>
      <c r="S874" s="152">
        <v>0.27829078545000002</v>
      </c>
      <c r="T874" s="152">
        <v>0.16475189308000002</v>
      </c>
      <c r="U874" s="152">
        <v>13.285461327999998</v>
      </c>
      <c r="V874" s="152">
        <v>5.8290316348999998</v>
      </c>
      <c r="W874" s="152">
        <v>0.74196345922999996</v>
      </c>
      <c r="X874" s="152">
        <v>1.1047551735000001</v>
      </c>
      <c r="Y874" s="152">
        <v>0.39280431851000003</v>
      </c>
      <c r="Z874" s="152">
        <v>0.20365617419999998</v>
      </c>
      <c r="AA874" s="152">
        <v>0.26886065167000001</v>
      </c>
      <c r="AB874" s="175">
        <v>-3.0730769468000001E-2</v>
      </c>
      <c r="AC874" s="174">
        <v>1.6540769515000001E-2</v>
      </c>
      <c r="AD874" s="152">
        <v>-0.23209954017000001</v>
      </c>
      <c r="AE874" s="152">
        <v>-0.47053808619999998</v>
      </c>
      <c r="AF874" s="178">
        <v>1.3379908</v>
      </c>
      <c r="AG874" s="177">
        <v>83231.483630000002</v>
      </c>
      <c r="AH874" s="177">
        <v>-122924.25765</v>
      </c>
      <c r="AI874" s="127">
        <v>0</v>
      </c>
      <c r="AJ874" s="127">
        <v>0</v>
      </c>
      <c r="AK874" s="127">
        <v>0.1271025536</v>
      </c>
    </row>
    <row r="875" spans="1:37" ht="14.65" customHeight="1" x14ac:dyDescent="0.25">
      <c r="A875" s="39"/>
      <c r="B875" s="128">
        <v>32738755000184</v>
      </c>
      <c r="C875" s="124" t="s">
        <v>8493</v>
      </c>
      <c r="D875" s="121"/>
      <c r="E875" s="125" t="s">
        <v>7612</v>
      </c>
      <c r="F875" s="125" t="s">
        <v>112</v>
      </c>
      <c r="G875" s="125" t="s">
        <v>113</v>
      </c>
      <c r="H875" s="126">
        <v>200000</v>
      </c>
      <c r="I875" s="126">
        <v>10000</v>
      </c>
      <c r="J875" s="126">
        <v>50000</v>
      </c>
      <c r="K875" s="125" t="s">
        <v>218</v>
      </c>
      <c r="L875" s="125" t="s">
        <v>217</v>
      </c>
      <c r="M875" s="152">
        <v>1.8500000000000003E-2</v>
      </c>
      <c r="N875" s="127" t="s">
        <v>44</v>
      </c>
      <c r="O875" s="154">
        <v>43563</v>
      </c>
      <c r="P875" s="152">
        <v>0.14030378937999999</v>
      </c>
      <c r="Q875" s="152">
        <v>0.23827103150999998</v>
      </c>
      <c r="R875" s="152">
        <v>8.5552587644999997E-2</v>
      </c>
      <c r="S875" s="152">
        <v>0.27868354102000004</v>
      </c>
      <c r="T875" s="152">
        <v>0.16488009043000001</v>
      </c>
      <c r="U875" s="152">
        <v>13.287876370999999</v>
      </c>
      <c r="V875" s="152">
        <v>5.8408522190999994</v>
      </c>
      <c r="W875" s="152">
        <v>0.74637484108999996</v>
      </c>
      <c r="X875" s="152">
        <v>1.1063143296</v>
      </c>
      <c r="Y875" s="152">
        <v>0.39310996884999999</v>
      </c>
      <c r="Z875" s="152">
        <v>0.20368785853999999</v>
      </c>
      <c r="AA875" s="152">
        <v>0.26555903476000003</v>
      </c>
      <c r="AB875" s="175">
        <v>-2.8409728847E-2</v>
      </c>
      <c r="AC875" s="174">
        <v>0.19514194536000001</v>
      </c>
      <c r="AD875" s="152">
        <v>-0.23205294169999999</v>
      </c>
      <c r="AE875" s="152">
        <v>-0.47279299414999998</v>
      </c>
      <c r="AF875" s="178">
        <v>1.79606</v>
      </c>
      <c r="AG875" s="177">
        <v>250228.08622</v>
      </c>
      <c r="AH875" s="177">
        <v>-28238.36562</v>
      </c>
      <c r="AI875" s="127">
        <v>0</v>
      </c>
      <c r="AJ875" s="127">
        <v>0</v>
      </c>
      <c r="AK875" s="127">
        <v>0.12707824248999999</v>
      </c>
    </row>
    <row r="876" spans="1:37" ht="14.65" customHeight="1" x14ac:dyDescent="0.25">
      <c r="A876" s="39"/>
      <c r="B876" s="128">
        <v>34270985000197</v>
      </c>
      <c r="C876" s="124" t="s">
        <v>8494</v>
      </c>
      <c r="D876" s="121"/>
      <c r="E876" s="125" t="s">
        <v>8406</v>
      </c>
      <c r="F876" s="125" t="s">
        <v>112</v>
      </c>
      <c r="G876" s="125" t="s">
        <v>113</v>
      </c>
      <c r="H876" s="126">
        <v>10000</v>
      </c>
      <c r="I876" s="126">
        <v>10000</v>
      </c>
      <c r="J876" s="126">
        <v>10000</v>
      </c>
      <c r="K876" s="125" t="s">
        <v>218</v>
      </c>
      <c r="L876" s="125" t="s">
        <v>217</v>
      </c>
      <c r="M876" s="152">
        <v>3.4999999999999996E-3</v>
      </c>
      <c r="N876" s="127" t="s">
        <v>44</v>
      </c>
      <c r="O876" s="154">
        <v>43692</v>
      </c>
      <c r="P876" s="152">
        <v>0.13864367654000001</v>
      </c>
      <c r="Q876" s="152">
        <v>0.23583609275</v>
      </c>
      <c r="R876" s="152">
        <v>8.7671355207999999E-2</v>
      </c>
      <c r="S876" s="152">
        <v>0.28569790441999998</v>
      </c>
      <c r="T876" s="152">
        <v>0.17454744137</v>
      </c>
      <c r="U876" s="152">
        <v>13.130650580999999</v>
      </c>
      <c r="V876" s="152">
        <v>5.7811633958000002</v>
      </c>
      <c r="W876" s="152">
        <v>0.76485931766999993</v>
      </c>
      <c r="X876" s="152">
        <v>1.1341598589999999</v>
      </c>
      <c r="Y876" s="152">
        <v>0.41615903449000002</v>
      </c>
      <c r="Z876" s="152">
        <v>0.20123352392000002</v>
      </c>
      <c r="AA876" s="152">
        <v>0.26770020469</v>
      </c>
      <c r="AB876" s="175">
        <v>-2.1520977750999998E-2</v>
      </c>
      <c r="AC876" s="174">
        <v>6.2946533925999998E-2</v>
      </c>
      <c r="AD876" s="152">
        <v>-0.22902152746999999</v>
      </c>
      <c r="AE876" s="152">
        <v>-0.46739458069999995</v>
      </c>
      <c r="AF876" s="178">
        <v>1.4396529</v>
      </c>
      <c r="AG876" s="177">
        <v>336565.78172000003</v>
      </c>
      <c r="AH876" s="177">
        <v>-68204.413719999997</v>
      </c>
      <c r="AI876" s="127">
        <v>0</v>
      </c>
      <c r="AJ876" s="127">
        <v>0</v>
      </c>
      <c r="AK876" s="127">
        <v>0.12541768241000001</v>
      </c>
    </row>
    <row r="877" spans="1:37" ht="14.65" customHeight="1" x14ac:dyDescent="0.25">
      <c r="A877" s="39"/>
      <c r="B877" s="128">
        <v>34581406000127</v>
      </c>
      <c r="C877" s="124" t="s">
        <v>8495</v>
      </c>
      <c r="D877" s="121"/>
      <c r="E877" s="125" t="s">
        <v>8406</v>
      </c>
      <c r="F877" s="125" t="s">
        <v>112</v>
      </c>
      <c r="G877" s="125" t="s">
        <v>113</v>
      </c>
      <c r="H877" s="126">
        <v>10000</v>
      </c>
      <c r="I877" s="126">
        <v>10000</v>
      </c>
      <c r="J877" s="126">
        <v>10000</v>
      </c>
      <c r="K877" s="125" t="s">
        <v>218</v>
      </c>
      <c r="L877" s="125" t="s">
        <v>217</v>
      </c>
      <c r="M877" s="152">
        <v>3.4999999999999996E-3</v>
      </c>
      <c r="N877" s="127" t="s">
        <v>44</v>
      </c>
      <c r="O877" s="154">
        <v>43725</v>
      </c>
      <c r="P877" s="152">
        <v>0.13512399768</v>
      </c>
      <c r="Q877" s="152">
        <v>0.22819420375999999</v>
      </c>
      <c r="R877" s="152">
        <v>8.3069636072000005E-2</v>
      </c>
      <c r="S877" s="152">
        <v>0.26992790112000004</v>
      </c>
      <c r="T877" s="152">
        <v>0.15917535484000001</v>
      </c>
      <c r="U877" s="152">
        <v>12.797309210000002</v>
      </c>
      <c r="V877" s="152">
        <v>5.5938341013000006</v>
      </c>
      <c r="W877" s="152">
        <v>0.72471316332000002</v>
      </c>
      <c r="X877" s="152">
        <v>1.0715563031000002</v>
      </c>
      <c r="Y877" s="152">
        <v>0.37950863939000001</v>
      </c>
      <c r="Z877" s="152">
        <v>0.19678485459</v>
      </c>
      <c r="AA877" s="152">
        <v>0.26284517648</v>
      </c>
      <c r="AB877" s="175">
        <v>-4.7992697425000001E-2</v>
      </c>
      <c r="AC877" s="174">
        <v>1.0798176878E-2</v>
      </c>
      <c r="AD877" s="152">
        <v>-0.22512956376000001</v>
      </c>
      <c r="AE877" s="152">
        <v>-0.46712269908999998</v>
      </c>
      <c r="AF877" s="178">
        <v>1.3379013</v>
      </c>
      <c r="AG877" s="177">
        <v>123684.88331</v>
      </c>
      <c r="AH877" s="177">
        <v>-33204.913849999997</v>
      </c>
      <c r="AI877" s="127">
        <v>0</v>
      </c>
      <c r="AJ877" s="127">
        <v>0</v>
      </c>
      <c r="AK877" s="127">
        <v>0.12228959112</v>
      </c>
    </row>
    <row r="878" spans="1:37" ht="14.65" customHeight="1" x14ac:dyDescent="0.25">
      <c r="A878" s="39"/>
      <c r="B878" s="128">
        <v>38065123000183</v>
      </c>
      <c r="C878" s="124" t="s">
        <v>8496</v>
      </c>
      <c r="D878" s="121"/>
      <c r="E878" s="125" t="s">
        <v>7612</v>
      </c>
      <c r="F878" s="125" t="s">
        <v>112</v>
      </c>
      <c r="G878" s="125" t="s">
        <v>113</v>
      </c>
      <c r="H878" s="126">
        <v>200000</v>
      </c>
      <c r="I878" s="126">
        <v>10000</v>
      </c>
      <c r="J878" s="126">
        <v>50000</v>
      </c>
      <c r="K878" s="125" t="s">
        <v>218</v>
      </c>
      <c r="L878" s="125" t="s">
        <v>217</v>
      </c>
      <c r="M878" s="152">
        <v>0.03</v>
      </c>
      <c r="N878" s="127" t="s">
        <v>44</v>
      </c>
      <c r="O878" s="154">
        <v>44084</v>
      </c>
      <c r="P878" s="152">
        <v>0.13651335186000002</v>
      </c>
      <c r="Q878" s="152">
        <v>0.22761798250999998</v>
      </c>
      <c r="R878" s="152">
        <v>7.2857529540000007E-2</v>
      </c>
      <c r="S878" s="152">
        <v>0.21795161265000002</v>
      </c>
      <c r="T878" s="152">
        <v>9.1316096122999998E-2</v>
      </c>
      <c r="U878" s="152">
        <v>12.928892017999999</v>
      </c>
      <c r="V878" s="152">
        <v>5.5797089129000002</v>
      </c>
      <c r="W878" s="152">
        <v>0.63562106687000008</v>
      </c>
      <c r="X878" s="152">
        <v>0.86522150306000001</v>
      </c>
      <c r="Y878" s="152">
        <v>0.21771741881000001</v>
      </c>
      <c r="Z878" s="152">
        <v>0.20169802327</v>
      </c>
      <c r="AA878" s="152">
        <v>0.22098449521999999</v>
      </c>
      <c r="AB878" s="175">
        <v>-8.8553015023000003E-2</v>
      </c>
      <c r="AC878" s="174">
        <v>-0.38686279287999997</v>
      </c>
      <c r="AD878" s="152">
        <v>-0.23108285371000001</v>
      </c>
      <c r="AE878" s="152">
        <v>-0.48728401833000001</v>
      </c>
      <c r="AF878" s="178">
        <v>0.91162849999999995</v>
      </c>
      <c r="AG878" s="177">
        <v>109733.1373</v>
      </c>
      <c r="AH878" s="177">
        <v>-99594.179310000007</v>
      </c>
      <c r="AI878" s="127">
        <v>0</v>
      </c>
      <c r="AJ878" s="127">
        <v>0</v>
      </c>
      <c r="AK878" s="127">
        <v>0.12083846521</v>
      </c>
    </row>
    <row r="879" spans="1:37" ht="14.65" customHeight="1" x14ac:dyDescent="0.25">
      <c r="A879" s="39"/>
      <c r="B879" s="128">
        <v>34579213000131</v>
      </c>
      <c r="C879" s="124" t="s">
        <v>8497</v>
      </c>
      <c r="D879" s="121" t="s">
        <v>3268</v>
      </c>
      <c r="E879" s="125" t="s">
        <v>7612</v>
      </c>
      <c r="F879" s="125" t="s">
        <v>112</v>
      </c>
      <c r="G879" s="125" t="s">
        <v>113</v>
      </c>
      <c r="H879" s="126">
        <v>200000</v>
      </c>
      <c r="I879" s="126">
        <v>10000</v>
      </c>
      <c r="J879" s="126">
        <v>50000</v>
      </c>
      <c r="K879" s="125" t="s">
        <v>218</v>
      </c>
      <c r="L879" s="125" t="s">
        <v>217</v>
      </c>
      <c r="M879" s="152">
        <v>1.8500000000000003E-2</v>
      </c>
      <c r="N879" s="127" t="s">
        <v>8498</v>
      </c>
      <c r="O879" s="154">
        <v>43711</v>
      </c>
      <c r="P879" s="152">
        <v>0.13852626297000001</v>
      </c>
      <c r="Q879" s="152">
        <v>0.23625190670999999</v>
      </c>
      <c r="R879" s="152">
        <v>8.3695327713999998E-2</v>
      </c>
      <c r="S879" s="152">
        <v>0.27090132351000001</v>
      </c>
      <c r="T879" s="152">
        <v>0.15742196353000001</v>
      </c>
      <c r="U879" s="152">
        <v>13.119530589</v>
      </c>
      <c r="V879" s="152">
        <v>5.7913564430999998</v>
      </c>
      <c r="W879" s="152">
        <v>0.73017180007999993</v>
      </c>
      <c r="X879" s="152">
        <v>1.0754205828000001</v>
      </c>
      <c r="Y879" s="152">
        <v>0.37532817344999997</v>
      </c>
      <c r="Z879" s="152">
        <v>0.20278588180000001</v>
      </c>
      <c r="AA879" s="152">
        <v>0.26857820211</v>
      </c>
      <c r="AB879" s="175">
        <v>-3.7864773157000001E-2</v>
      </c>
      <c r="AC879" s="174">
        <v>3.5796220119000001E-2</v>
      </c>
      <c r="AD879" s="152">
        <v>-0.23126504511000001</v>
      </c>
      <c r="AE879" s="152">
        <v>-0.47277562756000002</v>
      </c>
      <c r="AF879" s="178">
        <v>1.3788391</v>
      </c>
      <c r="AG879" s="177">
        <v>129865.37850000001</v>
      </c>
      <c r="AH879" s="177">
        <v>-55459.823689999997</v>
      </c>
      <c r="AI879" s="127">
        <v>0</v>
      </c>
      <c r="AJ879" s="127">
        <v>0</v>
      </c>
      <c r="AK879" s="127">
        <v>0.12727104691999999</v>
      </c>
    </row>
    <row r="880" spans="1:37" ht="14.65" customHeight="1" x14ac:dyDescent="0.25">
      <c r="A880" s="39"/>
      <c r="B880" s="128">
        <v>34270949000123</v>
      </c>
      <c r="C880" s="124" t="s">
        <v>8499</v>
      </c>
      <c r="D880" s="121" t="s">
        <v>3268</v>
      </c>
      <c r="E880" s="125" t="s">
        <v>7612</v>
      </c>
      <c r="F880" s="125" t="s">
        <v>112</v>
      </c>
      <c r="G880" s="125" t="s">
        <v>113</v>
      </c>
      <c r="H880" s="126">
        <v>200000</v>
      </c>
      <c r="I880" s="126">
        <v>10000</v>
      </c>
      <c r="J880" s="126">
        <v>50000</v>
      </c>
      <c r="K880" s="125" t="s">
        <v>218</v>
      </c>
      <c r="L880" s="125" t="s">
        <v>217</v>
      </c>
      <c r="M880" s="152">
        <v>1.4999999999999999E-2</v>
      </c>
      <c r="N880" s="127" t="s">
        <v>44</v>
      </c>
      <c r="O880" s="154">
        <v>43725</v>
      </c>
      <c r="P880" s="152">
        <v>0.14020437933999999</v>
      </c>
      <c r="Q880" s="152">
        <v>0.23760512575000001</v>
      </c>
      <c r="R880" s="152">
        <v>8.4933096567999994E-2</v>
      </c>
      <c r="S880" s="152">
        <v>0.27216310179000003</v>
      </c>
      <c r="T880" s="152">
        <v>0.15947790943999998</v>
      </c>
      <c r="U880" s="152">
        <v>13.278461456</v>
      </c>
      <c r="V880" s="152">
        <v>5.8245285513000002</v>
      </c>
      <c r="W880" s="152">
        <v>0.74097029908000001</v>
      </c>
      <c r="X880" s="152">
        <v>1.0804295739000001</v>
      </c>
      <c r="Y880" s="152">
        <v>0.38022999532000001</v>
      </c>
      <c r="Z880" s="152">
        <v>0.20265281762000001</v>
      </c>
      <c r="AA880" s="152">
        <v>0.26935567522999998</v>
      </c>
      <c r="AB880" s="175">
        <v>-3.2401871870000001E-2</v>
      </c>
      <c r="AC880" s="174">
        <v>1.4673750936999999E-2</v>
      </c>
      <c r="AD880" s="152">
        <v>-0.23057730925</v>
      </c>
      <c r="AE880" s="152">
        <v>-0.47204497828999997</v>
      </c>
      <c r="AF880" s="178">
        <v>1.3333371000000001</v>
      </c>
      <c r="AG880" s="177">
        <v>52385.446929999998</v>
      </c>
      <c r="AH880" s="177">
        <v>-61125.690560000003</v>
      </c>
      <c r="AI880" s="127">
        <v>0</v>
      </c>
      <c r="AJ880" s="127">
        <v>0</v>
      </c>
      <c r="AK880" s="127">
        <v>0.12703687812</v>
      </c>
    </row>
    <row r="881" spans="1:37" ht="14.65" customHeight="1" x14ac:dyDescent="0.25">
      <c r="A881" s="39"/>
      <c r="B881" s="128">
        <v>41163505000154</v>
      </c>
      <c r="C881" s="124" t="s">
        <v>8500</v>
      </c>
      <c r="D881" s="121"/>
      <c r="E881" s="125" t="s">
        <v>7612</v>
      </c>
      <c r="F881" s="125" t="s">
        <v>112</v>
      </c>
      <c r="G881" s="125" t="s">
        <v>113</v>
      </c>
      <c r="H881" s="126">
        <v>200000</v>
      </c>
      <c r="I881" s="126">
        <v>10000</v>
      </c>
      <c r="J881" s="126">
        <v>50000</v>
      </c>
      <c r="K881" s="125" t="s">
        <v>218</v>
      </c>
      <c r="L881" s="125" t="s">
        <v>217</v>
      </c>
      <c r="M881" s="152">
        <v>1.8500000000000003E-2</v>
      </c>
      <c r="N881" s="127" t="s">
        <v>44</v>
      </c>
      <c r="O881" s="154">
        <v>44333</v>
      </c>
      <c r="P881" s="152">
        <v>0.14030213090999999</v>
      </c>
      <c r="Q881" s="152">
        <v>0.23822671219</v>
      </c>
      <c r="R881" s="152">
        <v>8.5453333507999996E-2</v>
      </c>
      <c r="S881" s="152">
        <v>0.27223076628000004</v>
      </c>
      <c r="T881" s="152">
        <v>0.15817077519</v>
      </c>
      <c r="U881" s="152">
        <v>13.287719300999999</v>
      </c>
      <c r="V881" s="152">
        <v>5.8397657983000002</v>
      </c>
      <c r="W881" s="152">
        <v>0.74550893167999999</v>
      </c>
      <c r="X881" s="152">
        <v>1.0806981876000001</v>
      </c>
      <c r="Y881" s="152">
        <v>0.37711350318999998</v>
      </c>
      <c r="Z881" s="152">
        <v>0.20216631918</v>
      </c>
      <c r="AA881" s="152">
        <v>0.21738177388000002</v>
      </c>
      <c r="AB881" s="175">
        <v>-3.0597599967000001E-2</v>
      </c>
      <c r="AC881" s="174">
        <v>-0.57654880791999996</v>
      </c>
      <c r="AD881" s="152">
        <v>-0.22997081547000001</v>
      </c>
      <c r="AE881" s="152">
        <v>-0.44951433680999997</v>
      </c>
      <c r="AF881" s="178">
        <v>0.81681210000000004</v>
      </c>
      <c r="AG881" s="177">
        <v>71419.742750000005</v>
      </c>
      <c r="AH881" s="177">
        <v>-6600</v>
      </c>
      <c r="AI881" s="127">
        <v>0</v>
      </c>
      <c r="AJ881" s="127">
        <v>0</v>
      </c>
      <c r="AK881" s="127">
        <v>0.12706788185000001</v>
      </c>
    </row>
    <row r="882" spans="1:37" ht="14.65" customHeight="1" x14ac:dyDescent="0.25">
      <c r="A882" s="39"/>
      <c r="B882" s="128">
        <v>38537579000107</v>
      </c>
      <c r="C882" s="124" t="s">
        <v>8501</v>
      </c>
      <c r="D882" s="121"/>
      <c r="E882" s="125" t="s">
        <v>7612</v>
      </c>
      <c r="F882" s="125" t="s">
        <v>112</v>
      </c>
      <c r="G882" s="125" t="s">
        <v>113</v>
      </c>
      <c r="H882" s="126">
        <v>200000</v>
      </c>
      <c r="I882" s="126">
        <v>10000</v>
      </c>
      <c r="J882" s="126">
        <v>50000</v>
      </c>
      <c r="K882" s="125" t="s">
        <v>218</v>
      </c>
      <c r="L882" s="125" t="s">
        <v>217</v>
      </c>
      <c r="M882" s="152">
        <v>1.8500000000000003E-2</v>
      </c>
      <c r="N882" s="127" t="s">
        <v>8502</v>
      </c>
      <c r="O882" s="154">
        <v>44117</v>
      </c>
      <c r="P882" s="152">
        <v>0.14022503779999998</v>
      </c>
      <c r="Q882" s="152">
        <v>0.23818453274999998</v>
      </c>
      <c r="R882" s="152">
        <v>8.5333048108000006E-2</v>
      </c>
      <c r="S882" s="152">
        <v>0.27743827116999997</v>
      </c>
      <c r="T882" s="152">
        <v>0.16354238605999999</v>
      </c>
      <c r="U882" s="152">
        <v>13.280417975000001</v>
      </c>
      <c r="V882" s="152">
        <v>5.8387318334999998</v>
      </c>
      <c r="W882" s="152">
        <v>0.74445954206999998</v>
      </c>
      <c r="X882" s="152">
        <v>1.1013708733000001</v>
      </c>
      <c r="Y882" s="152">
        <v>0.38992059089000003</v>
      </c>
      <c r="Z882" s="152">
        <v>0.20253276074999998</v>
      </c>
      <c r="AA882" s="152">
        <v>0.22295256325000001</v>
      </c>
      <c r="AB882" s="175">
        <v>-3.0723604139000001E-2</v>
      </c>
      <c r="AC882" s="174">
        <v>-0.40916850257999998</v>
      </c>
      <c r="AD882" s="152">
        <v>-0.23019284168999998</v>
      </c>
      <c r="AE882" s="152">
        <v>-0.47133870870000005</v>
      </c>
      <c r="AF882" s="178">
        <v>0.89193180000000005</v>
      </c>
      <c r="AG882" s="177">
        <v>181787.43702000001</v>
      </c>
      <c r="AH882" s="177">
        <v>-32190.22321</v>
      </c>
      <c r="AI882" s="127">
        <v>0</v>
      </c>
      <c r="AJ882" s="127">
        <v>0</v>
      </c>
      <c r="AK882" s="127">
        <v>0.12709067916</v>
      </c>
    </row>
    <row r="883" spans="1:37" ht="14.65" customHeight="1" x14ac:dyDescent="0.25">
      <c r="A883" s="39"/>
      <c r="B883" s="128">
        <v>41514699000195</v>
      </c>
      <c r="C883" s="124" t="s">
        <v>8503</v>
      </c>
      <c r="D883" s="121"/>
      <c r="E883" s="125" t="s">
        <v>8406</v>
      </c>
      <c r="F883" s="125" t="s">
        <v>112</v>
      </c>
      <c r="G883" s="125" t="s">
        <v>4570</v>
      </c>
      <c r="H883" s="126">
        <v>10000</v>
      </c>
      <c r="I883" s="126">
        <v>10000</v>
      </c>
      <c r="J883" s="126">
        <v>10000</v>
      </c>
      <c r="K883" s="125" t="s">
        <v>7703</v>
      </c>
      <c r="L883" s="125" t="s">
        <v>7704</v>
      </c>
      <c r="M883" s="152">
        <v>7.4999999999999997E-3</v>
      </c>
      <c r="N883" s="127" t="s">
        <v>44</v>
      </c>
      <c r="O883" s="154">
        <v>44312</v>
      </c>
      <c r="P883" s="152">
        <v>3.4101940216999999E-2</v>
      </c>
      <c r="Q883" s="152">
        <v>6.7691514405E-2</v>
      </c>
      <c r="R883" s="152">
        <v>7.3833546547000001E-2</v>
      </c>
      <c r="S883" s="152">
        <v>1.065244287E-4</v>
      </c>
      <c r="T883" s="152">
        <v>-3.7956967056000004E-2</v>
      </c>
      <c r="U883" s="152">
        <v>3.2297229291000003</v>
      </c>
      <c r="V883" s="152">
        <v>1.6593545997000001</v>
      </c>
      <c r="W883" s="152">
        <v>0.64413599971000002</v>
      </c>
      <c r="X883" s="152">
        <v>4.2287930421999997E-4</v>
      </c>
      <c r="Y883" s="152">
        <v>-9.0497658617999993E-2</v>
      </c>
      <c r="Z883" s="152" t="s">
        <v>44</v>
      </c>
      <c r="AA883" s="152" t="s">
        <v>44</v>
      </c>
      <c r="AB883" s="175" t="s">
        <v>44</v>
      </c>
      <c r="AC883" s="174" t="s">
        <v>44</v>
      </c>
      <c r="AD883" s="152">
        <v>-8.3149260687000001E-2</v>
      </c>
      <c r="AE883" s="152">
        <v>-0.26011840126999997</v>
      </c>
      <c r="AF883" s="178">
        <v>0.93509640000000005</v>
      </c>
      <c r="AG883" s="177">
        <v>17241.168799999999</v>
      </c>
      <c r="AH883" s="177">
        <v>-11011.025589999999</v>
      </c>
      <c r="AI883" s="127">
        <v>0</v>
      </c>
      <c r="AJ883" s="127">
        <v>0</v>
      </c>
      <c r="AK883" s="127">
        <v>0.82657551732000001</v>
      </c>
    </row>
    <row r="884" spans="1:37" ht="14.65" customHeight="1" x14ac:dyDescent="0.25">
      <c r="A884" s="39"/>
      <c r="B884" s="128">
        <v>38064885000165</v>
      </c>
      <c r="C884" s="124" t="s">
        <v>8504</v>
      </c>
      <c r="D884" s="121"/>
      <c r="E884" s="125" t="s">
        <v>8406</v>
      </c>
      <c r="F884" s="125" t="s">
        <v>112</v>
      </c>
      <c r="G884" s="125" t="s">
        <v>4570</v>
      </c>
      <c r="H884" s="126">
        <v>25000</v>
      </c>
      <c r="I884" s="126">
        <v>25000</v>
      </c>
      <c r="J884" s="126">
        <v>25000</v>
      </c>
      <c r="K884" s="125" t="s">
        <v>7703</v>
      </c>
      <c r="L884" s="125" t="s">
        <v>7704</v>
      </c>
      <c r="M884" s="152">
        <v>7.4999999999999997E-3</v>
      </c>
      <c r="N884" s="127" t="s">
        <v>44</v>
      </c>
      <c r="O884" s="154">
        <v>44071</v>
      </c>
      <c r="P884" s="152">
        <v>3.5917483740999998E-2</v>
      </c>
      <c r="Q884" s="152">
        <v>5.7943161704000004E-2</v>
      </c>
      <c r="R884" s="152">
        <v>6.9966193447000002E-2</v>
      </c>
      <c r="S884" s="152">
        <v>7.5165420367E-3</v>
      </c>
      <c r="T884" s="152">
        <v>-3.0613827598E-2</v>
      </c>
      <c r="U884" s="152">
        <v>3.4016692322000002</v>
      </c>
      <c r="V884" s="152">
        <v>1.4203885485999999</v>
      </c>
      <c r="W884" s="152">
        <v>0.61039657540000003</v>
      </c>
      <c r="X884" s="152">
        <v>2.9839071707000002E-2</v>
      </c>
      <c r="Y884" s="152">
        <v>-7.2990018271999996E-2</v>
      </c>
      <c r="Z884" s="152" t="s">
        <v>44</v>
      </c>
      <c r="AA884" s="152" t="s">
        <v>44</v>
      </c>
      <c r="AB884" s="175" t="s">
        <v>44</v>
      </c>
      <c r="AC884" s="174" t="s">
        <v>44</v>
      </c>
      <c r="AD884" s="152">
        <v>-8.7625520269999993E-2</v>
      </c>
      <c r="AE884" s="152">
        <v>-0.26898541879999999</v>
      </c>
      <c r="AF884" s="178">
        <v>1.1193538000000001</v>
      </c>
      <c r="AG884" s="177">
        <v>36010.265610000002</v>
      </c>
      <c r="AH884" s="177">
        <v>-75721.838059999995</v>
      </c>
      <c r="AI884" s="127">
        <v>0</v>
      </c>
      <c r="AJ884" s="127">
        <v>0</v>
      </c>
      <c r="AK884" s="127">
        <v>0.70996339868000002</v>
      </c>
    </row>
    <row r="885" spans="1:37" ht="14.65" customHeight="1" x14ac:dyDescent="0.25">
      <c r="A885" s="39"/>
      <c r="B885" s="128">
        <v>44209755000176</v>
      </c>
      <c r="C885" s="124" t="s">
        <v>8505</v>
      </c>
      <c r="D885" s="121"/>
      <c r="E885" s="125" t="s">
        <v>8406</v>
      </c>
      <c r="F885" s="125" t="s">
        <v>112</v>
      </c>
      <c r="G885" s="125" t="s">
        <v>4570</v>
      </c>
      <c r="H885" s="126" t="s">
        <v>44</v>
      </c>
      <c r="I885" s="126" t="s">
        <v>44</v>
      </c>
      <c r="J885" s="126" t="s">
        <v>44</v>
      </c>
      <c r="K885" s="125" t="s">
        <v>212</v>
      </c>
      <c r="L885" s="125" t="s">
        <v>7581</v>
      </c>
      <c r="M885" s="152">
        <v>4.0000000000000001E-3</v>
      </c>
      <c r="N885" s="127" t="s">
        <v>44</v>
      </c>
      <c r="O885" s="154">
        <v>44578</v>
      </c>
      <c r="P885" s="152">
        <v>-1.1260317404999999E-2</v>
      </c>
      <c r="Q885" s="152">
        <v>-0.12151525758999999</v>
      </c>
      <c r="R885" s="152">
        <v>0.12145839856</v>
      </c>
      <c r="S885" s="152">
        <v>0.24510433006999999</v>
      </c>
      <c r="T885" s="152">
        <v>0.15267532959999999</v>
      </c>
      <c r="U885" s="152">
        <v>-1.0664409438</v>
      </c>
      <c r="V885" s="152">
        <v>-2.9787618641</v>
      </c>
      <c r="W885" s="152">
        <v>1.0596230391000001</v>
      </c>
      <c r="X885" s="152">
        <v>0.97301201071999999</v>
      </c>
      <c r="Y885" s="152">
        <v>0.36401116657999999</v>
      </c>
      <c r="Z885" s="152">
        <v>0.16482789456999999</v>
      </c>
      <c r="AA885" s="152">
        <v>0.16647440713999997</v>
      </c>
      <c r="AB885" s="175">
        <v>0.12079328598</v>
      </c>
      <c r="AC885" s="174">
        <v>-0.75562628545999999</v>
      </c>
      <c r="AD885" s="152">
        <v>-0.18721363760999998</v>
      </c>
      <c r="AE885" s="152">
        <v>-0.33016970000000001</v>
      </c>
      <c r="AF885" s="178">
        <v>0.89938530000000005</v>
      </c>
      <c r="AG885" s="177">
        <v>65199.664599999996</v>
      </c>
      <c r="AH885" s="177">
        <v>69826.23947</v>
      </c>
      <c r="AI885" s="127">
        <v>0</v>
      </c>
      <c r="AJ885" s="127">
        <v>0</v>
      </c>
      <c r="AK885" s="127">
        <v>0.8650145130600001</v>
      </c>
    </row>
    <row r="886" spans="1:37" ht="14.65" customHeight="1" x14ac:dyDescent="0.25">
      <c r="A886" s="39"/>
      <c r="B886" s="128">
        <v>47812131000137</v>
      </c>
      <c r="C886" s="124" t="s">
        <v>8506</v>
      </c>
      <c r="D886" s="121"/>
      <c r="E886" s="125" t="s">
        <v>8406</v>
      </c>
      <c r="F886" s="125" t="s">
        <v>112</v>
      </c>
      <c r="G886" s="125" t="s">
        <v>113</v>
      </c>
      <c r="H886" s="126" t="s">
        <v>44</v>
      </c>
      <c r="I886" s="126" t="s">
        <v>44</v>
      </c>
      <c r="J886" s="126" t="s">
        <v>44</v>
      </c>
      <c r="K886" s="125" t="s">
        <v>218</v>
      </c>
      <c r="L886" s="125" t="s">
        <v>217</v>
      </c>
      <c r="M886" s="152">
        <v>6.0000000000000001E-3</v>
      </c>
      <c r="N886" s="127" t="s">
        <v>44</v>
      </c>
      <c r="O886" s="154">
        <v>44831</v>
      </c>
      <c r="P886" s="152">
        <v>2.0979871471E-2</v>
      </c>
      <c r="Q886" s="152">
        <v>1.4538219894999999E-2</v>
      </c>
      <c r="R886" s="152">
        <v>-7.1432932596999996E-2</v>
      </c>
      <c r="S886" s="152">
        <v>0.10224169566000001</v>
      </c>
      <c r="T886" s="152" t="s">
        <v>44</v>
      </c>
      <c r="U886" s="152">
        <v>1.9869594372000001</v>
      </c>
      <c r="V886" s="152">
        <v>0.3563823659</v>
      </c>
      <c r="W886" s="152">
        <v>-0.62319264891000004</v>
      </c>
      <c r="X886" s="152">
        <v>0.40587776581999996</v>
      </c>
      <c r="Y886" s="152" t="s">
        <v>44</v>
      </c>
      <c r="Z886" s="152">
        <v>0.11509985786</v>
      </c>
      <c r="AA886" s="152">
        <v>0.115266833</v>
      </c>
      <c r="AB886" s="175">
        <v>-1.4083336679</v>
      </c>
      <c r="AC886" s="174">
        <v>-0.92180072190999995</v>
      </c>
      <c r="AD886" s="152">
        <v>-0.17834024117</v>
      </c>
      <c r="AE886" s="152">
        <v>-0.17834024117</v>
      </c>
      <c r="AF886" s="178">
        <v>0.99310609999999999</v>
      </c>
      <c r="AG886" s="177">
        <v>11083.971530000001</v>
      </c>
      <c r="AH886" s="177">
        <v>-12673.374379999999</v>
      </c>
      <c r="AI886" s="127">
        <v>0</v>
      </c>
      <c r="AJ886" s="127">
        <v>0</v>
      </c>
      <c r="AK886" s="127">
        <v>0.19455340752000003</v>
      </c>
    </row>
    <row r="887" spans="1:37" ht="14.65" customHeight="1" x14ac:dyDescent="0.25">
      <c r="A887" s="39"/>
      <c r="B887" s="128">
        <v>53600131000176</v>
      </c>
      <c r="C887" s="124" t="s">
        <v>8507</v>
      </c>
      <c r="D887" s="121"/>
      <c r="E887" s="125" t="s">
        <v>8508</v>
      </c>
      <c r="F887" s="125" t="s">
        <v>112</v>
      </c>
      <c r="G887" s="125" t="s">
        <v>113</v>
      </c>
      <c r="H887" s="126">
        <v>100000</v>
      </c>
      <c r="I887" s="126">
        <v>0</v>
      </c>
      <c r="J887" s="126">
        <v>75000</v>
      </c>
      <c r="K887" s="125" t="s">
        <v>210</v>
      </c>
      <c r="L887" s="125" t="s">
        <v>3314</v>
      </c>
      <c r="M887" s="152">
        <v>0.01</v>
      </c>
      <c r="N887" s="127" t="s">
        <v>44</v>
      </c>
      <c r="O887" s="154">
        <v>45322</v>
      </c>
      <c r="P887" s="152">
        <v>4.4909319152999998E-2</v>
      </c>
      <c r="Q887" s="152">
        <v>9.1105914916999986E-2</v>
      </c>
      <c r="R887" s="152">
        <v>-2.6259165543999999E-2</v>
      </c>
      <c r="S887" s="152" t="s">
        <v>44</v>
      </c>
      <c r="T887" s="152" t="s">
        <v>44</v>
      </c>
      <c r="U887" s="152">
        <v>4.2532670245999995</v>
      </c>
      <c r="V887" s="152">
        <v>2.2333230437</v>
      </c>
      <c r="W887" s="152">
        <v>-0.22908927770999998</v>
      </c>
      <c r="X887" s="152" t="s">
        <v>44</v>
      </c>
      <c r="Y887" s="152" t="s">
        <v>44</v>
      </c>
      <c r="Z887" s="152">
        <v>0.19839720119999998</v>
      </c>
      <c r="AA887" s="152">
        <v>0.18308102143999999</v>
      </c>
      <c r="AB887" s="175">
        <v>-0.55217564008999998</v>
      </c>
      <c r="AC887" s="174">
        <v>-0.66367410763000001</v>
      </c>
      <c r="AD887" s="152">
        <v>-0.17792416602</v>
      </c>
      <c r="AE887" s="152">
        <v>-0.17792416602</v>
      </c>
      <c r="AF887" s="178">
        <v>0.95364369999999998</v>
      </c>
      <c r="AG887" s="177">
        <v>193945.74739999999</v>
      </c>
      <c r="AH887" s="177">
        <v>-41045.722959999999</v>
      </c>
      <c r="AI887" s="127">
        <v>0</v>
      </c>
      <c r="AJ887" s="127">
        <v>0</v>
      </c>
      <c r="AK887" s="127">
        <v>0</v>
      </c>
    </row>
    <row r="888" spans="1:37" ht="14.65" customHeight="1" x14ac:dyDescent="0.25">
      <c r="A888" s="39"/>
      <c r="B888" s="128">
        <v>29044189000104</v>
      </c>
      <c r="C888" s="124" t="s">
        <v>8509</v>
      </c>
      <c r="D888" s="121"/>
      <c r="E888" s="125" t="s">
        <v>7640</v>
      </c>
      <c r="F888" s="125" t="s">
        <v>160</v>
      </c>
      <c r="G888" s="125" t="s">
        <v>3324</v>
      </c>
      <c r="H888" s="126">
        <v>1000</v>
      </c>
      <c r="I888" s="126">
        <v>1000</v>
      </c>
      <c r="J888" s="126">
        <v>500</v>
      </c>
      <c r="K888" s="125" t="s">
        <v>210</v>
      </c>
      <c r="L888" s="125" t="s">
        <v>3312</v>
      </c>
      <c r="M888" s="152">
        <v>5.0000000000000001E-3</v>
      </c>
      <c r="N888" s="127" t="s">
        <v>44</v>
      </c>
      <c r="O888" s="154">
        <v>43187</v>
      </c>
      <c r="P888" s="152">
        <v>1.2651211078E-2</v>
      </c>
      <c r="Q888" s="152">
        <v>4.8536621046999996E-2</v>
      </c>
      <c r="R888" s="152">
        <v>0.13123336485000001</v>
      </c>
      <c r="S888" s="152">
        <v>0.30377011539000004</v>
      </c>
      <c r="T888" s="152">
        <v>0.43524690323999998</v>
      </c>
      <c r="U888" s="152">
        <v>1.1981695539999999</v>
      </c>
      <c r="V888" s="152">
        <v>1.1898015002</v>
      </c>
      <c r="W888" s="152">
        <v>1.1449014522000001</v>
      </c>
      <c r="X888" s="152">
        <v>1.2059026892</v>
      </c>
      <c r="Y888" s="152">
        <v>1.0377232091000002</v>
      </c>
      <c r="Z888" s="152">
        <v>1.1188011830999999E-2</v>
      </c>
      <c r="AA888" s="152">
        <v>1.1233026373999999E-2</v>
      </c>
      <c r="AB888" s="175">
        <v>1.3479998515</v>
      </c>
      <c r="AC888" s="174">
        <v>0.45011866298999997</v>
      </c>
      <c r="AD888" s="152">
        <v>-2.9210591287999999E-3</v>
      </c>
      <c r="AE888" s="152">
        <v>-5.5045720753999994E-2</v>
      </c>
      <c r="AF888" s="178">
        <v>1.8076375</v>
      </c>
      <c r="AG888" s="177">
        <v>278333.07173000003</v>
      </c>
      <c r="AH888" s="177">
        <v>-21936.46891</v>
      </c>
      <c r="AI888" s="127">
        <v>0.35160493899</v>
      </c>
      <c r="AJ888" s="127">
        <v>0.28323562124000001</v>
      </c>
      <c r="AK888" s="127">
        <v>1.9236099737000002E-2</v>
      </c>
    </row>
    <row r="889" spans="1:37" ht="14.65" customHeight="1" x14ac:dyDescent="0.25">
      <c r="A889" s="39"/>
      <c r="B889" s="128">
        <v>9720734000110</v>
      </c>
      <c r="C889" s="124" t="s">
        <v>8510</v>
      </c>
      <c r="D889" s="121" t="s">
        <v>3266</v>
      </c>
      <c r="E889" s="125" t="s">
        <v>7640</v>
      </c>
      <c r="F889" s="125" t="s">
        <v>160</v>
      </c>
      <c r="G889" s="125" t="s">
        <v>3324</v>
      </c>
      <c r="H889" s="126">
        <v>500</v>
      </c>
      <c r="I889" s="126">
        <v>100</v>
      </c>
      <c r="J889" s="126">
        <v>500</v>
      </c>
      <c r="K889" s="125" t="s">
        <v>211</v>
      </c>
      <c r="L889" s="125" t="s">
        <v>212</v>
      </c>
      <c r="M889" s="152">
        <v>4.0000000000000001E-3</v>
      </c>
      <c r="N889" s="127" t="s">
        <v>44</v>
      </c>
      <c r="O889" s="154">
        <v>39702</v>
      </c>
      <c r="P889" s="152">
        <v>1.1318049538999999E-2</v>
      </c>
      <c r="Q889" s="152">
        <v>4.3603545553E-2</v>
      </c>
      <c r="R889" s="152">
        <v>0.12223945335</v>
      </c>
      <c r="S889" s="152">
        <v>0.28159990548000002</v>
      </c>
      <c r="T889" s="152">
        <v>0.42568052055000005</v>
      </c>
      <c r="U889" s="152">
        <v>1.0719086326</v>
      </c>
      <c r="V889" s="152">
        <v>1.0688746516000001</v>
      </c>
      <c r="W889" s="152">
        <v>1.0664370894999999</v>
      </c>
      <c r="X889" s="152">
        <v>1.1178916755999999</v>
      </c>
      <c r="Y889" s="152">
        <v>1.0149148737</v>
      </c>
      <c r="Z889" s="152">
        <v>4.8366872508999997E-3</v>
      </c>
      <c r="AA889" s="152">
        <v>6.3815637748999999E-3</v>
      </c>
      <c r="AB889" s="175">
        <v>1.4359952194000001</v>
      </c>
      <c r="AC889" s="174">
        <v>0.41461090953000002</v>
      </c>
      <c r="AD889" s="152">
        <v>-7.3871827370000003E-4</v>
      </c>
      <c r="AE889" s="152">
        <v>-3.6711976782E-2</v>
      </c>
      <c r="AF889" s="178">
        <v>4.7881831000000004</v>
      </c>
      <c r="AG889" s="177">
        <v>497789.27966</v>
      </c>
      <c r="AH889" s="177">
        <v>-9691.2417201999997</v>
      </c>
      <c r="AI889" s="127">
        <v>0.22471508307000002</v>
      </c>
      <c r="AJ889" s="127">
        <v>0.24543994245</v>
      </c>
      <c r="AK889" s="127">
        <v>0</v>
      </c>
    </row>
    <row r="890" spans="1:37" ht="14.65" customHeight="1" x14ac:dyDescent="0.25">
      <c r="A890" s="39"/>
      <c r="B890" s="128">
        <v>11209172000196</v>
      </c>
      <c r="C890" s="124" t="s">
        <v>8511</v>
      </c>
      <c r="D890" s="121" t="s">
        <v>3267</v>
      </c>
      <c r="E890" s="125" t="s">
        <v>7640</v>
      </c>
      <c r="F890" s="125" t="s">
        <v>112</v>
      </c>
      <c r="G890" s="125" t="s">
        <v>113</v>
      </c>
      <c r="H890" s="126">
        <v>1000</v>
      </c>
      <c r="I890" s="126">
        <v>1000</v>
      </c>
      <c r="J890" s="126">
        <v>1000</v>
      </c>
      <c r="K890" s="125" t="s">
        <v>210</v>
      </c>
      <c r="L890" s="125" t="s">
        <v>3314</v>
      </c>
      <c r="M890" s="152">
        <v>0.02</v>
      </c>
      <c r="N890" s="127" t="s">
        <v>8512</v>
      </c>
      <c r="O890" s="154">
        <v>40210</v>
      </c>
      <c r="P890" s="152">
        <v>0.21807720323000002</v>
      </c>
      <c r="Q890" s="152">
        <v>0.47919199109999999</v>
      </c>
      <c r="R890" s="152">
        <v>7.0267518708999999E-2</v>
      </c>
      <c r="S890" s="152">
        <v>0.25969159623999999</v>
      </c>
      <c r="T890" s="152">
        <v>0.20648226683000001</v>
      </c>
      <c r="U890" s="152">
        <v>20.653632583</v>
      </c>
      <c r="V890" s="152">
        <v>11.746663398000001</v>
      </c>
      <c r="W890" s="152">
        <v>0.61302538654000005</v>
      </c>
      <c r="X890" s="152">
        <v>1.0309203519000001</v>
      </c>
      <c r="Y890" s="152">
        <v>0.49229859873999998</v>
      </c>
      <c r="Z890" s="152">
        <v>0.34939107737999997</v>
      </c>
      <c r="AA890" s="152">
        <v>0.21706953566999998</v>
      </c>
      <c r="AB890" s="175">
        <v>5.8713356006E-2</v>
      </c>
      <c r="AC890" s="174">
        <v>-2.5581035011999998E-3</v>
      </c>
      <c r="AD890" s="152">
        <v>-0.33126371418</v>
      </c>
      <c r="AE890" s="152">
        <v>-0.43960488861999997</v>
      </c>
      <c r="AF890" s="178">
        <v>2.7700787</v>
      </c>
      <c r="AG890" s="177">
        <v>39300.821620000002</v>
      </c>
      <c r="AH890" s="177">
        <v>-10818.56315</v>
      </c>
      <c r="AI890" s="127">
        <v>0</v>
      </c>
      <c r="AJ890" s="127">
        <v>0</v>
      </c>
      <c r="AK890" s="127">
        <v>0</v>
      </c>
    </row>
    <row r="891" spans="1:37" ht="14.65" customHeight="1" x14ac:dyDescent="0.25">
      <c r="A891" s="39"/>
      <c r="B891" s="128">
        <v>12987743000186</v>
      </c>
      <c r="C891" s="124" t="s">
        <v>8513</v>
      </c>
      <c r="D891" s="121" t="s">
        <v>3268</v>
      </c>
      <c r="E891" s="125" t="s">
        <v>8514</v>
      </c>
      <c r="F891" s="125" t="s">
        <v>112</v>
      </c>
      <c r="G891" s="125" t="s">
        <v>113</v>
      </c>
      <c r="H891" s="126">
        <v>5000</v>
      </c>
      <c r="I891" s="126">
        <v>1000</v>
      </c>
      <c r="J891" s="126">
        <v>5000</v>
      </c>
      <c r="K891" s="125" t="s">
        <v>210</v>
      </c>
      <c r="L891" s="125" t="s">
        <v>3314</v>
      </c>
      <c r="M891" s="152">
        <v>1.8500000000000003E-2</v>
      </c>
      <c r="N891" s="127" t="s">
        <v>7608</v>
      </c>
      <c r="O891" s="154">
        <v>40567</v>
      </c>
      <c r="P891" s="152">
        <v>9.8931835573000004E-2</v>
      </c>
      <c r="Q891" s="152">
        <v>0.50634819579000001</v>
      </c>
      <c r="R891" s="152">
        <v>-0.15994005234</v>
      </c>
      <c r="S891" s="152">
        <v>4.8744037213E-3</v>
      </c>
      <c r="T891" s="152">
        <v>-3.0677754700999999E-2</v>
      </c>
      <c r="U891" s="152">
        <v>9.3696257673000005</v>
      </c>
      <c r="V891" s="152">
        <v>12.412356484</v>
      </c>
      <c r="W891" s="152">
        <v>-1.3953433138</v>
      </c>
      <c r="X891" s="152">
        <v>1.9350345073999999E-2</v>
      </c>
      <c r="Y891" s="152">
        <v>-7.3142434379000004E-2</v>
      </c>
      <c r="Z891" s="152">
        <v>0.46640656282999998</v>
      </c>
      <c r="AA891" s="152">
        <v>0.39222413192</v>
      </c>
      <c r="AB891" s="175">
        <v>-0.34540393457000002</v>
      </c>
      <c r="AC891" s="174">
        <v>0.12390200503</v>
      </c>
      <c r="AD891" s="152">
        <v>-0.50180601005000003</v>
      </c>
      <c r="AE891" s="152">
        <v>-0.73364297868999995</v>
      </c>
      <c r="AF891" s="178">
        <v>2.4046132999999998</v>
      </c>
      <c r="AG891" s="177">
        <v>782216.67753999995</v>
      </c>
      <c r="AH891" s="177">
        <v>-36160.272349999999</v>
      </c>
      <c r="AI891" s="127">
        <v>0</v>
      </c>
      <c r="AJ891" s="127">
        <v>0</v>
      </c>
      <c r="AK891" s="127">
        <v>8.4596500149000005E-3</v>
      </c>
    </row>
    <row r="892" spans="1:37" ht="14.65" customHeight="1" x14ac:dyDescent="0.25">
      <c r="A892" s="39"/>
      <c r="B892" s="128">
        <v>26648868000196</v>
      </c>
      <c r="C892" s="124" t="s">
        <v>8515</v>
      </c>
      <c r="D892" s="121" t="s">
        <v>3268</v>
      </c>
      <c r="E892" s="125" t="s">
        <v>8514</v>
      </c>
      <c r="F892" s="125" t="s">
        <v>112</v>
      </c>
      <c r="G892" s="125" t="s">
        <v>113</v>
      </c>
      <c r="H892" s="126">
        <v>1000</v>
      </c>
      <c r="I892" s="126">
        <v>1000</v>
      </c>
      <c r="J892" s="126">
        <v>1000</v>
      </c>
      <c r="K892" s="125" t="s">
        <v>210</v>
      </c>
      <c r="L892" s="125" t="s">
        <v>3314</v>
      </c>
      <c r="M892" s="152">
        <v>1.8500000000000003E-2</v>
      </c>
      <c r="N892" s="127" t="s">
        <v>44</v>
      </c>
      <c r="O892" s="154">
        <v>42738</v>
      </c>
      <c r="P892" s="152">
        <v>9.9280969103000008E-2</v>
      </c>
      <c r="Q892" s="152">
        <v>0.50719447194</v>
      </c>
      <c r="R892" s="152">
        <v>-0.15874112174999999</v>
      </c>
      <c r="S892" s="152">
        <v>1.1472187635999999E-2</v>
      </c>
      <c r="T892" s="152">
        <v>-2.4144836838999997E-2</v>
      </c>
      <c r="U892" s="152">
        <v>9.4026914685000005</v>
      </c>
      <c r="V892" s="152">
        <v>12.433101658</v>
      </c>
      <c r="W892" s="152">
        <v>-1.3848836463</v>
      </c>
      <c r="X892" s="152">
        <v>4.5542142630000004E-2</v>
      </c>
      <c r="Y892" s="152">
        <v>-5.7566538401000004E-2</v>
      </c>
      <c r="Z892" s="152">
        <v>0.46680724243999999</v>
      </c>
      <c r="AA892" s="152">
        <v>0.47421490195999999</v>
      </c>
      <c r="AB892" s="175">
        <v>-0.34216079455999998</v>
      </c>
      <c r="AC892" s="174">
        <v>0.18695724598999999</v>
      </c>
      <c r="AD892" s="152">
        <v>-0.50146591993</v>
      </c>
      <c r="AE892" s="152">
        <v>-0.73426652532999992</v>
      </c>
      <c r="AF892" s="178">
        <v>1.5525032999999999</v>
      </c>
      <c r="AG892" s="177">
        <v>141626.22140000001</v>
      </c>
      <c r="AH892" s="177">
        <v>-16018.570879999999</v>
      </c>
      <c r="AI892" s="127">
        <v>0</v>
      </c>
      <c r="AJ892" s="127">
        <v>0</v>
      </c>
      <c r="AK892" s="127">
        <v>8.4462370719000004E-3</v>
      </c>
    </row>
    <row r="893" spans="1:37" ht="14.65" customHeight="1" x14ac:dyDescent="0.25">
      <c r="A893" s="39"/>
      <c r="B893" s="128">
        <v>26673556000132</v>
      </c>
      <c r="C893" s="124" t="s">
        <v>8516</v>
      </c>
      <c r="D893" s="121"/>
      <c r="E893" s="125" t="s">
        <v>8514</v>
      </c>
      <c r="F893" s="125" t="s">
        <v>112</v>
      </c>
      <c r="G893" s="125" t="s">
        <v>113</v>
      </c>
      <c r="H893" s="126">
        <v>1000</v>
      </c>
      <c r="I893" s="126">
        <v>500</v>
      </c>
      <c r="J893" s="126">
        <v>1000</v>
      </c>
      <c r="K893" s="125" t="s">
        <v>210</v>
      </c>
      <c r="L893" s="125" t="s">
        <v>3314</v>
      </c>
      <c r="M893" s="152">
        <v>0.02</v>
      </c>
      <c r="N893" s="127" t="s">
        <v>8517</v>
      </c>
      <c r="O893" s="154">
        <v>42787</v>
      </c>
      <c r="P893" s="152">
        <v>7.4558306002000002E-2</v>
      </c>
      <c r="Q893" s="152">
        <v>0.29883496462999998</v>
      </c>
      <c r="R893" s="152">
        <v>9.038209338499999E-3</v>
      </c>
      <c r="S893" s="152">
        <v>0.18735746893000002</v>
      </c>
      <c r="T893" s="152">
        <v>0.22431073482</v>
      </c>
      <c r="U893" s="152">
        <v>7.0612601195</v>
      </c>
      <c r="V893" s="152">
        <v>7.3254849957000001</v>
      </c>
      <c r="W893" s="152">
        <v>7.8850824323000002E-2</v>
      </c>
      <c r="X893" s="152">
        <v>0.74376926557999989</v>
      </c>
      <c r="Y893" s="152">
        <v>0.53480554108</v>
      </c>
      <c r="Z893" s="152">
        <v>0.28050283250000002</v>
      </c>
      <c r="AA893" s="152">
        <v>0.27101767512999997</v>
      </c>
      <c r="AB893" s="175">
        <v>-0.20895893582</v>
      </c>
      <c r="AC893" s="174">
        <v>0.39563887627</v>
      </c>
      <c r="AD893" s="152">
        <v>-0.28782905382000001</v>
      </c>
      <c r="AE893" s="152">
        <v>-0.51933507371999998</v>
      </c>
      <c r="AF893" s="178">
        <v>3.2308346999999999</v>
      </c>
      <c r="AG893" s="177">
        <v>941388.71224999998</v>
      </c>
      <c r="AH893" s="177">
        <v>-157888.31275000001</v>
      </c>
      <c r="AI893" s="127">
        <v>0</v>
      </c>
      <c r="AJ893" s="127">
        <v>0</v>
      </c>
      <c r="AK893" s="127">
        <v>0</v>
      </c>
    </row>
    <row r="894" spans="1:37" ht="14.65" customHeight="1" x14ac:dyDescent="0.25">
      <c r="A894" s="39"/>
      <c r="B894" s="128">
        <v>46573338000133</v>
      </c>
      <c r="C894" s="124" t="s">
        <v>8518</v>
      </c>
      <c r="D894" s="121"/>
      <c r="E894" s="125" t="s">
        <v>8519</v>
      </c>
      <c r="F894" s="125" t="s">
        <v>112</v>
      </c>
      <c r="G894" s="125" t="s">
        <v>4570</v>
      </c>
      <c r="H894" s="126">
        <v>100000</v>
      </c>
      <c r="I894" s="126">
        <v>20000</v>
      </c>
      <c r="J894" s="126">
        <v>50000</v>
      </c>
      <c r="K894" s="125" t="s">
        <v>7743</v>
      </c>
      <c r="L894" s="125" t="s">
        <v>7720</v>
      </c>
      <c r="M894" s="152">
        <v>0.02</v>
      </c>
      <c r="N894" s="127" t="s">
        <v>44</v>
      </c>
      <c r="O894" s="154">
        <v>45351</v>
      </c>
      <c r="P894" s="152">
        <v>2.6791137757999999E-2</v>
      </c>
      <c r="Q894" s="152">
        <v>-5.5559866343000003E-2</v>
      </c>
      <c r="R894" s="152">
        <v>0.15316101432000001</v>
      </c>
      <c r="S894" s="152" t="s">
        <v>44</v>
      </c>
      <c r="T894" s="152" t="s">
        <v>44</v>
      </c>
      <c r="U894" s="152">
        <v>2.5373322268999998</v>
      </c>
      <c r="V894" s="152">
        <v>-1.3619656849000001</v>
      </c>
      <c r="W894" s="152">
        <v>1.3362018715999999</v>
      </c>
      <c r="X894" s="152" t="s">
        <v>44</v>
      </c>
      <c r="Y894" s="152" t="s">
        <v>44</v>
      </c>
      <c r="Z894" s="152">
        <v>0.22118678944</v>
      </c>
      <c r="AA894" s="152">
        <v>0.21500745383000003</v>
      </c>
      <c r="AB894" s="175">
        <v>0.27174410702000001</v>
      </c>
      <c r="AC894" s="174">
        <v>9.2910170562999994E-2</v>
      </c>
      <c r="AD894" s="152">
        <v>-0.21476583560000001</v>
      </c>
      <c r="AE894" s="152">
        <v>-0.21476583560000001</v>
      </c>
      <c r="AF894" s="178">
        <v>1.1295181000000001</v>
      </c>
      <c r="AG894" s="177">
        <v>13841.04947</v>
      </c>
      <c r="AH894" s="177">
        <v>400</v>
      </c>
      <c r="AI894" s="127">
        <v>0</v>
      </c>
      <c r="AJ894" s="127">
        <v>0</v>
      </c>
      <c r="AK894" s="127">
        <v>0.78679151848999995</v>
      </c>
    </row>
    <row r="895" spans="1:37" ht="14.65" customHeight="1" x14ac:dyDescent="0.25">
      <c r="A895" s="39"/>
      <c r="B895" s="128">
        <v>48992682000192</v>
      </c>
      <c r="C895" s="124" t="s">
        <v>8520</v>
      </c>
      <c r="D895" s="121"/>
      <c r="E895" s="125" t="s">
        <v>7640</v>
      </c>
      <c r="F895" s="125" t="s">
        <v>112</v>
      </c>
      <c r="G895" s="125" t="s">
        <v>113</v>
      </c>
      <c r="H895" s="126">
        <v>1000</v>
      </c>
      <c r="I895" s="126">
        <v>1</v>
      </c>
      <c r="J895" s="126">
        <v>200</v>
      </c>
      <c r="K895" s="125" t="s">
        <v>210</v>
      </c>
      <c r="L895" s="125" t="s">
        <v>3314</v>
      </c>
      <c r="M895" s="152">
        <v>1.4999999999999999E-2</v>
      </c>
      <c r="N895" s="127" t="s">
        <v>44</v>
      </c>
      <c r="O895" s="154">
        <v>44945</v>
      </c>
      <c r="P895" s="152">
        <v>9.7194664280000009E-2</v>
      </c>
      <c r="Q895" s="152">
        <v>0.19925532166000001</v>
      </c>
      <c r="R895" s="152">
        <v>-7.5771444359000004E-2</v>
      </c>
      <c r="S895" s="152">
        <v>0.19191535812000002</v>
      </c>
      <c r="T895" s="152" t="s">
        <v>44</v>
      </c>
      <c r="U895" s="152">
        <v>9.2051019330999999</v>
      </c>
      <c r="V895" s="152">
        <v>4.8844413871999999</v>
      </c>
      <c r="W895" s="152">
        <v>-0.66104253885000008</v>
      </c>
      <c r="X895" s="152">
        <v>0.76186311532999995</v>
      </c>
      <c r="Y895" s="152" t="s">
        <v>44</v>
      </c>
      <c r="Z895" s="152">
        <v>0.24005014043</v>
      </c>
      <c r="AA895" s="152">
        <v>0.22258077974999999</v>
      </c>
      <c r="AB895" s="175">
        <v>-0.61317289392999996</v>
      </c>
      <c r="AC895" s="174">
        <v>-0.15368235013000001</v>
      </c>
      <c r="AD895" s="152">
        <v>-0.27330277435</v>
      </c>
      <c r="AE895" s="152">
        <v>-0.33837916733999995</v>
      </c>
      <c r="AF895" s="178">
        <v>1.1321029</v>
      </c>
      <c r="AG895" s="177">
        <v>11126.06227</v>
      </c>
      <c r="AH895" s="177">
        <v>-1669.7116900000001</v>
      </c>
      <c r="AI895" s="127">
        <v>0</v>
      </c>
      <c r="AJ895" s="127">
        <v>0</v>
      </c>
      <c r="AK895" s="127">
        <v>0</v>
      </c>
    </row>
    <row r="896" spans="1:37" ht="14.65" customHeight="1" x14ac:dyDescent="0.25">
      <c r="A896" s="39"/>
      <c r="B896" s="128">
        <v>55153488000189</v>
      </c>
      <c r="C896" s="124" t="s">
        <v>8521</v>
      </c>
      <c r="D896" s="121"/>
      <c r="E896" s="125" t="s">
        <v>7675</v>
      </c>
      <c r="F896" s="125" t="s">
        <v>112</v>
      </c>
      <c r="G896" s="125" t="s">
        <v>113</v>
      </c>
      <c r="H896" s="126">
        <v>1000</v>
      </c>
      <c r="I896" s="126">
        <v>1000</v>
      </c>
      <c r="J896" s="126">
        <v>1000</v>
      </c>
      <c r="K896" s="125" t="s">
        <v>210</v>
      </c>
      <c r="L896" s="125" t="s">
        <v>3314</v>
      </c>
      <c r="M896" s="152">
        <v>1.8700000000000001E-2</v>
      </c>
      <c r="N896" s="127" t="s">
        <v>44</v>
      </c>
      <c r="O896" s="154">
        <v>45464</v>
      </c>
      <c r="P896" s="152">
        <v>3.6063725040000001E-2</v>
      </c>
      <c r="Q896" s="152">
        <v>6.2976561457999999E-2</v>
      </c>
      <c r="R896" s="152" t="s">
        <v>44</v>
      </c>
      <c r="S896" s="152" t="s">
        <v>44</v>
      </c>
      <c r="T896" s="152" t="s">
        <v>44</v>
      </c>
      <c r="U896" s="152">
        <v>3.4155194375999995</v>
      </c>
      <c r="V896" s="152">
        <v>1.5437746938999999</v>
      </c>
      <c r="W896" s="152" t="s">
        <v>44</v>
      </c>
      <c r="X896" s="152" t="s">
        <v>44</v>
      </c>
      <c r="Y896" s="152" t="s">
        <v>44</v>
      </c>
      <c r="Z896" s="152" t="s">
        <v>44</v>
      </c>
      <c r="AA896" s="152">
        <v>4.1122842749000001E-2</v>
      </c>
      <c r="AB896" s="175" t="s">
        <v>44</v>
      </c>
      <c r="AC896" s="174">
        <v>1.2657016916999999</v>
      </c>
      <c r="AD896" s="152">
        <v>-1.8213215003000001E-2</v>
      </c>
      <c r="AE896" s="152">
        <v>-1.8213215003000001E-2</v>
      </c>
      <c r="AF896" s="178">
        <v>1.1467514742</v>
      </c>
      <c r="AG896" s="177">
        <v>102276.94584</v>
      </c>
      <c r="AH896" s="177">
        <v>66048.177190000002</v>
      </c>
      <c r="AI896" s="127">
        <v>0</v>
      </c>
      <c r="AJ896" s="127">
        <v>0</v>
      </c>
      <c r="AK896" s="127">
        <v>1.5753695682E-2</v>
      </c>
    </row>
    <row r="897" spans="1:37" ht="14.65" customHeight="1" x14ac:dyDescent="0.25">
      <c r="A897" s="39"/>
      <c r="B897" s="128">
        <v>34839385000105</v>
      </c>
      <c r="C897" s="124" t="s">
        <v>8522</v>
      </c>
      <c r="D897" s="121" t="s">
        <v>3310</v>
      </c>
      <c r="E897" s="125" t="s">
        <v>7675</v>
      </c>
      <c r="F897" s="125" t="s">
        <v>112</v>
      </c>
      <c r="G897" s="125" t="s">
        <v>113</v>
      </c>
      <c r="H897" s="126">
        <v>5000</v>
      </c>
      <c r="I897" s="126">
        <v>1000</v>
      </c>
      <c r="J897" s="126">
        <v>1000</v>
      </c>
      <c r="K897" s="125" t="s">
        <v>210</v>
      </c>
      <c r="L897" s="125" t="s">
        <v>3314</v>
      </c>
      <c r="M897" s="152">
        <v>1.8700000000000001E-2</v>
      </c>
      <c r="N897" s="127" t="s">
        <v>3247</v>
      </c>
      <c r="O897" s="154">
        <v>43888</v>
      </c>
      <c r="P897" s="152">
        <v>0.10240283697000001</v>
      </c>
      <c r="Q897" s="152">
        <v>0.22774409214999999</v>
      </c>
      <c r="R897" s="152">
        <v>0.28486949086000002</v>
      </c>
      <c r="S897" s="152">
        <v>0.75375095883999998</v>
      </c>
      <c r="T897" s="152">
        <v>0.52945225618000002</v>
      </c>
      <c r="U897" s="152">
        <v>9.6983569985999996</v>
      </c>
      <c r="V897" s="152">
        <v>5.5828002991999996</v>
      </c>
      <c r="W897" s="152">
        <v>2.4852482763000001</v>
      </c>
      <c r="X897" s="152">
        <v>2.9922308423999997</v>
      </c>
      <c r="Y897" s="152">
        <v>1.2623292441</v>
      </c>
      <c r="Z897" s="152">
        <v>0.18879968329999999</v>
      </c>
      <c r="AA897" s="152">
        <v>0.29791243402000001</v>
      </c>
      <c r="AB897" s="175">
        <v>0.92219898100999997</v>
      </c>
      <c r="AC897" s="174">
        <v>0.19247917834</v>
      </c>
      <c r="AD897" s="152">
        <v>-0.15032818408000001</v>
      </c>
      <c r="AE897" s="152">
        <v>-0.52376957159000004</v>
      </c>
      <c r="AF897" s="178">
        <v>1.80482287</v>
      </c>
      <c r="AG897" s="177">
        <v>84430.176330000002</v>
      </c>
      <c r="AH897" s="177">
        <v>15991.54062</v>
      </c>
      <c r="AI897" s="127">
        <v>0</v>
      </c>
      <c r="AJ897" s="127">
        <v>0</v>
      </c>
      <c r="AK897" s="127">
        <v>6.1602542405999994E-2</v>
      </c>
    </row>
    <row r="898" spans="1:37" ht="14.65" customHeight="1" x14ac:dyDescent="0.25">
      <c r="A898" s="39"/>
      <c r="B898" s="128">
        <v>50624598000168</v>
      </c>
      <c r="C898" s="124" t="s">
        <v>8523</v>
      </c>
      <c r="D898" s="121"/>
      <c r="E898" s="125" t="s">
        <v>8524</v>
      </c>
      <c r="F898" s="125" t="s">
        <v>112</v>
      </c>
      <c r="G898" s="125" t="s">
        <v>113</v>
      </c>
      <c r="H898" s="126">
        <v>500</v>
      </c>
      <c r="I898" s="126">
        <v>500</v>
      </c>
      <c r="J898" s="126">
        <v>500</v>
      </c>
      <c r="K898" s="125" t="s">
        <v>212</v>
      </c>
      <c r="L898" s="125" t="s">
        <v>219</v>
      </c>
      <c r="M898" s="152">
        <v>0.02</v>
      </c>
      <c r="N898" s="127" t="s">
        <v>44</v>
      </c>
      <c r="O898" s="154">
        <v>45198</v>
      </c>
      <c r="P898" s="152">
        <v>9.0722870100000005E-2</v>
      </c>
      <c r="Q898" s="152">
        <v>0.28280055772000001</v>
      </c>
      <c r="R898" s="152">
        <v>-5.5665868584000001E-2</v>
      </c>
      <c r="S898" s="152" t="s">
        <v>44</v>
      </c>
      <c r="T898" s="152" t="s">
        <v>44</v>
      </c>
      <c r="U898" s="152">
        <v>8.5921719377999999</v>
      </c>
      <c r="V898" s="152">
        <v>6.9324258793000002</v>
      </c>
      <c r="W898" s="152">
        <v>-0.48563819004999997</v>
      </c>
      <c r="X898" s="152" t="s">
        <v>44</v>
      </c>
      <c r="Y898" s="152" t="s">
        <v>44</v>
      </c>
      <c r="Z898" s="152">
        <v>0.26194433149000002</v>
      </c>
      <c r="AA898" s="152">
        <v>0.25107378855000001</v>
      </c>
      <c r="AB898" s="175">
        <v>-0.47293676177999999</v>
      </c>
      <c r="AC898" s="174">
        <v>-0.15342815443999999</v>
      </c>
      <c r="AD898" s="152">
        <v>-0.31593951790999997</v>
      </c>
      <c r="AE898" s="152">
        <v>-0.35650683598999999</v>
      </c>
      <c r="AF898" s="178">
        <v>1.0621672</v>
      </c>
      <c r="AG898" s="177">
        <v>14311.882600000001</v>
      </c>
      <c r="AH898" s="177">
        <v>1075.4297999999999</v>
      </c>
      <c r="AI898" s="127">
        <v>0</v>
      </c>
      <c r="AJ898" s="127">
        <v>0</v>
      </c>
      <c r="AK898" s="127">
        <v>0</v>
      </c>
    </row>
    <row r="899" spans="1:37" ht="14.65" customHeight="1" x14ac:dyDescent="0.25">
      <c r="A899" s="39"/>
      <c r="B899" s="128">
        <v>52999105000108</v>
      </c>
      <c r="C899" s="124" t="s">
        <v>8525</v>
      </c>
      <c r="D899" s="121"/>
      <c r="E899" s="125" t="s">
        <v>8406</v>
      </c>
      <c r="F899" s="125" t="s">
        <v>160</v>
      </c>
      <c r="G899" s="125" t="s">
        <v>3305</v>
      </c>
      <c r="H899" s="126">
        <v>1</v>
      </c>
      <c r="I899" s="126">
        <v>1</v>
      </c>
      <c r="J899" s="126">
        <v>1</v>
      </c>
      <c r="K899" s="125" t="s">
        <v>7732</v>
      </c>
      <c r="L899" s="125" t="s">
        <v>210</v>
      </c>
      <c r="M899" s="152">
        <v>3.8E-3</v>
      </c>
      <c r="N899" s="127">
        <v>1</v>
      </c>
      <c r="O899" s="154">
        <v>45261</v>
      </c>
      <c r="P899" s="152">
        <v>2.2354841422999996E-2</v>
      </c>
      <c r="Q899" s="152">
        <v>6.1620190637999998E-2</v>
      </c>
      <c r="R899" s="152">
        <v>8.2719479044999988E-2</v>
      </c>
      <c r="S899" s="152" t="s">
        <v>44</v>
      </c>
      <c r="T899" s="152" t="s">
        <v>44</v>
      </c>
      <c r="U899" s="152">
        <v>2.1171799453000002</v>
      </c>
      <c r="V899" s="152">
        <v>1.5105253246000001</v>
      </c>
      <c r="W899" s="152">
        <v>0.72165833585000005</v>
      </c>
      <c r="X899" s="152" t="s">
        <v>44</v>
      </c>
      <c r="Y899" s="152" t="s">
        <v>44</v>
      </c>
      <c r="Z899" s="152">
        <v>4.1878785886000004E-2</v>
      </c>
      <c r="AA899" s="152">
        <v>3.6279115809E-2</v>
      </c>
      <c r="AB899" s="175">
        <v>-0.66637865396999996</v>
      </c>
      <c r="AC899" s="174">
        <v>-0.96069359934999998</v>
      </c>
      <c r="AD899" s="152">
        <v>-3.4964129076000001E-2</v>
      </c>
      <c r="AE899" s="152">
        <v>-3.4964129076000001E-2</v>
      </c>
      <c r="AF899" s="178">
        <v>1.1064057</v>
      </c>
      <c r="AG899" s="177">
        <v>29729.4123</v>
      </c>
      <c r="AH899" s="177">
        <v>5602.1537500000004</v>
      </c>
      <c r="AI899" s="127">
        <v>0.69269783042999999</v>
      </c>
      <c r="AJ899" s="127">
        <v>2.0454769972000002E-2</v>
      </c>
      <c r="AK899" s="127">
        <v>0</v>
      </c>
    </row>
    <row r="900" spans="1:37" ht="14.65" customHeight="1" x14ac:dyDescent="0.25">
      <c r="A900" s="39"/>
      <c r="B900" s="128">
        <v>48573062000119</v>
      </c>
      <c r="C900" s="124" t="s">
        <v>8526</v>
      </c>
      <c r="D900" s="121"/>
      <c r="E900" s="125" t="s">
        <v>8527</v>
      </c>
      <c r="F900" s="125" t="s">
        <v>160</v>
      </c>
      <c r="G900" s="125" t="s">
        <v>3305</v>
      </c>
      <c r="H900" s="126">
        <v>1</v>
      </c>
      <c r="I900" s="126">
        <v>1</v>
      </c>
      <c r="J900" s="126">
        <v>1</v>
      </c>
      <c r="K900" s="125" t="s">
        <v>219</v>
      </c>
      <c r="L900" s="125" t="s">
        <v>3251</v>
      </c>
      <c r="M900" s="152">
        <v>4.6999999999999993E-3</v>
      </c>
      <c r="N900" s="127" t="s">
        <v>44</v>
      </c>
      <c r="O900" s="154">
        <v>44907</v>
      </c>
      <c r="P900" s="152">
        <v>1.1251715631999998E-2</v>
      </c>
      <c r="Q900" s="152">
        <v>4.2150907305999998E-2</v>
      </c>
      <c r="R900" s="152">
        <v>0.12474048353</v>
      </c>
      <c r="S900" s="152">
        <v>0.30354184039999998</v>
      </c>
      <c r="T900" s="152" t="s">
        <v>44</v>
      </c>
      <c r="U900" s="152">
        <v>1.065626288</v>
      </c>
      <c r="V900" s="152">
        <v>1.0332654325999999</v>
      </c>
      <c r="W900" s="152">
        <v>1.0882564881000001</v>
      </c>
      <c r="X900" s="152">
        <v>1.2049964861</v>
      </c>
      <c r="Y900" s="152" t="s">
        <v>44</v>
      </c>
      <c r="Z900" s="152">
        <v>3.2308551273000003E-3</v>
      </c>
      <c r="AA900" s="152">
        <v>4.2942731751E-3</v>
      </c>
      <c r="AB900" s="175">
        <v>2.8611285030000002</v>
      </c>
      <c r="AC900" s="174">
        <v>4.0830522673000003</v>
      </c>
      <c r="AD900" s="152">
        <v>-7.2670880519000002E-4</v>
      </c>
      <c r="AE900" s="152">
        <v>-7.2670880519000002E-4</v>
      </c>
      <c r="AF900" s="178">
        <v>1.3684326616</v>
      </c>
      <c r="AG900" s="177">
        <v>200342.79483</v>
      </c>
      <c r="AH900" s="177">
        <v>29219.280780000001</v>
      </c>
      <c r="AI900" s="127">
        <v>0</v>
      </c>
      <c r="AJ900" s="127">
        <v>0.89965607417000004</v>
      </c>
      <c r="AK900" s="127">
        <v>0</v>
      </c>
    </row>
    <row r="901" spans="1:37" ht="14.65" customHeight="1" x14ac:dyDescent="0.25">
      <c r="A901" s="39"/>
      <c r="B901" s="128">
        <v>42550188000191</v>
      </c>
      <c r="C901" s="124" t="s">
        <v>8528</v>
      </c>
      <c r="D901" s="121"/>
      <c r="E901" s="125" t="s">
        <v>8527</v>
      </c>
      <c r="F901" s="125" t="s">
        <v>160</v>
      </c>
      <c r="G901" s="125" t="s">
        <v>4760</v>
      </c>
      <c r="H901" s="126">
        <v>1</v>
      </c>
      <c r="I901" s="126">
        <v>1</v>
      </c>
      <c r="J901" s="126">
        <v>1</v>
      </c>
      <c r="K901" s="125" t="s">
        <v>211</v>
      </c>
      <c r="L901" s="125" t="s">
        <v>211</v>
      </c>
      <c r="M901" s="152">
        <v>1.7000000000000001E-3</v>
      </c>
      <c r="N901" s="127" t="s">
        <v>8529</v>
      </c>
      <c r="O901" s="154">
        <v>44449</v>
      </c>
      <c r="P901" s="152">
        <v>1.0566513974E-2</v>
      </c>
      <c r="Q901" s="152">
        <v>4.1676305350999997E-2</v>
      </c>
      <c r="R901" s="152">
        <v>0.1185727506</v>
      </c>
      <c r="S901" s="152">
        <v>0.26768556698000001</v>
      </c>
      <c r="T901" s="152">
        <v>0.45139847369000002</v>
      </c>
      <c r="U901" s="152">
        <v>1.0007322823</v>
      </c>
      <c r="V901" s="152">
        <v>1.0216312869999999</v>
      </c>
      <c r="W901" s="152">
        <v>1.0344481719</v>
      </c>
      <c r="X901" s="152">
        <v>1.0626547139</v>
      </c>
      <c r="Y901" s="152">
        <v>1.0762320633</v>
      </c>
      <c r="Z901" s="152">
        <v>1.3088828612000001E-3</v>
      </c>
      <c r="AA901" s="152">
        <v>4.6093778252999998E-3</v>
      </c>
      <c r="AB901" s="175">
        <v>3.0756751928999999</v>
      </c>
      <c r="AC901" s="174">
        <v>1.9026385613000001</v>
      </c>
      <c r="AD901" s="152">
        <v>0</v>
      </c>
      <c r="AE901" s="152">
        <v>-4.9444167912000001E-4</v>
      </c>
      <c r="AF901" s="178">
        <v>1.545559822</v>
      </c>
      <c r="AG901" s="177">
        <v>783792.27991000004</v>
      </c>
      <c r="AH901" s="177">
        <v>-47564.800230000001</v>
      </c>
      <c r="AI901" s="127">
        <v>0</v>
      </c>
      <c r="AJ901" s="127">
        <v>0.19692224571</v>
      </c>
      <c r="AK901" s="127">
        <v>0</v>
      </c>
    </row>
    <row r="902" spans="1:37" ht="14.65" customHeight="1" x14ac:dyDescent="0.25">
      <c r="A902" s="39"/>
      <c r="B902" s="128">
        <v>32238591000126</v>
      </c>
      <c r="C902" s="124" t="s">
        <v>8530</v>
      </c>
      <c r="D902" s="121" t="s">
        <v>3274</v>
      </c>
      <c r="E902" s="125" t="s">
        <v>8531</v>
      </c>
      <c r="F902" s="125" t="s">
        <v>160</v>
      </c>
      <c r="G902" s="125" t="s">
        <v>3305</v>
      </c>
      <c r="H902" s="126">
        <v>25000</v>
      </c>
      <c r="I902" s="126">
        <v>5000</v>
      </c>
      <c r="J902" s="126">
        <v>10000</v>
      </c>
      <c r="K902" s="125" t="s">
        <v>7681</v>
      </c>
      <c r="L902" s="125" t="s">
        <v>8438</v>
      </c>
      <c r="M902" s="152">
        <v>5.0000000000000001E-3</v>
      </c>
      <c r="N902" s="127" t="s">
        <v>44</v>
      </c>
      <c r="O902" s="154">
        <v>43557</v>
      </c>
      <c r="P902" s="152">
        <v>1.1046136854999999E-2</v>
      </c>
      <c r="Q902" s="152">
        <v>4.9807001177999993E-2</v>
      </c>
      <c r="R902" s="152">
        <v>0.15321468635000002</v>
      </c>
      <c r="S902" s="152">
        <v>0.30089419714000004</v>
      </c>
      <c r="T902" s="152">
        <v>0.46501523751000001</v>
      </c>
      <c r="U902" s="152">
        <v>1.0461563549999999</v>
      </c>
      <c r="V902" s="152">
        <v>1.2209429384000001</v>
      </c>
      <c r="W902" s="152">
        <v>1.3366701151</v>
      </c>
      <c r="X902" s="152">
        <v>1.1944859059999999</v>
      </c>
      <c r="Y902" s="152">
        <v>1.1086973876000001</v>
      </c>
      <c r="Z902" s="152">
        <v>3.3651886409999999E-3</v>
      </c>
      <c r="AA902" s="152">
        <v>6.8084380660999996E-3</v>
      </c>
      <c r="AB902" s="175">
        <v>10.332225344999999</v>
      </c>
      <c r="AC902" s="174">
        <v>3.1359998404999998</v>
      </c>
      <c r="AD902" s="152">
        <v>-2.3681117779000003E-4</v>
      </c>
      <c r="AE902" s="152">
        <v>-3.9234433827999996E-3</v>
      </c>
      <c r="AF902" s="178">
        <v>1.8605087</v>
      </c>
      <c r="AG902" s="177">
        <v>26156.92728</v>
      </c>
      <c r="AH902" s="177">
        <v>8278.6010100000003</v>
      </c>
      <c r="AI902" s="127">
        <v>7.5825804650000009E-2</v>
      </c>
      <c r="AJ902" s="127">
        <v>0.37156632780999999</v>
      </c>
      <c r="AK902" s="127">
        <v>0</v>
      </c>
    </row>
    <row r="903" spans="1:37" ht="14.65" customHeight="1" x14ac:dyDescent="0.25">
      <c r="A903" s="39"/>
      <c r="B903" s="128">
        <v>34258697000117</v>
      </c>
      <c r="C903" s="124" t="s">
        <v>8532</v>
      </c>
      <c r="D903" s="121" t="s">
        <v>3310</v>
      </c>
      <c r="E903" s="125" t="s">
        <v>7612</v>
      </c>
      <c r="F903" s="125" t="s">
        <v>112</v>
      </c>
      <c r="G903" s="125" t="s">
        <v>113</v>
      </c>
      <c r="H903" s="126" t="s">
        <v>44</v>
      </c>
      <c r="I903" s="126" t="s">
        <v>44</v>
      </c>
      <c r="J903" s="126" t="s">
        <v>44</v>
      </c>
      <c r="K903" s="125" t="s">
        <v>218</v>
      </c>
      <c r="L903" s="125" t="s">
        <v>217</v>
      </c>
      <c r="M903" s="152">
        <v>1.5E-3</v>
      </c>
      <c r="N903" s="127" t="s">
        <v>44</v>
      </c>
      <c r="O903" s="154">
        <v>43717</v>
      </c>
      <c r="P903" s="152">
        <v>0.14171567740000002</v>
      </c>
      <c r="Q903" s="152">
        <v>0.24489431578000001</v>
      </c>
      <c r="R903" s="152">
        <v>0.10424079097</v>
      </c>
      <c r="S903" s="152">
        <v>0.32367428521000002</v>
      </c>
      <c r="T903" s="152">
        <v>0.22638223400000002</v>
      </c>
      <c r="U903" s="152">
        <v>13.421593312000001</v>
      </c>
      <c r="V903" s="152">
        <v>6.0032119669999995</v>
      </c>
      <c r="W903" s="152">
        <v>0.90941379959000002</v>
      </c>
      <c r="X903" s="152">
        <v>1.2849180061000001</v>
      </c>
      <c r="Y903" s="152">
        <v>0.53974444531999999</v>
      </c>
      <c r="Z903" s="152">
        <v>0.20351369522999999</v>
      </c>
      <c r="AA903" s="152">
        <v>0.27604943030000001</v>
      </c>
      <c r="AB903" s="175">
        <v>5.5899712746000002E-2</v>
      </c>
      <c r="AC903" s="174">
        <v>0.17231918189000001</v>
      </c>
      <c r="AD903" s="152">
        <v>-0.227032016</v>
      </c>
      <c r="AE903" s="152">
        <v>-0.45986728229999996</v>
      </c>
      <c r="AF903" s="178">
        <v>2.1344821</v>
      </c>
      <c r="AG903" s="177">
        <v>687179.57180999999</v>
      </c>
      <c r="AH903" s="177">
        <v>12010.001700000001</v>
      </c>
      <c r="AI903" s="127">
        <v>0</v>
      </c>
      <c r="AJ903" s="127">
        <v>0</v>
      </c>
      <c r="AK903" s="127">
        <v>0.12692228839</v>
      </c>
    </row>
    <row r="904" spans="1:37" ht="14.65" customHeight="1" x14ac:dyDescent="0.25">
      <c r="A904" s="39"/>
      <c r="B904" s="128">
        <v>34979903000188</v>
      </c>
      <c r="C904" s="124" t="s">
        <v>8533</v>
      </c>
      <c r="D904" s="121"/>
      <c r="E904" s="125" t="s">
        <v>7985</v>
      </c>
      <c r="F904" s="125" t="s">
        <v>112</v>
      </c>
      <c r="G904" s="125" t="s">
        <v>4570</v>
      </c>
      <c r="H904" s="126">
        <v>100000</v>
      </c>
      <c r="I904" s="126">
        <v>100000</v>
      </c>
      <c r="J904" s="126">
        <v>100000</v>
      </c>
      <c r="K904" s="125" t="s">
        <v>8128</v>
      </c>
      <c r="L904" s="125" t="s">
        <v>8093</v>
      </c>
      <c r="M904" s="152">
        <v>2.5999999999999999E-3</v>
      </c>
      <c r="N904" s="127" t="s">
        <v>44</v>
      </c>
      <c r="O904" s="154">
        <v>43881</v>
      </c>
      <c r="P904" s="152">
        <v>4.1443480162000002E-2</v>
      </c>
      <c r="Q904" s="152">
        <v>0.14111188675</v>
      </c>
      <c r="R904" s="152">
        <v>0.28599460073999999</v>
      </c>
      <c r="S904" s="152">
        <v>0.66037280882000005</v>
      </c>
      <c r="T904" s="152">
        <v>0.90457148396999998</v>
      </c>
      <c r="U904" s="152">
        <v>3.9250247138999996</v>
      </c>
      <c r="V904" s="152">
        <v>3.4591434455000001</v>
      </c>
      <c r="W904" s="152">
        <v>2.4950639197999998</v>
      </c>
      <c r="X904" s="152">
        <v>2.6215394658999998</v>
      </c>
      <c r="Y904" s="152">
        <v>2.1566950076000002</v>
      </c>
      <c r="Z904" s="152">
        <v>0.20529007557000001</v>
      </c>
      <c r="AA904" s="152">
        <v>0.17242843988000001</v>
      </c>
      <c r="AB904" s="175">
        <v>0.87498630761999996</v>
      </c>
      <c r="AC904" s="174">
        <v>0.60698098690000002</v>
      </c>
      <c r="AD904" s="152">
        <v>-9.8166396487000013E-2</v>
      </c>
      <c r="AE904" s="152">
        <v>-0.1958213</v>
      </c>
      <c r="AF904" s="178">
        <v>2.4154421208999999</v>
      </c>
      <c r="AG904" s="177">
        <v>325019.21971999999</v>
      </c>
      <c r="AH904" s="177">
        <v>50447.779269999999</v>
      </c>
      <c r="AI904" s="127">
        <v>0</v>
      </c>
      <c r="AJ904" s="127">
        <v>0</v>
      </c>
      <c r="AK904" s="127">
        <v>0.98150790994999992</v>
      </c>
    </row>
    <row r="905" spans="1:37" ht="14.65" customHeight="1" x14ac:dyDescent="0.25">
      <c r="A905" s="39"/>
      <c r="B905" s="128">
        <v>54741044000100</v>
      </c>
      <c r="C905" s="124" t="s">
        <v>8533</v>
      </c>
      <c r="D905" s="121"/>
      <c r="E905" s="125" t="s">
        <v>7985</v>
      </c>
      <c r="F905" s="125" t="s">
        <v>112</v>
      </c>
      <c r="G905" s="125" t="s">
        <v>4570</v>
      </c>
      <c r="H905" s="126">
        <v>5000</v>
      </c>
      <c r="I905" s="126">
        <v>5000</v>
      </c>
      <c r="J905" s="126">
        <v>5000</v>
      </c>
      <c r="K905" s="125" t="s">
        <v>8128</v>
      </c>
      <c r="L905" s="125" t="s">
        <v>8093</v>
      </c>
      <c r="M905" s="152">
        <v>8.0000000000000002E-3</v>
      </c>
      <c r="N905" s="127" t="s">
        <v>44</v>
      </c>
      <c r="O905" s="154">
        <v>45405</v>
      </c>
      <c r="P905" s="152">
        <v>2.1875449613E-2</v>
      </c>
      <c r="Q905" s="152">
        <v>2.1078706512999999E-2</v>
      </c>
      <c r="R905" s="152">
        <v>0.31245534224999999</v>
      </c>
      <c r="S905" s="152" t="s">
        <v>44</v>
      </c>
      <c r="T905" s="152" t="s">
        <v>44</v>
      </c>
      <c r="U905" s="152">
        <v>2.0717777566</v>
      </c>
      <c r="V905" s="152">
        <v>0.51671245527999998</v>
      </c>
      <c r="W905" s="152">
        <v>2.7259117794000001</v>
      </c>
      <c r="X905" s="152" t="s">
        <v>44</v>
      </c>
      <c r="Y905" s="152" t="s">
        <v>44</v>
      </c>
      <c r="Z905" s="152">
        <v>0.18011238894000001</v>
      </c>
      <c r="AA905" s="152">
        <v>0.17924684969000002</v>
      </c>
      <c r="AB905" s="175">
        <v>1.0970563681000001</v>
      </c>
      <c r="AC905" s="174">
        <v>1.0904083157</v>
      </c>
      <c r="AD905" s="152">
        <v>-6.8601940011000007E-2</v>
      </c>
      <c r="AE905" s="152">
        <v>-6.8601940011000007E-2</v>
      </c>
      <c r="AF905" s="178">
        <v>1.3172052493999999</v>
      </c>
      <c r="AG905" s="177">
        <v>15131.09266</v>
      </c>
      <c r="AH905" s="177">
        <v>7252.8814700000003</v>
      </c>
      <c r="AI905" s="127">
        <v>0</v>
      </c>
      <c r="AJ905" s="127">
        <v>0</v>
      </c>
      <c r="AK905" s="127">
        <v>0.9838129981599999</v>
      </c>
    </row>
    <row r="906" spans="1:37" ht="14.65" customHeight="1" x14ac:dyDescent="0.25">
      <c r="A906" s="39"/>
      <c r="B906" s="128">
        <v>21689246000192</v>
      </c>
      <c r="C906" s="124" t="s">
        <v>8534</v>
      </c>
      <c r="D906" s="121" t="s">
        <v>3274</v>
      </c>
      <c r="E906" s="125" t="s">
        <v>4891</v>
      </c>
      <c r="F906" s="125" t="s">
        <v>112</v>
      </c>
      <c r="G906" s="125" t="s">
        <v>113</v>
      </c>
      <c r="H906" s="126">
        <v>1000</v>
      </c>
      <c r="I906" s="126">
        <v>1000</v>
      </c>
      <c r="J906" s="126">
        <v>1000</v>
      </c>
      <c r="K906" s="125" t="s">
        <v>7743</v>
      </c>
      <c r="L906" s="125" t="s">
        <v>8093</v>
      </c>
      <c r="M906" s="152">
        <v>1.8700000000000001E-2</v>
      </c>
      <c r="N906" s="127" t="s">
        <v>8535</v>
      </c>
      <c r="O906" s="154">
        <v>42086</v>
      </c>
      <c r="P906" s="152">
        <v>6.6288339222000002E-3</v>
      </c>
      <c r="Q906" s="152">
        <v>-4.6039355875999999E-2</v>
      </c>
      <c r="R906" s="152">
        <v>0.14522883071000001</v>
      </c>
      <c r="S906" s="152">
        <v>0.66052709306000001</v>
      </c>
      <c r="T906" s="152">
        <v>0.7467457728700001</v>
      </c>
      <c r="U906" s="152">
        <v>0.62780289847000004</v>
      </c>
      <c r="V906" s="152">
        <v>-1.1285848398</v>
      </c>
      <c r="W906" s="152">
        <v>1.2670001975</v>
      </c>
      <c r="X906" s="152">
        <v>2.6221519414999999</v>
      </c>
      <c r="Y906" s="152">
        <v>1.7804042122000001</v>
      </c>
      <c r="Z906" s="152">
        <v>0.21752956538999998</v>
      </c>
      <c r="AA906" s="152">
        <v>0.23080345243</v>
      </c>
      <c r="AB906" s="175">
        <v>0.23923519187</v>
      </c>
      <c r="AC906" s="174">
        <v>0.54118070653999995</v>
      </c>
      <c r="AD906" s="152">
        <v>-0.22548979298999999</v>
      </c>
      <c r="AE906" s="152">
        <v>-0.46102129468000003</v>
      </c>
      <c r="AF906" s="178">
        <v>6.1178264999999996</v>
      </c>
      <c r="AG906" s="177">
        <v>221909.72928999999</v>
      </c>
      <c r="AH906" s="177">
        <v>-5154.0724700999999</v>
      </c>
      <c r="AI906" s="127">
        <v>0</v>
      </c>
      <c r="AJ906" s="127">
        <v>0</v>
      </c>
      <c r="AK906" s="127">
        <v>0.20221251251999997</v>
      </c>
    </row>
    <row r="907" spans="1:37" ht="14.65" customHeight="1" x14ac:dyDescent="0.25">
      <c r="A907" s="39"/>
      <c r="B907" s="128">
        <v>52217086000102</v>
      </c>
      <c r="C907" s="124" t="s">
        <v>8536</v>
      </c>
      <c r="D907" s="121"/>
      <c r="E907" s="125" t="s">
        <v>4891</v>
      </c>
      <c r="F907" s="125" t="s">
        <v>112</v>
      </c>
      <c r="G907" s="125" t="s">
        <v>113</v>
      </c>
      <c r="H907" s="126">
        <v>1000</v>
      </c>
      <c r="I907" s="126">
        <v>100</v>
      </c>
      <c r="J907" s="126">
        <v>1000</v>
      </c>
      <c r="K907" s="125" t="s">
        <v>210</v>
      </c>
      <c r="L907" s="125" t="s">
        <v>3314</v>
      </c>
      <c r="M907" s="152">
        <v>0.01</v>
      </c>
      <c r="N907" s="127" t="s">
        <v>8537</v>
      </c>
      <c r="O907" s="154">
        <v>45230</v>
      </c>
      <c r="P907" s="152">
        <v>2.4567132796E-2</v>
      </c>
      <c r="Q907" s="152">
        <v>2.3713230511999998E-3</v>
      </c>
      <c r="R907" s="152">
        <v>0.14549745529999999</v>
      </c>
      <c r="S907" s="152" t="s">
        <v>44</v>
      </c>
      <c r="T907" s="152" t="s">
        <v>44</v>
      </c>
      <c r="U907" s="152">
        <v>2.3267014013999998</v>
      </c>
      <c r="V907" s="152">
        <v>5.8129380720999997E-2</v>
      </c>
      <c r="W907" s="152">
        <v>1.2693437224999999</v>
      </c>
      <c r="X907" s="152" t="s">
        <v>44</v>
      </c>
      <c r="Y907" s="152" t="s">
        <v>44</v>
      </c>
      <c r="Z907" s="152">
        <v>0.13199889224</v>
      </c>
      <c r="AA907" s="152">
        <v>0.11380831028999999</v>
      </c>
      <c r="AB907" s="175">
        <v>0.27764817180000001</v>
      </c>
      <c r="AC907" s="174">
        <v>0.64129375624999996</v>
      </c>
      <c r="AD907" s="152">
        <v>-0.13120801463999998</v>
      </c>
      <c r="AE907" s="152">
        <v>-0.13120801463999998</v>
      </c>
      <c r="AF907" s="178">
        <v>129.25328500000001</v>
      </c>
      <c r="AG907" s="177">
        <v>29400.558590000001</v>
      </c>
      <c r="AH907" s="177">
        <v>10485.588400000001</v>
      </c>
      <c r="AI907" s="127">
        <v>0</v>
      </c>
      <c r="AJ907" s="127">
        <v>0</v>
      </c>
      <c r="AK907" s="127">
        <v>0.13961438356</v>
      </c>
    </row>
    <row r="908" spans="1:37" ht="14.65" customHeight="1" x14ac:dyDescent="0.25">
      <c r="A908" s="39"/>
      <c r="B908" s="128">
        <v>47756349000111</v>
      </c>
      <c r="C908" s="124" t="s">
        <v>8538</v>
      </c>
      <c r="D908" s="121"/>
      <c r="E908" s="125" t="s">
        <v>4891</v>
      </c>
      <c r="F908" s="125" t="s">
        <v>112</v>
      </c>
      <c r="G908" s="125" t="s">
        <v>113</v>
      </c>
      <c r="H908" s="126">
        <v>1000</v>
      </c>
      <c r="I908" s="126">
        <v>100</v>
      </c>
      <c r="J908" s="126">
        <v>1000</v>
      </c>
      <c r="K908" s="125" t="s">
        <v>7743</v>
      </c>
      <c r="L908" s="125" t="s">
        <v>8093</v>
      </c>
      <c r="M908" s="152">
        <v>1.8700000000000001E-2</v>
      </c>
      <c r="N908" s="127" t="s">
        <v>44</v>
      </c>
      <c r="O908" s="154">
        <v>44825</v>
      </c>
      <c r="P908" s="152">
        <v>6.6202486431999998E-3</v>
      </c>
      <c r="Q908" s="152">
        <v>-3.9527698862999998E-2</v>
      </c>
      <c r="R908" s="152">
        <v>0.14935011693</v>
      </c>
      <c r="S908" s="152">
        <v>0.62028952947999993</v>
      </c>
      <c r="T908" s="152" t="s">
        <v>44</v>
      </c>
      <c r="U908" s="152">
        <v>0.62698980478999999</v>
      </c>
      <c r="V908" s="152">
        <v>-0.96896146439999997</v>
      </c>
      <c r="W908" s="152">
        <v>1.3029549761000001</v>
      </c>
      <c r="X908" s="152">
        <v>2.4624173801000002</v>
      </c>
      <c r="Y908" s="152" t="s">
        <v>44</v>
      </c>
      <c r="Z908" s="152">
        <v>0.21547189743</v>
      </c>
      <c r="AA908" s="152">
        <v>0.19659491874000001</v>
      </c>
      <c r="AB908" s="175">
        <v>0.25684788822999999</v>
      </c>
      <c r="AC908" s="174">
        <v>0.78413640410999996</v>
      </c>
      <c r="AD908" s="152">
        <v>-0.22162938359999998</v>
      </c>
      <c r="AE908" s="152">
        <v>-0.22162938359999998</v>
      </c>
      <c r="AF908" s="178">
        <v>186.39008720000001</v>
      </c>
      <c r="AG908" s="177">
        <v>116187.66015</v>
      </c>
      <c r="AH908" s="177">
        <v>26373.833750000002</v>
      </c>
      <c r="AI908" s="127">
        <v>0</v>
      </c>
      <c r="AJ908" s="127">
        <v>0</v>
      </c>
      <c r="AK908" s="127">
        <v>0.20228019405</v>
      </c>
    </row>
    <row r="909" spans="1:37" ht="14.65" customHeight="1" x14ac:dyDescent="0.25">
      <c r="A909" s="39"/>
      <c r="B909" s="128">
        <v>54373935000142</v>
      </c>
      <c r="C909" s="124" t="s">
        <v>8539</v>
      </c>
      <c r="D909" s="121"/>
      <c r="E909" s="125" t="s">
        <v>8540</v>
      </c>
      <c r="F909" s="125" t="s">
        <v>112</v>
      </c>
      <c r="G909" s="125" t="s">
        <v>4570</v>
      </c>
      <c r="H909" s="126" t="s">
        <v>44</v>
      </c>
      <c r="I909" s="126" t="s">
        <v>44</v>
      </c>
      <c r="J909" s="126" t="s">
        <v>44</v>
      </c>
      <c r="K909" s="125" t="s">
        <v>3312</v>
      </c>
      <c r="L909" s="125" t="s">
        <v>3362</v>
      </c>
      <c r="M909" s="152">
        <v>2.3999999999999998E-3</v>
      </c>
      <c r="N909" s="127" t="s">
        <v>8541</v>
      </c>
      <c r="O909" s="154">
        <v>45408</v>
      </c>
      <c r="P909" s="152">
        <v>7.4056703847999991E-2</v>
      </c>
      <c r="Q909" s="152">
        <v>0.13206128781000001</v>
      </c>
      <c r="R909" s="152">
        <v>8.4436106108000009E-2</v>
      </c>
      <c r="S909" s="152" t="s">
        <v>44</v>
      </c>
      <c r="T909" s="152" t="s">
        <v>44</v>
      </c>
      <c r="U909" s="152">
        <v>7.0137544360000001</v>
      </c>
      <c r="V909" s="152">
        <v>3.2372817673999998</v>
      </c>
      <c r="W909" s="152">
        <v>0.73663447258999992</v>
      </c>
      <c r="X909" s="152" t="s">
        <v>44</v>
      </c>
      <c r="Y909" s="152" t="s">
        <v>44</v>
      </c>
      <c r="Z909" s="152">
        <v>0.12838173037</v>
      </c>
      <c r="AA909" s="152">
        <v>0.12804512203999999</v>
      </c>
      <c r="AB909" s="175">
        <v>-0.14908303501</v>
      </c>
      <c r="AC909" s="174">
        <v>-0.20171783965000001</v>
      </c>
      <c r="AD909" s="152">
        <v>-0.107966125</v>
      </c>
      <c r="AE909" s="152">
        <v>-0.107966125</v>
      </c>
      <c r="AF909" s="178">
        <v>1.0776876838</v>
      </c>
      <c r="AG909" s="177">
        <v>20620.32243</v>
      </c>
      <c r="AH909" s="177">
        <v>-3117.6954000000001</v>
      </c>
      <c r="AI909" s="127">
        <v>4.5110844993000001E-3</v>
      </c>
      <c r="AJ909" s="127">
        <v>0</v>
      </c>
      <c r="AK909" s="127">
        <v>0.13192510414</v>
      </c>
    </row>
    <row r="910" spans="1:37" ht="14.65" customHeight="1" x14ac:dyDescent="0.25">
      <c r="A910" s="39"/>
      <c r="B910" s="128">
        <v>55216276000101</v>
      </c>
      <c r="C910" s="124" t="s">
        <v>8542</v>
      </c>
      <c r="D910" s="121"/>
      <c r="E910" s="125" t="s">
        <v>8423</v>
      </c>
      <c r="F910" s="125" t="s">
        <v>112</v>
      </c>
      <c r="G910" s="125" t="s">
        <v>113</v>
      </c>
      <c r="H910" s="126">
        <v>1000</v>
      </c>
      <c r="I910" s="126">
        <v>1000</v>
      </c>
      <c r="J910" s="126">
        <v>1000</v>
      </c>
      <c r="K910" s="125" t="s">
        <v>210</v>
      </c>
      <c r="L910" s="125" t="s">
        <v>3314</v>
      </c>
      <c r="M910" s="152">
        <v>0.02</v>
      </c>
      <c r="N910" s="127" t="s">
        <v>44</v>
      </c>
      <c r="O910" s="154">
        <v>45520</v>
      </c>
      <c r="P910" s="152">
        <v>4.8592269683999996E-2</v>
      </c>
      <c r="Q910" s="152">
        <v>9.3059752164000004E-2</v>
      </c>
      <c r="R910" s="152" t="s">
        <v>44</v>
      </c>
      <c r="S910" s="152" t="s">
        <v>44</v>
      </c>
      <c r="T910" s="152" t="s">
        <v>44</v>
      </c>
      <c r="U910" s="152">
        <v>4.6020715120000002</v>
      </c>
      <c r="V910" s="152">
        <v>2.2812183944000002</v>
      </c>
      <c r="W910" s="152" t="s">
        <v>44</v>
      </c>
      <c r="X910" s="152" t="s">
        <v>44</v>
      </c>
      <c r="Y910" s="152" t="s">
        <v>44</v>
      </c>
      <c r="Z910" s="152" t="s">
        <v>44</v>
      </c>
      <c r="AA910" s="152">
        <v>0.17895420337000001</v>
      </c>
      <c r="AB910" s="175" t="s">
        <v>44</v>
      </c>
      <c r="AC910" s="174">
        <v>0.16742941459999999</v>
      </c>
      <c r="AD910" s="152">
        <v>-0.11341514545</v>
      </c>
      <c r="AE910" s="152">
        <v>-0.11341514545</v>
      </c>
      <c r="AF910" s="178">
        <v>14.48553774</v>
      </c>
      <c r="AG910" s="177">
        <v>15093.520490000001</v>
      </c>
      <c r="AH910" s="177">
        <v>1671.23848</v>
      </c>
      <c r="AI910" s="127">
        <v>0</v>
      </c>
      <c r="AJ910" s="127">
        <v>0</v>
      </c>
      <c r="AK910" s="127">
        <v>0</v>
      </c>
    </row>
    <row r="911" spans="1:37" ht="14.65" customHeight="1" x14ac:dyDescent="0.25">
      <c r="A911" s="39"/>
      <c r="B911" s="128">
        <v>43917039000180</v>
      </c>
      <c r="C911" s="124" t="s">
        <v>8543</v>
      </c>
      <c r="D911" s="121"/>
      <c r="E911" s="125" t="s">
        <v>8544</v>
      </c>
      <c r="F911" s="125" t="s">
        <v>112</v>
      </c>
      <c r="G911" s="125" t="s">
        <v>113</v>
      </c>
      <c r="H911" s="126">
        <v>500</v>
      </c>
      <c r="I911" s="126">
        <v>500</v>
      </c>
      <c r="J911" s="126">
        <v>500</v>
      </c>
      <c r="K911" s="125" t="s">
        <v>210</v>
      </c>
      <c r="L911" s="125" t="s">
        <v>3314</v>
      </c>
      <c r="M911" s="152">
        <v>1.8000000000000002E-2</v>
      </c>
      <c r="N911" s="127" t="s">
        <v>44</v>
      </c>
      <c r="O911" s="154">
        <v>44530</v>
      </c>
      <c r="P911" s="152">
        <v>0.130742734</v>
      </c>
      <c r="Q911" s="152">
        <v>0.22043454772000001</v>
      </c>
      <c r="R911" s="152">
        <v>0.13974454767</v>
      </c>
      <c r="S911" s="152">
        <v>0.37338027412999997</v>
      </c>
      <c r="T911" s="152">
        <v>0.31404685657000003</v>
      </c>
      <c r="U911" s="152">
        <v>12.382368954999999</v>
      </c>
      <c r="V911" s="152">
        <v>5.4036179263999999</v>
      </c>
      <c r="W911" s="152">
        <v>1.2191544105000001</v>
      </c>
      <c r="X911" s="152">
        <v>1.4822402002999999</v>
      </c>
      <c r="Y911" s="152">
        <v>0.74875595762000002</v>
      </c>
      <c r="Z911" s="152">
        <v>0.16634596818</v>
      </c>
      <c r="AA911" s="152">
        <v>0.19139615301999999</v>
      </c>
      <c r="AB911" s="175">
        <v>0.22180836245999999</v>
      </c>
      <c r="AC911" s="174">
        <v>-0.26399507549000001</v>
      </c>
      <c r="AD911" s="152">
        <v>-0.18649904794000002</v>
      </c>
      <c r="AE911" s="152">
        <v>-0.23614916178000001</v>
      </c>
      <c r="AF911" s="178">
        <v>1.1638717999999999</v>
      </c>
      <c r="AG911" s="177">
        <v>108848.75478</v>
      </c>
      <c r="AH911" s="177">
        <v>-15199.23972</v>
      </c>
      <c r="AI911" s="127">
        <v>0</v>
      </c>
      <c r="AJ911" s="127">
        <v>0</v>
      </c>
      <c r="AK911" s="127">
        <v>7.6139821726000007E-2</v>
      </c>
    </row>
    <row r="912" spans="1:37" ht="14.65" customHeight="1" x14ac:dyDescent="0.25">
      <c r="A912" s="39"/>
      <c r="B912" s="128">
        <v>43915574000100</v>
      </c>
      <c r="C912" s="124" t="s">
        <v>8543</v>
      </c>
      <c r="D912" s="121"/>
      <c r="E912" s="125" t="s">
        <v>8544</v>
      </c>
      <c r="F912" s="125" t="s">
        <v>112</v>
      </c>
      <c r="G912" s="125" t="s">
        <v>113</v>
      </c>
      <c r="H912" s="126">
        <v>500</v>
      </c>
      <c r="I912" s="126">
        <v>500</v>
      </c>
      <c r="J912" s="126">
        <v>500</v>
      </c>
      <c r="K912" s="125" t="s">
        <v>210</v>
      </c>
      <c r="L912" s="125" t="s">
        <v>3314</v>
      </c>
      <c r="M912" s="152">
        <v>1.8000000000000002E-2</v>
      </c>
      <c r="N912" s="127" t="s">
        <v>44</v>
      </c>
      <c r="O912" s="154">
        <v>44530</v>
      </c>
      <c r="P912" s="152">
        <v>0.12842666998999999</v>
      </c>
      <c r="Q912" s="152">
        <v>0.21777690523000001</v>
      </c>
      <c r="R912" s="152">
        <v>0.13872072651</v>
      </c>
      <c r="S912" s="152">
        <v>0.37193190072999999</v>
      </c>
      <c r="T912" s="152">
        <v>0.31182806598000001</v>
      </c>
      <c r="U912" s="152">
        <v>12.163019409999999</v>
      </c>
      <c r="V912" s="152">
        <v>5.3384698596</v>
      </c>
      <c r="W912" s="152">
        <v>1.2102224264000001</v>
      </c>
      <c r="X912" s="152">
        <v>1.4764904662</v>
      </c>
      <c r="Y912" s="152">
        <v>0.74346587862999991</v>
      </c>
      <c r="Z912" s="152">
        <v>0.16726878470999998</v>
      </c>
      <c r="AA912" s="152">
        <v>0.19395262979999997</v>
      </c>
      <c r="AB912" s="175">
        <v>0.21593828158</v>
      </c>
      <c r="AC912" s="174">
        <v>-0.27298869080999999</v>
      </c>
      <c r="AD912" s="152">
        <v>-0.1883852087</v>
      </c>
      <c r="AE912" s="152">
        <v>-0.24932509882000001</v>
      </c>
      <c r="AF912" s="178">
        <v>1.1518790999999999</v>
      </c>
      <c r="AG912" s="177">
        <v>31384.809229999999</v>
      </c>
      <c r="AH912" s="177">
        <v>-1402.61142</v>
      </c>
      <c r="AI912" s="127">
        <v>0</v>
      </c>
      <c r="AJ912" s="127">
        <v>0</v>
      </c>
      <c r="AK912" s="127">
        <v>7.6005666287999998E-2</v>
      </c>
    </row>
    <row r="913" spans="1:37" ht="14.65" customHeight="1" x14ac:dyDescent="0.25">
      <c r="A913" s="39"/>
      <c r="B913" s="128">
        <v>43917189000194</v>
      </c>
      <c r="C913" s="124" t="s">
        <v>8545</v>
      </c>
      <c r="D913" s="121"/>
      <c r="E913" s="125" t="s">
        <v>8544</v>
      </c>
      <c r="F913" s="125" t="s">
        <v>112</v>
      </c>
      <c r="G913" s="125" t="s">
        <v>113</v>
      </c>
      <c r="H913" s="126">
        <v>500</v>
      </c>
      <c r="I913" s="126">
        <v>500</v>
      </c>
      <c r="J913" s="126">
        <v>500</v>
      </c>
      <c r="K913" s="125" t="s">
        <v>210</v>
      </c>
      <c r="L913" s="125" t="s">
        <v>3314</v>
      </c>
      <c r="M913" s="152">
        <v>1.1000000000000001E-2</v>
      </c>
      <c r="N913" s="127" t="s">
        <v>44</v>
      </c>
      <c r="O913" s="154">
        <v>44530</v>
      </c>
      <c r="P913" s="152">
        <v>0.13136089141999999</v>
      </c>
      <c r="Q913" s="152">
        <v>0.22302982093000001</v>
      </c>
      <c r="R913" s="152">
        <v>0.14735672011000001</v>
      </c>
      <c r="S913" s="152">
        <v>0.39170221962000001</v>
      </c>
      <c r="T913" s="152">
        <v>0.34044585384000003</v>
      </c>
      <c r="U913" s="152">
        <v>12.440913341999998</v>
      </c>
      <c r="V913" s="152">
        <v>5.4672371050000006</v>
      </c>
      <c r="W913" s="152">
        <v>1.2855642545000001</v>
      </c>
      <c r="X913" s="152">
        <v>1.5549744234</v>
      </c>
      <c r="Y913" s="152">
        <v>0.81169690436999997</v>
      </c>
      <c r="Z913" s="152">
        <v>0.16745854467000001</v>
      </c>
      <c r="AA913" s="152">
        <v>0.19296283726999999</v>
      </c>
      <c r="AB913" s="175">
        <v>0.26303238723</v>
      </c>
      <c r="AC913" s="174">
        <v>-0.22128102324999999</v>
      </c>
      <c r="AD913" s="152">
        <v>-0.18683827286999999</v>
      </c>
      <c r="AE913" s="152">
        <v>-0.2308214542</v>
      </c>
      <c r="AF913" s="178">
        <v>1.1955705999999999</v>
      </c>
      <c r="AG913" s="177">
        <v>42646.59476</v>
      </c>
      <c r="AH913" s="177">
        <v>-1419.4474499999999</v>
      </c>
      <c r="AI913" s="127">
        <v>0</v>
      </c>
      <c r="AJ913" s="127">
        <v>0</v>
      </c>
      <c r="AK913" s="127">
        <v>7.6103715264000005E-2</v>
      </c>
    </row>
    <row r="914" spans="1:37" ht="14.65" customHeight="1" x14ac:dyDescent="0.25">
      <c r="A914" s="39"/>
      <c r="B914" s="128">
        <v>23907122000161</v>
      </c>
      <c r="C914" s="124" t="s">
        <v>8546</v>
      </c>
      <c r="D914" s="121"/>
      <c r="E914" s="125" t="s">
        <v>8547</v>
      </c>
      <c r="F914" s="125" t="s">
        <v>112</v>
      </c>
      <c r="G914" s="125" t="s">
        <v>113</v>
      </c>
      <c r="H914" s="126">
        <v>50000</v>
      </c>
      <c r="I914" s="126">
        <v>10000</v>
      </c>
      <c r="J914" s="126">
        <v>20000</v>
      </c>
      <c r="K914" s="125" t="s">
        <v>218</v>
      </c>
      <c r="L914" s="125" t="s">
        <v>217</v>
      </c>
      <c r="M914" s="152">
        <v>1.3500000000000002E-2</v>
      </c>
      <c r="N914" s="127" t="s">
        <v>7608</v>
      </c>
      <c r="O914" s="154">
        <v>42473</v>
      </c>
      <c r="P914" s="152">
        <v>0.14302792672</v>
      </c>
      <c r="Q914" s="152">
        <v>0.24232899872000002</v>
      </c>
      <c r="R914" s="152">
        <v>0.13419881199</v>
      </c>
      <c r="S914" s="152">
        <v>0.40523594090999998</v>
      </c>
      <c r="T914" s="152">
        <v>0.30479025792000003</v>
      </c>
      <c r="U914" s="152">
        <v>13.545873681</v>
      </c>
      <c r="V914" s="152">
        <v>5.9403271179999999</v>
      </c>
      <c r="W914" s="152">
        <v>1.1707725006</v>
      </c>
      <c r="X914" s="152">
        <v>1.6087004157000002</v>
      </c>
      <c r="Y914" s="152">
        <v>0.72668621469000005</v>
      </c>
      <c r="Z914" s="152">
        <v>0.18784597445999998</v>
      </c>
      <c r="AA914" s="152">
        <v>0.23404285009999998</v>
      </c>
      <c r="AB914" s="175">
        <v>0.19025564438000001</v>
      </c>
      <c r="AC914" s="174">
        <v>0.26065350821</v>
      </c>
      <c r="AD914" s="152">
        <v>-0.20621135618</v>
      </c>
      <c r="AE914" s="152">
        <v>-0.46968226596000001</v>
      </c>
      <c r="AF914" s="178">
        <v>289.24858246999997</v>
      </c>
      <c r="AG914" s="177">
        <v>46450.115100000003</v>
      </c>
      <c r="AH914" s="177">
        <v>-5768.5061599999999</v>
      </c>
      <c r="AI914" s="127">
        <v>0</v>
      </c>
      <c r="AJ914" s="127">
        <v>0</v>
      </c>
      <c r="AK914" s="127">
        <v>0.24061649187</v>
      </c>
    </row>
    <row r="915" spans="1:37" ht="14.65" customHeight="1" x14ac:dyDescent="0.25">
      <c r="A915" s="39"/>
      <c r="B915" s="128">
        <v>26803266000166</v>
      </c>
      <c r="C915" s="124" t="s">
        <v>8548</v>
      </c>
      <c r="D915" s="121"/>
      <c r="E915" s="125" t="s">
        <v>8547</v>
      </c>
      <c r="F915" s="125" t="s">
        <v>112</v>
      </c>
      <c r="G915" s="125" t="s">
        <v>113</v>
      </c>
      <c r="H915" s="126">
        <v>50000</v>
      </c>
      <c r="I915" s="126">
        <v>10000</v>
      </c>
      <c r="J915" s="126">
        <v>20000</v>
      </c>
      <c r="K915" s="125" t="s">
        <v>218</v>
      </c>
      <c r="L915" s="125" t="s">
        <v>217</v>
      </c>
      <c r="M915" s="152">
        <v>1.3500000000000002E-2</v>
      </c>
      <c r="N915" s="127" t="s">
        <v>7608</v>
      </c>
      <c r="O915" s="154">
        <v>42845</v>
      </c>
      <c r="P915" s="152">
        <v>0.14311960259000001</v>
      </c>
      <c r="Q915" s="152">
        <v>0.24261654928999998</v>
      </c>
      <c r="R915" s="152">
        <v>0.13477973166000001</v>
      </c>
      <c r="S915" s="152">
        <v>0.40755850934000004</v>
      </c>
      <c r="T915" s="152">
        <v>0.30736177520999997</v>
      </c>
      <c r="U915" s="152">
        <v>13.554556109</v>
      </c>
      <c r="V915" s="152">
        <v>5.9473759830999997</v>
      </c>
      <c r="W915" s="152">
        <v>1.1758405393</v>
      </c>
      <c r="X915" s="152">
        <v>1.6179205178999998</v>
      </c>
      <c r="Y915" s="152">
        <v>0.73281727079000003</v>
      </c>
      <c r="Z915" s="152">
        <v>0.18805924811999999</v>
      </c>
      <c r="AA915" s="152">
        <v>0.24390542026999998</v>
      </c>
      <c r="AB915" s="175">
        <v>0.19309160879000001</v>
      </c>
      <c r="AC915" s="174">
        <v>0.27654015758</v>
      </c>
      <c r="AD915" s="152">
        <v>-0.20650192649000002</v>
      </c>
      <c r="AE915" s="152">
        <v>-0.46969020934</v>
      </c>
      <c r="AF915" s="178">
        <v>249.00347321999999</v>
      </c>
      <c r="AG915" s="177">
        <v>208515.93788000001</v>
      </c>
      <c r="AH915" s="177">
        <v>-34411.992200000001</v>
      </c>
      <c r="AI915" s="127">
        <v>0</v>
      </c>
      <c r="AJ915" s="127">
        <v>0</v>
      </c>
      <c r="AK915" s="127">
        <v>0.24072432933000001</v>
      </c>
    </row>
    <row r="916" spans="1:37" ht="14.65" customHeight="1" x14ac:dyDescent="0.25">
      <c r="A916" s="39"/>
      <c r="B916" s="128">
        <v>58770366000120</v>
      </c>
      <c r="C916" s="124" t="s">
        <v>8549</v>
      </c>
      <c r="D916" s="121"/>
      <c r="E916" s="125" t="s">
        <v>4929</v>
      </c>
      <c r="F916" s="125" t="s">
        <v>160</v>
      </c>
      <c r="G916" s="125" t="s">
        <v>3305</v>
      </c>
      <c r="H916" s="126">
        <v>1000</v>
      </c>
      <c r="I916" s="126">
        <v>1000</v>
      </c>
      <c r="J916" s="126">
        <v>1000</v>
      </c>
      <c r="K916" s="125" t="s">
        <v>7615</v>
      </c>
      <c r="L916" s="125" t="s">
        <v>7696</v>
      </c>
      <c r="M916" s="152">
        <v>7.4999999999999997E-3</v>
      </c>
      <c r="N916" s="127" t="s">
        <v>44</v>
      </c>
      <c r="O916" s="154">
        <v>45691</v>
      </c>
      <c r="P916" s="152">
        <v>2.9001481709E-2</v>
      </c>
      <c r="Q916" s="152" t="s">
        <v>44</v>
      </c>
      <c r="R916" s="152" t="s">
        <v>44</v>
      </c>
      <c r="S916" s="152" t="s">
        <v>44</v>
      </c>
      <c r="T916" s="152" t="s">
        <v>44</v>
      </c>
      <c r="U916" s="152">
        <v>2.7466692468999998</v>
      </c>
      <c r="V916" s="152" t="s">
        <v>44</v>
      </c>
      <c r="W916" s="152" t="s">
        <v>44</v>
      </c>
      <c r="X916" s="152" t="s">
        <v>44</v>
      </c>
      <c r="Y916" s="152" t="s">
        <v>44</v>
      </c>
      <c r="Z916" s="152" t="s">
        <v>44</v>
      </c>
      <c r="AA916" s="152">
        <v>5.1857954455000001E-2</v>
      </c>
      <c r="AB916" s="175" t="s">
        <v>44</v>
      </c>
      <c r="AC916" s="174">
        <v>1.3674492522999999</v>
      </c>
      <c r="AD916" s="152">
        <v>-1.3476960385E-2</v>
      </c>
      <c r="AE916" s="152">
        <v>-1.3476960385E-2</v>
      </c>
      <c r="AF916" s="178">
        <v>1.0459037149999999</v>
      </c>
      <c r="AG916" s="177">
        <v>17916.0213</v>
      </c>
      <c r="AH916" s="177">
        <v>17200.361010000001</v>
      </c>
      <c r="AI916" s="127">
        <v>0.16490385619</v>
      </c>
      <c r="AJ916" s="127">
        <v>0.23853979231</v>
      </c>
      <c r="AK916" s="127">
        <v>0</v>
      </c>
    </row>
    <row r="917" spans="1:37" ht="14.65" customHeight="1" x14ac:dyDescent="0.25">
      <c r="A917" s="39"/>
      <c r="B917" s="128">
        <v>17627210000107</v>
      </c>
      <c r="C917" s="124" t="s">
        <v>8550</v>
      </c>
      <c r="D917" s="121"/>
      <c r="E917" s="125" t="s">
        <v>4929</v>
      </c>
      <c r="F917" s="125" t="s">
        <v>160</v>
      </c>
      <c r="G917" s="125" t="s">
        <v>3324</v>
      </c>
      <c r="H917" s="126">
        <v>1000</v>
      </c>
      <c r="I917" s="126">
        <v>1000</v>
      </c>
      <c r="J917" s="126">
        <v>1000</v>
      </c>
      <c r="K917" s="125" t="s">
        <v>211</v>
      </c>
      <c r="L917" s="125" t="s">
        <v>212</v>
      </c>
      <c r="M917" s="152">
        <v>5.0000000000000001E-3</v>
      </c>
      <c r="N917" s="127" t="s">
        <v>8551</v>
      </c>
      <c r="O917" s="154">
        <v>41460</v>
      </c>
      <c r="P917" s="152">
        <v>1.0627572445E-2</v>
      </c>
      <c r="Q917" s="152">
        <v>4.2033067856999999E-2</v>
      </c>
      <c r="R917" s="152">
        <v>0.11391694644</v>
      </c>
      <c r="S917" s="152">
        <v>0.25843531554999999</v>
      </c>
      <c r="T917" s="152">
        <v>0.43106058093999999</v>
      </c>
      <c r="U917" s="152">
        <v>1.0065150013999999</v>
      </c>
      <c r="V917" s="152">
        <v>1.0303767775999999</v>
      </c>
      <c r="W917" s="152">
        <v>0.99383017091000003</v>
      </c>
      <c r="X917" s="152">
        <v>1.025933185</v>
      </c>
      <c r="Y917" s="152">
        <v>1.0277421069999999</v>
      </c>
      <c r="Z917" s="152">
        <v>1.6308555332999999E-3</v>
      </c>
      <c r="AA917" s="152">
        <v>6.6849082181999996E-3</v>
      </c>
      <c r="AB917" s="175">
        <v>-0.43893532575999999</v>
      </c>
      <c r="AC917" s="174">
        <v>0.44977233530999999</v>
      </c>
      <c r="AD917" s="152">
        <v>-4.4698957014E-4</v>
      </c>
      <c r="AE917" s="152">
        <v>-5.2628463648999998E-3</v>
      </c>
      <c r="AF917" s="178">
        <v>8.5496180000000006</v>
      </c>
      <c r="AG917" s="177">
        <v>114886.95131999999</v>
      </c>
      <c r="AH917" s="177">
        <v>-47719.329189999997</v>
      </c>
      <c r="AI917" s="127">
        <v>0.15226018456000001</v>
      </c>
      <c r="AJ917" s="127">
        <v>0.36693187486000001</v>
      </c>
      <c r="AK917" s="127">
        <v>0</v>
      </c>
    </row>
    <row r="918" spans="1:37" ht="14.65" customHeight="1" x14ac:dyDescent="0.25">
      <c r="A918" s="39"/>
      <c r="B918" s="128">
        <v>31340838000158</v>
      </c>
      <c r="C918" s="124" t="s">
        <v>8552</v>
      </c>
      <c r="D918" s="121" t="s">
        <v>3266</v>
      </c>
      <c r="E918" s="125" t="s">
        <v>4929</v>
      </c>
      <c r="F918" s="125" t="s">
        <v>160</v>
      </c>
      <c r="G918" s="125" t="s">
        <v>3305</v>
      </c>
      <c r="H918" s="126">
        <v>50</v>
      </c>
      <c r="I918" s="126">
        <v>50</v>
      </c>
      <c r="J918" s="126">
        <v>50</v>
      </c>
      <c r="K918" s="125" t="s">
        <v>7732</v>
      </c>
      <c r="L918" s="125" t="s">
        <v>210</v>
      </c>
      <c r="M918" s="152">
        <v>8.5000000000000006E-3</v>
      </c>
      <c r="N918" s="127" t="s">
        <v>44</v>
      </c>
      <c r="O918" s="154">
        <v>43444</v>
      </c>
      <c r="P918" s="152">
        <v>1.1209090208000001E-2</v>
      </c>
      <c r="Q918" s="152">
        <v>4.4282468681999997E-2</v>
      </c>
      <c r="R918" s="152">
        <v>0.11728608562999999</v>
      </c>
      <c r="S918" s="152">
        <v>0.27077486589999999</v>
      </c>
      <c r="T918" s="152">
        <v>0.45071748048999999</v>
      </c>
      <c r="U918" s="152">
        <v>1.0615893238</v>
      </c>
      <c r="V918" s="152">
        <v>1.0855174203</v>
      </c>
      <c r="W918" s="152">
        <v>1.0232230950999999</v>
      </c>
      <c r="X918" s="152">
        <v>1.0749185730000002</v>
      </c>
      <c r="Y918" s="152">
        <v>1.0746084275000001</v>
      </c>
      <c r="Z918" s="152">
        <v>2.2433385793E-3</v>
      </c>
      <c r="AA918" s="152">
        <v>3.4052154347E-3</v>
      </c>
      <c r="AB918" s="175">
        <v>1.1490485679</v>
      </c>
      <c r="AC918" s="174">
        <v>3.8993368726000002</v>
      </c>
      <c r="AD918" s="152">
        <v>-1.0155295837000001E-3</v>
      </c>
      <c r="AE918" s="152">
        <v>-2.7346869351000001E-3</v>
      </c>
      <c r="AF918" s="178">
        <v>1.7740988</v>
      </c>
      <c r="AG918" s="177">
        <v>187646.74950000001</v>
      </c>
      <c r="AH918" s="177">
        <v>-24229.279849999999</v>
      </c>
      <c r="AI918" s="127">
        <v>0.16209323795</v>
      </c>
      <c r="AJ918" s="127">
        <v>0.31245446484</v>
      </c>
      <c r="AK918" s="127">
        <v>0</v>
      </c>
    </row>
    <row r="919" spans="1:37" ht="14.65" customHeight="1" x14ac:dyDescent="0.25">
      <c r="A919" s="39"/>
      <c r="B919" s="128">
        <v>31908013000197</v>
      </c>
      <c r="C919" s="124" t="s">
        <v>8553</v>
      </c>
      <c r="D919" s="121"/>
      <c r="E919" s="125" t="s">
        <v>4929</v>
      </c>
      <c r="F919" s="125" t="s">
        <v>160</v>
      </c>
      <c r="G919" s="125" t="s">
        <v>3305</v>
      </c>
      <c r="H919" s="126">
        <v>1000</v>
      </c>
      <c r="I919" s="126">
        <v>1000</v>
      </c>
      <c r="J919" s="126">
        <v>1000</v>
      </c>
      <c r="K919" s="125" t="s">
        <v>211</v>
      </c>
      <c r="L919" s="125" t="s">
        <v>212</v>
      </c>
      <c r="M919" s="152">
        <v>1.5E-3</v>
      </c>
      <c r="N919" s="127" t="s">
        <v>44</v>
      </c>
      <c r="O919" s="154">
        <v>43444</v>
      </c>
      <c r="P919" s="152">
        <v>1.2033638123999999E-2</v>
      </c>
      <c r="Q919" s="152">
        <v>4.7540297206000004E-2</v>
      </c>
      <c r="R919" s="152">
        <v>0.1276086561</v>
      </c>
      <c r="S919" s="152">
        <v>0.29638536301999996</v>
      </c>
      <c r="T919" s="152">
        <v>0.49451109451000003</v>
      </c>
      <c r="U919" s="152">
        <v>1.1396805203</v>
      </c>
      <c r="V919" s="152">
        <v>1.1653781354000001</v>
      </c>
      <c r="W919" s="152">
        <v>1.1132788970999998</v>
      </c>
      <c r="X919" s="152">
        <v>1.1765867943999999</v>
      </c>
      <c r="Y919" s="152">
        <v>1.1790219209999999</v>
      </c>
      <c r="Z919" s="152">
        <v>2.4060910086E-3</v>
      </c>
      <c r="AA919" s="152">
        <v>3.5405559477999999E-3</v>
      </c>
      <c r="AB919" s="175">
        <v>5.1797242286999996</v>
      </c>
      <c r="AC919" s="174">
        <v>7.6739586628999996</v>
      </c>
      <c r="AD919" s="152">
        <v>-1.0196082472E-3</v>
      </c>
      <c r="AE919" s="152">
        <v>-2.6338456658999997E-3</v>
      </c>
      <c r="AF919" s="178">
        <v>1.8954124999999999</v>
      </c>
      <c r="AG919" s="177">
        <v>225478.80392000001</v>
      </c>
      <c r="AH919" s="177">
        <v>-15269.005349999999</v>
      </c>
      <c r="AI919" s="127">
        <v>0.16245595436999999</v>
      </c>
      <c r="AJ919" s="127">
        <v>0.31315364492000003</v>
      </c>
      <c r="AK919" s="127">
        <v>0</v>
      </c>
    </row>
    <row r="920" spans="1:37" ht="14.65" customHeight="1" x14ac:dyDescent="0.25">
      <c r="A920" s="39"/>
      <c r="B920" s="128">
        <v>23186344000132</v>
      </c>
      <c r="C920" s="124" t="s">
        <v>8554</v>
      </c>
      <c r="D920" s="121" t="s">
        <v>3266</v>
      </c>
      <c r="E920" s="125" t="s">
        <v>348</v>
      </c>
      <c r="F920" s="125" t="s">
        <v>112</v>
      </c>
      <c r="G920" s="125" t="s">
        <v>113</v>
      </c>
      <c r="H920" s="126">
        <v>1000</v>
      </c>
      <c r="I920" s="126">
        <v>0</v>
      </c>
      <c r="J920" s="126">
        <v>0</v>
      </c>
      <c r="K920" s="125" t="s">
        <v>210</v>
      </c>
      <c r="L920" s="125" t="s">
        <v>3314</v>
      </c>
      <c r="M920" s="152">
        <v>0.03</v>
      </c>
      <c r="N920" s="127" t="s">
        <v>44</v>
      </c>
      <c r="O920" s="154">
        <v>42276</v>
      </c>
      <c r="P920" s="152">
        <v>8.628553034E-2</v>
      </c>
      <c r="Q920" s="152">
        <v>0.11983606199000001</v>
      </c>
      <c r="R920" s="152">
        <v>2.3940474829999999E-2</v>
      </c>
      <c r="S920" s="152">
        <v>0.29274558782999999</v>
      </c>
      <c r="T920" s="152">
        <v>0.24305999821000002</v>
      </c>
      <c r="U920" s="152">
        <v>8.1719208355999999</v>
      </c>
      <c r="V920" s="152">
        <v>2.9375989357999996</v>
      </c>
      <c r="W920" s="152">
        <v>0.20886063869000002</v>
      </c>
      <c r="X920" s="152">
        <v>1.1621376617999999</v>
      </c>
      <c r="Y920" s="152">
        <v>0.57950785975999997</v>
      </c>
      <c r="Z920" s="152">
        <v>0.13699941978999999</v>
      </c>
      <c r="AA920" s="152">
        <v>0.20743017901999999</v>
      </c>
      <c r="AB920" s="175">
        <v>-0.53297290773999995</v>
      </c>
      <c r="AC920" s="174">
        <v>0.21311267181999999</v>
      </c>
      <c r="AD920" s="152">
        <v>-0.13580341177999999</v>
      </c>
      <c r="AE920" s="152">
        <v>-0.48274397254999996</v>
      </c>
      <c r="AF920" s="178">
        <v>2.8197752</v>
      </c>
      <c r="AG920" s="177">
        <v>45930.06637</v>
      </c>
      <c r="AH920" s="177">
        <v>-15298.011079</v>
      </c>
      <c r="AI920" s="127">
        <v>0</v>
      </c>
      <c r="AJ920" s="127">
        <v>0</v>
      </c>
      <c r="AK920" s="127">
        <v>8.776379371000001E-2</v>
      </c>
    </row>
    <row r="921" spans="1:37" ht="14.65" customHeight="1" x14ac:dyDescent="0.25">
      <c r="A921" s="39"/>
      <c r="B921" s="128">
        <v>13083227000190</v>
      </c>
      <c r="C921" s="124" t="s">
        <v>8555</v>
      </c>
      <c r="D921" s="121" t="s">
        <v>3268</v>
      </c>
      <c r="E921" s="125" t="s">
        <v>8556</v>
      </c>
      <c r="F921" s="125" t="s">
        <v>112</v>
      </c>
      <c r="G921" s="125" t="s">
        <v>113</v>
      </c>
      <c r="H921" s="126">
        <v>500</v>
      </c>
      <c r="I921" s="126">
        <v>500</v>
      </c>
      <c r="J921" s="126">
        <v>500</v>
      </c>
      <c r="K921" s="125" t="s">
        <v>210</v>
      </c>
      <c r="L921" s="125" t="s">
        <v>3314</v>
      </c>
      <c r="M921" s="152">
        <v>0.02</v>
      </c>
      <c r="N921" s="127" t="s">
        <v>44</v>
      </c>
      <c r="O921" s="154">
        <v>40786</v>
      </c>
      <c r="P921" s="152">
        <v>9.3418565701999995E-2</v>
      </c>
      <c r="Q921" s="152">
        <v>0.23564305042</v>
      </c>
      <c r="R921" s="152">
        <v>9.0608563976000006E-2</v>
      </c>
      <c r="S921" s="152">
        <v>9.9460097130000008E-2</v>
      </c>
      <c r="T921" s="152">
        <v>-0.10105359195000001</v>
      </c>
      <c r="U921" s="152">
        <v>8.8474755904000002</v>
      </c>
      <c r="V921" s="152">
        <v>5.7764312563999995</v>
      </c>
      <c r="W921" s="152">
        <v>0.79048400990000001</v>
      </c>
      <c r="X921" s="152">
        <v>0.39483541178999998</v>
      </c>
      <c r="Y921" s="152">
        <v>-0.24093372512</v>
      </c>
      <c r="Z921" s="152">
        <v>0.23069309687</v>
      </c>
      <c r="AA921" s="152">
        <v>0.20921676671</v>
      </c>
      <c r="AB921" s="175">
        <v>2.0495407855000002E-2</v>
      </c>
      <c r="AC921" s="174">
        <v>-1.1985044001999999E-2</v>
      </c>
      <c r="AD921" s="152">
        <v>-0.22103105934999998</v>
      </c>
      <c r="AE921" s="152">
        <v>-0.53854769199000008</v>
      </c>
      <c r="AF921" s="178">
        <v>2.3428415</v>
      </c>
      <c r="AG921" s="177">
        <v>38016.144520000002</v>
      </c>
      <c r="AH921" s="177">
        <v>-4344.0006899999998</v>
      </c>
      <c r="AI921" s="127">
        <v>0</v>
      </c>
      <c r="AJ921" s="127">
        <v>0</v>
      </c>
      <c r="AK921" s="127">
        <v>0</v>
      </c>
    </row>
    <row r="922" spans="1:37" ht="14.65" customHeight="1" x14ac:dyDescent="0.25">
      <c r="A922" s="39"/>
      <c r="B922" s="128">
        <v>36182298000145</v>
      </c>
      <c r="C922" s="124" t="s">
        <v>8557</v>
      </c>
      <c r="D922" s="121" t="s">
        <v>3310</v>
      </c>
      <c r="E922" s="125" t="s">
        <v>8556</v>
      </c>
      <c r="F922" s="125" t="s">
        <v>112</v>
      </c>
      <c r="G922" s="125" t="s">
        <v>113</v>
      </c>
      <c r="H922" s="126">
        <v>500</v>
      </c>
      <c r="I922" s="126">
        <v>500</v>
      </c>
      <c r="J922" s="126">
        <v>500</v>
      </c>
      <c r="K922" s="125" t="s">
        <v>210</v>
      </c>
      <c r="L922" s="125" t="s">
        <v>3314</v>
      </c>
      <c r="M922" s="152">
        <v>0.02</v>
      </c>
      <c r="N922" s="127" t="s">
        <v>44</v>
      </c>
      <c r="O922" s="154">
        <v>43895</v>
      </c>
      <c r="P922" s="152">
        <v>7.7866556037000004E-2</v>
      </c>
      <c r="Q922" s="152">
        <v>0.22325966086000001</v>
      </c>
      <c r="R922" s="152">
        <v>0.17194329108</v>
      </c>
      <c r="S922" s="152">
        <v>0.26320771724000003</v>
      </c>
      <c r="T922" s="152">
        <v>4.1776883998000003E-2</v>
      </c>
      <c r="U922" s="152">
        <v>7.3745775122000001</v>
      </c>
      <c r="V922" s="152">
        <v>5.4728712814000007</v>
      </c>
      <c r="W922" s="152">
        <v>1.5000615421000001</v>
      </c>
      <c r="X922" s="152">
        <v>1.0448786038</v>
      </c>
      <c r="Y922" s="152">
        <v>9.9605170787E-2</v>
      </c>
      <c r="Z922" s="152">
        <v>0.18874279513</v>
      </c>
      <c r="AA922" s="152">
        <v>0.21091571986999999</v>
      </c>
      <c r="AB922" s="175">
        <v>0.37391040493</v>
      </c>
      <c r="AC922" s="174">
        <v>-0.14723688432000001</v>
      </c>
      <c r="AD922" s="152">
        <v>-0.15768109949</v>
      </c>
      <c r="AE922" s="152">
        <v>-0.38760879541000004</v>
      </c>
      <c r="AF922" s="178">
        <v>1.1863078</v>
      </c>
      <c r="AG922" s="177">
        <v>94908.700339999996</v>
      </c>
      <c r="AH922" s="177">
        <v>395.47338000000002</v>
      </c>
      <c r="AI922" s="127">
        <v>0</v>
      </c>
      <c r="AJ922" s="127">
        <v>0</v>
      </c>
      <c r="AK922" s="127">
        <v>1.5218143186E-2</v>
      </c>
    </row>
    <row r="923" spans="1:37" ht="14.65" customHeight="1" x14ac:dyDescent="0.25">
      <c r="A923" s="39"/>
      <c r="B923" s="128">
        <v>46331366000144</v>
      </c>
      <c r="C923" s="124" t="s">
        <v>8558</v>
      </c>
      <c r="D923" s="121"/>
      <c r="E923" s="125" t="s">
        <v>8547</v>
      </c>
      <c r="F923" s="125" t="s">
        <v>112</v>
      </c>
      <c r="G923" s="125" t="s">
        <v>113</v>
      </c>
      <c r="H923" s="126">
        <v>10000000</v>
      </c>
      <c r="I923" s="126">
        <v>50000</v>
      </c>
      <c r="J923" s="126">
        <v>50000</v>
      </c>
      <c r="K923" s="125" t="s">
        <v>218</v>
      </c>
      <c r="L923" s="125" t="s">
        <v>217</v>
      </c>
      <c r="M923" s="152">
        <v>1.3500000000000002E-2</v>
      </c>
      <c r="N923" s="127" t="s">
        <v>44</v>
      </c>
      <c r="O923" s="154">
        <v>44718</v>
      </c>
      <c r="P923" s="152">
        <v>0.14302746825000001</v>
      </c>
      <c r="Q923" s="152">
        <v>0.24256702382000001</v>
      </c>
      <c r="R923" s="152">
        <v>0.13489450691999999</v>
      </c>
      <c r="S923" s="152">
        <v>0.38680371002000002</v>
      </c>
      <c r="T923" s="152" t="s">
        <v>44</v>
      </c>
      <c r="U923" s="152">
        <v>13.545830260000001</v>
      </c>
      <c r="V923" s="152">
        <v>5.9461619415999998</v>
      </c>
      <c r="W923" s="152">
        <v>1.1768418576000002</v>
      </c>
      <c r="X923" s="152">
        <v>1.5355283830999999</v>
      </c>
      <c r="Y923" s="152" t="s">
        <v>44</v>
      </c>
      <c r="Z923" s="152">
        <v>0.18201438888999999</v>
      </c>
      <c r="AA923" s="152">
        <v>0.17466155309</v>
      </c>
      <c r="AB923" s="175">
        <v>0.19371906951000001</v>
      </c>
      <c r="AC923" s="174">
        <v>-2.1914926869000002E-2</v>
      </c>
      <c r="AD923" s="152">
        <v>-0.19495554772999998</v>
      </c>
      <c r="AE923" s="152">
        <v>-0.19495554772999998</v>
      </c>
      <c r="AF923" s="178">
        <v>132.71182338</v>
      </c>
      <c r="AG923" s="177">
        <v>1197383.9140999999</v>
      </c>
      <c r="AH923" s="177">
        <v>-190920.42558000001</v>
      </c>
      <c r="AI923" s="127">
        <v>0</v>
      </c>
      <c r="AJ923" s="127">
        <v>0</v>
      </c>
      <c r="AK923" s="127">
        <v>0.24074587276999998</v>
      </c>
    </row>
    <row r="924" spans="1:37" ht="14.65" customHeight="1" x14ac:dyDescent="0.25">
      <c r="A924" s="39"/>
      <c r="B924" s="128">
        <v>21762107000147</v>
      </c>
      <c r="C924" s="124" t="s">
        <v>8559</v>
      </c>
      <c r="D924" s="121"/>
      <c r="E924" s="125" t="s">
        <v>8547</v>
      </c>
      <c r="F924" s="125" t="s">
        <v>112</v>
      </c>
      <c r="G924" s="125" t="s">
        <v>113</v>
      </c>
      <c r="H924" s="126">
        <v>100000</v>
      </c>
      <c r="I924" s="126">
        <v>20000</v>
      </c>
      <c r="J924" s="126">
        <v>20000</v>
      </c>
      <c r="K924" s="125" t="s">
        <v>218</v>
      </c>
      <c r="L924" s="125" t="s">
        <v>217</v>
      </c>
      <c r="M924" s="152">
        <v>1.3500000000000002E-2</v>
      </c>
      <c r="N924" s="127" t="s">
        <v>7608</v>
      </c>
      <c r="O924" s="154">
        <v>42083</v>
      </c>
      <c r="P924" s="152">
        <v>0.14281410059999999</v>
      </c>
      <c r="Q924" s="152">
        <v>0.24240496308000001</v>
      </c>
      <c r="R924" s="152">
        <v>0.13490854965000001</v>
      </c>
      <c r="S924" s="152">
        <v>0.40673762832999999</v>
      </c>
      <c r="T924" s="152">
        <v>0.30700073837000003</v>
      </c>
      <c r="U924" s="152">
        <v>13.525622659</v>
      </c>
      <c r="V924" s="152">
        <v>5.9421892689</v>
      </c>
      <c r="W924" s="152">
        <v>1.1769643687</v>
      </c>
      <c r="X924" s="152">
        <v>1.6146617951</v>
      </c>
      <c r="Y924" s="152">
        <v>0.73195648048999995</v>
      </c>
      <c r="Z924" s="152">
        <v>0.18765563125000001</v>
      </c>
      <c r="AA924" s="152">
        <v>0.21939352883000002</v>
      </c>
      <c r="AB924" s="175">
        <v>0.19371637229999999</v>
      </c>
      <c r="AC924" s="174">
        <v>0.26329579589000002</v>
      </c>
      <c r="AD924" s="152">
        <v>-0.20561517082000003</v>
      </c>
      <c r="AE924" s="152">
        <v>-0.46966337606999997</v>
      </c>
      <c r="AF924" s="178">
        <v>337.98988754999999</v>
      </c>
      <c r="AG924" s="177">
        <v>1044543.3911</v>
      </c>
      <c r="AH924" s="177">
        <v>-197762.96917</v>
      </c>
      <c r="AI924" s="127">
        <v>0</v>
      </c>
      <c r="AJ924" s="127">
        <v>0</v>
      </c>
      <c r="AK924" s="127">
        <v>0.24078045866</v>
      </c>
    </row>
    <row r="925" spans="1:37" ht="14.65" customHeight="1" x14ac:dyDescent="0.25">
      <c r="A925" s="39"/>
      <c r="B925" s="128">
        <v>11145320000156</v>
      </c>
      <c r="C925" s="124" t="s">
        <v>8560</v>
      </c>
      <c r="D925" s="121" t="s">
        <v>3274</v>
      </c>
      <c r="E925" s="125" t="s">
        <v>8547</v>
      </c>
      <c r="F925" s="125" t="s">
        <v>112</v>
      </c>
      <c r="G925" s="125" t="s">
        <v>113</v>
      </c>
      <c r="H925" s="126">
        <v>50000</v>
      </c>
      <c r="I925" s="126">
        <v>10000</v>
      </c>
      <c r="J925" s="126">
        <v>10000</v>
      </c>
      <c r="K925" s="125" t="s">
        <v>7743</v>
      </c>
      <c r="L925" s="125" t="s">
        <v>8093</v>
      </c>
      <c r="M925" s="152">
        <v>1.8500000000000003E-2</v>
      </c>
      <c r="N925" s="127" t="s">
        <v>8537</v>
      </c>
      <c r="O925" s="154">
        <v>40101</v>
      </c>
      <c r="P925" s="152">
        <v>0.14261472708</v>
      </c>
      <c r="Q925" s="152">
        <v>0.24064320963999999</v>
      </c>
      <c r="R925" s="152">
        <v>0.12915348478999999</v>
      </c>
      <c r="S925" s="152">
        <v>0.39388514807999997</v>
      </c>
      <c r="T925" s="152">
        <v>0.28848333822</v>
      </c>
      <c r="U925" s="152">
        <v>13.506740412999999</v>
      </c>
      <c r="V925" s="152">
        <v>5.8990025606999996</v>
      </c>
      <c r="W925" s="152">
        <v>1.1267562365999999</v>
      </c>
      <c r="X925" s="152">
        <v>1.5636401846000001</v>
      </c>
      <c r="Y925" s="152">
        <v>0.68780697417000003</v>
      </c>
      <c r="Z925" s="152">
        <v>0.18801536395999999</v>
      </c>
      <c r="AA925" s="152">
        <v>0.19235535838000001</v>
      </c>
      <c r="AB925" s="175">
        <v>0.16566704711999999</v>
      </c>
      <c r="AC925" s="174">
        <v>0.41648623420999997</v>
      </c>
      <c r="AD925" s="152">
        <v>-0.20766149165000003</v>
      </c>
      <c r="AE925" s="152">
        <v>-0.47324785366</v>
      </c>
      <c r="AF925" s="178">
        <v>998.57388838999998</v>
      </c>
      <c r="AG925" s="177">
        <v>685045.54376000003</v>
      </c>
      <c r="AH925" s="177">
        <v>-79701.297290000002</v>
      </c>
      <c r="AI925" s="127">
        <v>0</v>
      </c>
      <c r="AJ925" s="127">
        <v>0</v>
      </c>
      <c r="AK925" s="127">
        <v>0.24085226814999999</v>
      </c>
    </row>
    <row r="926" spans="1:37" ht="14.65" customHeight="1" x14ac:dyDescent="0.25">
      <c r="A926" s="39"/>
      <c r="B926" s="128">
        <v>19726267000199</v>
      </c>
      <c r="C926" s="124" t="s">
        <v>8561</v>
      </c>
      <c r="D926" s="121" t="s">
        <v>3267</v>
      </c>
      <c r="E926" s="125" t="s">
        <v>8547</v>
      </c>
      <c r="F926" s="125" t="s">
        <v>112</v>
      </c>
      <c r="G926" s="125" t="s">
        <v>113</v>
      </c>
      <c r="H926" s="126">
        <v>50000</v>
      </c>
      <c r="I926" s="126">
        <v>10000</v>
      </c>
      <c r="J926" s="126">
        <v>10000</v>
      </c>
      <c r="K926" s="125" t="s">
        <v>218</v>
      </c>
      <c r="L926" s="125" t="s">
        <v>217</v>
      </c>
      <c r="M926" s="152">
        <v>1.3500000000000002E-2</v>
      </c>
      <c r="N926" s="127" t="s">
        <v>7608</v>
      </c>
      <c r="O926" s="154">
        <v>41729</v>
      </c>
      <c r="P926" s="152">
        <v>0.14310911504000001</v>
      </c>
      <c r="Q926" s="152">
        <v>0.24265337879000001</v>
      </c>
      <c r="R926" s="152">
        <v>0.13463007094000001</v>
      </c>
      <c r="S926" s="152">
        <v>0.40748223226999997</v>
      </c>
      <c r="T926" s="152">
        <v>0.30704313354000001</v>
      </c>
      <c r="U926" s="152">
        <v>13.553562856000001</v>
      </c>
      <c r="V926" s="152">
        <v>5.9482788025</v>
      </c>
      <c r="W926" s="152">
        <v>1.1745348745999999</v>
      </c>
      <c r="X926" s="152">
        <v>1.6176177142000001</v>
      </c>
      <c r="Y926" s="152">
        <v>0.73205755980000009</v>
      </c>
      <c r="Z926" s="152">
        <v>0.18801048434999998</v>
      </c>
      <c r="AA926" s="152">
        <v>0.21414845706000002</v>
      </c>
      <c r="AB926" s="175">
        <v>0.19236181081000001</v>
      </c>
      <c r="AC926" s="174">
        <v>0.31539349591999999</v>
      </c>
      <c r="AD926" s="152">
        <v>-0.20643986567</v>
      </c>
      <c r="AE926" s="152">
        <v>-0.46948567932000002</v>
      </c>
      <c r="AF926" s="178">
        <v>433.23216924000002</v>
      </c>
      <c r="AG926" s="177">
        <v>258493.95851</v>
      </c>
      <c r="AH926" s="177">
        <v>-27936.95492</v>
      </c>
      <c r="AI926" s="127">
        <v>0</v>
      </c>
      <c r="AJ926" s="127">
        <v>0</v>
      </c>
      <c r="AK926" s="127">
        <v>0.24072919405000001</v>
      </c>
    </row>
    <row r="927" spans="1:37" ht="14.65" customHeight="1" x14ac:dyDescent="0.25">
      <c r="A927" s="39"/>
      <c r="B927" s="128">
        <v>15578434000140</v>
      </c>
      <c r="C927" s="124" t="s">
        <v>8562</v>
      </c>
      <c r="D927" s="121"/>
      <c r="E927" s="125" t="s">
        <v>8547</v>
      </c>
      <c r="F927" s="125" t="s">
        <v>112</v>
      </c>
      <c r="G927" s="125" t="s">
        <v>113</v>
      </c>
      <c r="H927" s="126">
        <v>50000</v>
      </c>
      <c r="I927" s="126">
        <v>10000</v>
      </c>
      <c r="J927" s="126">
        <v>20000</v>
      </c>
      <c r="K927" s="125" t="s">
        <v>218</v>
      </c>
      <c r="L927" s="125" t="s">
        <v>217</v>
      </c>
      <c r="M927" s="152">
        <v>1.8500000000000003E-2</v>
      </c>
      <c r="N927" s="127" t="s">
        <v>44</v>
      </c>
      <c r="O927" s="154">
        <v>41121</v>
      </c>
      <c r="P927" s="152">
        <v>0.14554029058999998</v>
      </c>
      <c r="Q927" s="152">
        <v>0.26350527392</v>
      </c>
      <c r="R927" s="152">
        <v>9.8456961634000001E-2</v>
      </c>
      <c r="S927" s="152">
        <v>0.31616023825</v>
      </c>
      <c r="T927" s="152">
        <v>0.17055037035000001</v>
      </c>
      <c r="U927" s="152">
        <v>13.783814371</v>
      </c>
      <c r="V927" s="152">
        <v>6.4594313212999994</v>
      </c>
      <c r="W927" s="152">
        <v>0.85895472148999996</v>
      </c>
      <c r="X927" s="152">
        <v>1.2550888391999999</v>
      </c>
      <c r="Y927" s="152">
        <v>0.40662914847999998</v>
      </c>
      <c r="Z927" s="152">
        <v>0.19613689157</v>
      </c>
      <c r="AA927" s="152">
        <v>0.22034887155999999</v>
      </c>
      <c r="AB927" s="175">
        <v>2.3356807701000001E-2</v>
      </c>
      <c r="AC927" s="174">
        <v>0.17723357662</v>
      </c>
      <c r="AD927" s="152">
        <v>-0.23126869548999998</v>
      </c>
      <c r="AE927" s="152">
        <v>-0.50472635787999998</v>
      </c>
      <c r="AF927" s="178">
        <v>367.59852826000002</v>
      </c>
      <c r="AG927" s="177">
        <v>296548.84103000001</v>
      </c>
      <c r="AH927" s="177">
        <v>-31836.572499999998</v>
      </c>
      <c r="AI927" s="127">
        <v>0</v>
      </c>
      <c r="AJ927" s="127">
        <v>0</v>
      </c>
      <c r="AK927" s="127">
        <v>0.19715146896999999</v>
      </c>
    </row>
    <row r="928" spans="1:37" ht="14.65" customHeight="1" x14ac:dyDescent="0.25">
      <c r="A928" s="39"/>
      <c r="B928" s="128">
        <v>51427627000164</v>
      </c>
      <c r="C928" s="124" t="s">
        <v>8563</v>
      </c>
      <c r="D928" s="121"/>
      <c r="E928" s="125" t="s">
        <v>8547</v>
      </c>
      <c r="F928" s="125" t="s">
        <v>112</v>
      </c>
      <c r="G928" s="125" t="s">
        <v>113</v>
      </c>
      <c r="H928" s="126">
        <v>50000</v>
      </c>
      <c r="I928" s="126">
        <v>10000</v>
      </c>
      <c r="J928" s="126">
        <v>50000</v>
      </c>
      <c r="K928" s="125" t="s">
        <v>218</v>
      </c>
      <c r="L928" s="125" t="s">
        <v>217</v>
      </c>
      <c r="M928" s="152">
        <v>1.8500000000000003E-2</v>
      </c>
      <c r="N928" s="127" t="s">
        <v>44</v>
      </c>
      <c r="O928" s="154">
        <v>45141</v>
      </c>
      <c r="P928" s="152">
        <v>0.14122921596999999</v>
      </c>
      <c r="Q928" s="152">
        <v>0.25871138027000001</v>
      </c>
      <c r="R928" s="152">
        <v>9.3383497430999995E-2</v>
      </c>
      <c r="S928" s="152" t="s">
        <v>44</v>
      </c>
      <c r="T928" s="152" t="s">
        <v>44</v>
      </c>
      <c r="U928" s="152">
        <v>13.375521575</v>
      </c>
      <c r="V928" s="152">
        <v>6.3419163040999997</v>
      </c>
      <c r="W928" s="152">
        <v>0.81469298561000003</v>
      </c>
      <c r="X928" s="152" t="s">
        <v>44</v>
      </c>
      <c r="Y928" s="152" t="s">
        <v>44</v>
      </c>
      <c r="Z928" s="152">
        <v>0.19438441006000001</v>
      </c>
      <c r="AA928" s="152">
        <v>0.17906884815000002</v>
      </c>
      <c r="AB928" s="175">
        <v>-2.1542078706999999E-3</v>
      </c>
      <c r="AC928" s="174">
        <v>-0.35735662454</v>
      </c>
      <c r="AD928" s="152">
        <v>-0.23087799568</v>
      </c>
      <c r="AE928" s="152">
        <v>-0.23087799568</v>
      </c>
      <c r="AF928" s="178">
        <v>104.9982945</v>
      </c>
      <c r="AG928" s="177">
        <v>173644.96195</v>
      </c>
      <c r="AH928" s="177">
        <v>21068.610089999998</v>
      </c>
      <c r="AI928" s="127">
        <v>0</v>
      </c>
      <c r="AJ928" s="127">
        <v>0</v>
      </c>
      <c r="AK928" s="127">
        <v>0.19789347040999999</v>
      </c>
    </row>
    <row r="929" spans="1:37" ht="14.65" customHeight="1" x14ac:dyDescent="0.25">
      <c r="A929" s="39"/>
      <c r="B929" s="128">
        <v>22106186000109</v>
      </c>
      <c r="C929" s="124" t="s">
        <v>8564</v>
      </c>
      <c r="D929" s="121"/>
      <c r="E929" s="125" t="s">
        <v>8547</v>
      </c>
      <c r="F929" s="125" t="s">
        <v>112</v>
      </c>
      <c r="G929" s="125" t="s">
        <v>113</v>
      </c>
      <c r="H929" s="126">
        <v>50000</v>
      </c>
      <c r="I929" s="126">
        <v>10000</v>
      </c>
      <c r="J929" s="126">
        <v>20000</v>
      </c>
      <c r="K929" s="125" t="s">
        <v>218</v>
      </c>
      <c r="L929" s="125" t="s">
        <v>217</v>
      </c>
      <c r="M929" s="152">
        <v>1.3500000000000002E-2</v>
      </c>
      <c r="N929" s="127" t="s">
        <v>7608</v>
      </c>
      <c r="O929" s="154">
        <v>42352</v>
      </c>
      <c r="P929" s="152">
        <v>0.14309126820999998</v>
      </c>
      <c r="Q929" s="152">
        <v>0.24251595472000001</v>
      </c>
      <c r="R929" s="152">
        <v>0.13466168235000001</v>
      </c>
      <c r="S929" s="152">
        <v>0.40736953257000003</v>
      </c>
      <c r="T929" s="152">
        <v>0.30685921229000002</v>
      </c>
      <c r="U929" s="152">
        <v>13.551872619999999</v>
      </c>
      <c r="V929" s="152">
        <v>5.9449100601999998</v>
      </c>
      <c r="W929" s="152">
        <v>1.1748106576999999</v>
      </c>
      <c r="X929" s="152">
        <v>1.6171703203999999</v>
      </c>
      <c r="Y929" s="152">
        <v>0.73161905156000007</v>
      </c>
      <c r="Z929" s="152">
        <v>0.18799046461999999</v>
      </c>
      <c r="AA929" s="152">
        <v>0.23558552672000002</v>
      </c>
      <c r="AB929" s="175">
        <v>0.19251550055</v>
      </c>
      <c r="AC929" s="174">
        <v>0.24198165894000001</v>
      </c>
      <c r="AD929" s="152">
        <v>-0.20631505544000001</v>
      </c>
      <c r="AE929" s="152">
        <v>-0.46963592120000003</v>
      </c>
      <c r="AF929" s="178">
        <v>324.74928648999997</v>
      </c>
      <c r="AG929" s="177">
        <v>113938.03234000001</v>
      </c>
      <c r="AH929" s="177">
        <v>-9470.6841800000002</v>
      </c>
      <c r="AI929" s="127">
        <v>0</v>
      </c>
      <c r="AJ929" s="127">
        <v>0</v>
      </c>
      <c r="AK929" s="127">
        <v>0.24067321095999999</v>
      </c>
    </row>
    <row r="930" spans="1:37" ht="14.65" customHeight="1" x14ac:dyDescent="0.25">
      <c r="A930" s="39"/>
      <c r="B930" s="128">
        <v>11188572000162</v>
      </c>
      <c r="C930" s="124" t="s">
        <v>8565</v>
      </c>
      <c r="D930" s="121"/>
      <c r="E930" s="125" t="s">
        <v>8547</v>
      </c>
      <c r="F930" s="125" t="s">
        <v>112</v>
      </c>
      <c r="G930" s="125" t="s">
        <v>113</v>
      </c>
      <c r="H930" s="126" t="s">
        <v>44</v>
      </c>
      <c r="I930" s="126" t="s">
        <v>44</v>
      </c>
      <c r="J930" s="126" t="s">
        <v>44</v>
      </c>
      <c r="K930" s="125" t="s">
        <v>212</v>
      </c>
      <c r="L930" s="125" t="s">
        <v>219</v>
      </c>
      <c r="M930" s="152">
        <v>1.5E-3</v>
      </c>
      <c r="N930" s="127" t="s">
        <v>44</v>
      </c>
      <c r="O930" s="154">
        <v>40101</v>
      </c>
      <c r="P930" s="152">
        <v>0.14427924153999999</v>
      </c>
      <c r="Q930" s="152">
        <v>0.24797824621</v>
      </c>
      <c r="R930" s="152">
        <v>0.15050433755000001</v>
      </c>
      <c r="S930" s="152">
        <v>0.44694315086000003</v>
      </c>
      <c r="T930" s="152">
        <v>0.36247578750000004</v>
      </c>
      <c r="U930" s="152">
        <v>13.664383072</v>
      </c>
      <c r="V930" s="152">
        <v>6.0788098346000004</v>
      </c>
      <c r="W930" s="152">
        <v>1.3130245866000001</v>
      </c>
      <c r="X930" s="152">
        <v>1.7742691603</v>
      </c>
      <c r="Y930" s="152">
        <v>0.86422105396999993</v>
      </c>
      <c r="Z930" s="152">
        <v>0.18795918164</v>
      </c>
      <c r="AA930" s="152">
        <v>0.19589033988000001</v>
      </c>
      <c r="AB930" s="175">
        <v>0.2697575928</v>
      </c>
      <c r="AC930" s="174">
        <v>0.55626731282999997</v>
      </c>
      <c r="AD930" s="152">
        <v>-0.20273673988999999</v>
      </c>
      <c r="AE930" s="152">
        <v>-0.47433638205</v>
      </c>
      <c r="AF930" s="178">
        <v>1480.7688258000001</v>
      </c>
      <c r="AG930" s="177">
        <v>10113268.973999999</v>
      </c>
      <c r="AH930" s="177">
        <v>-1420663.7731000001</v>
      </c>
      <c r="AI930" s="127">
        <v>0</v>
      </c>
      <c r="AJ930" s="127">
        <v>0</v>
      </c>
      <c r="AK930" s="127">
        <v>0.24051210040000001</v>
      </c>
    </row>
    <row r="931" spans="1:37" ht="14.65" customHeight="1" x14ac:dyDescent="0.25">
      <c r="A931" s="39"/>
      <c r="B931" s="128">
        <v>50100698000195</v>
      </c>
      <c r="C931" s="124" t="s">
        <v>8566</v>
      </c>
      <c r="D931" s="121"/>
      <c r="E931" s="125" t="s">
        <v>8547</v>
      </c>
      <c r="F931" s="125" t="s">
        <v>112</v>
      </c>
      <c r="G931" s="125" t="s">
        <v>113</v>
      </c>
      <c r="H931" s="126">
        <v>300000</v>
      </c>
      <c r="I931" s="126">
        <v>50000</v>
      </c>
      <c r="J931" s="126">
        <v>50000</v>
      </c>
      <c r="K931" s="125" t="s">
        <v>7564</v>
      </c>
      <c r="L931" s="125" t="s">
        <v>219</v>
      </c>
      <c r="M931" s="152">
        <v>1.3500000000000002E-2</v>
      </c>
      <c r="N931" s="127" t="s">
        <v>44</v>
      </c>
      <c r="O931" s="154">
        <v>45043</v>
      </c>
      <c r="P931" s="152">
        <v>0.14276675568</v>
      </c>
      <c r="Q931" s="152">
        <v>0.24221803482999998</v>
      </c>
      <c r="R931" s="152">
        <v>0.13353418413000001</v>
      </c>
      <c r="S931" s="152">
        <v>0.35746521651000002</v>
      </c>
      <c r="T931" s="152" t="s">
        <v>44</v>
      </c>
      <c r="U931" s="152">
        <v>13.521138722</v>
      </c>
      <c r="V931" s="152">
        <v>5.9376070068000004</v>
      </c>
      <c r="W931" s="152">
        <v>1.1649741779</v>
      </c>
      <c r="X931" s="152">
        <v>1.4190608097000001</v>
      </c>
      <c r="Y931" s="152" t="s">
        <v>44</v>
      </c>
      <c r="Z931" s="152">
        <v>0.18102793412000001</v>
      </c>
      <c r="AA931" s="152">
        <v>0.16091077605999998</v>
      </c>
      <c r="AB931" s="175">
        <v>0.18687475327</v>
      </c>
      <c r="AC931" s="174">
        <v>0.33935035141999997</v>
      </c>
      <c r="AD931" s="152">
        <v>-0.19498301067000001</v>
      </c>
      <c r="AE931" s="152">
        <v>-0.19498301067000001</v>
      </c>
      <c r="AF931" s="178">
        <v>135.72686284</v>
      </c>
      <c r="AG931" s="177">
        <v>237118.04248999999</v>
      </c>
      <c r="AH931" s="177">
        <v>-25478.840820000001</v>
      </c>
      <c r="AI931" s="127">
        <v>0</v>
      </c>
      <c r="AJ931" s="127">
        <v>0</v>
      </c>
      <c r="AK931" s="127">
        <v>0.24078588009000002</v>
      </c>
    </row>
    <row r="932" spans="1:37" ht="14.65" customHeight="1" x14ac:dyDescent="0.25">
      <c r="A932" s="39"/>
      <c r="B932" s="128">
        <v>52278990000128</v>
      </c>
      <c r="C932" s="124" t="s">
        <v>8567</v>
      </c>
      <c r="D932" s="121"/>
      <c r="E932" s="125" t="s">
        <v>8547</v>
      </c>
      <c r="F932" s="125" t="s">
        <v>112</v>
      </c>
      <c r="G932" s="125" t="s">
        <v>7603</v>
      </c>
      <c r="H932" s="126" t="s">
        <v>44</v>
      </c>
      <c r="I932" s="126" t="s">
        <v>44</v>
      </c>
      <c r="J932" s="126" t="s">
        <v>44</v>
      </c>
      <c r="K932" s="125" t="s">
        <v>218</v>
      </c>
      <c r="L932" s="125" t="s">
        <v>217</v>
      </c>
      <c r="M932" s="152">
        <v>1.4999999999999999E-2</v>
      </c>
      <c r="N932" s="127" t="s">
        <v>44</v>
      </c>
      <c r="O932" s="154">
        <v>45198</v>
      </c>
      <c r="P932" s="152">
        <v>0.14009451214000002</v>
      </c>
      <c r="Q932" s="152">
        <v>0.22808250229999999</v>
      </c>
      <c r="R932" s="152">
        <v>0.11759618230999999</v>
      </c>
      <c r="S932" s="152" t="s">
        <v>44</v>
      </c>
      <c r="T932" s="152" t="s">
        <v>44</v>
      </c>
      <c r="U932" s="152">
        <v>13.268056163999999</v>
      </c>
      <c r="V932" s="152">
        <v>5.5910959096999999</v>
      </c>
      <c r="W932" s="152">
        <v>1.0259284295</v>
      </c>
      <c r="X932" s="152" t="s">
        <v>44</v>
      </c>
      <c r="Y932" s="152" t="s">
        <v>44</v>
      </c>
      <c r="Z932" s="152">
        <v>0.18475005135</v>
      </c>
      <c r="AA932" s="152">
        <v>0.17363720897000001</v>
      </c>
      <c r="AB932" s="175">
        <v>0.10789974016999999</v>
      </c>
      <c r="AC932" s="174">
        <v>-4.1196235629000003E-3</v>
      </c>
      <c r="AD932" s="152">
        <v>-0.19987740590000003</v>
      </c>
      <c r="AE932" s="152">
        <v>-0.19987740590000003</v>
      </c>
      <c r="AF932" s="178">
        <v>115.7679583</v>
      </c>
      <c r="AG932" s="177">
        <v>116016.16991</v>
      </c>
      <c r="AH932" s="177">
        <v>-4642.6165199999996</v>
      </c>
      <c r="AI932" s="127">
        <v>0</v>
      </c>
      <c r="AJ932" s="127">
        <v>0</v>
      </c>
      <c r="AK932" s="127">
        <v>0.25404461871</v>
      </c>
    </row>
    <row r="933" spans="1:37" ht="14.65" customHeight="1" x14ac:dyDescent="0.25">
      <c r="A933" s="39"/>
      <c r="B933" s="128">
        <v>17327620000132</v>
      </c>
      <c r="C933" s="124" t="s">
        <v>8568</v>
      </c>
      <c r="D933" s="121"/>
      <c r="E933" s="125" t="s">
        <v>8547</v>
      </c>
      <c r="F933" s="125" t="s">
        <v>112</v>
      </c>
      <c r="G933" s="125" t="s">
        <v>113</v>
      </c>
      <c r="H933" s="126">
        <v>50000</v>
      </c>
      <c r="I933" s="126">
        <v>10000</v>
      </c>
      <c r="J933" s="126">
        <v>20000</v>
      </c>
      <c r="K933" s="125" t="s">
        <v>210</v>
      </c>
      <c r="L933" s="125" t="s">
        <v>3314</v>
      </c>
      <c r="M933" s="152">
        <v>1.8500000000000003E-2</v>
      </c>
      <c r="N933" s="127" t="s">
        <v>44</v>
      </c>
      <c r="O933" s="154">
        <v>41348</v>
      </c>
      <c r="P933" s="152">
        <v>0.14267553806</v>
      </c>
      <c r="Q933" s="152">
        <v>0.24056903859999998</v>
      </c>
      <c r="R933" s="152">
        <v>0.12908098466000001</v>
      </c>
      <c r="S933" s="152">
        <v>0.39344121657999997</v>
      </c>
      <c r="T933" s="152">
        <v>0.28764781353000002</v>
      </c>
      <c r="U933" s="152">
        <v>13.512499693000001</v>
      </c>
      <c r="V933" s="152">
        <v>5.8971843704000007</v>
      </c>
      <c r="W933" s="152">
        <v>1.1261237336000001</v>
      </c>
      <c r="X933" s="152">
        <v>1.5618778710999999</v>
      </c>
      <c r="Y933" s="152">
        <v>0.68581490171000004</v>
      </c>
      <c r="Z933" s="152">
        <v>0.18802817725000001</v>
      </c>
      <c r="AA933" s="152">
        <v>0.21039168112999998</v>
      </c>
      <c r="AB933" s="175">
        <v>0.16531450059</v>
      </c>
      <c r="AC933" s="174">
        <v>0.32003206771999998</v>
      </c>
      <c r="AD933" s="152">
        <v>-0.20771607494000002</v>
      </c>
      <c r="AE933" s="152">
        <v>-0.47323131490999998</v>
      </c>
      <c r="AF933" s="178">
        <v>496.15823854000001</v>
      </c>
      <c r="AG933" s="177">
        <v>89288.257320000004</v>
      </c>
      <c r="AH933" s="177">
        <v>-33190.08395</v>
      </c>
      <c r="AI933" s="127">
        <v>0</v>
      </c>
      <c r="AJ933" s="127">
        <v>0</v>
      </c>
      <c r="AK933" s="127">
        <v>0.24071501819000002</v>
      </c>
    </row>
    <row r="934" spans="1:37" ht="14.65" customHeight="1" x14ac:dyDescent="0.25">
      <c r="A934" s="39"/>
      <c r="B934" s="128">
        <v>17863625000180</v>
      </c>
      <c r="C934" s="124" t="s">
        <v>8569</v>
      </c>
      <c r="D934" s="121"/>
      <c r="E934" s="125" t="s">
        <v>8547</v>
      </c>
      <c r="F934" s="125" t="s">
        <v>112</v>
      </c>
      <c r="G934" s="125" t="s">
        <v>113</v>
      </c>
      <c r="H934" s="126">
        <v>50000</v>
      </c>
      <c r="I934" s="126">
        <v>10000</v>
      </c>
      <c r="J934" s="126">
        <v>20000</v>
      </c>
      <c r="K934" s="125" t="s">
        <v>210</v>
      </c>
      <c r="L934" s="125" t="s">
        <v>3314</v>
      </c>
      <c r="M934" s="152">
        <v>1.3500000000000002E-2</v>
      </c>
      <c r="N934" s="127" t="s">
        <v>44</v>
      </c>
      <c r="O934" s="154">
        <v>41415</v>
      </c>
      <c r="P934" s="152">
        <v>0.14309197110999999</v>
      </c>
      <c r="Q934" s="152">
        <v>0.24255414752000001</v>
      </c>
      <c r="R934" s="152">
        <v>0.1346173245</v>
      </c>
      <c r="S934" s="152">
        <v>0.40756537449000002</v>
      </c>
      <c r="T934" s="152">
        <v>0.30743860186999999</v>
      </c>
      <c r="U934" s="152">
        <v>13.551939190000001</v>
      </c>
      <c r="V934" s="152">
        <v>5.9458462985000002</v>
      </c>
      <c r="W934" s="152">
        <v>1.1744236725999999</v>
      </c>
      <c r="X934" s="152">
        <v>1.6179477711999999</v>
      </c>
      <c r="Y934" s="152">
        <v>0.73300044224999994</v>
      </c>
      <c r="Z934" s="152">
        <v>0.18804936785999998</v>
      </c>
      <c r="AA934" s="152">
        <v>0.20988791229000001</v>
      </c>
      <c r="AB934" s="175">
        <v>0.19230002236999999</v>
      </c>
      <c r="AC934" s="174">
        <v>0.31167363597999997</v>
      </c>
      <c r="AD934" s="152">
        <v>-0.20651647476000001</v>
      </c>
      <c r="AE934" s="152">
        <v>-0.47124984545999998</v>
      </c>
      <c r="AF934" s="178">
        <v>478.84999162000003</v>
      </c>
      <c r="AG934" s="177">
        <v>226597.49064</v>
      </c>
      <c r="AH934" s="177">
        <v>-8661.0926199999994</v>
      </c>
      <c r="AI934" s="127">
        <v>0</v>
      </c>
      <c r="AJ934" s="127">
        <v>0</v>
      </c>
      <c r="AK934" s="127">
        <v>0.24071316794</v>
      </c>
    </row>
    <row r="935" spans="1:37" ht="14.65" customHeight="1" x14ac:dyDescent="0.25">
      <c r="A935" s="39"/>
      <c r="B935" s="128">
        <v>18585301000190</v>
      </c>
      <c r="C935" s="124" t="s">
        <v>8570</v>
      </c>
      <c r="D935" s="121"/>
      <c r="E935" s="125" t="s">
        <v>8547</v>
      </c>
      <c r="F935" s="125" t="s">
        <v>112</v>
      </c>
      <c r="G935" s="125" t="s">
        <v>113</v>
      </c>
      <c r="H935" s="126">
        <v>50000</v>
      </c>
      <c r="I935" s="126">
        <v>10000</v>
      </c>
      <c r="J935" s="126">
        <v>20000</v>
      </c>
      <c r="K935" s="125" t="s">
        <v>210</v>
      </c>
      <c r="L935" s="125" t="s">
        <v>3314</v>
      </c>
      <c r="M935" s="152">
        <v>1.8500000000000003E-2</v>
      </c>
      <c r="N935" s="127" t="s">
        <v>44</v>
      </c>
      <c r="O935" s="154">
        <v>41501</v>
      </c>
      <c r="P935" s="152">
        <v>0.14257112407</v>
      </c>
      <c r="Q935" s="152">
        <v>0.24062455635999999</v>
      </c>
      <c r="R935" s="152">
        <v>0.12925643928</v>
      </c>
      <c r="S935" s="152">
        <v>0.39421604909999997</v>
      </c>
      <c r="T935" s="152">
        <v>0.28879985074000003</v>
      </c>
      <c r="U935" s="152">
        <v>13.502610862999999</v>
      </c>
      <c r="V935" s="152">
        <v>5.8985453038000006</v>
      </c>
      <c r="W935" s="152">
        <v>1.1276544285000001</v>
      </c>
      <c r="X935" s="152">
        <v>1.5649537912</v>
      </c>
      <c r="Y935" s="152">
        <v>0.68856160880999995</v>
      </c>
      <c r="Z935" s="152">
        <v>0.18809908418999999</v>
      </c>
      <c r="AA935" s="152">
        <v>0.21276413011999998</v>
      </c>
      <c r="AB935" s="175">
        <v>0.16618125729</v>
      </c>
      <c r="AC935" s="174">
        <v>0.31713086321</v>
      </c>
      <c r="AD935" s="152">
        <v>-0.20778776315000003</v>
      </c>
      <c r="AE935" s="152">
        <v>-0.47344022471999997</v>
      </c>
      <c r="AF935" s="178">
        <v>472.45825527</v>
      </c>
      <c r="AG935" s="177">
        <v>385297.59259000001</v>
      </c>
      <c r="AH935" s="177">
        <v>-64438.055469999999</v>
      </c>
      <c r="AI935" s="127">
        <v>0</v>
      </c>
      <c r="AJ935" s="127">
        <v>0</v>
      </c>
      <c r="AK935" s="127">
        <v>0.24079805338999999</v>
      </c>
    </row>
    <row r="936" spans="1:37" ht="14.65" customHeight="1" x14ac:dyDescent="0.25">
      <c r="A936" s="39"/>
      <c r="B936" s="128">
        <v>30566208000133</v>
      </c>
      <c r="C936" s="124" t="s">
        <v>8571</v>
      </c>
      <c r="D936" s="121" t="s">
        <v>3267</v>
      </c>
      <c r="E936" s="125" t="s">
        <v>8547</v>
      </c>
      <c r="F936" s="125" t="s">
        <v>112</v>
      </c>
      <c r="G936" s="125" t="s">
        <v>113</v>
      </c>
      <c r="H936" s="126">
        <v>100000</v>
      </c>
      <c r="I936" s="126">
        <v>20000</v>
      </c>
      <c r="J936" s="126">
        <v>20000</v>
      </c>
      <c r="K936" s="125" t="s">
        <v>218</v>
      </c>
      <c r="L936" s="125" t="s">
        <v>217</v>
      </c>
      <c r="M936" s="152">
        <v>1.3500000000000002E-2</v>
      </c>
      <c r="N936" s="127" t="s">
        <v>44</v>
      </c>
      <c r="O936" s="154">
        <v>43291</v>
      </c>
      <c r="P936" s="152">
        <v>0.14301596039</v>
      </c>
      <c r="Q936" s="152">
        <v>0.24250793621</v>
      </c>
      <c r="R936" s="152">
        <v>0.13470356366</v>
      </c>
      <c r="S936" s="152">
        <v>0.40729918894999995</v>
      </c>
      <c r="T936" s="152">
        <v>0.30699506629000001</v>
      </c>
      <c r="U936" s="152">
        <v>13.544740374999998</v>
      </c>
      <c r="V936" s="152">
        <v>5.9447134987000005</v>
      </c>
      <c r="W936" s="152">
        <v>1.1751760372</v>
      </c>
      <c r="X936" s="152">
        <v>1.6168910712</v>
      </c>
      <c r="Y936" s="152">
        <v>0.7319429570299999</v>
      </c>
      <c r="Z936" s="152">
        <v>0.18795903780000001</v>
      </c>
      <c r="AA936" s="152">
        <v>0.25549308338999999</v>
      </c>
      <c r="AB936" s="175">
        <v>0.19271890437</v>
      </c>
      <c r="AC936" s="174">
        <v>0.34977656746000002</v>
      </c>
      <c r="AD936" s="152">
        <v>-0.20630503281999998</v>
      </c>
      <c r="AE936" s="152">
        <v>-0.46970818047999996</v>
      </c>
      <c r="AF936" s="178">
        <v>244.62747035999999</v>
      </c>
      <c r="AG936" s="177">
        <v>345055.36952000001</v>
      </c>
      <c r="AH936" s="177">
        <v>-20437.432970000002</v>
      </c>
      <c r="AI936" s="127">
        <v>0</v>
      </c>
      <c r="AJ936" s="127">
        <v>0</v>
      </c>
      <c r="AK936" s="127">
        <v>0.24075057679</v>
      </c>
    </row>
    <row r="937" spans="1:37" ht="14.65" customHeight="1" x14ac:dyDescent="0.25">
      <c r="A937" s="39"/>
      <c r="B937" s="128">
        <v>36326771000110</v>
      </c>
      <c r="C937" s="124" t="s">
        <v>8572</v>
      </c>
      <c r="D937" s="121" t="s">
        <v>3266</v>
      </c>
      <c r="E937" s="125" t="s">
        <v>8547</v>
      </c>
      <c r="F937" s="125" t="s">
        <v>112</v>
      </c>
      <c r="G937" s="125" t="s">
        <v>113</v>
      </c>
      <c r="H937" s="126">
        <v>200000</v>
      </c>
      <c r="I937" s="126">
        <v>20000</v>
      </c>
      <c r="J937" s="126">
        <v>20000</v>
      </c>
      <c r="K937" s="125" t="s">
        <v>218</v>
      </c>
      <c r="L937" s="125" t="s">
        <v>217</v>
      </c>
      <c r="M937" s="152">
        <v>1.3500000000000002E-2</v>
      </c>
      <c r="N937" s="127" t="s">
        <v>44</v>
      </c>
      <c r="O937" s="154">
        <v>43908</v>
      </c>
      <c r="P937" s="152">
        <v>0.14311464928000001</v>
      </c>
      <c r="Q937" s="152">
        <v>0.24270800294</v>
      </c>
      <c r="R937" s="152">
        <v>0.13501735817999999</v>
      </c>
      <c r="S937" s="152">
        <v>0.40811588669999999</v>
      </c>
      <c r="T937" s="152">
        <v>0.30804820362000002</v>
      </c>
      <c r="U937" s="152">
        <v>13.554086990999998</v>
      </c>
      <c r="V937" s="152">
        <v>5.9496178305000003</v>
      </c>
      <c r="W937" s="152">
        <v>1.1779136321999999</v>
      </c>
      <c r="X937" s="152">
        <v>1.6201331873999998</v>
      </c>
      <c r="Y937" s="152">
        <v>0.7344538652999999</v>
      </c>
      <c r="Z937" s="152">
        <v>0.18799376678000002</v>
      </c>
      <c r="AA937" s="152">
        <v>0.21815286718999999</v>
      </c>
      <c r="AB937" s="175">
        <v>0.19424891369</v>
      </c>
      <c r="AC937" s="174">
        <v>0.26735490166999998</v>
      </c>
      <c r="AD937" s="152">
        <v>-0.20627201429</v>
      </c>
      <c r="AE937" s="152">
        <v>-0.39768091124999999</v>
      </c>
      <c r="AF937" s="178">
        <v>184.45188483000001</v>
      </c>
      <c r="AG937" s="177">
        <v>936486.49942999997</v>
      </c>
      <c r="AH937" s="177">
        <v>-110266.75418</v>
      </c>
      <c r="AI937" s="127">
        <v>0</v>
      </c>
      <c r="AJ937" s="127">
        <v>0</v>
      </c>
      <c r="AK937" s="127">
        <v>0.24075588711999998</v>
      </c>
    </row>
    <row r="938" spans="1:37" ht="14.65" customHeight="1" x14ac:dyDescent="0.25">
      <c r="A938" s="39"/>
      <c r="B938" s="128">
        <v>45124029000113</v>
      </c>
      <c r="C938" s="124" t="s">
        <v>8573</v>
      </c>
      <c r="D938" s="121"/>
      <c r="E938" s="125" t="s">
        <v>8547</v>
      </c>
      <c r="F938" s="125" t="s">
        <v>112</v>
      </c>
      <c r="G938" s="125" t="s">
        <v>113</v>
      </c>
      <c r="H938" s="126">
        <v>500000</v>
      </c>
      <c r="I938" s="126">
        <v>50000</v>
      </c>
      <c r="J938" s="126">
        <v>50000</v>
      </c>
      <c r="K938" s="125" t="s">
        <v>218</v>
      </c>
      <c r="L938" s="125" t="s">
        <v>217</v>
      </c>
      <c r="M938" s="152">
        <v>1.3500000000000002E-2</v>
      </c>
      <c r="N938" s="127" t="s">
        <v>44</v>
      </c>
      <c r="O938" s="154">
        <v>44718</v>
      </c>
      <c r="P938" s="152">
        <v>0.14280998608000001</v>
      </c>
      <c r="Q938" s="152">
        <v>0.24229872358000001</v>
      </c>
      <c r="R938" s="152">
        <v>0.13456995764000002</v>
      </c>
      <c r="S938" s="152">
        <v>0.38326785104000005</v>
      </c>
      <c r="T938" s="152" t="s">
        <v>44</v>
      </c>
      <c r="U938" s="152">
        <v>13.525232982</v>
      </c>
      <c r="V938" s="152">
        <v>5.9395849689000002</v>
      </c>
      <c r="W938" s="152">
        <v>1.1740104363000001</v>
      </c>
      <c r="X938" s="152">
        <v>1.5214917757000002</v>
      </c>
      <c r="Y938" s="152" t="s">
        <v>44</v>
      </c>
      <c r="Z938" s="152">
        <v>0.18192242087999999</v>
      </c>
      <c r="AA938" s="152">
        <v>0.17417827491000001</v>
      </c>
      <c r="AB938" s="175">
        <v>0.19208930707999999</v>
      </c>
      <c r="AC938" s="174">
        <v>-1.9822863493000002E-2</v>
      </c>
      <c r="AD938" s="152">
        <v>-0.19495625584999998</v>
      </c>
      <c r="AE938" s="152">
        <v>-0.19495625584999998</v>
      </c>
      <c r="AF938" s="178">
        <v>132.88814579999999</v>
      </c>
      <c r="AG938" s="177">
        <v>749158.47230999998</v>
      </c>
      <c r="AH938" s="177">
        <v>-105624.04545000001</v>
      </c>
      <c r="AI938" s="127">
        <v>0</v>
      </c>
      <c r="AJ938" s="127">
        <v>0</v>
      </c>
      <c r="AK938" s="127">
        <v>0.24079126113000002</v>
      </c>
    </row>
    <row r="939" spans="1:37" ht="14.65" customHeight="1" x14ac:dyDescent="0.25">
      <c r="A939" s="39"/>
      <c r="B939" s="128">
        <v>54509800000161</v>
      </c>
      <c r="C939" s="124" t="s">
        <v>8574</v>
      </c>
      <c r="D939" s="121"/>
      <c r="E939" s="125" t="s">
        <v>8547</v>
      </c>
      <c r="F939" s="125" t="s">
        <v>112</v>
      </c>
      <c r="G939" s="125" t="s">
        <v>113</v>
      </c>
      <c r="H939" s="126" t="s">
        <v>44</v>
      </c>
      <c r="I939" s="126" t="s">
        <v>44</v>
      </c>
      <c r="J939" s="126" t="s">
        <v>44</v>
      </c>
      <c r="K939" s="125" t="s">
        <v>7704</v>
      </c>
      <c r="L939" s="125" t="s">
        <v>8575</v>
      </c>
      <c r="M939" s="152">
        <v>1.3500000000000002E-2</v>
      </c>
      <c r="N939" s="127" t="s">
        <v>44</v>
      </c>
      <c r="O939" s="154">
        <v>45384</v>
      </c>
      <c r="P939" s="152">
        <v>0.13470284296999999</v>
      </c>
      <c r="Q939" s="152">
        <v>0.23175186453999999</v>
      </c>
      <c r="R939" s="152">
        <v>0.11597109288</v>
      </c>
      <c r="S939" s="152" t="s">
        <v>44</v>
      </c>
      <c r="T939" s="152" t="s">
        <v>44</v>
      </c>
      <c r="U939" s="152">
        <v>12.757422534</v>
      </c>
      <c r="V939" s="152">
        <v>5.6810447483999997</v>
      </c>
      <c r="W939" s="152">
        <v>1.0117508821000001</v>
      </c>
      <c r="X939" s="152" t="s">
        <v>44</v>
      </c>
      <c r="Y939" s="152" t="s">
        <v>44</v>
      </c>
      <c r="Z939" s="152">
        <v>0.17867833738000002</v>
      </c>
      <c r="AA939" s="152">
        <v>0.17595176478999999</v>
      </c>
      <c r="AB939" s="175">
        <v>9.6961945472000002E-2</v>
      </c>
      <c r="AC939" s="174">
        <v>-0.18776285963</v>
      </c>
      <c r="AD939" s="152">
        <v>-0.19489428218000002</v>
      </c>
      <c r="AE939" s="152">
        <v>-0.19489428218000002</v>
      </c>
      <c r="AF939" s="178">
        <v>106.5847807</v>
      </c>
      <c r="AG939" s="177">
        <v>206844.76980000001</v>
      </c>
      <c r="AH939" s="177">
        <v>66999.317110000004</v>
      </c>
      <c r="AI939" s="127">
        <v>0</v>
      </c>
      <c r="AJ939" s="127">
        <v>0</v>
      </c>
      <c r="AK939" s="127">
        <v>0.24275309652000002</v>
      </c>
    </row>
    <row r="940" spans="1:37" ht="14.65" customHeight="1" x14ac:dyDescent="0.25">
      <c r="A940" s="39"/>
      <c r="B940" s="128">
        <v>30568495000110</v>
      </c>
      <c r="C940" s="124" t="s">
        <v>8576</v>
      </c>
      <c r="D940" s="121" t="s">
        <v>3266</v>
      </c>
      <c r="E940" s="125" t="s">
        <v>7706</v>
      </c>
      <c r="F940" s="125" t="s">
        <v>160</v>
      </c>
      <c r="G940" s="125" t="s">
        <v>3305</v>
      </c>
      <c r="H940" s="126">
        <v>500</v>
      </c>
      <c r="I940" s="126">
        <v>100</v>
      </c>
      <c r="J940" s="126">
        <v>100</v>
      </c>
      <c r="K940" s="125" t="s">
        <v>210</v>
      </c>
      <c r="L940" s="125" t="s">
        <v>3312</v>
      </c>
      <c r="M940" s="152">
        <v>6.0000000000000001E-3</v>
      </c>
      <c r="N940" s="127" t="s">
        <v>44</v>
      </c>
      <c r="O940" s="154">
        <v>43612</v>
      </c>
      <c r="P940" s="152">
        <v>1.0197407548E-2</v>
      </c>
      <c r="Q940" s="152">
        <v>4.1967810636999996E-2</v>
      </c>
      <c r="R940" s="152">
        <v>0.12355211995</v>
      </c>
      <c r="S940" s="152">
        <v>0.30088444713000001</v>
      </c>
      <c r="T940" s="152">
        <v>0.4452533058</v>
      </c>
      <c r="U940" s="152">
        <v>0.96577499008000001</v>
      </c>
      <c r="V940" s="152">
        <v>1.0287770961</v>
      </c>
      <c r="W940" s="152">
        <v>1.0778890087000002</v>
      </c>
      <c r="X940" s="152">
        <v>1.1944472005</v>
      </c>
      <c r="Y940" s="152">
        <v>1.0615806475</v>
      </c>
      <c r="Z940" s="152">
        <v>2.6822590859999999E-3</v>
      </c>
      <c r="AA940" s="152">
        <v>8.548026347899999E-3</v>
      </c>
      <c r="AB940" s="175">
        <v>2.9864714787</v>
      </c>
      <c r="AC940" s="174">
        <v>1.059300841</v>
      </c>
      <c r="AD940" s="152">
        <v>-6.1040772287999999E-4</v>
      </c>
      <c r="AE940" s="152">
        <v>-3.0474753788000002E-2</v>
      </c>
      <c r="AF940" s="178">
        <v>1.7116014799999999</v>
      </c>
      <c r="AG940" s="177">
        <v>250855.41146</v>
      </c>
      <c r="AH940" s="177">
        <v>-71215.125679999997</v>
      </c>
      <c r="AI940" s="127">
        <v>0.35892938713</v>
      </c>
      <c r="AJ940" s="127">
        <v>0</v>
      </c>
      <c r="AK940" s="127">
        <v>1.5120584966E-2</v>
      </c>
    </row>
    <row r="941" spans="1:37" ht="14.65" customHeight="1" x14ac:dyDescent="0.25">
      <c r="A941" s="39"/>
      <c r="B941" s="128">
        <v>14237118000142</v>
      </c>
      <c r="C941" s="124" t="s">
        <v>8577</v>
      </c>
      <c r="D941" s="121" t="s">
        <v>3267</v>
      </c>
      <c r="E941" s="125" t="s">
        <v>7706</v>
      </c>
      <c r="F941" s="125" t="s">
        <v>160</v>
      </c>
      <c r="G941" s="125" t="s">
        <v>3305</v>
      </c>
      <c r="H941" s="126">
        <v>0</v>
      </c>
      <c r="I941" s="126">
        <v>0</v>
      </c>
      <c r="J941" s="126">
        <v>100</v>
      </c>
      <c r="K941" s="125" t="s">
        <v>210</v>
      </c>
      <c r="L941" s="125" t="s">
        <v>3312</v>
      </c>
      <c r="M941" s="152">
        <v>6.0000000000000001E-3</v>
      </c>
      <c r="N941" s="127" t="s">
        <v>44</v>
      </c>
      <c r="O941" s="154">
        <v>40883</v>
      </c>
      <c r="P941" s="152">
        <v>1.0190120197999999E-2</v>
      </c>
      <c r="Q941" s="152">
        <v>4.1933218523000006E-2</v>
      </c>
      <c r="R941" s="152">
        <v>0.12339330628</v>
      </c>
      <c r="S941" s="152">
        <v>0.29950119095</v>
      </c>
      <c r="T941" s="152">
        <v>0.44327184258999996</v>
      </c>
      <c r="U941" s="152">
        <v>0.96508482052</v>
      </c>
      <c r="V941" s="152">
        <v>1.0279291230000001</v>
      </c>
      <c r="W941" s="152">
        <v>1.0765034921999999</v>
      </c>
      <c r="X941" s="152">
        <v>1.1889559678999999</v>
      </c>
      <c r="Y941" s="152">
        <v>1.0568564086000001</v>
      </c>
      <c r="Z941" s="152">
        <v>2.6947647999000001E-3</v>
      </c>
      <c r="AA941" s="152">
        <v>7.8922305094999996E-3</v>
      </c>
      <c r="AB941" s="175">
        <v>2.9206750151</v>
      </c>
      <c r="AC941" s="174">
        <v>1.1046761003000001</v>
      </c>
      <c r="AD941" s="152">
        <v>-6.1113120020000002E-4</v>
      </c>
      <c r="AE941" s="152">
        <v>-3.0049138466000002E-2</v>
      </c>
      <c r="AF941" s="178">
        <v>3.6975635100000002</v>
      </c>
      <c r="AG941" s="177">
        <v>160292.16132000001</v>
      </c>
      <c r="AH941" s="177">
        <v>-77087.320760000002</v>
      </c>
      <c r="AI941" s="127">
        <v>0.35904943359000002</v>
      </c>
      <c r="AJ941" s="127">
        <v>0</v>
      </c>
      <c r="AK941" s="127">
        <v>1.5058388622000001E-2</v>
      </c>
    </row>
    <row r="942" spans="1:37" ht="14.65" customHeight="1" x14ac:dyDescent="0.25">
      <c r="A942" s="39"/>
      <c r="B942" s="128">
        <v>32065814000109</v>
      </c>
      <c r="C942" s="124" t="s">
        <v>8578</v>
      </c>
      <c r="D942" s="121" t="s">
        <v>3267</v>
      </c>
      <c r="E942" s="125" t="s">
        <v>8579</v>
      </c>
      <c r="F942" s="125" t="s">
        <v>112</v>
      </c>
      <c r="G942" s="125" t="s">
        <v>113</v>
      </c>
      <c r="H942" s="126">
        <v>1000</v>
      </c>
      <c r="I942" s="126">
        <v>1000</v>
      </c>
      <c r="J942" s="126">
        <v>1000</v>
      </c>
      <c r="K942" s="125" t="s">
        <v>7743</v>
      </c>
      <c r="L942" s="125" t="s">
        <v>8093</v>
      </c>
      <c r="M942" s="152">
        <v>0.02</v>
      </c>
      <c r="N942" s="127" t="s">
        <v>8580</v>
      </c>
      <c r="O942" s="154">
        <v>43682</v>
      </c>
      <c r="P942" s="152">
        <v>7.8349441903E-2</v>
      </c>
      <c r="Q942" s="152">
        <v>9.4663548578000009E-2</v>
      </c>
      <c r="R942" s="152">
        <v>7.7641850240999996E-2</v>
      </c>
      <c r="S942" s="152">
        <v>0.30121612664000003</v>
      </c>
      <c r="T942" s="152">
        <v>0.17550122336000001</v>
      </c>
      <c r="U942" s="152">
        <v>7.4203106154</v>
      </c>
      <c r="V942" s="152">
        <v>2.3205330260000001</v>
      </c>
      <c r="W942" s="152">
        <v>0.6773602673000001</v>
      </c>
      <c r="X942" s="152">
        <v>1.1957638976</v>
      </c>
      <c r="Y942" s="152">
        <v>0.41843305802999997</v>
      </c>
      <c r="Z942" s="152">
        <v>0.15470951807</v>
      </c>
      <c r="AA942" s="152">
        <v>0.19811777988999998</v>
      </c>
      <c r="AB942" s="175">
        <v>-0.14022493438</v>
      </c>
      <c r="AC942" s="174">
        <v>0.28944264266000003</v>
      </c>
      <c r="AD942" s="152">
        <v>-0.12620365481000001</v>
      </c>
      <c r="AE942" s="152">
        <v>-0.35314734459000002</v>
      </c>
      <c r="AF942" s="178">
        <v>1.9729879299999999</v>
      </c>
      <c r="AG942" s="177">
        <v>32300.349849999999</v>
      </c>
      <c r="AH942" s="177">
        <v>-15447.84346</v>
      </c>
      <c r="AI942" s="127">
        <v>0</v>
      </c>
      <c r="AJ942" s="127">
        <v>0</v>
      </c>
      <c r="AK942" s="127">
        <v>0</v>
      </c>
    </row>
    <row r="943" spans="1:37" ht="14.65" customHeight="1" x14ac:dyDescent="0.25">
      <c r="A943" s="39"/>
      <c r="B943" s="128">
        <v>22681798000117</v>
      </c>
      <c r="C943" s="124" t="s">
        <v>8581</v>
      </c>
      <c r="D943" s="121"/>
      <c r="E943" s="125" t="s">
        <v>7717</v>
      </c>
      <c r="F943" s="125" t="s">
        <v>160</v>
      </c>
      <c r="G943" s="125" t="s">
        <v>4760</v>
      </c>
      <c r="H943" s="126">
        <v>500</v>
      </c>
      <c r="I943" s="126">
        <v>300</v>
      </c>
      <c r="J943" s="126">
        <v>300</v>
      </c>
      <c r="K943" s="125" t="s">
        <v>7581</v>
      </c>
      <c r="L943" s="125" t="s">
        <v>7582</v>
      </c>
      <c r="M943" s="152">
        <v>4.0000000000000001E-3</v>
      </c>
      <c r="N943" s="127" t="s">
        <v>44</v>
      </c>
      <c r="O943" s="154">
        <v>42219</v>
      </c>
      <c r="P943" s="152">
        <v>1.0456292943E-2</v>
      </c>
      <c r="Q943" s="152">
        <v>4.0483343306000001E-2</v>
      </c>
      <c r="R943" s="152">
        <v>0.11559650109</v>
      </c>
      <c r="S943" s="152">
        <v>0.25070352383</v>
      </c>
      <c r="T943" s="152">
        <v>0.41907559218000001</v>
      </c>
      <c r="U943" s="152">
        <v>0.99029348054999999</v>
      </c>
      <c r="V943" s="152">
        <v>0.99238763555000009</v>
      </c>
      <c r="W943" s="152">
        <v>1.0084828818</v>
      </c>
      <c r="X943" s="152">
        <v>0.99523961795999993</v>
      </c>
      <c r="Y943" s="152">
        <v>0.99916728911000008</v>
      </c>
      <c r="Z943" s="152">
        <v>1.2301639649E-3</v>
      </c>
      <c r="AA943" s="152">
        <v>2.7269185153999996E-3</v>
      </c>
      <c r="AB943" s="175">
        <v>0.85297806278999999</v>
      </c>
      <c r="AC943" s="174">
        <v>2.4004429806999998</v>
      </c>
      <c r="AD943" s="152">
        <v>0</v>
      </c>
      <c r="AE943" s="152">
        <v>-2.0918341425E-3</v>
      </c>
      <c r="AF943" s="178">
        <v>2.4241671</v>
      </c>
      <c r="AG943" s="177">
        <v>297378.91891000001</v>
      </c>
      <c r="AH943" s="177">
        <v>-84537.962750000006</v>
      </c>
      <c r="AI943" s="127">
        <v>0</v>
      </c>
      <c r="AJ943" s="127">
        <v>0</v>
      </c>
      <c r="AK943" s="127">
        <v>0</v>
      </c>
    </row>
    <row r="944" spans="1:37" ht="14.65" customHeight="1" x14ac:dyDescent="0.25">
      <c r="A944" s="39"/>
      <c r="B944" s="128">
        <v>13974750000106</v>
      </c>
      <c r="C944" s="124" t="s">
        <v>8582</v>
      </c>
      <c r="D944" s="121" t="s">
        <v>3266</v>
      </c>
      <c r="E944" s="125" t="s">
        <v>7717</v>
      </c>
      <c r="F944" s="125" t="s">
        <v>112</v>
      </c>
      <c r="G944" s="125" t="s">
        <v>113</v>
      </c>
      <c r="H944" s="126">
        <v>500</v>
      </c>
      <c r="I944" s="126">
        <v>500</v>
      </c>
      <c r="J944" s="126">
        <v>500</v>
      </c>
      <c r="K944" s="125" t="s">
        <v>210</v>
      </c>
      <c r="L944" s="125" t="s">
        <v>3314</v>
      </c>
      <c r="M944" s="152">
        <v>1.95E-2</v>
      </c>
      <c r="N944" s="127" t="s">
        <v>44</v>
      </c>
      <c r="O944" s="154">
        <v>40834</v>
      </c>
      <c r="P944" s="152">
        <v>5.6936503010999999E-2</v>
      </c>
      <c r="Q944" s="152">
        <v>3.359355352E-2</v>
      </c>
      <c r="R944" s="152">
        <v>0.13185262498</v>
      </c>
      <c r="S944" s="152">
        <v>0.38136500963000003</v>
      </c>
      <c r="T944" s="152">
        <v>0.32676178573999998</v>
      </c>
      <c r="U944" s="152">
        <v>5.3923362749999999</v>
      </c>
      <c r="V944" s="152">
        <v>0.82349490989000007</v>
      </c>
      <c r="W944" s="152">
        <v>1.1503039794000001</v>
      </c>
      <c r="X944" s="152">
        <v>1.5139379004</v>
      </c>
      <c r="Y944" s="152">
        <v>0.77907111209000002</v>
      </c>
      <c r="Z944" s="152">
        <v>0.12356804128</v>
      </c>
      <c r="AA944" s="152">
        <v>0.20229023933000001</v>
      </c>
      <c r="AB944" s="175">
        <v>0.18869963443000001</v>
      </c>
      <c r="AC944" s="174">
        <v>0.27298475569000002</v>
      </c>
      <c r="AD944" s="152">
        <v>-0.11937351982</v>
      </c>
      <c r="AE944" s="152">
        <v>-0.49066535251999999</v>
      </c>
      <c r="AF944" s="178">
        <v>5.3318552400000003</v>
      </c>
      <c r="AG944" s="177">
        <v>149867.57824</v>
      </c>
      <c r="AH944" s="177">
        <v>-25544.107950000001</v>
      </c>
      <c r="AI944" s="127">
        <v>0</v>
      </c>
      <c r="AJ944" s="127">
        <v>0</v>
      </c>
      <c r="AK944" s="127">
        <v>9.6880753436E-2</v>
      </c>
    </row>
    <row r="945" spans="1:37" ht="14.65" customHeight="1" x14ac:dyDescent="0.25">
      <c r="A945" s="39"/>
      <c r="B945" s="128">
        <v>11977794000164</v>
      </c>
      <c r="C945" s="124" t="s">
        <v>8583</v>
      </c>
      <c r="D945" s="121" t="s">
        <v>3310</v>
      </c>
      <c r="E945" s="125" t="s">
        <v>7985</v>
      </c>
      <c r="F945" s="125" t="s">
        <v>112</v>
      </c>
      <c r="G945" s="125" t="s">
        <v>113</v>
      </c>
      <c r="H945" s="126">
        <v>5000</v>
      </c>
      <c r="I945" s="126">
        <v>0</v>
      </c>
      <c r="J945" s="126">
        <v>0</v>
      </c>
      <c r="K945" s="125" t="s">
        <v>210</v>
      </c>
      <c r="L945" s="125" t="s">
        <v>3314</v>
      </c>
      <c r="M945" s="152">
        <v>0.03</v>
      </c>
      <c r="N945" s="127" t="s">
        <v>44</v>
      </c>
      <c r="O945" s="154">
        <v>40378</v>
      </c>
      <c r="P945" s="152">
        <v>9.9307810494999996E-2</v>
      </c>
      <c r="Q945" s="152">
        <v>8.1258804106000004E-2</v>
      </c>
      <c r="R945" s="152">
        <v>-6.4042104645E-2</v>
      </c>
      <c r="S945" s="152">
        <v>9.8585683364999996E-2</v>
      </c>
      <c r="T945" s="152">
        <v>-2.8616702997000001E-2</v>
      </c>
      <c r="U945" s="152">
        <v>9.405233560200001</v>
      </c>
      <c r="V945" s="152">
        <v>1.9919360875000001</v>
      </c>
      <c r="W945" s="152">
        <v>-0.55871385066000001</v>
      </c>
      <c r="X945" s="152">
        <v>0.39136417530000001</v>
      </c>
      <c r="Y945" s="152">
        <v>-6.8228439190000004E-2</v>
      </c>
      <c r="Z945" s="152">
        <v>0.16652146110999999</v>
      </c>
      <c r="AA945" s="152">
        <v>0.21135844413000002</v>
      </c>
      <c r="AB945" s="175">
        <v>-0.89617788691</v>
      </c>
      <c r="AC945" s="174">
        <v>4.7469252089999997E-2</v>
      </c>
      <c r="AD945" s="152">
        <v>-0.22239167978000002</v>
      </c>
      <c r="AE945" s="152">
        <v>-0.46667495111999996</v>
      </c>
      <c r="AF945" s="178">
        <v>3.1987825848</v>
      </c>
      <c r="AG945" s="177">
        <v>642797.96216999996</v>
      </c>
      <c r="AH945" s="177">
        <v>-274751.46009000001</v>
      </c>
      <c r="AI945" s="127">
        <v>0</v>
      </c>
      <c r="AJ945" s="127">
        <v>0</v>
      </c>
      <c r="AK945" s="127">
        <v>0.14980544954</v>
      </c>
    </row>
    <row r="946" spans="1:37" ht="14.65" customHeight="1" x14ac:dyDescent="0.25">
      <c r="A946" s="39"/>
      <c r="B946" s="128">
        <v>14799785000119</v>
      </c>
      <c r="C946" s="124" t="s">
        <v>8584</v>
      </c>
      <c r="D946" s="121" t="s">
        <v>3267</v>
      </c>
      <c r="E946" s="125" t="s">
        <v>7985</v>
      </c>
      <c r="F946" s="125" t="s">
        <v>112</v>
      </c>
      <c r="G946" s="125" t="s">
        <v>113</v>
      </c>
      <c r="H946" s="126">
        <v>5000</v>
      </c>
      <c r="I946" s="126">
        <v>1000</v>
      </c>
      <c r="J946" s="126">
        <v>1000</v>
      </c>
      <c r="K946" s="125" t="s">
        <v>210</v>
      </c>
      <c r="L946" s="125" t="s">
        <v>3314</v>
      </c>
      <c r="M946" s="152">
        <v>0.02</v>
      </c>
      <c r="N946" s="127" t="s">
        <v>3247</v>
      </c>
      <c r="O946" s="154">
        <v>40952</v>
      </c>
      <c r="P946" s="152">
        <v>3.1613487858999999E-2</v>
      </c>
      <c r="Q946" s="152">
        <v>-3.1388841344E-3</v>
      </c>
      <c r="R946" s="152">
        <v>-2.6689523977000001E-2</v>
      </c>
      <c r="S946" s="152">
        <v>5.7142799703999998E-2</v>
      </c>
      <c r="T946" s="152">
        <v>0.23527214946</v>
      </c>
      <c r="U946" s="152">
        <v>2.9940468478000004</v>
      </c>
      <c r="V946" s="152">
        <v>-7.6944974154999998E-2</v>
      </c>
      <c r="W946" s="152">
        <v>-0.23284379544</v>
      </c>
      <c r="X946" s="152">
        <v>0.22684474983000003</v>
      </c>
      <c r="Y946" s="152">
        <v>0.56093993581000001</v>
      </c>
      <c r="Z946" s="152">
        <v>9.0107079829999992E-2</v>
      </c>
      <c r="AA946" s="152">
        <v>8.2879873621000008E-2</v>
      </c>
      <c r="AB946" s="175">
        <v>-1.3738897153</v>
      </c>
      <c r="AC946" s="174">
        <v>9.4173776390000005E-2</v>
      </c>
      <c r="AD946" s="152">
        <v>-7.8695798812000006E-2</v>
      </c>
      <c r="AE946" s="152">
        <v>-0.22252627742</v>
      </c>
      <c r="AF946" s="178">
        <v>3.4292821250999999</v>
      </c>
      <c r="AG946" s="177">
        <v>75203.698319999996</v>
      </c>
      <c r="AH946" s="177">
        <v>-94712.180980000005</v>
      </c>
      <c r="AI946" s="127">
        <v>4.1762859023000004E-2</v>
      </c>
      <c r="AJ946" s="127">
        <v>0</v>
      </c>
      <c r="AK946" s="127">
        <v>0.40323076946000003</v>
      </c>
    </row>
    <row r="947" spans="1:37" ht="14.65" customHeight="1" x14ac:dyDescent="0.25">
      <c r="A947" s="39"/>
      <c r="B947" s="128">
        <v>22232878000195</v>
      </c>
      <c r="C947" s="124" t="s">
        <v>8585</v>
      </c>
      <c r="D947" s="121"/>
      <c r="E947" s="125" t="s">
        <v>7985</v>
      </c>
      <c r="F947" s="125" t="s">
        <v>160</v>
      </c>
      <c r="G947" s="125" t="s">
        <v>3305</v>
      </c>
      <c r="H947" s="126" t="s">
        <v>44</v>
      </c>
      <c r="I947" s="126" t="s">
        <v>44</v>
      </c>
      <c r="J947" s="126" t="s">
        <v>44</v>
      </c>
      <c r="K947" s="125" t="s">
        <v>210</v>
      </c>
      <c r="L947" s="125" t="s">
        <v>3312</v>
      </c>
      <c r="M947" s="152">
        <v>3.0000000000000001E-3</v>
      </c>
      <c r="N947" s="127" t="s">
        <v>44</v>
      </c>
      <c r="O947" s="154">
        <v>42184</v>
      </c>
      <c r="P947" s="152">
        <v>1.2091060647000001E-2</v>
      </c>
      <c r="Q947" s="152">
        <v>4.7807864517000004E-2</v>
      </c>
      <c r="R947" s="152">
        <v>0.12974834309</v>
      </c>
      <c r="S947" s="152">
        <v>0.32364055739999997</v>
      </c>
      <c r="T947" s="152">
        <v>0.47927048141</v>
      </c>
      <c r="U947" s="152">
        <v>1.1451188864999999</v>
      </c>
      <c r="V947" s="152">
        <v>1.1719371413999999</v>
      </c>
      <c r="W947" s="152">
        <v>1.1319458782</v>
      </c>
      <c r="X947" s="152">
        <v>1.2847841138999998</v>
      </c>
      <c r="Y947" s="152">
        <v>1.1426849871</v>
      </c>
      <c r="Z947" s="152">
        <v>2.5692513540000001E-3</v>
      </c>
      <c r="AA947" s="152">
        <v>8.032937587299999E-3</v>
      </c>
      <c r="AB947" s="175">
        <v>5.5362181287999999</v>
      </c>
      <c r="AC947" s="174">
        <v>1.4922654426999999</v>
      </c>
      <c r="AD947" s="152">
        <v>-5.9390983658000004E-4</v>
      </c>
      <c r="AE947" s="152">
        <v>-5.6370055606999994E-2</v>
      </c>
      <c r="AF947" s="178">
        <v>2.6559706827</v>
      </c>
      <c r="AG947" s="177">
        <v>1452392.6572</v>
      </c>
      <c r="AH947" s="177">
        <v>248146.47537</v>
      </c>
      <c r="AI947" s="127">
        <v>0.33053571953999999</v>
      </c>
      <c r="AJ947" s="127">
        <v>0.18796271975000001</v>
      </c>
      <c r="AK947" s="127">
        <v>0</v>
      </c>
    </row>
    <row r="948" spans="1:37" ht="14.65" customHeight="1" x14ac:dyDescent="0.25">
      <c r="A948" s="39"/>
      <c r="B948" s="128">
        <v>4501865000192</v>
      </c>
      <c r="C948" s="124" t="s">
        <v>8586</v>
      </c>
      <c r="D948" s="121" t="s">
        <v>3266</v>
      </c>
      <c r="E948" s="125" t="s">
        <v>7985</v>
      </c>
      <c r="F948" s="125" t="s">
        <v>160</v>
      </c>
      <c r="G948" s="125" t="s">
        <v>3324</v>
      </c>
      <c r="H948" s="126">
        <v>500</v>
      </c>
      <c r="I948" s="126">
        <v>100</v>
      </c>
      <c r="J948" s="126">
        <v>100</v>
      </c>
      <c r="K948" s="125" t="s">
        <v>211</v>
      </c>
      <c r="L948" s="125" t="s">
        <v>211</v>
      </c>
      <c r="M948" s="152">
        <v>2.5000000000000001E-3</v>
      </c>
      <c r="N948" s="127" t="s">
        <v>44</v>
      </c>
      <c r="O948" s="154">
        <v>37074</v>
      </c>
      <c r="P948" s="152">
        <v>1.0558724371999999E-2</v>
      </c>
      <c r="Q948" s="152">
        <v>4.1122719687000001E-2</v>
      </c>
      <c r="R948" s="152">
        <v>0.11604150289</v>
      </c>
      <c r="S948" s="152">
        <v>0.25895883341000003</v>
      </c>
      <c r="T948" s="152">
        <v>0.42996327624999997</v>
      </c>
      <c r="U948" s="152">
        <v>0.9999945455</v>
      </c>
      <c r="V948" s="152">
        <v>1.0080609758000001</v>
      </c>
      <c r="W948" s="152">
        <v>1.0123651506</v>
      </c>
      <c r="X948" s="152">
        <v>1.0280114395</v>
      </c>
      <c r="Y948" s="152">
        <v>1.0251258941000001</v>
      </c>
      <c r="Z948" s="152">
        <v>8.2939643472000005E-4</v>
      </c>
      <c r="AA948" s="152">
        <v>3.8754309449000003E-3</v>
      </c>
      <c r="AB948" s="175">
        <v>2.7491027734000002</v>
      </c>
      <c r="AC948" s="174">
        <v>0.19389705836000001</v>
      </c>
      <c r="AD948" s="152">
        <v>0</v>
      </c>
      <c r="AE948" s="152">
        <v>-3.5568937943999998E-2</v>
      </c>
      <c r="AF948" s="178">
        <v>14.349171266000001</v>
      </c>
      <c r="AG948" s="177">
        <v>630800.02593999996</v>
      </c>
      <c r="AH948" s="177">
        <v>-367072.83442999999</v>
      </c>
      <c r="AI948" s="127">
        <v>9.7195865708000012E-2</v>
      </c>
      <c r="AJ948" s="127">
        <v>0.38244154658000001</v>
      </c>
      <c r="AK948" s="127">
        <v>0</v>
      </c>
    </row>
    <row r="949" spans="1:37" ht="14.65" customHeight="1" x14ac:dyDescent="0.25">
      <c r="A949" s="39"/>
      <c r="B949" s="128">
        <v>16565016000181</v>
      </c>
      <c r="C949" s="124" t="s">
        <v>8587</v>
      </c>
      <c r="D949" s="121" t="s">
        <v>3267</v>
      </c>
      <c r="E949" s="125" t="s">
        <v>7985</v>
      </c>
      <c r="F949" s="125" t="s">
        <v>160</v>
      </c>
      <c r="G949" s="125" t="s">
        <v>3328</v>
      </c>
      <c r="H949" s="126">
        <v>500</v>
      </c>
      <c r="I949" s="126">
        <v>100</v>
      </c>
      <c r="J949" s="126">
        <v>100</v>
      </c>
      <c r="K949" s="125" t="s">
        <v>211</v>
      </c>
      <c r="L949" s="125" t="s">
        <v>211</v>
      </c>
      <c r="M949" s="152">
        <v>1.5E-3</v>
      </c>
      <c r="N949" s="127" t="s">
        <v>44</v>
      </c>
      <c r="O949" s="154">
        <v>41138</v>
      </c>
      <c r="P949" s="152">
        <v>1.0566665406999999E-2</v>
      </c>
      <c r="Q949" s="152">
        <v>4.0561793042999998E-2</v>
      </c>
      <c r="R949" s="152">
        <v>0.11536553932</v>
      </c>
      <c r="S949" s="152">
        <v>0.25794657203999999</v>
      </c>
      <c r="T949" s="152">
        <v>0.42979549638000003</v>
      </c>
      <c r="U949" s="152">
        <v>1.0007466241</v>
      </c>
      <c r="V949" s="152">
        <v>0.99431071162999995</v>
      </c>
      <c r="W949" s="152">
        <v>1.0064679333</v>
      </c>
      <c r="X949" s="152">
        <v>1.0239929773999998</v>
      </c>
      <c r="Y949" s="152">
        <v>1.0247258704</v>
      </c>
      <c r="Z949" s="152">
        <v>8.4474435535999992E-4</v>
      </c>
      <c r="AA949" s="152">
        <v>5.2880458692999999E-3</v>
      </c>
      <c r="AB949" s="175">
        <v>1.3189518563</v>
      </c>
      <c r="AC949" s="174">
        <v>4.4678277794999999E-2</v>
      </c>
      <c r="AD949" s="152">
        <v>0</v>
      </c>
      <c r="AE949" s="152">
        <v>-1.6252614218999997E-2</v>
      </c>
      <c r="AF949" s="178">
        <v>3.1087867613000002</v>
      </c>
      <c r="AG949" s="177">
        <v>7744918.4563999996</v>
      </c>
      <c r="AH949" s="177">
        <v>831735.84352999995</v>
      </c>
      <c r="AI949" s="127">
        <v>0</v>
      </c>
      <c r="AJ949" s="127">
        <v>0.77872089993000004</v>
      </c>
      <c r="AK949" s="127">
        <v>0</v>
      </c>
    </row>
    <row r="950" spans="1:37" ht="14.65" customHeight="1" x14ac:dyDescent="0.25">
      <c r="A950" s="39"/>
      <c r="B950" s="128">
        <v>27717359000130</v>
      </c>
      <c r="C950" s="124" t="s">
        <v>8588</v>
      </c>
      <c r="D950" s="121" t="s">
        <v>3310</v>
      </c>
      <c r="E950" s="125" t="s">
        <v>7985</v>
      </c>
      <c r="F950" s="125" t="s">
        <v>160</v>
      </c>
      <c r="G950" s="125" t="s">
        <v>3328</v>
      </c>
      <c r="H950" s="126">
        <v>500</v>
      </c>
      <c r="I950" s="126">
        <v>100</v>
      </c>
      <c r="J950" s="126">
        <v>100</v>
      </c>
      <c r="K950" s="125" t="s">
        <v>211</v>
      </c>
      <c r="L950" s="125" t="s">
        <v>211</v>
      </c>
      <c r="M950" s="152">
        <v>3.0000000000000001E-3</v>
      </c>
      <c r="N950" s="127" t="s">
        <v>44</v>
      </c>
      <c r="O950" s="154">
        <v>43059</v>
      </c>
      <c r="P950" s="152">
        <v>1.0667154175999999E-2</v>
      </c>
      <c r="Q950" s="152">
        <v>4.0713854052000002E-2</v>
      </c>
      <c r="R950" s="152">
        <v>0.11629119373000001</v>
      </c>
      <c r="S950" s="152">
        <v>0.26056945516999996</v>
      </c>
      <c r="T950" s="152">
        <v>0.43409021555000005</v>
      </c>
      <c r="U950" s="152">
        <v>1.0102637038</v>
      </c>
      <c r="V950" s="152">
        <v>0.99803825616999997</v>
      </c>
      <c r="W950" s="152">
        <v>1.0145434946</v>
      </c>
      <c r="X950" s="152">
        <v>1.034405265</v>
      </c>
      <c r="Y950" s="152">
        <v>1.0349654143</v>
      </c>
      <c r="Z950" s="152">
        <v>8.6920677082999995E-4</v>
      </c>
      <c r="AA950" s="152">
        <v>8.3726439514999994E-3</v>
      </c>
      <c r="AB950" s="175">
        <v>2.6091446767000002</v>
      </c>
      <c r="AC950" s="174">
        <v>-1.9987884694999999E-2</v>
      </c>
      <c r="AD950" s="152">
        <v>0</v>
      </c>
      <c r="AE950" s="152">
        <v>-2.6941900333999999E-2</v>
      </c>
      <c r="AF950" s="178">
        <v>3.1290271004000001</v>
      </c>
      <c r="AG950" s="177">
        <v>18370035.623</v>
      </c>
      <c r="AH950" s="177">
        <v>-3842385.9963000002</v>
      </c>
      <c r="AI950" s="127">
        <v>0</v>
      </c>
      <c r="AJ950" s="127">
        <v>0.91194924119000009</v>
      </c>
      <c r="AK950" s="127">
        <v>0</v>
      </c>
    </row>
    <row r="951" spans="1:37" ht="14.65" customHeight="1" x14ac:dyDescent="0.25">
      <c r="A951" s="39"/>
      <c r="B951" s="128">
        <v>14171644000157</v>
      </c>
      <c r="C951" s="124" t="s">
        <v>8589</v>
      </c>
      <c r="D951" s="121" t="s">
        <v>3266</v>
      </c>
      <c r="E951" s="125" t="s">
        <v>7985</v>
      </c>
      <c r="F951" s="125" t="s">
        <v>160</v>
      </c>
      <c r="G951" s="125" t="s">
        <v>3305</v>
      </c>
      <c r="H951" s="126">
        <v>5000</v>
      </c>
      <c r="I951" s="126">
        <v>1000</v>
      </c>
      <c r="J951" s="126">
        <v>1000</v>
      </c>
      <c r="K951" s="125" t="s">
        <v>210</v>
      </c>
      <c r="L951" s="125" t="s">
        <v>3312</v>
      </c>
      <c r="M951" s="152">
        <v>5.0000000000000001E-3</v>
      </c>
      <c r="N951" s="127" t="s">
        <v>8122</v>
      </c>
      <c r="O951" s="154">
        <v>40899</v>
      </c>
      <c r="P951" s="152">
        <v>1.2072803997999999E-2</v>
      </c>
      <c r="Q951" s="152">
        <v>4.6970618895999995E-2</v>
      </c>
      <c r="R951" s="152">
        <v>0.12624388847000001</v>
      </c>
      <c r="S951" s="152">
        <v>0.32014487940000003</v>
      </c>
      <c r="T951" s="152">
        <v>0.46785522389999995</v>
      </c>
      <c r="U951" s="152">
        <v>1.1433898377</v>
      </c>
      <c r="V951" s="152">
        <v>1.1514133374</v>
      </c>
      <c r="W951" s="152">
        <v>1.1013724399</v>
      </c>
      <c r="X951" s="152">
        <v>1.2709070163</v>
      </c>
      <c r="Y951" s="152">
        <v>1.1154685323</v>
      </c>
      <c r="Z951" s="152">
        <v>2.2374864332999999E-3</v>
      </c>
      <c r="AA951" s="152">
        <v>6.6248879984000001E-3</v>
      </c>
      <c r="AB951" s="175">
        <v>4.9665380058000004</v>
      </c>
      <c r="AC951" s="174">
        <v>1.4508560316000001</v>
      </c>
      <c r="AD951" s="152">
        <v>-5.0350751942E-4</v>
      </c>
      <c r="AE951" s="152">
        <v>-5.7668089171999996E-2</v>
      </c>
      <c r="AF951" s="178">
        <v>3.7042842870000001</v>
      </c>
      <c r="AG951" s="177">
        <v>3283681.5586000001</v>
      </c>
      <c r="AH951" s="177">
        <v>-443094.05134000001</v>
      </c>
      <c r="AI951" s="127">
        <v>0.36615160641000005</v>
      </c>
      <c r="AJ951" s="127">
        <v>0.24598743955999999</v>
      </c>
      <c r="AK951" s="127">
        <v>0</v>
      </c>
    </row>
    <row r="952" spans="1:37" ht="14.65" customHeight="1" x14ac:dyDescent="0.25">
      <c r="A952" s="39"/>
      <c r="B952" s="128">
        <v>34096235000140</v>
      </c>
      <c r="C952" s="124" t="s">
        <v>8589</v>
      </c>
      <c r="D952" s="121" t="s">
        <v>3267</v>
      </c>
      <c r="E952" s="125" t="s">
        <v>7985</v>
      </c>
      <c r="F952" s="125" t="s">
        <v>160</v>
      </c>
      <c r="G952" s="125" t="s">
        <v>3305</v>
      </c>
      <c r="H952" s="126">
        <v>500</v>
      </c>
      <c r="I952" s="126">
        <v>100</v>
      </c>
      <c r="J952" s="126">
        <v>100</v>
      </c>
      <c r="K952" s="125" t="s">
        <v>7581</v>
      </c>
      <c r="L952" s="125" t="s">
        <v>7582</v>
      </c>
      <c r="M952" s="152">
        <v>8.0000000000000002E-3</v>
      </c>
      <c r="N952" s="127" t="s">
        <v>44</v>
      </c>
      <c r="O952" s="154">
        <v>43677</v>
      </c>
      <c r="P952" s="152">
        <v>2.336544669E-2</v>
      </c>
      <c r="Q952" s="152">
        <v>5.8869977116000005E-2</v>
      </c>
      <c r="R952" s="152">
        <v>9.4686855276999993E-2</v>
      </c>
      <c r="S952" s="152">
        <v>0.24719179267000002</v>
      </c>
      <c r="T952" s="152">
        <v>0.33832089777999996</v>
      </c>
      <c r="U952" s="152">
        <v>2.2128922414000001</v>
      </c>
      <c r="V952" s="152">
        <v>1.4431080198999999</v>
      </c>
      <c r="W952" s="152">
        <v>0.82606369374999999</v>
      </c>
      <c r="X952" s="152">
        <v>0.98129879282999999</v>
      </c>
      <c r="Y952" s="152">
        <v>0.80663054731000006</v>
      </c>
      <c r="Z952" s="152">
        <v>3.5589299421999995E-2</v>
      </c>
      <c r="AA952" s="152">
        <v>3.501355565E-2</v>
      </c>
      <c r="AB952" s="175">
        <v>-0.48753881026000001</v>
      </c>
      <c r="AC952" s="174">
        <v>0.23172674778999999</v>
      </c>
      <c r="AD952" s="152">
        <v>-2.3368528994000003E-2</v>
      </c>
      <c r="AE952" s="152">
        <v>-4.7662112498000002E-2</v>
      </c>
      <c r="AF952" s="178">
        <v>1.6783484898000001</v>
      </c>
      <c r="AG952" s="177">
        <v>183066.62226</v>
      </c>
      <c r="AH952" s="177">
        <v>-49903.228340000001</v>
      </c>
      <c r="AI952" s="127">
        <v>0.95313196893999996</v>
      </c>
      <c r="AJ952" s="127">
        <v>0</v>
      </c>
      <c r="AK952" s="127">
        <v>0</v>
      </c>
    </row>
    <row r="953" spans="1:37" ht="14.65" customHeight="1" x14ac:dyDescent="0.25">
      <c r="A953" s="39"/>
      <c r="B953" s="128">
        <v>42730970000192</v>
      </c>
      <c r="C953" s="124" t="s">
        <v>8589</v>
      </c>
      <c r="D953" s="121"/>
      <c r="E953" s="125" t="s">
        <v>7985</v>
      </c>
      <c r="F953" s="125" t="s">
        <v>160</v>
      </c>
      <c r="G953" s="125" t="s">
        <v>3305</v>
      </c>
      <c r="H953" s="126">
        <v>5000</v>
      </c>
      <c r="I953" s="126">
        <v>1000</v>
      </c>
      <c r="J953" s="126">
        <v>1000</v>
      </c>
      <c r="K953" s="125" t="s">
        <v>210</v>
      </c>
      <c r="L953" s="125" t="s">
        <v>3312</v>
      </c>
      <c r="M953" s="152">
        <v>5.0000000000000001E-3</v>
      </c>
      <c r="N953" s="127" t="s">
        <v>44</v>
      </c>
      <c r="O953" s="154">
        <v>44456</v>
      </c>
      <c r="P953" s="152">
        <v>1.0711347408E-2</v>
      </c>
      <c r="Q953" s="152">
        <v>4.3773914689E-2</v>
      </c>
      <c r="R953" s="152">
        <v>0.11869357272</v>
      </c>
      <c r="S953" s="152">
        <v>0.28723211424</v>
      </c>
      <c r="T953" s="152">
        <v>0.45900266372999998</v>
      </c>
      <c r="U953" s="152">
        <v>1.0144491517000001</v>
      </c>
      <c r="V953" s="152">
        <v>1.073050992</v>
      </c>
      <c r="W953" s="152">
        <v>1.0355022438000001</v>
      </c>
      <c r="X953" s="152">
        <v>1.1402503453999999</v>
      </c>
      <c r="Y953" s="152">
        <v>1.0943621050000001</v>
      </c>
      <c r="Z953" s="152">
        <v>3.5467664493000002E-3</v>
      </c>
      <c r="AA953" s="152">
        <v>5.6361773578999996E-3</v>
      </c>
      <c r="AB953" s="175">
        <v>1.0584466937999999</v>
      </c>
      <c r="AC953" s="174">
        <v>2.0617820454000002</v>
      </c>
      <c r="AD953" s="152">
        <v>-5.0162266087999999E-4</v>
      </c>
      <c r="AE953" s="152">
        <v>-1.4404811533E-3</v>
      </c>
      <c r="AF953" s="178">
        <v>1.5594916181</v>
      </c>
      <c r="AG953" s="177">
        <v>68452.010009999998</v>
      </c>
      <c r="AH953" s="177">
        <v>2731.5730199999998</v>
      </c>
      <c r="AI953" s="127">
        <v>0.28162270541000001</v>
      </c>
      <c r="AJ953" s="127">
        <v>0.11888895737000001</v>
      </c>
      <c r="AK953" s="127">
        <v>0</v>
      </c>
    </row>
    <row r="954" spans="1:37" ht="14.65" customHeight="1" x14ac:dyDescent="0.25">
      <c r="A954" s="39"/>
      <c r="B954" s="128">
        <v>44347394000124</v>
      </c>
      <c r="C954" s="124" t="s">
        <v>8589</v>
      </c>
      <c r="D954" s="121"/>
      <c r="E954" s="125" t="s">
        <v>7985</v>
      </c>
      <c r="F954" s="125" t="s">
        <v>160</v>
      </c>
      <c r="G954" s="125" t="s">
        <v>3305</v>
      </c>
      <c r="H954" s="126">
        <v>1000</v>
      </c>
      <c r="I954" s="126">
        <v>1000</v>
      </c>
      <c r="J954" s="126">
        <v>1000</v>
      </c>
      <c r="K954" s="125" t="s">
        <v>210</v>
      </c>
      <c r="L954" s="125" t="s">
        <v>3312</v>
      </c>
      <c r="M954" s="152">
        <v>5.0000000000000001E-3</v>
      </c>
      <c r="N954" s="127" t="s">
        <v>44</v>
      </c>
      <c r="O954" s="154">
        <v>44579</v>
      </c>
      <c r="P954" s="152">
        <v>2.1527964399999999E-2</v>
      </c>
      <c r="Q954" s="152">
        <v>5.5858278100999997E-2</v>
      </c>
      <c r="R954" s="152">
        <v>9.7561795075000013E-2</v>
      </c>
      <c r="S954" s="152">
        <v>0.22076481479000001</v>
      </c>
      <c r="T954" s="152">
        <v>0.33357778767000001</v>
      </c>
      <c r="U954" s="152">
        <v>2.0388681639999997</v>
      </c>
      <c r="V954" s="152">
        <v>1.3692807955999999</v>
      </c>
      <c r="W954" s="152">
        <v>0.85114514124999996</v>
      </c>
      <c r="X954" s="152">
        <v>0.87638931664999997</v>
      </c>
      <c r="Y954" s="152">
        <v>0.79532194200000006</v>
      </c>
      <c r="Z954" s="152">
        <v>2.9731128510999998E-2</v>
      </c>
      <c r="AA954" s="152">
        <v>2.6167274906000001E-2</v>
      </c>
      <c r="AB954" s="175">
        <v>-0.50277653334000005</v>
      </c>
      <c r="AC954" s="174">
        <v>-0.40643883868000003</v>
      </c>
      <c r="AD954" s="152">
        <v>-2.6766996777999999E-2</v>
      </c>
      <c r="AE954" s="152">
        <v>-2.6766996777999999E-2</v>
      </c>
      <c r="AF954" s="178">
        <v>1.4083624295999999</v>
      </c>
      <c r="AG954" s="177">
        <v>107101.71877000001</v>
      </c>
      <c r="AH954" s="177">
        <v>2109.0972900000002</v>
      </c>
      <c r="AI954" s="127">
        <v>0.29140660139000002</v>
      </c>
      <c r="AJ954" s="127">
        <v>0.19034250330999999</v>
      </c>
      <c r="AK954" s="127">
        <v>0</v>
      </c>
    </row>
    <row r="955" spans="1:37" ht="14.65" customHeight="1" x14ac:dyDescent="0.25">
      <c r="A955" s="39"/>
      <c r="B955" s="128">
        <v>45646162000130</v>
      </c>
      <c r="C955" s="124" t="s">
        <v>8589</v>
      </c>
      <c r="D955" s="121"/>
      <c r="E955" s="125" t="s">
        <v>7985</v>
      </c>
      <c r="F955" s="125" t="s">
        <v>160</v>
      </c>
      <c r="G955" s="125" t="s">
        <v>8400</v>
      </c>
      <c r="H955" s="126">
        <v>0</v>
      </c>
      <c r="I955" s="126">
        <v>0</v>
      </c>
      <c r="J955" s="126">
        <v>0</v>
      </c>
      <c r="K955" s="125" t="s">
        <v>7581</v>
      </c>
      <c r="L955" s="125" t="s">
        <v>7582</v>
      </c>
      <c r="M955" s="152">
        <v>9.0000000000000011E-3</v>
      </c>
      <c r="N955" s="127" t="s">
        <v>44</v>
      </c>
      <c r="O955" s="154">
        <v>44683</v>
      </c>
      <c r="P955" s="152">
        <v>1.0599601596999998E-2</v>
      </c>
      <c r="Q955" s="152">
        <v>4.3726721317999998E-2</v>
      </c>
      <c r="R955" s="152">
        <v>0.11923751907999999</v>
      </c>
      <c r="S955" s="152">
        <v>0.29475179277999997</v>
      </c>
      <c r="T955" s="152" t="s">
        <v>44</v>
      </c>
      <c r="U955" s="152">
        <v>1.0038659413</v>
      </c>
      <c r="V955" s="152">
        <v>1.0718941182999999</v>
      </c>
      <c r="W955" s="152">
        <v>1.0402477213999999</v>
      </c>
      <c r="X955" s="152">
        <v>1.1701018683</v>
      </c>
      <c r="Y955" s="152" t="s">
        <v>44</v>
      </c>
      <c r="Z955" s="152">
        <v>1.9171980088999998E-3</v>
      </c>
      <c r="AA955" s="152">
        <v>4.1045848231000001E-3</v>
      </c>
      <c r="AB955" s="175">
        <v>2.2899267249999999</v>
      </c>
      <c r="AC955" s="174">
        <v>3.0308272629999999</v>
      </c>
      <c r="AD955" s="152">
        <v>-2.2648434775000002E-4</v>
      </c>
      <c r="AE955" s="152">
        <v>-2.9121920432999999E-3</v>
      </c>
      <c r="AF955" s="178">
        <v>1.4713722512</v>
      </c>
      <c r="AG955" s="177">
        <v>5941445.8110999996</v>
      </c>
      <c r="AH955" s="177">
        <v>1196321.6998999999</v>
      </c>
      <c r="AI955" s="127">
        <v>0.35643533077999995</v>
      </c>
      <c r="AJ955" s="127">
        <v>0.25111211115999998</v>
      </c>
      <c r="AK955" s="127">
        <v>0</v>
      </c>
    </row>
    <row r="956" spans="1:37" ht="14.65" customHeight="1" x14ac:dyDescent="0.25">
      <c r="A956" s="39"/>
      <c r="B956" s="128">
        <v>50877951000111</v>
      </c>
      <c r="C956" s="124" t="s">
        <v>8589</v>
      </c>
      <c r="D956" s="121"/>
      <c r="E956" s="125" t="s">
        <v>7985</v>
      </c>
      <c r="F956" s="125" t="s">
        <v>160</v>
      </c>
      <c r="G956" s="125" t="s">
        <v>3324</v>
      </c>
      <c r="H956" s="126">
        <v>100</v>
      </c>
      <c r="I956" s="126">
        <v>100</v>
      </c>
      <c r="J956" s="126">
        <v>100</v>
      </c>
      <c r="K956" s="125" t="s">
        <v>7743</v>
      </c>
      <c r="L956" s="125" t="s">
        <v>7764</v>
      </c>
      <c r="M956" s="152">
        <v>6.9999999999999993E-3</v>
      </c>
      <c r="N956" s="127" t="s">
        <v>44</v>
      </c>
      <c r="O956" s="154">
        <v>45078</v>
      </c>
      <c r="P956" s="152">
        <v>1.1511792016E-2</v>
      </c>
      <c r="Q956" s="152">
        <v>4.5828931068000005E-2</v>
      </c>
      <c r="R956" s="152">
        <v>0.12255385041</v>
      </c>
      <c r="S956" s="152" t="s">
        <v>44</v>
      </c>
      <c r="T956" s="152" t="s">
        <v>44</v>
      </c>
      <c r="U956" s="152">
        <v>1.0902575745</v>
      </c>
      <c r="V956" s="152">
        <v>1.1234265954</v>
      </c>
      <c r="W956" s="152">
        <v>1.0691799412</v>
      </c>
      <c r="X956" s="152" t="s">
        <v>44</v>
      </c>
      <c r="Y956" s="152" t="s">
        <v>44</v>
      </c>
      <c r="Z956" s="152">
        <v>2.0457998677999999E-3</v>
      </c>
      <c r="AA956" s="152">
        <v>3.3334158032000002E-3</v>
      </c>
      <c r="AB956" s="175">
        <v>3.7381096066000001</v>
      </c>
      <c r="AC956" s="174">
        <v>6.5761832281999997</v>
      </c>
      <c r="AD956" s="152">
        <v>-5.0471553926000003E-4</v>
      </c>
      <c r="AE956" s="152">
        <v>-5.0471553926000003E-4</v>
      </c>
      <c r="AF956" s="178">
        <v>1.2867485673000001</v>
      </c>
      <c r="AG956" s="177">
        <v>575498.21</v>
      </c>
      <c r="AH956" s="177">
        <v>116766.09912</v>
      </c>
      <c r="AI956" s="127">
        <v>0.36771298788000001</v>
      </c>
      <c r="AJ956" s="127">
        <v>0.2121091765</v>
      </c>
      <c r="AK956" s="127">
        <v>0</v>
      </c>
    </row>
    <row r="957" spans="1:37" ht="14.65" customHeight="1" x14ac:dyDescent="0.25">
      <c r="A957" s="39"/>
      <c r="B957" s="128">
        <v>30934757000113</v>
      </c>
      <c r="C957" s="124" t="s">
        <v>8590</v>
      </c>
      <c r="D957" s="121" t="s">
        <v>3266</v>
      </c>
      <c r="E957" s="125" t="s">
        <v>7985</v>
      </c>
      <c r="F957" s="125" t="s">
        <v>160</v>
      </c>
      <c r="G957" s="125" t="s">
        <v>3305</v>
      </c>
      <c r="H957" s="126">
        <v>500</v>
      </c>
      <c r="I957" s="126">
        <v>100</v>
      </c>
      <c r="J957" s="126">
        <v>100</v>
      </c>
      <c r="K957" s="125" t="s">
        <v>7581</v>
      </c>
      <c r="L957" s="125" t="s">
        <v>7582</v>
      </c>
      <c r="M957" s="152">
        <v>8.0000000000000002E-3</v>
      </c>
      <c r="N957" s="127" t="s">
        <v>44</v>
      </c>
      <c r="O957" s="154">
        <v>43437</v>
      </c>
      <c r="P957" s="152">
        <v>1.1260863563E-2</v>
      </c>
      <c r="Q957" s="152">
        <v>4.0888362757000002E-2</v>
      </c>
      <c r="R957" s="152">
        <v>0.11250193488</v>
      </c>
      <c r="S957" s="152">
        <v>0.32232436617999999</v>
      </c>
      <c r="T957" s="152">
        <v>0.44085506086999998</v>
      </c>
      <c r="U957" s="152">
        <v>1.0664926692999999</v>
      </c>
      <c r="V957" s="152">
        <v>1.0023160717999999</v>
      </c>
      <c r="W957" s="152">
        <v>0.98148537743000008</v>
      </c>
      <c r="X957" s="152">
        <v>1.2795591148000001</v>
      </c>
      <c r="Y957" s="152">
        <v>1.0510942756999999</v>
      </c>
      <c r="Z957" s="152">
        <v>7.2344618382000001E-3</v>
      </c>
      <c r="AA957" s="152">
        <v>1.1337886769000001E-2</v>
      </c>
      <c r="AB957" s="175">
        <v>-0.26177950830000002</v>
      </c>
      <c r="AC957" s="174">
        <v>0.60738398220000001</v>
      </c>
      <c r="AD957" s="152">
        <v>-1.4613796422000001E-3</v>
      </c>
      <c r="AE957" s="152">
        <v>-3.385940153E-2</v>
      </c>
      <c r="AF957" s="178">
        <v>1.7480439189999999</v>
      </c>
      <c r="AG957" s="177">
        <v>1113181.3506</v>
      </c>
      <c r="AH957" s="177">
        <v>88053.414560000005</v>
      </c>
      <c r="AI957" s="127">
        <v>0.95601661097000001</v>
      </c>
      <c r="AJ957" s="127">
        <v>9.3574168261000002E-4</v>
      </c>
      <c r="AK957" s="127">
        <v>0</v>
      </c>
    </row>
    <row r="958" spans="1:37" ht="14.65" customHeight="1" x14ac:dyDescent="0.25">
      <c r="A958" s="39"/>
      <c r="B958" s="128">
        <v>39800632000175</v>
      </c>
      <c r="C958" s="124" t="s">
        <v>8591</v>
      </c>
      <c r="D958" s="121"/>
      <c r="E958" s="125" t="s">
        <v>8406</v>
      </c>
      <c r="F958" s="125" t="s">
        <v>112</v>
      </c>
      <c r="G958" s="125" t="s">
        <v>113</v>
      </c>
      <c r="H958" s="126">
        <v>100</v>
      </c>
      <c r="I958" s="126">
        <v>100</v>
      </c>
      <c r="J958" s="126">
        <v>100</v>
      </c>
      <c r="K958" s="125" t="s">
        <v>212</v>
      </c>
      <c r="L958" s="125" t="s">
        <v>220</v>
      </c>
      <c r="M958" s="152">
        <v>0.01</v>
      </c>
      <c r="N958" s="127" t="s">
        <v>44</v>
      </c>
      <c r="O958" s="154">
        <v>44165</v>
      </c>
      <c r="P958" s="152">
        <v>5.7613142871999999E-3</v>
      </c>
      <c r="Q958" s="152">
        <v>-1.0730683047000001E-2</v>
      </c>
      <c r="R958" s="152">
        <v>0.15890001692</v>
      </c>
      <c r="S958" s="152">
        <v>0.37437494605999999</v>
      </c>
      <c r="T958" s="152">
        <v>0.46994096693000004</v>
      </c>
      <c r="U958" s="152">
        <v>0.54564194109999997</v>
      </c>
      <c r="V958" s="152">
        <v>-0.26304638665999996</v>
      </c>
      <c r="W958" s="152">
        <v>1.3862698738000001</v>
      </c>
      <c r="X958" s="152">
        <v>1.4861888361000002</v>
      </c>
      <c r="Y958" s="152">
        <v>1.120441397</v>
      </c>
      <c r="Z958" s="152">
        <v>0.17036123231</v>
      </c>
      <c r="AA958" s="152">
        <v>0.17505015471999999</v>
      </c>
      <c r="AB958" s="175">
        <v>0.32217152019</v>
      </c>
      <c r="AC958" s="174">
        <v>0.14497483186999999</v>
      </c>
      <c r="AD958" s="152">
        <v>-0.16182125663000002</v>
      </c>
      <c r="AE958" s="152">
        <v>-0.21864622859000002</v>
      </c>
      <c r="AF958" s="178">
        <v>1.6005414</v>
      </c>
      <c r="AG958" s="177">
        <v>32190.177940000001</v>
      </c>
      <c r="AH958" s="177">
        <v>-6312.6372300000003</v>
      </c>
      <c r="AI958" s="127">
        <v>0</v>
      </c>
      <c r="AJ958" s="127">
        <v>0</v>
      </c>
      <c r="AK958" s="127">
        <v>0</v>
      </c>
    </row>
    <row r="959" spans="1:37" ht="14.65" customHeight="1" x14ac:dyDescent="0.25">
      <c r="A959" s="39"/>
      <c r="B959" s="128">
        <v>9290813000138</v>
      </c>
      <c r="C959" s="124" t="s">
        <v>8592</v>
      </c>
      <c r="D959" s="121" t="s">
        <v>3266</v>
      </c>
      <c r="E959" s="125" t="s">
        <v>7985</v>
      </c>
      <c r="F959" s="125" t="s">
        <v>112</v>
      </c>
      <c r="G959" s="125" t="s">
        <v>164</v>
      </c>
      <c r="H959" s="126">
        <v>5000</v>
      </c>
      <c r="I959" s="126">
        <v>1000</v>
      </c>
      <c r="J959" s="126">
        <v>1000</v>
      </c>
      <c r="K959" s="125" t="s">
        <v>212</v>
      </c>
      <c r="L959" s="125" t="s">
        <v>219</v>
      </c>
      <c r="M959" s="152">
        <v>2.5000000000000001E-2</v>
      </c>
      <c r="N959" s="127" t="s">
        <v>44</v>
      </c>
      <c r="O959" s="154">
        <v>39517</v>
      </c>
      <c r="P959" s="152">
        <v>4.8633931927000003E-2</v>
      </c>
      <c r="Q959" s="152">
        <v>9.9790931230000005E-2</v>
      </c>
      <c r="R959" s="152">
        <v>-6.6555701563000003E-2</v>
      </c>
      <c r="S959" s="152">
        <v>9.7562723819000011E-2</v>
      </c>
      <c r="T959" s="152">
        <v>-7.571133614E-3</v>
      </c>
      <c r="U959" s="152">
        <v>4.6060172553000003</v>
      </c>
      <c r="V959" s="152">
        <v>2.4462230193000001</v>
      </c>
      <c r="W959" s="152">
        <v>-0.58064288345999993</v>
      </c>
      <c r="X959" s="152">
        <v>0.38730324367000002</v>
      </c>
      <c r="Y959" s="152">
        <v>-1.8051227964000001E-2</v>
      </c>
      <c r="Z959" s="152">
        <v>0.16581190129000001</v>
      </c>
      <c r="AA959" s="152">
        <v>0.19541135581999999</v>
      </c>
      <c r="AB959" s="175">
        <v>-0.91629538672999999</v>
      </c>
      <c r="AC959" s="174">
        <v>3.9804761059E-2</v>
      </c>
      <c r="AD959" s="152">
        <v>-0.21182038297999997</v>
      </c>
      <c r="AE959" s="152">
        <v>-0.41334021752</v>
      </c>
      <c r="AF959" s="178">
        <v>4.0161052627</v>
      </c>
      <c r="AG959" s="177">
        <v>15938.144700000001</v>
      </c>
      <c r="AH959" s="177">
        <v>-1613.24944</v>
      </c>
      <c r="AI959" s="127">
        <v>0</v>
      </c>
      <c r="AJ959" s="127">
        <v>0</v>
      </c>
      <c r="AK959" s="127">
        <v>0</v>
      </c>
    </row>
    <row r="960" spans="1:37" ht="14.65" customHeight="1" x14ac:dyDescent="0.25">
      <c r="A960" s="39"/>
      <c r="B960" s="128">
        <v>40502607000194</v>
      </c>
      <c r="C960" s="124" t="s">
        <v>8593</v>
      </c>
      <c r="D960" s="121"/>
      <c r="E960" s="125" t="s">
        <v>7985</v>
      </c>
      <c r="F960" s="125" t="s">
        <v>160</v>
      </c>
      <c r="G960" s="125" t="s">
        <v>3305</v>
      </c>
      <c r="H960" s="126" t="s">
        <v>44</v>
      </c>
      <c r="I960" s="126" t="s">
        <v>44</v>
      </c>
      <c r="J960" s="126" t="s">
        <v>44</v>
      </c>
      <c r="K960" s="125" t="s">
        <v>211</v>
      </c>
      <c r="L960" s="125" t="s">
        <v>3251</v>
      </c>
      <c r="M960" s="152">
        <v>7.4999999999999997E-3</v>
      </c>
      <c r="N960" s="127" t="s">
        <v>44</v>
      </c>
      <c r="O960" s="154">
        <v>44291</v>
      </c>
      <c r="P960" s="152">
        <v>5.6108542649000006E-3</v>
      </c>
      <c r="Q960" s="152">
        <v>7.1730684030999999E-3</v>
      </c>
      <c r="R960" s="152">
        <v>-6.5467119981000008E-2</v>
      </c>
      <c r="S960" s="152">
        <v>-8.9014930717999985E-2</v>
      </c>
      <c r="T960" s="152">
        <v>-0.18737474327</v>
      </c>
      <c r="U960" s="152">
        <v>0.53139218929999998</v>
      </c>
      <c r="V960" s="152">
        <v>0.17583687045000002</v>
      </c>
      <c r="W960" s="152">
        <v>-0.57114591874999998</v>
      </c>
      <c r="X960" s="152">
        <v>-0.35337032477999997</v>
      </c>
      <c r="Y960" s="152">
        <v>-0.44674210997000002</v>
      </c>
      <c r="Z960" s="152">
        <v>6.0929717146999997E-2</v>
      </c>
      <c r="AA960" s="152">
        <v>6.7778032990000001E-2</v>
      </c>
      <c r="AB960" s="175">
        <v>-2.6403785397999999</v>
      </c>
      <c r="AC960" s="174">
        <v>-2.0403354435000001</v>
      </c>
      <c r="AD960" s="152">
        <v>-0.10368516025000001</v>
      </c>
      <c r="AE960" s="152">
        <v>-0.24361596749</v>
      </c>
      <c r="AF960" s="178">
        <v>82.598303385999998</v>
      </c>
      <c r="AG960" s="177">
        <v>1497092.5142999999</v>
      </c>
      <c r="AH960" s="177">
        <v>0</v>
      </c>
      <c r="AI960" s="127">
        <v>0.92365165773000002</v>
      </c>
      <c r="AJ960" s="127">
        <v>0</v>
      </c>
      <c r="AK960" s="127">
        <v>0</v>
      </c>
    </row>
    <row r="961" spans="1:37" ht="14.65" customHeight="1" x14ac:dyDescent="0.25">
      <c r="A961" s="39"/>
      <c r="B961" s="128">
        <v>1430938000104</v>
      </c>
      <c r="C961" s="124" t="s">
        <v>8594</v>
      </c>
      <c r="D961" s="121"/>
      <c r="E961" s="125" t="s">
        <v>7985</v>
      </c>
      <c r="F961" s="125" t="s">
        <v>363</v>
      </c>
      <c r="G961" s="125" t="s">
        <v>363</v>
      </c>
      <c r="H961" s="126">
        <v>1000</v>
      </c>
      <c r="I961" s="126">
        <v>1000</v>
      </c>
      <c r="J961" s="126">
        <v>1000</v>
      </c>
      <c r="K961" s="125" t="s">
        <v>211</v>
      </c>
      <c r="L961" s="125" t="s">
        <v>212</v>
      </c>
      <c r="M961" s="152">
        <v>0.01</v>
      </c>
      <c r="N961" s="127" t="s">
        <v>44</v>
      </c>
      <c r="O961" s="154">
        <v>35663</v>
      </c>
      <c r="P961" s="152">
        <v>-3.0693396202000002E-3</v>
      </c>
      <c r="Q961" s="152">
        <v>-6.8967226975999996E-2</v>
      </c>
      <c r="R961" s="152">
        <v>0.15137489980999999</v>
      </c>
      <c r="S961" s="152">
        <v>0.26698825899</v>
      </c>
      <c r="T961" s="152">
        <v>0.32292692958000002</v>
      </c>
      <c r="U961" s="152">
        <v>-0.29069069049000001</v>
      </c>
      <c r="V961" s="152">
        <v>-1.6906267546</v>
      </c>
      <c r="W961" s="152">
        <v>1.3206195149000002</v>
      </c>
      <c r="X961" s="152">
        <v>1.0598865497000001</v>
      </c>
      <c r="Y961" s="152">
        <v>0.76992798156000009</v>
      </c>
      <c r="Z961" s="152">
        <v>0.13055889066000001</v>
      </c>
      <c r="AA961" s="152">
        <v>0.1577143141</v>
      </c>
      <c r="AB961" s="175">
        <v>0.32072167922</v>
      </c>
      <c r="AC961" s="174">
        <v>-0.14629660101</v>
      </c>
      <c r="AD961" s="152">
        <v>-8.279758911E-2</v>
      </c>
      <c r="AE961" s="152">
        <v>-0.50874961881000003</v>
      </c>
      <c r="AF961" s="178">
        <v>11.662215913000001</v>
      </c>
      <c r="AG961" s="177">
        <v>145406.29709000001</v>
      </c>
      <c r="AH961" s="177">
        <v>78302.484160000007</v>
      </c>
      <c r="AI961" s="127">
        <v>0</v>
      </c>
      <c r="AJ961" s="127">
        <v>0</v>
      </c>
      <c r="AK961" s="127">
        <v>0</v>
      </c>
    </row>
    <row r="962" spans="1:37" ht="14.65" customHeight="1" x14ac:dyDescent="0.25">
      <c r="A962" s="39"/>
      <c r="B962" s="128">
        <v>54680537000179</v>
      </c>
      <c r="C962" s="124" t="s">
        <v>8595</v>
      </c>
      <c r="D962" s="121"/>
      <c r="E962" s="125" t="s">
        <v>7985</v>
      </c>
      <c r="F962" s="125" t="s">
        <v>160</v>
      </c>
      <c r="G962" s="125" t="s">
        <v>3305</v>
      </c>
      <c r="H962" s="126" t="s">
        <v>44</v>
      </c>
      <c r="I962" s="126" t="s">
        <v>44</v>
      </c>
      <c r="J962" s="126" t="s">
        <v>44</v>
      </c>
      <c r="K962" s="125" t="s">
        <v>211</v>
      </c>
      <c r="L962" s="125" t="s">
        <v>211</v>
      </c>
      <c r="M962" s="152">
        <v>6.9999999999999993E-3</v>
      </c>
      <c r="N962" s="127" t="s">
        <v>44</v>
      </c>
      <c r="O962" s="154">
        <v>45482</v>
      </c>
      <c r="P962" s="152">
        <v>1.0188713519000001E-2</v>
      </c>
      <c r="Q962" s="152">
        <v>3.9056229785E-2</v>
      </c>
      <c r="R962" s="152" t="s">
        <v>44</v>
      </c>
      <c r="S962" s="152" t="s">
        <v>44</v>
      </c>
      <c r="T962" s="152" t="s">
        <v>44</v>
      </c>
      <c r="U962" s="152">
        <v>0.96495159690999999</v>
      </c>
      <c r="V962" s="152">
        <v>0.9574041164899999</v>
      </c>
      <c r="W962" s="152" t="s">
        <v>44</v>
      </c>
      <c r="X962" s="152" t="s">
        <v>44</v>
      </c>
      <c r="Y962" s="152" t="s">
        <v>44</v>
      </c>
      <c r="Z962" s="152" t="s">
        <v>44</v>
      </c>
      <c r="AA962" s="152">
        <v>1.3172563300000001E-3</v>
      </c>
      <c r="AB962" s="175" t="s">
        <v>44</v>
      </c>
      <c r="AC962" s="174">
        <v>-4.1262314702999996</v>
      </c>
      <c r="AD962" s="152">
        <v>0</v>
      </c>
      <c r="AE962" s="152">
        <v>0</v>
      </c>
      <c r="AF962" s="178">
        <v>1.0896838777</v>
      </c>
      <c r="AG962" s="177">
        <v>13013.03667</v>
      </c>
      <c r="AH962" s="177">
        <v>-3765.9143300000001</v>
      </c>
      <c r="AI962" s="127">
        <v>5.1621359182999996E-2</v>
      </c>
      <c r="AJ962" s="127">
        <v>0.70597995171999994</v>
      </c>
      <c r="AK962" s="127">
        <v>0</v>
      </c>
    </row>
    <row r="963" spans="1:37" ht="14.65" customHeight="1" x14ac:dyDescent="0.25">
      <c r="A963" s="39"/>
      <c r="B963" s="128">
        <v>11952873000110</v>
      </c>
      <c r="C963" s="124" t="s">
        <v>8596</v>
      </c>
      <c r="D963" s="121" t="s">
        <v>3267</v>
      </c>
      <c r="E963" s="125" t="s">
        <v>7985</v>
      </c>
      <c r="F963" s="125" t="s">
        <v>160</v>
      </c>
      <c r="G963" s="125" t="s">
        <v>3324</v>
      </c>
      <c r="H963" s="126">
        <v>5000</v>
      </c>
      <c r="I963" s="126">
        <v>1000</v>
      </c>
      <c r="J963" s="126">
        <v>1000</v>
      </c>
      <c r="K963" s="125" t="s">
        <v>7564</v>
      </c>
      <c r="L963" s="125" t="s">
        <v>219</v>
      </c>
      <c r="M963" s="152">
        <v>9.0000000000000011E-3</v>
      </c>
      <c r="N963" s="127" t="s">
        <v>3247</v>
      </c>
      <c r="O963" s="154">
        <v>40330</v>
      </c>
      <c r="P963" s="152">
        <v>8.0850992126000002E-3</v>
      </c>
      <c r="Q963" s="152">
        <v>3.3863924201999997E-2</v>
      </c>
      <c r="R963" s="152">
        <v>9.8930115228999999E-2</v>
      </c>
      <c r="S963" s="152">
        <v>0.19522602390999999</v>
      </c>
      <c r="T963" s="152">
        <v>0.36932241548</v>
      </c>
      <c r="U963" s="152">
        <v>0.76572271680000004</v>
      </c>
      <c r="V963" s="152">
        <v>0.83012263625000005</v>
      </c>
      <c r="W963" s="152">
        <v>0.86308259125999998</v>
      </c>
      <c r="X963" s="152">
        <v>0.77500575373999991</v>
      </c>
      <c r="Y963" s="152">
        <v>0.88054490304999999</v>
      </c>
      <c r="Z963" s="152">
        <v>1.1633226522E-2</v>
      </c>
      <c r="AA963" s="152">
        <v>2.8319613835999999E-2</v>
      </c>
      <c r="AB963" s="175">
        <v>-1.2124859859999999</v>
      </c>
      <c r="AC963" s="174">
        <v>0.22565942808</v>
      </c>
      <c r="AD963" s="152">
        <v>-3.860870053E-3</v>
      </c>
      <c r="AE963" s="152">
        <v>-6.8805104276000006E-2</v>
      </c>
      <c r="AF963" s="178">
        <v>4.2398249160999999</v>
      </c>
      <c r="AG963" s="177">
        <v>390949.70585000003</v>
      </c>
      <c r="AH963" s="177">
        <v>-270830.74819999997</v>
      </c>
      <c r="AI963" s="127">
        <v>0</v>
      </c>
      <c r="AJ963" s="127">
        <v>0</v>
      </c>
      <c r="AK963" s="127">
        <v>4.6770023117000001E-2</v>
      </c>
    </row>
    <row r="964" spans="1:37" ht="14.65" customHeight="1" x14ac:dyDescent="0.25">
      <c r="A964" s="39"/>
      <c r="B964" s="128">
        <v>48373485000195</v>
      </c>
      <c r="C964" s="124" t="s">
        <v>8597</v>
      </c>
      <c r="D964" s="121"/>
      <c r="E964" s="125" t="s">
        <v>7985</v>
      </c>
      <c r="F964" s="125" t="s">
        <v>160</v>
      </c>
      <c r="G964" s="125" t="s">
        <v>3324</v>
      </c>
      <c r="H964" s="126">
        <v>1000</v>
      </c>
      <c r="I964" s="126">
        <v>500</v>
      </c>
      <c r="J964" s="126">
        <v>500</v>
      </c>
      <c r="K964" s="125" t="s">
        <v>211</v>
      </c>
      <c r="L964" s="125" t="s">
        <v>212</v>
      </c>
      <c r="M964" s="152">
        <v>4.0000000000000001E-3</v>
      </c>
      <c r="N964" s="127" t="s">
        <v>44</v>
      </c>
      <c r="O964" s="154">
        <v>44907</v>
      </c>
      <c r="P964" s="152">
        <v>7.8984481260999991E-3</v>
      </c>
      <c r="Q964" s="152">
        <v>4.0321616455999992E-2</v>
      </c>
      <c r="R964" s="152">
        <v>0.10892106214</v>
      </c>
      <c r="S964" s="152">
        <v>0.21597035516999999</v>
      </c>
      <c r="T964" s="152" t="s">
        <v>44</v>
      </c>
      <c r="U964" s="152">
        <v>0.74804538554</v>
      </c>
      <c r="V964" s="152">
        <v>0.98842314760999994</v>
      </c>
      <c r="W964" s="152">
        <v>0.95024525482</v>
      </c>
      <c r="X964" s="152">
        <v>0.85735633263</v>
      </c>
      <c r="Y964" s="152" t="s">
        <v>44</v>
      </c>
      <c r="Z964" s="152">
        <v>8.4170771892999995E-3</v>
      </c>
      <c r="AA964" s="152">
        <v>1.1387338699000001E-2</v>
      </c>
      <c r="AB964" s="175">
        <v>-0.60882979178999996</v>
      </c>
      <c r="AC964" s="174">
        <v>-0.86015709546999997</v>
      </c>
      <c r="AD964" s="152">
        <v>-3.2682405897000001E-3</v>
      </c>
      <c r="AE964" s="152">
        <v>-1.4778582638999999E-2</v>
      </c>
      <c r="AF964" s="178">
        <v>1.2835409766000001</v>
      </c>
      <c r="AG964" s="177">
        <v>237304.61835999999</v>
      </c>
      <c r="AH964" s="177">
        <v>-150267.69834999999</v>
      </c>
      <c r="AI964" s="127">
        <v>0</v>
      </c>
      <c r="AJ964" s="127">
        <v>0</v>
      </c>
      <c r="AK964" s="127">
        <v>0</v>
      </c>
    </row>
    <row r="965" spans="1:37" ht="14.65" customHeight="1" x14ac:dyDescent="0.25">
      <c r="A965" s="39"/>
      <c r="B965" s="128">
        <v>9518581000122</v>
      </c>
      <c r="C965" s="124" t="s">
        <v>8598</v>
      </c>
      <c r="D965" s="121" t="s">
        <v>3267</v>
      </c>
      <c r="E965" s="125" t="s">
        <v>8406</v>
      </c>
      <c r="F965" s="125" t="s">
        <v>160</v>
      </c>
      <c r="G965" s="125" t="s">
        <v>3305</v>
      </c>
      <c r="H965" s="126" t="s">
        <v>44</v>
      </c>
      <c r="I965" s="126" t="s">
        <v>44</v>
      </c>
      <c r="J965" s="126" t="s">
        <v>44</v>
      </c>
      <c r="K965" s="125" t="s">
        <v>211</v>
      </c>
      <c r="L965" s="125" t="s">
        <v>212</v>
      </c>
      <c r="M965" s="152">
        <v>4.0000000000000001E-3</v>
      </c>
      <c r="N965" s="127" t="s">
        <v>44</v>
      </c>
      <c r="O965" s="154">
        <v>39629</v>
      </c>
      <c r="P965" s="152">
        <v>1.9905860170000001E-2</v>
      </c>
      <c r="Q965" s="152">
        <v>5.3459616191999994E-2</v>
      </c>
      <c r="R965" s="152">
        <v>3.4364635747000001E-2</v>
      </c>
      <c r="S965" s="152">
        <v>0.10196490113999999</v>
      </c>
      <c r="T965" s="152">
        <v>0.19756492962</v>
      </c>
      <c r="U965" s="152">
        <v>1.8852420890999999</v>
      </c>
      <c r="V965" s="152">
        <v>1.3104812443</v>
      </c>
      <c r="W965" s="152">
        <v>0.29980273246</v>
      </c>
      <c r="X965" s="152">
        <v>0.40477895048000001</v>
      </c>
      <c r="Y965" s="152">
        <v>0.47103772884</v>
      </c>
      <c r="Z965" s="152">
        <v>5.6685651167000001E-2</v>
      </c>
      <c r="AA965" s="152">
        <v>5.6816872141000001E-2</v>
      </c>
      <c r="AB965" s="175">
        <v>-1.2498154495</v>
      </c>
      <c r="AC965" s="174">
        <v>0.14435928817999999</v>
      </c>
      <c r="AD965" s="152">
        <v>-7.3623160684000002E-2</v>
      </c>
      <c r="AE965" s="152">
        <v>-0.12395882922</v>
      </c>
      <c r="AF965" s="178">
        <v>5.2589924999999997</v>
      </c>
      <c r="AG965" s="177">
        <v>142616.26685000001</v>
      </c>
      <c r="AH965" s="177">
        <v>-127694.19755</v>
      </c>
      <c r="AI965" s="127">
        <v>0</v>
      </c>
      <c r="AJ965" s="127">
        <v>0</v>
      </c>
      <c r="AK965" s="127">
        <v>0</v>
      </c>
    </row>
    <row r="966" spans="1:37" ht="14.65" customHeight="1" x14ac:dyDescent="0.25">
      <c r="A966" s="39"/>
      <c r="B966" s="128">
        <v>46300375000178</v>
      </c>
      <c r="C966" s="124" t="s">
        <v>8598</v>
      </c>
      <c r="D966" s="121"/>
      <c r="E966" s="125" t="s">
        <v>8599</v>
      </c>
      <c r="F966" s="125" t="s">
        <v>112</v>
      </c>
      <c r="G966" s="125" t="s">
        <v>113</v>
      </c>
      <c r="H966" s="126">
        <v>5000</v>
      </c>
      <c r="I966" s="126">
        <v>5000</v>
      </c>
      <c r="J966" s="126">
        <v>5000</v>
      </c>
      <c r="K966" s="125" t="s">
        <v>3269</v>
      </c>
      <c r="L966" s="125" t="s">
        <v>7631</v>
      </c>
      <c r="M966" s="152">
        <v>0.02</v>
      </c>
      <c r="N966" s="127" t="s">
        <v>44</v>
      </c>
      <c r="O966" s="154">
        <v>44701</v>
      </c>
      <c r="P966" s="152">
        <v>0.10367561767</v>
      </c>
      <c r="Q966" s="152">
        <v>0.14660262222000001</v>
      </c>
      <c r="R966" s="152">
        <v>-5.5590176004E-2</v>
      </c>
      <c r="S966" s="152">
        <v>0.33656344386999998</v>
      </c>
      <c r="T966" s="152" t="s">
        <v>44</v>
      </c>
      <c r="U966" s="152">
        <v>9.8188993780999994</v>
      </c>
      <c r="V966" s="152">
        <v>3.5937404807000002</v>
      </c>
      <c r="W966" s="152">
        <v>-0.48497783554000001</v>
      </c>
      <c r="X966" s="152">
        <v>1.3360852220000001</v>
      </c>
      <c r="Y966" s="152" t="s">
        <v>44</v>
      </c>
      <c r="Z966" s="152">
        <v>0.21769588595999997</v>
      </c>
      <c r="AA966" s="152">
        <v>0.18219250665</v>
      </c>
      <c r="AB966" s="175">
        <v>-0.61166872623000001</v>
      </c>
      <c r="AC966" s="174">
        <v>-8.2874393732000007E-2</v>
      </c>
      <c r="AD966" s="152">
        <v>-0.27879780599999998</v>
      </c>
      <c r="AE966" s="152">
        <v>-0.27879780599999998</v>
      </c>
      <c r="AF966" s="178">
        <v>1.2838173041000001</v>
      </c>
      <c r="AG966" s="177">
        <v>128462.8551</v>
      </c>
      <c r="AH966" s="177">
        <v>-4676.9733900000001</v>
      </c>
      <c r="AI966" s="127">
        <v>0</v>
      </c>
      <c r="AJ966" s="127">
        <v>0</v>
      </c>
      <c r="AK966" s="127">
        <v>3.9822561907000001E-5</v>
      </c>
    </row>
    <row r="967" spans="1:37" ht="14.65" customHeight="1" x14ac:dyDescent="0.25">
      <c r="A967" s="39"/>
      <c r="B967" s="128">
        <v>888897000131</v>
      </c>
      <c r="C967" s="124" t="s">
        <v>8600</v>
      </c>
      <c r="D967" s="121" t="s">
        <v>3267</v>
      </c>
      <c r="E967" s="125" t="s">
        <v>7985</v>
      </c>
      <c r="F967" s="125" t="s">
        <v>160</v>
      </c>
      <c r="G967" s="125" t="s">
        <v>3324</v>
      </c>
      <c r="H967" s="126">
        <v>1000</v>
      </c>
      <c r="I967" s="126">
        <v>1000</v>
      </c>
      <c r="J967" s="126">
        <v>1000</v>
      </c>
      <c r="K967" s="125" t="s">
        <v>211</v>
      </c>
      <c r="L967" s="125" t="s">
        <v>212</v>
      </c>
      <c r="M967" s="152">
        <v>0.01</v>
      </c>
      <c r="N967" s="127" t="s">
        <v>8201</v>
      </c>
      <c r="O967" s="154">
        <v>35003</v>
      </c>
      <c r="P967" s="152">
        <v>1.0246308944000001E-2</v>
      </c>
      <c r="Q967" s="152">
        <v>4.4560877515E-2</v>
      </c>
      <c r="R967" s="152">
        <v>0.11847015234000001</v>
      </c>
      <c r="S967" s="152">
        <v>0.27848935528999996</v>
      </c>
      <c r="T967" s="152">
        <v>0.45151602308</v>
      </c>
      <c r="U967" s="152">
        <v>0.97040633834000001</v>
      </c>
      <c r="V967" s="152">
        <v>1.0923421897000001</v>
      </c>
      <c r="W967" s="152">
        <v>1.0335530878000001</v>
      </c>
      <c r="X967" s="152">
        <v>1.1055434535000002</v>
      </c>
      <c r="Y967" s="152">
        <v>1.0765123266000001</v>
      </c>
      <c r="Z967" s="152">
        <v>9.8773986506E-3</v>
      </c>
      <c r="AA967" s="152">
        <v>1.8650452854000001E-2</v>
      </c>
      <c r="AB967" s="175">
        <v>0.35753739858</v>
      </c>
      <c r="AC967" s="174">
        <v>0.29452517743000001</v>
      </c>
      <c r="AD967" s="152">
        <v>-2.2898991177000001E-3</v>
      </c>
      <c r="AE967" s="152">
        <v>-4.0362770424000001E-2</v>
      </c>
      <c r="AF967" s="178">
        <v>61.192690409999997</v>
      </c>
      <c r="AG967" s="177">
        <v>1082712.291</v>
      </c>
      <c r="AH967" s="177">
        <v>-583529.45875999995</v>
      </c>
      <c r="AI967" s="127">
        <v>0.23917456647000002</v>
      </c>
      <c r="AJ967" s="127">
        <v>0</v>
      </c>
      <c r="AK967" s="127">
        <v>0.14680011570999998</v>
      </c>
    </row>
    <row r="968" spans="1:37" ht="14.65" customHeight="1" x14ac:dyDescent="0.25">
      <c r="A968" s="39"/>
      <c r="B968" s="128">
        <v>51697128000197</v>
      </c>
      <c r="C968" s="124" t="s">
        <v>8601</v>
      </c>
      <c r="D968" s="121"/>
      <c r="E968" s="125" t="s">
        <v>7985</v>
      </c>
      <c r="F968" s="125" t="s">
        <v>160</v>
      </c>
      <c r="G968" s="125" t="s">
        <v>3305</v>
      </c>
      <c r="H968" s="126">
        <v>1000</v>
      </c>
      <c r="I968" s="126">
        <v>100</v>
      </c>
      <c r="J968" s="126">
        <v>100</v>
      </c>
      <c r="K968" s="125" t="s">
        <v>3251</v>
      </c>
      <c r="L968" s="125" t="s">
        <v>7581</v>
      </c>
      <c r="M968" s="152">
        <v>0.01</v>
      </c>
      <c r="N968" s="127" t="s">
        <v>44</v>
      </c>
      <c r="O968" s="154">
        <v>45146</v>
      </c>
      <c r="P968" s="152">
        <v>9.6683797583000004E-3</v>
      </c>
      <c r="Q968" s="152">
        <v>4.4535562532E-2</v>
      </c>
      <c r="R968" s="152">
        <v>0.11350595879</v>
      </c>
      <c r="S968" s="152" t="s">
        <v>44</v>
      </c>
      <c r="T968" s="152" t="s">
        <v>44</v>
      </c>
      <c r="U968" s="152">
        <v>0.91567188243000008</v>
      </c>
      <c r="V968" s="152">
        <v>1.0917216314</v>
      </c>
      <c r="W968" s="152">
        <v>0.99024464703999993</v>
      </c>
      <c r="X968" s="152" t="s">
        <v>44</v>
      </c>
      <c r="Y968" s="152" t="s">
        <v>44</v>
      </c>
      <c r="Z968" s="152">
        <v>1.3265039257E-2</v>
      </c>
      <c r="AA968" s="152">
        <v>1.1860844919E-2</v>
      </c>
      <c r="AB968" s="175">
        <v>-6.9506595172999994E-2</v>
      </c>
      <c r="AC968" s="174">
        <v>0.51562202320999995</v>
      </c>
      <c r="AD968" s="152">
        <v>-3.1600166967999999E-3</v>
      </c>
      <c r="AE968" s="152">
        <v>-3.1600166967999999E-3</v>
      </c>
      <c r="AF968" s="178">
        <v>1.2207961552</v>
      </c>
      <c r="AG968" s="177">
        <v>466344.34233000001</v>
      </c>
      <c r="AH968" s="177">
        <v>-241620.03387000001</v>
      </c>
      <c r="AI968" s="127">
        <v>0.7815870840300001</v>
      </c>
      <c r="AJ968" s="127">
        <v>0</v>
      </c>
      <c r="AK968" s="127">
        <v>0.12788064012</v>
      </c>
    </row>
    <row r="969" spans="1:37" ht="14.65" customHeight="1" x14ac:dyDescent="0.25">
      <c r="A969" s="39"/>
      <c r="B969" s="128">
        <v>54518783000129</v>
      </c>
      <c r="C969" s="124" t="s">
        <v>8602</v>
      </c>
      <c r="D969" s="121"/>
      <c r="E969" s="125" t="s">
        <v>7985</v>
      </c>
      <c r="F969" s="125" t="s">
        <v>160</v>
      </c>
      <c r="G969" s="125" t="s">
        <v>3305</v>
      </c>
      <c r="H969" s="126" t="s">
        <v>44</v>
      </c>
      <c r="I969" s="126" t="s">
        <v>44</v>
      </c>
      <c r="J969" s="126" t="s">
        <v>44</v>
      </c>
      <c r="K969" s="125" t="s">
        <v>7743</v>
      </c>
      <c r="L969" s="125" t="s">
        <v>7764</v>
      </c>
      <c r="M969" s="152">
        <v>0.01</v>
      </c>
      <c r="N969" s="127" t="s">
        <v>44</v>
      </c>
      <c r="O969" s="154">
        <v>45383</v>
      </c>
      <c r="P969" s="152">
        <v>1.1462248609000001E-2</v>
      </c>
      <c r="Q969" s="152">
        <v>4.5589434808999997E-2</v>
      </c>
      <c r="R969" s="152">
        <v>0.11421351465000001</v>
      </c>
      <c r="S969" s="152" t="s">
        <v>44</v>
      </c>
      <c r="T969" s="152" t="s">
        <v>44</v>
      </c>
      <c r="U969" s="152">
        <v>1.0855654228</v>
      </c>
      <c r="V969" s="152">
        <v>1.1175557086000001</v>
      </c>
      <c r="W969" s="152">
        <v>0.99641748069000002</v>
      </c>
      <c r="X969" s="152" t="s">
        <v>44</v>
      </c>
      <c r="Y969" s="152" t="s">
        <v>44</v>
      </c>
      <c r="Z969" s="152">
        <v>1.0920157878000001E-2</v>
      </c>
      <c r="AA969" s="152">
        <v>1.0874826351000001E-2</v>
      </c>
      <c r="AB969" s="175">
        <v>-2.8657677121000001E-2</v>
      </c>
      <c r="AC969" s="174">
        <v>-0.50348819035000003</v>
      </c>
      <c r="AD969" s="152">
        <v>-2.3576920327E-3</v>
      </c>
      <c r="AE969" s="152">
        <v>-3.1701810177000001E-3</v>
      </c>
      <c r="AF969" s="178">
        <v>1.1174077419999999</v>
      </c>
      <c r="AG969" s="177">
        <v>54555.739459999997</v>
      </c>
      <c r="AH969" s="177">
        <v>-8484.0420099999992</v>
      </c>
      <c r="AI969" s="127">
        <v>0.64124094627999995</v>
      </c>
      <c r="AJ969" s="127">
        <v>0</v>
      </c>
      <c r="AK969" s="127">
        <v>0.12119395421</v>
      </c>
    </row>
    <row r="970" spans="1:37" ht="14.65" customHeight="1" x14ac:dyDescent="0.25">
      <c r="A970" s="39"/>
      <c r="B970" s="128">
        <v>11110904000196</v>
      </c>
      <c r="C970" s="124" t="s">
        <v>8603</v>
      </c>
      <c r="D970" s="121"/>
      <c r="E970" s="125" t="s">
        <v>7985</v>
      </c>
      <c r="F970" s="125" t="s">
        <v>160</v>
      </c>
      <c r="G970" s="125" t="s">
        <v>3324</v>
      </c>
      <c r="H970" s="126">
        <v>3000</v>
      </c>
      <c r="I970" s="126">
        <v>1000</v>
      </c>
      <c r="J970" s="126">
        <v>1000</v>
      </c>
      <c r="K970" s="125" t="s">
        <v>211</v>
      </c>
      <c r="L970" s="125" t="s">
        <v>211</v>
      </c>
      <c r="M970" s="152">
        <v>5.0000000000000001E-3</v>
      </c>
      <c r="N970" s="127" t="s">
        <v>44</v>
      </c>
      <c r="O970" s="154">
        <v>40121</v>
      </c>
      <c r="P970" s="152">
        <v>1.0086963761E-2</v>
      </c>
      <c r="Q970" s="152">
        <v>3.9412571406999997E-2</v>
      </c>
      <c r="R970" s="152">
        <v>0.10969930694</v>
      </c>
      <c r="S970" s="152">
        <v>0.24080981781999999</v>
      </c>
      <c r="T970" s="152">
        <v>0.40115436197999998</v>
      </c>
      <c r="U970" s="152">
        <v>0.95531509163999995</v>
      </c>
      <c r="V970" s="152">
        <v>0.96613928976999996</v>
      </c>
      <c r="W970" s="152">
        <v>0.95703479044999995</v>
      </c>
      <c r="X970" s="152">
        <v>0.95596371135000002</v>
      </c>
      <c r="Y970" s="152">
        <v>0.95643918150000007</v>
      </c>
      <c r="Z970" s="152">
        <v>7.9870860782999995E-4</v>
      </c>
      <c r="AA970" s="152">
        <v>2.0491429085999998E-3</v>
      </c>
      <c r="AB970" s="175">
        <v>-11.814027155</v>
      </c>
      <c r="AC970" s="174">
        <v>-11.841911942999999</v>
      </c>
      <c r="AD970" s="152">
        <v>0</v>
      </c>
      <c r="AE970" s="152">
        <v>-1.7828676450999999E-3</v>
      </c>
      <c r="AF970" s="178">
        <v>3.7633511131000001</v>
      </c>
      <c r="AG970" s="177">
        <v>1457497.3876</v>
      </c>
      <c r="AH970" s="177">
        <v>177464.60511999999</v>
      </c>
      <c r="AI970" s="127">
        <v>0</v>
      </c>
      <c r="AJ970" s="127">
        <v>0</v>
      </c>
      <c r="AK970" s="127">
        <v>0</v>
      </c>
    </row>
    <row r="971" spans="1:37" ht="14.65" customHeight="1" x14ac:dyDescent="0.25">
      <c r="A971" s="39"/>
      <c r="B971" s="128">
        <v>41287933000199</v>
      </c>
      <c r="C971" s="124" t="s">
        <v>8604</v>
      </c>
      <c r="D971" s="121"/>
      <c r="E971" s="125" t="s">
        <v>8406</v>
      </c>
      <c r="F971" s="125" t="s">
        <v>112</v>
      </c>
      <c r="G971" s="125" t="s">
        <v>4570</v>
      </c>
      <c r="H971" s="126">
        <v>5000</v>
      </c>
      <c r="I971" s="126">
        <v>1000</v>
      </c>
      <c r="J971" s="126">
        <v>5000</v>
      </c>
      <c r="K971" s="125" t="s">
        <v>212</v>
      </c>
      <c r="L971" s="125" t="s">
        <v>7581</v>
      </c>
      <c r="M971" s="152">
        <v>5.0000000000000001E-3</v>
      </c>
      <c r="N971" s="127" t="s">
        <v>44</v>
      </c>
      <c r="O971" s="154">
        <v>44300</v>
      </c>
      <c r="P971" s="152">
        <v>1.0593209372E-3</v>
      </c>
      <c r="Q971" s="152">
        <v>-2.2925157297999998E-2</v>
      </c>
      <c r="R971" s="152">
        <v>0.11703009133</v>
      </c>
      <c r="S971" s="152">
        <v>0.31318821058000001</v>
      </c>
      <c r="T971" s="152">
        <v>0.39076295629999996</v>
      </c>
      <c r="U971" s="152">
        <v>0.10032605471</v>
      </c>
      <c r="V971" s="152">
        <v>-0.56197539007000008</v>
      </c>
      <c r="W971" s="152">
        <v>1.0209897587000001</v>
      </c>
      <c r="X971" s="152">
        <v>1.2432905220999999</v>
      </c>
      <c r="Y971" s="152">
        <v>0.93166381201999993</v>
      </c>
      <c r="Z971" s="152">
        <v>0.15371767591999999</v>
      </c>
      <c r="AA971" s="152">
        <v>0.13639318697</v>
      </c>
      <c r="AB971" s="175">
        <v>9.1419239548999998E-2</v>
      </c>
      <c r="AC971" s="174">
        <v>-0.14565289862</v>
      </c>
      <c r="AD971" s="152">
        <v>-0.15802526586999999</v>
      </c>
      <c r="AE971" s="152">
        <v>-0.22655658929</v>
      </c>
      <c r="AF971" s="178">
        <v>1.3522964</v>
      </c>
      <c r="AG971" s="177">
        <v>105804.09884999999</v>
      </c>
      <c r="AH971" s="177">
        <v>7054.6448300000002</v>
      </c>
      <c r="AI971" s="127">
        <v>0</v>
      </c>
      <c r="AJ971" s="127">
        <v>0</v>
      </c>
      <c r="AK971" s="127">
        <v>0.71095636859</v>
      </c>
    </row>
    <row r="972" spans="1:37" ht="14.65" customHeight="1" x14ac:dyDescent="0.25">
      <c r="A972" s="39"/>
      <c r="B972" s="128">
        <v>33144687000198</v>
      </c>
      <c r="C972" s="124" t="s">
        <v>8605</v>
      </c>
      <c r="D972" s="121"/>
      <c r="E972" s="125" t="s">
        <v>7985</v>
      </c>
      <c r="F972" s="125" t="s">
        <v>363</v>
      </c>
      <c r="G972" s="125" t="s">
        <v>363</v>
      </c>
      <c r="H972" s="126">
        <v>500</v>
      </c>
      <c r="I972" s="126">
        <v>500</v>
      </c>
      <c r="J972" s="126">
        <v>500</v>
      </c>
      <c r="K972" s="125" t="s">
        <v>211</v>
      </c>
      <c r="L972" s="125" t="s">
        <v>212</v>
      </c>
      <c r="M972" s="152">
        <v>1.5E-3</v>
      </c>
      <c r="N972" s="127" t="s">
        <v>44</v>
      </c>
      <c r="O972" s="154">
        <v>43592</v>
      </c>
      <c r="P972" s="152">
        <v>-3.4986345380999999E-3</v>
      </c>
      <c r="Q972" s="152">
        <v>-6.7428857839000003E-2</v>
      </c>
      <c r="R972" s="152">
        <v>0.15979256617000001</v>
      </c>
      <c r="S972" s="152">
        <v>0.28776883532999997</v>
      </c>
      <c r="T972" s="152">
        <v>0.35427180563999999</v>
      </c>
      <c r="U972" s="152">
        <v>-0.33134830794000003</v>
      </c>
      <c r="V972" s="152">
        <v>-1.6529159731999998</v>
      </c>
      <c r="W972" s="152">
        <v>1.3940566202</v>
      </c>
      <c r="X972" s="152">
        <v>1.1423810138000001</v>
      </c>
      <c r="Y972" s="152">
        <v>0.84466097823999997</v>
      </c>
      <c r="Z972" s="152">
        <v>0.1305339136</v>
      </c>
      <c r="AA972" s="152">
        <v>0.15367377734999998</v>
      </c>
      <c r="AB972" s="175">
        <v>0.37921810602</v>
      </c>
      <c r="AC972" s="174">
        <v>0.13591076063999999</v>
      </c>
      <c r="AD972" s="152">
        <v>-8.0568681091000002E-2</v>
      </c>
      <c r="AE972" s="152">
        <v>-0.22039107954999998</v>
      </c>
      <c r="AF972" s="178">
        <v>1.7208102098</v>
      </c>
      <c r="AG972" s="177">
        <v>153332.71023999999</v>
      </c>
      <c r="AH972" s="177">
        <v>20904.16274</v>
      </c>
      <c r="AI972" s="127">
        <v>0</v>
      </c>
      <c r="AJ972" s="127">
        <v>0</v>
      </c>
      <c r="AK972" s="127">
        <v>0</v>
      </c>
    </row>
    <row r="973" spans="1:37" ht="14.65" customHeight="1" x14ac:dyDescent="0.25">
      <c r="A973" s="39"/>
      <c r="B973" s="128">
        <v>3209409000100</v>
      </c>
      <c r="C973" s="124" t="s">
        <v>8606</v>
      </c>
      <c r="D973" s="121"/>
      <c r="E973" s="125" t="s">
        <v>7985</v>
      </c>
      <c r="F973" s="125" t="s">
        <v>112</v>
      </c>
      <c r="G973" s="125" t="s">
        <v>7646</v>
      </c>
      <c r="H973" s="126" t="s">
        <v>44</v>
      </c>
      <c r="I973" s="126" t="s">
        <v>44</v>
      </c>
      <c r="J973" s="126" t="s">
        <v>44</v>
      </c>
      <c r="K973" s="125" t="s">
        <v>212</v>
      </c>
      <c r="L973" s="125" t="s">
        <v>3251</v>
      </c>
      <c r="M973" s="152">
        <v>1.4999999999999999E-2</v>
      </c>
      <c r="N973" s="127" t="s">
        <v>44</v>
      </c>
      <c r="O973" s="154">
        <v>36755</v>
      </c>
      <c r="P973" s="152">
        <v>-0.19269554435</v>
      </c>
      <c r="Q973" s="152">
        <v>-0.16910393621</v>
      </c>
      <c r="R973" s="152">
        <v>-0.13711885874999999</v>
      </c>
      <c r="S973" s="152">
        <v>0.57579897608000008</v>
      </c>
      <c r="T973" s="152">
        <v>1.0148501772</v>
      </c>
      <c r="U973" s="152">
        <v>-18.249789131</v>
      </c>
      <c r="V973" s="152">
        <v>-4.1453259962999995</v>
      </c>
      <c r="W973" s="152">
        <v>-1.1962474686</v>
      </c>
      <c r="X973" s="152">
        <v>2.2857993545999999</v>
      </c>
      <c r="Y973" s="152">
        <v>2.4196233790999999</v>
      </c>
      <c r="Z973" s="152">
        <v>0.26119054351999998</v>
      </c>
      <c r="AA973" s="152">
        <v>0.42002532401000003</v>
      </c>
      <c r="AB973" s="175">
        <v>-0.76593160770000002</v>
      </c>
      <c r="AC973" s="174">
        <v>0.25554722415999997</v>
      </c>
      <c r="AD973" s="152">
        <v>-0.22475833542000001</v>
      </c>
      <c r="AE973" s="152">
        <v>-0.90034103410999999</v>
      </c>
      <c r="AF973" s="178">
        <v>243.07794448999999</v>
      </c>
      <c r="AG973" s="177">
        <v>18389.98936</v>
      </c>
      <c r="AH973" s="177">
        <v>0</v>
      </c>
      <c r="AI973" s="127">
        <v>0</v>
      </c>
      <c r="AJ973" s="127">
        <v>0</v>
      </c>
      <c r="AK973" s="127">
        <v>0</v>
      </c>
    </row>
    <row r="974" spans="1:37" ht="14.65" customHeight="1" x14ac:dyDescent="0.25">
      <c r="A974" s="39"/>
      <c r="B974" s="128">
        <v>9814233000100</v>
      </c>
      <c r="C974" s="124" t="s">
        <v>8607</v>
      </c>
      <c r="D974" s="121" t="s">
        <v>3267</v>
      </c>
      <c r="E974" s="125" t="s">
        <v>7985</v>
      </c>
      <c r="F974" s="125" t="s">
        <v>160</v>
      </c>
      <c r="G974" s="125" t="s">
        <v>5584</v>
      </c>
      <c r="H974" s="126">
        <v>3000</v>
      </c>
      <c r="I974" s="126">
        <v>1000</v>
      </c>
      <c r="J974" s="126">
        <v>1000</v>
      </c>
      <c r="K974" s="125" t="s">
        <v>212</v>
      </c>
      <c r="L974" s="125" t="s">
        <v>7564</v>
      </c>
      <c r="M974" s="152">
        <v>2E-3</v>
      </c>
      <c r="N974" s="127" t="s">
        <v>44</v>
      </c>
      <c r="O974" s="154">
        <v>39652</v>
      </c>
      <c r="P974" s="152">
        <v>2.0944412734000002E-2</v>
      </c>
      <c r="Q974" s="152">
        <v>5.5516600996000004E-2</v>
      </c>
      <c r="R974" s="152">
        <v>4.1433869378999996E-2</v>
      </c>
      <c r="S974" s="152">
        <v>0.11929727304</v>
      </c>
      <c r="T974" s="152">
        <v>0.21402720755000001</v>
      </c>
      <c r="U974" s="152">
        <v>1.9836012149000002</v>
      </c>
      <c r="V974" s="152">
        <v>1.3609051006999999</v>
      </c>
      <c r="W974" s="152">
        <v>0.36147588898000005</v>
      </c>
      <c r="X974" s="152">
        <v>0.47358477708999996</v>
      </c>
      <c r="Y974" s="152">
        <v>0.51028737716000006</v>
      </c>
      <c r="Z974" s="152">
        <v>5.1870438066000002E-2</v>
      </c>
      <c r="AA974" s="152">
        <v>6.9633302985999998E-2</v>
      </c>
      <c r="AB974" s="175">
        <v>-1.2475906428000001</v>
      </c>
      <c r="AC974" s="174">
        <v>0.24689525909000001</v>
      </c>
      <c r="AD974" s="152">
        <v>-6.334729754E-2</v>
      </c>
      <c r="AE974" s="152">
        <v>-0.15070270288999998</v>
      </c>
      <c r="AF974" s="178">
        <v>5.9665727184000001</v>
      </c>
      <c r="AG974" s="177">
        <v>454563.27455999999</v>
      </c>
      <c r="AH974" s="177">
        <v>82070.77751</v>
      </c>
      <c r="AI974" s="127">
        <v>0</v>
      </c>
      <c r="AJ974" s="127">
        <v>0</v>
      </c>
      <c r="AK974" s="127">
        <v>0</v>
      </c>
    </row>
    <row r="975" spans="1:37" ht="14.65" customHeight="1" x14ac:dyDescent="0.25">
      <c r="A975" s="39"/>
      <c r="B975" s="128">
        <v>7539298000151</v>
      </c>
      <c r="C975" s="124" t="s">
        <v>8607</v>
      </c>
      <c r="D975" s="121" t="s">
        <v>3274</v>
      </c>
      <c r="E975" s="125" t="s">
        <v>7985</v>
      </c>
      <c r="F975" s="125" t="s">
        <v>160</v>
      </c>
      <c r="G975" s="125" t="s">
        <v>5073</v>
      </c>
      <c r="H975" s="126">
        <v>3000</v>
      </c>
      <c r="I975" s="126">
        <v>1000</v>
      </c>
      <c r="J975" s="126">
        <v>1000</v>
      </c>
      <c r="K975" s="125" t="s">
        <v>211</v>
      </c>
      <c r="L975" s="125" t="s">
        <v>212</v>
      </c>
      <c r="M975" s="152">
        <v>2E-3</v>
      </c>
      <c r="N975" s="127" t="s">
        <v>44</v>
      </c>
      <c r="O975" s="154">
        <v>38700</v>
      </c>
      <c r="P975" s="152">
        <v>1.7378753901999999E-2</v>
      </c>
      <c r="Q975" s="152">
        <v>4.8444736729000001E-2</v>
      </c>
      <c r="R975" s="152">
        <v>9.116514195E-2</v>
      </c>
      <c r="S975" s="152">
        <v>0.18063845549999999</v>
      </c>
      <c r="T975" s="152">
        <v>0.29230823353000002</v>
      </c>
      <c r="U975" s="152">
        <v>1.6459051773</v>
      </c>
      <c r="V975" s="152">
        <v>1.1875490956999999</v>
      </c>
      <c r="W975" s="152">
        <v>0.79533968765999996</v>
      </c>
      <c r="X975" s="152">
        <v>0.71709621266000001</v>
      </c>
      <c r="Y975" s="152">
        <v>0.69692635585000007</v>
      </c>
      <c r="Z975" s="152">
        <v>2.2763201676000003E-2</v>
      </c>
      <c r="AA975" s="152">
        <v>3.0361612736E-2</v>
      </c>
      <c r="AB975" s="175">
        <v>-0.91868642117999999</v>
      </c>
      <c r="AC975" s="174">
        <v>0.54537367964000005</v>
      </c>
      <c r="AD975" s="152">
        <v>-1.8332310527999999E-2</v>
      </c>
      <c r="AE975" s="152">
        <v>-5.6709343351000002E-2</v>
      </c>
      <c r="AF975" s="178">
        <v>8.7675271918999993</v>
      </c>
      <c r="AG975" s="177">
        <v>1556071.5393999999</v>
      </c>
      <c r="AH975" s="177">
        <v>216618.99606</v>
      </c>
      <c r="AI975" s="127">
        <v>0</v>
      </c>
      <c r="AJ975" s="127">
        <v>0</v>
      </c>
      <c r="AK975" s="127">
        <v>0</v>
      </c>
    </row>
    <row r="976" spans="1:37" ht="14.65" customHeight="1" x14ac:dyDescent="0.25">
      <c r="A976" s="39"/>
      <c r="B976" s="128">
        <v>20374752000120</v>
      </c>
      <c r="C976" s="124" t="s">
        <v>8607</v>
      </c>
      <c r="D976" s="121" t="s">
        <v>3266</v>
      </c>
      <c r="E976" s="125" t="s">
        <v>7985</v>
      </c>
      <c r="F976" s="125" t="s">
        <v>160</v>
      </c>
      <c r="G976" s="125" t="s">
        <v>5584</v>
      </c>
      <c r="H976" s="126">
        <v>3000</v>
      </c>
      <c r="I976" s="126">
        <v>1000</v>
      </c>
      <c r="J976" s="126">
        <v>1000</v>
      </c>
      <c r="K976" s="125" t="s">
        <v>212</v>
      </c>
      <c r="L976" s="125" t="s">
        <v>7564</v>
      </c>
      <c r="M976" s="152">
        <v>2E-3</v>
      </c>
      <c r="N976" s="127" t="s">
        <v>44</v>
      </c>
      <c r="O976" s="154">
        <v>41865</v>
      </c>
      <c r="P976" s="152">
        <v>2.3105413445999999E-2</v>
      </c>
      <c r="Q976" s="152">
        <v>6.0087490581000005E-2</v>
      </c>
      <c r="R976" s="152">
        <v>1.0535824138000001E-2</v>
      </c>
      <c r="S976" s="152">
        <v>7.6876925313999991E-2</v>
      </c>
      <c r="T976" s="152">
        <v>0.16086439558999999</v>
      </c>
      <c r="U976" s="152">
        <v>2.1882650405999997</v>
      </c>
      <c r="V976" s="152">
        <v>1.4729535121000001</v>
      </c>
      <c r="W976" s="152">
        <v>9.1916262070000004E-2</v>
      </c>
      <c r="X976" s="152">
        <v>0.30518502735999997</v>
      </c>
      <c r="Y976" s="152">
        <v>0.38353567961000001</v>
      </c>
      <c r="Z976" s="152">
        <v>7.7770018578000005E-2</v>
      </c>
      <c r="AA976" s="152">
        <v>0.11090347845</v>
      </c>
      <c r="AB976" s="175">
        <v>-1.1708786976000001</v>
      </c>
      <c r="AC976" s="174">
        <v>0.10102410218000001</v>
      </c>
      <c r="AD976" s="152">
        <v>-0.11049886455999999</v>
      </c>
      <c r="AE976" s="152">
        <v>-0.18741558427000002</v>
      </c>
      <c r="AF976" s="178">
        <v>2.7668989270000002</v>
      </c>
      <c r="AG976" s="177">
        <v>414936.27256000001</v>
      </c>
      <c r="AH976" s="177">
        <v>-252403.18038999999</v>
      </c>
      <c r="AI976" s="127">
        <v>0</v>
      </c>
      <c r="AJ976" s="127">
        <v>0</v>
      </c>
      <c r="AK976" s="127">
        <v>0</v>
      </c>
    </row>
    <row r="977" spans="1:37" ht="14.65" customHeight="1" x14ac:dyDescent="0.25">
      <c r="A977" s="39"/>
      <c r="B977" s="128">
        <v>9215250000113</v>
      </c>
      <c r="C977" s="124" t="s">
        <v>8608</v>
      </c>
      <c r="D977" s="121" t="s">
        <v>3266</v>
      </c>
      <c r="E977" s="125" t="s">
        <v>7985</v>
      </c>
      <c r="F977" s="125" t="s">
        <v>160</v>
      </c>
      <c r="G977" s="125" t="s">
        <v>3324</v>
      </c>
      <c r="H977" s="126">
        <v>100</v>
      </c>
      <c r="I977" s="126">
        <v>100</v>
      </c>
      <c r="J977" s="126">
        <v>100</v>
      </c>
      <c r="K977" s="125" t="s">
        <v>211</v>
      </c>
      <c r="L977" s="125" t="s">
        <v>211</v>
      </c>
      <c r="M977" s="152">
        <v>2E-3</v>
      </c>
      <c r="N977" s="127" t="s">
        <v>44</v>
      </c>
      <c r="O977" s="154">
        <v>39492</v>
      </c>
      <c r="P977" s="152">
        <v>1.0371726949E-2</v>
      </c>
      <c r="Q977" s="152">
        <v>4.0362942557999999E-2</v>
      </c>
      <c r="R977" s="152">
        <v>0.1131641702</v>
      </c>
      <c r="S977" s="152">
        <v>0.24916808356</v>
      </c>
      <c r="T977" s="152">
        <v>0.41417863986999998</v>
      </c>
      <c r="U977" s="152">
        <v>0.98228441334999994</v>
      </c>
      <c r="V977" s="152">
        <v>0.98943619420000006</v>
      </c>
      <c r="W977" s="152">
        <v>0.98726282724000003</v>
      </c>
      <c r="X977" s="152">
        <v>0.98914424694000003</v>
      </c>
      <c r="Y977" s="152">
        <v>0.98749189053999997</v>
      </c>
      <c r="Z977" s="152">
        <v>7.9144332893999999E-4</v>
      </c>
      <c r="AA977" s="152">
        <v>2.1719295176000001E-3</v>
      </c>
      <c r="AB977" s="175">
        <v>-3.7163950505000001</v>
      </c>
      <c r="AC977" s="174">
        <v>-2.6461668924000001</v>
      </c>
      <c r="AD977" s="152">
        <v>0</v>
      </c>
      <c r="AE977" s="152">
        <v>-7.1420156994999994E-3</v>
      </c>
      <c r="AF977" s="178">
        <v>4.7208425303999997</v>
      </c>
      <c r="AG977" s="177">
        <v>20140328.079</v>
      </c>
      <c r="AH977" s="177">
        <v>-499939.24592000002</v>
      </c>
      <c r="AI977" s="127">
        <v>0</v>
      </c>
      <c r="AJ977" s="127">
        <v>0</v>
      </c>
      <c r="AK977" s="127">
        <v>0</v>
      </c>
    </row>
    <row r="978" spans="1:37" ht="14.65" customHeight="1" x14ac:dyDescent="0.25">
      <c r="A978" s="39"/>
      <c r="B978" s="128">
        <v>54517219000191</v>
      </c>
      <c r="C978" s="124" t="s">
        <v>8609</v>
      </c>
      <c r="D978" s="121"/>
      <c r="E978" s="125" t="s">
        <v>7985</v>
      </c>
      <c r="F978" s="125" t="s">
        <v>160</v>
      </c>
      <c r="G978" s="125" t="s">
        <v>3305</v>
      </c>
      <c r="H978" s="126" t="s">
        <v>44</v>
      </c>
      <c r="I978" s="126" t="s">
        <v>44</v>
      </c>
      <c r="J978" s="126" t="s">
        <v>44</v>
      </c>
      <c r="K978" s="125" t="s">
        <v>7743</v>
      </c>
      <c r="L978" s="125" t="s">
        <v>7764</v>
      </c>
      <c r="M978" s="152">
        <v>0.01</v>
      </c>
      <c r="N978" s="127" t="s">
        <v>44</v>
      </c>
      <c r="O978" s="154">
        <v>45383</v>
      </c>
      <c r="P978" s="152">
        <v>1.1582839290000001E-2</v>
      </c>
      <c r="Q978" s="152">
        <v>4.2365943052999996E-2</v>
      </c>
      <c r="R978" s="152">
        <v>0.12444965361999999</v>
      </c>
      <c r="S978" s="152" t="s">
        <v>44</v>
      </c>
      <c r="T978" s="152" t="s">
        <v>44</v>
      </c>
      <c r="U978" s="152">
        <v>1.0969863121999999</v>
      </c>
      <c r="V978" s="152">
        <v>1.0385367072</v>
      </c>
      <c r="W978" s="152">
        <v>1.08571924</v>
      </c>
      <c r="X978" s="152" t="s">
        <v>44</v>
      </c>
      <c r="Y978" s="152" t="s">
        <v>44</v>
      </c>
      <c r="Z978" s="152">
        <v>8.1561003061000007E-3</v>
      </c>
      <c r="AA978" s="152">
        <v>8.0543241074000002E-3</v>
      </c>
      <c r="AB978" s="175">
        <v>1.0927785579</v>
      </c>
      <c r="AC978" s="174">
        <v>1.1649516765000001</v>
      </c>
      <c r="AD978" s="152">
        <v>-1.5671910539E-3</v>
      </c>
      <c r="AE978" s="152">
        <v>-1.5671910539E-3</v>
      </c>
      <c r="AF978" s="178">
        <v>1.1353784047</v>
      </c>
      <c r="AG978" s="177">
        <v>748026.55876000004</v>
      </c>
      <c r="AH978" s="177">
        <v>413913.90169000003</v>
      </c>
      <c r="AI978" s="127">
        <v>0.58311957750999999</v>
      </c>
      <c r="AJ978" s="127">
        <v>0</v>
      </c>
      <c r="AK978" s="127">
        <v>8.2629072570999995E-2</v>
      </c>
    </row>
    <row r="979" spans="1:37" ht="14.65" customHeight="1" x14ac:dyDescent="0.25">
      <c r="A979" s="39"/>
      <c r="B979" s="128">
        <v>58674067000191</v>
      </c>
      <c r="C979" s="124" t="s">
        <v>8610</v>
      </c>
      <c r="D979" s="121"/>
      <c r="E979" s="125" t="s">
        <v>7985</v>
      </c>
      <c r="F979" s="125" t="s">
        <v>160</v>
      </c>
      <c r="G979" s="125" t="s">
        <v>3305</v>
      </c>
      <c r="H979" s="126" t="s">
        <v>44</v>
      </c>
      <c r="I979" s="126" t="s">
        <v>44</v>
      </c>
      <c r="J979" s="126" t="s">
        <v>44</v>
      </c>
      <c r="K979" s="125" t="s">
        <v>265</v>
      </c>
      <c r="L979" s="125" t="s">
        <v>7604</v>
      </c>
      <c r="M979" s="152">
        <v>0.01</v>
      </c>
      <c r="N979" s="127" t="s">
        <v>44</v>
      </c>
      <c r="O979" s="154">
        <v>45691</v>
      </c>
      <c r="P979" s="152">
        <v>9.5774135333999994E-3</v>
      </c>
      <c r="Q979" s="152" t="s">
        <v>44</v>
      </c>
      <c r="R979" s="152" t="s">
        <v>44</v>
      </c>
      <c r="S979" s="152" t="s">
        <v>44</v>
      </c>
      <c r="T979" s="152" t="s">
        <v>44</v>
      </c>
      <c r="U979" s="152">
        <v>0.90705666286999997</v>
      </c>
      <c r="V979" s="152" t="s">
        <v>44</v>
      </c>
      <c r="W979" s="152" t="s">
        <v>44</v>
      </c>
      <c r="X979" s="152" t="s">
        <v>44</v>
      </c>
      <c r="Y979" s="152" t="s">
        <v>44</v>
      </c>
      <c r="Z979" s="152" t="s">
        <v>44</v>
      </c>
      <c r="AA979" s="152">
        <v>4.5146706734999998E-3</v>
      </c>
      <c r="AB979" s="175" t="s">
        <v>44</v>
      </c>
      <c r="AC979" s="174">
        <v>-0.29668028388000001</v>
      </c>
      <c r="AD979" s="152">
        <v>-1.7432031902E-4</v>
      </c>
      <c r="AE979" s="152">
        <v>-1.7432031902E-4</v>
      </c>
      <c r="AF979" s="178">
        <v>1.0295287602000001</v>
      </c>
      <c r="AG979" s="177">
        <v>17971.571749999999</v>
      </c>
      <c r="AH979" s="177">
        <v>17577</v>
      </c>
      <c r="AI979" s="127">
        <v>0.1370144022</v>
      </c>
      <c r="AJ979" s="127">
        <v>0</v>
      </c>
      <c r="AK979" s="127">
        <v>8.2065854924000009E-2</v>
      </c>
    </row>
    <row r="980" spans="1:37" ht="14.65" customHeight="1" x14ac:dyDescent="0.25">
      <c r="A980" s="39"/>
      <c r="B980" s="128">
        <v>54952299000103</v>
      </c>
      <c r="C980" s="124" t="s">
        <v>8611</v>
      </c>
      <c r="D980" s="121"/>
      <c r="E980" s="125" t="s">
        <v>7985</v>
      </c>
      <c r="F980" s="125" t="s">
        <v>160</v>
      </c>
      <c r="G980" s="125" t="s">
        <v>3305</v>
      </c>
      <c r="H980" s="126" t="s">
        <v>44</v>
      </c>
      <c r="I980" s="126" t="s">
        <v>44</v>
      </c>
      <c r="J980" s="126" t="s">
        <v>44</v>
      </c>
      <c r="K980" s="125" t="s">
        <v>211</v>
      </c>
      <c r="L980" s="125" t="s">
        <v>212</v>
      </c>
      <c r="M980" s="152">
        <v>0.01</v>
      </c>
      <c r="N980" s="127" t="s">
        <v>44</v>
      </c>
      <c r="O980" s="154">
        <v>45414</v>
      </c>
      <c r="P980" s="152">
        <v>1.0265213422999998E-2</v>
      </c>
      <c r="Q980" s="152">
        <v>4.3104001325000002E-2</v>
      </c>
      <c r="R980" s="152" t="s">
        <v>44</v>
      </c>
      <c r="S980" s="152" t="s">
        <v>44</v>
      </c>
      <c r="T980" s="152" t="s">
        <v>44</v>
      </c>
      <c r="U980" s="152">
        <v>0.97219674169000003</v>
      </c>
      <c r="V980" s="152">
        <v>1.0566290840000001</v>
      </c>
      <c r="W980" s="152" t="s">
        <v>44</v>
      </c>
      <c r="X980" s="152" t="s">
        <v>44</v>
      </c>
      <c r="Y980" s="152" t="s">
        <v>44</v>
      </c>
      <c r="Z980" s="152">
        <v>7.0654787671999997E-3</v>
      </c>
      <c r="AA980" s="152">
        <v>7.0654787671999997E-3</v>
      </c>
      <c r="AB980" s="175">
        <v>1.4559134466000001</v>
      </c>
      <c r="AC980" s="174">
        <v>1.4559134466000001</v>
      </c>
      <c r="AD980" s="152">
        <v>-2.0247106432000001E-3</v>
      </c>
      <c r="AE980" s="152">
        <v>-2.0247106432000001E-3</v>
      </c>
      <c r="AF980" s="178">
        <v>1.1254906728</v>
      </c>
      <c r="AG980" s="177">
        <v>76201.764869999999</v>
      </c>
      <c r="AH980" s="177">
        <v>48369.605430000003</v>
      </c>
      <c r="AI980" s="127">
        <v>0.14911335949999999</v>
      </c>
      <c r="AJ980" s="127">
        <v>0</v>
      </c>
      <c r="AK980" s="127">
        <v>8.7638875968000005E-2</v>
      </c>
    </row>
    <row r="981" spans="1:37" ht="14.65" customHeight="1" x14ac:dyDescent="0.25">
      <c r="A981" s="39"/>
      <c r="B981" s="128">
        <v>840011000180</v>
      </c>
      <c r="C981" s="124" t="s">
        <v>8612</v>
      </c>
      <c r="D981" s="121" t="s">
        <v>3266</v>
      </c>
      <c r="E981" s="125" t="s">
        <v>7985</v>
      </c>
      <c r="F981" s="125" t="s">
        <v>160</v>
      </c>
      <c r="G981" s="125" t="s">
        <v>3328</v>
      </c>
      <c r="H981" s="126">
        <v>500</v>
      </c>
      <c r="I981" s="126">
        <v>100</v>
      </c>
      <c r="J981" s="126">
        <v>100</v>
      </c>
      <c r="K981" s="125" t="s">
        <v>211</v>
      </c>
      <c r="L981" s="125" t="s">
        <v>211</v>
      </c>
      <c r="M981" s="152">
        <v>3.0000000000000001E-3</v>
      </c>
      <c r="N981" s="127" t="s">
        <v>44</v>
      </c>
      <c r="O981" s="154">
        <v>34974</v>
      </c>
      <c r="P981" s="152">
        <v>1.0610037276E-2</v>
      </c>
      <c r="Q981" s="152">
        <v>4.0856754470999998E-2</v>
      </c>
      <c r="R981" s="152">
        <v>0.11546305912999999</v>
      </c>
      <c r="S981" s="152">
        <v>0.25969322941</v>
      </c>
      <c r="T981" s="152">
        <v>0.43093102819000001</v>
      </c>
      <c r="U981" s="152">
        <v>1.0048542825</v>
      </c>
      <c r="V981" s="152">
        <v>1.0015412426999999</v>
      </c>
      <c r="W981" s="152">
        <v>1.0073187121</v>
      </c>
      <c r="X981" s="152">
        <v>1.0309268353000001</v>
      </c>
      <c r="Y981" s="152">
        <v>1.0274332251</v>
      </c>
      <c r="Z981" s="152">
        <v>8.2542607706999999E-4</v>
      </c>
      <c r="AA981" s="152">
        <v>4.5069900119999997E-3</v>
      </c>
      <c r="AB981" s="175">
        <v>1.7029270916999999</v>
      </c>
      <c r="AC981" s="174">
        <v>-0.26185702429000002</v>
      </c>
      <c r="AD981" s="152">
        <v>0</v>
      </c>
      <c r="AE981" s="152">
        <v>-4.9808275047999999E-2</v>
      </c>
      <c r="AF981" s="178">
        <v>48.770047759000001</v>
      </c>
      <c r="AG981" s="177">
        <v>5473163.9570000004</v>
      </c>
      <c r="AH981" s="177">
        <v>-325729.01240000001</v>
      </c>
      <c r="AI981" s="127">
        <v>3.4802622977999999E-2</v>
      </c>
      <c r="AJ981" s="127">
        <v>0.65625445985999997</v>
      </c>
      <c r="AK981" s="127">
        <v>0</v>
      </c>
    </row>
    <row r="982" spans="1:37" ht="14.65" customHeight="1" x14ac:dyDescent="0.25">
      <c r="A982" s="39"/>
      <c r="B982" s="128">
        <v>32295478000182</v>
      </c>
      <c r="C982" s="124" t="s">
        <v>8613</v>
      </c>
      <c r="D982" s="121" t="s">
        <v>3310</v>
      </c>
      <c r="E982" s="125" t="s">
        <v>7985</v>
      </c>
      <c r="F982" s="125" t="s">
        <v>160</v>
      </c>
      <c r="G982" s="125" t="s">
        <v>3324</v>
      </c>
      <c r="H982" s="126">
        <v>1000</v>
      </c>
      <c r="I982" s="126">
        <v>1000</v>
      </c>
      <c r="J982" s="126">
        <v>1000</v>
      </c>
      <c r="K982" s="125" t="s">
        <v>220</v>
      </c>
      <c r="L982" s="125" t="s">
        <v>3251</v>
      </c>
      <c r="M982" s="152">
        <v>4.0000000000000001E-3</v>
      </c>
      <c r="N982" s="127" t="s">
        <v>44</v>
      </c>
      <c r="O982" s="154">
        <v>43553</v>
      </c>
      <c r="P982" s="152">
        <v>1.0523002726999998E-2</v>
      </c>
      <c r="Q982" s="152">
        <v>4.1403760444000001E-2</v>
      </c>
      <c r="R982" s="152">
        <v>0.11616030543000001</v>
      </c>
      <c r="S982" s="152">
        <v>0.27451284042000001</v>
      </c>
      <c r="T982" s="152">
        <v>0.43942045233999999</v>
      </c>
      <c r="U982" s="152">
        <v>0.99661142375</v>
      </c>
      <c r="V982" s="152">
        <v>1.0149502628</v>
      </c>
      <c r="W982" s="152">
        <v>1.0134016036</v>
      </c>
      <c r="X982" s="152">
        <v>1.0897575361</v>
      </c>
      <c r="Y982" s="152">
        <v>1.0476738571999999</v>
      </c>
      <c r="Z982" s="152">
        <v>9.629866503999999E-4</v>
      </c>
      <c r="AA982" s="152">
        <v>6.6738917228000008E-3</v>
      </c>
      <c r="AB982" s="175">
        <v>2.0925155267000002</v>
      </c>
      <c r="AC982" s="174">
        <v>9.0382693116000001E-2</v>
      </c>
      <c r="AD982" s="152">
        <v>0</v>
      </c>
      <c r="AE982" s="152">
        <v>-2.8664298967000002E-2</v>
      </c>
      <c r="AF982" s="178">
        <v>1.647346464</v>
      </c>
      <c r="AG982" s="177">
        <v>62866.33582</v>
      </c>
      <c r="AH982" s="177">
        <v>-24403.067289999999</v>
      </c>
      <c r="AI982" s="127">
        <v>0.16941883012000003</v>
      </c>
      <c r="AJ982" s="127">
        <v>0.43929706217999998</v>
      </c>
      <c r="AK982" s="127">
        <v>0</v>
      </c>
    </row>
    <row r="983" spans="1:37" ht="14.65" customHeight="1" x14ac:dyDescent="0.25">
      <c r="A983" s="39"/>
      <c r="B983" s="128">
        <v>53345340000110</v>
      </c>
      <c r="C983" s="124" t="s">
        <v>8614</v>
      </c>
      <c r="D983" s="121"/>
      <c r="E983" s="125" t="s">
        <v>8406</v>
      </c>
      <c r="F983" s="125" t="s">
        <v>160</v>
      </c>
      <c r="G983" s="125" t="s">
        <v>3305</v>
      </c>
      <c r="H983" s="126">
        <v>5000</v>
      </c>
      <c r="I983" s="126">
        <v>5000</v>
      </c>
      <c r="J983" s="126">
        <v>5000</v>
      </c>
      <c r="K983" s="125" t="s">
        <v>210</v>
      </c>
      <c r="L983" s="125" t="s">
        <v>3312</v>
      </c>
      <c r="M983" s="152">
        <v>8.0000000000000002E-3</v>
      </c>
      <c r="N983" s="127" t="s">
        <v>44</v>
      </c>
      <c r="O983" s="154">
        <v>45313</v>
      </c>
      <c r="P983" s="152">
        <v>2.2203926195000001E-2</v>
      </c>
      <c r="Q983" s="152">
        <v>6.4266021615999994E-2</v>
      </c>
      <c r="R983" s="152">
        <v>7.2975665570999992E-2</v>
      </c>
      <c r="S983" s="152" t="s">
        <v>44</v>
      </c>
      <c r="T983" s="152" t="s">
        <v>44</v>
      </c>
      <c r="U983" s="152">
        <v>2.1028870819000001</v>
      </c>
      <c r="V983" s="152">
        <v>1.5753838500000001</v>
      </c>
      <c r="W983" s="152">
        <v>0.63665170503000001</v>
      </c>
      <c r="X983" s="152" t="s">
        <v>44</v>
      </c>
      <c r="Y983" s="152" t="s">
        <v>44</v>
      </c>
      <c r="Z983" s="152">
        <v>4.5304354374000003E-2</v>
      </c>
      <c r="AA983" s="152">
        <v>4.2407921029000005E-2</v>
      </c>
      <c r="AB983" s="175">
        <v>-0.80687187375000002</v>
      </c>
      <c r="AC983" s="174">
        <v>-1.0689212525</v>
      </c>
      <c r="AD983" s="152">
        <v>-3.9360255408999997E-2</v>
      </c>
      <c r="AE983" s="152">
        <v>-3.9360255408999997E-2</v>
      </c>
      <c r="AF983" s="178">
        <v>1.0799102</v>
      </c>
      <c r="AG983" s="177">
        <v>12942.0728</v>
      </c>
      <c r="AH983" s="177">
        <v>-2852.8086400000002</v>
      </c>
      <c r="AI983" s="127">
        <v>0.85451383336999998</v>
      </c>
      <c r="AJ983" s="127">
        <v>3.4108127056999998E-3</v>
      </c>
      <c r="AK983" s="127">
        <v>0</v>
      </c>
    </row>
    <row r="984" spans="1:37" ht="14.65" customHeight="1" x14ac:dyDescent="0.25">
      <c r="A984" s="39"/>
      <c r="B984" s="128">
        <v>52890602000165</v>
      </c>
      <c r="C984" s="124" t="s">
        <v>8615</v>
      </c>
      <c r="D984" s="121"/>
      <c r="E984" s="125" t="s">
        <v>8616</v>
      </c>
      <c r="F984" s="125" t="s">
        <v>160</v>
      </c>
      <c r="G984" s="125" t="s">
        <v>3305</v>
      </c>
      <c r="H984" s="126">
        <v>100</v>
      </c>
      <c r="I984" s="126">
        <v>0</v>
      </c>
      <c r="J984" s="126">
        <v>0</v>
      </c>
      <c r="K984" s="125" t="s">
        <v>211</v>
      </c>
      <c r="L984" s="125" t="s">
        <v>211</v>
      </c>
      <c r="M984" s="152">
        <v>3.4999999999999996E-3</v>
      </c>
      <c r="N984" s="127" t="s">
        <v>44</v>
      </c>
      <c r="O984" s="154">
        <v>45258</v>
      </c>
      <c r="P984" s="152">
        <v>1.0295666843E-2</v>
      </c>
      <c r="Q984" s="152">
        <v>4.0283361981E-2</v>
      </c>
      <c r="R984" s="152">
        <v>0.11463835991</v>
      </c>
      <c r="S984" s="152" t="s">
        <v>44</v>
      </c>
      <c r="T984" s="152" t="s">
        <v>44</v>
      </c>
      <c r="U984" s="152">
        <v>0.97508092099999999</v>
      </c>
      <c r="V984" s="152">
        <v>0.98748539730000007</v>
      </c>
      <c r="W984" s="152">
        <v>1.0001239006</v>
      </c>
      <c r="X984" s="152" t="s">
        <v>44</v>
      </c>
      <c r="Y984" s="152" t="s">
        <v>44</v>
      </c>
      <c r="Z984" s="152">
        <v>9.9138998656E-4</v>
      </c>
      <c r="AA984" s="152">
        <v>1.6682402945999999E-3</v>
      </c>
      <c r="AB984" s="175">
        <v>1.6077052448E-2</v>
      </c>
      <c r="AC984" s="174">
        <v>1.7164539958</v>
      </c>
      <c r="AD984" s="152">
        <v>0</v>
      </c>
      <c r="AE984" s="152">
        <v>0</v>
      </c>
      <c r="AF984" s="178">
        <v>1.169826</v>
      </c>
      <c r="AG984" s="177">
        <v>475166.14568000002</v>
      </c>
      <c r="AH984" s="177">
        <v>263887.58604000002</v>
      </c>
      <c r="AI984" s="127">
        <v>0</v>
      </c>
      <c r="AJ984" s="127">
        <v>0.22752688938999999</v>
      </c>
      <c r="AK984" s="127">
        <v>0</v>
      </c>
    </row>
    <row r="985" spans="1:37" ht="14.65" customHeight="1" x14ac:dyDescent="0.25">
      <c r="A985" s="39"/>
      <c r="B985" s="128">
        <v>39974143000130</v>
      </c>
      <c r="C985" s="124" t="s">
        <v>8617</v>
      </c>
      <c r="D985" s="121"/>
      <c r="E985" s="125" t="s">
        <v>7675</v>
      </c>
      <c r="F985" s="125" t="s">
        <v>112</v>
      </c>
      <c r="G985" s="125" t="s">
        <v>4570</v>
      </c>
      <c r="H985" s="126">
        <v>5000</v>
      </c>
      <c r="I985" s="126">
        <v>5000</v>
      </c>
      <c r="J985" s="126">
        <v>1000</v>
      </c>
      <c r="K985" s="125" t="s">
        <v>218</v>
      </c>
      <c r="L985" s="125" t="s">
        <v>217</v>
      </c>
      <c r="M985" s="152">
        <v>5.0000000000000001E-3</v>
      </c>
      <c r="N985" s="127" t="s">
        <v>44</v>
      </c>
      <c r="O985" s="154">
        <v>44245</v>
      </c>
      <c r="P985" s="152">
        <v>2.6815527708000001E-2</v>
      </c>
      <c r="Q985" s="152">
        <v>0.28029285792999997</v>
      </c>
      <c r="R985" s="152">
        <v>0.37810103866</v>
      </c>
      <c r="S985" s="152">
        <v>1.6666629692999999</v>
      </c>
      <c r="T985" s="152">
        <v>1.0433656519999999</v>
      </c>
      <c r="U985" s="152">
        <v>2.5396421478</v>
      </c>
      <c r="V985" s="152">
        <v>6.8709534298999992</v>
      </c>
      <c r="W985" s="152">
        <v>3.2986156283000003</v>
      </c>
      <c r="X985" s="152">
        <v>6.6162971761999998</v>
      </c>
      <c r="Y985" s="152">
        <v>2.4876104681999998</v>
      </c>
      <c r="Z985" s="152">
        <v>0.31977269105</v>
      </c>
      <c r="AA985" s="152">
        <v>0.39048104001</v>
      </c>
      <c r="AB985" s="175">
        <v>0.93473987655000002</v>
      </c>
      <c r="AC985" s="174">
        <v>2.6104347685000001E-2</v>
      </c>
      <c r="AD985" s="152">
        <v>-0.23853612066999999</v>
      </c>
      <c r="AE985" s="152">
        <v>-0.60682429087</v>
      </c>
      <c r="AF985" s="178">
        <v>1.1587681000000001</v>
      </c>
      <c r="AG985" s="177">
        <v>37576.086369999997</v>
      </c>
      <c r="AH985" s="177">
        <v>6034.3603999999996</v>
      </c>
      <c r="AI985" s="127">
        <v>0</v>
      </c>
      <c r="AJ985" s="127">
        <v>0</v>
      </c>
      <c r="AK985" s="127">
        <v>0</v>
      </c>
    </row>
    <row r="986" spans="1:37" ht="14.65" customHeight="1" x14ac:dyDescent="0.25">
      <c r="A986" s="39"/>
      <c r="B986" s="128">
        <v>11447072000106</v>
      </c>
      <c r="C986" s="124" t="s">
        <v>8618</v>
      </c>
      <c r="D986" s="121" t="s">
        <v>3267</v>
      </c>
      <c r="E986" s="125" t="s">
        <v>8619</v>
      </c>
      <c r="F986" s="125" t="s">
        <v>112</v>
      </c>
      <c r="G986" s="125" t="s">
        <v>113</v>
      </c>
      <c r="H986" s="126">
        <v>100</v>
      </c>
      <c r="I986" s="126">
        <v>100</v>
      </c>
      <c r="J986" s="126">
        <v>100</v>
      </c>
      <c r="K986" s="125" t="s">
        <v>8093</v>
      </c>
      <c r="L986" s="125" t="s">
        <v>7720</v>
      </c>
      <c r="M986" s="152">
        <v>0.02</v>
      </c>
      <c r="N986" s="127" t="s">
        <v>44</v>
      </c>
      <c r="O986" s="154">
        <v>40228</v>
      </c>
      <c r="P986" s="152">
        <v>3.8802019267999997E-2</v>
      </c>
      <c r="Q986" s="152">
        <v>3.2843064546E-2</v>
      </c>
      <c r="R986" s="152">
        <v>4.1813101506999999E-3</v>
      </c>
      <c r="S986" s="152">
        <v>0.14375644386</v>
      </c>
      <c r="T986" s="152">
        <v>0.15317614599000001</v>
      </c>
      <c r="U986" s="152">
        <v>3.6748575162999999</v>
      </c>
      <c r="V986" s="152">
        <v>0.80509781325999996</v>
      </c>
      <c r="W986" s="152">
        <v>3.6478437241E-2</v>
      </c>
      <c r="X986" s="152">
        <v>0.57068247818999995</v>
      </c>
      <c r="Y986" s="152">
        <v>0.36520522171000003</v>
      </c>
      <c r="Z986" s="152">
        <v>0.15053933939</v>
      </c>
      <c r="AA986" s="152">
        <v>0.20987201795000002</v>
      </c>
      <c r="AB986" s="175">
        <v>-0.59202142689000004</v>
      </c>
      <c r="AC986" s="174">
        <v>8.2033971765999997E-2</v>
      </c>
      <c r="AD986" s="152">
        <v>-0.12176415409000001</v>
      </c>
      <c r="AE986" s="152">
        <v>-0.52541838634000004</v>
      </c>
      <c r="AF986" s="178">
        <v>3.6884655</v>
      </c>
      <c r="AG986" s="177">
        <v>23192.281999999999</v>
      </c>
      <c r="AH986" s="177">
        <v>-12130.934800000001</v>
      </c>
      <c r="AI986" s="127">
        <v>0</v>
      </c>
      <c r="AJ986" s="127">
        <v>0</v>
      </c>
      <c r="AK986" s="127">
        <v>0</v>
      </c>
    </row>
    <row r="987" spans="1:37" ht="14.65" customHeight="1" x14ac:dyDescent="0.25">
      <c r="A987" s="39"/>
      <c r="B987" s="128">
        <v>41771670000199</v>
      </c>
      <c r="C987" s="124" t="s">
        <v>8620</v>
      </c>
      <c r="D987" s="121"/>
      <c r="E987" s="125" t="s">
        <v>3871</v>
      </c>
      <c r="F987" s="125" t="s">
        <v>160</v>
      </c>
      <c r="G987" s="125" t="s">
        <v>3305</v>
      </c>
      <c r="H987" s="126">
        <v>0</v>
      </c>
      <c r="I987" s="126">
        <v>0</v>
      </c>
      <c r="J987" s="126">
        <v>0</v>
      </c>
      <c r="K987" s="125" t="s">
        <v>211</v>
      </c>
      <c r="L987" s="125" t="s">
        <v>3251</v>
      </c>
      <c r="M987" s="152">
        <v>8.8000000000000005E-3</v>
      </c>
      <c r="N987" s="127" t="s">
        <v>44</v>
      </c>
      <c r="O987" s="154">
        <v>44559</v>
      </c>
      <c r="P987" s="152">
        <v>8.989146399499999E-3</v>
      </c>
      <c r="Q987" s="152">
        <v>1.4332046490000002E-2</v>
      </c>
      <c r="R987" s="152">
        <v>-5.9001119302999998E-2</v>
      </c>
      <c r="S987" s="152">
        <v>-9.815307427400001E-2</v>
      </c>
      <c r="T987" s="152">
        <v>-0.13327583167000001</v>
      </c>
      <c r="U987" s="152">
        <v>0.85134312167999993</v>
      </c>
      <c r="V987" s="152">
        <v>0.35132833822000004</v>
      </c>
      <c r="W987" s="152">
        <v>-0.51473546570000006</v>
      </c>
      <c r="X987" s="152">
        <v>-0.38964680930000001</v>
      </c>
      <c r="Y987" s="152">
        <v>-0.31775854744999998</v>
      </c>
      <c r="Z987" s="152">
        <v>6.5451214393999993E-2</v>
      </c>
      <c r="AA987" s="152">
        <v>6.1394440951000002E-2</v>
      </c>
      <c r="AB987" s="175">
        <v>-2.3678486682000002</v>
      </c>
      <c r="AC987" s="174">
        <v>-2.4300814529000001</v>
      </c>
      <c r="AD987" s="152">
        <v>-8.7251031262000012E-2</v>
      </c>
      <c r="AE987" s="152">
        <v>-0.16333872239000002</v>
      </c>
      <c r="AF987" s="178">
        <v>8.5458046999999997</v>
      </c>
      <c r="AG987" s="177">
        <v>554427.01998999994</v>
      </c>
      <c r="AH987" s="177">
        <v>0</v>
      </c>
      <c r="AI987" s="127">
        <v>0.97922859936999995</v>
      </c>
      <c r="AJ987" s="127">
        <v>0</v>
      </c>
      <c r="AK987" s="127">
        <v>0</v>
      </c>
    </row>
    <row r="988" spans="1:37" ht="14.65" customHeight="1" x14ac:dyDescent="0.25">
      <c r="A988" s="39"/>
      <c r="B988" s="128">
        <v>54485055000168</v>
      </c>
      <c r="C988" s="124" t="s">
        <v>8621</v>
      </c>
      <c r="D988" s="121"/>
      <c r="E988" s="125" t="s">
        <v>8622</v>
      </c>
      <c r="F988" s="125" t="s">
        <v>160</v>
      </c>
      <c r="G988" s="125" t="s">
        <v>3305</v>
      </c>
      <c r="H988" s="126">
        <v>100</v>
      </c>
      <c r="I988" s="126">
        <v>100</v>
      </c>
      <c r="J988" s="126">
        <v>100</v>
      </c>
      <c r="K988" s="125" t="s">
        <v>7696</v>
      </c>
      <c r="L988" s="125" t="s">
        <v>7616</v>
      </c>
      <c r="M988" s="152">
        <v>6.9999999999999993E-3</v>
      </c>
      <c r="N988" s="127" t="s">
        <v>44</v>
      </c>
      <c r="O988" s="154">
        <v>45401</v>
      </c>
      <c r="P988" s="152">
        <v>1.1314733896E-2</v>
      </c>
      <c r="Q988" s="152">
        <v>4.6406020448999996E-2</v>
      </c>
      <c r="R988" s="152">
        <v>0.12958050525999998</v>
      </c>
      <c r="S988" s="152" t="s">
        <v>44</v>
      </c>
      <c r="T988" s="152" t="s">
        <v>44</v>
      </c>
      <c r="U988" s="152">
        <v>1.0715946151</v>
      </c>
      <c r="V988" s="152">
        <v>1.1375730645</v>
      </c>
      <c r="W988" s="152">
        <v>1.1304816334000001</v>
      </c>
      <c r="X988" s="152" t="s">
        <v>44</v>
      </c>
      <c r="Y988" s="152" t="s">
        <v>44</v>
      </c>
      <c r="Z988" s="152">
        <v>1.3254789347000001E-3</v>
      </c>
      <c r="AA988" s="152">
        <v>1.3134896153000001E-3</v>
      </c>
      <c r="AB988" s="175">
        <v>12.028980462</v>
      </c>
      <c r="AC988" s="174">
        <v>12.085230988999999</v>
      </c>
      <c r="AD988" s="152">
        <v>0</v>
      </c>
      <c r="AE988" s="152">
        <v>0</v>
      </c>
      <c r="AF988" s="178">
        <v>1.1330655999999999</v>
      </c>
      <c r="AG988" s="177">
        <v>21324.31854</v>
      </c>
      <c r="AH988" s="177">
        <v>3574.3597300000001</v>
      </c>
      <c r="AI988" s="127">
        <v>0.34534273984999997</v>
      </c>
      <c r="AJ988" s="127">
        <v>0.25549909462999998</v>
      </c>
      <c r="AK988" s="127">
        <v>0</v>
      </c>
    </row>
    <row r="989" spans="1:37" ht="14.65" customHeight="1" x14ac:dyDescent="0.25">
      <c r="A989" s="39"/>
      <c r="B989" s="128">
        <v>49933828000191</v>
      </c>
      <c r="C989" s="124" t="s">
        <v>8623</v>
      </c>
      <c r="D989" s="121"/>
      <c r="E989" s="125" t="s">
        <v>8622</v>
      </c>
      <c r="F989" s="125" t="s">
        <v>160</v>
      </c>
      <c r="G989" s="125" t="s">
        <v>8400</v>
      </c>
      <c r="H989" s="126">
        <v>1000</v>
      </c>
      <c r="I989" s="126">
        <v>0</v>
      </c>
      <c r="J989" s="126">
        <v>0</v>
      </c>
      <c r="K989" s="125" t="s">
        <v>265</v>
      </c>
      <c r="L989" s="125" t="s">
        <v>7604</v>
      </c>
      <c r="M989" s="152">
        <v>1.7000000000000001E-3</v>
      </c>
      <c r="N989" s="127" t="s">
        <v>44</v>
      </c>
      <c r="O989" s="154">
        <v>45015</v>
      </c>
      <c r="P989" s="152">
        <v>1.1080649773999999E-2</v>
      </c>
      <c r="Q989" s="152">
        <v>4.4375790072000001E-2</v>
      </c>
      <c r="R989" s="152">
        <v>0.12454345305</v>
      </c>
      <c r="S989" s="152">
        <v>0.28113889249000001</v>
      </c>
      <c r="T989" s="152" t="s">
        <v>44</v>
      </c>
      <c r="U989" s="152">
        <v>1.0494250008999999</v>
      </c>
      <c r="V989" s="152">
        <v>1.0878050523</v>
      </c>
      <c r="W989" s="152">
        <v>1.0865375616999999</v>
      </c>
      <c r="X989" s="152">
        <v>1.1160615522000001</v>
      </c>
      <c r="Y989" s="152" t="s">
        <v>44</v>
      </c>
      <c r="Z989" s="152">
        <v>1.6773306633000001E-3</v>
      </c>
      <c r="AA989" s="152">
        <v>2.2467589116000001E-3</v>
      </c>
      <c r="AB989" s="175">
        <v>5.7389642831999996</v>
      </c>
      <c r="AC989" s="174">
        <v>5.5906863632999997</v>
      </c>
      <c r="AD989" s="152">
        <v>0</v>
      </c>
      <c r="AE989" s="152">
        <v>-1.5741433519000001E-3</v>
      </c>
      <c r="AF989" s="178">
        <v>1294.9405202999999</v>
      </c>
      <c r="AG989" s="177">
        <v>305083.67871000001</v>
      </c>
      <c r="AH989" s="177">
        <v>106211.00382</v>
      </c>
      <c r="AI989" s="127">
        <v>0.34187362245000003</v>
      </c>
      <c r="AJ989" s="127">
        <v>0.18588674187999998</v>
      </c>
      <c r="AK989" s="127">
        <v>0</v>
      </c>
    </row>
    <row r="990" spans="1:37" ht="14.65" customHeight="1" x14ac:dyDescent="0.25">
      <c r="A990" s="39"/>
      <c r="B990" s="128">
        <v>26623196000164</v>
      </c>
      <c r="C990" s="124" t="s">
        <v>8624</v>
      </c>
      <c r="D990" s="121" t="s">
        <v>3266</v>
      </c>
      <c r="E990" s="125" t="s">
        <v>8406</v>
      </c>
      <c r="F990" s="125" t="s">
        <v>112</v>
      </c>
      <c r="G990" s="125" t="s">
        <v>113</v>
      </c>
      <c r="H990" s="126">
        <v>5000</v>
      </c>
      <c r="I990" s="126">
        <v>1000</v>
      </c>
      <c r="J990" s="126">
        <v>5000</v>
      </c>
      <c r="K990" s="125" t="s">
        <v>210</v>
      </c>
      <c r="L990" s="125" t="s">
        <v>3314</v>
      </c>
      <c r="M990" s="152">
        <v>7.4999999999999997E-3</v>
      </c>
      <c r="N990" s="127" t="s">
        <v>8625</v>
      </c>
      <c r="O990" s="154">
        <v>42761</v>
      </c>
      <c r="P990" s="152">
        <v>0.12067513826000001</v>
      </c>
      <c r="Q990" s="152">
        <v>0.19394046969000001</v>
      </c>
      <c r="R990" s="152">
        <v>8.1298011501000009E-2</v>
      </c>
      <c r="S990" s="152">
        <v>0.31523046422000001</v>
      </c>
      <c r="T990" s="152">
        <v>0.20189931269</v>
      </c>
      <c r="U990" s="152">
        <v>11.428888167</v>
      </c>
      <c r="V990" s="152">
        <v>4.7541558683999998</v>
      </c>
      <c r="W990" s="152">
        <v>0.70925721926999996</v>
      </c>
      <c r="X990" s="152">
        <v>1.2513978342999998</v>
      </c>
      <c r="Y990" s="152">
        <v>0.48137184007</v>
      </c>
      <c r="Z990" s="152">
        <v>0.17056149025</v>
      </c>
      <c r="AA990" s="152">
        <v>0.22267465513000001</v>
      </c>
      <c r="AB990" s="175">
        <v>-9.2686189717000003E-2</v>
      </c>
      <c r="AC990" s="174">
        <v>0.14349137567</v>
      </c>
      <c r="AD990" s="152">
        <v>-0.18920174594</v>
      </c>
      <c r="AE990" s="152">
        <v>-0.43643852461999999</v>
      </c>
      <c r="AF990" s="178">
        <v>1.9910402</v>
      </c>
      <c r="AG990" s="177">
        <v>99342.715760000006</v>
      </c>
      <c r="AH990" s="177">
        <v>-23172.244030000002</v>
      </c>
      <c r="AI990" s="127">
        <v>4.6887171490000001E-3</v>
      </c>
      <c r="AJ990" s="127">
        <v>0</v>
      </c>
      <c r="AK990" s="127">
        <v>0.16453987867999997</v>
      </c>
    </row>
    <row r="991" spans="1:37" ht="14.65" customHeight="1" x14ac:dyDescent="0.25">
      <c r="A991" s="39"/>
      <c r="B991" s="128">
        <v>35002927000145</v>
      </c>
      <c r="C991" s="124" t="s">
        <v>8626</v>
      </c>
      <c r="D991" s="121"/>
      <c r="E991" s="125" t="s">
        <v>7985</v>
      </c>
      <c r="F991" s="125" t="s">
        <v>112</v>
      </c>
      <c r="G991" s="125" t="s">
        <v>4570</v>
      </c>
      <c r="H991" s="126">
        <v>5000</v>
      </c>
      <c r="I991" s="126">
        <v>5000</v>
      </c>
      <c r="J991" s="126">
        <v>5000</v>
      </c>
      <c r="K991" s="125" t="s">
        <v>8128</v>
      </c>
      <c r="L991" s="125" t="s">
        <v>8093</v>
      </c>
      <c r="M991" s="152">
        <v>8.0000000000000002E-3</v>
      </c>
      <c r="N991" s="127" t="s">
        <v>44</v>
      </c>
      <c r="O991" s="154">
        <v>43881</v>
      </c>
      <c r="P991" s="152">
        <v>4.0392913388000003E-2</v>
      </c>
      <c r="Q991" s="152">
        <v>0.13709252462999999</v>
      </c>
      <c r="R991" s="152">
        <v>0.27537376156999999</v>
      </c>
      <c r="S991" s="152">
        <v>0.62538650141999996</v>
      </c>
      <c r="T991" s="152">
        <v>0.84340085884000005</v>
      </c>
      <c r="U991" s="152">
        <v>3.8255277475000002</v>
      </c>
      <c r="V991" s="152">
        <v>3.3606148915</v>
      </c>
      <c r="W991" s="152">
        <v>2.4024059726</v>
      </c>
      <c r="X991" s="152">
        <v>2.4826512736999997</v>
      </c>
      <c r="Y991" s="152">
        <v>2.0108509430999999</v>
      </c>
      <c r="Z991" s="152">
        <v>0.20302445265999999</v>
      </c>
      <c r="AA991" s="152">
        <v>0.17122123947999998</v>
      </c>
      <c r="AB991" s="175">
        <v>0.83372894869000003</v>
      </c>
      <c r="AC991" s="174">
        <v>0.54199855809999997</v>
      </c>
      <c r="AD991" s="152">
        <v>-9.6676952070999994E-2</v>
      </c>
      <c r="AE991" s="152">
        <v>-0.19675319999999999</v>
      </c>
      <c r="AF991" s="178">
        <v>2.2875450689000001</v>
      </c>
      <c r="AG991" s="177">
        <v>86613.604810000004</v>
      </c>
      <c r="AH991" s="177">
        <v>5591.7852999999996</v>
      </c>
      <c r="AI991" s="127">
        <v>0</v>
      </c>
      <c r="AJ991" s="127">
        <v>0</v>
      </c>
      <c r="AK991" s="127">
        <v>0.96726856010999995</v>
      </c>
    </row>
    <row r="992" spans="1:37" ht="14.65" customHeight="1" x14ac:dyDescent="0.25">
      <c r="A992" s="39"/>
      <c r="B992" s="128">
        <v>23186354000178</v>
      </c>
      <c r="C992" s="124" t="s">
        <v>8627</v>
      </c>
      <c r="D992" s="121" t="s">
        <v>3310</v>
      </c>
      <c r="E992" s="125" t="s">
        <v>8628</v>
      </c>
      <c r="F992" s="125" t="s">
        <v>160</v>
      </c>
      <c r="G992" s="125" t="s">
        <v>3305</v>
      </c>
      <c r="H992" s="126">
        <v>100</v>
      </c>
      <c r="I992" s="126">
        <v>0</v>
      </c>
      <c r="J992" s="126">
        <v>0</v>
      </c>
      <c r="K992" s="125" t="s">
        <v>210</v>
      </c>
      <c r="L992" s="125" t="s">
        <v>3312</v>
      </c>
      <c r="M992" s="152">
        <v>0.01</v>
      </c>
      <c r="N992" s="127" t="s">
        <v>8629</v>
      </c>
      <c r="O992" s="154">
        <v>42320</v>
      </c>
      <c r="P992" s="152">
        <v>2.0316776357999999E-2</v>
      </c>
      <c r="Q992" s="152">
        <v>5.8947171761000006E-2</v>
      </c>
      <c r="R992" s="152">
        <v>9.8710723296000003E-2</v>
      </c>
      <c r="S992" s="152">
        <v>0.22325997385000002</v>
      </c>
      <c r="T992" s="152">
        <v>0.22612486104999999</v>
      </c>
      <c r="U992" s="152">
        <v>1.9241590955999999</v>
      </c>
      <c r="V992" s="152">
        <v>1.4450003293</v>
      </c>
      <c r="W992" s="152">
        <v>0.86116857995999996</v>
      </c>
      <c r="X992" s="152">
        <v>0.88629456690999997</v>
      </c>
      <c r="Y992" s="152">
        <v>0.53913081227000004</v>
      </c>
      <c r="Z992" s="152">
        <v>4.6687085807999996E-2</v>
      </c>
      <c r="AA992" s="152">
        <v>4.8115325222000002E-2</v>
      </c>
      <c r="AB992" s="175">
        <v>-0.28316310685000001</v>
      </c>
      <c r="AC992" s="174">
        <v>0.13032264670999999</v>
      </c>
      <c r="AD992" s="152">
        <v>-4.1086236386000001E-2</v>
      </c>
      <c r="AE992" s="152">
        <v>-8.0314307683999997E-2</v>
      </c>
      <c r="AF992" s="178">
        <v>2.3749129999999998</v>
      </c>
      <c r="AG992" s="177">
        <v>14404.688910000001</v>
      </c>
      <c r="AH992" s="177">
        <v>-1773.9775500000001</v>
      </c>
      <c r="AI992" s="127">
        <v>0.94340324007999998</v>
      </c>
      <c r="AJ992" s="127">
        <v>0</v>
      </c>
      <c r="AK992" s="127">
        <v>0</v>
      </c>
    </row>
    <row r="993" spans="1:37" ht="14.65" customHeight="1" x14ac:dyDescent="0.25">
      <c r="A993" s="39"/>
      <c r="B993" s="128">
        <v>22344837000190</v>
      </c>
      <c r="C993" s="124" t="s">
        <v>8630</v>
      </c>
      <c r="D993" s="121" t="s">
        <v>3310</v>
      </c>
      <c r="E993" s="125" t="s">
        <v>8628</v>
      </c>
      <c r="F993" s="125" t="s">
        <v>112</v>
      </c>
      <c r="G993" s="125" t="s">
        <v>113</v>
      </c>
      <c r="H993" s="126">
        <v>100</v>
      </c>
      <c r="I993" s="126">
        <v>0</v>
      </c>
      <c r="J993" s="126">
        <v>0</v>
      </c>
      <c r="K993" s="125" t="s">
        <v>212</v>
      </c>
      <c r="L993" s="125" t="s">
        <v>219</v>
      </c>
      <c r="M993" s="152">
        <v>0.02</v>
      </c>
      <c r="N993" s="127" t="s">
        <v>44</v>
      </c>
      <c r="O993" s="154">
        <v>42307</v>
      </c>
      <c r="P993" s="152">
        <v>7.2259803461E-2</v>
      </c>
      <c r="Q993" s="152">
        <v>0.17244718614999999</v>
      </c>
      <c r="R993" s="152">
        <v>9.8401318412000005E-2</v>
      </c>
      <c r="S993" s="152">
        <v>0.23392891757000001</v>
      </c>
      <c r="T993" s="152">
        <v>0.21287159599</v>
      </c>
      <c r="U993" s="152">
        <v>6.8435737851000003</v>
      </c>
      <c r="V993" s="152">
        <v>4.2272806873000004</v>
      </c>
      <c r="W993" s="152">
        <v>0.85846928086999996</v>
      </c>
      <c r="X993" s="152">
        <v>0.92864800217999999</v>
      </c>
      <c r="Y993" s="152">
        <v>0.50753214805000002</v>
      </c>
      <c r="Z993" s="152">
        <v>0.1431582662</v>
      </c>
      <c r="AA993" s="152">
        <v>0.24531086947</v>
      </c>
      <c r="AB993" s="175">
        <v>-3.127202363E-2</v>
      </c>
      <c r="AC993" s="174">
        <v>0.18584093746999999</v>
      </c>
      <c r="AD993" s="152">
        <v>-0.14390900335000001</v>
      </c>
      <c r="AE993" s="152">
        <v>-0.53119253805</v>
      </c>
      <c r="AF993" s="178">
        <v>2.6010844</v>
      </c>
      <c r="AG993" s="177">
        <v>55306.60254</v>
      </c>
      <c r="AH993" s="177">
        <v>-6114.9326499999997</v>
      </c>
      <c r="AI993" s="127">
        <v>0</v>
      </c>
      <c r="AJ993" s="127">
        <v>0</v>
      </c>
      <c r="AK993" s="127">
        <v>0</v>
      </c>
    </row>
    <row r="994" spans="1:37" ht="14.65" customHeight="1" x14ac:dyDescent="0.25">
      <c r="A994" s="39"/>
      <c r="B994" s="128">
        <v>36436823000101</v>
      </c>
      <c r="C994" s="124" t="s">
        <v>8631</v>
      </c>
      <c r="D994" s="121"/>
      <c r="E994" s="125" t="s">
        <v>8628</v>
      </c>
      <c r="F994" s="125" t="s">
        <v>112</v>
      </c>
      <c r="G994" s="125" t="s">
        <v>113</v>
      </c>
      <c r="H994" s="126">
        <v>100</v>
      </c>
      <c r="I994" s="126">
        <v>0</v>
      </c>
      <c r="J994" s="126">
        <v>0</v>
      </c>
      <c r="K994" s="125" t="s">
        <v>210</v>
      </c>
      <c r="L994" s="125" t="s">
        <v>3314</v>
      </c>
      <c r="M994" s="152">
        <v>0.02</v>
      </c>
      <c r="N994" s="127" t="s">
        <v>44</v>
      </c>
      <c r="O994" s="154">
        <v>44007</v>
      </c>
      <c r="P994" s="152">
        <v>4.1371230201999995E-2</v>
      </c>
      <c r="Q994" s="152">
        <v>0.11151371511000001</v>
      </c>
      <c r="R994" s="152">
        <v>0.11383636122</v>
      </c>
      <c r="S994" s="152">
        <v>0.23202635538999999</v>
      </c>
      <c r="T994" s="152">
        <v>0.29087987452000003</v>
      </c>
      <c r="U994" s="152">
        <v>3.9181820723</v>
      </c>
      <c r="V994" s="152">
        <v>2.7335892502000001</v>
      </c>
      <c r="W994" s="152">
        <v>0.99312713219000004</v>
      </c>
      <c r="X994" s="152">
        <v>0.92109523535999993</v>
      </c>
      <c r="Y994" s="152">
        <v>0.69352083754000005</v>
      </c>
      <c r="Z994" s="152">
        <v>8.8595589376999989E-2</v>
      </c>
      <c r="AA994" s="152">
        <v>0.14878793105999999</v>
      </c>
      <c r="AB994" s="175">
        <v>3.6361107593E-2</v>
      </c>
      <c r="AC994" s="174">
        <v>-0.30089480418999998</v>
      </c>
      <c r="AD994" s="152">
        <v>-6.7493546447000008E-2</v>
      </c>
      <c r="AE994" s="152">
        <v>-0.34759722594999998</v>
      </c>
      <c r="AF994" s="178">
        <v>1.1759215999999999</v>
      </c>
      <c r="AG994" s="177">
        <v>24376.216369999998</v>
      </c>
      <c r="AH994" s="177">
        <v>4266.8154999999997</v>
      </c>
      <c r="AI994" s="127">
        <v>0</v>
      </c>
      <c r="AJ994" s="127">
        <v>0</v>
      </c>
      <c r="AK994" s="127">
        <v>0</v>
      </c>
    </row>
    <row r="995" spans="1:37" ht="14.65" customHeight="1" x14ac:dyDescent="0.25">
      <c r="A995" s="39"/>
      <c r="B995" s="128">
        <v>40897658000162</v>
      </c>
      <c r="C995" s="124" t="s">
        <v>8632</v>
      </c>
      <c r="D995" s="121"/>
      <c r="E995" s="125" t="s">
        <v>8628</v>
      </c>
      <c r="F995" s="125" t="s">
        <v>160</v>
      </c>
      <c r="G995" s="125" t="s">
        <v>3305</v>
      </c>
      <c r="H995" s="126">
        <v>500</v>
      </c>
      <c r="I995" s="126">
        <v>0</v>
      </c>
      <c r="J995" s="126">
        <v>0</v>
      </c>
      <c r="K995" s="125" t="s">
        <v>7696</v>
      </c>
      <c r="L995" s="125" t="s">
        <v>7616</v>
      </c>
      <c r="M995" s="152">
        <v>5.0000000000000001E-3</v>
      </c>
      <c r="N995" s="127" t="s">
        <v>44</v>
      </c>
      <c r="O995" s="154">
        <v>44287</v>
      </c>
      <c r="P995" s="152">
        <v>1.0683245188999999E-2</v>
      </c>
      <c r="Q995" s="152">
        <v>4.4327155859999995E-2</v>
      </c>
      <c r="R995" s="152">
        <v>0.12545141759</v>
      </c>
      <c r="S995" s="152">
        <v>0.30131134644000002</v>
      </c>
      <c r="T995" s="152">
        <v>0.47953140267</v>
      </c>
      <c r="U995" s="152">
        <v>1.0117876497</v>
      </c>
      <c r="V995" s="152">
        <v>1.0866128584999999</v>
      </c>
      <c r="W995" s="152">
        <v>1.0944587936000001</v>
      </c>
      <c r="X995" s="152">
        <v>1.1961418999</v>
      </c>
      <c r="Y995" s="152">
        <v>1.1433070801</v>
      </c>
      <c r="Z995" s="152">
        <v>6.1286533570000003E-3</v>
      </c>
      <c r="AA995" s="152">
        <v>4.5528571495999995E-3</v>
      </c>
      <c r="AB995" s="175">
        <v>1.5991383400000001</v>
      </c>
      <c r="AC995" s="174">
        <v>3.6284438624000002</v>
      </c>
      <c r="AD995" s="152">
        <v>-3.2676513318000001E-3</v>
      </c>
      <c r="AE995" s="152">
        <v>-3.2928960546000003E-3</v>
      </c>
      <c r="AF995" s="178">
        <v>1.6200171999999999</v>
      </c>
      <c r="AG995" s="177">
        <v>28688.949820000002</v>
      </c>
      <c r="AH995" s="177">
        <v>1015.43004</v>
      </c>
      <c r="AI995" s="127">
        <v>0.41189700068999996</v>
      </c>
      <c r="AJ995" s="127">
        <v>0.15383883559</v>
      </c>
      <c r="AK995" s="127">
        <v>0</v>
      </c>
    </row>
    <row r="996" spans="1:37" ht="14.65" customHeight="1" x14ac:dyDescent="0.25">
      <c r="A996" s="39"/>
      <c r="B996" s="128">
        <v>22344843000148</v>
      </c>
      <c r="C996" s="124" t="s">
        <v>8633</v>
      </c>
      <c r="D996" s="121" t="s">
        <v>3266</v>
      </c>
      <c r="E996" s="125" t="s">
        <v>8628</v>
      </c>
      <c r="F996" s="125" t="s">
        <v>160</v>
      </c>
      <c r="G996" s="125" t="s">
        <v>3324</v>
      </c>
      <c r="H996" s="126">
        <v>100</v>
      </c>
      <c r="I996" s="126">
        <v>0</v>
      </c>
      <c r="J996" s="126">
        <v>0</v>
      </c>
      <c r="K996" s="125" t="s">
        <v>211</v>
      </c>
      <c r="L996" s="125" t="s">
        <v>212</v>
      </c>
      <c r="M996" s="152">
        <v>5.0000000000000001E-3</v>
      </c>
      <c r="N996" s="127" t="s">
        <v>44</v>
      </c>
      <c r="O996" s="154">
        <v>42338</v>
      </c>
      <c r="P996" s="152">
        <v>1.1349267796E-2</v>
      </c>
      <c r="Q996" s="152">
        <v>4.65739311E-2</v>
      </c>
      <c r="R996" s="152">
        <v>0.12243853872</v>
      </c>
      <c r="S996" s="152">
        <v>0.29401854936999999</v>
      </c>
      <c r="T996" s="152">
        <v>0.46361838606</v>
      </c>
      <c r="U996" s="152">
        <v>1.0748652479</v>
      </c>
      <c r="V996" s="152">
        <v>1.1416891390000001</v>
      </c>
      <c r="W996" s="152">
        <v>1.0681739430000001</v>
      </c>
      <c r="X996" s="152">
        <v>1.1671910481000001</v>
      </c>
      <c r="Y996" s="152">
        <v>1.1053669901000001</v>
      </c>
      <c r="Z996" s="152">
        <v>3.0804231270999999E-3</v>
      </c>
      <c r="AA996" s="152">
        <v>6.3716968774000004E-3</v>
      </c>
      <c r="AB996" s="175">
        <v>2.3410358012999999</v>
      </c>
      <c r="AC996" s="174">
        <v>1.0526764872000001</v>
      </c>
      <c r="AD996" s="152">
        <v>-1.7196852402000002E-3</v>
      </c>
      <c r="AE996" s="152">
        <v>-4.2485341427999999E-2</v>
      </c>
      <c r="AF996" s="178">
        <v>2.3800143</v>
      </c>
      <c r="AG996" s="177">
        <v>343196.64367999998</v>
      </c>
      <c r="AH996" s="177">
        <v>-28054.731019999999</v>
      </c>
      <c r="AI996" s="127">
        <v>0.33879875917000002</v>
      </c>
      <c r="AJ996" s="127">
        <v>0.22005375198999999</v>
      </c>
      <c r="AK996" s="127">
        <v>0</v>
      </c>
    </row>
    <row r="997" spans="1:37" ht="14.65" customHeight="1" x14ac:dyDescent="0.25">
      <c r="A997" s="39"/>
      <c r="B997" s="128">
        <v>44479860000125</v>
      </c>
      <c r="C997" s="124" t="s">
        <v>8634</v>
      </c>
      <c r="D997" s="121"/>
      <c r="E997" s="125" t="s">
        <v>8635</v>
      </c>
      <c r="F997" s="125" t="s">
        <v>112</v>
      </c>
      <c r="G997" s="125" t="s">
        <v>113</v>
      </c>
      <c r="H997" s="126">
        <v>5000</v>
      </c>
      <c r="I997" s="126">
        <v>1000</v>
      </c>
      <c r="J997" s="126">
        <v>5000</v>
      </c>
      <c r="K997" s="125" t="s">
        <v>8231</v>
      </c>
      <c r="L997" s="125" t="s">
        <v>216</v>
      </c>
      <c r="M997" s="152">
        <v>1.9E-2</v>
      </c>
      <c r="N997" s="127">
        <v>3</v>
      </c>
      <c r="O997" s="154">
        <v>44558</v>
      </c>
      <c r="P997" s="152">
        <v>-1.7898246499999999E-2</v>
      </c>
      <c r="Q997" s="152">
        <v>-6.2630944239000008E-2</v>
      </c>
      <c r="R997" s="152">
        <v>0.25681754926</v>
      </c>
      <c r="S997" s="152">
        <v>0.28180975458000002</v>
      </c>
      <c r="T997" s="152">
        <v>0.14583053197000001</v>
      </c>
      <c r="U997" s="152">
        <v>-1.695105227</v>
      </c>
      <c r="V997" s="152">
        <v>-1.5353024129999999</v>
      </c>
      <c r="W997" s="152">
        <v>2.2405185254000002</v>
      </c>
      <c r="X997" s="152">
        <v>1.1187247318</v>
      </c>
      <c r="Y997" s="152">
        <v>0.34769168145000001</v>
      </c>
      <c r="Z997" s="152">
        <v>0.17908770459000001</v>
      </c>
      <c r="AA997" s="152">
        <v>0.18887297735</v>
      </c>
      <c r="AB997" s="175">
        <v>0.81720210451999997</v>
      </c>
      <c r="AC997" s="174">
        <v>-0.57401925820999999</v>
      </c>
      <c r="AD997" s="152">
        <v>-0.16081114736999999</v>
      </c>
      <c r="AE997" s="152">
        <v>-0.35845435316000002</v>
      </c>
      <c r="AF997" s="178">
        <v>0.94331609999999999</v>
      </c>
      <c r="AG997" s="177">
        <v>24951.58308</v>
      </c>
      <c r="AH997" s="177">
        <v>51.393459999999997</v>
      </c>
      <c r="AI997" s="127">
        <v>0</v>
      </c>
      <c r="AJ997" s="127">
        <v>0</v>
      </c>
      <c r="AK997" s="127">
        <v>0.12637337446999999</v>
      </c>
    </row>
    <row r="998" spans="1:37" ht="14.65" customHeight="1" x14ac:dyDescent="0.25">
      <c r="A998" s="39"/>
      <c r="B998" s="128">
        <v>38065012000177</v>
      </c>
      <c r="C998" s="124" t="s">
        <v>8636</v>
      </c>
      <c r="D998" s="121"/>
      <c r="E998" s="125" t="s">
        <v>8637</v>
      </c>
      <c r="F998" s="125" t="s">
        <v>160</v>
      </c>
      <c r="G998" s="125" t="s">
        <v>3305</v>
      </c>
      <c r="H998" s="126">
        <v>0</v>
      </c>
      <c r="I998" s="126">
        <v>0</v>
      </c>
      <c r="J998" s="126">
        <v>0</v>
      </c>
      <c r="K998" s="125" t="s">
        <v>211</v>
      </c>
      <c r="L998" s="125" t="s">
        <v>3251</v>
      </c>
      <c r="M998" s="152">
        <v>9.4999999999999998E-3</v>
      </c>
      <c r="N998" s="127" t="s">
        <v>44</v>
      </c>
      <c r="O998" s="154">
        <v>44225</v>
      </c>
      <c r="P998" s="152">
        <v>5.1645759086000002E-3</v>
      </c>
      <c r="Q998" s="152">
        <v>9.6118721995000003E-3</v>
      </c>
      <c r="R998" s="152">
        <v>-3.6971379772000004E-2</v>
      </c>
      <c r="S998" s="152">
        <v>-4.6305208444000004E-2</v>
      </c>
      <c r="T998" s="152">
        <v>-8.6020155360999995E-2</v>
      </c>
      <c r="U998" s="152">
        <v>0.48912610616999996</v>
      </c>
      <c r="V998" s="152">
        <v>0.23562043907999999</v>
      </c>
      <c r="W998" s="152">
        <v>-0.32254439593000001</v>
      </c>
      <c r="X998" s="152">
        <v>-0.18382181972</v>
      </c>
      <c r="Y998" s="152">
        <v>-0.20509074507000002</v>
      </c>
      <c r="Z998" s="152">
        <v>5.2460288692999998E-2</v>
      </c>
      <c r="AA998" s="152">
        <v>6.0609578749999997E-2</v>
      </c>
      <c r="AB998" s="175">
        <v>-2.5853206293</v>
      </c>
      <c r="AC998" s="174">
        <v>-1.7855320645999999</v>
      </c>
      <c r="AD998" s="152">
        <v>-6.0558902785999999E-2</v>
      </c>
      <c r="AE998" s="152">
        <v>-0.11464952777000001</v>
      </c>
      <c r="AF998" s="178">
        <v>94.2374504</v>
      </c>
      <c r="AG998" s="177">
        <v>1279998.3581999999</v>
      </c>
      <c r="AH998" s="177">
        <v>0</v>
      </c>
      <c r="AI998" s="127">
        <v>0.89393551642999991</v>
      </c>
      <c r="AJ998" s="127">
        <v>0</v>
      </c>
      <c r="AK998" s="127">
        <v>0</v>
      </c>
    </row>
    <row r="999" spans="1:37" ht="14.65" customHeight="1" x14ac:dyDescent="0.25">
      <c r="A999" s="39"/>
      <c r="B999" s="128">
        <v>26605199000175</v>
      </c>
      <c r="C999" s="124" t="s">
        <v>8638</v>
      </c>
      <c r="D999" s="121" t="s">
        <v>3266</v>
      </c>
      <c r="E999" s="125" t="s">
        <v>8396</v>
      </c>
      <c r="F999" s="125" t="s">
        <v>160</v>
      </c>
      <c r="G999" s="125" t="s">
        <v>3307</v>
      </c>
      <c r="H999" s="126">
        <v>1000</v>
      </c>
      <c r="I999" s="126">
        <v>1000</v>
      </c>
      <c r="J999" s="126">
        <v>1000</v>
      </c>
      <c r="K999" s="125" t="s">
        <v>7732</v>
      </c>
      <c r="L999" s="125" t="s">
        <v>210</v>
      </c>
      <c r="M999" s="152">
        <v>9.0000000000000011E-3</v>
      </c>
      <c r="N999" s="127" t="s">
        <v>44</v>
      </c>
      <c r="O999" s="154">
        <v>43461</v>
      </c>
      <c r="P999" s="152">
        <v>1.1708023883000001E-2</v>
      </c>
      <c r="Q999" s="152">
        <v>5.0563107658000005E-2</v>
      </c>
      <c r="R999" s="152">
        <v>7.0255800800000004E-2</v>
      </c>
      <c r="S999" s="152">
        <v>0.24073433746</v>
      </c>
      <c r="T999" s="152">
        <v>0.29803245608000001</v>
      </c>
      <c r="U999" s="152">
        <v>1.1088422814000001</v>
      </c>
      <c r="V999" s="152">
        <v>1.2394777396000001</v>
      </c>
      <c r="W999" s="152">
        <v>0.61292315756999993</v>
      </c>
      <c r="X999" s="152">
        <v>0.9556640703799999</v>
      </c>
      <c r="Y999" s="152">
        <v>0.71057414645999994</v>
      </c>
      <c r="Z999" s="152">
        <v>4.6740700349999997E-2</v>
      </c>
      <c r="AA999" s="152">
        <v>4.1169092078999998E-2</v>
      </c>
      <c r="AB999" s="175">
        <v>-0.83264704312000004</v>
      </c>
      <c r="AC999" s="174">
        <v>0.10950247469</v>
      </c>
      <c r="AD999" s="152">
        <v>-3.8895105336000005E-2</v>
      </c>
      <c r="AE999" s="152">
        <v>-3.8895105336000005E-2</v>
      </c>
      <c r="AF999" s="178">
        <v>1.7067146</v>
      </c>
      <c r="AG999" s="177">
        <v>122929.61528</v>
      </c>
      <c r="AH999" s="177">
        <v>-42089.217479999999</v>
      </c>
      <c r="AI999" s="127">
        <v>0.96842582699000002</v>
      </c>
      <c r="AJ999" s="127">
        <v>0</v>
      </c>
      <c r="AK999" s="127">
        <v>0</v>
      </c>
    </row>
    <row r="1000" spans="1:37" ht="14.65" customHeight="1" x14ac:dyDescent="0.25">
      <c r="A1000" s="39"/>
      <c r="B1000" s="128">
        <v>59265782000133</v>
      </c>
      <c r="C1000" s="124" t="s">
        <v>8639</v>
      </c>
      <c r="D1000" s="121"/>
      <c r="E1000" s="125" t="s">
        <v>8640</v>
      </c>
      <c r="F1000" s="125" t="s">
        <v>160</v>
      </c>
      <c r="G1000" s="125" t="s">
        <v>3305</v>
      </c>
      <c r="H1000" s="126" t="s">
        <v>44</v>
      </c>
      <c r="I1000" s="126" t="s">
        <v>44</v>
      </c>
      <c r="J1000" s="126" t="s">
        <v>44</v>
      </c>
      <c r="K1000" s="125" t="s">
        <v>44</v>
      </c>
      <c r="L1000" s="125" t="s">
        <v>44</v>
      </c>
      <c r="M1000" s="152">
        <v>1.0500000000000001E-2</v>
      </c>
      <c r="N1000" s="127" t="s">
        <v>44</v>
      </c>
      <c r="O1000" s="154">
        <v>45723</v>
      </c>
      <c r="P1000" s="152">
        <v>-9.5507505357000002E-3</v>
      </c>
      <c r="Q1000" s="152" t="s">
        <v>44</v>
      </c>
      <c r="R1000" s="152" t="s">
        <v>44</v>
      </c>
      <c r="S1000" s="152" t="s">
        <v>44</v>
      </c>
      <c r="T1000" s="152" t="s">
        <v>44</v>
      </c>
      <c r="U1000" s="152">
        <v>-0.90453146652000005</v>
      </c>
      <c r="V1000" s="152" t="s">
        <v>44</v>
      </c>
      <c r="W1000" s="152" t="s">
        <v>44</v>
      </c>
      <c r="X1000" s="152" t="s">
        <v>44</v>
      </c>
      <c r="Y1000" s="152" t="s">
        <v>44</v>
      </c>
      <c r="Z1000" s="152" t="s">
        <v>44</v>
      </c>
      <c r="AA1000" s="152">
        <v>3.7897433664000002E-2</v>
      </c>
      <c r="AB1000" s="175" t="s">
        <v>44</v>
      </c>
      <c r="AC1000" s="174">
        <v>-2.8997128969000001</v>
      </c>
      <c r="AD1000" s="152">
        <v>-9.5689917154000003E-3</v>
      </c>
      <c r="AE1000" s="152">
        <v>-9.5689917154000003E-3</v>
      </c>
      <c r="AF1000" s="178">
        <v>100.19630256000001</v>
      </c>
      <c r="AG1000" s="177">
        <v>134952.79678999999</v>
      </c>
      <c r="AH1000" s="177">
        <v>134688.4</v>
      </c>
      <c r="AI1000" s="127">
        <v>0.60629469389000001</v>
      </c>
      <c r="AJ1000" s="127">
        <v>0</v>
      </c>
      <c r="AK1000" s="127">
        <v>0</v>
      </c>
    </row>
    <row r="1001" spans="1:37" ht="14.65" customHeight="1" x14ac:dyDescent="0.25">
      <c r="A1001" s="39"/>
      <c r="B1001" s="128">
        <v>19773986000160</v>
      </c>
      <c r="C1001" s="124" t="s">
        <v>8641</v>
      </c>
      <c r="D1001" s="121" t="s">
        <v>3310</v>
      </c>
      <c r="E1001" s="125" t="s">
        <v>8642</v>
      </c>
      <c r="F1001" s="125" t="s">
        <v>112</v>
      </c>
      <c r="G1001" s="125" t="s">
        <v>113</v>
      </c>
      <c r="H1001" s="126">
        <v>1000</v>
      </c>
      <c r="I1001" s="126">
        <v>1000</v>
      </c>
      <c r="J1001" s="126">
        <v>1000</v>
      </c>
      <c r="K1001" s="125" t="s">
        <v>210</v>
      </c>
      <c r="L1001" s="125" t="s">
        <v>3314</v>
      </c>
      <c r="M1001" s="152">
        <v>0.02</v>
      </c>
      <c r="N1001" s="127" t="s">
        <v>44</v>
      </c>
      <c r="O1001" s="154">
        <v>41764</v>
      </c>
      <c r="P1001" s="152">
        <v>8.5985585619999985E-2</v>
      </c>
      <c r="Q1001" s="152">
        <v>0.17426219129000001</v>
      </c>
      <c r="R1001" s="152">
        <v>0.10222528963000001</v>
      </c>
      <c r="S1001" s="152">
        <v>0.19683101196</v>
      </c>
      <c r="T1001" s="152">
        <v>4.1781136641E-2</v>
      </c>
      <c r="U1001" s="152">
        <v>8.1435137028</v>
      </c>
      <c r="V1001" s="152">
        <v>4.27177278</v>
      </c>
      <c r="W1001" s="152">
        <v>0.89183023456999999</v>
      </c>
      <c r="X1001" s="152">
        <v>0.78137721459000009</v>
      </c>
      <c r="Y1001" s="152">
        <v>9.9615310011999997E-2</v>
      </c>
      <c r="Z1001" s="152">
        <v>0.13528830822999999</v>
      </c>
      <c r="AA1001" s="152">
        <v>0.22260946022</v>
      </c>
      <c r="AB1001" s="175">
        <v>-1.5410579383E-2</v>
      </c>
      <c r="AC1001" s="174">
        <v>-0.19061417592999999</v>
      </c>
      <c r="AD1001" s="152">
        <v>-0.1417477278</v>
      </c>
      <c r="AE1001" s="152">
        <v>-0.46115492529999996</v>
      </c>
      <c r="AF1001" s="178">
        <v>128.67526964999999</v>
      </c>
      <c r="AG1001" s="177">
        <v>36887.339939999998</v>
      </c>
      <c r="AH1001" s="177">
        <v>-1947.9437700000001</v>
      </c>
      <c r="AI1001" s="127">
        <v>0</v>
      </c>
      <c r="AJ1001" s="127">
        <v>0</v>
      </c>
      <c r="AK1001" s="127">
        <v>0</v>
      </c>
    </row>
    <row r="1002" spans="1:37" ht="14.65" customHeight="1" x14ac:dyDescent="0.25">
      <c r="A1002" s="39"/>
      <c r="B1002" s="128">
        <v>4812385000142</v>
      </c>
      <c r="C1002" s="124" t="s">
        <v>8643</v>
      </c>
      <c r="D1002" s="121" t="s">
        <v>3310</v>
      </c>
      <c r="E1002" s="125" t="s">
        <v>8642</v>
      </c>
      <c r="F1002" s="125" t="s">
        <v>112</v>
      </c>
      <c r="G1002" s="125" t="s">
        <v>113</v>
      </c>
      <c r="H1002" s="126">
        <v>1000</v>
      </c>
      <c r="I1002" s="126">
        <v>1000</v>
      </c>
      <c r="J1002" s="126">
        <v>1000</v>
      </c>
      <c r="K1002" s="125" t="s">
        <v>210</v>
      </c>
      <c r="L1002" s="125" t="s">
        <v>3314</v>
      </c>
      <c r="M1002" s="152">
        <v>0.02</v>
      </c>
      <c r="N1002" s="127" t="s">
        <v>44</v>
      </c>
      <c r="O1002" s="154">
        <v>41814</v>
      </c>
      <c r="P1002" s="152">
        <v>5.1423578524999999E-2</v>
      </c>
      <c r="Q1002" s="152">
        <v>9.0708367803000012E-2</v>
      </c>
      <c r="R1002" s="152">
        <v>-3.2728468376999999E-3</v>
      </c>
      <c r="S1002" s="152">
        <v>7.7100874459999996E-2</v>
      </c>
      <c r="T1002" s="152">
        <v>-0.12809487734</v>
      </c>
      <c r="U1002" s="152">
        <v>4.8702188086999998</v>
      </c>
      <c r="V1002" s="152">
        <v>2.2235777802999999</v>
      </c>
      <c r="W1002" s="152">
        <v>-2.8552853930999999E-2</v>
      </c>
      <c r="X1002" s="152">
        <v>0.30607405779000002</v>
      </c>
      <c r="Y1002" s="152">
        <v>-0.30540602632999997</v>
      </c>
      <c r="Z1002" s="152">
        <v>0.13720380048</v>
      </c>
      <c r="AA1002" s="152">
        <v>0.19612492374999999</v>
      </c>
      <c r="AB1002" s="175">
        <v>-0.71301476387999996</v>
      </c>
      <c r="AC1002" s="174">
        <v>-0.30274726739000002</v>
      </c>
      <c r="AD1002" s="152">
        <v>-0.11888210204999999</v>
      </c>
      <c r="AE1002" s="152">
        <v>-0.46807350124000002</v>
      </c>
      <c r="AF1002" s="178">
        <v>20.38285776</v>
      </c>
      <c r="AG1002" s="177">
        <v>18904.983749999999</v>
      </c>
      <c r="AH1002" s="177">
        <v>-100.68994000000001</v>
      </c>
      <c r="AI1002" s="127">
        <v>0</v>
      </c>
      <c r="AJ1002" s="127">
        <v>0</v>
      </c>
      <c r="AK1002" s="127">
        <v>0</v>
      </c>
    </row>
    <row r="1003" spans="1:37" ht="14.65" customHeight="1" x14ac:dyDescent="0.25">
      <c r="A1003" s="39"/>
      <c r="B1003" s="128">
        <v>44434922000182</v>
      </c>
      <c r="C1003" s="124" t="s">
        <v>8644</v>
      </c>
      <c r="D1003" s="121"/>
      <c r="E1003" s="125" t="s">
        <v>8645</v>
      </c>
      <c r="F1003" s="125" t="s">
        <v>160</v>
      </c>
      <c r="G1003" s="125" t="s">
        <v>3324</v>
      </c>
      <c r="H1003" s="126">
        <v>1000</v>
      </c>
      <c r="I1003" s="126">
        <v>1000</v>
      </c>
      <c r="J1003" s="126">
        <v>1000</v>
      </c>
      <c r="K1003" s="125" t="s">
        <v>211</v>
      </c>
      <c r="L1003" s="125" t="s">
        <v>212</v>
      </c>
      <c r="M1003" s="152">
        <v>4.7999999999999996E-3</v>
      </c>
      <c r="N1003" s="127" t="s">
        <v>44</v>
      </c>
      <c r="O1003" s="154">
        <v>44774</v>
      </c>
      <c r="P1003" s="152">
        <v>1.1525709099999998E-2</v>
      </c>
      <c r="Q1003" s="152">
        <v>4.2509981703999999E-2</v>
      </c>
      <c r="R1003" s="152">
        <v>0.12283023856</v>
      </c>
      <c r="S1003" s="152">
        <v>0.29594722104999999</v>
      </c>
      <c r="T1003" s="152" t="s">
        <v>44</v>
      </c>
      <c r="U1003" s="152">
        <v>1.0915756322999999</v>
      </c>
      <c r="V1003" s="152">
        <v>1.0420675957999999</v>
      </c>
      <c r="W1003" s="152">
        <v>1.0715911968</v>
      </c>
      <c r="X1003" s="152">
        <v>1.174847464</v>
      </c>
      <c r="Y1003" s="152" t="s">
        <v>44</v>
      </c>
      <c r="Z1003" s="152">
        <v>3.3078155233000001E-3</v>
      </c>
      <c r="AA1003" s="152">
        <v>4.7621735035000001E-3</v>
      </c>
      <c r="AB1003" s="175">
        <v>2.2830632934000001</v>
      </c>
      <c r="AC1003" s="174">
        <v>1.0825150123</v>
      </c>
      <c r="AD1003" s="152">
        <v>-6.1870706133000002E-4</v>
      </c>
      <c r="AE1003" s="152">
        <v>-7.0955077803999999E-3</v>
      </c>
      <c r="AF1003" s="178">
        <v>1.3952939</v>
      </c>
      <c r="AG1003" s="177">
        <v>523997.74606999999</v>
      </c>
      <c r="AH1003" s="177">
        <v>287045.73142999999</v>
      </c>
      <c r="AI1003" s="127">
        <v>2.7173511197000001E-2</v>
      </c>
      <c r="AJ1003" s="127">
        <v>0.77848446366000001</v>
      </c>
      <c r="AK1003" s="127">
        <v>0</v>
      </c>
    </row>
    <row r="1004" spans="1:37" ht="14.65" customHeight="1" x14ac:dyDescent="0.25">
      <c r="A1004" s="39"/>
      <c r="B1004" s="128">
        <v>40938560000106</v>
      </c>
      <c r="C1004" s="124" t="s">
        <v>8646</v>
      </c>
      <c r="D1004" s="121"/>
      <c r="E1004" s="125" t="s">
        <v>8429</v>
      </c>
      <c r="F1004" s="125" t="s">
        <v>112</v>
      </c>
      <c r="G1004" s="125" t="s">
        <v>4570</v>
      </c>
      <c r="H1004" s="126" t="s">
        <v>44</v>
      </c>
      <c r="I1004" s="126" t="s">
        <v>44</v>
      </c>
      <c r="J1004" s="126" t="s">
        <v>44</v>
      </c>
      <c r="K1004" s="125" t="s">
        <v>212</v>
      </c>
      <c r="L1004" s="125" t="s">
        <v>7581</v>
      </c>
      <c r="M1004" s="152">
        <v>2E-3</v>
      </c>
      <c r="N1004" s="127" t="s">
        <v>44</v>
      </c>
      <c r="O1004" s="154">
        <v>44295</v>
      </c>
      <c r="P1004" s="152">
        <v>2.4259827871000002E-2</v>
      </c>
      <c r="Q1004" s="152">
        <v>6.6084675389000008E-2</v>
      </c>
      <c r="R1004" s="152">
        <v>0.18667925467999999</v>
      </c>
      <c r="S1004" s="152">
        <v>0.33138188544999997</v>
      </c>
      <c r="T1004" s="152">
        <v>0.46811337016999999</v>
      </c>
      <c r="U1004" s="152">
        <v>2.2975971992999997</v>
      </c>
      <c r="V1004" s="152">
        <v>1.6199653832999998</v>
      </c>
      <c r="W1004" s="152">
        <v>1.6286205115000001</v>
      </c>
      <c r="X1004" s="152">
        <v>1.3155155382000001</v>
      </c>
      <c r="Y1004" s="152">
        <v>1.1160840090999999</v>
      </c>
      <c r="Z1004" s="152">
        <v>0.14468738686999999</v>
      </c>
      <c r="AA1004" s="152">
        <v>0.17147750772999998</v>
      </c>
      <c r="AB1004" s="175">
        <v>0.52587982766999997</v>
      </c>
      <c r="AC1004" s="174">
        <v>3.7806532783000002E-2</v>
      </c>
      <c r="AD1004" s="152">
        <v>-0.10853453101999999</v>
      </c>
      <c r="AE1004" s="152">
        <v>-0.24464126025999999</v>
      </c>
      <c r="AF1004" s="178">
        <v>1.4727576</v>
      </c>
      <c r="AG1004" s="177">
        <v>18107.505160000001</v>
      </c>
      <c r="AH1004" s="177">
        <v>-3681.8971099999999</v>
      </c>
      <c r="AI1004" s="127">
        <v>0</v>
      </c>
      <c r="AJ1004" s="127">
        <v>0</v>
      </c>
      <c r="AK1004" s="127">
        <v>0.99007524844000006</v>
      </c>
    </row>
    <row r="1005" spans="1:37" ht="14.65" customHeight="1" x14ac:dyDescent="0.25">
      <c r="A1005" s="39"/>
      <c r="B1005" s="128">
        <v>36318479000156</v>
      </c>
      <c r="C1005" s="124" t="s">
        <v>8647</v>
      </c>
      <c r="D1005" s="121"/>
      <c r="E1005" s="125" t="s">
        <v>8648</v>
      </c>
      <c r="F1005" s="125" t="s">
        <v>160</v>
      </c>
      <c r="G1005" s="125" t="s">
        <v>3305</v>
      </c>
      <c r="H1005" s="126">
        <v>500</v>
      </c>
      <c r="I1005" s="126">
        <v>500</v>
      </c>
      <c r="J1005" s="126">
        <v>500</v>
      </c>
      <c r="K1005" s="125" t="s">
        <v>7732</v>
      </c>
      <c r="L1005" s="125" t="s">
        <v>210</v>
      </c>
      <c r="M1005" s="152">
        <v>6.0000000000000001E-3</v>
      </c>
      <c r="N1005" s="127" t="s">
        <v>44</v>
      </c>
      <c r="O1005" s="154">
        <v>43971</v>
      </c>
      <c r="P1005" s="152">
        <v>1.2007798536000001E-2</v>
      </c>
      <c r="Q1005" s="152">
        <v>4.8232748004000001E-2</v>
      </c>
      <c r="R1005" s="152">
        <v>0.13110112405000002</v>
      </c>
      <c r="S1005" s="152">
        <v>0.31033293125</v>
      </c>
      <c r="T1005" s="152">
        <v>0.50216572524000003</v>
      </c>
      <c r="U1005" s="152">
        <v>1.1372333073000001</v>
      </c>
      <c r="V1005" s="152">
        <v>1.1823525143</v>
      </c>
      <c r="W1005" s="152">
        <v>1.1437477617</v>
      </c>
      <c r="X1005" s="152">
        <v>1.2319556710000001</v>
      </c>
      <c r="Y1005" s="152">
        <v>1.1972722242</v>
      </c>
      <c r="Z1005" s="152">
        <v>4.4290858294000002E-3</v>
      </c>
      <c r="AA1005" s="152">
        <v>5.9696109021999998E-3</v>
      </c>
      <c r="AB1005" s="175">
        <v>3.3700683422000002</v>
      </c>
      <c r="AC1005" s="174">
        <v>4.2032473456000004</v>
      </c>
      <c r="AD1005" s="152">
        <v>-1.9593484892E-3</v>
      </c>
      <c r="AE1005" s="152">
        <v>-4.8629513416999998E-3</v>
      </c>
      <c r="AF1005" s="178">
        <v>174.17101332999999</v>
      </c>
      <c r="AG1005" s="177">
        <v>1815350.4776000001</v>
      </c>
      <c r="AH1005" s="177">
        <v>-225659.47855999999</v>
      </c>
      <c r="AI1005" s="127">
        <v>0.54781019344000004</v>
      </c>
      <c r="AJ1005" s="127">
        <v>0.12943457079000001</v>
      </c>
      <c r="AK1005" s="127">
        <v>0</v>
      </c>
    </row>
    <row r="1006" spans="1:37" ht="14.65" customHeight="1" x14ac:dyDescent="0.25">
      <c r="A1006" s="39"/>
      <c r="B1006" s="128">
        <v>1107772000190</v>
      </c>
      <c r="C1006" s="124" t="s">
        <v>8649</v>
      </c>
      <c r="D1006" s="121" t="s">
        <v>3266</v>
      </c>
      <c r="E1006" s="125" t="s">
        <v>8650</v>
      </c>
      <c r="F1006" s="125" t="s">
        <v>160</v>
      </c>
      <c r="G1006" s="125" t="s">
        <v>3324</v>
      </c>
      <c r="H1006" s="126">
        <v>5000</v>
      </c>
      <c r="I1006" s="126">
        <v>1000</v>
      </c>
      <c r="J1006" s="126">
        <v>100</v>
      </c>
      <c r="K1006" s="125" t="s">
        <v>211</v>
      </c>
      <c r="L1006" s="125" t="s">
        <v>211</v>
      </c>
      <c r="M1006" s="152">
        <v>5.0000000000000001E-3</v>
      </c>
      <c r="N1006" s="127" t="s">
        <v>44</v>
      </c>
      <c r="O1006" s="154">
        <v>35156</v>
      </c>
      <c r="P1006" s="152">
        <v>1.0919149368000002E-2</v>
      </c>
      <c r="Q1006" s="152">
        <v>4.1227787069000002E-2</v>
      </c>
      <c r="R1006" s="152">
        <v>0.1109015237</v>
      </c>
      <c r="S1006" s="152">
        <v>0.24360778784000001</v>
      </c>
      <c r="T1006" s="152">
        <v>0.40910855313</v>
      </c>
      <c r="U1006" s="152">
        <v>1.0341296377</v>
      </c>
      <c r="V1006" s="152">
        <v>1.0106365429999999</v>
      </c>
      <c r="W1006" s="152">
        <v>0.96752312712999999</v>
      </c>
      <c r="X1006" s="152">
        <v>0.96707105667999993</v>
      </c>
      <c r="Y1006" s="152">
        <v>0.97540370187999992</v>
      </c>
      <c r="Z1006" s="152">
        <v>2.2072741448000001E-3</v>
      </c>
      <c r="AA1006" s="152">
        <v>5.8123772137999999E-3</v>
      </c>
      <c r="AB1006" s="175">
        <v>-1.6206895971999999</v>
      </c>
      <c r="AC1006" s="174">
        <v>-4.7759744110000002E-2</v>
      </c>
      <c r="AD1006" s="152">
        <v>-3.3466573133999998E-5</v>
      </c>
      <c r="AE1006" s="152">
        <v>-1.2793809603999999E-2</v>
      </c>
      <c r="AF1006" s="178">
        <v>42.799835190000003</v>
      </c>
      <c r="AG1006" s="177">
        <v>17566.534380000001</v>
      </c>
      <c r="AH1006" s="177">
        <v>-28200.825140000001</v>
      </c>
      <c r="AI1006" s="127">
        <v>0</v>
      </c>
      <c r="AJ1006" s="127">
        <v>0.18381014947000002</v>
      </c>
      <c r="AK1006" s="127">
        <v>0</v>
      </c>
    </row>
    <row r="1007" spans="1:37" ht="14.65" customHeight="1" x14ac:dyDescent="0.25">
      <c r="A1007" s="39"/>
      <c r="B1007" s="128">
        <v>18872811000148</v>
      </c>
      <c r="C1007" s="124" t="s">
        <v>8651</v>
      </c>
      <c r="D1007" s="121" t="s">
        <v>3310</v>
      </c>
      <c r="E1007" s="125" t="s">
        <v>8652</v>
      </c>
      <c r="F1007" s="125" t="s">
        <v>112</v>
      </c>
      <c r="G1007" s="125" t="s">
        <v>113</v>
      </c>
      <c r="H1007" s="126">
        <v>5000</v>
      </c>
      <c r="I1007" s="126">
        <v>1000</v>
      </c>
      <c r="J1007" s="126">
        <v>1000</v>
      </c>
      <c r="K1007" s="125" t="s">
        <v>7703</v>
      </c>
      <c r="L1007" s="125" t="s">
        <v>7704</v>
      </c>
      <c r="M1007" s="152">
        <v>1.4999999999999999E-2</v>
      </c>
      <c r="N1007" s="127" t="s">
        <v>44</v>
      </c>
      <c r="O1007" s="154">
        <v>42502</v>
      </c>
      <c r="P1007" s="152">
        <v>0.12646019613000001</v>
      </c>
      <c r="Q1007" s="152">
        <v>0.26768591169</v>
      </c>
      <c r="R1007" s="152">
        <v>0.20373129855</v>
      </c>
      <c r="S1007" s="152">
        <v>0.37227964563999999</v>
      </c>
      <c r="T1007" s="152">
        <v>0.21904069219</v>
      </c>
      <c r="U1007" s="152">
        <v>11.976778813000001</v>
      </c>
      <c r="V1007" s="152">
        <v>6.5619133024999998</v>
      </c>
      <c r="W1007" s="152">
        <v>1.7773853459</v>
      </c>
      <c r="X1007" s="152">
        <v>1.4778709395</v>
      </c>
      <c r="Y1007" s="152">
        <v>0.52224061411</v>
      </c>
      <c r="Z1007" s="152">
        <v>0.17772105248</v>
      </c>
      <c r="AA1007" s="152">
        <v>0.23964815468</v>
      </c>
      <c r="AB1007" s="175">
        <v>0.54873212440999997</v>
      </c>
      <c r="AC1007" s="174">
        <v>0.21019470824</v>
      </c>
      <c r="AD1007" s="152">
        <v>-0.19990031477999998</v>
      </c>
      <c r="AE1007" s="152">
        <v>-0.48532989831000001</v>
      </c>
      <c r="AF1007" s="178">
        <v>2.8717472599999998</v>
      </c>
      <c r="AG1007" s="177">
        <v>36410.96862</v>
      </c>
      <c r="AH1007" s="177">
        <v>-6163.7429099999999</v>
      </c>
      <c r="AI1007" s="127">
        <v>0</v>
      </c>
      <c r="AJ1007" s="127">
        <v>0</v>
      </c>
      <c r="AK1007" s="127">
        <v>0.18345116784999999</v>
      </c>
    </row>
    <row r="1008" spans="1:37" ht="14.65" customHeight="1" x14ac:dyDescent="0.25">
      <c r="A1008" s="39"/>
      <c r="B1008" s="128">
        <v>36352596000136</v>
      </c>
      <c r="C1008" s="124" t="s">
        <v>8653</v>
      </c>
      <c r="D1008" s="121"/>
      <c r="E1008" s="125" t="s">
        <v>8652</v>
      </c>
      <c r="F1008" s="125" t="s">
        <v>112</v>
      </c>
      <c r="G1008" s="125" t="s">
        <v>113</v>
      </c>
      <c r="H1008" s="126">
        <v>5000</v>
      </c>
      <c r="I1008" s="126">
        <v>1000</v>
      </c>
      <c r="J1008" s="126">
        <v>5000</v>
      </c>
      <c r="K1008" s="125" t="s">
        <v>218</v>
      </c>
      <c r="L1008" s="125" t="s">
        <v>217</v>
      </c>
      <c r="M1008" s="152">
        <v>0.02</v>
      </c>
      <c r="N1008" s="127" t="s">
        <v>8654</v>
      </c>
      <c r="O1008" s="154">
        <v>43990</v>
      </c>
      <c r="P1008" s="152">
        <v>8.5361678386000006E-2</v>
      </c>
      <c r="Q1008" s="152">
        <v>5.7826885894000001E-2</v>
      </c>
      <c r="R1008" s="152">
        <v>0.19243094739</v>
      </c>
      <c r="S1008" s="152">
        <v>0.67478879030000005</v>
      </c>
      <c r="T1008" s="152">
        <v>0.57645608355</v>
      </c>
      <c r="U1008" s="152">
        <v>8.0844247628999995</v>
      </c>
      <c r="V1008" s="152">
        <v>1.4175382238000001</v>
      </c>
      <c r="W1008" s="152">
        <v>1.6787992242999998</v>
      </c>
      <c r="X1008" s="152">
        <v>2.6787678433000002</v>
      </c>
      <c r="Y1008" s="152">
        <v>1.3743965839000001</v>
      </c>
      <c r="Z1008" s="152">
        <v>0.19382181382999999</v>
      </c>
      <c r="AA1008" s="152">
        <v>0.24126994438000002</v>
      </c>
      <c r="AB1008" s="175">
        <v>0.46547735763999998</v>
      </c>
      <c r="AC1008" s="174">
        <v>0.20663435164999999</v>
      </c>
      <c r="AD1008" s="152">
        <v>-0.15392041718999999</v>
      </c>
      <c r="AE1008" s="152">
        <v>-0.53462026240000005</v>
      </c>
      <c r="AF1008" s="178">
        <v>1.70308361</v>
      </c>
      <c r="AG1008" s="177">
        <v>19123.02418</v>
      </c>
      <c r="AH1008" s="177">
        <v>-2742.2957900000001</v>
      </c>
      <c r="AI1008" s="127">
        <v>0</v>
      </c>
      <c r="AJ1008" s="127">
        <v>0</v>
      </c>
      <c r="AK1008" s="127">
        <v>0.13512324332</v>
      </c>
    </row>
    <row r="1009" spans="1:37" ht="14.65" customHeight="1" x14ac:dyDescent="0.25">
      <c r="A1009" s="39"/>
      <c r="B1009" s="128">
        <v>27717327000135</v>
      </c>
      <c r="C1009" s="124" t="s">
        <v>8655</v>
      </c>
      <c r="D1009" s="121"/>
      <c r="E1009" s="125" t="s">
        <v>8406</v>
      </c>
      <c r="F1009" s="125" t="s">
        <v>112</v>
      </c>
      <c r="G1009" s="125" t="s">
        <v>5147</v>
      </c>
      <c r="H1009" s="126">
        <v>5000</v>
      </c>
      <c r="I1009" s="126">
        <v>1000</v>
      </c>
      <c r="J1009" s="126">
        <v>5000</v>
      </c>
      <c r="K1009" s="125" t="s">
        <v>218</v>
      </c>
      <c r="L1009" s="125" t="s">
        <v>217</v>
      </c>
      <c r="M1009" s="152">
        <v>8.0000000000000002E-3</v>
      </c>
      <c r="N1009" s="127" t="s">
        <v>44</v>
      </c>
      <c r="O1009" s="154">
        <v>42982</v>
      </c>
      <c r="P1009" s="152">
        <v>0.10807178093999999</v>
      </c>
      <c r="Q1009" s="152">
        <v>0.20086866752999999</v>
      </c>
      <c r="R1009" s="152">
        <v>0.12204832401000001</v>
      </c>
      <c r="S1009" s="152">
        <v>0.28914574578000002</v>
      </c>
      <c r="T1009" s="152">
        <v>0.13844439860999999</v>
      </c>
      <c r="U1009" s="152">
        <v>10.235250741</v>
      </c>
      <c r="V1009" s="152">
        <v>4.9239901092</v>
      </c>
      <c r="W1009" s="152">
        <v>1.0647696457</v>
      </c>
      <c r="X1009" s="152">
        <v>1.1478470552</v>
      </c>
      <c r="Y1009" s="152">
        <v>0.33008153430999998</v>
      </c>
      <c r="Z1009" s="152">
        <v>0.15730361635000001</v>
      </c>
      <c r="AA1009" s="152">
        <v>0.32840414436999998</v>
      </c>
      <c r="AB1009" s="175">
        <v>0.12221569047</v>
      </c>
      <c r="AC1009" s="174">
        <v>0.14390724756000001</v>
      </c>
      <c r="AD1009" s="152">
        <v>-0.17014066064000002</v>
      </c>
      <c r="AE1009" s="152">
        <v>-0.47608386394000002</v>
      </c>
      <c r="AF1009" s="178">
        <v>1.7200975000000001</v>
      </c>
      <c r="AG1009" s="177">
        <v>20307.070830000001</v>
      </c>
      <c r="AH1009" s="177">
        <v>-8445.9739300000001</v>
      </c>
      <c r="AI1009" s="127">
        <v>0</v>
      </c>
      <c r="AJ1009" s="127">
        <v>0</v>
      </c>
      <c r="AK1009" s="127">
        <v>0.18108801207</v>
      </c>
    </row>
    <row r="1010" spans="1:37" ht="14.65" customHeight="1" x14ac:dyDescent="0.25">
      <c r="A1010" s="39"/>
      <c r="B1010" s="128">
        <v>34462109000162</v>
      </c>
      <c r="C1010" s="124" t="s">
        <v>8656</v>
      </c>
      <c r="D1010" s="121" t="s">
        <v>3310</v>
      </c>
      <c r="E1010" s="125" t="s">
        <v>8652</v>
      </c>
      <c r="F1010" s="125" t="s">
        <v>112</v>
      </c>
      <c r="G1010" s="125" t="s">
        <v>113</v>
      </c>
      <c r="H1010" s="126">
        <v>500</v>
      </c>
      <c r="I1010" s="126">
        <v>100</v>
      </c>
      <c r="J1010" s="126">
        <v>100</v>
      </c>
      <c r="K1010" s="125" t="s">
        <v>218</v>
      </c>
      <c r="L1010" s="125" t="s">
        <v>217</v>
      </c>
      <c r="M1010" s="152">
        <v>1.1850000000000001E-2</v>
      </c>
      <c r="N1010" s="127" t="s">
        <v>44</v>
      </c>
      <c r="O1010" s="154">
        <v>43815</v>
      </c>
      <c r="P1010" s="152">
        <v>0.11128590340000001</v>
      </c>
      <c r="Q1010" s="152">
        <v>0.20612514705999999</v>
      </c>
      <c r="R1010" s="152">
        <v>0.12095556824999999</v>
      </c>
      <c r="S1010" s="152">
        <v>0.29275000696999998</v>
      </c>
      <c r="T1010" s="152">
        <v>0.13663530208999999</v>
      </c>
      <c r="U1010" s="152">
        <v>10.539653510000001</v>
      </c>
      <c r="V1010" s="152">
        <v>5.0528447162000001</v>
      </c>
      <c r="W1010" s="152">
        <v>1.0552362648</v>
      </c>
      <c r="X1010" s="152">
        <v>1.1621552047999999</v>
      </c>
      <c r="Y1010" s="152">
        <v>0.32576825503000001</v>
      </c>
      <c r="Z1010" s="152">
        <v>0.16253448766999998</v>
      </c>
      <c r="AA1010" s="152">
        <v>0.23863083022000001</v>
      </c>
      <c r="AB1010" s="175">
        <v>0.11739441383</v>
      </c>
      <c r="AC1010" s="174">
        <v>0.22868361894</v>
      </c>
      <c r="AD1010" s="152">
        <v>-0.17713222663</v>
      </c>
      <c r="AE1010" s="152">
        <v>-0.48165153908999997</v>
      </c>
      <c r="AF1010" s="178">
        <v>2.6674228100000001</v>
      </c>
      <c r="AG1010" s="177">
        <v>130937.33437</v>
      </c>
      <c r="AH1010" s="177">
        <v>-47456.117769999997</v>
      </c>
      <c r="AI1010" s="127">
        <v>0</v>
      </c>
      <c r="AJ1010" s="127">
        <v>0</v>
      </c>
      <c r="AK1010" s="127">
        <v>0.18512764695</v>
      </c>
    </row>
    <row r="1011" spans="1:37" ht="14.65" customHeight="1" x14ac:dyDescent="0.25">
      <c r="A1011" s="39"/>
      <c r="B1011" s="128">
        <v>16948298000104</v>
      </c>
      <c r="C1011" s="124" t="s">
        <v>8657</v>
      </c>
      <c r="D1011" s="121" t="s">
        <v>3266</v>
      </c>
      <c r="E1011" s="125" t="s">
        <v>8652</v>
      </c>
      <c r="F1011" s="125" t="s">
        <v>112</v>
      </c>
      <c r="G1011" s="125" t="s">
        <v>113</v>
      </c>
      <c r="H1011" s="126">
        <v>50000</v>
      </c>
      <c r="I1011" s="126">
        <v>1000</v>
      </c>
      <c r="J1011" s="126">
        <v>1000</v>
      </c>
      <c r="K1011" s="125" t="s">
        <v>218</v>
      </c>
      <c r="L1011" s="125" t="s">
        <v>217</v>
      </c>
      <c r="M1011" s="152">
        <v>0.02</v>
      </c>
      <c r="N1011" s="127" t="s">
        <v>44</v>
      </c>
      <c r="O1011" s="154">
        <v>41249</v>
      </c>
      <c r="P1011" s="152">
        <v>0.11149905701</v>
      </c>
      <c r="Q1011" s="152">
        <v>0.20621000229</v>
      </c>
      <c r="R1011" s="152">
        <v>0.12126280069000001</v>
      </c>
      <c r="S1011" s="152">
        <v>0.29355049386999998</v>
      </c>
      <c r="T1011" s="152">
        <v>0.13796691312000001</v>
      </c>
      <c r="U1011" s="152">
        <v>10.559840839000001</v>
      </c>
      <c r="V1011" s="152">
        <v>5.0549248132000004</v>
      </c>
      <c r="W1011" s="152">
        <v>1.0579166111</v>
      </c>
      <c r="X1011" s="152">
        <v>1.1653329673999999</v>
      </c>
      <c r="Y1011" s="152">
        <v>0.32894310513000002</v>
      </c>
      <c r="Z1011" s="152">
        <v>0.16240433097000001</v>
      </c>
      <c r="AA1011" s="152">
        <v>0.22043112561</v>
      </c>
      <c r="AB1011" s="175">
        <v>0.11908475704</v>
      </c>
      <c r="AC1011" s="174">
        <v>5.9976977998000003E-2</v>
      </c>
      <c r="AD1011" s="152">
        <v>-0.17696533179999999</v>
      </c>
      <c r="AE1011" s="152">
        <v>-0.48171763265</v>
      </c>
      <c r="AF1011" s="178">
        <v>2.6631436599999998</v>
      </c>
      <c r="AG1011" s="177">
        <v>111743.40167000001</v>
      </c>
      <c r="AH1011" s="177">
        <v>-25831.608810000002</v>
      </c>
      <c r="AI1011" s="127">
        <v>0</v>
      </c>
      <c r="AJ1011" s="127">
        <v>0</v>
      </c>
      <c r="AK1011" s="127">
        <v>0.18553984945999999</v>
      </c>
    </row>
    <row r="1012" spans="1:37" ht="14.65" customHeight="1" x14ac:dyDescent="0.25">
      <c r="A1012" s="39"/>
      <c r="B1012" s="128">
        <v>52823832000101</v>
      </c>
      <c r="C1012" s="124" t="s">
        <v>8658</v>
      </c>
      <c r="D1012" s="121"/>
      <c r="E1012" s="125" t="s">
        <v>8406</v>
      </c>
      <c r="F1012" s="125" t="s">
        <v>160</v>
      </c>
      <c r="G1012" s="125" t="s">
        <v>3305</v>
      </c>
      <c r="H1012" s="126" t="s">
        <v>44</v>
      </c>
      <c r="I1012" s="126" t="s">
        <v>44</v>
      </c>
      <c r="J1012" s="126" t="s">
        <v>44</v>
      </c>
      <c r="K1012" s="125" t="s">
        <v>210</v>
      </c>
      <c r="L1012" s="125" t="s">
        <v>3312</v>
      </c>
      <c r="M1012" s="152">
        <v>1.0500000000000001E-2</v>
      </c>
      <c r="N1012" s="127" t="s">
        <v>44</v>
      </c>
      <c r="O1012" s="154">
        <v>45259</v>
      </c>
      <c r="P1012" s="152">
        <v>2.3047193983000001E-2</v>
      </c>
      <c r="Q1012" s="152">
        <v>6.3610988787E-2</v>
      </c>
      <c r="R1012" s="152">
        <v>7.0264461725000005E-2</v>
      </c>
      <c r="S1012" s="152" t="s">
        <v>44</v>
      </c>
      <c r="T1012" s="152" t="s">
        <v>44</v>
      </c>
      <c r="U1012" s="152">
        <v>2.1827511979000001</v>
      </c>
      <c r="V1012" s="152">
        <v>1.5593267156999999</v>
      </c>
      <c r="W1012" s="152">
        <v>0.61299871690000007</v>
      </c>
      <c r="X1012" s="152" t="s">
        <v>44</v>
      </c>
      <c r="Y1012" s="152" t="s">
        <v>44</v>
      </c>
      <c r="Z1012" s="152">
        <v>4.5835248781000003E-2</v>
      </c>
      <c r="AA1012" s="152">
        <v>4.1930789034E-2</v>
      </c>
      <c r="AB1012" s="175">
        <v>-0.8504193538</v>
      </c>
      <c r="AC1012" s="174">
        <v>-0.90371503416999999</v>
      </c>
      <c r="AD1012" s="152">
        <v>-4.0676329445999998E-2</v>
      </c>
      <c r="AE1012" s="152">
        <v>-4.0676329445999998E-2</v>
      </c>
      <c r="AF1012" s="178">
        <v>1.1018561</v>
      </c>
      <c r="AG1012" s="177">
        <v>12116.19218</v>
      </c>
      <c r="AH1012" s="177">
        <v>-11775.904689999999</v>
      </c>
      <c r="AI1012" s="127">
        <v>0.86092133645999991</v>
      </c>
      <c r="AJ1012" s="127">
        <v>2.5217899767000004E-3</v>
      </c>
      <c r="AK1012" s="127">
        <v>0</v>
      </c>
    </row>
    <row r="1013" spans="1:37" ht="14.65" customHeight="1" x14ac:dyDescent="0.25">
      <c r="A1013" s="39"/>
      <c r="B1013" s="128">
        <v>33755672000166</v>
      </c>
      <c r="C1013" s="124" t="s">
        <v>8659</v>
      </c>
      <c r="D1013" s="121" t="s">
        <v>3266</v>
      </c>
      <c r="E1013" s="125" t="s">
        <v>415</v>
      </c>
      <c r="F1013" s="125" t="s">
        <v>112</v>
      </c>
      <c r="G1013" s="125" t="s">
        <v>5291</v>
      </c>
      <c r="H1013" s="126">
        <v>500</v>
      </c>
      <c r="I1013" s="126">
        <v>100</v>
      </c>
      <c r="J1013" s="126">
        <v>100</v>
      </c>
      <c r="K1013" s="125" t="s">
        <v>216</v>
      </c>
      <c r="L1013" s="125" t="s">
        <v>264</v>
      </c>
      <c r="M1013" s="152">
        <v>1.8500000000000003E-2</v>
      </c>
      <c r="N1013" s="127" t="s">
        <v>44</v>
      </c>
      <c r="O1013" s="154">
        <v>43677</v>
      </c>
      <c r="P1013" s="152">
        <v>9.4534911742999994E-2</v>
      </c>
      <c r="Q1013" s="152">
        <v>0.20123660388</v>
      </c>
      <c r="R1013" s="152">
        <v>0.11615754902000001</v>
      </c>
      <c r="S1013" s="152">
        <v>0.26460129090000001</v>
      </c>
      <c r="T1013" s="152">
        <v>0.19152250580999999</v>
      </c>
      <c r="U1013" s="152">
        <v>8.9532023724999998</v>
      </c>
      <c r="V1013" s="152">
        <v>4.9330095096000006</v>
      </c>
      <c r="W1013" s="152">
        <v>1.0133775561</v>
      </c>
      <c r="X1013" s="152">
        <v>1.0504107945000001</v>
      </c>
      <c r="Y1013" s="152">
        <v>0.45663127729000003</v>
      </c>
      <c r="Z1013" s="152">
        <v>0.15442491499</v>
      </c>
      <c r="AA1013" s="152">
        <v>0.24166832374</v>
      </c>
      <c r="AB1013" s="175">
        <v>8.6746697686000004E-2</v>
      </c>
      <c r="AC1013" s="174">
        <v>-6.6327766016999995E-2</v>
      </c>
      <c r="AD1013" s="152">
        <v>-0.15093046084</v>
      </c>
      <c r="AE1013" s="152">
        <v>-0.43355214994999997</v>
      </c>
      <c r="AF1013" s="178">
        <v>1.24311182</v>
      </c>
      <c r="AG1013" s="177">
        <v>17520.650249999999</v>
      </c>
      <c r="AH1013" s="177">
        <v>-7167.2051099999999</v>
      </c>
      <c r="AI1013" s="127">
        <v>0</v>
      </c>
      <c r="AJ1013" s="127">
        <v>0</v>
      </c>
      <c r="AK1013" s="127">
        <v>0</v>
      </c>
    </row>
    <row r="1014" spans="1:37" ht="14.65" customHeight="1" x14ac:dyDescent="0.25">
      <c r="A1014" s="39"/>
      <c r="B1014" s="128">
        <v>30858733000122</v>
      </c>
      <c r="C1014" s="124" t="s">
        <v>8660</v>
      </c>
      <c r="D1014" s="121"/>
      <c r="E1014" s="125" t="s">
        <v>415</v>
      </c>
      <c r="F1014" s="125" t="s">
        <v>112</v>
      </c>
      <c r="G1014" s="125" t="s">
        <v>5291</v>
      </c>
      <c r="H1014" s="126">
        <v>500</v>
      </c>
      <c r="I1014" s="126">
        <v>100</v>
      </c>
      <c r="J1014" s="126">
        <v>100</v>
      </c>
      <c r="K1014" s="125" t="s">
        <v>216</v>
      </c>
      <c r="L1014" s="125" t="s">
        <v>264</v>
      </c>
      <c r="M1014" s="152">
        <v>1.8500000000000003E-2</v>
      </c>
      <c r="N1014" s="127" t="s">
        <v>44</v>
      </c>
      <c r="O1014" s="154">
        <v>43621</v>
      </c>
      <c r="P1014" s="152">
        <v>9.0267943301999998E-2</v>
      </c>
      <c r="Q1014" s="152">
        <v>0.19563253114999998</v>
      </c>
      <c r="R1014" s="152">
        <v>0.11090129629999999</v>
      </c>
      <c r="S1014" s="152">
        <v>0.25906094645</v>
      </c>
      <c r="T1014" s="152">
        <v>0.18677314720999999</v>
      </c>
      <c r="U1014" s="152">
        <v>8.5490867789999996</v>
      </c>
      <c r="V1014" s="152">
        <v>4.7956341835999998</v>
      </c>
      <c r="W1014" s="152">
        <v>0.96752114320999993</v>
      </c>
      <c r="X1014" s="152">
        <v>1.0284168065000001</v>
      </c>
      <c r="Y1014" s="152">
        <v>0.44530777421000001</v>
      </c>
      <c r="Z1014" s="152">
        <v>0.15392806966</v>
      </c>
      <c r="AA1014" s="152">
        <v>0.24270644158999999</v>
      </c>
      <c r="AB1014" s="175">
        <v>5.5392213909000003E-2</v>
      </c>
      <c r="AC1014" s="174">
        <v>-9.7289062546999996E-3</v>
      </c>
      <c r="AD1014" s="152">
        <v>-0.15088142943999999</v>
      </c>
      <c r="AE1014" s="152">
        <v>-0.44220151323000001</v>
      </c>
      <c r="AF1014" s="178">
        <v>1.34864205</v>
      </c>
      <c r="AG1014" s="177">
        <v>69363.071360000002</v>
      </c>
      <c r="AH1014" s="177">
        <v>-18424.01268</v>
      </c>
      <c r="AI1014" s="127">
        <v>0</v>
      </c>
      <c r="AJ1014" s="127">
        <v>0</v>
      </c>
      <c r="AK1014" s="127">
        <v>0</v>
      </c>
    </row>
    <row r="1015" spans="1:37" ht="14.65" customHeight="1" x14ac:dyDescent="0.25">
      <c r="A1015" s="39"/>
      <c r="B1015" s="128">
        <v>55675782000150</v>
      </c>
      <c r="C1015" s="124" t="s">
        <v>8661</v>
      </c>
      <c r="D1015" s="121"/>
      <c r="E1015" s="125" t="s">
        <v>415</v>
      </c>
      <c r="F1015" s="125" t="s">
        <v>112</v>
      </c>
      <c r="G1015" s="125" t="s">
        <v>113</v>
      </c>
      <c r="H1015" s="126">
        <v>500</v>
      </c>
      <c r="I1015" s="126">
        <v>100</v>
      </c>
      <c r="J1015" s="126">
        <v>100</v>
      </c>
      <c r="K1015" s="125" t="s">
        <v>7743</v>
      </c>
      <c r="L1015" s="125" t="s">
        <v>8093</v>
      </c>
      <c r="M1015" s="152">
        <v>1.8500000000000003E-2</v>
      </c>
      <c r="N1015" s="127" t="s">
        <v>44</v>
      </c>
      <c r="O1015" s="154">
        <v>45478</v>
      </c>
      <c r="P1015" s="152">
        <v>4.0388467641999997E-3</v>
      </c>
      <c r="Q1015" s="152">
        <v>-0.16173189369999999</v>
      </c>
      <c r="R1015" s="152" t="s">
        <v>44</v>
      </c>
      <c r="S1015" s="152" t="s">
        <v>44</v>
      </c>
      <c r="T1015" s="152" t="s">
        <v>44</v>
      </c>
      <c r="U1015" s="152">
        <v>0.38251067002</v>
      </c>
      <c r="V1015" s="152">
        <v>-3.9646115780000004</v>
      </c>
      <c r="W1015" s="152" t="s">
        <v>44</v>
      </c>
      <c r="X1015" s="152" t="s">
        <v>44</v>
      </c>
      <c r="Y1015" s="152" t="s">
        <v>44</v>
      </c>
      <c r="Z1015" s="152" t="s">
        <v>44</v>
      </c>
      <c r="AA1015" s="152">
        <v>0.26053377366999997</v>
      </c>
      <c r="AB1015" s="175" t="s">
        <v>44</v>
      </c>
      <c r="AC1015" s="174">
        <v>-0.34864731053999998</v>
      </c>
      <c r="AD1015" s="152">
        <v>-0.25292322142000001</v>
      </c>
      <c r="AE1015" s="152">
        <v>-0.25292322142000001</v>
      </c>
      <c r="AF1015" s="178">
        <v>0.98560630000000005</v>
      </c>
      <c r="AG1015" s="177">
        <v>22724.63049</v>
      </c>
      <c r="AH1015" s="177">
        <v>11341.670700000001</v>
      </c>
      <c r="AI1015" s="127">
        <v>0</v>
      </c>
      <c r="AJ1015" s="127">
        <v>0</v>
      </c>
      <c r="AK1015" s="127">
        <v>0</v>
      </c>
    </row>
    <row r="1016" spans="1:37" ht="14.65" customHeight="1" x14ac:dyDescent="0.25">
      <c r="A1016" s="39"/>
      <c r="B1016" s="128">
        <v>29177024000100</v>
      </c>
      <c r="C1016" s="124" t="s">
        <v>8662</v>
      </c>
      <c r="D1016" s="121" t="s">
        <v>3274</v>
      </c>
      <c r="E1016" s="125" t="s">
        <v>8663</v>
      </c>
      <c r="F1016" s="125" t="s">
        <v>112</v>
      </c>
      <c r="G1016" s="125" t="s">
        <v>164</v>
      </c>
      <c r="H1016" s="126">
        <v>100</v>
      </c>
      <c r="I1016" s="126">
        <v>30</v>
      </c>
      <c r="J1016" s="126">
        <v>30</v>
      </c>
      <c r="K1016" s="125" t="s">
        <v>210</v>
      </c>
      <c r="L1016" s="125" t="s">
        <v>3314</v>
      </c>
      <c r="M1016" s="152">
        <v>0.02</v>
      </c>
      <c r="N1016" s="127" t="s">
        <v>44</v>
      </c>
      <c r="O1016" s="154">
        <v>43216</v>
      </c>
      <c r="P1016" s="152">
        <v>5.6176176930999994E-2</v>
      </c>
      <c r="Q1016" s="152">
        <v>-5.7852163399999997E-3</v>
      </c>
      <c r="R1016" s="152">
        <v>-0.10474014595</v>
      </c>
      <c r="S1016" s="152">
        <v>7.8204356813999995E-3</v>
      </c>
      <c r="T1016" s="152">
        <v>1.9184115657000001E-2</v>
      </c>
      <c r="U1016" s="152">
        <v>5.3203273934000004</v>
      </c>
      <c r="V1016" s="152">
        <v>-0.14181578634</v>
      </c>
      <c r="W1016" s="152">
        <v>-0.91377025457000005</v>
      </c>
      <c r="X1016" s="152">
        <v>3.1045464782000001E-2</v>
      </c>
      <c r="Y1016" s="152">
        <v>4.5739100996000003E-2</v>
      </c>
      <c r="Z1016" s="152">
        <v>0.16511687099</v>
      </c>
      <c r="AA1016" s="152">
        <v>0.22335527832000002</v>
      </c>
      <c r="AB1016" s="175">
        <v>-1.1282760939000001</v>
      </c>
      <c r="AC1016" s="174">
        <v>0.41581341141</v>
      </c>
      <c r="AD1016" s="152">
        <v>-0.21984681612999998</v>
      </c>
      <c r="AE1016" s="152">
        <v>-0.45362052847000001</v>
      </c>
      <c r="AF1016" s="178">
        <v>2.7049707999999999</v>
      </c>
      <c r="AG1016" s="177">
        <v>254013.38492000001</v>
      </c>
      <c r="AH1016" s="177">
        <v>-136839.524</v>
      </c>
      <c r="AI1016" s="127">
        <v>0</v>
      </c>
      <c r="AJ1016" s="127">
        <v>0</v>
      </c>
      <c r="AK1016" s="127">
        <v>0</v>
      </c>
    </row>
    <row r="1017" spans="1:37" ht="14.65" customHeight="1" x14ac:dyDescent="0.25">
      <c r="A1017" s="39"/>
      <c r="B1017" s="128">
        <v>32295997000140</v>
      </c>
      <c r="C1017" s="124" t="s">
        <v>8664</v>
      </c>
      <c r="D1017" s="121"/>
      <c r="E1017" s="125" t="s">
        <v>8665</v>
      </c>
      <c r="F1017" s="125" t="s">
        <v>112</v>
      </c>
      <c r="G1017" s="125" t="s">
        <v>113</v>
      </c>
      <c r="H1017" s="126">
        <v>1000</v>
      </c>
      <c r="I1017" s="126">
        <v>1000</v>
      </c>
      <c r="J1017" s="126">
        <v>1000</v>
      </c>
      <c r="K1017" s="125" t="s">
        <v>218</v>
      </c>
      <c r="L1017" s="125" t="s">
        <v>217</v>
      </c>
      <c r="M1017" s="152">
        <v>0.02</v>
      </c>
      <c r="N1017" s="127" t="s">
        <v>44</v>
      </c>
      <c r="O1017" s="154">
        <v>43746</v>
      </c>
      <c r="P1017" s="152">
        <v>0.11875874153</v>
      </c>
      <c r="Q1017" s="152">
        <v>0.27678486091999999</v>
      </c>
      <c r="R1017" s="152">
        <v>0.18503571882</v>
      </c>
      <c r="S1017" s="152">
        <v>0.37511758326</v>
      </c>
      <c r="T1017" s="152">
        <v>0.29814114346999998</v>
      </c>
      <c r="U1017" s="152">
        <v>11.247390269</v>
      </c>
      <c r="V1017" s="152">
        <v>6.7849602144999999</v>
      </c>
      <c r="W1017" s="152">
        <v>1.6142820342999999</v>
      </c>
      <c r="X1017" s="152">
        <v>1.4891369477</v>
      </c>
      <c r="Y1017" s="152">
        <v>0.71083328079999997</v>
      </c>
      <c r="Z1017" s="152">
        <v>0.18321689811</v>
      </c>
      <c r="AA1017" s="152">
        <v>0.24884065457999999</v>
      </c>
      <c r="AB1017" s="175">
        <v>0.44440790149999998</v>
      </c>
      <c r="AC1017" s="174">
        <v>3.4178753190000001E-2</v>
      </c>
      <c r="AD1017" s="152">
        <v>-0.17589911617999998</v>
      </c>
      <c r="AE1017" s="152">
        <v>-0.44149988389999995</v>
      </c>
      <c r="AF1017" s="178">
        <v>4.9894578000000003</v>
      </c>
      <c r="AG1017" s="177">
        <v>13377.34852</v>
      </c>
      <c r="AH1017" s="177">
        <v>-154.07164</v>
      </c>
      <c r="AI1017" s="127">
        <v>0</v>
      </c>
      <c r="AJ1017" s="127">
        <v>0</v>
      </c>
      <c r="AK1017" s="127">
        <v>0</v>
      </c>
    </row>
    <row r="1018" spans="1:37" ht="14.65" customHeight="1" x14ac:dyDescent="0.25">
      <c r="A1018" s="39"/>
      <c r="B1018" s="128">
        <v>54810341000151</v>
      </c>
      <c r="C1018" s="124" t="s">
        <v>8666</v>
      </c>
      <c r="D1018" s="121"/>
      <c r="E1018" s="125" t="s">
        <v>8667</v>
      </c>
      <c r="F1018" s="125" t="s">
        <v>160</v>
      </c>
      <c r="G1018" s="125" t="s">
        <v>3305</v>
      </c>
      <c r="H1018" s="126" t="s">
        <v>44</v>
      </c>
      <c r="I1018" s="126" t="s">
        <v>44</v>
      </c>
      <c r="J1018" s="126" t="s">
        <v>44</v>
      </c>
      <c r="K1018" s="125" t="s">
        <v>211</v>
      </c>
      <c r="L1018" s="125" t="s">
        <v>3251</v>
      </c>
      <c r="M1018" s="152">
        <v>1.1000000000000001E-2</v>
      </c>
      <c r="N1018" s="127" t="s">
        <v>44</v>
      </c>
      <c r="O1018" s="154">
        <v>45533</v>
      </c>
      <c r="P1018" s="152">
        <v>5.5249936631E-3</v>
      </c>
      <c r="Q1018" s="152">
        <v>3.3382921257999999E-2</v>
      </c>
      <c r="R1018" s="152" t="s">
        <v>44</v>
      </c>
      <c r="S1018" s="152" t="s">
        <v>44</v>
      </c>
      <c r="T1018" s="152" t="s">
        <v>44</v>
      </c>
      <c r="U1018" s="152">
        <v>0.52326051255999995</v>
      </c>
      <c r="V1018" s="152">
        <v>0.81833158009000007</v>
      </c>
      <c r="W1018" s="152" t="s">
        <v>44</v>
      </c>
      <c r="X1018" s="152" t="s">
        <v>44</v>
      </c>
      <c r="Y1018" s="152" t="s">
        <v>44</v>
      </c>
      <c r="Z1018" s="152" t="s">
        <v>44</v>
      </c>
      <c r="AA1018" s="152">
        <v>5.1509798171999993E-2</v>
      </c>
      <c r="AB1018" s="175" t="s">
        <v>44</v>
      </c>
      <c r="AC1018" s="174">
        <v>-2.7776963780999999</v>
      </c>
      <c r="AD1018" s="152">
        <v>-6.6262289000000002E-2</v>
      </c>
      <c r="AE1018" s="152">
        <v>-6.6262289000000002E-2</v>
      </c>
      <c r="AF1018" s="178">
        <v>97.319752600000001</v>
      </c>
      <c r="AG1018" s="177">
        <v>24903.930049999999</v>
      </c>
      <c r="AH1018" s="177">
        <v>0</v>
      </c>
      <c r="AI1018" s="127">
        <v>0.89450016782000008</v>
      </c>
      <c r="AJ1018" s="127">
        <v>1.6837667360999998E-2</v>
      </c>
      <c r="AK1018" s="127">
        <v>0</v>
      </c>
    </row>
    <row r="1019" spans="1:37" ht="14.65" customHeight="1" x14ac:dyDescent="0.25">
      <c r="A1019" s="39"/>
      <c r="B1019" s="128">
        <v>55713743000109</v>
      </c>
      <c r="C1019" s="124" t="s">
        <v>8668</v>
      </c>
      <c r="D1019" s="121"/>
      <c r="E1019" s="125" t="s">
        <v>8406</v>
      </c>
      <c r="F1019" s="125" t="s">
        <v>160</v>
      </c>
      <c r="G1019" s="125" t="s">
        <v>3305</v>
      </c>
      <c r="H1019" s="126">
        <v>5000</v>
      </c>
      <c r="I1019" s="126">
        <v>100</v>
      </c>
      <c r="J1019" s="126">
        <v>1</v>
      </c>
      <c r="K1019" s="125" t="s">
        <v>210</v>
      </c>
      <c r="L1019" s="125" t="s">
        <v>3312</v>
      </c>
      <c r="M1019" s="152">
        <v>0.01</v>
      </c>
      <c r="N1019" s="127" t="s">
        <v>44</v>
      </c>
      <c r="O1019" s="154">
        <v>45482</v>
      </c>
      <c r="P1019" s="152">
        <v>2.3363672544E-2</v>
      </c>
      <c r="Q1019" s="152">
        <v>6.3773385432999999E-2</v>
      </c>
      <c r="R1019" s="152" t="s">
        <v>44</v>
      </c>
      <c r="S1019" s="152" t="s">
        <v>44</v>
      </c>
      <c r="T1019" s="152" t="s">
        <v>44</v>
      </c>
      <c r="U1019" s="152">
        <v>2.2127242158000002</v>
      </c>
      <c r="V1019" s="152">
        <v>1.5633076227</v>
      </c>
      <c r="W1019" s="152" t="s">
        <v>44</v>
      </c>
      <c r="X1019" s="152" t="s">
        <v>44</v>
      </c>
      <c r="Y1019" s="152" t="s">
        <v>44</v>
      </c>
      <c r="Z1019" s="152" t="s">
        <v>44</v>
      </c>
      <c r="AA1019" s="152">
        <v>4.6308686113000007E-2</v>
      </c>
      <c r="AB1019" s="175" t="s">
        <v>44</v>
      </c>
      <c r="AC1019" s="174">
        <v>-0.97581546387999996</v>
      </c>
      <c r="AD1019" s="152">
        <v>-4.1090332613999997E-2</v>
      </c>
      <c r="AE1019" s="152">
        <v>-4.1090332613999997E-2</v>
      </c>
      <c r="AF1019" s="178">
        <v>1.0529046</v>
      </c>
      <c r="AG1019" s="177">
        <v>10005.673769999999</v>
      </c>
      <c r="AH1019" s="177">
        <v>-838.51557000000003</v>
      </c>
      <c r="AI1019" s="127">
        <v>0.87318247295000007</v>
      </c>
      <c r="AJ1019" s="127">
        <v>1.5122618766E-3</v>
      </c>
      <c r="AK1019" s="127">
        <v>0</v>
      </c>
    </row>
    <row r="1020" spans="1:37" ht="14.65" customHeight="1" x14ac:dyDescent="0.25">
      <c r="A1020" s="39"/>
      <c r="B1020" s="128">
        <v>17249303000145</v>
      </c>
      <c r="C1020" s="124" t="s">
        <v>8669</v>
      </c>
      <c r="D1020" s="121"/>
      <c r="E1020" s="125" t="s">
        <v>8670</v>
      </c>
      <c r="F1020" s="125" t="s">
        <v>160</v>
      </c>
      <c r="G1020" s="125" t="s">
        <v>5584</v>
      </c>
      <c r="H1020" s="126" t="s">
        <v>44</v>
      </c>
      <c r="I1020" s="126" t="s">
        <v>44</v>
      </c>
      <c r="J1020" s="126" t="s">
        <v>44</v>
      </c>
      <c r="K1020" s="125" t="s">
        <v>211</v>
      </c>
      <c r="L1020" s="125" t="s">
        <v>211</v>
      </c>
      <c r="M1020" s="152">
        <v>3.4999999999999996E-3</v>
      </c>
      <c r="N1020" s="127" t="s">
        <v>44</v>
      </c>
      <c r="O1020" s="154">
        <v>41345</v>
      </c>
      <c r="P1020" s="152">
        <v>1.0278884758E-2</v>
      </c>
      <c r="Q1020" s="152">
        <v>4.0095303538999996E-2</v>
      </c>
      <c r="R1020" s="152">
        <v>0.11138458981999999</v>
      </c>
      <c r="S1020" s="152">
        <v>0.2451544182</v>
      </c>
      <c r="T1020" s="152">
        <v>0.40768591073999999</v>
      </c>
      <c r="U1020" s="152">
        <v>0.97349152504000003</v>
      </c>
      <c r="V1020" s="152">
        <v>0.98287543039000003</v>
      </c>
      <c r="W1020" s="152">
        <v>0.97173747537999999</v>
      </c>
      <c r="X1020" s="152">
        <v>0.97321084991000006</v>
      </c>
      <c r="Y1020" s="152">
        <v>0.97201181324000008</v>
      </c>
      <c r="Z1020" s="152">
        <v>9.4703513897999997E-4</v>
      </c>
      <c r="AA1020" s="152">
        <v>5.1659516278999999E-2</v>
      </c>
      <c r="AB1020" s="175">
        <v>-4.6842119672999996</v>
      </c>
      <c r="AC1020" s="174">
        <v>-3.4059993114000001E-2</v>
      </c>
      <c r="AD1020" s="152">
        <v>0</v>
      </c>
      <c r="AE1020" s="152">
        <v>-0.11868783405</v>
      </c>
      <c r="AF1020" s="178">
        <v>2.8722327600000002</v>
      </c>
      <c r="AG1020" s="177">
        <v>625562.69478999998</v>
      </c>
      <c r="AH1020" s="177">
        <v>342359.42303000001</v>
      </c>
      <c r="AI1020" s="127">
        <v>0</v>
      </c>
      <c r="AJ1020" s="127">
        <v>0</v>
      </c>
      <c r="AK1020" s="127">
        <v>0</v>
      </c>
    </row>
    <row r="1021" spans="1:37" ht="14.65" customHeight="1" x14ac:dyDescent="0.25">
      <c r="A1021" s="39"/>
      <c r="B1021" s="128">
        <v>43508491000199</v>
      </c>
      <c r="C1021" s="124" t="s">
        <v>8671</v>
      </c>
      <c r="D1021" s="121"/>
      <c r="E1021" s="125" t="s">
        <v>8415</v>
      </c>
      <c r="F1021" s="125" t="s">
        <v>160</v>
      </c>
      <c r="G1021" s="125" t="s">
        <v>3305</v>
      </c>
      <c r="H1021" s="126">
        <v>1000</v>
      </c>
      <c r="I1021" s="126">
        <v>100</v>
      </c>
      <c r="J1021" s="126">
        <v>100</v>
      </c>
      <c r="K1021" s="125" t="s">
        <v>3251</v>
      </c>
      <c r="L1021" s="125" t="s">
        <v>7581</v>
      </c>
      <c r="M1021" s="152">
        <v>3.0000000000000001E-3</v>
      </c>
      <c r="N1021" s="127" t="s">
        <v>44</v>
      </c>
      <c r="O1021" s="154">
        <v>44469</v>
      </c>
      <c r="P1021" s="152">
        <v>1.1059605597E-2</v>
      </c>
      <c r="Q1021" s="152">
        <v>4.2598821538999992E-2</v>
      </c>
      <c r="R1021" s="152">
        <v>0.11571063545999999</v>
      </c>
      <c r="S1021" s="152">
        <v>0.25193116910000002</v>
      </c>
      <c r="T1021" s="152">
        <v>0.40233677032000004</v>
      </c>
      <c r="U1021" s="152">
        <v>1.0474319511999999</v>
      </c>
      <c r="V1021" s="152">
        <v>1.0442453693</v>
      </c>
      <c r="W1021" s="152">
        <v>1.0094786087999998</v>
      </c>
      <c r="X1021" s="152">
        <v>1.0001131082999999</v>
      </c>
      <c r="Y1021" s="152">
        <v>0.95925829996</v>
      </c>
      <c r="Z1021" s="152">
        <v>4.3023613803999999E-3</v>
      </c>
      <c r="AA1021" s="152">
        <v>1.4653349999E-2</v>
      </c>
      <c r="AB1021" s="175">
        <v>0.2335487044</v>
      </c>
      <c r="AC1021" s="174">
        <v>-0.23360037637</v>
      </c>
      <c r="AD1021" s="152">
        <v>-7.1501762570000003E-4</v>
      </c>
      <c r="AE1021" s="152">
        <v>-1.792925695E-2</v>
      </c>
      <c r="AF1021" s="178">
        <v>1.47465194</v>
      </c>
      <c r="AG1021" s="177">
        <v>22610.41894</v>
      </c>
      <c r="AH1021" s="177">
        <v>8120.64131</v>
      </c>
      <c r="AI1021" s="127">
        <v>0</v>
      </c>
      <c r="AJ1021" s="127">
        <v>0.10978727977</v>
      </c>
      <c r="AK1021" s="127">
        <v>0</v>
      </c>
    </row>
    <row r="1022" spans="1:37" ht="14.65" customHeight="1" x14ac:dyDescent="0.25">
      <c r="A1022" s="39"/>
      <c r="B1022" s="128">
        <v>52901554000163</v>
      </c>
      <c r="C1022" s="124" t="s">
        <v>8672</v>
      </c>
      <c r="D1022" s="121"/>
      <c r="E1022" s="125" t="s">
        <v>8415</v>
      </c>
      <c r="F1022" s="125" t="s">
        <v>160</v>
      </c>
      <c r="G1022" s="125" t="s">
        <v>3305</v>
      </c>
      <c r="H1022" s="126">
        <v>0.01</v>
      </c>
      <c r="I1022" s="126">
        <v>0.01</v>
      </c>
      <c r="J1022" s="126">
        <v>0.01</v>
      </c>
      <c r="K1022" s="125" t="s">
        <v>211</v>
      </c>
      <c r="L1022" s="125" t="s">
        <v>211</v>
      </c>
      <c r="M1022" s="152">
        <v>2E-3</v>
      </c>
      <c r="N1022" s="127" t="s">
        <v>44</v>
      </c>
      <c r="O1022" s="154">
        <v>45247</v>
      </c>
      <c r="P1022" s="152">
        <v>1.06500129E-2</v>
      </c>
      <c r="Q1022" s="152">
        <v>4.1865650859E-2</v>
      </c>
      <c r="R1022" s="152">
        <v>0.11646175235999999</v>
      </c>
      <c r="S1022" s="152" t="s">
        <v>44</v>
      </c>
      <c r="T1022" s="152" t="s">
        <v>44</v>
      </c>
      <c r="U1022" s="152">
        <v>1.0086402897</v>
      </c>
      <c r="V1022" s="152">
        <v>1.0262728044</v>
      </c>
      <c r="W1022" s="152">
        <v>1.0160314761</v>
      </c>
      <c r="X1022" s="152" t="s">
        <v>44</v>
      </c>
      <c r="Y1022" s="152" t="s">
        <v>44</v>
      </c>
      <c r="Z1022" s="152">
        <v>1.1247919511E-3</v>
      </c>
      <c r="AA1022" s="152">
        <v>2.7065376708999998E-3</v>
      </c>
      <c r="AB1022" s="175">
        <v>1.8965879994999999</v>
      </c>
      <c r="AC1022" s="174">
        <v>1.5302575638</v>
      </c>
      <c r="AD1022" s="152">
        <v>0</v>
      </c>
      <c r="AE1022" s="152">
        <v>0</v>
      </c>
      <c r="AF1022" s="178">
        <v>1.1758352999999999</v>
      </c>
      <c r="AG1022" s="177">
        <v>229867.4755</v>
      </c>
      <c r="AH1022" s="177">
        <v>178302.88946000001</v>
      </c>
      <c r="AI1022" s="127">
        <v>0</v>
      </c>
      <c r="AJ1022" s="127">
        <v>0.34927533316999998</v>
      </c>
      <c r="AK1022" s="127">
        <v>0</v>
      </c>
    </row>
    <row r="1023" spans="1:37" ht="14.65" customHeight="1" x14ac:dyDescent="0.25">
      <c r="A1023" s="39"/>
      <c r="B1023" s="128">
        <v>35780039000153</v>
      </c>
      <c r="C1023" s="124" t="s">
        <v>8673</v>
      </c>
      <c r="D1023" s="121" t="s">
        <v>3268</v>
      </c>
      <c r="E1023" s="125" t="s">
        <v>8415</v>
      </c>
      <c r="F1023" s="125" t="s">
        <v>112</v>
      </c>
      <c r="G1023" s="125" t="s">
        <v>113</v>
      </c>
      <c r="H1023" s="126">
        <v>1000</v>
      </c>
      <c r="I1023" s="126">
        <v>100</v>
      </c>
      <c r="J1023" s="126">
        <v>100</v>
      </c>
      <c r="K1023" s="125" t="s">
        <v>218</v>
      </c>
      <c r="L1023" s="125" t="s">
        <v>217</v>
      </c>
      <c r="M1023" s="152">
        <v>1.4999999999999999E-2</v>
      </c>
      <c r="N1023" s="127" t="s">
        <v>8674</v>
      </c>
      <c r="O1023" s="154">
        <v>43872</v>
      </c>
      <c r="P1023" s="152">
        <v>4.9863375480999998E-2</v>
      </c>
      <c r="Q1023" s="152">
        <v>0.11913776743</v>
      </c>
      <c r="R1023" s="152">
        <v>-0.12845800488</v>
      </c>
      <c r="S1023" s="152">
        <v>2.3629520731000001E-2</v>
      </c>
      <c r="T1023" s="152">
        <v>-0.15190598299999999</v>
      </c>
      <c r="U1023" s="152">
        <v>4.7224552648000007</v>
      </c>
      <c r="V1023" s="152">
        <v>2.9204813059999997</v>
      </c>
      <c r="W1023" s="152">
        <v>-1.1206887555</v>
      </c>
      <c r="X1023" s="152">
        <v>9.3804166869999997E-2</v>
      </c>
      <c r="Y1023" s="152">
        <v>-0.36217687708000001</v>
      </c>
      <c r="Z1023" s="152">
        <v>0.28924366322</v>
      </c>
      <c r="AA1023" s="152">
        <v>0.32423908301999999</v>
      </c>
      <c r="AB1023" s="175">
        <v>-0.64290877555000003</v>
      </c>
      <c r="AC1023" s="174">
        <v>-0.52202298729999996</v>
      </c>
      <c r="AD1023" s="152">
        <v>-0.31588893032000004</v>
      </c>
      <c r="AE1023" s="152">
        <v>-0.61355438913999993</v>
      </c>
      <c r="AF1023" s="178">
        <v>0.46251015000000001</v>
      </c>
      <c r="AG1023" s="177">
        <v>31408.673739999998</v>
      </c>
      <c r="AH1023" s="177">
        <v>-8224.2686400000002</v>
      </c>
      <c r="AI1023" s="127">
        <v>0</v>
      </c>
      <c r="AJ1023" s="127">
        <v>0</v>
      </c>
      <c r="AK1023" s="127">
        <v>0</v>
      </c>
    </row>
    <row r="1024" spans="1:37" ht="14.65" customHeight="1" x14ac:dyDescent="0.25">
      <c r="A1024" s="39"/>
      <c r="B1024" s="128">
        <v>34218763000125</v>
      </c>
      <c r="C1024" s="124" t="s">
        <v>8675</v>
      </c>
      <c r="D1024" s="121" t="s">
        <v>3310</v>
      </c>
      <c r="E1024" s="125" t="s">
        <v>8415</v>
      </c>
      <c r="F1024" s="125" t="s">
        <v>112</v>
      </c>
      <c r="G1024" s="125" t="s">
        <v>113</v>
      </c>
      <c r="H1024" s="126">
        <v>1000</v>
      </c>
      <c r="I1024" s="126">
        <v>100</v>
      </c>
      <c r="J1024" s="126">
        <v>100</v>
      </c>
      <c r="K1024" s="125" t="s">
        <v>210</v>
      </c>
      <c r="L1024" s="125" t="s">
        <v>3314</v>
      </c>
      <c r="M1024" s="152">
        <v>1.3999999999999999E-2</v>
      </c>
      <c r="N1024" s="127" t="s">
        <v>7721</v>
      </c>
      <c r="O1024" s="154">
        <v>43829</v>
      </c>
      <c r="P1024" s="152">
        <v>0.10553547231999999</v>
      </c>
      <c r="Q1024" s="152">
        <v>0.19072922727000002</v>
      </c>
      <c r="R1024" s="152">
        <v>-5.1637217494999998E-2</v>
      </c>
      <c r="S1024" s="152">
        <v>-3.1055432686000001E-2</v>
      </c>
      <c r="T1024" s="152">
        <v>-0.16537597265999998</v>
      </c>
      <c r="U1024" s="152">
        <v>9.9950422948000011</v>
      </c>
      <c r="V1024" s="152">
        <v>4.6754371409999997</v>
      </c>
      <c r="W1024" s="152">
        <v>-0.45049157557000002</v>
      </c>
      <c r="X1024" s="152">
        <v>-0.12328345644000001</v>
      </c>
      <c r="Y1024" s="152">
        <v>-0.39429225983999999</v>
      </c>
      <c r="Z1024" s="152">
        <v>0.2215668912</v>
      </c>
      <c r="AA1024" s="152">
        <v>0.30302851213999998</v>
      </c>
      <c r="AB1024" s="175">
        <v>-0.58138265225999997</v>
      </c>
      <c r="AC1024" s="174">
        <v>-0.41748761097999998</v>
      </c>
      <c r="AD1024" s="152">
        <v>-0.29044170295999999</v>
      </c>
      <c r="AE1024" s="152">
        <v>-0.52723185383000004</v>
      </c>
      <c r="AF1024" s="178">
        <v>0.61142998000000004</v>
      </c>
      <c r="AG1024" s="177">
        <v>51335.039449999997</v>
      </c>
      <c r="AH1024" s="177">
        <v>-11386.29189</v>
      </c>
      <c r="AI1024" s="127">
        <v>0</v>
      </c>
      <c r="AJ1024" s="127">
        <v>0</v>
      </c>
      <c r="AK1024" s="127">
        <v>0</v>
      </c>
    </row>
    <row r="1025" spans="1:37" ht="14.65" customHeight="1" x14ac:dyDescent="0.25">
      <c r="A1025" s="39"/>
      <c r="B1025" s="128">
        <v>38417126000139</v>
      </c>
      <c r="C1025" s="124" t="s">
        <v>8676</v>
      </c>
      <c r="D1025" s="121"/>
      <c r="E1025" s="125" t="s">
        <v>8415</v>
      </c>
      <c r="F1025" s="125" t="s">
        <v>112</v>
      </c>
      <c r="G1025" s="125" t="s">
        <v>113</v>
      </c>
      <c r="H1025" s="126">
        <v>0.01</v>
      </c>
      <c r="I1025" s="126">
        <v>0.01</v>
      </c>
      <c r="J1025" s="126">
        <v>0.01</v>
      </c>
      <c r="K1025" s="125" t="s">
        <v>7743</v>
      </c>
      <c r="L1025" s="125" t="s">
        <v>8093</v>
      </c>
      <c r="M1025" s="152">
        <v>9.0000000000000011E-3</v>
      </c>
      <c r="N1025" s="127" t="s">
        <v>44</v>
      </c>
      <c r="O1025" s="154">
        <v>44102</v>
      </c>
      <c r="P1025" s="152">
        <v>-3.7231682408999998E-3</v>
      </c>
      <c r="Q1025" s="152">
        <v>-0.17454983539000002</v>
      </c>
      <c r="R1025" s="152">
        <v>0.28755569786000001</v>
      </c>
      <c r="S1025" s="152">
        <v>0.56256840525999996</v>
      </c>
      <c r="T1025" s="152">
        <v>0.43216543237000005</v>
      </c>
      <c r="U1025" s="152">
        <v>-0.35261342198999995</v>
      </c>
      <c r="V1025" s="152">
        <v>-4.2788239381000004</v>
      </c>
      <c r="W1025" s="152">
        <v>2.5086831877</v>
      </c>
      <c r="X1025" s="152">
        <v>2.2332768051</v>
      </c>
      <c r="Y1025" s="152">
        <v>1.0303763128999999</v>
      </c>
      <c r="Z1025" s="152">
        <v>0.24592590271999998</v>
      </c>
      <c r="AA1025" s="152">
        <v>0.29107575351000003</v>
      </c>
      <c r="AB1025" s="175">
        <v>0.77788564395000004</v>
      </c>
      <c r="AC1025" s="174">
        <v>3.4827126010999999E-2</v>
      </c>
      <c r="AD1025" s="152">
        <v>-0.23870775314000001</v>
      </c>
      <c r="AE1025" s="152">
        <v>-0.52931517395000005</v>
      </c>
      <c r="AF1025" s="178">
        <v>1.3274528000000001</v>
      </c>
      <c r="AG1025" s="177">
        <v>52081.555260000001</v>
      </c>
      <c r="AH1025" s="177">
        <v>-9591.1693799999994</v>
      </c>
      <c r="AI1025" s="127">
        <v>0</v>
      </c>
      <c r="AJ1025" s="127">
        <v>0</v>
      </c>
      <c r="AK1025" s="127">
        <v>0.10995875477</v>
      </c>
    </row>
    <row r="1026" spans="1:37" ht="14.65" customHeight="1" x14ac:dyDescent="0.25">
      <c r="A1026" s="39"/>
      <c r="B1026" s="128">
        <v>55124489000103</v>
      </c>
      <c r="C1026" s="124" t="s">
        <v>8677</v>
      </c>
      <c r="D1026" s="121"/>
      <c r="E1026" s="125" t="s">
        <v>8415</v>
      </c>
      <c r="F1026" s="125" t="s">
        <v>112</v>
      </c>
      <c r="G1026" s="125" t="s">
        <v>113</v>
      </c>
      <c r="H1026" s="126">
        <v>1000</v>
      </c>
      <c r="I1026" s="126">
        <v>100</v>
      </c>
      <c r="J1026" s="126">
        <v>100</v>
      </c>
      <c r="K1026" s="125" t="s">
        <v>7743</v>
      </c>
      <c r="L1026" s="125" t="s">
        <v>8093</v>
      </c>
      <c r="M1026" s="152">
        <v>1.1000000000000001E-2</v>
      </c>
      <c r="N1026" s="127" t="s">
        <v>44</v>
      </c>
      <c r="O1026" s="154">
        <v>45434</v>
      </c>
      <c r="P1026" s="152">
        <v>5.1581955776999998E-3</v>
      </c>
      <c r="Q1026" s="152">
        <v>-0.15621936184999999</v>
      </c>
      <c r="R1026" s="152" t="s">
        <v>44</v>
      </c>
      <c r="S1026" s="152" t="s">
        <v>44</v>
      </c>
      <c r="T1026" s="152" t="s">
        <v>44</v>
      </c>
      <c r="U1026" s="152">
        <v>0.48852183846999997</v>
      </c>
      <c r="V1026" s="152">
        <v>-3.8294802376000003</v>
      </c>
      <c r="W1026" s="152" t="s">
        <v>44</v>
      </c>
      <c r="X1026" s="152" t="s">
        <v>44</v>
      </c>
      <c r="Y1026" s="152" t="s">
        <v>44</v>
      </c>
      <c r="Z1026" s="152">
        <v>0.21256574707999998</v>
      </c>
      <c r="AA1026" s="152">
        <v>0.21256574707999998</v>
      </c>
      <c r="AB1026" s="175">
        <v>8.0083352804999994E-2</v>
      </c>
      <c r="AC1026" s="174">
        <v>8.0083352804999994E-2</v>
      </c>
      <c r="AD1026" s="152">
        <v>-0.23207019588000002</v>
      </c>
      <c r="AE1026" s="152">
        <v>-0.23207019588000002</v>
      </c>
      <c r="AF1026" s="178">
        <v>1.1021245</v>
      </c>
      <c r="AG1026" s="177">
        <v>12066.81597</v>
      </c>
      <c r="AH1026" s="177">
        <v>476.73550999999998</v>
      </c>
      <c r="AI1026" s="127">
        <v>0</v>
      </c>
      <c r="AJ1026" s="127">
        <v>0</v>
      </c>
      <c r="AK1026" s="127">
        <v>7.4529045129999999E-2</v>
      </c>
    </row>
    <row r="1027" spans="1:37" ht="14.65" customHeight="1" x14ac:dyDescent="0.25">
      <c r="A1027" s="39"/>
      <c r="B1027" s="128">
        <v>38318335000125</v>
      </c>
      <c r="C1027" s="124" t="s">
        <v>8678</v>
      </c>
      <c r="D1027" s="121"/>
      <c r="E1027" s="125" t="s">
        <v>8415</v>
      </c>
      <c r="F1027" s="125" t="s">
        <v>112</v>
      </c>
      <c r="G1027" s="125" t="s">
        <v>4570</v>
      </c>
      <c r="H1027" s="126">
        <v>100</v>
      </c>
      <c r="I1027" s="126">
        <v>100</v>
      </c>
      <c r="J1027" s="126">
        <v>100</v>
      </c>
      <c r="K1027" s="125" t="s">
        <v>7743</v>
      </c>
      <c r="L1027" s="125" t="s">
        <v>8093</v>
      </c>
      <c r="M1027" s="152">
        <v>9.0000000000000011E-3</v>
      </c>
      <c r="N1027" s="127" t="s">
        <v>44</v>
      </c>
      <c r="O1027" s="154">
        <v>44088</v>
      </c>
      <c r="P1027" s="152">
        <v>-6.8369863457000005E-3</v>
      </c>
      <c r="Q1027" s="152">
        <v>-0.10138681969</v>
      </c>
      <c r="R1027" s="152">
        <v>0.17314885267000002</v>
      </c>
      <c r="S1027" s="152">
        <v>0.48912999614999997</v>
      </c>
      <c r="T1027" s="152">
        <v>0.51625207390000005</v>
      </c>
      <c r="U1027" s="152">
        <v>-0.64751657607000002</v>
      </c>
      <c r="V1027" s="152">
        <v>-2.4853437994999998</v>
      </c>
      <c r="W1027" s="152">
        <v>1.5105790597000002</v>
      </c>
      <c r="X1027" s="152">
        <v>1.9417419549999999</v>
      </c>
      <c r="Y1027" s="152">
        <v>1.2308571408</v>
      </c>
      <c r="Z1027" s="152">
        <v>0.16158054451000001</v>
      </c>
      <c r="AA1027" s="152">
        <v>0.17282764277999998</v>
      </c>
      <c r="AB1027" s="175">
        <v>0.41320700281</v>
      </c>
      <c r="AC1027" s="174">
        <v>0.31381504237000002</v>
      </c>
      <c r="AD1027" s="152">
        <v>-0.16305193767999998</v>
      </c>
      <c r="AE1027" s="152">
        <v>-0.25988810626999997</v>
      </c>
      <c r="AF1027" s="178">
        <v>1.8339924000000001</v>
      </c>
      <c r="AG1027" s="177">
        <v>15927.506240000001</v>
      </c>
      <c r="AH1027" s="177">
        <v>-642.92470000000003</v>
      </c>
      <c r="AI1027" s="127">
        <v>0</v>
      </c>
      <c r="AJ1027" s="127">
        <v>0</v>
      </c>
      <c r="AK1027" s="127">
        <v>0.2011988733</v>
      </c>
    </row>
    <row r="1028" spans="1:37" ht="14.65" customHeight="1" x14ac:dyDescent="0.25">
      <c r="A1028" s="39"/>
      <c r="B1028" s="128">
        <v>37487768000141</v>
      </c>
      <c r="C1028" s="124" t="s">
        <v>8679</v>
      </c>
      <c r="D1028" s="121"/>
      <c r="E1028" s="125" t="s">
        <v>1402</v>
      </c>
      <c r="F1028" s="125" t="s">
        <v>112</v>
      </c>
      <c r="G1028" s="125" t="s">
        <v>113</v>
      </c>
      <c r="H1028" s="126">
        <v>500</v>
      </c>
      <c r="I1028" s="126">
        <v>100</v>
      </c>
      <c r="J1028" s="126">
        <v>500</v>
      </c>
      <c r="K1028" s="125" t="s">
        <v>210</v>
      </c>
      <c r="L1028" s="125" t="s">
        <v>3314</v>
      </c>
      <c r="M1028" s="152">
        <v>1.2800000000000001E-2</v>
      </c>
      <c r="N1028" s="127" t="s">
        <v>44</v>
      </c>
      <c r="O1028" s="154">
        <v>44225</v>
      </c>
      <c r="P1028" s="152">
        <v>0.13457259605999999</v>
      </c>
      <c r="Q1028" s="152">
        <v>0.22486922562</v>
      </c>
      <c r="R1028" s="152">
        <v>0.11050002629</v>
      </c>
      <c r="S1028" s="152">
        <v>0.27086846049999996</v>
      </c>
      <c r="T1028" s="152">
        <v>0.24253294820000001</v>
      </c>
      <c r="U1028" s="152">
        <v>12.745087123000001</v>
      </c>
      <c r="V1028" s="152">
        <v>5.5123273152000003</v>
      </c>
      <c r="W1028" s="152">
        <v>0.96402039771000003</v>
      </c>
      <c r="X1028" s="152">
        <v>1.0752901235999999</v>
      </c>
      <c r="Y1028" s="152">
        <v>0.57825125800999999</v>
      </c>
      <c r="Z1028" s="152">
        <v>0.19726591993000001</v>
      </c>
      <c r="AA1028" s="152">
        <v>0.20739408224999997</v>
      </c>
      <c r="AB1028" s="175">
        <v>8.0420709199000004E-2</v>
      </c>
      <c r="AC1028" s="174">
        <v>-0.30004127098</v>
      </c>
      <c r="AD1028" s="152">
        <v>-0.22374861022</v>
      </c>
      <c r="AE1028" s="152">
        <v>-0.30877228307999999</v>
      </c>
      <c r="AF1028" s="178">
        <v>1.0646296900000001</v>
      </c>
      <c r="AG1028" s="177">
        <v>34939.420839999999</v>
      </c>
      <c r="AH1028" s="177">
        <v>-37.450799998999997</v>
      </c>
      <c r="AI1028" s="127">
        <v>0</v>
      </c>
      <c r="AJ1028" s="127">
        <v>0</v>
      </c>
      <c r="AK1028" s="127">
        <v>0</v>
      </c>
    </row>
    <row r="1029" spans="1:37" ht="14.65" customHeight="1" x14ac:dyDescent="0.25">
      <c r="A1029" s="39"/>
      <c r="B1029" s="128">
        <v>37751366000102</v>
      </c>
      <c r="C1029" s="124" t="s">
        <v>8680</v>
      </c>
      <c r="D1029" s="121"/>
      <c r="E1029" s="125" t="s">
        <v>1402</v>
      </c>
      <c r="F1029" s="125" t="s">
        <v>112</v>
      </c>
      <c r="G1029" s="125" t="s">
        <v>113</v>
      </c>
      <c r="H1029" s="126">
        <v>500</v>
      </c>
      <c r="I1029" s="126">
        <v>100</v>
      </c>
      <c r="J1029" s="126">
        <v>500</v>
      </c>
      <c r="K1029" s="125" t="s">
        <v>210</v>
      </c>
      <c r="L1029" s="125" t="s">
        <v>3314</v>
      </c>
      <c r="M1029" s="152">
        <v>1.8799999999999997E-2</v>
      </c>
      <c r="N1029" s="127" t="s">
        <v>8681</v>
      </c>
      <c r="O1029" s="154">
        <v>44225</v>
      </c>
      <c r="P1029" s="152">
        <v>0.13208786734</v>
      </c>
      <c r="Q1029" s="152">
        <v>0.21949808303000001</v>
      </c>
      <c r="R1029" s="152">
        <v>0.10106632176999999</v>
      </c>
      <c r="S1029" s="152">
        <v>0.25094137329999999</v>
      </c>
      <c r="T1029" s="152">
        <v>0.21360794629000002</v>
      </c>
      <c r="U1029" s="152">
        <v>12.509763700000001</v>
      </c>
      <c r="V1029" s="152">
        <v>5.3806619176000003</v>
      </c>
      <c r="W1029" s="152">
        <v>0.88171920837000006</v>
      </c>
      <c r="X1029" s="152">
        <v>0.99618382969999997</v>
      </c>
      <c r="Y1029" s="152">
        <v>0.50928776721000002</v>
      </c>
      <c r="Z1029" s="152">
        <v>0.19605988475</v>
      </c>
      <c r="AA1029" s="152">
        <v>0.20608545679999998</v>
      </c>
      <c r="AB1029" s="175">
        <v>3.5455744363000002E-2</v>
      </c>
      <c r="AC1029" s="174">
        <v>-0.32482814830000001</v>
      </c>
      <c r="AD1029" s="152">
        <v>-0.22454640672000001</v>
      </c>
      <c r="AE1029" s="152">
        <v>-0.30745770392999999</v>
      </c>
      <c r="AF1029" s="178">
        <v>1.0434308400000001</v>
      </c>
      <c r="AG1029" s="177">
        <v>22298.719850000001</v>
      </c>
      <c r="AH1029" s="177">
        <v>2810.7124199999998</v>
      </c>
      <c r="AI1029" s="127">
        <v>0</v>
      </c>
      <c r="AJ1029" s="127">
        <v>0</v>
      </c>
      <c r="AK1029" s="127">
        <v>0</v>
      </c>
    </row>
    <row r="1030" spans="1:37" ht="14.65" customHeight="1" x14ac:dyDescent="0.25">
      <c r="A1030" s="39"/>
      <c r="B1030" s="128">
        <v>52181042000170</v>
      </c>
      <c r="C1030" s="124" t="s">
        <v>8682</v>
      </c>
      <c r="D1030" s="121"/>
      <c r="E1030" s="125" t="s">
        <v>1402</v>
      </c>
      <c r="F1030" s="125" t="s">
        <v>112</v>
      </c>
      <c r="G1030" s="125" t="s">
        <v>113</v>
      </c>
      <c r="H1030" s="126">
        <v>500</v>
      </c>
      <c r="I1030" s="126">
        <v>100</v>
      </c>
      <c r="J1030" s="126">
        <v>100</v>
      </c>
      <c r="K1030" s="125" t="s">
        <v>210</v>
      </c>
      <c r="L1030" s="125" t="s">
        <v>3314</v>
      </c>
      <c r="M1030" s="152">
        <v>1.2800000000000001E-2</v>
      </c>
      <c r="N1030" s="127" t="s">
        <v>8683</v>
      </c>
      <c r="O1030" s="154">
        <v>45195</v>
      </c>
      <c r="P1030" s="152">
        <v>0.14817893896000001</v>
      </c>
      <c r="Q1030" s="152">
        <v>0.25007837424000001</v>
      </c>
      <c r="R1030" s="152">
        <v>0.15890484614</v>
      </c>
      <c r="S1030" s="152" t="s">
        <v>44</v>
      </c>
      <c r="T1030" s="152" t="s">
        <v>44</v>
      </c>
      <c r="U1030" s="152">
        <v>14.033715201</v>
      </c>
      <c r="V1030" s="152">
        <v>6.1302912815999999</v>
      </c>
      <c r="W1030" s="152">
        <v>1.3863120047000002</v>
      </c>
      <c r="X1030" s="152" t="s">
        <v>44</v>
      </c>
      <c r="Y1030" s="152" t="s">
        <v>44</v>
      </c>
      <c r="Z1030" s="152">
        <v>0.20926000415000001</v>
      </c>
      <c r="AA1030" s="152">
        <v>0.19305780037</v>
      </c>
      <c r="AB1030" s="175">
        <v>0.30088272244999997</v>
      </c>
      <c r="AC1030" s="174">
        <v>0.24817864611000001</v>
      </c>
      <c r="AD1030" s="152">
        <v>-0.21546956338000001</v>
      </c>
      <c r="AE1030" s="152">
        <v>-0.21546956338000001</v>
      </c>
      <c r="AF1030" s="178">
        <v>1.2423945300000001</v>
      </c>
      <c r="AG1030" s="177">
        <v>96453.6878</v>
      </c>
      <c r="AH1030" s="177">
        <v>7769.06646</v>
      </c>
      <c r="AI1030" s="127">
        <v>0</v>
      </c>
      <c r="AJ1030" s="127">
        <v>0</v>
      </c>
      <c r="AK1030" s="127">
        <v>0.10790079984000001</v>
      </c>
    </row>
    <row r="1031" spans="1:37" ht="14.65" customHeight="1" x14ac:dyDescent="0.25">
      <c r="A1031" s="39"/>
      <c r="B1031" s="128">
        <v>40054275000122</v>
      </c>
      <c r="C1031" s="124" t="s">
        <v>8684</v>
      </c>
      <c r="D1031" s="121"/>
      <c r="E1031" s="125" t="s">
        <v>8616</v>
      </c>
      <c r="F1031" s="125" t="s">
        <v>160</v>
      </c>
      <c r="G1031" s="125" t="s">
        <v>3324</v>
      </c>
      <c r="H1031" s="126">
        <v>100</v>
      </c>
      <c r="I1031" s="126">
        <v>100</v>
      </c>
      <c r="J1031" s="126">
        <v>100</v>
      </c>
      <c r="K1031" s="125" t="s">
        <v>211</v>
      </c>
      <c r="L1031" s="125" t="s">
        <v>211</v>
      </c>
      <c r="M1031" s="152">
        <v>2.5000000000000001E-3</v>
      </c>
      <c r="N1031" s="127" t="s">
        <v>44</v>
      </c>
      <c r="O1031" s="154">
        <v>44193</v>
      </c>
      <c r="P1031" s="152">
        <v>1.0595626976000002E-2</v>
      </c>
      <c r="Q1031" s="152">
        <v>4.1440428146999997E-2</v>
      </c>
      <c r="R1031" s="152">
        <v>0.11481324385000001</v>
      </c>
      <c r="S1031" s="152">
        <v>0.25672236196999998</v>
      </c>
      <c r="T1031" s="152">
        <v>0.42433414026999999</v>
      </c>
      <c r="U1031" s="152">
        <v>1.0034895133000001</v>
      </c>
      <c r="V1031" s="152">
        <v>1.0158491158</v>
      </c>
      <c r="W1031" s="152">
        <v>1.0016496169</v>
      </c>
      <c r="X1031" s="152">
        <v>1.0191331239999999</v>
      </c>
      <c r="Y1031" s="152">
        <v>1.0117048105000002</v>
      </c>
      <c r="Z1031" s="152">
        <v>1.0659336059000001E-3</v>
      </c>
      <c r="AA1031" s="152">
        <v>2.2490697902000003E-3</v>
      </c>
      <c r="AB1031" s="175">
        <v>0.21973325027999999</v>
      </c>
      <c r="AC1031" s="174">
        <v>2.0572444979000002</v>
      </c>
      <c r="AD1031" s="152">
        <v>0</v>
      </c>
      <c r="AE1031" s="152">
        <v>-7.5858069814000004E-5</v>
      </c>
      <c r="AF1031" s="178">
        <v>1.5401825</v>
      </c>
      <c r="AG1031" s="177">
        <v>659263.52477000002</v>
      </c>
      <c r="AH1031" s="177">
        <v>-156686.22255999999</v>
      </c>
      <c r="AI1031" s="127">
        <v>3.7991993608999998E-2</v>
      </c>
      <c r="AJ1031" s="127">
        <v>0.21876820616000001</v>
      </c>
      <c r="AK1031" s="127">
        <v>0</v>
      </c>
    </row>
    <row r="1032" spans="1:37" ht="14.65" customHeight="1" x14ac:dyDescent="0.25">
      <c r="A1032" s="39"/>
      <c r="B1032" s="128">
        <v>49414058000170</v>
      </c>
      <c r="C1032" s="124" t="s">
        <v>8685</v>
      </c>
      <c r="D1032" s="121"/>
      <c r="E1032" s="125" t="s">
        <v>8406</v>
      </c>
      <c r="F1032" s="125" t="s">
        <v>160</v>
      </c>
      <c r="G1032" s="125" t="s">
        <v>3305</v>
      </c>
      <c r="H1032" s="126">
        <v>5000</v>
      </c>
      <c r="I1032" s="126">
        <v>5000</v>
      </c>
      <c r="J1032" s="126">
        <v>5000</v>
      </c>
      <c r="K1032" s="125" t="s">
        <v>7720</v>
      </c>
      <c r="L1032" s="125" t="s">
        <v>216</v>
      </c>
      <c r="M1032" s="152">
        <v>4.5000000000000005E-3</v>
      </c>
      <c r="N1032" s="127" t="s">
        <v>44</v>
      </c>
      <c r="O1032" s="154">
        <v>44965</v>
      </c>
      <c r="P1032" s="152">
        <v>2.4419592421999998E-2</v>
      </c>
      <c r="Q1032" s="152">
        <v>6.6751875798000002E-2</v>
      </c>
      <c r="R1032" s="152">
        <v>8.069669725100001E-2</v>
      </c>
      <c r="S1032" s="152">
        <v>0.20480520769000002</v>
      </c>
      <c r="T1032" s="152" t="s">
        <v>44</v>
      </c>
      <c r="U1032" s="152">
        <v>2.3127281634000001</v>
      </c>
      <c r="V1032" s="152">
        <v>1.6363207872999999</v>
      </c>
      <c r="W1032" s="152">
        <v>0.70401125488999994</v>
      </c>
      <c r="X1032" s="152">
        <v>0.81303307406000003</v>
      </c>
      <c r="Y1032" s="152" t="s">
        <v>44</v>
      </c>
      <c r="Z1032" s="152">
        <v>5.1342208645999997E-2</v>
      </c>
      <c r="AA1032" s="152">
        <v>4.1558517811999998E-2</v>
      </c>
      <c r="AB1032" s="175">
        <v>-0.57053259063999995</v>
      </c>
      <c r="AC1032" s="174">
        <v>-0.37660558553000001</v>
      </c>
      <c r="AD1032" s="152">
        <v>-4.7073824093000004E-2</v>
      </c>
      <c r="AE1032" s="152">
        <v>-4.7073824093000004E-2</v>
      </c>
      <c r="AF1032" s="178">
        <v>1.2398201</v>
      </c>
      <c r="AG1032" s="177">
        <v>93066.481180000002</v>
      </c>
      <c r="AH1032" s="177">
        <v>-1851.14202</v>
      </c>
      <c r="AI1032" s="127">
        <v>0.96548895285000003</v>
      </c>
      <c r="AJ1032" s="127">
        <v>0</v>
      </c>
      <c r="AK1032" s="127">
        <v>0</v>
      </c>
    </row>
    <row r="1033" spans="1:37" ht="14.65" customHeight="1" x14ac:dyDescent="0.25">
      <c r="A1033" s="39"/>
      <c r="B1033" s="128">
        <v>32357798000110</v>
      </c>
      <c r="C1033" s="124" t="s">
        <v>8686</v>
      </c>
      <c r="D1033" s="121"/>
      <c r="E1033" s="125" t="s">
        <v>8687</v>
      </c>
      <c r="F1033" s="125" t="s">
        <v>112</v>
      </c>
      <c r="G1033" s="125" t="s">
        <v>113</v>
      </c>
      <c r="H1033" s="126">
        <v>1000</v>
      </c>
      <c r="I1033" s="126">
        <v>1000</v>
      </c>
      <c r="J1033" s="126">
        <v>1000</v>
      </c>
      <c r="K1033" s="125" t="s">
        <v>216</v>
      </c>
      <c r="L1033" s="125" t="s">
        <v>264</v>
      </c>
      <c r="M1033" s="152">
        <v>1.84E-2</v>
      </c>
      <c r="N1033" s="127" t="s">
        <v>8688</v>
      </c>
      <c r="O1033" s="154">
        <v>44301</v>
      </c>
      <c r="P1033" s="152">
        <v>7.8014491950000001E-2</v>
      </c>
      <c r="Q1033" s="152">
        <v>0.15511978924</v>
      </c>
      <c r="R1033" s="152">
        <v>2.1969797192999997E-2</v>
      </c>
      <c r="S1033" s="152">
        <v>0.17048867984000002</v>
      </c>
      <c r="T1033" s="152">
        <v>3.7117651263999997E-2</v>
      </c>
      <c r="U1033" s="152">
        <v>7.3885882109000001</v>
      </c>
      <c r="V1033" s="152">
        <v>3.8025258861999998</v>
      </c>
      <c r="W1033" s="152">
        <v>0.19166812296999999</v>
      </c>
      <c r="X1033" s="152">
        <v>0.67680376402999998</v>
      </c>
      <c r="Y1033" s="152">
        <v>8.8496547361000003E-2</v>
      </c>
      <c r="Z1033" s="152">
        <v>0.17978898224999998</v>
      </c>
      <c r="AA1033" s="152">
        <v>0.20187430283000002</v>
      </c>
      <c r="AB1033" s="175">
        <v>-0.38125707080999999</v>
      </c>
      <c r="AC1033" s="174">
        <v>-0.42836292587000002</v>
      </c>
      <c r="AD1033" s="152">
        <v>-0.22888886242000001</v>
      </c>
      <c r="AE1033" s="152">
        <v>-0.29109593155999997</v>
      </c>
      <c r="AF1033" s="178">
        <v>1.64169404</v>
      </c>
      <c r="AG1033" s="177">
        <v>96762.08713</v>
      </c>
      <c r="AH1033" s="177">
        <v>-38876.382610000001</v>
      </c>
      <c r="AI1033" s="127">
        <v>1.3657515529E-3</v>
      </c>
      <c r="AJ1033" s="127">
        <v>3.8044335094999999E-2</v>
      </c>
      <c r="AK1033" s="127">
        <v>2.3463767234999998E-3</v>
      </c>
    </row>
    <row r="1034" spans="1:37" ht="14.65" customHeight="1" x14ac:dyDescent="0.25">
      <c r="A1034" s="39"/>
      <c r="B1034" s="128">
        <v>57998318000120</v>
      </c>
      <c r="C1034" s="124" t="s">
        <v>8689</v>
      </c>
      <c r="D1034" s="121"/>
      <c r="E1034" s="125" t="s">
        <v>8690</v>
      </c>
      <c r="F1034" s="125" t="s">
        <v>160</v>
      </c>
      <c r="G1034" s="125" t="s">
        <v>3305</v>
      </c>
      <c r="H1034" s="126">
        <v>1</v>
      </c>
      <c r="I1034" s="126">
        <v>1</v>
      </c>
      <c r="J1034" s="126">
        <v>1</v>
      </c>
      <c r="K1034" s="125" t="s">
        <v>211</v>
      </c>
      <c r="L1034" s="125" t="s">
        <v>211</v>
      </c>
      <c r="M1034" s="152">
        <v>2.5000000000000001E-3</v>
      </c>
      <c r="N1034" s="127" t="s">
        <v>44</v>
      </c>
      <c r="O1034" s="154">
        <v>45645</v>
      </c>
      <c r="P1034" s="152">
        <v>1.0888204068E-2</v>
      </c>
      <c r="Q1034" s="152">
        <v>4.0001593811999997E-2</v>
      </c>
      <c r="R1034" s="152" t="s">
        <v>44</v>
      </c>
      <c r="S1034" s="152" t="s">
        <v>44</v>
      </c>
      <c r="T1034" s="152" t="s">
        <v>44</v>
      </c>
      <c r="U1034" s="152">
        <v>1.0311988734000002</v>
      </c>
      <c r="V1034" s="152">
        <v>0.98057827885999993</v>
      </c>
      <c r="W1034" s="152" t="s">
        <v>44</v>
      </c>
      <c r="X1034" s="152" t="s">
        <v>44</v>
      </c>
      <c r="Y1034" s="152" t="s">
        <v>44</v>
      </c>
      <c r="Z1034" s="152" t="s">
        <v>44</v>
      </c>
      <c r="AA1034" s="152">
        <v>1.3491567713E-3</v>
      </c>
      <c r="AB1034" s="175" t="s">
        <v>44</v>
      </c>
      <c r="AC1034" s="174">
        <v>-2.1078314381999999</v>
      </c>
      <c r="AD1034" s="152">
        <v>-2.7218986731000001E-5</v>
      </c>
      <c r="AE1034" s="152">
        <v>-2.7218986731000001E-5</v>
      </c>
      <c r="AF1034" s="178">
        <v>1.043213489</v>
      </c>
      <c r="AG1034" s="177">
        <v>68246.792319999993</v>
      </c>
      <c r="AH1034" s="177">
        <v>65734.215030000007</v>
      </c>
      <c r="AI1034" s="127">
        <v>0</v>
      </c>
      <c r="AJ1034" s="127">
        <v>0.25812374488000001</v>
      </c>
      <c r="AK1034" s="127">
        <v>0</v>
      </c>
    </row>
    <row r="1035" spans="1:37" ht="14.65" customHeight="1" x14ac:dyDescent="0.25">
      <c r="A1035" s="39"/>
      <c r="B1035" s="128">
        <v>55559450000100</v>
      </c>
      <c r="C1035" s="124" t="s">
        <v>8691</v>
      </c>
      <c r="D1035" s="121"/>
      <c r="E1035" s="125" t="s">
        <v>8690</v>
      </c>
      <c r="F1035" s="125" t="s">
        <v>160</v>
      </c>
      <c r="G1035" s="125" t="s">
        <v>3324</v>
      </c>
      <c r="H1035" s="126">
        <v>100</v>
      </c>
      <c r="I1035" s="126">
        <v>100</v>
      </c>
      <c r="J1035" s="126">
        <v>100</v>
      </c>
      <c r="K1035" s="125" t="s">
        <v>220</v>
      </c>
      <c r="L1035" s="125" t="s">
        <v>3251</v>
      </c>
      <c r="M1035" s="152">
        <v>1.15E-2</v>
      </c>
      <c r="N1035" s="127">
        <v>1</v>
      </c>
      <c r="O1035" s="154">
        <v>45511</v>
      </c>
      <c r="P1035" s="152">
        <v>1.6114221270999998E-2</v>
      </c>
      <c r="Q1035" s="152">
        <v>4.0004226556000007E-2</v>
      </c>
      <c r="R1035" s="152" t="s">
        <v>44</v>
      </c>
      <c r="S1035" s="152" t="s">
        <v>44</v>
      </c>
      <c r="T1035" s="152" t="s">
        <v>44</v>
      </c>
      <c r="U1035" s="152">
        <v>1.5261439551999998</v>
      </c>
      <c r="V1035" s="152">
        <v>0.98064281656999996</v>
      </c>
      <c r="W1035" s="152" t="s">
        <v>44</v>
      </c>
      <c r="X1035" s="152" t="s">
        <v>44</v>
      </c>
      <c r="Y1035" s="152" t="s">
        <v>44</v>
      </c>
      <c r="Z1035" s="152" t="s">
        <v>44</v>
      </c>
      <c r="AA1035" s="152">
        <v>0.15740314174</v>
      </c>
      <c r="AB1035" s="175" t="s">
        <v>44</v>
      </c>
      <c r="AC1035" s="174">
        <v>0.85217347215999995</v>
      </c>
      <c r="AD1035" s="152">
        <v>-7.1391602435000007E-2</v>
      </c>
      <c r="AE1035" s="152">
        <v>-7.1391602435000007E-2</v>
      </c>
      <c r="AF1035" s="178">
        <v>1.1801241</v>
      </c>
      <c r="AG1035" s="177">
        <v>21435.39402</v>
      </c>
      <c r="AH1035" s="177">
        <v>12548.14644</v>
      </c>
      <c r="AI1035" s="127">
        <v>0</v>
      </c>
      <c r="AJ1035" s="127">
        <v>0</v>
      </c>
      <c r="AK1035" s="127">
        <v>0</v>
      </c>
    </row>
    <row r="1036" spans="1:37" ht="14.65" customHeight="1" x14ac:dyDescent="0.25">
      <c r="A1036" s="39"/>
      <c r="B1036" s="128">
        <v>35725802000143</v>
      </c>
      <c r="C1036" s="124" t="s">
        <v>8692</v>
      </c>
      <c r="D1036" s="121" t="s">
        <v>3274</v>
      </c>
      <c r="E1036" s="125" t="s">
        <v>8693</v>
      </c>
      <c r="F1036" s="125" t="s">
        <v>112</v>
      </c>
      <c r="G1036" s="125" t="s">
        <v>113</v>
      </c>
      <c r="H1036" s="126">
        <v>5000</v>
      </c>
      <c r="I1036" s="126">
        <v>1000</v>
      </c>
      <c r="J1036" s="126">
        <v>5000</v>
      </c>
      <c r="K1036" s="125" t="s">
        <v>210</v>
      </c>
      <c r="L1036" s="125" t="s">
        <v>3314</v>
      </c>
      <c r="M1036" s="152">
        <v>0.02</v>
      </c>
      <c r="N1036" s="127" t="s">
        <v>7768</v>
      </c>
      <c r="O1036" s="154">
        <v>43873</v>
      </c>
      <c r="P1036" s="152">
        <v>8.8560193344000004E-2</v>
      </c>
      <c r="Q1036" s="152">
        <v>0.30731154401999999</v>
      </c>
      <c r="R1036" s="152">
        <v>5.9887173440000004E-2</v>
      </c>
      <c r="S1036" s="152">
        <v>0.26250168290000003</v>
      </c>
      <c r="T1036" s="152">
        <v>0.30834421911999998</v>
      </c>
      <c r="U1036" s="152">
        <v>8.3873493774999996</v>
      </c>
      <c r="V1036" s="152">
        <v>7.5332754571000002</v>
      </c>
      <c r="W1036" s="152">
        <v>0.52246554767999998</v>
      </c>
      <c r="X1036" s="152">
        <v>1.0420757976999999</v>
      </c>
      <c r="Y1036" s="152">
        <v>0.73515963059</v>
      </c>
      <c r="Z1036" s="152">
        <v>0.33522948116000001</v>
      </c>
      <c r="AA1036" s="152">
        <v>0.30248206707000003</v>
      </c>
      <c r="AB1036" s="175">
        <v>1.6538275639E-2</v>
      </c>
      <c r="AC1036" s="174">
        <v>0.30750027797000001</v>
      </c>
      <c r="AD1036" s="152">
        <v>-0.31737255136000003</v>
      </c>
      <c r="AE1036" s="152">
        <v>-0.45264456418999999</v>
      </c>
      <c r="AF1036" s="178">
        <v>1.9542611999999999</v>
      </c>
      <c r="AG1036" s="177">
        <v>13010.598260000001</v>
      </c>
      <c r="AH1036" s="177">
        <v>1624.54348</v>
      </c>
      <c r="AI1036" s="127">
        <v>0.14348550538999999</v>
      </c>
      <c r="AJ1036" s="127">
        <v>0</v>
      </c>
      <c r="AK1036" s="127">
        <v>7.7594304044999993E-2</v>
      </c>
    </row>
    <row r="1037" spans="1:37" ht="14.65" customHeight="1" x14ac:dyDescent="0.25">
      <c r="A1037" s="39"/>
      <c r="B1037" s="128">
        <v>59127319000125</v>
      </c>
      <c r="C1037" s="124" t="s">
        <v>8694</v>
      </c>
      <c r="D1037" s="121"/>
      <c r="E1037" s="125" t="s">
        <v>8616</v>
      </c>
      <c r="F1037" s="125" t="s">
        <v>160</v>
      </c>
      <c r="G1037" s="125" t="s">
        <v>4633</v>
      </c>
      <c r="H1037" s="126">
        <v>100</v>
      </c>
      <c r="I1037" s="126">
        <v>0</v>
      </c>
      <c r="J1037" s="126">
        <v>0</v>
      </c>
      <c r="K1037" s="125" t="s">
        <v>211</v>
      </c>
      <c r="L1037" s="125" t="s">
        <v>211</v>
      </c>
      <c r="M1037" s="152">
        <v>4.5000000000000005E-3</v>
      </c>
      <c r="N1037" s="127" t="s">
        <v>44</v>
      </c>
      <c r="O1037" s="154">
        <v>45709</v>
      </c>
      <c r="P1037" s="152">
        <v>1.0333437110999998E-2</v>
      </c>
      <c r="Q1037" s="152" t="s">
        <v>44</v>
      </c>
      <c r="R1037" s="152" t="s">
        <v>44</v>
      </c>
      <c r="S1037" s="152" t="s">
        <v>44</v>
      </c>
      <c r="T1037" s="152" t="s">
        <v>44</v>
      </c>
      <c r="U1037" s="152">
        <v>0.97865806344999995</v>
      </c>
      <c r="V1037" s="152" t="s">
        <v>44</v>
      </c>
      <c r="W1037" s="152" t="s">
        <v>44</v>
      </c>
      <c r="X1037" s="152" t="s">
        <v>44</v>
      </c>
      <c r="Y1037" s="152" t="s">
        <v>44</v>
      </c>
      <c r="Z1037" s="152" t="s">
        <v>44</v>
      </c>
      <c r="AA1037" s="152">
        <v>3.5962517633999998E-4</v>
      </c>
      <c r="AB1037" s="175" t="s">
        <v>44</v>
      </c>
      <c r="AC1037" s="174">
        <v>-13.615052134000001</v>
      </c>
      <c r="AD1037" s="152">
        <v>0</v>
      </c>
      <c r="AE1037" s="152">
        <v>0</v>
      </c>
      <c r="AF1037" s="178">
        <v>1.0222216113</v>
      </c>
      <c r="AG1037" s="177">
        <v>98144.183059999996</v>
      </c>
      <c r="AH1037" s="177">
        <v>96184.634359999996</v>
      </c>
      <c r="AI1037" s="127">
        <v>6.0133477869000002E-2</v>
      </c>
      <c r="AJ1037" s="127">
        <v>0.29752851906</v>
      </c>
      <c r="AK1037" s="127">
        <v>0</v>
      </c>
    </row>
    <row r="1038" spans="1:37" ht="14.65" customHeight="1" x14ac:dyDescent="0.25">
      <c r="A1038" s="39"/>
      <c r="B1038" s="128">
        <v>52877936000107</v>
      </c>
      <c r="C1038" s="124" t="s">
        <v>8695</v>
      </c>
      <c r="D1038" s="121"/>
      <c r="E1038" s="125" t="s">
        <v>8406</v>
      </c>
      <c r="F1038" s="125" t="s">
        <v>160</v>
      </c>
      <c r="G1038" s="125" t="s">
        <v>3305</v>
      </c>
      <c r="H1038" s="126">
        <v>5000</v>
      </c>
      <c r="I1038" s="126">
        <v>5000</v>
      </c>
      <c r="J1038" s="126">
        <v>5000</v>
      </c>
      <c r="K1038" s="125" t="s">
        <v>210</v>
      </c>
      <c r="L1038" s="125" t="s">
        <v>3312</v>
      </c>
      <c r="M1038" s="152">
        <v>0.01</v>
      </c>
      <c r="N1038" s="127" t="s">
        <v>44</v>
      </c>
      <c r="O1038" s="154">
        <v>45252</v>
      </c>
      <c r="P1038" s="152">
        <v>2.3598706587999996E-2</v>
      </c>
      <c r="Q1038" s="152">
        <v>6.4571631463000004E-2</v>
      </c>
      <c r="R1038" s="152">
        <v>7.0489750289000008E-2</v>
      </c>
      <c r="S1038" s="152" t="s">
        <v>44</v>
      </c>
      <c r="T1038" s="152" t="s">
        <v>44</v>
      </c>
      <c r="U1038" s="152">
        <v>2.2349837951000002</v>
      </c>
      <c r="V1038" s="152">
        <v>1.5828754108999998</v>
      </c>
      <c r="W1038" s="152">
        <v>0.61496417138000004</v>
      </c>
      <c r="X1038" s="152" t="s">
        <v>44</v>
      </c>
      <c r="Y1038" s="152" t="s">
        <v>44</v>
      </c>
      <c r="Z1038" s="152">
        <v>4.6393364417000003E-2</v>
      </c>
      <c r="AA1038" s="152">
        <v>4.2102214139000005E-2</v>
      </c>
      <c r="AB1038" s="175">
        <v>-0.83526046673999998</v>
      </c>
      <c r="AC1038" s="174">
        <v>-0.84956512940999995</v>
      </c>
      <c r="AD1038" s="152">
        <v>-4.1681552890000001E-2</v>
      </c>
      <c r="AE1038" s="152">
        <v>-4.1681552890000001E-2</v>
      </c>
      <c r="AF1038" s="178">
        <v>1.1069699</v>
      </c>
      <c r="AG1038" s="177">
        <v>18519.89415</v>
      </c>
      <c r="AH1038" s="177">
        <v>-4899.7147299999997</v>
      </c>
      <c r="AI1038" s="127">
        <v>0.86515396871999994</v>
      </c>
      <c r="AJ1038" s="127">
        <v>9.7957536898000009E-4</v>
      </c>
      <c r="AK1038" s="127">
        <v>0</v>
      </c>
    </row>
    <row r="1039" spans="1:37" ht="14.65" customHeight="1" x14ac:dyDescent="0.25">
      <c r="A1039" s="39"/>
      <c r="B1039" s="128">
        <v>2343288000122</v>
      </c>
      <c r="C1039" s="124" t="s">
        <v>8696</v>
      </c>
      <c r="D1039" s="121" t="s">
        <v>3267</v>
      </c>
      <c r="E1039" s="125" t="s">
        <v>8697</v>
      </c>
      <c r="F1039" s="125" t="s">
        <v>112</v>
      </c>
      <c r="G1039" s="125" t="s">
        <v>113</v>
      </c>
      <c r="H1039" s="126">
        <v>100</v>
      </c>
      <c r="I1039" s="126">
        <v>0</v>
      </c>
      <c r="J1039" s="126">
        <v>100</v>
      </c>
      <c r="K1039" s="125" t="s">
        <v>212</v>
      </c>
      <c r="L1039" s="125" t="s">
        <v>219</v>
      </c>
      <c r="M1039" s="152">
        <v>8.0000000000000002E-3</v>
      </c>
      <c r="N1039" s="127" t="s">
        <v>8698</v>
      </c>
      <c r="O1039" s="154">
        <v>41414</v>
      </c>
      <c r="P1039" s="152">
        <v>8.9103217525999992E-2</v>
      </c>
      <c r="Q1039" s="152">
        <v>0.11601754851999999</v>
      </c>
      <c r="R1039" s="152">
        <v>5.6760351958999998E-2</v>
      </c>
      <c r="S1039" s="152">
        <v>0.18277657736999997</v>
      </c>
      <c r="T1039" s="152">
        <v>0.10285746723999999</v>
      </c>
      <c r="U1039" s="152">
        <v>8.4387780540000001</v>
      </c>
      <c r="V1039" s="152">
        <v>2.8439938815999999</v>
      </c>
      <c r="W1039" s="152">
        <v>0.49518664297999998</v>
      </c>
      <c r="X1039" s="152">
        <v>0.72558410128000006</v>
      </c>
      <c r="Y1039" s="152">
        <v>0.24523455584000001</v>
      </c>
      <c r="Z1039" s="152">
        <v>0.14428649212</v>
      </c>
      <c r="AA1039" s="152">
        <v>0.16810337047000001</v>
      </c>
      <c r="AB1039" s="175">
        <v>-0.29279659572</v>
      </c>
      <c r="AC1039" s="174">
        <v>0.11293583455</v>
      </c>
      <c r="AD1039" s="152">
        <v>-0.14615434838999999</v>
      </c>
      <c r="AE1039" s="152">
        <v>-0.36279482993000001</v>
      </c>
      <c r="AF1039" s="178">
        <v>119.2485186</v>
      </c>
      <c r="AG1039" s="177">
        <v>1040770.2578</v>
      </c>
      <c r="AH1039" s="177">
        <v>-63047.205479999997</v>
      </c>
      <c r="AI1039" s="127">
        <v>3.1702222209000002E-5</v>
      </c>
      <c r="AJ1039" s="127">
        <v>5.6066616333000005E-4</v>
      </c>
      <c r="AK1039" s="127">
        <v>8.751805665899999E-2</v>
      </c>
    </row>
    <row r="1040" spans="1:37" ht="14.65" customHeight="1" x14ac:dyDescent="0.25">
      <c r="A1040" s="39"/>
      <c r="B1040" s="128">
        <v>17330191000152</v>
      </c>
      <c r="C1040" s="124" t="s">
        <v>8699</v>
      </c>
      <c r="D1040" s="121"/>
      <c r="E1040" s="125" t="s">
        <v>8700</v>
      </c>
      <c r="F1040" s="125" t="s">
        <v>112</v>
      </c>
      <c r="G1040" s="125" t="s">
        <v>113</v>
      </c>
      <c r="H1040" s="126">
        <v>10000</v>
      </c>
      <c r="I1040" s="126">
        <v>10000</v>
      </c>
      <c r="J1040" s="126">
        <v>10000</v>
      </c>
      <c r="K1040" s="125" t="s">
        <v>7731</v>
      </c>
      <c r="L1040" s="125" t="s">
        <v>7732</v>
      </c>
      <c r="M1040" s="152">
        <v>2E-3</v>
      </c>
      <c r="N1040" s="127" t="s">
        <v>44</v>
      </c>
      <c r="O1040" s="154">
        <v>41359</v>
      </c>
      <c r="P1040" s="152">
        <v>0.1131118929</v>
      </c>
      <c r="Q1040" s="152">
        <v>0.2031782583</v>
      </c>
      <c r="R1040" s="152">
        <v>5.3953830115999996E-2</v>
      </c>
      <c r="S1040" s="152">
        <v>0.21840843674999999</v>
      </c>
      <c r="T1040" s="152">
        <v>5.1697057890000002E-2</v>
      </c>
      <c r="U1040" s="152">
        <v>10.712589129000001</v>
      </c>
      <c r="V1040" s="152">
        <v>4.9806062170000001</v>
      </c>
      <c r="W1040" s="152">
        <v>0.47070208497000005</v>
      </c>
      <c r="X1040" s="152">
        <v>0.8670349974699999</v>
      </c>
      <c r="Y1040" s="152">
        <v>0.12325702128999999</v>
      </c>
      <c r="Z1040" s="152">
        <v>0.17937248415999998</v>
      </c>
      <c r="AA1040" s="152">
        <v>0.20410107422999998</v>
      </c>
      <c r="AB1040" s="175">
        <v>-0.21933525033000001</v>
      </c>
      <c r="AC1040" s="174">
        <v>0.11261790406</v>
      </c>
      <c r="AD1040" s="152">
        <v>-0.23712026694999999</v>
      </c>
      <c r="AE1040" s="152">
        <v>-0.49409832612000004</v>
      </c>
      <c r="AF1040" s="178">
        <v>3.0427616300000002</v>
      </c>
      <c r="AG1040" s="177">
        <v>41185.127269999997</v>
      </c>
      <c r="AH1040" s="177">
        <v>-9358.3177899999991</v>
      </c>
      <c r="AI1040" s="127">
        <v>0</v>
      </c>
      <c r="AJ1040" s="127">
        <v>0</v>
      </c>
      <c r="AK1040" s="127">
        <v>3.2882386521999998E-2</v>
      </c>
    </row>
    <row r="1041" spans="1:37" ht="14.65" customHeight="1" x14ac:dyDescent="0.25">
      <c r="A1041" s="39"/>
      <c r="B1041" s="128">
        <v>26745153000151</v>
      </c>
      <c r="C1041" s="124" t="s">
        <v>8701</v>
      </c>
      <c r="D1041" s="121"/>
      <c r="E1041" s="125" t="s">
        <v>8700</v>
      </c>
      <c r="F1041" s="125" t="s">
        <v>112</v>
      </c>
      <c r="G1041" s="125" t="s">
        <v>113</v>
      </c>
      <c r="H1041" s="126">
        <v>10000</v>
      </c>
      <c r="I1041" s="126">
        <v>10000</v>
      </c>
      <c r="J1041" s="126">
        <v>10000</v>
      </c>
      <c r="K1041" s="125" t="s">
        <v>8702</v>
      </c>
      <c r="L1041" s="125" t="s">
        <v>3269</v>
      </c>
      <c r="M1041" s="152">
        <v>1.0500000000000001E-2</v>
      </c>
      <c r="N1041" s="127" t="s">
        <v>8703</v>
      </c>
      <c r="O1041" s="154">
        <v>42958</v>
      </c>
      <c r="P1041" s="152">
        <v>0.11213931617</v>
      </c>
      <c r="Q1041" s="152">
        <v>0.19924021514000001</v>
      </c>
      <c r="R1041" s="152">
        <v>4.2918055848999999E-2</v>
      </c>
      <c r="S1041" s="152">
        <v>0.19232985377999998</v>
      </c>
      <c r="T1041" s="152">
        <v>1.8353187816E-2</v>
      </c>
      <c r="U1041" s="152">
        <v>10.620478436000001</v>
      </c>
      <c r="V1041" s="152">
        <v>4.8840710737000004</v>
      </c>
      <c r="W1041" s="152">
        <v>0.37442417577999998</v>
      </c>
      <c r="X1041" s="152">
        <v>0.76350857488000001</v>
      </c>
      <c r="Y1041" s="152">
        <v>4.3757988436000005E-2</v>
      </c>
      <c r="Z1041" s="152">
        <v>0.17896786831</v>
      </c>
      <c r="AA1041" s="152">
        <v>0.23190801035</v>
      </c>
      <c r="AB1041" s="175">
        <v>-0.27668708875999998</v>
      </c>
      <c r="AC1041" s="174">
        <v>-2.2276717546E-2</v>
      </c>
      <c r="AD1041" s="152">
        <v>-0.23863857227000002</v>
      </c>
      <c r="AE1041" s="152">
        <v>-0.50147169633999999</v>
      </c>
      <c r="AF1041" s="178">
        <v>1.4298896299999999</v>
      </c>
      <c r="AG1041" s="177">
        <v>16334.843000000001</v>
      </c>
      <c r="AH1041" s="177">
        <v>-930.81550000000004</v>
      </c>
      <c r="AI1041" s="127">
        <v>0</v>
      </c>
      <c r="AJ1041" s="127">
        <v>0</v>
      </c>
      <c r="AK1041" s="127">
        <v>3.2883718947999997E-2</v>
      </c>
    </row>
    <row r="1042" spans="1:37" ht="14.65" customHeight="1" x14ac:dyDescent="0.25">
      <c r="A1042" s="39"/>
      <c r="B1042" s="128">
        <v>11186674000149</v>
      </c>
      <c r="C1042" s="124" t="s">
        <v>8704</v>
      </c>
      <c r="D1042" s="121" t="s">
        <v>3310</v>
      </c>
      <c r="E1042" s="125" t="s">
        <v>8705</v>
      </c>
      <c r="F1042" s="125" t="s">
        <v>112</v>
      </c>
      <c r="G1042" s="125" t="s">
        <v>113</v>
      </c>
      <c r="H1042" s="126">
        <v>1000</v>
      </c>
      <c r="I1042" s="126">
        <v>1000</v>
      </c>
      <c r="J1042" s="126">
        <v>1000</v>
      </c>
      <c r="K1042" s="125" t="s">
        <v>212</v>
      </c>
      <c r="L1042" s="125" t="s">
        <v>219</v>
      </c>
      <c r="M1042" s="152">
        <v>1.8700000000000001E-2</v>
      </c>
      <c r="N1042" s="127" t="s">
        <v>44</v>
      </c>
      <c r="O1042" s="154">
        <v>40113</v>
      </c>
      <c r="P1042" s="152">
        <v>5.7027729210000003E-2</v>
      </c>
      <c r="Q1042" s="152">
        <v>0.18314504521</v>
      </c>
      <c r="R1042" s="152">
        <v>2.4806107946000001E-2</v>
      </c>
      <c r="S1042" s="152">
        <v>0.16182892584</v>
      </c>
      <c r="T1042" s="152">
        <v>-3.3721831222999999E-3</v>
      </c>
      <c r="U1042" s="152">
        <v>5.4009761160999998</v>
      </c>
      <c r="V1042" s="152">
        <v>4.4895224441000003</v>
      </c>
      <c r="W1042" s="152">
        <v>0.21641256431</v>
      </c>
      <c r="X1042" s="152">
        <v>0.64242638420999998</v>
      </c>
      <c r="Y1042" s="152">
        <v>-8.0400174374999998E-3</v>
      </c>
      <c r="Z1042" s="152">
        <v>0.16270944309000002</v>
      </c>
      <c r="AA1042" s="152">
        <v>0.21413525731999999</v>
      </c>
      <c r="AB1042" s="175">
        <v>-0.42280481265999997</v>
      </c>
      <c r="AC1042" s="174">
        <v>-1.2199082768E-2</v>
      </c>
      <c r="AD1042" s="152">
        <v>-0.17673566098999999</v>
      </c>
      <c r="AE1042" s="152">
        <v>-0.48651477628000001</v>
      </c>
      <c r="AF1042" s="178">
        <v>2755.2344502999999</v>
      </c>
      <c r="AG1042" s="177">
        <v>43289.48977</v>
      </c>
      <c r="AH1042" s="177">
        <v>2951.6878701000001</v>
      </c>
      <c r="AI1042" s="127">
        <v>0</v>
      </c>
      <c r="AJ1042" s="127">
        <v>0</v>
      </c>
      <c r="AK1042" s="127">
        <v>0</v>
      </c>
    </row>
    <row r="1043" spans="1:37" ht="14.65" customHeight="1" x14ac:dyDescent="0.25">
      <c r="A1043" s="39"/>
      <c r="B1043" s="128">
        <v>20584638000124</v>
      </c>
      <c r="C1043" s="124" t="s">
        <v>8706</v>
      </c>
      <c r="D1043" s="121" t="s">
        <v>3268</v>
      </c>
      <c r="E1043" s="125" t="s">
        <v>8705</v>
      </c>
      <c r="F1043" s="125" t="s">
        <v>160</v>
      </c>
      <c r="G1043" s="125" t="s">
        <v>3305</v>
      </c>
      <c r="H1043" s="126">
        <v>100</v>
      </c>
      <c r="I1043" s="126">
        <v>100</v>
      </c>
      <c r="J1043" s="126">
        <v>100</v>
      </c>
      <c r="K1043" s="125" t="s">
        <v>210</v>
      </c>
      <c r="L1043" s="125" t="s">
        <v>3312</v>
      </c>
      <c r="M1043" s="152">
        <v>7.4999999999999997E-3</v>
      </c>
      <c r="N1043" s="127" t="s">
        <v>44</v>
      </c>
      <c r="O1043" s="154">
        <v>42319</v>
      </c>
      <c r="P1043" s="152">
        <v>9.1952247440000006E-3</v>
      </c>
      <c r="Q1043" s="152">
        <v>3.9314536402999999E-2</v>
      </c>
      <c r="R1043" s="152">
        <v>0.11054492832</v>
      </c>
      <c r="S1043" s="152">
        <v>0.28650127205999998</v>
      </c>
      <c r="T1043" s="152">
        <v>0.40230466923000002</v>
      </c>
      <c r="U1043" s="152">
        <v>0.87086036762000008</v>
      </c>
      <c r="V1043" s="152">
        <v>0.96373611065999998</v>
      </c>
      <c r="W1043" s="152">
        <v>0.96441213035999995</v>
      </c>
      <c r="X1043" s="152">
        <v>1.1373490575</v>
      </c>
      <c r="Y1043" s="152">
        <v>0.95918176398999999</v>
      </c>
      <c r="Z1043" s="152">
        <v>1.8835364499000001E-2</v>
      </c>
      <c r="AA1043" s="152">
        <v>1.7179824930999999E-2</v>
      </c>
      <c r="AB1043" s="175">
        <v>-0.15073092470999999</v>
      </c>
      <c r="AC1043" s="174">
        <v>-0.35363262818000002</v>
      </c>
      <c r="AD1043" s="152">
        <v>-7.9806122619999996E-3</v>
      </c>
      <c r="AE1043" s="152">
        <v>-6.3606502693E-2</v>
      </c>
      <c r="AF1043" s="178">
        <v>2135.9972188000002</v>
      </c>
      <c r="AG1043" s="177">
        <v>14884.50713</v>
      </c>
      <c r="AH1043" s="177">
        <v>-3297.7705099999998</v>
      </c>
      <c r="AI1043" s="127">
        <v>0.90876427092000001</v>
      </c>
      <c r="AJ1043" s="127">
        <v>0</v>
      </c>
      <c r="AK1043" s="127">
        <v>0</v>
      </c>
    </row>
    <row r="1044" spans="1:37" ht="14.65" customHeight="1" x14ac:dyDescent="0.25">
      <c r="A1044" s="39"/>
      <c r="B1044" s="128">
        <v>48908570000100</v>
      </c>
      <c r="C1044" s="124" t="s">
        <v>8707</v>
      </c>
      <c r="D1044" s="121"/>
      <c r="E1044" s="125" t="s">
        <v>8705</v>
      </c>
      <c r="F1044" s="125" t="s">
        <v>160</v>
      </c>
      <c r="G1044" s="125" t="s">
        <v>6163</v>
      </c>
      <c r="H1044" s="126" t="s">
        <v>44</v>
      </c>
      <c r="I1044" s="126" t="s">
        <v>44</v>
      </c>
      <c r="J1044" s="126" t="s">
        <v>44</v>
      </c>
      <c r="K1044" s="125" t="s">
        <v>211</v>
      </c>
      <c r="L1044" s="125" t="s">
        <v>211</v>
      </c>
      <c r="M1044" s="152">
        <v>2E-3</v>
      </c>
      <c r="N1044" s="127" t="s">
        <v>44</v>
      </c>
      <c r="O1044" s="154">
        <v>44921</v>
      </c>
      <c r="P1044" s="152">
        <v>1.04735491E-2</v>
      </c>
      <c r="Q1044" s="152">
        <v>4.0784619574000001E-2</v>
      </c>
      <c r="R1044" s="152">
        <v>0.11618879094000001</v>
      </c>
      <c r="S1044" s="152">
        <v>0.25880605358000003</v>
      </c>
      <c r="T1044" s="152" t="s">
        <v>44</v>
      </c>
      <c r="U1044" s="152">
        <v>0.99192777488999995</v>
      </c>
      <c r="V1044" s="152">
        <v>0.99977296538999993</v>
      </c>
      <c r="W1044" s="152">
        <v>1.0136501158</v>
      </c>
      <c r="X1044" s="152">
        <v>1.0274049360999999</v>
      </c>
      <c r="Y1044" s="152" t="s">
        <v>44</v>
      </c>
      <c r="Z1044" s="152">
        <v>9.2674057675000009E-4</v>
      </c>
      <c r="AA1044" s="152">
        <v>1.4465608008E-3</v>
      </c>
      <c r="AB1044" s="175">
        <v>1.9819078876</v>
      </c>
      <c r="AC1044" s="174">
        <v>1.9291788088999999</v>
      </c>
      <c r="AD1044" s="152">
        <v>0</v>
      </c>
      <c r="AE1044" s="152">
        <v>-4.2997350765E-4</v>
      </c>
      <c r="AF1044" s="178">
        <v>131.47369527999999</v>
      </c>
      <c r="AG1044" s="177">
        <v>235166.73658999999</v>
      </c>
      <c r="AH1044" s="177">
        <v>72618.782170000006</v>
      </c>
      <c r="AI1044" s="127">
        <v>0</v>
      </c>
      <c r="AJ1044" s="127">
        <v>0.17622829398000001</v>
      </c>
      <c r="AK1044" s="127">
        <v>0</v>
      </c>
    </row>
    <row r="1045" spans="1:37" ht="14.65" customHeight="1" x14ac:dyDescent="0.25">
      <c r="A1045" s="39"/>
      <c r="B1045" s="128">
        <v>17301236000160</v>
      </c>
      <c r="C1045" s="124" t="s">
        <v>8708</v>
      </c>
      <c r="D1045" s="121"/>
      <c r="E1045" s="125" t="s">
        <v>8709</v>
      </c>
      <c r="F1045" s="125" t="s">
        <v>112</v>
      </c>
      <c r="G1045" s="125" t="s">
        <v>4570</v>
      </c>
      <c r="H1045" s="126" t="s">
        <v>44</v>
      </c>
      <c r="I1045" s="126" t="s">
        <v>44</v>
      </c>
      <c r="J1045" s="126" t="s">
        <v>44</v>
      </c>
      <c r="K1045" s="125" t="s">
        <v>218</v>
      </c>
      <c r="L1045" s="125" t="s">
        <v>217</v>
      </c>
      <c r="M1045" s="152">
        <v>2.5000000000000001E-2</v>
      </c>
      <c r="N1045" s="127" t="s">
        <v>44</v>
      </c>
      <c r="O1045" s="154">
        <v>41367</v>
      </c>
      <c r="P1045" s="152">
        <v>0.10515738699</v>
      </c>
      <c r="Q1045" s="152">
        <v>0.18789336034000001</v>
      </c>
      <c r="R1045" s="152">
        <v>7.7993325574000003E-2</v>
      </c>
      <c r="S1045" s="152">
        <v>0.33865538817000002</v>
      </c>
      <c r="T1045" s="152">
        <v>0.25724157836</v>
      </c>
      <c r="U1045" s="152">
        <v>9.9592346296000009</v>
      </c>
      <c r="V1045" s="152">
        <v>4.6059201731000003</v>
      </c>
      <c r="W1045" s="152">
        <v>0.68042659589999999</v>
      </c>
      <c r="X1045" s="152">
        <v>1.3443897954999999</v>
      </c>
      <c r="Y1045" s="152">
        <v>0.61331982891000003</v>
      </c>
      <c r="Z1045" s="152">
        <v>0.15724527182</v>
      </c>
      <c r="AA1045" s="152">
        <v>0.18903545266999999</v>
      </c>
      <c r="AB1045" s="175">
        <v>-0.13343341298</v>
      </c>
      <c r="AC1045" s="174">
        <v>9.1987842217000002E-2</v>
      </c>
      <c r="AD1045" s="152">
        <v>-0.17956073055000002</v>
      </c>
      <c r="AE1045" s="152">
        <v>-0.44890244832999998</v>
      </c>
      <c r="AF1045" s="178">
        <v>294.78596620000002</v>
      </c>
      <c r="AG1045" s="177">
        <v>53806.181530000002</v>
      </c>
      <c r="AH1045" s="177">
        <v>-8474.5410200000006</v>
      </c>
      <c r="AI1045" s="127">
        <v>6.0396141353999998E-3</v>
      </c>
      <c r="AJ1045" s="127">
        <v>0</v>
      </c>
      <c r="AK1045" s="127">
        <v>0.12837540660999999</v>
      </c>
    </row>
    <row r="1046" spans="1:37" ht="14.65" customHeight="1" x14ac:dyDescent="0.25">
      <c r="A1046" s="39"/>
      <c r="B1046" s="128">
        <v>58213594000107</v>
      </c>
      <c r="C1046" s="124" t="s">
        <v>8710</v>
      </c>
      <c r="D1046" s="121"/>
      <c r="E1046" s="125" t="s">
        <v>8711</v>
      </c>
      <c r="F1046" s="125" t="s">
        <v>160</v>
      </c>
      <c r="G1046" s="125" t="s">
        <v>3305</v>
      </c>
      <c r="H1046" s="126">
        <v>10000</v>
      </c>
      <c r="I1046" s="126">
        <v>1</v>
      </c>
      <c r="J1046" s="126">
        <v>10000</v>
      </c>
      <c r="K1046" s="125" t="s">
        <v>212</v>
      </c>
      <c r="L1046" s="125" t="s">
        <v>219</v>
      </c>
      <c r="M1046" s="152">
        <v>6.9999999999999993E-3</v>
      </c>
      <c r="N1046" s="127" t="s">
        <v>44</v>
      </c>
      <c r="O1046" s="154">
        <v>45636</v>
      </c>
      <c r="P1046" s="152">
        <v>1.0942237173E-2</v>
      </c>
      <c r="Q1046" s="152">
        <v>4.2786415335000001E-2</v>
      </c>
      <c r="R1046" s="152" t="s">
        <v>44</v>
      </c>
      <c r="S1046" s="152" t="s">
        <v>44</v>
      </c>
      <c r="T1046" s="152" t="s">
        <v>44</v>
      </c>
      <c r="U1046" s="152">
        <v>1.0363162350000001</v>
      </c>
      <c r="V1046" s="152">
        <v>1.0488439461999999</v>
      </c>
      <c r="W1046" s="152" t="s">
        <v>44</v>
      </c>
      <c r="X1046" s="152" t="s">
        <v>44</v>
      </c>
      <c r="Y1046" s="152" t="s">
        <v>44</v>
      </c>
      <c r="Z1046" s="152" t="s">
        <v>44</v>
      </c>
      <c r="AA1046" s="152">
        <v>7.8471735109000001E-3</v>
      </c>
      <c r="AB1046" s="175" t="s">
        <v>44</v>
      </c>
      <c r="AC1046" s="174">
        <v>1.5664749952999999</v>
      </c>
      <c r="AD1046" s="152">
        <v>-2.5062957319000002E-3</v>
      </c>
      <c r="AE1046" s="152">
        <v>-2.5062957319000002E-3</v>
      </c>
      <c r="AF1046" s="178">
        <v>1.0522324413999999</v>
      </c>
      <c r="AG1046" s="177">
        <v>130071.90324</v>
      </c>
      <c r="AH1046" s="177">
        <v>126918.38980999999</v>
      </c>
      <c r="AI1046" s="127">
        <v>9.288685347999999E-2</v>
      </c>
      <c r="AJ1046" s="127">
        <v>0.58858958395000005</v>
      </c>
      <c r="AK1046" s="127">
        <v>0</v>
      </c>
    </row>
    <row r="1047" spans="1:37" ht="14.65" customHeight="1" x14ac:dyDescent="0.25">
      <c r="A1047" s="39"/>
      <c r="B1047" s="128">
        <v>21613158000107</v>
      </c>
      <c r="C1047" s="124" t="s">
        <v>8712</v>
      </c>
      <c r="D1047" s="121"/>
      <c r="E1047" s="125" t="s">
        <v>8406</v>
      </c>
      <c r="F1047" s="125" t="s">
        <v>160</v>
      </c>
      <c r="G1047" s="125" t="s">
        <v>3301</v>
      </c>
      <c r="H1047" s="126" t="s">
        <v>44</v>
      </c>
      <c r="I1047" s="126" t="s">
        <v>44</v>
      </c>
      <c r="J1047" s="126" t="s">
        <v>44</v>
      </c>
      <c r="K1047" s="125" t="s">
        <v>211</v>
      </c>
      <c r="L1047" s="125" t="s">
        <v>212</v>
      </c>
      <c r="M1047" s="152">
        <v>1.5E-3</v>
      </c>
      <c r="N1047" s="127" t="s">
        <v>44</v>
      </c>
      <c r="O1047" s="154">
        <v>42172</v>
      </c>
      <c r="P1047" s="152">
        <v>1.1409087412E-2</v>
      </c>
      <c r="Q1047" s="152">
        <v>5.2259506524999999E-2</v>
      </c>
      <c r="R1047" s="152">
        <v>0.12758064598000002</v>
      </c>
      <c r="S1047" s="152">
        <v>0.28527731717999999</v>
      </c>
      <c r="T1047" s="152">
        <v>0.44074140845000004</v>
      </c>
      <c r="U1047" s="152">
        <v>1.0805306377999999</v>
      </c>
      <c r="V1047" s="152">
        <v>1.2810623797</v>
      </c>
      <c r="W1047" s="152">
        <v>1.1130345321999999</v>
      </c>
      <c r="X1047" s="152">
        <v>1.1324902172</v>
      </c>
      <c r="Y1047" s="152">
        <v>1.0508233036999999</v>
      </c>
      <c r="Z1047" s="152">
        <v>8.7152741421000005E-3</v>
      </c>
      <c r="AA1047" s="152">
        <v>7.0174699982000002E-3</v>
      </c>
      <c r="AB1047" s="175">
        <v>1.3490686107000001</v>
      </c>
      <c r="AC1047" s="174">
        <v>0.39020716863999999</v>
      </c>
      <c r="AD1047" s="152">
        <v>-2.1883056661999999E-3</v>
      </c>
      <c r="AE1047" s="152">
        <v>-2.4830886674000002E-2</v>
      </c>
      <c r="AF1047" s="178">
        <v>2448.6765292999999</v>
      </c>
      <c r="AG1047" s="177">
        <v>151976.6686</v>
      </c>
      <c r="AH1047" s="177">
        <v>-34038.3966</v>
      </c>
      <c r="AI1047" s="127">
        <v>0.63190566343999999</v>
      </c>
      <c r="AJ1047" s="127">
        <v>8.7062835699000002E-2</v>
      </c>
      <c r="AK1047" s="127">
        <v>8.1778125739000007E-2</v>
      </c>
    </row>
    <row r="1048" spans="1:37" ht="14.65" customHeight="1" x14ac:dyDescent="0.25">
      <c r="A1048" s="39"/>
      <c r="B1048" s="128">
        <v>18516679000131</v>
      </c>
      <c r="C1048" s="124" t="s">
        <v>8713</v>
      </c>
      <c r="D1048" s="121"/>
      <c r="E1048" s="125" t="s">
        <v>8714</v>
      </c>
      <c r="F1048" s="125" t="s">
        <v>112</v>
      </c>
      <c r="G1048" s="125" t="s">
        <v>4570</v>
      </c>
      <c r="H1048" s="126">
        <v>50000</v>
      </c>
      <c r="I1048" s="126">
        <v>10000</v>
      </c>
      <c r="J1048" s="126">
        <v>10000</v>
      </c>
      <c r="K1048" s="125" t="s">
        <v>7731</v>
      </c>
      <c r="L1048" s="125" t="s">
        <v>7732</v>
      </c>
      <c r="M1048" s="152">
        <v>0.02</v>
      </c>
      <c r="N1048" s="127" t="s">
        <v>44</v>
      </c>
      <c r="O1048" s="154">
        <v>41597</v>
      </c>
      <c r="P1048" s="152">
        <v>7.0457743094999993E-4</v>
      </c>
      <c r="Q1048" s="152">
        <v>-0.10677625514000001</v>
      </c>
      <c r="R1048" s="152">
        <v>0.1191991498</v>
      </c>
      <c r="S1048" s="152">
        <v>0.43541689511000004</v>
      </c>
      <c r="T1048" s="152">
        <v>0.46577293249000001</v>
      </c>
      <c r="U1048" s="152">
        <v>6.6729044436000001E-2</v>
      </c>
      <c r="V1048" s="152">
        <v>-2.6174576188999996</v>
      </c>
      <c r="W1048" s="152">
        <v>1.0399129815000001</v>
      </c>
      <c r="X1048" s="152">
        <v>1.7285123787000001</v>
      </c>
      <c r="Y1048" s="152">
        <v>1.1105038971000001</v>
      </c>
      <c r="Z1048" s="152">
        <v>0.13246739856</v>
      </c>
      <c r="AA1048" s="152">
        <v>0.15960546755999999</v>
      </c>
      <c r="AB1048" s="175">
        <v>9.7929345808000001E-2</v>
      </c>
      <c r="AC1048" s="174">
        <v>0.19254882173000001</v>
      </c>
      <c r="AD1048" s="152">
        <v>-0.15192438599000002</v>
      </c>
      <c r="AE1048" s="152">
        <v>-0.24549364313000002</v>
      </c>
      <c r="AF1048" s="178">
        <v>3.4467607999999998</v>
      </c>
      <c r="AG1048" s="177">
        <v>692282.80782999995</v>
      </c>
      <c r="AH1048" s="177">
        <v>111473.61678</v>
      </c>
      <c r="AI1048" s="127">
        <v>8.4035754379999995E-4</v>
      </c>
      <c r="AJ1048" s="127">
        <v>0</v>
      </c>
      <c r="AK1048" s="127">
        <v>0.13435802582</v>
      </c>
    </row>
    <row r="1049" spans="1:37" ht="14.65" customHeight="1" x14ac:dyDescent="0.25">
      <c r="A1049" s="39"/>
      <c r="B1049" s="128">
        <v>41373588000106</v>
      </c>
      <c r="C1049" s="124" t="s">
        <v>8715</v>
      </c>
      <c r="D1049" s="121"/>
      <c r="E1049" s="125" t="s">
        <v>8406</v>
      </c>
      <c r="F1049" s="125" t="s">
        <v>112</v>
      </c>
      <c r="G1049" s="125" t="s">
        <v>4570</v>
      </c>
      <c r="H1049" s="126">
        <v>1000</v>
      </c>
      <c r="I1049" s="126">
        <v>1000</v>
      </c>
      <c r="J1049" s="126">
        <v>1000</v>
      </c>
      <c r="K1049" s="125" t="s">
        <v>212</v>
      </c>
      <c r="L1049" s="125" t="s">
        <v>3251</v>
      </c>
      <c r="M1049" s="152">
        <v>0.01</v>
      </c>
      <c r="N1049" s="127" t="s">
        <v>44</v>
      </c>
      <c r="O1049" s="154">
        <v>44314</v>
      </c>
      <c r="P1049" s="152">
        <v>1.9757901208999999E-2</v>
      </c>
      <c r="Q1049" s="152">
        <v>9.0708669159000003E-3</v>
      </c>
      <c r="R1049" s="152">
        <v>3.6981713692999997E-2</v>
      </c>
      <c r="S1049" s="152">
        <v>0.17236005189</v>
      </c>
      <c r="T1049" s="152">
        <v>0.30645725448</v>
      </c>
      <c r="U1049" s="152">
        <v>1.8712292074999999</v>
      </c>
      <c r="V1049" s="152">
        <v>0.22235851675999999</v>
      </c>
      <c r="W1049" s="152">
        <v>0.32263455075000003</v>
      </c>
      <c r="X1049" s="152">
        <v>0.68423271268999997</v>
      </c>
      <c r="Y1049" s="152">
        <v>0.7306606967899999</v>
      </c>
      <c r="Z1049" s="152">
        <v>0.15525324015</v>
      </c>
      <c r="AA1049" s="152">
        <v>0.16391251221</v>
      </c>
      <c r="AB1049" s="175">
        <v>-0.3775558658</v>
      </c>
      <c r="AC1049" s="174">
        <v>-0.21471514153999999</v>
      </c>
      <c r="AD1049" s="152">
        <v>-0.14478511322999998</v>
      </c>
      <c r="AE1049" s="152">
        <v>-0.27680376535000001</v>
      </c>
      <c r="AF1049" s="178">
        <v>1.2493928999999999</v>
      </c>
      <c r="AG1049" s="177">
        <v>18273.038809999998</v>
      </c>
      <c r="AH1049" s="177">
        <v>-3125.1785300000001</v>
      </c>
      <c r="AI1049" s="127">
        <v>0</v>
      </c>
      <c r="AJ1049" s="127">
        <v>0</v>
      </c>
      <c r="AK1049" s="127">
        <v>0.94780295887999999</v>
      </c>
    </row>
    <row r="1050" spans="1:37" ht="14.65" customHeight="1" x14ac:dyDescent="0.25">
      <c r="A1050" s="39"/>
      <c r="B1050" s="128">
        <v>51204349000186</v>
      </c>
      <c r="C1050" s="124" t="s">
        <v>8716</v>
      </c>
      <c r="D1050" s="121"/>
      <c r="E1050" s="125" t="s">
        <v>8717</v>
      </c>
      <c r="F1050" s="125" t="s">
        <v>112</v>
      </c>
      <c r="G1050" s="125" t="s">
        <v>113</v>
      </c>
      <c r="H1050" s="126">
        <v>100000</v>
      </c>
      <c r="I1050" s="126">
        <v>50000</v>
      </c>
      <c r="J1050" s="126">
        <v>100000</v>
      </c>
      <c r="K1050" s="125" t="s">
        <v>8718</v>
      </c>
      <c r="L1050" s="125" t="s">
        <v>8719</v>
      </c>
      <c r="M1050" s="152">
        <v>1.8500000000000003E-2</v>
      </c>
      <c r="N1050" s="127" t="s">
        <v>44</v>
      </c>
      <c r="O1050" s="154">
        <v>45119</v>
      </c>
      <c r="P1050" s="152">
        <v>4.7798080811999995E-2</v>
      </c>
      <c r="Q1050" s="152">
        <v>0.11104862212000001</v>
      </c>
      <c r="R1050" s="152">
        <v>4.3569337706000001E-2</v>
      </c>
      <c r="S1050" s="152" t="s">
        <v>44</v>
      </c>
      <c r="T1050" s="152" t="s">
        <v>44</v>
      </c>
      <c r="U1050" s="152">
        <v>4.5268555567000002</v>
      </c>
      <c r="V1050" s="152">
        <v>2.7221882023999999</v>
      </c>
      <c r="W1050" s="152">
        <v>0.38010606576999995</v>
      </c>
      <c r="X1050" s="152" t="s">
        <v>44</v>
      </c>
      <c r="Y1050" s="152" t="s">
        <v>44</v>
      </c>
      <c r="Z1050" s="152">
        <v>0.16449389743000001</v>
      </c>
      <c r="AA1050" s="152">
        <v>0.17410551279</v>
      </c>
      <c r="AB1050" s="175">
        <v>-0.31149612918000003</v>
      </c>
      <c r="AC1050" s="174">
        <v>-0.87752994910000004</v>
      </c>
      <c r="AD1050" s="152">
        <v>-0.12789087749</v>
      </c>
      <c r="AE1050" s="152">
        <v>-0.25137849126</v>
      </c>
      <c r="AF1050" s="178">
        <v>0.88267379999999995</v>
      </c>
      <c r="AG1050" s="177">
        <v>16701.459559999999</v>
      </c>
      <c r="AH1050" s="177">
        <v>-3947.0223599999999</v>
      </c>
      <c r="AI1050" s="127">
        <v>0</v>
      </c>
      <c r="AJ1050" s="127">
        <v>0</v>
      </c>
      <c r="AK1050" s="127">
        <v>0</v>
      </c>
    </row>
    <row r="1051" spans="1:37" ht="14.65" customHeight="1" x14ac:dyDescent="0.25">
      <c r="A1051" s="39"/>
      <c r="B1051" s="128">
        <v>49981716000106</v>
      </c>
      <c r="C1051" s="124" t="s">
        <v>8720</v>
      </c>
      <c r="D1051" s="121"/>
      <c r="E1051" s="125" t="s">
        <v>8721</v>
      </c>
      <c r="F1051" s="125" t="s">
        <v>160</v>
      </c>
      <c r="G1051" s="125" t="s">
        <v>3305</v>
      </c>
      <c r="H1051" s="126">
        <v>100</v>
      </c>
      <c r="I1051" s="126">
        <v>100</v>
      </c>
      <c r="J1051" s="126">
        <v>100</v>
      </c>
      <c r="K1051" s="125" t="s">
        <v>7720</v>
      </c>
      <c r="L1051" s="125" t="s">
        <v>216</v>
      </c>
      <c r="M1051" s="152">
        <v>4.0000000000000001E-3</v>
      </c>
      <c r="N1051" s="127" t="s">
        <v>44</v>
      </c>
      <c r="O1051" s="154">
        <v>45016</v>
      </c>
      <c r="P1051" s="152">
        <v>1.1430972429999998E-2</v>
      </c>
      <c r="Q1051" s="152">
        <v>4.3329973469999998E-2</v>
      </c>
      <c r="R1051" s="152">
        <v>0.13195576685000002</v>
      </c>
      <c r="S1051" s="152">
        <v>0.30285608692999999</v>
      </c>
      <c r="T1051" s="152" t="s">
        <v>44</v>
      </c>
      <c r="U1051" s="152">
        <v>1.0826033218</v>
      </c>
      <c r="V1051" s="152">
        <v>1.0621684478</v>
      </c>
      <c r="W1051" s="152">
        <v>1.1512038060000001</v>
      </c>
      <c r="X1051" s="152">
        <v>1.2022741908000001</v>
      </c>
      <c r="Y1051" s="152" t="s">
        <v>44</v>
      </c>
      <c r="Z1051" s="152">
        <v>4.2309418681000001E-3</v>
      </c>
      <c r="AA1051" s="152">
        <v>4.9023130614999997E-3</v>
      </c>
      <c r="AB1051" s="175">
        <v>3.6767802189999998</v>
      </c>
      <c r="AC1051" s="174">
        <v>4.4431925635000002</v>
      </c>
      <c r="AD1051" s="152">
        <v>-5.7983867766E-4</v>
      </c>
      <c r="AE1051" s="152">
        <v>-5.7983867766E-4</v>
      </c>
      <c r="AF1051" s="178">
        <v>1.3205705000000001</v>
      </c>
      <c r="AG1051" s="177">
        <v>68768.109989999997</v>
      </c>
      <c r="AH1051" s="177">
        <v>-29093.339</v>
      </c>
      <c r="AI1051" s="127">
        <v>0</v>
      </c>
      <c r="AJ1051" s="127">
        <v>0.52489765554000001</v>
      </c>
      <c r="AK1051" s="127">
        <v>0</v>
      </c>
    </row>
    <row r="1052" spans="1:37" ht="14.65" customHeight="1" x14ac:dyDescent="0.25">
      <c r="A1052" s="39"/>
      <c r="B1052" s="128">
        <v>38971922000119</v>
      </c>
      <c r="C1052" s="124" t="s">
        <v>8722</v>
      </c>
      <c r="D1052" s="121"/>
      <c r="E1052" s="125" t="s">
        <v>8425</v>
      </c>
      <c r="F1052" s="125" t="s">
        <v>112</v>
      </c>
      <c r="G1052" s="125" t="s">
        <v>113</v>
      </c>
      <c r="H1052" s="126" t="s">
        <v>44</v>
      </c>
      <c r="I1052" s="126" t="s">
        <v>44</v>
      </c>
      <c r="J1052" s="126" t="s">
        <v>44</v>
      </c>
      <c r="K1052" s="125" t="s">
        <v>218</v>
      </c>
      <c r="L1052" s="125" t="s">
        <v>217</v>
      </c>
      <c r="M1052" s="152">
        <v>5.5000000000000005E-3</v>
      </c>
      <c r="N1052" s="127" t="s">
        <v>44</v>
      </c>
      <c r="O1052" s="154">
        <v>44412</v>
      </c>
      <c r="P1052" s="152">
        <v>0.10651837518000001</v>
      </c>
      <c r="Q1052" s="152">
        <v>0.19874515120000003</v>
      </c>
      <c r="R1052" s="152">
        <v>5.6462799706000003E-2</v>
      </c>
      <c r="S1052" s="152">
        <v>0.26786043644000002</v>
      </c>
      <c r="T1052" s="152">
        <v>0.13711749384999999</v>
      </c>
      <c r="U1052" s="152">
        <v>10.088130954</v>
      </c>
      <c r="V1052" s="152">
        <v>4.8719353336999998</v>
      </c>
      <c r="W1052" s="152">
        <v>0.49259074820000004</v>
      </c>
      <c r="X1052" s="152">
        <v>1.0633489084999999</v>
      </c>
      <c r="Y1052" s="152">
        <v>0.32691790498000001</v>
      </c>
      <c r="Z1052" s="152">
        <v>0.17472107220000002</v>
      </c>
      <c r="AA1052" s="152">
        <v>0.19100466896000001</v>
      </c>
      <c r="AB1052" s="175">
        <v>-0.21647645179</v>
      </c>
      <c r="AC1052" s="174">
        <v>-0.66312574987999995</v>
      </c>
      <c r="AD1052" s="152">
        <v>-0.21139029814000002</v>
      </c>
      <c r="AE1052" s="152">
        <v>-0.37926541093999999</v>
      </c>
      <c r="AF1052" s="178">
        <v>0.85101099999999996</v>
      </c>
      <c r="AG1052" s="177">
        <v>31647.982339999999</v>
      </c>
      <c r="AH1052" s="177">
        <v>-10220.557129999999</v>
      </c>
      <c r="AI1052" s="127">
        <v>2.6765910479000001E-8</v>
      </c>
      <c r="AJ1052" s="127">
        <v>7.9145437905999997E-5</v>
      </c>
      <c r="AK1052" s="127">
        <v>0.14386498037000001</v>
      </c>
    </row>
    <row r="1053" spans="1:37" ht="14.65" customHeight="1" x14ac:dyDescent="0.25">
      <c r="A1053" s="39"/>
      <c r="B1053" s="128">
        <v>42887856000170</v>
      </c>
      <c r="C1053" s="124" t="s">
        <v>8723</v>
      </c>
      <c r="D1053" s="121"/>
      <c r="E1053" s="125" t="s">
        <v>8724</v>
      </c>
      <c r="F1053" s="125" t="s">
        <v>160</v>
      </c>
      <c r="G1053" s="125" t="s">
        <v>3305</v>
      </c>
      <c r="H1053" s="126">
        <v>100</v>
      </c>
      <c r="I1053" s="126">
        <v>100</v>
      </c>
      <c r="J1053" s="126">
        <v>100</v>
      </c>
      <c r="K1053" s="125" t="s">
        <v>211</v>
      </c>
      <c r="L1053" s="125" t="s">
        <v>212</v>
      </c>
      <c r="M1053" s="152">
        <v>3.0000000000000001E-3</v>
      </c>
      <c r="N1053" s="127" t="s">
        <v>44</v>
      </c>
      <c r="O1053" s="154">
        <v>44432</v>
      </c>
      <c r="P1053" s="152">
        <v>1.0615958013999999E-2</v>
      </c>
      <c r="Q1053" s="152">
        <v>4.1979875928999995E-2</v>
      </c>
      <c r="R1053" s="152">
        <v>0.12155518343000001</v>
      </c>
      <c r="S1053" s="152">
        <v>0.27441681950000002</v>
      </c>
      <c r="T1053" s="152">
        <v>0.42942236704000003</v>
      </c>
      <c r="U1053" s="152">
        <v>1.0054150231000001</v>
      </c>
      <c r="V1053" s="152">
        <v>1.0290728584</v>
      </c>
      <c r="W1053" s="152">
        <v>1.0604674061999999</v>
      </c>
      <c r="X1053" s="152">
        <v>1.0893763534000001</v>
      </c>
      <c r="Y1053" s="152">
        <v>1.0238362489999999</v>
      </c>
      <c r="Z1053" s="152">
        <v>1.0646441738E-3</v>
      </c>
      <c r="AA1053" s="152">
        <v>7.0960949615000001E-3</v>
      </c>
      <c r="AB1053" s="175">
        <v>6.4654836056000002</v>
      </c>
      <c r="AC1053" s="174">
        <v>0.73553203184000004</v>
      </c>
      <c r="AD1053" s="152">
        <v>0</v>
      </c>
      <c r="AE1053" s="152">
        <v>-1.5961887374999997E-2</v>
      </c>
      <c r="AF1053" s="178">
        <v>1.5299620899999999</v>
      </c>
      <c r="AG1053" s="177">
        <v>334299.92926</v>
      </c>
      <c r="AH1053" s="177">
        <v>96456.946190000002</v>
      </c>
      <c r="AI1053" s="127">
        <v>3.2522379990000003E-2</v>
      </c>
      <c r="AJ1053" s="127">
        <v>0</v>
      </c>
      <c r="AK1053" s="127">
        <v>0</v>
      </c>
    </row>
    <row r="1054" spans="1:37" ht="14.65" customHeight="1" x14ac:dyDescent="0.25">
      <c r="A1054" s="39"/>
      <c r="B1054" s="128">
        <v>56365169000108</v>
      </c>
      <c r="C1054" s="124" t="s">
        <v>8725</v>
      </c>
      <c r="D1054" s="121"/>
      <c r="E1054" s="125" t="s">
        <v>8724</v>
      </c>
      <c r="F1054" s="125" t="s">
        <v>160</v>
      </c>
      <c r="G1054" s="125" t="s">
        <v>3305</v>
      </c>
      <c r="H1054" s="126">
        <v>1000</v>
      </c>
      <c r="I1054" s="126">
        <v>1000</v>
      </c>
      <c r="J1054" s="126">
        <v>1000</v>
      </c>
      <c r="K1054" s="125" t="s">
        <v>210</v>
      </c>
      <c r="L1054" s="125" t="s">
        <v>3312</v>
      </c>
      <c r="M1054" s="152">
        <v>8.0000000000000002E-3</v>
      </c>
      <c r="N1054" s="127" t="s">
        <v>44</v>
      </c>
      <c r="O1054" s="154">
        <v>45520</v>
      </c>
      <c r="P1054" s="152">
        <v>1.1423809686999999E-2</v>
      </c>
      <c r="Q1054" s="152">
        <v>3.6845082602999998E-2</v>
      </c>
      <c r="R1054" s="152" t="s">
        <v>44</v>
      </c>
      <c r="S1054" s="152" t="s">
        <v>44</v>
      </c>
      <c r="T1054" s="152" t="s">
        <v>44</v>
      </c>
      <c r="U1054" s="152">
        <v>1.0819249533999999</v>
      </c>
      <c r="V1054" s="152">
        <v>0.90320120375000001</v>
      </c>
      <c r="W1054" s="152" t="s">
        <v>44</v>
      </c>
      <c r="X1054" s="152" t="s">
        <v>44</v>
      </c>
      <c r="Y1054" s="152" t="s">
        <v>44</v>
      </c>
      <c r="Z1054" s="152" t="s">
        <v>44</v>
      </c>
      <c r="AA1054" s="152">
        <v>3.2762218508999998E-2</v>
      </c>
      <c r="AB1054" s="175" t="s">
        <v>44</v>
      </c>
      <c r="AC1054" s="174">
        <v>-1.4879143769000001</v>
      </c>
      <c r="AD1054" s="152">
        <v>-1.8228241558E-2</v>
      </c>
      <c r="AE1054" s="152">
        <v>-1.8228241558E-2</v>
      </c>
      <c r="AF1054" s="178">
        <v>1.0445533</v>
      </c>
      <c r="AG1054" s="177">
        <v>56867.973760000001</v>
      </c>
      <c r="AH1054" s="177">
        <v>9129.9361599999993</v>
      </c>
      <c r="AI1054" s="127">
        <v>0.80010014233999993</v>
      </c>
      <c r="AJ1054" s="127">
        <v>0</v>
      </c>
      <c r="AK1054" s="127">
        <v>0</v>
      </c>
    </row>
    <row r="1055" spans="1:37" ht="14.65" customHeight="1" x14ac:dyDescent="0.25">
      <c r="A1055" s="39"/>
      <c r="B1055" s="128">
        <v>18832871000137</v>
      </c>
      <c r="C1055" s="124" t="s">
        <v>8726</v>
      </c>
      <c r="D1055" s="121" t="s">
        <v>3266</v>
      </c>
      <c r="E1055" s="125" t="s">
        <v>8724</v>
      </c>
      <c r="F1055" s="125" t="s">
        <v>112</v>
      </c>
      <c r="G1055" s="125" t="s">
        <v>113</v>
      </c>
      <c r="H1055" s="126">
        <v>500</v>
      </c>
      <c r="I1055" s="126">
        <v>100</v>
      </c>
      <c r="J1055" s="126">
        <v>100</v>
      </c>
      <c r="K1055" s="125" t="s">
        <v>210</v>
      </c>
      <c r="L1055" s="125" t="s">
        <v>3314</v>
      </c>
      <c r="M1055" s="152">
        <v>0.02</v>
      </c>
      <c r="N1055" s="127" t="s">
        <v>44</v>
      </c>
      <c r="O1055" s="154">
        <v>41551</v>
      </c>
      <c r="P1055" s="152">
        <v>7.8841982784000009E-2</v>
      </c>
      <c r="Q1055" s="152">
        <v>0.15834587960000002</v>
      </c>
      <c r="R1055" s="152">
        <v>4.5349811250999995E-2</v>
      </c>
      <c r="S1055" s="152">
        <v>0.25516585021999999</v>
      </c>
      <c r="T1055" s="152">
        <v>0.22655150438999999</v>
      </c>
      <c r="U1055" s="152">
        <v>7.4669581247999997</v>
      </c>
      <c r="V1055" s="152">
        <v>3.8816085882999998</v>
      </c>
      <c r="W1055" s="152">
        <v>0.39563920973</v>
      </c>
      <c r="X1055" s="152">
        <v>1.0129541037000001</v>
      </c>
      <c r="Y1055" s="152">
        <v>0.54014802270999995</v>
      </c>
      <c r="Z1055" s="152">
        <v>0.16535099390999999</v>
      </c>
      <c r="AA1055" s="152">
        <v>0.19309429022999999</v>
      </c>
      <c r="AB1055" s="175">
        <v>-0.29973634465999999</v>
      </c>
      <c r="AC1055" s="174">
        <v>0.10090522708000001</v>
      </c>
      <c r="AD1055" s="152">
        <v>-0.16009330184000001</v>
      </c>
      <c r="AE1055" s="152">
        <v>-0.45900058808999999</v>
      </c>
      <c r="AF1055" s="178">
        <v>2.8750752400000001</v>
      </c>
      <c r="AG1055" s="177">
        <v>51023.38089</v>
      </c>
      <c r="AH1055" s="177">
        <v>-391.18033000000003</v>
      </c>
      <c r="AI1055" s="127">
        <v>0</v>
      </c>
      <c r="AJ1055" s="127">
        <v>0</v>
      </c>
      <c r="AK1055" s="127">
        <v>0</v>
      </c>
    </row>
    <row r="1056" spans="1:37" ht="14.65" customHeight="1" x14ac:dyDescent="0.25">
      <c r="A1056" s="39"/>
      <c r="B1056" s="128">
        <v>41762791000174</v>
      </c>
      <c r="C1056" s="124" t="s">
        <v>8727</v>
      </c>
      <c r="D1056" s="121"/>
      <c r="E1056" s="125" t="s">
        <v>8728</v>
      </c>
      <c r="F1056" s="125" t="s">
        <v>112</v>
      </c>
      <c r="G1056" s="125" t="s">
        <v>113</v>
      </c>
      <c r="H1056" s="126">
        <v>1000</v>
      </c>
      <c r="I1056" s="126">
        <v>0</v>
      </c>
      <c r="J1056" s="126">
        <v>0</v>
      </c>
      <c r="K1056" s="125" t="s">
        <v>219</v>
      </c>
      <c r="L1056" s="125" t="s">
        <v>7581</v>
      </c>
      <c r="M1056" s="152">
        <v>0.02</v>
      </c>
      <c r="N1056" s="127" t="s">
        <v>44</v>
      </c>
      <c r="O1056" s="154">
        <v>44385</v>
      </c>
      <c r="P1056" s="152">
        <v>4.2213725657000004E-2</v>
      </c>
      <c r="Q1056" s="152">
        <v>-2.9148110232E-2</v>
      </c>
      <c r="R1056" s="152">
        <v>8.9029230211999988E-2</v>
      </c>
      <c r="S1056" s="152">
        <v>0.18918106712999999</v>
      </c>
      <c r="T1056" s="152">
        <v>0.25230225414000002</v>
      </c>
      <c r="U1056" s="152">
        <v>3.9979730422999999</v>
      </c>
      <c r="V1056" s="152">
        <v>-0.71452162376000006</v>
      </c>
      <c r="W1056" s="152">
        <v>0.77670564247000007</v>
      </c>
      <c r="X1056" s="152">
        <v>0.75100856222000001</v>
      </c>
      <c r="Y1056" s="152">
        <v>0.60154340650999993</v>
      </c>
      <c r="Z1056" s="152">
        <v>0.11625201494000001</v>
      </c>
      <c r="AA1056" s="152">
        <v>6.5698224653999993E-2</v>
      </c>
      <c r="AB1056" s="175">
        <v>-0.14112681637999999</v>
      </c>
      <c r="AC1056" s="174">
        <v>-0.60017721011000003</v>
      </c>
      <c r="AD1056" s="152">
        <v>-0.12364268470000001</v>
      </c>
      <c r="AE1056" s="152">
        <v>-0.12364268470000001</v>
      </c>
      <c r="AF1056" s="178">
        <v>1.2856711000000001</v>
      </c>
      <c r="AG1056" s="177">
        <v>14750.37967</v>
      </c>
      <c r="AH1056" s="177">
        <v>8334.0822000000007</v>
      </c>
      <c r="AI1056" s="127">
        <v>0</v>
      </c>
      <c r="AJ1056" s="127">
        <v>0</v>
      </c>
      <c r="AK1056" s="127">
        <v>0</v>
      </c>
    </row>
    <row r="1057" spans="1:37" ht="14.65" customHeight="1" x14ac:dyDescent="0.25">
      <c r="A1057" s="39"/>
      <c r="B1057" s="128">
        <v>54410516000133</v>
      </c>
      <c r="C1057" s="124" t="s">
        <v>8729</v>
      </c>
      <c r="D1057" s="121"/>
      <c r="E1057" s="125" t="s">
        <v>8730</v>
      </c>
      <c r="F1057" s="125" t="s">
        <v>160</v>
      </c>
      <c r="G1057" s="125" t="s">
        <v>3305</v>
      </c>
      <c r="H1057" s="126">
        <v>1</v>
      </c>
      <c r="I1057" s="126">
        <v>1</v>
      </c>
      <c r="J1057" s="126">
        <v>1</v>
      </c>
      <c r="K1057" s="125" t="s">
        <v>211</v>
      </c>
      <c r="L1057" s="125" t="s">
        <v>211</v>
      </c>
      <c r="M1057" s="152">
        <v>2.5000000000000001E-3</v>
      </c>
      <c r="N1057" s="127" t="s">
        <v>44</v>
      </c>
      <c r="O1057" s="154">
        <v>45379</v>
      </c>
      <c r="P1057" s="152">
        <v>1.0437833273999999E-2</v>
      </c>
      <c r="Q1057" s="152">
        <v>4.1837665895999999E-2</v>
      </c>
      <c r="R1057" s="152">
        <v>0.11319381709</v>
      </c>
      <c r="S1057" s="152" t="s">
        <v>44</v>
      </c>
      <c r="T1057" s="152" t="s">
        <v>44</v>
      </c>
      <c r="U1057" s="152">
        <v>0.98854520424000003</v>
      </c>
      <c r="V1057" s="152">
        <v>1.0255867955</v>
      </c>
      <c r="W1057" s="152">
        <v>0.98752147156999992</v>
      </c>
      <c r="X1057" s="152" t="s">
        <v>44</v>
      </c>
      <c r="Y1057" s="152" t="s">
        <v>44</v>
      </c>
      <c r="Z1057" s="152">
        <v>1.4542266848E-3</v>
      </c>
      <c r="AA1057" s="152">
        <v>1.5047701099999999E-3</v>
      </c>
      <c r="AB1057" s="175">
        <v>-1.0576354717000001</v>
      </c>
      <c r="AC1057" s="174">
        <v>-0.68574809062999997</v>
      </c>
      <c r="AD1057" s="152">
        <v>0</v>
      </c>
      <c r="AE1057" s="152">
        <v>0</v>
      </c>
      <c r="AF1057" s="178">
        <v>1.1234293608999999</v>
      </c>
      <c r="AG1057" s="177">
        <v>92763.891449999996</v>
      </c>
      <c r="AH1057" s="177">
        <v>14252.40566</v>
      </c>
      <c r="AI1057" s="127">
        <v>0.14556119722999999</v>
      </c>
      <c r="AJ1057" s="127">
        <v>1.1296294319E-2</v>
      </c>
      <c r="AK1057" s="127">
        <v>0</v>
      </c>
    </row>
    <row r="1058" spans="1:37" ht="14.65" customHeight="1" x14ac:dyDescent="0.25">
      <c r="A1058" s="39"/>
      <c r="B1058" s="128">
        <v>58943835000165</v>
      </c>
      <c r="C1058" s="124" t="s">
        <v>8731</v>
      </c>
      <c r="D1058" s="121"/>
      <c r="E1058" s="125" t="s">
        <v>8732</v>
      </c>
      <c r="F1058" s="125" t="s">
        <v>160</v>
      </c>
      <c r="G1058" s="125" t="s">
        <v>3305</v>
      </c>
      <c r="H1058" s="126">
        <v>100</v>
      </c>
      <c r="I1058" s="126">
        <v>1</v>
      </c>
      <c r="J1058" s="126">
        <v>100</v>
      </c>
      <c r="K1058" s="125" t="s">
        <v>211</v>
      </c>
      <c r="L1058" s="125" t="s">
        <v>212</v>
      </c>
      <c r="M1058" s="152">
        <v>5.0000000000000001E-3</v>
      </c>
      <c r="N1058" s="127" t="s">
        <v>44</v>
      </c>
      <c r="O1058" s="154">
        <v>45708</v>
      </c>
      <c r="P1058" s="152">
        <v>1.0663451956000001E-2</v>
      </c>
      <c r="Q1058" s="152" t="s">
        <v>44</v>
      </c>
      <c r="R1058" s="152" t="s">
        <v>44</v>
      </c>
      <c r="S1058" s="152" t="s">
        <v>44</v>
      </c>
      <c r="T1058" s="152" t="s">
        <v>44</v>
      </c>
      <c r="U1058" s="152">
        <v>1.0099130743</v>
      </c>
      <c r="V1058" s="152" t="s">
        <v>44</v>
      </c>
      <c r="W1058" s="152" t="s">
        <v>44</v>
      </c>
      <c r="X1058" s="152" t="s">
        <v>44</v>
      </c>
      <c r="Y1058" s="152" t="s">
        <v>44</v>
      </c>
      <c r="Z1058" s="152" t="s">
        <v>44</v>
      </c>
      <c r="AA1058" s="152">
        <v>1.1565786807E-3</v>
      </c>
      <c r="AB1058" s="175" t="s">
        <v>44</v>
      </c>
      <c r="AC1058" s="174">
        <v>-5.7679854965999997</v>
      </c>
      <c r="AD1058" s="152">
        <v>0</v>
      </c>
      <c r="AE1058" s="152">
        <v>0</v>
      </c>
      <c r="AF1058" s="178">
        <v>1.02218546</v>
      </c>
      <c r="AG1058" s="177">
        <v>38529.754330000003</v>
      </c>
      <c r="AH1058" s="177">
        <v>37910.571709999997</v>
      </c>
      <c r="AI1058" s="127">
        <v>0</v>
      </c>
      <c r="AJ1058" s="127">
        <v>0.29866756693000002</v>
      </c>
      <c r="AK1058" s="127">
        <v>0</v>
      </c>
    </row>
    <row r="1059" spans="1:37" ht="14.65" customHeight="1" x14ac:dyDescent="0.25">
      <c r="A1059" s="39"/>
      <c r="B1059" s="128">
        <v>39345935000145</v>
      </c>
      <c r="C1059" s="124" t="s">
        <v>8733</v>
      </c>
      <c r="D1059" s="121"/>
      <c r="E1059" s="125" t="s">
        <v>7985</v>
      </c>
      <c r="F1059" s="125" t="s">
        <v>112</v>
      </c>
      <c r="G1059" s="125" t="s">
        <v>4570</v>
      </c>
      <c r="H1059" s="126">
        <v>5000</v>
      </c>
      <c r="I1059" s="126">
        <v>5000</v>
      </c>
      <c r="J1059" s="126">
        <v>5000</v>
      </c>
      <c r="K1059" s="125" t="s">
        <v>212</v>
      </c>
      <c r="L1059" s="125" t="s">
        <v>7742</v>
      </c>
      <c r="M1059" s="152">
        <v>0.01</v>
      </c>
      <c r="N1059" s="127" t="s">
        <v>44</v>
      </c>
      <c r="O1059" s="154">
        <v>44194</v>
      </c>
      <c r="P1059" s="152">
        <v>6.3895029036000001E-2</v>
      </c>
      <c r="Q1059" s="152">
        <v>-0.13423536304</v>
      </c>
      <c r="R1059" s="152">
        <v>0.45790121331</v>
      </c>
      <c r="S1059" s="152">
        <v>0.9519663492399999</v>
      </c>
      <c r="T1059" s="152">
        <v>0.59786861402000002</v>
      </c>
      <c r="U1059" s="152">
        <v>6.0513636181000008</v>
      </c>
      <c r="V1059" s="152">
        <v>-3.2905759174</v>
      </c>
      <c r="W1059" s="152">
        <v>3.9948054726</v>
      </c>
      <c r="X1059" s="152">
        <v>3.7791037447000004</v>
      </c>
      <c r="Y1059" s="152">
        <v>1.4254487101000002</v>
      </c>
      <c r="Z1059" s="152">
        <v>0.33341184261000001</v>
      </c>
      <c r="AA1059" s="152">
        <v>0.3837230693</v>
      </c>
      <c r="AB1059" s="175">
        <v>1.1517307577</v>
      </c>
      <c r="AC1059" s="174">
        <v>-0.19983168899000001</v>
      </c>
      <c r="AD1059" s="152">
        <v>-0.30545662771999998</v>
      </c>
      <c r="AE1059" s="152">
        <v>-0.68782945223000003</v>
      </c>
      <c r="AF1059" s="178">
        <v>0.78914720195999999</v>
      </c>
      <c r="AG1059" s="177">
        <v>12407.14064</v>
      </c>
      <c r="AH1059" s="177">
        <v>5023.4263499999997</v>
      </c>
      <c r="AI1059" s="127">
        <v>0</v>
      </c>
      <c r="AJ1059" s="127">
        <v>0</v>
      </c>
      <c r="AK1059" s="127">
        <v>0.96930797504999999</v>
      </c>
    </row>
    <row r="1060" spans="1:37" ht="14.65" customHeight="1" x14ac:dyDescent="0.25">
      <c r="A1060" s="39"/>
      <c r="B1060" s="128">
        <v>41954782000185</v>
      </c>
      <c r="C1060" s="124" t="s">
        <v>8734</v>
      </c>
      <c r="D1060" s="121"/>
      <c r="E1060" s="125" t="s">
        <v>8730</v>
      </c>
      <c r="F1060" s="125" t="s">
        <v>112</v>
      </c>
      <c r="G1060" s="125" t="s">
        <v>4570</v>
      </c>
      <c r="H1060" s="126" t="s">
        <v>44</v>
      </c>
      <c r="I1060" s="126" t="s">
        <v>44</v>
      </c>
      <c r="J1060" s="126" t="s">
        <v>44</v>
      </c>
      <c r="K1060" s="125" t="s">
        <v>210</v>
      </c>
      <c r="L1060" s="125" t="s">
        <v>3314</v>
      </c>
      <c r="M1060" s="152">
        <v>0.02</v>
      </c>
      <c r="N1060" s="127" t="s">
        <v>44</v>
      </c>
      <c r="O1060" s="154">
        <v>44364</v>
      </c>
      <c r="P1060" s="152">
        <v>-5.3579333837999996E-2</v>
      </c>
      <c r="Q1060" s="152">
        <v>-9.7805088419999991E-2</v>
      </c>
      <c r="R1060" s="152">
        <v>2.9025022901000001E-2</v>
      </c>
      <c r="S1060" s="152">
        <v>0.23090806573999997</v>
      </c>
      <c r="T1060" s="152">
        <v>0.36048027755000001</v>
      </c>
      <c r="U1060" s="152">
        <v>-5.0743858538</v>
      </c>
      <c r="V1060" s="152">
        <v>-2.3975431008000001</v>
      </c>
      <c r="W1060" s="152">
        <v>0.25321907204999999</v>
      </c>
      <c r="X1060" s="152">
        <v>0.91665586355000006</v>
      </c>
      <c r="Y1060" s="152">
        <v>0.85946332456999996</v>
      </c>
      <c r="Z1060" s="152">
        <v>0.17072855246999999</v>
      </c>
      <c r="AA1060" s="152">
        <v>0.17577978787999998</v>
      </c>
      <c r="AB1060" s="175">
        <v>-0.37457326741000002</v>
      </c>
      <c r="AC1060" s="174">
        <v>-0.21677541057999999</v>
      </c>
      <c r="AD1060" s="152">
        <v>-0.22406359590000002</v>
      </c>
      <c r="AE1060" s="152">
        <v>-0.31065308450000001</v>
      </c>
      <c r="AF1060" s="178">
        <v>1.2284155999999999</v>
      </c>
      <c r="AG1060" s="177">
        <v>30213.046310000002</v>
      </c>
      <c r="AH1060" s="177">
        <v>24135.57906</v>
      </c>
      <c r="AI1060" s="127">
        <v>0</v>
      </c>
      <c r="AJ1060" s="127">
        <v>0</v>
      </c>
      <c r="AK1060" s="127">
        <v>0.78509782517999993</v>
      </c>
    </row>
    <row r="1061" spans="1:37" ht="14.65" customHeight="1" x14ac:dyDescent="0.25">
      <c r="A1061" s="39"/>
      <c r="B1061" s="128">
        <v>55916218000182</v>
      </c>
      <c r="C1061" s="124" t="s">
        <v>8735</v>
      </c>
      <c r="D1061" s="121"/>
      <c r="E1061" s="125" t="s">
        <v>7677</v>
      </c>
      <c r="F1061" s="125" t="s">
        <v>160</v>
      </c>
      <c r="G1061" s="125" t="s">
        <v>3305</v>
      </c>
      <c r="H1061" s="126">
        <v>100</v>
      </c>
      <c r="I1061" s="126">
        <v>1</v>
      </c>
      <c r="J1061" s="126">
        <v>10</v>
      </c>
      <c r="K1061" s="125" t="s">
        <v>218</v>
      </c>
      <c r="L1061" s="125" t="s">
        <v>7571</v>
      </c>
      <c r="M1061" s="152">
        <v>5.6000000000000008E-3</v>
      </c>
      <c r="N1061" s="127" t="s">
        <v>44</v>
      </c>
      <c r="O1061" s="154">
        <v>45530</v>
      </c>
      <c r="P1061" s="152">
        <v>8.9239902717999989E-3</v>
      </c>
      <c r="Q1061" s="152">
        <v>4.3378876846000003E-2</v>
      </c>
      <c r="R1061" s="152" t="s">
        <v>44</v>
      </c>
      <c r="S1061" s="152" t="s">
        <v>44</v>
      </c>
      <c r="T1061" s="152" t="s">
        <v>44</v>
      </c>
      <c r="U1061" s="152">
        <v>0.84517232207000004</v>
      </c>
      <c r="V1061" s="152">
        <v>1.0633672397</v>
      </c>
      <c r="W1061" s="152" t="s">
        <v>44</v>
      </c>
      <c r="X1061" s="152" t="s">
        <v>44</v>
      </c>
      <c r="Y1061" s="152" t="s">
        <v>44</v>
      </c>
      <c r="Z1061" s="152" t="s">
        <v>44</v>
      </c>
      <c r="AA1061" s="152">
        <v>8.0105674736999991E-3</v>
      </c>
      <c r="AB1061" s="175" t="s">
        <v>44</v>
      </c>
      <c r="AC1061" s="174">
        <v>-0.51051845292999998</v>
      </c>
      <c r="AD1061" s="152">
        <v>-3.1440455621000001E-3</v>
      </c>
      <c r="AE1061" s="152">
        <v>-3.1440455621000001E-3</v>
      </c>
      <c r="AF1061" s="178">
        <v>1.07629266</v>
      </c>
      <c r="AG1061" s="177">
        <v>21298.021519999998</v>
      </c>
      <c r="AH1061" s="177">
        <v>522.99694999999997</v>
      </c>
      <c r="AI1061" s="127">
        <v>0.80260812129000003</v>
      </c>
      <c r="AJ1061" s="127">
        <v>5.6693135382999998E-2</v>
      </c>
      <c r="AK1061" s="127">
        <v>4.3342881557000001E-2</v>
      </c>
    </row>
    <row r="1062" spans="1:37" ht="14.65" customHeight="1" x14ac:dyDescent="0.25">
      <c r="A1062" s="39"/>
      <c r="B1062" s="128">
        <v>18079255000157</v>
      </c>
      <c r="C1062" s="124" t="s">
        <v>8736</v>
      </c>
      <c r="D1062" s="121" t="s">
        <v>3266</v>
      </c>
      <c r="E1062" s="125" t="s">
        <v>8737</v>
      </c>
      <c r="F1062" s="125" t="s">
        <v>112</v>
      </c>
      <c r="G1062" s="125" t="s">
        <v>113</v>
      </c>
      <c r="H1062" s="126">
        <v>1000</v>
      </c>
      <c r="I1062" s="126">
        <v>500</v>
      </c>
      <c r="J1062" s="126">
        <v>1000</v>
      </c>
      <c r="K1062" s="125" t="s">
        <v>210</v>
      </c>
      <c r="L1062" s="125" t="s">
        <v>7713</v>
      </c>
      <c r="M1062" s="152">
        <v>0.02</v>
      </c>
      <c r="N1062" s="127" t="s">
        <v>44</v>
      </c>
      <c r="O1062" s="154">
        <v>41431</v>
      </c>
      <c r="P1062" s="152">
        <v>7.8697951404999994E-2</v>
      </c>
      <c r="Q1062" s="152">
        <v>9.8996105037999993E-2</v>
      </c>
      <c r="R1062" s="152">
        <v>8.7181409199000009E-3</v>
      </c>
      <c r="S1062" s="152">
        <v>0.22402208005999999</v>
      </c>
      <c r="T1062" s="152">
        <v>4.3832474661000001E-2</v>
      </c>
      <c r="U1062" s="152">
        <v>7.4533172162999994</v>
      </c>
      <c r="V1062" s="152">
        <v>2.4267390631999999</v>
      </c>
      <c r="W1062" s="152">
        <v>7.6058494813000005E-2</v>
      </c>
      <c r="X1062" s="152">
        <v>0.88931996633999999</v>
      </c>
      <c r="Y1062" s="152">
        <v>0.10450614566000001</v>
      </c>
      <c r="Z1062" s="152">
        <v>0.14870861212</v>
      </c>
      <c r="AA1062" s="152">
        <v>0.18612158472000001</v>
      </c>
      <c r="AB1062" s="175">
        <v>-0.57459345937999995</v>
      </c>
      <c r="AC1062" s="174">
        <v>-1.6635360266000002E-2</v>
      </c>
      <c r="AD1062" s="152">
        <v>-0.16008297271999999</v>
      </c>
      <c r="AE1062" s="152">
        <v>-0.45201414685000002</v>
      </c>
      <c r="AF1062" s="178">
        <v>2.2625628799999999</v>
      </c>
      <c r="AG1062" s="177">
        <v>23466.700870000001</v>
      </c>
      <c r="AH1062" s="177">
        <v>-256.64530000000002</v>
      </c>
      <c r="AI1062" s="127">
        <v>1.4430004541000001E-2</v>
      </c>
      <c r="AJ1062" s="127">
        <v>3.1981990845000002E-2</v>
      </c>
      <c r="AK1062" s="127">
        <v>0</v>
      </c>
    </row>
    <row r="1063" spans="1:37" ht="14.65" customHeight="1" x14ac:dyDescent="0.25">
      <c r="A1063" s="39"/>
      <c r="B1063" s="128">
        <v>28408121000196</v>
      </c>
      <c r="C1063" s="124" t="s">
        <v>8738</v>
      </c>
      <c r="D1063" s="121"/>
      <c r="E1063" s="125" t="s">
        <v>8739</v>
      </c>
      <c r="F1063" s="125" t="s">
        <v>112</v>
      </c>
      <c r="G1063" s="125" t="s">
        <v>113</v>
      </c>
      <c r="H1063" s="126">
        <v>5000</v>
      </c>
      <c r="I1063" s="126">
        <v>1000</v>
      </c>
      <c r="J1063" s="126">
        <v>5000</v>
      </c>
      <c r="K1063" s="125" t="s">
        <v>216</v>
      </c>
      <c r="L1063" s="125" t="s">
        <v>264</v>
      </c>
      <c r="M1063" s="152">
        <v>0.02</v>
      </c>
      <c r="N1063" s="127" t="s">
        <v>44</v>
      </c>
      <c r="O1063" s="154">
        <v>43273</v>
      </c>
      <c r="P1063" s="152">
        <v>5.2095182972999997E-2</v>
      </c>
      <c r="Q1063" s="152">
        <v>5.4875837443000001E-2</v>
      </c>
      <c r="R1063" s="152">
        <v>8.1492836079999992E-2</v>
      </c>
      <c r="S1063" s="152">
        <v>0.21330537984</v>
      </c>
      <c r="T1063" s="152">
        <v>0.10088303021</v>
      </c>
      <c r="U1063" s="152">
        <v>4.9338250513999995</v>
      </c>
      <c r="V1063" s="152">
        <v>1.3451977560000001</v>
      </c>
      <c r="W1063" s="152">
        <v>0.71095690092999997</v>
      </c>
      <c r="X1063" s="152">
        <v>0.84677694790000002</v>
      </c>
      <c r="Y1063" s="152">
        <v>0.24052706887</v>
      </c>
      <c r="Z1063" s="152">
        <v>0.18102105194000001</v>
      </c>
      <c r="AA1063" s="152">
        <v>0.25733975818999999</v>
      </c>
      <c r="AB1063" s="175">
        <v>-7.6288941599000001E-2</v>
      </c>
      <c r="AC1063" s="174">
        <v>0.37007465497000003</v>
      </c>
      <c r="AD1063" s="152">
        <v>-0.15523084576000001</v>
      </c>
      <c r="AE1063" s="152">
        <v>-0.52349971640000004</v>
      </c>
      <c r="AF1063" s="178">
        <v>2.5412073799999999</v>
      </c>
      <c r="AG1063" s="177">
        <v>162827.16159999999</v>
      </c>
      <c r="AH1063" s="177">
        <v>-28393.766769999998</v>
      </c>
      <c r="AI1063" s="127">
        <v>0</v>
      </c>
      <c r="AJ1063" s="127">
        <v>0</v>
      </c>
      <c r="AK1063" s="127">
        <v>0</v>
      </c>
    </row>
    <row r="1064" spans="1:37" ht="14.65" customHeight="1" x14ac:dyDescent="0.25">
      <c r="A1064" s="39"/>
      <c r="B1064" s="128">
        <v>18160503000190</v>
      </c>
      <c r="C1064" s="124" t="s">
        <v>8740</v>
      </c>
      <c r="D1064" s="121"/>
      <c r="E1064" s="125" t="s">
        <v>8741</v>
      </c>
      <c r="F1064" s="125" t="s">
        <v>112</v>
      </c>
      <c r="G1064" s="125" t="s">
        <v>113</v>
      </c>
      <c r="H1064" s="126">
        <v>50000</v>
      </c>
      <c r="I1064" s="126">
        <v>500</v>
      </c>
      <c r="J1064" s="126">
        <v>50000</v>
      </c>
      <c r="K1064" s="125" t="s">
        <v>212</v>
      </c>
      <c r="L1064" s="125" t="s">
        <v>219</v>
      </c>
      <c r="M1064" s="152">
        <v>8.0000000000000002E-3</v>
      </c>
      <c r="N1064" s="127" t="s">
        <v>8698</v>
      </c>
      <c r="O1064" s="154">
        <v>41557</v>
      </c>
      <c r="P1064" s="152">
        <v>7.4573754690999999E-2</v>
      </c>
      <c r="Q1064" s="152">
        <v>0.11490012137000001</v>
      </c>
      <c r="R1064" s="152">
        <v>3.4952530773999999E-2</v>
      </c>
      <c r="S1064" s="152">
        <v>0.25022862609000002</v>
      </c>
      <c r="T1064" s="152">
        <v>0.13795425544000001</v>
      </c>
      <c r="U1064" s="152">
        <v>7.0627232322999998</v>
      </c>
      <c r="V1064" s="152">
        <v>2.8166018530999999</v>
      </c>
      <c r="W1064" s="152">
        <v>0.30493162533000001</v>
      </c>
      <c r="X1064" s="152">
        <v>0.99335437501000001</v>
      </c>
      <c r="Y1064" s="152">
        <v>0.32891292645999998</v>
      </c>
      <c r="Z1064" s="152">
        <v>0.16269488471999999</v>
      </c>
      <c r="AA1064" s="152">
        <v>0.19377946178</v>
      </c>
      <c r="AB1064" s="175">
        <v>-0.36517641366999998</v>
      </c>
      <c r="AC1064" s="174">
        <v>-7.7711480360000001E-2</v>
      </c>
      <c r="AD1064" s="152">
        <v>-0.16246433225000001</v>
      </c>
      <c r="AE1064" s="152">
        <v>-0.43427072687000001</v>
      </c>
      <c r="AF1064" s="178">
        <v>1.9348717</v>
      </c>
      <c r="AG1064" s="177">
        <v>522093.97622999997</v>
      </c>
      <c r="AH1064" s="177">
        <v>-8772.3642899999995</v>
      </c>
      <c r="AI1064" s="127">
        <v>4.8219632321000005E-4</v>
      </c>
      <c r="AJ1064" s="127">
        <v>0</v>
      </c>
      <c r="AK1064" s="127">
        <v>5.1749536641000002E-3</v>
      </c>
    </row>
    <row r="1065" spans="1:37" ht="14.65" customHeight="1" x14ac:dyDescent="0.25">
      <c r="A1065" s="39"/>
      <c r="B1065" s="128">
        <v>4437399000123</v>
      </c>
      <c r="C1065" s="124" t="s">
        <v>8742</v>
      </c>
      <c r="D1065" s="121" t="s">
        <v>3274</v>
      </c>
      <c r="E1065" s="125" t="s">
        <v>456</v>
      </c>
      <c r="F1065" s="125" t="s">
        <v>112</v>
      </c>
      <c r="G1065" s="125" t="s">
        <v>113</v>
      </c>
      <c r="H1065" s="126">
        <v>10000</v>
      </c>
      <c r="I1065" s="126">
        <v>1000</v>
      </c>
      <c r="J1065" s="126">
        <v>1000</v>
      </c>
      <c r="K1065" s="125" t="s">
        <v>212</v>
      </c>
      <c r="L1065" s="125" t="s">
        <v>219</v>
      </c>
      <c r="M1065" s="152">
        <v>1.9E-2</v>
      </c>
      <c r="N1065" s="127" t="s">
        <v>44</v>
      </c>
      <c r="O1065" s="154">
        <v>41547</v>
      </c>
      <c r="P1065" s="152">
        <v>7.4801217441000004E-2</v>
      </c>
      <c r="Q1065" s="152">
        <v>6.8636514985000008E-2</v>
      </c>
      <c r="R1065" s="152">
        <v>-1.09751747E-3</v>
      </c>
      <c r="S1065" s="152">
        <v>0.36082012981</v>
      </c>
      <c r="T1065" s="152">
        <v>0.48226468029000003</v>
      </c>
      <c r="U1065" s="152">
        <v>7.0842657502000002</v>
      </c>
      <c r="V1065" s="152">
        <v>1.6825198528</v>
      </c>
      <c r="W1065" s="152">
        <v>-9.5749228613999995E-3</v>
      </c>
      <c r="X1065" s="152">
        <v>1.4323791012999998</v>
      </c>
      <c r="Y1065" s="152">
        <v>1.1498238080000001</v>
      </c>
      <c r="Z1065" s="152">
        <v>0.17991472443000001</v>
      </c>
      <c r="AA1065" s="152">
        <v>0.24136319180000002</v>
      </c>
      <c r="AB1065" s="175">
        <v>-0.49785680778000002</v>
      </c>
      <c r="AC1065" s="174">
        <v>0.12188827892</v>
      </c>
      <c r="AD1065" s="152">
        <v>-0.18175137941</v>
      </c>
      <c r="AE1065" s="152">
        <v>-0.53961869403000007</v>
      </c>
      <c r="AF1065" s="178">
        <v>89.81718746</v>
      </c>
      <c r="AG1065" s="177">
        <v>42540.783940000001</v>
      </c>
      <c r="AH1065" s="177">
        <v>-56.0351</v>
      </c>
      <c r="AI1065" s="127">
        <v>0</v>
      </c>
      <c r="AJ1065" s="127">
        <v>0</v>
      </c>
      <c r="AK1065" s="127">
        <v>0</v>
      </c>
    </row>
    <row r="1066" spans="1:37" ht="14.65" customHeight="1" x14ac:dyDescent="0.25">
      <c r="A1066" s="39"/>
      <c r="B1066" s="128">
        <v>54753511000103</v>
      </c>
      <c r="C1066" s="124" t="s">
        <v>8743</v>
      </c>
      <c r="D1066" s="121"/>
      <c r="E1066" s="125" t="s">
        <v>456</v>
      </c>
      <c r="F1066" s="125" t="s">
        <v>112</v>
      </c>
      <c r="G1066" s="125" t="s">
        <v>164</v>
      </c>
      <c r="H1066" s="126">
        <v>5000</v>
      </c>
      <c r="I1066" s="126">
        <v>1000</v>
      </c>
      <c r="J1066" s="126">
        <v>5000</v>
      </c>
      <c r="K1066" s="125" t="s">
        <v>210</v>
      </c>
      <c r="L1066" s="125" t="s">
        <v>3314</v>
      </c>
      <c r="M1066" s="152">
        <v>1.9E-2</v>
      </c>
      <c r="N1066" s="127" t="s">
        <v>44</v>
      </c>
      <c r="O1066" s="154">
        <v>45406</v>
      </c>
      <c r="P1066" s="152">
        <v>6.7713547333999993E-2</v>
      </c>
      <c r="Q1066" s="152">
        <v>0.10412194661999999</v>
      </c>
      <c r="R1066" s="152">
        <v>-2.4159980220999997E-3</v>
      </c>
      <c r="S1066" s="152" t="s">
        <v>44</v>
      </c>
      <c r="T1066" s="152" t="s">
        <v>44</v>
      </c>
      <c r="U1066" s="152">
        <v>6.4130074432000006</v>
      </c>
      <c r="V1066" s="152">
        <v>2.5523912795000001</v>
      </c>
      <c r="W1066" s="152">
        <v>-2.1077563980999997E-2</v>
      </c>
      <c r="X1066" s="152" t="s">
        <v>44</v>
      </c>
      <c r="Y1066" s="152" t="s">
        <v>44</v>
      </c>
      <c r="Z1066" s="152">
        <v>0.18528014322</v>
      </c>
      <c r="AA1066" s="152">
        <v>0.18585607177999999</v>
      </c>
      <c r="AB1066" s="175">
        <v>-0.48522139285999999</v>
      </c>
      <c r="AC1066" s="174">
        <v>-0.53015485808999996</v>
      </c>
      <c r="AD1066" s="152">
        <v>-0.22197989512999999</v>
      </c>
      <c r="AE1066" s="152">
        <v>-0.22197989512999999</v>
      </c>
      <c r="AF1066" s="178">
        <v>0.98774523000000003</v>
      </c>
      <c r="AG1066" s="177">
        <v>10253.125599999999</v>
      </c>
      <c r="AH1066" s="177">
        <v>5271.6865900000003</v>
      </c>
      <c r="AI1066" s="127">
        <v>0</v>
      </c>
      <c r="AJ1066" s="127">
        <v>0</v>
      </c>
      <c r="AK1066" s="127">
        <v>0</v>
      </c>
    </row>
    <row r="1067" spans="1:37" ht="14.65" customHeight="1" x14ac:dyDescent="0.25">
      <c r="A1067" s="39"/>
      <c r="B1067" s="128">
        <v>6035405000141</v>
      </c>
      <c r="C1067" s="124" t="s">
        <v>8744</v>
      </c>
      <c r="D1067" s="121" t="s">
        <v>3267</v>
      </c>
      <c r="E1067" s="125" t="s">
        <v>456</v>
      </c>
      <c r="F1067" s="125" t="s">
        <v>112</v>
      </c>
      <c r="G1067" s="125" t="s">
        <v>113</v>
      </c>
      <c r="H1067" s="126">
        <v>5000</v>
      </c>
      <c r="I1067" s="126">
        <v>1000</v>
      </c>
      <c r="J1067" s="126">
        <v>1000</v>
      </c>
      <c r="K1067" s="125" t="s">
        <v>210</v>
      </c>
      <c r="L1067" s="125" t="s">
        <v>3314</v>
      </c>
      <c r="M1067" s="152">
        <v>1.9E-2</v>
      </c>
      <c r="N1067" s="127" t="s">
        <v>7579</v>
      </c>
      <c r="O1067" s="154">
        <v>38000</v>
      </c>
      <c r="P1067" s="152">
        <v>7.4813113119000005E-2</v>
      </c>
      <c r="Q1067" s="152">
        <v>6.859643916899999E-2</v>
      </c>
      <c r="R1067" s="152">
        <v>-1.6604985285000001E-3</v>
      </c>
      <c r="S1067" s="152">
        <v>0.38548315762999996</v>
      </c>
      <c r="T1067" s="152">
        <v>0.51327948087999997</v>
      </c>
      <c r="U1067" s="152">
        <v>7.0853923647999997</v>
      </c>
      <c r="V1067" s="152">
        <v>1.6815374550000002</v>
      </c>
      <c r="W1067" s="152">
        <v>-1.448646218E-2</v>
      </c>
      <c r="X1067" s="152">
        <v>1.5302860711999999</v>
      </c>
      <c r="Y1067" s="152">
        <v>1.223769833</v>
      </c>
      <c r="Z1067" s="152">
        <v>0.18312034790999998</v>
      </c>
      <c r="AA1067" s="152">
        <v>0.2259579226</v>
      </c>
      <c r="AB1067" s="175">
        <v>-0.48908134476999998</v>
      </c>
      <c r="AC1067" s="174">
        <v>0.51080824914</v>
      </c>
      <c r="AD1067" s="152">
        <v>-0.18855642366000003</v>
      </c>
      <c r="AE1067" s="152">
        <v>-0.53646831410999996</v>
      </c>
      <c r="AF1067" s="178">
        <v>44.251520300000003</v>
      </c>
      <c r="AG1067" s="177">
        <v>139262.98965</v>
      </c>
      <c r="AH1067" s="177">
        <v>-10454.299139999999</v>
      </c>
      <c r="AI1067" s="127">
        <v>0</v>
      </c>
      <c r="AJ1067" s="127">
        <v>0</v>
      </c>
      <c r="AK1067" s="127">
        <v>0</v>
      </c>
    </row>
    <row r="1068" spans="1:37" ht="14.65" customHeight="1" x14ac:dyDescent="0.25">
      <c r="A1068" s="39"/>
      <c r="B1068" s="128">
        <v>8830947000131</v>
      </c>
      <c r="C1068" s="124" t="s">
        <v>8745</v>
      </c>
      <c r="D1068" s="121" t="s">
        <v>3267</v>
      </c>
      <c r="E1068" s="125" t="s">
        <v>456</v>
      </c>
      <c r="F1068" s="125" t="s">
        <v>112</v>
      </c>
      <c r="G1068" s="125" t="s">
        <v>113</v>
      </c>
      <c r="H1068" s="126">
        <v>5000</v>
      </c>
      <c r="I1068" s="126">
        <v>1000</v>
      </c>
      <c r="J1068" s="126">
        <v>1000</v>
      </c>
      <c r="K1068" s="125" t="s">
        <v>210</v>
      </c>
      <c r="L1068" s="125" t="s">
        <v>3314</v>
      </c>
      <c r="M1068" s="152">
        <v>1.9E-2</v>
      </c>
      <c r="N1068" s="127" t="s">
        <v>3281</v>
      </c>
      <c r="O1068" s="154">
        <v>39232</v>
      </c>
      <c r="P1068" s="152">
        <v>7.4781765215000004E-2</v>
      </c>
      <c r="Q1068" s="152">
        <v>6.8723332173000001E-2</v>
      </c>
      <c r="R1068" s="152">
        <v>-9.8219507527000003E-4</v>
      </c>
      <c r="S1068" s="152">
        <v>0.33859531608999999</v>
      </c>
      <c r="T1068" s="152">
        <v>0.45525451719000004</v>
      </c>
      <c r="U1068" s="152">
        <v>7.0824234708999994</v>
      </c>
      <c r="V1068" s="152">
        <v>1.6846480442</v>
      </c>
      <c r="W1068" s="152">
        <v>-8.5688313281999991E-3</v>
      </c>
      <c r="X1068" s="152">
        <v>1.3441513220999999</v>
      </c>
      <c r="Y1068" s="152">
        <v>1.0854257089999999</v>
      </c>
      <c r="Z1068" s="152">
        <v>0.18056960356000001</v>
      </c>
      <c r="AA1068" s="152">
        <v>0.22384123483999999</v>
      </c>
      <c r="AB1068" s="175">
        <v>-0.49488914948000001</v>
      </c>
      <c r="AC1068" s="174">
        <v>0.13729399498</v>
      </c>
      <c r="AD1068" s="152">
        <v>-0.18422427870999999</v>
      </c>
      <c r="AE1068" s="152">
        <v>-0.53811627489000002</v>
      </c>
      <c r="AF1068" s="178">
        <v>6.4094911400000001</v>
      </c>
      <c r="AG1068" s="177">
        <v>1981654.7187000001</v>
      </c>
      <c r="AH1068" s="177">
        <v>-161598.80509000001</v>
      </c>
      <c r="AI1068" s="127">
        <v>0</v>
      </c>
      <c r="AJ1068" s="127">
        <v>0</v>
      </c>
      <c r="AK1068" s="127">
        <v>0</v>
      </c>
    </row>
    <row r="1069" spans="1:37" ht="14.65" customHeight="1" x14ac:dyDescent="0.25">
      <c r="A1069" s="39"/>
      <c r="B1069" s="128">
        <v>36318363000117</v>
      </c>
      <c r="C1069" s="124" t="s">
        <v>8746</v>
      </c>
      <c r="D1069" s="121"/>
      <c r="E1069" s="125" t="s">
        <v>8747</v>
      </c>
      <c r="F1069" s="125" t="s">
        <v>112</v>
      </c>
      <c r="G1069" s="125" t="s">
        <v>5291</v>
      </c>
      <c r="H1069" s="126">
        <v>5000</v>
      </c>
      <c r="I1069" s="126">
        <v>100</v>
      </c>
      <c r="J1069" s="126">
        <v>100</v>
      </c>
      <c r="K1069" s="125" t="s">
        <v>216</v>
      </c>
      <c r="L1069" s="125" t="s">
        <v>264</v>
      </c>
      <c r="M1069" s="152">
        <v>0.02</v>
      </c>
      <c r="N1069" s="127" t="s">
        <v>8748</v>
      </c>
      <c r="O1069" s="154">
        <v>44494</v>
      </c>
      <c r="P1069" s="152">
        <v>0.12337634096</v>
      </c>
      <c r="Q1069" s="152">
        <v>0.29530602352000002</v>
      </c>
      <c r="R1069" s="152">
        <v>0.19325669469000001</v>
      </c>
      <c r="S1069" s="152">
        <v>0.54792053038999999</v>
      </c>
      <c r="T1069" s="152">
        <v>0.37918944586000003</v>
      </c>
      <c r="U1069" s="152">
        <v>11.684713385</v>
      </c>
      <c r="V1069" s="152">
        <v>7.2389783677000006</v>
      </c>
      <c r="W1069" s="152">
        <v>1.6860031796000001</v>
      </c>
      <c r="X1069" s="152">
        <v>2.1751278601999999</v>
      </c>
      <c r="Y1069" s="152">
        <v>0.90407004787999989</v>
      </c>
      <c r="Z1069" s="152">
        <v>0.27891592769000001</v>
      </c>
      <c r="AA1069" s="152">
        <v>0.28591340393999998</v>
      </c>
      <c r="AB1069" s="175">
        <v>0.40703770095000003</v>
      </c>
      <c r="AC1069" s="174">
        <v>4.9340864858000003E-2</v>
      </c>
      <c r="AD1069" s="152">
        <v>-0.24643371475999998</v>
      </c>
      <c r="AE1069" s="152">
        <v>-0.29867370659999998</v>
      </c>
      <c r="AF1069" s="178">
        <v>1.3609606299999999</v>
      </c>
      <c r="AG1069" s="177">
        <v>10757.21348</v>
      </c>
      <c r="AH1069" s="177">
        <v>-29.209869999999999</v>
      </c>
      <c r="AI1069" s="127">
        <v>0</v>
      </c>
      <c r="AJ1069" s="127">
        <v>0</v>
      </c>
      <c r="AK1069" s="127">
        <v>0</v>
      </c>
    </row>
    <row r="1070" spans="1:37" ht="14.65" customHeight="1" x14ac:dyDescent="0.25">
      <c r="A1070" s="39"/>
      <c r="B1070" s="128">
        <v>57378533000129</v>
      </c>
      <c r="C1070" s="124" t="s">
        <v>8749</v>
      </c>
      <c r="D1070" s="121"/>
      <c r="E1070" s="125" t="s">
        <v>8750</v>
      </c>
      <c r="F1070" s="125" t="s">
        <v>112</v>
      </c>
      <c r="G1070" s="125" t="s">
        <v>113</v>
      </c>
      <c r="H1070" s="126">
        <v>10000</v>
      </c>
      <c r="I1070" s="126">
        <v>10000</v>
      </c>
      <c r="J1070" s="126">
        <v>10000</v>
      </c>
      <c r="K1070" s="125" t="s">
        <v>213</v>
      </c>
      <c r="L1070" s="125" t="s">
        <v>214</v>
      </c>
      <c r="M1070" s="152">
        <v>0.01</v>
      </c>
      <c r="N1070" s="127">
        <v>6</v>
      </c>
      <c r="O1070" s="154">
        <v>45566</v>
      </c>
      <c r="P1070" s="152">
        <v>0.13283061624</v>
      </c>
      <c r="Q1070" s="152">
        <v>0.26828605013000001</v>
      </c>
      <c r="R1070" s="152" t="s">
        <v>44</v>
      </c>
      <c r="S1070" s="152" t="s">
        <v>44</v>
      </c>
      <c r="T1070" s="152" t="s">
        <v>44</v>
      </c>
      <c r="U1070" s="152">
        <v>12.580107883999998</v>
      </c>
      <c r="V1070" s="152">
        <v>6.5766247843999999</v>
      </c>
      <c r="W1070" s="152" t="s">
        <v>44</v>
      </c>
      <c r="X1070" s="152" t="s">
        <v>44</v>
      </c>
      <c r="Y1070" s="152" t="s">
        <v>44</v>
      </c>
      <c r="Z1070" s="152" t="s">
        <v>44</v>
      </c>
      <c r="AA1070" s="152">
        <v>0.31250084847999998</v>
      </c>
      <c r="AB1070" s="175" t="s">
        <v>44</v>
      </c>
      <c r="AC1070" s="174">
        <v>-0.52030579176000002</v>
      </c>
      <c r="AD1070" s="152">
        <v>-0.33608491821000003</v>
      </c>
      <c r="AE1070" s="152">
        <v>-0.33608491821000003</v>
      </c>
      <c r="AF1070" s="178">
        <v>0.94021520000000003</v>
      </c>
      <c r="AG1070" s="177">
        <v>18276.816480000001</v>
      </c>
      <c r="AH1070" s="177">
        <v>5414</v>
      </c>
      <c r="AI1070" s="127">
        <v>0</v>
      </c>
      <c r="AJ1070" s="127">
        <v>0</v>
      </c>
      <c r="AK1070" s="127">
        <v>0</v>
      </c>
    </row>
    <row r="1071" spans="1:37" ht="14.65" customHeight="1" x14ac:dyDescent="0.25">
      <c r="A1071" s="39"/>
      <c r="B1071" s="128">
        <v>57525392000120</v>
      </c>
      <c r="C1071" s="124" t="s">
        <v>8751</v>
      </c>
      <c r="D1071" s="121"/>
      <c r="E1071" s="125" t="s">
        <v>8037</v>
      </c>
      <c r="F1071" s="125" t="s">
        <v>112</v>
      </c>
      <c r="G1071" s="125" t="s">
        <v>113</v>
      </c>
      <c r="H1071" s="126">
        <v>1000</v>
      </c>
      <c r="I1071" s="126">
        <v>100</v>
      </c>
      <c r="J1071" s="126">
        <v>0</v>
      </c>
      <c r="K1071" s="125" t="s">
        <v>7564</v>
      </c>
      <c r="L1071" s="125" t="s">
        <v>3251</v>
      </c>
      <c r="M1071" s="152">
        <v>0.02</v>
      </c>
      <c r="N1071" s="127">
        <v>6</v>
      </c>
      <c r="O1071" s="154">
        <v>45573</v>
      </c>
      <c r="P1071" s="152">
        <v>0.11831700463</v>
      </c>
      <c r="Q1071" s="152">
        <v>8.8569937320999992E-2</v>
      </c>
      <c r="R1071" s="152" t="s">
        <v>44</v>
      </c>
      <c r="S1071" s="152" t="s">
        <v>44</v>
      </c>
      <c r="T1071" s="152" t="s">
        <v>44</v>
      </c>
      <c r="U1071" s="152">
        <v>11.205554297999999</v>
      </c>
      <c r="V1071" s="152">
        <v>2.1711574069999999</v>
      </c>
      <c r="W1071" s="152" t="s">
        <v>44</v>
      </c>
      <c r="X1071" s="152" t="s">
        <v>44</v>
      </c>
      <c r="Y1071" s="152" t="s">
        <v>44</v>
      </c>
      <c r="Z1071" s="152" t="s">
        <v>44</v>
      </c>
      <c r="AA1071" s="152">
        <v>0.35678036778</v>
      </c>
      <c r="AB1071" s="175" t="s">
        <v>44</v>
      </c>
      <c r="AC1071" s="174">
        <v>0.47841363296</v>
      </c>
      <c r="AD1071" s="152">
        <v>-0.25146912863999998</v>
      </c>
      <c r="AE1071" s="152">
        <v>-0.25146912863999998</v>
      </c>
      <c r="AF1071" s="178">
        <v>1.12256983</v>
      </c>
      <c r="AG1071" s="177">
        <v>13663.779200000001</v>
      </c>
      <c r="AH1071" s="177">
        <v>1400</v>
      </c>
      <c r="AI1071" s="127">
        <v>0</v>
      </c>
      <c r="AJ1071" s="127">
        <v>0</v>
      </c>
      <c r="AK1071" s="127">
        <v>0</v>
      </c>
    </row>
    <row r="1072" spans="1:37" ht="14.65" customHeight="1" x14ac:dyDescent="0.25">
      <c r="A1072" s="39"/>
      <c r="B1072" s="128">
        <v>32890800000111</v>
      </c>
      <c r="C1072" s="124" t="s">
        <v>8752</v>
      </c>
      <c r="D1072" s="121" t="s">
        <v>3266</v>
      </c>
      <c r="E1072" s="125" t="s">
        <v>8750</v>
      </c>
      <c r="F1072" s="125" t="s">
        <v>112</v>
      </c>
      <c r="G1072" s="125" t="s">
        <v>113</v>
      </c>
      <c r="H1072" s="126">
        <v>500</v>
      </c>
      <c r="I1072" s="126">
        <v>100</v>
      </c>
      <c r="J1072" s="126">
        <v>100</v>
      </c>
      <c r="K1072" s="125" t="s">
        <v>8753</v>
      </c>
      <c r="L1072" s="125" t="s">
        <v>8754</v>
      </c>
      <c r="M1072" s="152">
        <v>1.9400000000000001E-2</v>
      </c>
      <c r="N1072" s="127" t="s">
        <v>8755</v>
      </c>
      <c r="O1072" s="154">
        <v>43790</v>
      </c>
      <c r="P1072" s="152">
        <v>7.4379110735999995E-2</v>
      </c>
      <c r="Q1072" s="152">
        <v>0.16290050785999999</v>
      </c>
      <c r="R1072" s="152">
        <v>4.3644371786000002E-2</v>
      </c>
      <c r="S1072" s="152">
        <v>0.30247059878999999</v>
      </c>
      <c r="T1072" s="152">
        <v>0.14107687425000001</v>
      </c>
      <c r="U1072" s="152">
        <v>7.0442889133000008</v>
      </c>
      <c r="V1072" s="152">
        <v>3.9932583779999997</v>
      </c>
      <c r="W1072" s="152">
        <v>0.38076067543000003</v>
      </c>
      <c r="X1072" s="152">
        <v>1.2007438849000001</v>
      </c>
      <c r="Y1072" s="152">
        <v>0.33635792834999995</v>
      </c>
      <c r="Z1072" s="152">
        <v>0.20225669636999999</v>
      </c>
      <c r="AA1072" s="152">
        <v>0.25863123821</v>
      </c>
      <c r="AB1072" s="175">
        <v>-0.22099230656999999</v>
      </c>
      <c r="AC1072" s="174">
        <v>-0.12120644366</v>
      </c>
      <c r="AD1072" s="152">
        <v>-0.21917710763999998</v>
      </c>
      <c r="AE1072" s="152">
        <v>-0.43882893094999997</v>
      </c>
      <c r="AF1072" s="178">
        <v>1.1141126800000001</v>
      </c>
      <c r="AG1072" s="177">
        <v>52219.483119999997</v>
      </c>
      <c r="AH1072" s="177">
        <v>-10098.81834</v>
      </c>
      <c r="AI1072" s="127">
        <v>0</v>
      </c>
      <c r="AJ1072" s="127">
        <v>0</v>
      </c>
      <c r="AK1072" s="127">
        <v>1.4580888649000001E-3</v>
      </c>
    </row>
    <row r="1073" spans="1:37" ht="14.65" customHeight="1" x14ac:dyDescent="0.25">
      <c r="A1073" s="39"/>
      <c r="B1073" s="128">
        <v>7317588000150</v>
      </c>
      <c r="C1073" s="124" t="s">
        <v>8756</v>
      </c>
      <c r="D1073" s="121" t="s">
        <v>3266</v>
      </c>
      <c r="E1073" s="125" t="s">
        <v>8750</v>
      </c>
      <c r="F1073" s="125" t="s">
        <v>112</v>
      </c>
      <c r="G1073" s="125" t="s">
        <v>113</v>
      </c>
      <c r="H1073" s="126">
        <v>1000</v>
      </c>
      <c r="I1073" s="126">
        <v>100</v>
      </c>
      <c r="J1073" s="126">
        <v>1000</v>
      </c>
      <c r="K1073" s="125" t="s">
        <v>218</v>
      </c>
      <c r="L1073" s="125" t="s">
        <v>217</v>
      </c>
      <c r="M1073" s="152">
        <v>1.9400000000000001E-2</v>
      </c>
      <c r="N1073" s="127" t="s">
        <v>44</v>
      </c>
      <c r="O1073" s="154">
        <v>41145</v>
      </c>
      <c r="P1073" s="152">
        <v>7.5339961674999997E-2</v>
      </c>
      <c r="Q1073" s="152">
        <v>0.16425839080999999</v>
      </c>
      <c r="R1073" s="152">
        <v>4.4437900608999999E-2</v>
      </c>
      <c r="S1073" s="152">
        <v>0.30293790474000004</v>
      </c>
      <c r="T1073" s="152">
        <v>0.14514445171000001</v>
      </c>
      <c r="U1073" s="152">
        <v>7.1352890819000008</v>
      </c>
      <c r="V1073" s="152">
        <v>4.0265448149000003</v>
      </c>
      <c r="W1073" s="152">
        <v>0.38768355134999999</v>
      </c>
      <c r="X1073" s="152">
        <v>1.2025989901</v>
      </c>
      <c r="Y1073" s="152">
        <v>0.34605591700999999</v>
      </c>
      <c r="Z1073" s="152">
        <v>0.20345201957</v>
      </c>
      <c r="AA1073" s="152">
        <v>0.19177168378000001</v>
      </c>
      <c r="AB1073" s="175">
        <v>-0.21495449635</v>
      </c>
      <c r="AC1073" s="174">
        <v>0.14331385207</v>
      </c>
      <c r="AD1073" s="152">
        <v>-0.22015767987000001</v>
      </c>
      <c r="AE1073" s="152">
        <v>-0.44035543848000003</v>
      </c>
      <c r="AF1073" s="178">
        <v>19.619225613000001</v>
      </c>
      <c r="AG1073" s="177">
        <v>213575.79105999999</v>
      </c>
      <c r="AH1073" s="177">
        <v>-34607.083409999999</v>
      </c>
      <c r="AI1073" s="127">
        <v>0</v>
      </c>
      <c r="AJ1073" s="127">
        <v>0</v>
      </c>
      <c r="AK1073" s="127">
        <v>1.4588048882999999E-3</v>
      </c>
    </row>
    <row r="1074" spans="1:37" ht="14.65" customHeight="1" x14ac:dyDescent="0.25">
      <c r="A1074" s="39"/>
      <c r="B1074" s="128">
        <v>22662135000155</v>
      </c>
      <c r="C1074" s="124" t="s">
        <v>8757</v>
      </c>
      <c r="D1074" s="121" t="s">
        <v>3266</v>
      </c>
      <c r="E1074" s="125" t="s">
        <v>8750</v>
      </c>
      <c r="F1074" s="125" t="s">
        <v>112</v>
      </c>
      <c r="G1074" s="125" t="s">
        <v>113</v>
      </c>
      <c r="H1074" s="126">
        <v>1000</v>
      </c>
      <c r="I1074" s="126">
        <v>100</v>
      </c>
      <c r="J1074" s="126">
        <v>1000</v>
      </c>
      <c r="K1074" s="125" t="s">
        <v>218</v>
      </c>
      <c r="L1074" s="125" t="s">
        <v>217</v>
      </c>
      <c r="M1074" s="152">
        <v>1.9400000000000001E-2</v>
      </c>
      <c r="N1074" s="127" t="s">
        <v>8681</v>
      </c>
      <c r="O1074" s="154">
        <v>42311</v>
      </c>
      <c r="P1074" s="152">
        <v>7.4982140720999998E-2</v>
      </c>
      <c r="Q1074" s="152">
        <v>0.16854758231000003</v>
      </c>
      <c r="R1074" s="152">
        <v>4.7980125810000003E-2</v>
      </c>
      <c r="S1074" s="152">
        <v>0.28927359057000002</v>
      </c>
      <c r="T1074" s="152">
        <v>0.14100227653</v>
      </c>
      <c r="U1074" s="152">
        <v>7.1014006129999991</v>
      </c>
      <c r="V1074" s="152">
        <v>4.1316878260000003</v>
      </c>
      <c r="W1074" s="152">
        <v>0.41858650640999995</v>
      </c>
      <c r="X1074" s="152">
        <v>1.1483545718000001</v>
      </c>
      <c r="Y1074" s="152">
        <v>0.33618007116999998</v>
      </c>
      <c r="Z1074" s="152">
        <v>0.20237930724000003</v>
      </c>
      <c r="AA1074" s="152">
        <v>0.21566184052000001</v>
      </c>
      <c r="AB1074" s="175">
        <v>-0.20095581534000001</v>
      </c>
      <c r="AC1074" s="174">
        <v>0.21505605167</v>
      </c>
      <c r="AD1074" s="152">
        <v>-0.21947146606000001</v>
      </c>
      <c r="AE1074" s="152">
        <v>-0.44063816889000001</v>
      </c>
      <c r="AF1074" s="178">
        <v>2.7922975000000001</v>
      </c>
      <c r="AG1074" s="177">
        <v>140533.99032000001</v>
      </c>
      <c r="AH1074" s="177">
        <v>-53356.996800000001</v>
      </c>
      <c r="AI1074" s="127">
        <v>0</v>
      </c>
      <c r="AJ1074" s="127">
        <v>0</v>
      </c>
      <c r="AK1074" s="127">
        <v>0</v>
      </c>
    </row>
    <row r="1075" spans="1:37" ht="14.65" customHeight="1" x14ac:dyDescent="0.25">
      <c r="A1075" s="39"/>
      <c r="B1075" s="128">
        <v>36327192000192</v>
      </c>
      <c r="C1075" s="124" t="s">
        <v>8758</v>
      </c>
      <c r="D1075" s="121"/>
      <c r="E1075" s="125" t="s">
        <v>8750</v>
      </c>
      <c r="F1075" s="125" t="s">
        <v>112</v>
      </c>
      <c r="G1075" s="125" t="s">
        <v>113</v>
      </c>
      <c r="H1075" s="126">
        <v>100000</v>
      </c>
      <c r="I1075" s="126">
        <v>10000</v>
      </c>
      <c r="J1075" s="126">
        <v>100000</v>
      </c>
      <c r="K1075" s="125" t="s">
        <v>8759</v>
      </c>
      <c r="L1075" s="125" t="s">
        <v>8760</v>
      </c>
      <c r="M1075" s="152">
        <v>1.4999999999999999E-2</v>
      </c>
      <c r="N1075" s="127" t="s">
        <v>44</v>
      </c>
      <c r="O1075" s="154">
        <v>43962</v>
      </c>
      <c r="P1075" s="152">
        <v>8.0963199394000013E-2</v>
      </c>
      <c r="Q1075" s="152">
        <v>0.18074113717999998</v>
      </c>
      <c r="R1075" s="152">
        <v>2.7673781628999999E-2</v>
      </c>
      <c r="S1075" s="152">
        <v>0.30910271168000003</v>
      </c>
      <c r="T1075" s="152">
        <v>0.15383359662000001</v>
      </c>
      <c r="U1075" s="152">
        <v>7.6678540820999999</v>
      </c>
      <c r="V1075" s="152">
        <v>4.4305942919000003</v>
      </c>
      <c r="W1075" s="152">
        <v>0.24143062102999999</v>
      </c>
      <c r="X1075" s="152">
        <v>1.2270719612000001</v>
      </c>
      <c r="Y1075" s="152">
        <v>0.36677272689000001</v>
      </c>
      <c r="Z1075" s="152">
        <v>0.19569817076999999</v>
      </c>
      <c r="AA1075" s="152">
        <v>0.20875428467999999</v>
      </c>
      <c r="AB1075" s="175">
        <v>-0.30957993697000002</v>
      </c>
      <c r="AC1075" s="174">
        <v>-6.2785642399999994E-2</v>
      </c>
      <c r="AD1075" s="152">
        <v>-0.22759558322000001</v>
      </c>
      <c r="AE1075" s="152">
        <v>-0.37939657678000005</v>
      </c>
      <c r="AF1075" s="178">
        <v>1.30506502</v>
      </c>
      <c r="AG1075" s="177">
        <v>78186.892869999996</v>
      </c>
      <c r="AH1075" s="177">
        <v>-2449.9500200000002</v>
      </c>
      <c r="AI1075" s="127">
        <v>0</v>
      </c>
      <c r="AJ1075" s="127">
        <v>0</v>
      </c>
      <c r="AK1075" s="127">
        <v>8.447744825099999E-4</v>
      </c>
    </row>
    <row r="1076" spans="1:37" ht="14.65" customHeight="1" x14ac:dyDescent="0.25">
      <c r="A1076" s="39"/>
      <c r="B1076" s="128">
        <v>52925207000170</v>
      </c>
      <c r="C1076" s="124" t="s">
        <v>8761</v>
      </c>
      <c r="D1076" s="121"/>
      <c r="E1076" s="125" t="s">
        <v>8750</v>
      </c>
      <c r="F1076" s="125" t="s">
        <v>112</v>
      </c>
      <c r="G1076" s="125" t="s">
        <v>7739</v>
      </c>
      <c r="H1076" s="126">
        <v>10000</v>
      </c>
      <c r="I1076" s="126">
        <v>10000</v>
      </c>
      <c r="J1076" s="126">
        <v>10000</v>
      </c>
      <c r="K1076" s="125" t="s">
        <v>213</v>
      </c>
      <c r="L1076" s="125" t="s">
        <v>214</v>
      </c>
      <c r="M1076" s="152">
        <v>0.01</v>
      </c>
      <c r="N1076" s="127" t="s">
        <v>44</v>
      </c>
      <c r="O1076" s="154">
        <v>45252</v>
      </c>
      <c r="P1076" s="152">
        <v>0.13519205867</v>
      </c>
      <c r="Q1076" s="152">
        <v>0.26168231315000001</v>
      </c>
      <c r="R1076" s="152">
        <v>0.22366124872000001</v>
      </c>
      <c r="S1076" s="152" t="s">
        <v>44</v>
      </c>
      <c r="T1076" s="152" t="s">
        <v>44</v>
      </c>
      <c r="U1076" s="152">
        <v>12.803755122</v>
      </c>
      <c r="V1076" s="152">
        <v>6.4147442085000002</v>
      </c>
      <c r="W1076" s="152">
        <v>1.9512575079999999</v>
      </c>
      <c r="X1076" s="152" t="s">
        <v>44</v>
      </c>
      <c r="Y1076" s="152" t="s">
        <v>44</v>
      </c>
      <c r="Z1076" s="152">
        <v>0.22511005911000001</v>
      </c>
      <c r="AA1076" s="152">
        <v>0.23462334573999999</v>
      </c>
      <c r="AB1076" s="175">
        <v>0.55977150379999996</v>
      </c>
      <c r="AC1076" s="174">
        <v>0.27347735928</v>
      </c>
      <c r="AD1076" s="152">
        <v>-0.24151436957000003</v>
      </c>
      <c r="AE1076" s="152">
        <v>-0.24151436957000003</v>
      </c>
      <c r="AF1076" s="178">
        <v>1.2268889000000001</v>
      </c>
      <c r="AG1076" s="177">
        <v>101991.36397999999</v>
      </c>
      <c r="AH1076" s="177">
        <v>6405.99442</v>
      </c>
      <c r="AI1076" s="127">
        <v>0</v>
      </c>
      <c r="AJ1076" s="127">
        <v>0</v>
      </c>
      <c r="AK1076" s="127">
        <v>0</v>
      </c>
    </row>
    <row r="1077" spans="1:37" ht="14.65" customHeight="1" x14ac:dyDescent="0.25">
      <c r="A1077" s="39"/>
      <c r="B1077" s="128">
        <v>41075514000193</v>
      </c>
      <c r="C1077" s="124" t="s">
        <v>8762</v>
      </c>
      <c r="D1077" s="121"/>
      <c r="E1077" s="125" t="s">
        <v>8750</v>
      </c>
      <c r="F1077" s="125" t="s">
        <v>112</v>
      </c>
      <c r="G1077" s="125" t="s">
        <v>113</v>
      </c>
      <c r="H1077" s="126" t="s">
        <v>44</v>
      </c>
      <c r="I1077" s="126" t="s">
        <v>44</v>
      </c>
      <c r="J1077" s="126" t="s">
        <v>44</v>
      </c>
      <c r="K1077" s="125" t="s">
        <v>213</v>
      </c>
      <c r="L1077" s="125" t="s">
        <v>214</v>
      </c>
      <c r="M1077" s="152">
        <v>0.02</v>
      </c>
      <c r="N1077" s="127">
        <v>6</v>
      </c>
      <c r="O1077" s="154">
        <v>44313</v>
      </c>
      <c r="P1077" s="152">
        <v>-8.4189573798999998E-3</v>
      </c>
      <c r="Q1077" s="152">
        <v>4.8826679994999996E-4</v>
      </c>
      <c r="R1077" s="152">
        <v>-0.39123195451000004</v>
      </c>
      <c r="S1077" s="152">
        <v>-3.7458616474999998E-2</v>
      </c>
      <c r="T1077" s="152">
        <v>-0.16687046126999999</v>
      </c>
      <c r="U1077" s="152">
        <v>-0.79734172062999997</v>
      </c>
      <c r="V1077" s="152">
        <v>1.1969118544999999E-2</v>
      </c>
      <c r="W1077" s="152">
        <v>-3.4131718970999998</v>
      </c>
      <c r="X1077" s="152">
        <v>-0.14870273293</v>
      </c>
      <c r="Y1077" s="152">
        <v>-0.39785544549999996</v>
      </c>
      <c r="Z1077" s="152">
        <v>0.30276934961999996</v>
      </c>
      <c r="AA1077" s="152">
        <v>0.35401932952000004</v>
      </c>
      <c r="AB1077" s="175">
        <v>-1.425357006</v>
      </c>
      <c r="AC1077" s="174">
        <v>1.0127441933E-3</v>
      </c>
      <c r="AD1077" s="152">
        <v>-0.45504260314</v>
      </c>
      <c r="AE1077" s="152">
        <v>-0.45504260314</v>
      </c>
      <c r="AF1077" s="178">
        <v>1.1795622299999999</v>
      </c>
      <c r="AG1077" s="177">
        <v>44351.562080000003</v>
      </c>
      <c r="AH1077" s="177">
        <v>0</v>
      </c>
      <c r="AI1077" s="127">
        <v>0</v>
      </c>
      <c r="AJ1077" s="127">
        <v>0</v>
      </c>
      <c r="AK1077" s="127">
        <v>0</v>
      </c>
    </row>
    <row r="1078" spans="1:37" ht="14.65" customHeight="1" x14ac:dyDescent="0.25">
      <c r="A1078" s="39"/>
      <c r="B1078" s="128">
        <v>27928267000108</v>
      </c>
      <c r="C1078" s="124" t="s">
        <v>8763</v>
      </c>
      <c r="D1078" s="121"/>
      <c r="E1078" s="125" t="s">
        <v>8406</v>
      </c>
      <c r="F1078" s="125" t="s">
        <v>160</v>
      </c>
      <c r="G1078" s="125" t="s">
        <v>3305</v>
      </c>
      <c r="H1078" s="126">
        <v>0.01</v>
      </c>
      <c r="I1078" s="126">
        <v>0.01</v>
      </c>
      <c r="J1078" s="126">
        <v>0.01</v>
      </c>
      <c r="K1078" s="125" t="s">
        <v>210</v>
      </c>
      <c r="L1078" s="125" t="s">
        <v>3312</v>
      </c>
      <c r="M1078" s="152">
        <v>4.0000000000000001E-3</v>
      </c>
      <c r="N1078" s="127" t="s">
        <v>44</v>
      </c>
      <c r="O1078" s="154">
        <v>42936</v>
      </c>
      <c r="P1078" s="152">
        <v>2.5334578110999997E-2</v>
      </c>
      <c r="Q1078" s="152">
        <v>6.8671489485000001E-2</v>
      </c>
      <c r="R1078" s="152">
        <v>7.4006467160999997E-2</v>
      </c>
      <c r="S1078" s="152">
        <v>0.22232490844</v>
      </c>
      <c r="T1078" s="152">
        <v>0.27057629269</v>
      </c>
      <c r="U1078" s="152">
        <v>2.3993845307999999</v>
      </c>
      <c r="V1078" s="152">
        <v>1.6833771995</v>
      </c>
      <c r="W1078" s="152">
        <v>0.64564458757999998</v>
      </c>
      <c r="X1078" s="152">
        <v>0.88258255632000004</v>
      </c>
      <c r="Y1078" s="152">
        <v>0.64511268588999993</v>
      </c>
      <c r="Z1078" s="152">
        <v>5.3091511243999995E-2</v>
      </c>
      <c r="AA1078" s="152">
        <v>5.1941376107000004E-2</v>
      </c>
      <c r="AB1078" s="175">
        <v>-0.66389309600000002</v>
      </c>
      <c r="AC1078" s="174">
        <v>0.28832262678999998</v>
      </c>
      <c r="AD1078" s="152">
        <v>-4.9446819767000001E-2</v>
      </c>
      <c r="AE1078" s="152">
        <v>-9.4181209663999996E-2</v>
      </c>
      <c r="AF1078" s="178">
        <v>203.84549770000001</v>
      </c>
      <c r="AG1078" s="177">
        <v>165348.57047000001</v>
      </c>
      <c r="AH1078" s="177">
        <v>-17118.272110000002</v>
      </c>
      <c r="AI1078" s="127">
        <v>0.97902337813000007</v>
      </c>
      <c r="AJ1078" s="127">
        <v>0</v>
      </c>
      <c r="AK1078" s="127">
        <v>0</v>
      </c>
    </row>
    <row r="1079" spans="1:37" ht="14.65" customHeight="1" x14ac:dyDescent="0.25">
      <c r="A1079" s="39"/>
      <c r="B1079" s="128">
        <v>17335646000122</v>
      </c>
      <c r="C1079" s="124" t="s">
        <v>8764</v>
      </c>
      <c r="D1079" s="121" t="s">
        <v>3266</v>
      </c>
      <c r="E1079" s="125" t="s">
        <v>8765</v>
      </c>
      <c r="F1079" s="125" t="s">
        <v>112</v>
      </c>
      <c r="G1079" s="125" t="s">
        <v>113</v>
      </c>
      <c r="H1079" s="126">
        <v>5000</v>
      </c>
      <c r="I1079" s="126">
        <v>1000</v>
      </c>
      <c r="J1079" s="126">
        <v>1000</v>
      </c>
      <c r="K1079" s="125" t="s">
        <v>210</v>
      </c>
      <c r="L1079" s="125" t="s">
        <v>3314</v>
      </c>
      <c r="M1079" s="152">
        <v>1.34E-2</v>
      </c>
      <c r="N1079" s="127" t="s">
        <v>44</v>
      </c>
      <c r="O1079" s="154">
        <v>41271</v>
      </c>
      <c r="P1079" s="152">
        <v>0.11658793438999999</v>
      </c>
      <c r="Q1079" s="152">
        <v>0.16658866421999999</v>
      </c>
      <c r="R1079" s="152">
        <v>5.4397719752000001E-2</v>
      </c>
      <c r="S1079" s="152">
        <v>0.25842318827999999</v>
      </c>
      <c r="T1079" s="152">
        <v>0.11805173643</v>
      </c>
      <c r="U1079" s="152">
        <v>11.041797698</v>
      </c>
      <c r="V1079" s="152">
        <v>4.0836679261000004</v>
      </c>
      <c r="W1079" s="152">
        <v>0.47457465114000003</v>
      </c>
      <c r="X1079" s="152">
        <v>1.0258850424000001</v>
      </c>
      <c r="Y1079" s="152">
        <v>0.28146099574</v>
      </c>
      <c r="Z1079" s="152">
        <v>0.20083995816000003</v>
      </c>
      <c r="AA1079" s="152">
        <v>0.23274124637999999</v>
      </c>
      <c r="AB1079" s="175">
        <v>-0.17429592496999999</v>
      </c>
      <c r="AC1079" s="174">
        <v>0.13505133054999999</v>
      </c>
      <c r="AD1079" s="152">
        <v>-0.19943679676999998</v>
      </c>
      <c r="AE1079" s="152">
        <v>-0.50666260009999997</v>
      </c>
      <c r="AF1079" s="178">
        <v>3.1928133000000001</v>
      </c>
      <c r="AG1079" s="177">
        <v>204227.43294999999</v>
      </c>
      <c r="AH1079" s="177">
        <v>-51629.061549999999</v>
      </c>
      <c r="AI1079" s="127">
        <v>0</v>
      </c>
      <c r="AJ1079" s="127">
        <v>0</v>
      </c>
      <c r="AK1079" s="127">
        <v>0</v>
      </c>
    </row>
    <row r="1080" spans="1:37" ht="14.65" customHeight="1" x14ac:dyDescent="0.25">
      <c r="A1080" s="39"/>
      <c r="B1080" s="128">
        <v>47612416000124</v>
      </c>
      <c r="C1080" s="124" t="s">
        <v>8766</v>
      </c>
      <c r="D1080" s="121"/>
      <c r="E1080" s="125" t="s">
        <v>8765</v>
      </c>
      <c r="F1080" s="125" t="s">
        <v>112</v>
      </c>
      <c r="G1080" s="125" t="s">
        <v>113</v>
      </c>
      <c r="H1080" s="126" t="s">
        <v>44</v>
      </c>
      <c r="I1080" s="126" t="s">
        <v>44</v>
      </c>
      <c r="J1080" s="126" t="s">
        <v>44</v>
      </c>
      <c r="K1080" s="125" t="s">
        <v>7743</v>
      </c>
      <c r="L1080" s="125" t="s">
        <v>8093</v>
      </c>
      <c r="M1080" s="152">
        <v>0.02</v>
      </c>
      <c r="N1080" s="127" t="s">
        <v>44</v>
      </c>
      <c r="O1080" s="154">
        <v>44936</v>
      </c>
      <c r="P1080" s="152">
        <v>6.3078283716000008E-2</v>
      </c>
      <c r="Q1080" s="152">
        <v>8.2460081897999998E-2</v>
      </c>
      <c r="R1080" s="152">
        <v>-0.10933176512999999</v>
      </c>
      <c r="S1080" s="152">
        <v>-6.5515395667000001E-2</v>
      </c>
      <c r="T1080" s="152" t="s">
        <v>44</v>
      </c>
      <c r="U1080" s="152">
        <v>5.9740113891000002</v>
      </c>
      <c r="V1080" s="152">
        <v>2.0213835868999999</v>
      </c>
      <c r="W1080" s="152">
        <v>-0.95382829524000001</v>
      </c>
      <c r="X1080" s="152">
        <v>-0.26008217339</v>
      </c>
      <c r="Y1080" s="152" t="s">
        <v>44</v>
      </c>
      <c r="Z1080" s="152">
        <v>0.20484217196999999</v>
      </c>
      <c r="AA1080" s="152">
        <v>0.20320504659000002</v>
      </c>
      <c r="AB1080" s="175">
        <v>-0.90391804006999998</v>
      </c>
      <c r="AC1080" s="174">
        <v>-0.63546623517</v>
      </c>
      <c r="AD1080" s="152">
        <v>-0.25486259916000004</v>
      </c>
      <c r="AE1080" s="152">
        <v>-0.33557984154000003</v>
      </c>
      <c r="AF1080" s="178">
        <v>0.90432217000000004</v>
      </c>
      <c r="AG1080" s="177">
        <v>137131.60521000001</v>
      </c>
      <c r="AH1080" s="177">
        <v>-7746.3877199999997</v>
      </c>
      <c r="AI1080" s="127">
        <v>0</v>
      </c>
      <c r="AJ1080" s="127">
        <v>0</v>
      </c>
      <c r="AK1080" s="127">
        <v>0</v>
      </c>
    </row>
    <row r="1081" spans="1:37" ht="14.65" customHeight="1" x14ac:dyDescent="0.25">
      <c r="A1081" s="39"/>
      <c r="B1081" s="128">
        <v>51681077000105</v>
      </c>
      <c r="C1081" s="124" t="s">
        <v>8767</v>
      </c>
      <c r="D1081" s="121"/>
      <c r="E1081" s="125" t="s">
        <v>8665</v>
      </c>
      <c r="F1081" s="125" t="s">
        <v>112</v>
      </c>
      <c r="G1081" s="125" t="s">
        <v>113</v>
      </c>
      <c r="H1081" s="126" t="s">
        <v>44</v>
      </c>
      <c r="I1081" s="126" t="s">
        <v>44</v>
      </c>
      <c r="J1081" s="126" t="s">
        <v>44</v>
      </c>
      <c r="K1081" s="125" t="s">
        <v>213</v>
      </c>
      <c r="L1081" s="125" t="s">
        <v>214</v>
      </c>
      <c r="M1081" s="152">
        <v>5.5000000000000005E-3</v>
      </c>
      <c r="N1081" s="127" t="s">
        <v>44</v>
      </c>
      <c r="O1081" s="154">
        <v>45170</v>
      </c>
      <c r="P1081" s="152">
        <v>0.11644954869999999</v>
      </c>
      <c r="Q1081" s="152">
        <v>0.28880738672</v>
      </c>
      <c r="R1081" s="152">
        <v>0.27082863274000002</v>
      </c>
      <c r="S1081" s="152" t="s">
        <v>44</v>
      </c>
      <c r="T1081" s="152" t="s">
        <v>44</v>
      </c>
      <c r="U1081" s="152">
        <v>11.028691479999999</v>
      </c>
      <c r="V1081" s="152">
        <v>7.079674163</v>
      </c>
      <c r="W1081" s="152">
        <v>2.3627535214000002</v>
      </c>
      <c r="X1081" s="152" t="s">
        <v>44</v>
      </c>
      <c r="Y1081" s="152" t="s">
        <v>44</v>
      </c>
      <c r="Z1081" s="152">
        <v>0.19420179418</v>
      </c>
      <c r="AA1081" s="152">
        <v>0.18736061257</v>
      </c>
      <c r="AB1081" s="175">
        <v>0.83635930038999995</v>
      </c>
      <c r="AC1081" s="174">
        <v>0.62171858814000003</v>
      </c>
      <c r="AD1081" s="152">
        <v>-0.16568145731</v>
      </c>
      <c r="AE1081" s="152">
        <v>-0.16568145731</v>
      </c>
      <c r="AF1081" s="178">
        <v>1.27934138</v>
      </c>
      <c r="AG1081" s="177">
        <v>174443.71874000001</v>
      </c>
      <c r="AH1081" s="177">
        <v>50</v>
      </c>
      <c r="AI1081" s="127">
        <v>0</v>
      </c>
      <c r="AJ1081" s="127">
        <v>0</v>
      </c>
      <c r="AK1081" s="127">
        <v>0</v>
      </c>
    </row>
    <row r="1082" spans="1:37" ht="14.65" customHeight="1" x14ac:dyDescent="0.25">
      <c r="A1082" s="39"/>
      <c r="B1082" s="128">
        <v>15174629000125</v>
      </c>
      <c r="C1082" s="124" t="s">
        <v>8768</v>
      </c>
      <c r="D1082" s="121" t="s">
        <v>3274</v>
      </c>
      <c r="E1082" s="125" t="s">
        <v>8769</v>
      </c>
      <c r="F1082" s="125" t="s">
        <v>160</v>
      </c>
      <c r="G1082" s="125" t="s">
        <v>3324</v>
      </c>
      <c r="H1082" s="126" t="s">
        <v>44</v>
      </c>
      <c r="I1082" s="126" t="s">
        <v>44</v>
      </c>
      <c r="J1082" s="126" t="s">
        <v>44</v>
      </c>
      <c r="K1082" s="125" t="s">
        <v>7732</v>
      </c>
      <c r="L1082" s="125" t="s">
        <v>210</v>
      </c>
      <c r="M1082" s="152">
        <v>7.4999999999999997E-3</v>
      </c>
      <c r="N1082" s="127" t="s">
        <v>44</v>
      </c>
      <c r="O1082" s="154">
        <v>41023</v>
      </c>
      <c r="P1082" s="152">
        <v>1.0369352659999999E-2</v>
      </c>
      <c r="Q1082" s="152">
        <v>4.363084071E-2</v>
      </c>
      <c r="R1082" s="152">
        <v>0.12067611196</v>
      </c>
      <c r="S1082" s="152">
        <v>0.29061516342999999</v>
      </c>
      <c r="T1082" s="152">
        <v>0.45012161048000005</v>
      </c>
      <c r="U1082" s="152">
        <v>0.98205954946999996</v>
      </c>
      <c r="V1082" s="152">
        <v>1.0695437509000001</v>
      </c>
      <c r="W1082" s="152">
        <v>1.0527982422</v>
      </c>
      <c r="X1082" s="152">
        <v>1.1536803304000001</v>
      </c>
      <c r="Y1082" s="152">
        <v>1.0731877438999999</v>
      </c>
      <c r="Z1082" s="152">
        <v>4.2859411759E-3</v>
      </c>
      <c r="AA1082" s="152">
        <v>1.0293037109000001E-2</v>
      </c>
      <c r="AB1082" s="175">
        <v>1.2692730155</v>
      </c>
      <c r="AC1082" s="174">
        <v>1.3937603137000001</v>
      </c>
      <c r="AD1082" s="152">
        <v>-2.6384057146000002E-3</v>
      </c>
      <c r="AE1082" s="152">
        <v>-5.2293050780000003E-2</v>
      </c>
      <c r="AF1082" s="178">
        <v>3879.4575974999998</v>
      </c>
      <c r="AG1082" s="177">
        <v>147089.78333999999</v>
      </c>
      <c r="AH1082" s="177">
        <v>36441.715680000001</v>
      </c>
      <c r="AI1082" s="127">
        <v>0.52370587379</v>
      </c>
      <c r="AJ1082" s="127">
        <v>0.13910247254999999</v>
      </c>
      <c r="AK1082" s="127">
        <v>0</v>
      </c>
    </row>
    <row r="1083" spans="1:37" ht="14.65" customHeight="1" x14ac:dyDescent="0.25">
      <c r="A1083" s="39"/>
      <c r="B1083" s="128">
        <v>38318178000158</v>
      </c>
      <c r="C1083" s="124" t="s">
        <v>8770</v>
      </c>
      <c r="D1083" s="121"/>
      <c r="E1083" s="125" t="s">
        <v>7985</v>
      </c>
      <c r="F1083" s="125" t="s">
        <v>112</v>
      </c>
      <c r="G1083" s="125" t="s">
        <v>4570</v>
      </c>
      <c r="H1083" s="126">
        <v>5000</v>
      </c>
      <c r="I1083" s="126">
        <v>5000</v>
      </c>
      <c r="J1083" s="126">
        <v>5000</v>
      </c>
      <c r="K1083" s="125" t="s">
        <v>7564</v>
      </c>
      <c r="L1083" s="125" t="s">
        <v>3251</v>
      </c>
      <c r="M1083" s="152">
        <v>0.01</v>
      </c>
      <c r="N1083" s="127" t="s">
        <v>44</v>
      </c>
      <c r="O1083" s="154">
        <v>44293</v>
      </c>
      <c r="P1083" s="152">
        <v>5.4656634638000001E-3</v>
      </c>
      <c r="Q1083" s="152">
        <v>-0.18150858493000002</v>
      </c>
      <c r="R1083" s="152">
        <v>0.12206780038999999</v>
      </c>
      <c r="S1083" s="152">
        <v>0.67138384976999999</v>
      </c>
      <c r="T1083" s="152">
        <v>0.61095749581000003</v>
      </c>
      <c r="U1083" s="152">
        <v>0.51764147434999996</v>
      </c>
      <c r="V1083" s="152">
        <v>-4.4494071072999999</v>
      </c>
      <c r="W1083" s="152">
        <v>1.0649395608000001</v>
      </c>
      <c r="X1083" s="152">
        <v>2.6652509543000003</v>
      </c>
      <c r="Y1083" s="152">
        <v>1.4566554489000001</v>
      </c>
      <c r="Z1083" s="152">
        <v>0.27381511929999997</v>
      </c>
      <c r="AA1083" s="152">
        <v>0.25089897976999997</v>
      </c>
      <c r="AB1083" s="175">
        <v>0.16499327615000001</v>
      </c>
      <c r="AC1083" s="174">
        <v>-9.3109805951000005E-2</v>
      </c>
      <c r="AD1083" s="152">
        <v>-0.26758004824999998</v>
      </c>
      <c r="AE1083" s="152">
        <v>-0.45459382009999999</v>
      </c>
      <c r="AF1083" s="178">
        <v>1.2183412176999999</v>
      </c>
      <c r="AG1083" s="177">
        <v>21957.396509999999</v>
      </c>
      <c r="AH1083" s="177">
        <v>2519.7605800000001</v>
      </c>
      <c r="AI1083" s="127">
        <v>0</v>
      </c>
      <c r="AJ1083" s="127">
        <v>0</v>
      </c>
      <c r="AK1083" s="127">
        <v>0.97961044639999995</v>
      </c>
    </row>
    <row r="1084" spans="1:37" ht="14.65" customHeight="1" x14ac:dyDescent="0.25">
      <c r="A1084" s="39"/>
      <c r="B1084" s="128">
        <v>57594567000150</v>
      </c>
      <c r="C1084" s="124" t="s">
        <v>8771</v>
      </c>
      <c r="D1084" s="121"/>
      <c r="E1084" s="125" t="s">
        <v>8448</v>
      </c>
      <c r="F1084" s="125" t="s">
        <v>160</v>
      </c>
      <c r="G1084" s="125" t="s">
        <v>3305</v>
      </c>
      <c r="H1084" s="126">
        <v>100</v>
      </c>
      <c r="I1084" s="126">
        <v>100</v>
      </c>
      <c r="J1084" s="126">
        <v>100</v>
      </c>
      <c r="K1084" s="125" t="s">
        <v>220</v>
      </c>
      <c r="L1084" s="125" t="s">
        <v>3251</v>
      </c>
      <c r="M1084" s="152">
        <v>2E-3</v>
      </c>
      <c r="N1084" s="127" t="s">
        <v>44</v>
      </c>
      <c r="O1084" s="154">
        <v>45609</v>
      </c>
      <c r="P1084" s="152">
        <v>1.0112447799E-2</v>
      </c>
      <c r="Q1084" s="152">
        <v>4.0095803621000001E-2</v>
      </c>
      <c r="R1084" s="152" t="s">
        <v>44</v>
      </c>
      <c r="S1084" s="152" t="s">
        <v>44</v>
      </c>
      <c r="T1084" s="152" t="s">
        <v>44</v>
      </c>
      <c r="U1084" s="152">
        <v>0.95772863119999996</v>
      </c>
      <c r="V1084" s="152">
        <v>0.98288768914000002</v>
      </c>
      <c r="W1084" s="152" t="s">
        <v>44</v>
      </c>
      <c r="X1084" s="152" t="s">
        <v>44</v>
      </c>
      <c r="Y1084" s="152" t="s">
        <v>44</v>
      </c>
      <c r="Z1084" s="152" t="s">
        <v>44</v>
      </c>
      <c r="AA1084" s="152">
        <v>1.0617204137E-3</v>
      </c>
      <c r="AB1084" s="175" t="s">
        <v>44</v>
      </c>
      <c r="AC1084" s="174">
        <v>-4.2345068656000002</v>
      </c>
      <c r="AD1084" s="152">
        <v>0</v>
      </c>
      <c r="AE1084" s="152">
        <v>0</v>
      </c>
      <c r="AF1084" s="178">
        <v>1.0530594043999999</v>
      </c>
      <c r="AG1084" s="177">
        <v>165393.19016</v>
      </c>
      <c r="AH1084" s="177">
        <v>158911.77223</v>
      </c>
      <c r="AI1084" s="127">
        <v>0</v>
      </c>
      <c r="AJ1084" s="127">
        <v>0</v>
      </c>
      <c r="AK1084" s="127">
        <v>0</v>
      </c>
    </row>
    <row r="1085" spans="1:37" ht="14.65" customHeight="1" x14ac:dyDescent="0.25">
      <c r="A1085" s="39"/>
      <c r="B1085" s="128">
        <v>53870582000123</v>
      </c>
      <c r="C1085" s="124" t="s">
        <v>8772</v>
      </c>
      <c r="D1085" s="121"/>
      <c r="E1085" s="125" t="s">
        <v>8448</v>
      </c>
      <c r="F1085" s="125" t="s">
        <v>160</v>
      </c>
      <c r="G1085" s="125" t="s">
        <v>3305</v>
      </c>
      <c r="H1085" s="126">
        <v>1000</v>
      </c>
      <c r="I1085" s="126">
        <v>100</v>
      </c>
      <c r="J1085" s="126">
        <v>500</v>
      </c>
      <c r="K1085" s="125" t="s">
        <v>220</v>
      </c>
      <c r="L1085" s="125" t="s">
        <v>3251</v>
      </c>
      <c r="M1085" s="152">
        <v>5.0000000000000001E-3</v>
      </c>
      <c r="N1085" s="127" t="s">
        <v>44</v>
      </c>
      <c r="O1085" s="154">
        <v>45474</v>
      </c>
      <c r="P1085" s="152">
        <v>1.8736944004999999E-2</v>
      </c>
      <c r="Q1085" s="152">
        <v>5.3552605645000001E-2</v>
      </c>
      <c r="R1085" s="152" t="s">
        <v>44</v>
      </c>
      <c r="S1085" s="152" t="s">
        <v>44</v>
      </c>
      <c r="T1085" s="152" t="s">
        <v>44</v>
      </c>
      <c r="U1085" s="152">
        <v>1.7745365011000001</v>
      </c>
      <c r="V1085" s="152">
        <v>1.3127607394</v>
      </c>
      <c r="W1085" s="152" t="s">
        <v>44</v>
      </c>
      <c r="X1085" s="152" t="s">
        <v>44</v>
      </c>
      <c r="Y1085" s="152" t="s">
        <v>44</v>
      </c>
      <c r="Z1085" s="152" t="s">
        <v>44</v>
      </c>
      <c r="AA1085" s="152">
        <v>3.2128333118000001E-2</v>
      </c>
      <c r="AB1085" s="175" t="s">
        <v>44</v>
      </c>
      <c r="AC1085" s="174">
        <v>-0.88288464033000003</v>
      </c>
      <c r="AD1085" s="152">
        <v>-3.0011471291E-2</v>
      </c>
      <c r="AE1085" s="152">
        <v>-3.0011471291E-2</v>
      </c>
      <c r="AF1085" s="178">
        <v>1.0700603</v>
      </c>
      <c r="AG1085" s="177">
        <v>151758.61137999999</v>
      </c>
      <c r="AH1085" s="177">
        <v>12188.424999999999</v>
      </c>
      <c r="AI1085" s="127">
        <v>0.21454527614999999</v>
      </c>
      <c r="AJ1085" s="127">
        <v>0</v>
      </c>
      <c r="AK1085" s="127">
        <v>0</v>
      </c>
    </row>
    <row r="1086" spans="1:37" ht="14.65" customHeight="1" x14ac:dyDescent="0.25">
      <c r="A1086" s="39"/>
      <c r="B1086" s="128">
        <v>53873687000136</v>
      </c>
      <c r="C1086" s="124" t="s">
        <v>8773</v>
      </c>
      <c r="D1086" s="121"/>
      <c r="E1086" s="125" t="s">
        <v>8448</v>
      </c>
      <c r="F1086" s="125" t="s">
        <v>160</v>
      </c>
      <c r="G1086" s="125" t="s">
        <v>3305</v>
      </c>
      <c r="H1086" s="126">
        <v>1000</v>
      </c>
      <c r="I1086" s="126">
        <v>100</v>
      </c>
      <c r="J1086" s="126">
        <v>500</v>
      </c>
      <c r="K1086" s="125" t="s">
        <v>220</v>
      </c>
      <c r="L1086" s="125" t="s">
        <v>3251</v>
      </c>
      <c r="M1086" s="152">
        <v>5.0000000000000001E-3</v>
      </c>
      <c r="N1086" s="127" t="s">
        <v>44</v>
      </c>
      <c r="O1086" s="154">
        <v>45474</v>
      </c>
      <c r="P1086" s="152">
        <v>2.5312168589000001E-2</v>
      </c>
      <c r="Q1086" s="152">
        <v>6.4201955815999995E-2</v>
      </c>
      <c r="R1086" s="152" t="s">
        <v>44</v>
      </c>
      <c r="S1086" s="152" t="s">
        <v>44</v>
      </c>
      <c r="T1086" s="152" t="s">
        <v>44</v>
      </c>
      <c r="U1086" s="152">
        <v>2.3972621721</v>
      </c>
      <c r="V1086" s="152">
        <v>1.5738133743</v>
      </c>
      <c r="W1086" s="152" t="s">
        <v>44</v>
      </c>
      <c r="X1086" s="152" t="s">
        <v>44</v>
      </c>
      <c r="Y1086" s="152" t="s">
        <v>44</v>
      </c>
      <c r="Z1086" s="152" t="s">
        <v>44</v>
      </c>
      <c r="AA1086" s="152">
        <v>5.8708707632E-2</v>
      </c>
      <c r="AB1086" s="175" t="s">
        <v>44</v>
      </c>
      <c r="AC1086" s="174">
        <v>-0.72632466552999997</v>
      </c>
      <c r="AD1086" s="152">
        <v>-6.4705915505999995E-2</v>
      </c>
      <c r="AE1086" s="152">
        <v>-6.4705915505999995E-2</v>
      </c>
      <c r="AF1086" s="178">
        <v>1.0559445999999999</v>
      </c>
      <c r="AG1086" s="177">
        <v>66261.551720000003</v>
      </c>
      <c r="AH1086" s="177">
        <v>-855.36825999999996</v>
      </c>
      <c r="AI1086" s="127">
        <v>0.12115700148</v>
      </c>
      <c r="AJ1086" s="127">
        <v>0</v>
      </c>
      <c r="AK1086" s="127">
        <v>0</v>
      </c>
    </row>
    <row r="1087" spans="1:37" ht="14.65" customHeight="1" x14ac:dyDescent="0.25">
      <c r="A1087" s="39"/>
      <c r="B1087" s="128">
        <v>57066197000189</v>
      </c>
      <c r="C1087" s="124" t="s">
        <v>8774</v>
      </c>
      <c r="D1087" s="121"/>
      <c r="E1087" s="125" t="s">
        <v>8775</v>
      </c>
      <c r="F1087" s="125" t="s">
        <v>160</v>
      </c>
      <c r="G1087" s="125" t="s">
        <v>3305</v>
      </c>
      <c r="H1087" s="126" t="s">
        <v>44</v>
      </c>
      <c r="I1087" s="126" t="s">
        <v>44</v>
      </c>
      <c r="J1087" s="126" t="s">
        <v>44</v>
      </c>
      <c r="K1087" s="125" t="s">
        <v>7571</v>
      </c>
      <c r="L1087" s="125" t="s">
        <v>217</v>
      </c>
      <c r="M1087" s="152">
        <v>1.1000000000000001E-3</v>
      </c>
      <c r="N1087" s="127" t="s">
        <v>44</v>
      </c>
      <c r="O1087" s="154">
        <v>45565</v>
      </c>
      <c r="P1087" s="152">
        <v>1.5510902173000001E-2</v>
      </c>
      <c r="Q1087" s="152">
        <v>5.8337118125999995E-2</v>
      </c>
      <c r="R1087" s="152" t="s">
        <v>44</v>
      </c>
      <c r="S1087" s="152" t="s">
        <v>44</v>
      </c>
      <c r="T1087" s="152" t="s">
        <v>44</v>
      </c>
      <c r="U1087" s="152">
        <v>1.4690048741999999</v>
      </c>
      <c r="V1087" s="152">
        <v>1.4300457915000002</v>
      </c>
      <c r="W1087" s="152" t="s">
        <v>44</v>
      </c>
      <c r="X1087" s="152" t="s">
        <v>44</v>
      </c>
      <c r="Y1087" s="152" t="s">
        <v>44</v>
      </c>
      <c r="Z1087" s="152" t="s">
        <v>44</v>
      </c>
      <c r="AA1087" s="152">
        <v>2.3119262513000002E-2</v>
      </c>
      <c r="AB1087" s="175" t="s">
        <v>44</v>
      </c>
      <c r="AC1087" s="174">
        <v>-0.83060733620000005</v>
      </c>
      <c r="AD1087" s="152">
        <v>-1.2495479195000001E-2</v>
      </c>
      <c r="AE1087" s="152">
        <v>-1.2495479195000001E-2</v>
      </c>
      <c r="AF1087" s="178">
        <v>1.0567639</v>
      </c>
      <c r="AG1087" s="177">
        <v>41411.598420000002</v>
      </c>
      <c r="AH1087" s="177">
        <v>-3648.5634100000002</v>
      </c>
      <c r="AI1087" s="127">
        <v>1.0255367757</v>
      </c>
      <c r="AJ1087" s="127">
        <v>2.0482918213999998E-2</v>
      </c>
      <c r="AK1087" s="127">
        <v>0</v>
      </c>
    </row>
    <row r="1088" spans="1:37" ht="14.65" customHeight="1" x14ac:dyDescent="0.25">
      <c r="A1088" s="39"/>
      <c r="B1088" s="128">
        <v>34580935000106</v>
      </c>
      <c r="C1088" s="124" t="s">
        <v>8776</v>
      </c>
      <c r="D1088" s="121" t="s">
        <v>3266</v>
      </c>
      <c r="E1088" s="125" t="s">
        <v>8448</v>
      </c>
      <c r="F1088" s="125" t="s">
        <v>160</v>
      </c>
      <c r="G1088" s="125" t="s">
        <v>3305</v>
      </c>
      <c r="H1088" s="126">
        <v>500</v>
      </c>
      <c r="I1088" s="126">
        <v>100</v>
      </c>
      <c r="J1088" s="126">
        <v>100</v>
      </c>
      <c r="K1088" s="125" t="s">
        <v>7732</v>
      </c>
      <c r="L1088" s="125" t="s">
        <v>210</v>
      </c>
      <c r="M1088" s="152">
        <v>8.0000000000000002E-3</v>
      </c>
      <c r="N1088" s="127" t="s">
        <v>44</v>
      </c>
      <c r="O1088" s="154">
        <v>43726</v>
      </c>
      <c r="P1088" s="152">
        <v>1.6667641225000002E-2</v>
      </c>
      <c r="Q1088" s="152">
        <v>4.2798311860999999E-2</v>
      </c>
      <c r="R1088" s="152">
        <v>9.2559071813999999E-2</v>
      </c>
      <c r="S1088" s="152">
        <v>0.23634791918</v>
      </c>
      <c r="T1088" s="152">
        <v>0.28450284749999999</v>
      </c>
      <c r="U1088" s="152">
        <v>1.5785571934</v>
      </c>
      <c r="V1088" s="152">
        <v>1.0491355713999999</v>
      </c>
      <c r="W1088" s="152">
        <v>0.80750056098</v>
      </c>
      <c r="X1088" s="152">
        <v>0.93825092361000006</v>
      </c>
      <c r="Y1088" s="152">
        <v>0.67831661919999997</v>
      </c>
      <c r="Z1088" s="152">
        <v>2.2531822215999999E-2</v>
      </c>
      <c r="AA1088" s="152">
        <v>6.1509134266999999E-2</v>
      </c>
      <c r="AB1088" s="175">
        <v>-0.87152330489999996</v>
      </c>
      <c r="AC1088" s="174">
        <v>9.5421036623E-2</v>
      </c>
      <c r="AD1088" s="152">
        <v>-1.7960645872000001E-2</v>
      </c>
      <c r="AE1088" s="152">
        <v>-0.10423010467999999</v>
      </c>
      <c r="AF1088" s="178">
        <v>1.6308815000000001</v>
      </c>
      <c r="AG1088" s="177">
        <v>30117.084350000001</v>
      </c>
      <c r="AH1088" s="177">
        <v>-4702.2318999999998</v>
      </c>
      <c r="AI1088" s="127">
        <v>0.90763204298</v>
      </c>
      <c r="AJ1088" s="127">
        <v>0</v>
      </c>
      <c r="AK1088" s="127">
        <v>0</v>
      </c>
    </row>
    <row r="1089" spans="1:37" ht="14.65" customHeight="1" x14ac:dyDescent="0.25">
      <c r="A1089" s="39"/>
      <c r="B1089" s="128">
        <v>31120420000135</v>
      </c>
      <c r="C1089" s="124" t="s">
        <v>8776</v>
      </c>
      <c r="D1089" s="121"/>
      <c r="E1089" s="125" t="s">
        <v>8448</v>
      </c>
      <c r="F1089" s="125" t="s">
        <v>160</v>
      </c>
      <c r="G1089" s="125" t="s">
        <v>3307</v>
      </c>
      <c r="H1089" s="126">
        <v>500</v>
      </c>
      <c r="I1089" s="126">
        <v>100</v>
      </c>
      <c r="J1089" s="126">
        <v>100</v>
      </c>
      <c r="K1089" s="125" t="s">
        <v>7732</v>
      </c>
      <c r="L1089" s="125" t="s">
        <v>210</v>
      </c>
      <c r="M1089" s="152">
        <v>0.01</v>
      </c>
      <c r="N1089" s="127" t="s">
        <v>44</v>
      </c>
      <c r="O1089" s="154">
        <v>43433</v>
      </c>
      <c r="P1089" s="152">
        <v>9.864170722699999E-3</v>
      </c>
      <c r="Q1089" s="152">
        <v>3.7654863741000001E-2</v>
      </c>
      <c r="R1089" s="152">
        <v>0.11125050139000001</v>
      </c>
      <c r="S1089" s="152">
        <v>0.30307652783</v>
      </c>
      <c r="T1089" s="152">
        <v>0.37567281324000001</v>
      </c>
      <c r="U1089" s="152">
        <v>0.93421483226999991</v>
      </c>
      <c r="V1089" s="152">
        <v>0.92305175768000003</v>
      </c>
      <c r="W1089" s="152">
        <v>0.97056766586999998</v>
      </c>
      <c r="X1089" s="152">
        <v>1.2031492941999999</v>
      </c>
      <c r="Y1089" s="152">
        <v>0.89568563143000002</v>
      </c>
      <c r="Z1089" s="152">
        <v>8.1615906738999999E-3</v>
      </c>
      <c r="AA1089" s="152">
        <v>1.8386308464000002E-2</v>
      </c>
      <c r="AB1089" s="175">
        <v>-0.36867314341000001</v>
      </c>
      <c r="AC1089" s="174">
        <v>-0.30003064506999999</v>
      </c>
      <c r="AD1089" s="152">
        <v>-2.2392189918000001E-3</v>
      </c>
      <c r="AE1089" s="152">
        <v>-6.1231943067E-2</v>
      </c>
      <c r="AF1089" s="178">
        <v>1.6159697</v>
      </c>
      <c r="AG1089" s="177">
        <v>51849.066720000003</v>
      </c>
      <c r="AH1089" s="177">
        <v>-13742.43593</v>
      </c>
      <c r="AI1089" s="127">
        <v>0.90681176899999993</v>
      </c>
      <c r="AJ1089" s="127">
        <v>1.5603143692999999E-8</v>
      </c>
      <c r="AK1089" s="127">
        <v>0</v>
      </c>
    </row>
    <row r="1090" spans="1:37" ht="14.65" customHeight="1" x14ac:dyDescent="0.25">
      <c r="A1090" s="39"/>
      <c r="B1090" s="128">
        <v>29733802000192</v>
      </c>
      <c r="C1090" s="124" t="s">
        <v>8777</v>
      </c>
      <c r="D1090" s="121"/>
      <c r="E1090" s="125" t="s">
        <v>8778</v>
      </c>
      <c r="F1090" s="125" t="s">
        <v>112</v>
      </c>
      <c r="G1090" s="125" t="s">
        <v>113</v>
      </c>
      <c r="H1090" s="126">
        <v>1000</v>
      </c>
      <c r="I1090" s="126">
        <v>1000</v>
      </c>
      <c r="J1090" s="126">
        <v>1000</v>
      </c>
      <c r="K1090" s="125" t="s">
        <v>218</v>
      </c>
      <c r="L1090" s="125" t="s">
        <v>217</v>
      </c>
      <c r="M1090" s="152">
        <v>6.0000000000000001E-3</v>
      </c>
      <c r="N1090" s="127" t="s">
        <v>44</v>
      </c>
      <c r="O1090" s="154">
        <v>43620</v>
      </c>
      <c r="P1090" s="152">
        <v>0.10810928951</v>
      </c>
      <c r="Q1090" s="152">
        <v>0.17470039658</v>
      </c>
      <c r="R1090" s="152">
        <v>8.2653931694999988E-2</v>
      </c>
      <c r="S1090" s="152">
        <v>0.28514599508999999</v>
      </c>
      <c r="T1090" s="152">
        <v>0.15147681287</v>
      </c>
      <c r="U1090" s="152">
        <v>10.238803099</v>
      </c>
      <c r="V1090" s="152">
        <v>4.2825147166999997</v>
      </c>
      <c r="W1090" s="152">
        <v>0.72108648998999991</v>
      </c>
      <c r="X1090" s="152">
        <v>1.1319688963999999</v>
      </c>
      <c r="Y1090" s="152">
        <v>0.36115364221999996</v>
      </c>
      <c r="Z1090" s="152">
        <v>0.15873822949999999</v>
      </c>
      <c r="AA1090" s="152">
        <v>0.22913407956000001</v>
      </c>
      <c r="AB1090" s="175">
        <v>-0.10384168721000001</v>
      </c>
      <c r="AC1090" s="174">
        <v>-1.9133855668000001E-2</v>
      </c>
      <c r="AD1090" s="152">
        <v>-0.15985954400000002</v>
      </c>
      <c r="AE1090" s="152">
        <v>-0.43756370089999996</v>
      </c>
      <c r="AF1090" s="178">
        <v>135.803382</v>
      </c>
      <c r="AG1090" s="177">
        <v>87959.313760000005</v>
      </c>
      <c r="AH1090" s="177">
        <v>-2237.4369299999998</v>
      </c>
      <c r="AI1090" s="127">
        <v>6.1497502020999998E-3</v>
      </c>
      <c r="AJ1090" s="127">
        <v>0</v>
      </c>
      <c r="AK1090" s="127">
        <v>0.14873389243000001</v>
      </c>
    </row>
    <row r="1091" spans="1:37" ht="14.65" customHeight="1" x14ac:dyDescent="0.25">
      <c r="A1091" s="39"/>
      <c r="B1091" s="128">
        <v>12845796000162</v>
      </c>
      <c r="C1091" s="124" t="s">
        <v>8779</v>
      </c>
      <c r="D1091" s="121" t="s">
        <v>3267</v>
      </c>
      <c r="E1091" s="125" t="s">
        <v>8780</v>
      </c>
      <c r="F1091" s="125" t="s">
        <v>112</v>
      </c>
      <c r="G1091" s="125" t="s">
        <v>113</v>
      </c>
      <c r="H1091" s="126">
        <v>500</v>
      </c>
      <c r="I1091" s="126">
        <v>500</v>
      </c>
      <c r="J1091" s="126">
        <v>500</v>
      </c>
      <c r="K1091" s="125" t="s">
        <v>3251</v>
      </c>
      <c r="L1091" s="125" t="s">
        <v>7582</v>
      </c>
      <c r="M1091" s="152">
        <v>1.3500000000000002E-2</v>
      </c>
      <c r="N1091" s="127" t="s">
        <v>3281</v>
      </c>
      <c r="O1091" s="154">
        <v>40529</v>
      </c>
      <c r="P1091" s="152">
        <v>5.3941682509999998E-2</v>
      </c>
      <c r="Q1091" s="152">
        <v>9.4090417970000007E-2</v>
      </c>
      <c r="R1091" s="152">
        <v>8.9999275626000005E-2</v>
      </c>
      <c r="S1091" s="152">
        <v>0.26204793335000004</v>
      </c>
      <c r="T1091" s="152">
        <v>0.13143006301999999</v>
      </c>
      <c r="U1091" s="152">
        <v>5.1087031332999997</v>
      </c>
      <c r="V1091" s="152">
        <v>2.3064836002</v>
      </c>
      <c r="W1091" s="152">
        <v>0.78516847815000002</v>
      </c>
      <c r="X1091" s="152">
        <v>1.0402745086</v>
      </c>
      <c r="Y1091" s="152">
        <v>0.31335783382999999</v>
      </c>
      <c r="Z1091" s="152">
        <v>0.13354758620000001</v>
      </c>
      <c r="AA1091" s="152">
        <v>0.20323698074999999</v>
      </c>
      <c r="AB1091" s="175">
        <v>-0.10067747102999999</v>
      </c>
      <c r="AC1091" s="174">
        <v>-2.8472284013000001E-2</v>
      </c>
      <c r="AD1091" s="152">
        <v>-9.7446766336999988E-2</v>
      </c>
      <c r="AE1091" s="152">
        <v>-0.48165403937000001</v>
      </c>
      <c r="AF1091" s="178">
        <v>2.56047614</v>
      </c>
      <c r="AG1091" s="177">
        <v>18777.33898</v>
      </c>
      <c r="AH1091" s="177">
        <v>-735.12708999999995</v>
      </c>
      <c r="AI1091" s="127">
        <v>0</v>
      </c>
      <c r="AJ1091" s="127">
        <v>0</v>
      </c>
      <c r="AK1091" s="127">
        <v>0</v>
      </c>
    </row>
    <row r="1092" spans="1:37" ht="14.65" customHeight="1" x14ac:dyDescent="0.25">
      <c r="A1092" s="39"/>
      <c r="B1092" s="128">
        <v>26396708000105</v>
      </c>
      <c r="C1092" s="124" t="s">
        <v>8781</v>
      </c>
      <c r="D1092" s="121" t="s">
        <v>3267</v>
      </c>
      <c r="E1092" s="125" t="s">
        <v>8782</v>
      </c>
      <c r="F1092" s="125" t="s">
        <v>112</v>
      </c>
      <c r="G1092" s="125" t="s">
        <v>113</v>
      </c>
      <c r="H1092" s="126">
        <v>10000</v>
      </c>
      <c r="I1092" s="126">
        <v>10000</v>
      </c>
      <c r="J1092" s="126">
        <v>10000</v>
      </c>
      <c r="K1092" s="125" t="s">
        <v>210</v>
      </c>
      <c r="L1092" s="125" t="s">
        <v>3314</v>
      </c>
      <c r="M1092" s="152">
        <v>0.02</v>
      </c>
      <c r="N1092" s="127" t="s">
        <v>44</v>
      </c>
      <c r="O1092" s="154">
        <v>42718</v>
      </c>
      <c r="P1092" s="152">
        <v>5.1616408530999996E-2</v>
      </c>
      <c r="Q1092" s="152">
        <v>9.2405611695999992E-2</v>
      </c>
      <c r="R1092" s="152">
        <v>0.14845298353</v>
      </c>
      <c r="S1092" s="152">
        <v>0.23500908573000001</v>
      </c>
      <c r="T1092" s="152">
        <v>0.37035089186999998</v>
      </c>
      <c r="U1092" s="152">
        <v>4.8884813324999996</v>
      </c>
      <c r="V1092" s="152">
        <v>2.265183135</v>
      </c>
      <c r="W1092" s="152">
        <v>1.2951282369000001</v>
      </c>
      <c r="X1092" s="152">
        <v>0.93293603985999995</v>
      </c>
      <c r="Y1092" s="152">
        <v>0.88299701428999999</v>
      </c>
      <c r="Z1092" s="152">
        <v>3.4324624598000002E-2</v>
      </c>
      <c r="AA1092" s="152">
        <v>9.6700742325999997E-2</v>
      </c>
      <c r="AB1092" s="175">
        <v>0.90909401771999998</v>
      </c>
      <c r="AC1092" s="174">
        <v>0.17198135265</v>
      </c>
      <c r="AD1092" s="152">
        <v>-1.6216692016000001E-2</v>
      </c>
      <c r="AE1092" s="152">
        <v>-0.2348709246</v>
      </c>
      <c r="AF1092" s="178">
        <v>2.1610570600000001</v>
      </c>
      <c r="AG1092" s="177">
        <v>26998.725259999999</v>
      </c>
      <c r="AH1092" s="177">
        <v>-15983.42174</v>
      </c>
      <c r="AI1092" s="127">
        <v>0</v>
      </c>
      <c r="AJ1092" s="127">
        <v>0</v>
      </c>
      <c r="AK1092" s="127">
        <v>0.30861548105000003</v>
      </c>
    </row>
    <row r="1093" spans="1:37" ht="14.65" customHeight="1" x14ac:dyDescent="0.25">
      <c r="A1093" s="39"/>
      <c r="B1093" s="128">
        <v>39573883000164</v>
      </c>
      <c r="C1093" s="124" t="s">
        <v>8783</v>
      </c>
      <c r="D1093" s="121"/>
      <c r="E1093" s="125" t="s">
        <v>8782</v>
      </c>
      <c r="F1093" s="125" t="s">
        <v>112</v>
      </c>
      <c r="G1093" s="125" t="s">
        <v>113</v>
      </c>
      <c r="H1093" s="126">
        <v>50000</v>
      </c>
      <c r="I1093" s="126">
        <v>10000</v>
      </c>
      <c r="J1093" s="126">
        <v>20000</v>
      </c>
      <c r="K1093" s="125" t="s">
        <v>210</v>
      </c>
      <c r="L1093" s="125" t="s">
        <v>3314</v>
      </c>
      <c r="M1093" s="152">
        <v>0.02</v>
      </c>
      <c r="N1093" s="127" t="s">
        <v>44</v>
      </c>
      <c r="O1093" s="154">
        <v>44217</v>
      </c>
      <c r="P1093" s="152">
        <v>2.4507880031E-2</v>
      </c>
      <c r="Q1093" s="152">
        <v>2.1192769718000003E-2</v>
      </c>
      <c r="R1093" s="152">
        <v>0.11050697799</v>
      </c>
      <c r="S1093" s="152">
        <v>0.64149485255000005</v>
      </c>
      <c r="T1093" s="152">
        <v>0.33235031106999996</v>
      </c>
      <c r="U1093" s="152">
        <v>2.3210896968000001</v>
      </c>
      <c r="V1093" s="152">
        <v>0.51950854139000002</v>
      </c>
      <c r="W1093" s="152">
        <v>0.96408104550999996</v>
      </c>
      <c r="X1093" s="152">
        <v>2.5465979984000002</v>
      </c>
      <c r="Y1093" s="152">
        <v>0.79239537103000002</v>
      </c>
      <c r="Z1093" s="152">
        <v>0.18472857388000002</v>
      </c>
      <c r="AA1093" s="152">
        <v>0.20530605663999998</v>
      </c>
      <c r="AB1093" s="175">
        <v>7.2737062901999994E-2</v>
      </c>
      <c r="AC1093" s="174">
        <v>-0.18515779804999999</v>
      </c>
      <c r="AD1093" s="152">
        <v>-0.15872432621999999</v>
      </c>
      <c r="AE1093" s="152">
        <v>-0.35821377372999996</v>
      </c>
      <c r="AF1093" s="178">
        <v>2.4294851</v>
      </c>
      <c r="AG1093" s="177">
        <v>70008.074280000001</v>
      </c>
      <c r="AH1093" s="177">
        <v>-12638.41201</v>
      </c>
      <c r="AI1093" s="127">
        <v>2.7422492751999997E-2</v>
      </c>
      <c r="AJ1093" s="127">
        <v>0</v>
      </c>
      <c r="AK1093" s="127">
        <v>8.3012890753999993E-2</v>
      </c>
    </row>
    <row r="1094" spans="1:37" ht="14.65" customHeight="1" x14ac:dyDescent="0.25">
      <c r="A1094" s="39"/>
      <c r="B1094" s="128">
        <v>27599290000198</v>
      </c>
      <c r="C1094" s="124" t="s">
        <v>8784</v>
      </c>
      <c r="D1094" s="121"/>
      <c r="E1094" s="125" t="s">
        <v>8785</v>
      </c>
      <c r="F1094" s="125" t="s">
        <v>160</v>
      </c>
      <c r="G1094" s="125" t="s">
        <v>5812</v>
      </c>
      <c r="H1094" s="126">
        <v>1</v>
      </c>
      <c r="I1094" s="126">
        <v>1</v>
      </c>
      <c r="J1094" s="126">
        <v>1</v>
      </c>
      <c r="K1094" s="125" t="s">
        <v>211</v>
      </c>
      <c r="L1094" s="125" t="s">
        <v>212</v>
      </c>
      <c r="M1094" s="152">
        <v>0.01</v>
      </c>
      <c r="N1094" s="127" t="s">
        <v>44</v>
      </c>
      <c r="O1094" s="154">
        <v>42898</v>
      </c>
      <c r="P1094" s="152">
        <v>2.2063742299000003E-2</v>
      </c>
      <c r="Q1094" s="152">
        <v>4.5267899665999999E-2</v>
      </c>
      <c r="R1094" s="152">
        <v>0.10071837284000001</v>
      </c>
      <c r="S1094" s="152">
        <v>0.21313126661999998</v>
      </c>
      <c r="T1094" s="152">
        <v>0.32959359219000001</v>
      </c>
      <c r="U1094" s="152">
        <v>2.0896105603000001</v>
      </c>
      <c r="V1094" s="152">
        <v>1.1096737632</v>
      </c>
      <c r="W1094" s="152">
        <v>0.87868364475000005</v>
      </c>
      <c r="X1094" s="152">
        <v>0.84608575548000009</v>
      </c>
      <c r="Y1094" s="152">
        <v>0.78582275409999991</v>
      </c>
      <c r="Z1094" s="152">
        <v>2.1521563019E-2</v>
      </c>
      <c r="AA1094" s="152">
        <v>2.5048360016000002E-2</v>
      </c>
      <c r="AB1094" s="175">
        <v>-0.57300956178999995</v>
      </c>
      <c r="AC1094" s="174">
        <v>0.46613533265000001</v>
      </c>
      <c r="AD1094" s="152">
        <v>-8.8522309628000003E-3</v>
      </c>
      <c r="AE1094" s="152">
        <v>-3.7886666621000001E-2</v>
      </c>
      <c r="AF1094" s="178">
        <v>2.02697656</v>
      </c>
      <c r="AG1094" s="177">
        <v>825313.57137000002</v>
      </c>
      <c r="AH1094" s="177">
        <v>-105127.51672</v>
      </c>
      <c r="AI1094" s="127">
        <v>0</v>
      </c>
      <c r="AJ1094" s="127">
        <v>0</v>
      </c>
      <c r="AK1094" s="127">
        <v>0</v>
      </c>
    </row>
    <row r="1095" spans="1:37" ht="14.65" customHeight="1" x14ac:dyDescent="0.25">
      <c r="A1095" s="39"/>
      <c r="B1095" s="128">
        <v>38351476000140</v>
      </c>
      <c r="C1095" s="124" t="s">
        <v>8786</v>
      </c>
      <c r="D1095" s="121"/>
      <c r="E1095" s="125" t="s">
        <v>8787</v>
      </c>
      <c r="F1095" s="125" t="s">
        <v>112</v>
      </c>
      <c r="G1095" s="125" t="s">
        <v>113</v>
      </c>
      <c r="H1095" s="126">
        <v>5000</v>
      </c>
      <c r="I1095" s="126">
        <v>100</v>
      </c>
      <c r="J1095" s="126">
        <v>0</v>
      </c>
      <c r="K1095" s="125" t="s">
        <v>210</v>
      </c>
      <c r="L1095" s="125" t="s">
        <v>3314</v>
      </c>
      <c r="M1095" s="152">
        <v>0.02</v>
      </c>
      <c r="N1095" s="127" t="s">
        <v>8788</v>
      </c>
      <c r="O1095" s="154">
        <v>44195</v>
      </c>
      <c r="P1095" s="152">
        <v>6.6798990076E-2</v>
      </c>
      <c r="Q1095" s="152">
        <v>0.58689103270999998</v>
      </c>
      <c r="R1095" s="152">
        <v>0.27071531999000004</v>
      </c>
      <c r="S1095" s="152">
        <v>2.3916446134</v>
      </c>
      <c r="T1095" s="152">
        <v>2.9187179548</v>
      </c>
      <c r="U1095" s="152">
        <v>6.3263916515000007</v>
      </c>
      <c r="V1095" s="152">
        <v>14.386741724</v>
      </c>
      <c r="W1095" s="152">
        <v>2.3617649623000001</v>
      </c>
      <c r="X1095" s="152">
        <v>9.4943199639000007</v>
      </c>
      <c r="Y1095" s="152">
        <v>6.9588579268000004</v>
      </c>
      <c r="Z1095" s="152">
        <v>0.35219640818999998</v>
      </c>
      <c r="AA1095" s="152">
        <v>0.44796275395000001</v>
      </c>
      <c r="AB1095" s="175">
        <v>0.60824176399999996</v>
      </c>
      <c r="AC1095" s="174">
        <v>1.6145126339</v>
      </c>
      <c r="AD1095" s="152">
        <v>-0.35525403265</v>
      </c>
      <c r="AE1095" s="152">
        <v>-0.61456655034999996</v>
      </c>
      <c r="AF1095" s="178">
        <v>10.038432151</v>
      </c>
      <c r="AG1095" s="177">
        <v>28115.349160000002</v>
      </c>
      <c r="AH1095" s="177">
        <v>12782.10902</v>
      </c>
      <c r="AI1095" s="127">
        <v>0</v>
      </c>
      <c r="AJ1095" s="127">
        <v>0</v>
      </c>
      <c r="AK1095" s="127">
        <v>0</v>
      </c>
    </row>
    <row r="1096" spans="1:37" ht="14.65" customHeight="1" x14ac:dyDescent="0.25">
      <c r="A1096" s="39"/>
      <c r="B1096" s="128">
        <v>37429375000181</v>
      </c>
      <c r="C1096" s="124" t="s">
        <v>8789</v>
      </c>
      <c r="D1096" s="121"/>
      <c r="E1096" s="125" t="s">
        <v>8790</v>
      </c>
      <c r="F1096" s="125" t="s">
        <v>112</v>
      </c>
      <c r="G1096" s="125" t="s">
        <v>4570</v>
      </c>
      <c r="H1096" s="126">
        <v>50000</v>
      </c>
      <c r="I1096" s="126">
        <v>1000</v>
      </c>
      <c r="J1096" s="126">
        <v>1000</v>
      </c>
      <c r="K1096" s="125" t="s">
        <v>210</v>
      </c>
      <c r="L1096" s="125" t="s">
        <v>3314</v>
      </c>
      <c r="M1096" s="152">
        <v>5.0000000000000001E-3</v>
      </c>
      <c r="N1096" s="127" t="s">
        <v>44</v>
      </c>
      <c r="O1096" s="154">
        <v>44028</v>
      </c>
      <c r="P1096" s="152">
        <v>2.9257220421999998E-2</v>
      </c>
      <c r="Q1096" s="152">
        <v>-8.580958274900001E-2</v>
      </c>
      <c r="R1096" s="152">
        <v>0.22972580802000001</v>
      </c>
      <c r="S1096" s="152">
        <v>0.65131374174000001</v>
      </c>
      <c r="T1096" s="152">
        <v>0.60795903870000001</v>
      </c>
      <c r="U1096" s="152">
        <v>2.7708897216999997</v>
      </c>
      <c r="V1096" s="152">
        <v>-2.1034915098</v>
      </c>
      <c r="W1096" s="152">
        <v>2.0041657205000001</v>
      </c>
      <c r="X1096" s="152">
        <v>2.5855768980999998</v>
      </c>
      <c r="Y1096" s="152">
        <v>1.4495064755000002</v>
      </c>
      <c r="Z1096" s="152">
        <v>0.24323322010999998</v>
      </c>
      <c r="AA1096" s="152">
        <v>0.31575367087</v>
      </c>
      <c r="AB1096" s="175">
        <v>0.56270974148999997</v>
      </c>
      <c r="AC1096" s="174">
        <v>4.9727833603000003E-2</v>
      </c>
      <c r="AD1096" s="152">
        <v>-0.22480856717999997</v>
      </c>
      <c r="AE1096" s="152">
        <v>-0.58916476628000003</v>
      </c>
      <c r="AF1096" s="178">
        <v>1.3114813000000001</v>
      </c>
      <c r="AG1096" s="177">
        <v>28796.66145</v>
      </c>
      <c r="AH1096" s="177">
        <v>54.833689999999997</v>
      </c>
      <c r="AI1096" s="127">
        <v>0</v>
      </c>
      <c r="AJ1096" s="127">
        <v>0</v>
      </c>
      <c r="AK1096" s="127">
        <v>0.97006940747000003</v>
      </c>
    </row>
    <row r="1097" spans="1:37" ht="14.65" customHeight="1" x14ac:dyDescent="0.25">
      <c r="A1097" s="39"/>
      <c r="B1097" s="128">
        <v>54022134000132</v>
      </c>
      <c r="C1097" s="124" t="s">
        <v>8791</v>
      </c>
      <c r="D1097" s="121"/>
      <c r="E1097" s="125" t="s">
        <v>5956</v>
      </c>
      <c r="F1097" s="125" t="s">
        <v>160</v>
      </c>
      <c r="G1097" s="125" t="s">
        <v>5073</v>
      </c>
      <c r="H1097" s="126">
        <v>100</v>
      </c>
      <c r="I1097" s="126">
        <v>100</v>
      </c>
      <c r="J1097" s="126">
        <v>100</v>
      </c>
      <c r="K1097" s="125" t="s">
        <v>211</v>
      </c>
      <c r="L1097" s="125" t="s">
        <v>211</v>
      </c>
      <c r="M1097" s="152">
        <v>3.4999999999999996E-3</v>
      </c>
      <c r="N1097" s="127" t="s">
        <v>44</v>
      </c>
      <c r="O1097" s="154">
        <v>45386</v>
      </c>
      <c r="P1097" s="152">
        <v>1.0214264714E-2</v>
      </c>
      <c r="Q1097" s="152">
        <v>4.1564224004000005E-2</v>
      </c>
      <c r="R1097" s="152">
        <v>0.11408103141999999</v>
      </c>
      <c r="S1097" s="152" t="s">
        <v>44</v>
      </c>
      <c r="T1097" s="152" t="s">
        <v>44</v>
      </c>
      <c r="U1097" s="152">
        <v>0.96737149677000001</v>
      </c>
      <c r="V1097" s="152">
        <v>1.0188837830999999</v>
      </c>
      <c r="W1097" s="152">
        <v>0.99526167526999998</v>
      </c>
      <c r="X1097" s="152" t="s">
        <v>44</v>
      </c>
      <c r="Y1097" s="152" t="s">
        <v>44</v>
      </c>
      <c r="Z1097" s="152">
        <v>1.1695984350999999E-3</v>
      </c>
      <c r="AA1097" s="152">
        <v>1.1838507718999998E-3</v>
      </c>
      <c r="AB1097" s="175">
        <v>-0.50003859340000001</v>
      </c>
      <c r="AC1097" s="174">
        <v>4.8803265210000002E-2</v>
      </c>
      <c r="AD1097" s="152">
        <v>0</v>
      </c>
      <c r="AE1097" s="152">
        <v>0</v>
      </c>
      <c r="AF1097" s="178">
        <v>1.1227695600000001</v>
      </c>
      <c r="AG1097" s="177">
        <v>667318.69036000001</v>
      </c>
      <c r="AH1097" s="177">
        <v>25856.829259999999</v>
      </c>
      <c r="AI1097" s="127">
        <v>0.11938176021000001</v>
      </c>
      <c r="AJ1097" s="127">
        <v>0.13910208166000002</v>
      </c>
      <c r="AK1097" s="127">
        <v>0</v>
      </c>
    </row>
    <row r="1098" spans="1:37" ht="14.65" customHeight="1" x14ac:dyDescent="0.25">
      <c r="A1098" s="39"/>
      <c r="B1098" s="128">
        <v>42583875000103</v>
      </c>
      <c r="C1098" s="124" t="s">
        <v>8792</v>
      </c>
      <c r="D1098" s="121"/>
      <c r="E1098" s="125" t="s">
        <v>8793</v>
      </c>
      <c r="F1098" s="125" t="s">
        <v>112</v>
      </c>
      <c r="G1098" s="125" t="s">
        <v>113</v>
      </c>
      <c r="H1098" s="126">
        <v>1</v>
      </c>
      <c r="I1098" s="126">
        <v>1</v>
      </c>
      <c r="J1098" s="126">
        <v>0</v>
      </c>
      <c r="K1098" s="125" t="s">
        <v>211</v>
      </c>
      <c r="L1098" s="125" t="s">
        <v>212</v>
      </c>
      <c r="M1098" s="152">
        <v>1.0800000000000001E-2</v>
      </c>
      <c r="N1098" s="127" t="s">
        <v>44</v>
      </c>
      <c r="O1098" s="154">
        <v>44571</v>
      </c>
      <c r="P1098" s="152">
        <v>-3.0428190232999999E-2</v>
      </c>
      <c r="Q1098" s="152">
        <v>-6.9137284277999991E-2</v>
      </c>
      <c r="R1098" s="152">
        <v>-0.34258218159999998</v>
      </c>
      <c r="S1098" s="152">
        <v>-0.19158084094</v>
      </c>
      <c r="T1098" s="152">
        <v>-0.64956481899999996</v>
      </c>
      <c r="U1098" s="152">
        <v>-2.8817898061</v>
      </c>
      <c r="V1098" s="152">
        <v>-1.6947954508999998</v>
      </c>
      <c r="W1098" s="152">
        <v>-2.9887432792999999</v>
      </c>
      <c r="X1098" s="152">
        <v>-0.76053515336999988</v>
      </c>
      <c r="Y1098" s="152">
        <v>-1.5487036979000002</v>
      </c>
      <c r="Z1098" s="152">
        <v>0.43034371514999997</v>
      </c>
      <c r="AA1098" s="152">
        <v>0.48087356619999999</v>
      </c>
      <c r="AB1098" s="175">
        <v>-0.82469174617999996</v>
      </c>
      <c r="AC1098" s="174">
        <v>-0.44281482339</v>
      </c>
      <c r="AD1098" s="152">
        <v>-0.49339851107999999</v>
      </c>
      <c r="AE1098" s="152">
        <v>-0.74738241833999997</v>
      </c>
      <c r="AF1098" s="178">
        <v>0.45426902000000002</v>
      </c>
      <c r="AG1098" s="177">
        <v>46971.446129999997</v>
      </c>
      <c r="AH1098" s="177">
        <v>0</v>
      </c>
      <c r="AI1098" s="127">
        <v>0</v>
      </c>
      <c r="AJ1098" s="127">
        <v>0</v>
      </c>
      <c r="AK1098" s="127">
        <v>0</v>
      </c>
    </row>
    <row r="1099" spans="1:37" ht="14.65" customHeight="1" x14ac:dyDescent="0.25">
      <c r="A1099" s="39"/>
      <c r="B1099" s="128">
        <v>32295931000150</v>
      </c>
      <c r="C1099" s="124" t="s">
        <v>8794</v>
      </c>
      <c r="D1099" s="121" t="s">
        <v>3266</v>
      </c>
      <c r="E1099" s="125" t="s">
        <v>5965</v>
      </c>
      <c r="F1099" s="125" t="s">
        <v>112</v>
      </c>
      <c r="G1099" s="125" t="s">
        <v>113</v>
      </c>
      <c r="H1099" s="126">
        <v>10000</v>
      </c>
      <c r="I1099" s="126">
        <v>5000</v>
      </c>
      <c r="J1099" s="126">
        <v>5000</v>
      </c>
      <c r="K1099" s="125" t="s">
        <v>210</v>
      </c>
      <c r="L1099" s="125" t="s">
        <v>3314</v>
      </c>
      <c r="M1099" s="152">
        <v>1.8700000000000001E-2</v>
      </c>
      <c r="N1099" s="127" t="s">
        <v>44</v>
      </c>
      <c r="O1099" s="154">
        <v>43462</v>
      </c>
      <c r="P1099" s="152">
        <v>6.6206989536999994E-2</v>
      </c>
      <c r="Q1099" s="152">
        <v>0.15664427862999999</v>
      </c>
      <c r="R1099" s="152">
        <v>5.5545103344999999E-2</v>
      </c>
      <c r="S1099" s="152">
        <v>0.37729045493999996</v>
      </c>
      <c r="T1099" s="152">
        <v>0.21471138743000001</v>
      </c>
      <c r="U1099" s="152">
        <v>6.2703245274999997</v>
      </c>
      <c r="V1099" s="152">
        <v>3.8398964265000002</v>
      </c>
      <c r="W1099" s="152">
        <v>0.48458461425000005</v>
      </c>
      <c r="X1099" s="152">
        <v>1.4977627857</v>
      </c>
      <c r="Y1099" s="152">
        <v>0.51191861067</v>
      </c>
      <c r="Z1099" s="152">
        <v>0.21188338588</v>
      </c>
      <c r="AA1099" s="152">
        <v>0.28104838998999998</v>
      </c>
      <c r="AB1099" s="175">
        <v>-0.14976328395999999</v>
      </c>
      <c r="AC1099" s="174">
        <v>0.29178401012999999</v>
      </c>
      <c r="AD1099" s="152">
        <v>-0.18717197472</v>
      </c>
      <c r="AE1099" s="152">
        <v>-0.45549260629999999</v>
      </c>
      <c r="AF1099" s="178">
        <v>2.1319634000000001</v>
      </c>
      <c r="AG1099" s="177">
        <v>22216.540870000001</v>
      </c>
      <c r="AH1099" s="177">
        <v>-16719.020570000001</v>
      </c>
      <c r="AI1099" s="127">
        <v>0</v>
      </c>
      <c r="AJ1099" s="127">
        <v>0</v>
      </c>
      <c r="AK1099" s="127">
        <v>0.14018684337000001</v>
      </c>
    </row>
    <row r="1100" spans="1:37" ht="14.65" customHeight="1" x14ac:dyDescent="0.25">
      <c r="A1100" s="39"/>
      <c r="B1100" s="128">
        <v>11952816000131</v>
      </c>
      <c r="C1100" s="124" t="s">
        <v>8795</v>
      </c>
      <c r="D1100" s="121"/>
      <c r="E1100" s="125" t="s">
        <v>8796</v>
      </c>
      <c r="F1100" s="125" t="s">
        <v>112</v>
      </c>
      <c r="G1100" s="125" t="s">
        <v>4570</v>
      </c>
      <c r="H1100" s="126">
        <v>0</v>
      </c>
      <c r="I1100" s="126">
        <v>0</v>
      </c>
      <c r="J1100" s="126">
        <v>0</v>
      </c>
      <c r="K1100" s="125" t="s">
        <v>217</v>
      </c>
      <c r="L1100" s="125" t="s">
        <v>8797</v>
      </c>
      <c r="M1100" s="152">
        <v>5.0000000000000001E-3</v>
      </c>
      <c r="N1100" s="127" t="s">
        <v>44</v>
      </c>
      <c r="O1100" s="154">
        <v>40366</v>
      </c>
      <c r="P1100" s="152">
        <v>1.7949861154000001E-2</v>
      </c>
      <c r="Q1100" s="152">
        <v>-7.1305118096999992E-2</v>
      </c>
      <c r="R1100" s="152">
        <v>5.3823502368999999E-2</v>
      </c>
      <c r="S1100" s="152">
        <v>0.27180541830999999</v>
      </c>
      <c r="T1100" s="152">
        <v>0.19974367862</v>
      </c>
      <c r="U1100" s="152">
        <v>1.6999935421999999</v>
      </c>
      <c r="V1100" s="152">
        <v>-1.7479366024</v>
      </c>
      <c r="W1100" s="152">
        <v>0.46956508427000004</v>
      </c>
      <c r="X1100" s="152">
        <v>1.0790096466000001</v>
      </c>
      <c r="Y1100" s="152">
        <v>0.47623233996000003</v>
      </c>
      <c r="Z1100" s="152">
        <v>0.12435629208</v>
      </c>
      <c r="AA1100" s="152">
        <v>0.13026651042999998</v>
      </c>
      <c r="AB1100" s="175">
        <v>-0.38311908677000001</v>
      </c>
      <c r="AC1100" s="174">
        <v>-1.9298007818999999E-2</v>
      </c>
      <c r="AD1100" s="152">
        <v>-9.7128297203000008E-2</v>
      </c>
      <c r="AE1100" s="152">
        <v>-0.26276260423999998</v>
      </c>
      <c r="AF1100" s="178">
        <v>2.3712971</v>
      </c>
      <c r="AG1100" s="177">
        <v>67151.183680000002</v>
      </c>
      <c r="AH1100" s="177">
        <v>-2931.2354300000002</v>
      </c>
      <c r="AI1100" s="127">
        <v>5.0415852856000001E-4</v>
      </c>
      <c r="AJ1100" s="127">
        <v>0</v>
      </c>
      <c r="AK1100" s="127">
        <v>0.85945651276000001</v>
      </c>
    </row>
    <row r="1101" spans="1:37" ht="14.65" customHeight="1" x14ac:dyDescent="0.25">
      <c r="A1101" s="39"/>
      <c r="B1101" s="128">
        <v>15559416000111</v>
      </c>
      <c r="C1101" s="124" t="s">
        <v>8798</v>
      </c>
      <c r="D1101" s="121" t="s">
        <v>3310</v>
      </c>
      <c r="E1101" s="125" t="s">
        <v>8799</v>
      </c>
      <c r="F1101" s="125" t="s">
        <v>112</v>
      </c>
      <c r="G1101" s="125" t="s">
        <v>113</v>
      </c>
      <c r="H1101" s="126">
        <v>5000</v>
      </c>
      <c r="I1101" s="126">
        <v>0</v>
      </c>
      <c r="J1101" s="126">
        <v>0</v>
      </c>
      <c r="K1101" s="125" t="s">
        <v>210</v>
      </c>
      <c r="L1101" s="125" t="s">
        <v>7713</v>
      </c>
      <c r="M1101" s="152">
        <v>1.15E-2</v>
      </c>
      <c r="N1101" s="127" t="s">
        <v>44</v>
      </c>
      <c r="O1101" s="154">
        <v>41065</v>
      </c>
      <c r="P1101" s="152">
        <v>3.7618334630999999E-2</v>
      </c>
      <c r="Q1101" s="152">
        <v>8.3330204280999992E-2</v>
      </c>
      <c r="R1101" s="152">
        <v>1.6952001705999999E-2</v>
      </c>
      <c r="S1101" s="152">
        <v>0.20887145844999999</v>
      </c>
      <c r="T1101" s="152">
        <v>0.11543064808</v>
      </c>
      <c r="U1101" s="152">
        <v>3.5627532374999999</v>
      </c>
      <c r="V1101" s="152">
        <v>2.0427133147000003</v>
      </c>
      <c r="W1101" s="152">
        <v>0.14789205011000001</v>
      </c>
      <c r="X1101" s="152">
        <v>0.82917522391999998</v>
      </c>
      <c r="Y1101" s="152">
        <v>0.27521175148999999</v>
      </c>
      <c r="Z1101" s="152">
        <v>0.14939558688999999</v>
      </c>
      <c r="AA1101" s="152">
        <v>0.20373089469</v>
      </c>
      <c r="AB1101" s="175">
        <v>-0.52027361687999996</v>
      </c>
      <c r="AC1101" s="174">
        <v>-0.15112598266999999</v>
      </c>
      <c r="AD1101" s="152">
        <v>-0.13775370857999999</v>
      </c>
      <c r="AE1101" s="152">
        <v>-0.48411300648</v>
      </c>
      <c r="AF1101" s="178">
        <v>1.6243335000000001</v>
      </c>
      <c r="AG1101" s="177">
        <v>10884.274460000001</v>
      </c>
      <c r="AH1101" s="177">
        <v>-3100.61175</v>
      </c>
      <c r="AI1101" s="127">
        <v>0</v>
      </c>
      <c r="AJ1101" s="127">
        <v>0</v>
      </c>
      <c r="AK1101" s="127">
        <v>0.11621490181000001</v>
      </c>
    </row>
    <row r="1102" spans="1:37" ht="14.65" customHeight="1" x14ac:dyDescent="0.25">
      <c r="A1102" s="39"/>
      <c r="B1102" s="128">
        <v>39958460000162</v>
      </c>
      <c r="C1102" s="124" t="s">
        <v>8800</v>
      </c>
      <c r="D1102" s="121"/>
      <c r="E1102" s="125" t="s">
        <v>8801</v>
      </c>
      <c r="F1102" s="125" t="s">
        <v>160</v>
      </c>
      <c r="G1102" s="125" t="s">
        <v>3305</v>
      </c>
      <c r="H1102" s="126">
        <v>1000</v>
      </c>
      <c r="I1102" s="126">
        <v>1000</v>
      </c>
      <c r="J1102" s="126">
        <v>1000</v>
      </c>
      <c r="K1102" s="125" t="s">
        <v>3312</v>
      </c>
      <c r="L1102" s="125" t="s">
        <v>3314</v>
      </c>
      <c r="M1102" s="152">
        <v>0.01</v>
      </c>
      <c r="N1102" s="127" t="s">
        <v>44</v>
      </c>
      <c r="O1102" s="154">
        <v>44179</v>
      </c>
      <c r="P1102" s="152">
        <v>1.1831558541000001E-2</v>
      </c>
      <c r="Q1102" s="152">
        <v>4.4411970583000004E-2</v>
      </c>
      <c r="R1102" s="152">
        <v>0.12803324853</v>
      </c>
      <c r="S1102" s="152">
        <v>0.29652276916999998</v>
      </c>
      <c r="T1102" s="152">
        <v>0.46413122119999994</v>
      </c>
      <c r="U1102" s="152">
        <v>1.1205419885000001</v>
      </c>
      <c r="V1102" s="152">
        <v>1.0886919626</v>
      </c>
      <c r="W1102" s="152">
        <v>1.1169831112999999</v>
      </c>
      <c r="X1102" s="152">
        <v>1.1771322676</v>
      </c>
      <c r="Y1102" s="152">
        <v>1.1065897006000001</v>
      </c>
      <c r="Z1102" s="152">
        <v>4.539233902E-3</v>
      </c>
      <c r="AA1102" s="152">
        <v>6.0257149995000007E-3</v>
      </c>
      <c r="AB1102" s="175">
        <v>2.6981644836999998</v>
      </c>
      <c r="AC1102" s="174">
        <v>2.4260171301</v>
      </c>
      <c r="AD1102" s="152">
        <v>-1.1841723714999999E-3</v>
      </c>
      <c r="AE1102" s="152">
        <v>-7.8273231569000006E-3</v>
      </c>
      <c r="AF1102" s="178">
        <v>1.627235</v>
      </c>
      <c r="AG1102" s="177">
        <v>284429.89877000003</v>
      </c>
      <c r="AH1102" s="177">
        <v>65130.223789999996</v>
      </c>
      <c r="AI1102" s="127">
        <v>0.23758552642000003</v>
      </c>
      <c r="AJ1102" s="127">
        <v>0.18347468313000001</v>
      </c>
      <c r="AK1102" s="127">
        <v>0</v>
      </c>
    </row>
    <row r="1103" spans="1:37" ht="14.65" customHeight="1" x14ac:dyDescent="0.25">
      <c r="A1103" s="39"/>
      <c r="B1103" s="128">
        <v>54541970000123</v>
      </c>
      <c r="C1103" s="124" t="s">
        <v>8802</v>
      </c>
      <c r="D1103" s="121"/>
      <c r="E1103" s="125" t="s">
        <v>8801</v>
      </c>
      <c r="F1103" s="125" t="s">
        <v>160</v>
      </c>
      <c r="G1103" s="125" t="s">
        <v>8400</v>
      </c>
      <c r="H1103" s="126">
        <v>100</v>
      </c>
      <c r="I1103" s="126">
        <v>100</v>
      </c>
      <c r="J1103" s="126">
        <v>100</v>
      </c>
      <c r="K1103" s="125" t="s">
        <v>7582</v>
      </c>
      <c r="L1103" s="125" t="s">
        <v>7742</v>
      </c>
      <c r="M1103" s="152">
        <v>5.0000000000000001E-3</v>
      </c>
      <c r="N1103" s="127" t="s">
        <v>44</v>
      </c>
      <c r="O1103" s="154">
        <v>45541</v>
      </c>
      <c r="P1103" s="152">
        <v>1.1796710024999999E-2</v>
      </c>
      <c r="Q1103" s="152">
        <v>4.5295123311000003E-2</v>
      </c>
      <c r="R1103" s="152" t="s">
        <v>44</v>
      </c>
      <c r="S1103" s="152" t="s">
        <v>44</v>
      </c>
      <c r="T1103" s="152" t="s">
        <v>44</v>
      </c>
      <c r="U1103" s="152">
        <v>1.117241559</v>
      </c>
      <c r="V1103" s="152">
        <v>1.1103411095</v>
      </c>
      <c r="W1103" s="152" t="s">
        <v>44</v>
      </c>
      <c r="X1103" s="152" t="s">
        <v>44</v>
      </c>
      <c r="Y1103" s="152" t="s">
        <v>44</v>
      </c>
      <c r="Z1103" s="152" t="s">
        <v>44</v>
      </c>
      <c r="AA1103" s="152">
        <v>2.7784637610000001E-3</v>
      </c>
      <c r="AB1103" s="175" t="s">
        <v>44</v>
      </c>
      <c r="AC1103" s="174">
        <v>2.6402624110000001</v>
      </c>
      <c r="AD1103" s="152">
        <v>-5.2280361058999996E-4</v>
      </c>
      <c r="AE1103" s="152">
        <v>-5.2280361058999996E-4</v>
      </c>
      <c r="AF1103" s="178">
        <v>1.3316273599999999</v>
      </c>
      <c r="AG1103" s="177">
        <v>394311.28029999998</v>
      </c>
      <c r="AH1103" s="177">
        <v>83515.882010000001</v>
      </c>
      <c r="AI1103" s="127">
        <v>0.30125377788000002</v>
      </c>
      <c r="AJ1103" s="127">
        <v>0.21855470833999999</v>
      </c>
      <c r="AK1103" s="127">
        <v>0</v>
      </c>
    </row>
    <row r="1104" spans="1:37" ht="14.65" customHeight="1" x14ac:dyDescent="0.25">
      <c r="A1104" s="39"/>
      <c r="B1104" s="128">
        <v>26374829000148</v>
      </c>
      <c r="C1104" s="124" t="s">
        <v>8803</v>
      </c>
      <c r="D1104" s="121" t="s">
        <v>3266</v>
      </c>
      <c r="E1104" s="125" t="s">
        <v>8801</v>
      </c>
      <c r="F1104" s="125" t="s">
        <v>160</v>
      </c>
      <c r="G1104" s="125" t="s">
        <v>5584</v>
      </c>
      <c r="H1104" s="126" t="s">
        <v>44</v>
      </c>
      <c r="I1104" s="126" t="s">
        <v>44</v>
      </c>
      <c r="J1104" s="126" t="s">
        <v>44</v>
      </c>
      <c r="K1104" s="125" t="s">
        <v>211</v>
      </c>
      <c r="L1104" s="125" t="s">
        <v>211</v>
      </c>
      <c r="M1104" s="152">
        <v>3.0000000000000001E-3</v>
      </c>
      <c r="N1104" s="127" t="s">
        <v>44</v>
      </c>
      <c r="O1104" s="154">
        <v>42832</v>
      </c>
      <c r="P1104" s="152">
        <v>1.0307197614000001E-2</v>
      </c>
      <c r="Q1104" s="152">
        <v>4.0061281531999997E-2</v>
      </c>
      <c r="R1104" s="152">
        <v>0.11240030710999999</v>
      </c>
      <c r="S1104" s="152">
        <v>0.24707706567999999</v>
      </c>
      <c r="T1104" s="152">
        <v>0.40997191277</v>
      </c>
      <c r="U1104" s="152">
        <v>0.97617297597000008</v>
      </c>
      <c r="V1104" s="152">
        <v>0.98204143259999999</v>
      </c>
      <c r="W1104" s="152">
        <v>0.98059876005000002</v>
      </c>
      <c r="X1104" s="152">
        <v>0.98084335110999998</v>
      </c>
      <c r="Y1104" s="152">
        <v>0.97746213891</v>
      </c>
      <c r="Z1104" s="152">
        <v>8.8737758194999997E-4</v>
      </c>
      <c r="AA1104" s="152">
        <v>4.0356774729000001E-3</v>
      </c>
      <c r="AB1104" s="175">
        <v>-3.5774814956999998</v>
      </c>
      <c r="AC1104" s="174">
        <v>-1.0339616463000001</v>
      </c>
      <c r="AD1104" s="152">
        <v>0</v>
      </c>
      <c r="AE1104" s="152">
        <v>-9.3701859354000001E-3</v>
      </c>
      <c r="AF1104" s="178">
        <v>1.8305842999999999</v>
      </c>
      <c r="AG1104" s="177">
        <v>590602.87520000001</v>
      </c>
      <c r="AH1104" s="177">
        <v>236866.77617999999</v>
      </c>
      <c r="AI1104" s="127">
        <v>0</v>
      </c>
      <c r="AJ1104" s="127">
        <v>0</v>
      </c>
      <c r="AK1104" s="127">
        <v>0</v>
      </c>
    </row>
    <row r="1105" spans="1:37" ht="14.65" customHeight="1" x14ac:dyDescent="0.25">
      <c r="A1105" s="39"/>
      <c r="B1105" s="128">
        <v>58481477000116</v>
      </c>
      <c r="C1105" s="124" t="s">
        <v>8804</v>
      </c>
      <c r="D1105" s="121"/>
      <c r="E1105" s="125" t="s">
        <v>8801</v>
      </c>
      <c r="F1105" s="125" t="s">
        <v>160</v>
      </c>
      <c r="G1105" s="125" t="s">
        <v>4760</v>
      </c>
      <c r="H1105" s="126">
        <v>100</v>
      </c>
      <c r="I1105" s="126">
        <v>100</v>
      </c>
      <c r="J1105" s="126">
        <v>100</v>
      </c>
      <c r="K1105" s="125" t="s">
        <v>7582</v>
      </c>
      <c r="L1105" s="125" t="s">
        <v>7742</v>
      </c>
      <c r="M1105" s="152">
        <v>6.9999999999999993E-3</v>
      </c>
      <c r="N1105" s="127" t="s">
        <v>44</v>
      </c>
      <c r="O1105" s="154">
        <v>45686</v>
      </c>
      <c r="P1105" s="152">
        <v>1.0959095578000001E-2</v>
      </c>
      <c r="Q1105" s="152" t="s">
        <v>44</v>
      </c>
      <c r="R1105" s="152" t="s">
        <v>44</v>
      </c>
      <c r="S1105" s="152" t="s">
        <v>44</v>
      </c>
      <c r="T1105" s="152" t="s">
        <v>44</v>
      </c>
      <c r="U1105" s="152">
        <v>1.037912859</v>
      </c>
      <c r="V1105" s="152" t="s">
        <v>44</v>
      </c>
      <c r="W1105" s="152" t="s">
        <v>44</v>
      </c>
      <c r="X1105" s="152" t="s">
        <v>44</v>
      </c>
      <c r="Y1105" s="152" t="s">
        <v>44</v>
      </c>
      <c r="Z1105" s="152" t="s">
        <v>44</v>
      </c>
      <c r="AA1105" s="152">
        <v>1.0847121617E-3</v>
      </c>
      <c r="AB1105" s="175" t="s">
        <v>44</v>
      </c>
      <c r="AC1105" s="174">
        <v>6.3507514969000001</v>
      </c>
      <c r="AD1105" s="152">
        <v>0</v>
      </c>
      <c r="AE1105" s="152">
        <v>0</v>
      </c>
      <c r="AF1105" s="178">
        <v>103.20337512</v>
      </c>
      <c r="AG1105" s="177">
        <v>157151.47612000001</v>
      </c>
      <c r="AH1105" s="177">
        <v>154049.19983999999</v>
      </c>
      <c r="AI1105" s="127">
        <v>0.30242544342</v>
      </c>
      <c r="AJ1105" s="127">
        <v>0.23839605808999997</v>
      </c>
      <c r="AK1105" s="127">
        <v>0</v>
      </c>
    </row>
    <row r="1106" spans="1:37" ht="14.65" customHeight="1" x14ac:dyDescent="0.25">
      <c r="A1106" s="39"/>
      <c r="B1106" s="128">
        <v>15350702000172</v>
      </c>
      <c r="C1106" s="124" t="s">
        <v>8805</v>
      </c>
      <c r="D1106" s="121" t="s">
        <v>3274</v>
      </c>
      <c r="E1106" s="125" t="s">
        <v>8806</v>
      </c>
      <c r="F1106" s="125" t="s">
        <v>112</v>
      </c>
      <c r="G1106" s="125" t="s">
        <v>113</v>
      </c>
      <c r="H1106" s="126">
        <v>3000</v>
      </c>
      <c r="I1106" s="126">
        <v>100</v>
      </c>
      <c r="J1106" s="126">
        <v>3000</v>
      </c>
      <c r="K1106" s="125" t="s">
        <v>210</v>
      </c>
      <c r="L1106" s="125" t="s">
        <v>3314</v>
      </c>
      <c r="M1106" s="152">
        <v>0.02</v>
      </c>
      <c r="N1106" s="127" t="s">
        <v>44</v>
      </c>
      <c r="O1106" s="154">
        <v>41186</v>
      </c>
      <c r="P1106" s="152">
        <v>-7.0132438849999999E-5</v>
      </c>
      <c r="Q1106" s="152">
        <v>-2.6270304891999999E-2</v>
      </c>
      <c r="R1106" s="152">
        <v>4.1039696398000002E-2</v>
      </c>
      <c r="S1106" s="152">
        <v>0.25938024363000001</v>
      </c>
      <c r="T1106" s="152">
        <v>0.30982651357999996</v>
      </c>
      <c r="U1106" s="152">
        <v>-6.6420955637000005E-3</v>
      </c>
      <c r="V1106" s="152">
        <v>-0.64397659946000008</v>
      </c>
      <c r="W1106" s="152">
        <v>0.35803705908</v>
      </c>
      <c r="X1106" s="152">
        <v>1.0296843483</v>
      </c>
      <c r="Y1106" s="152">
        <v>0.7386937427300001</v>
      </c>
      <c r="Z1106" s="152">
        <v>0.1366004368</v>
      </c>
      <c r="AA1106" s="152">
        <v>0.14345423907000002</v>
      </c>
      <c r="AB1106" s="175">
        <v>-0.42066332767999998</v>
      </c>
      <c r="AC1106" s="174">
        <v>0.18032661575</v>
      </c>
      <c r="AD1106" s="152">
        <v>-0.13719548082999999</v>
      </c>
      <c r="AE1106" s="152">
        <v>-0.34660399752999999</v>
      </c>
      <c r="AF1106" s="178">
        <v>3.7142830999999998</v>
      </c>
      <c r="AG1106" s="177">
        <v>100424.79207</v>
      </c>
      <c r="AH1106" s="177">
        <v>164.83403000000001</v>
      </c>
      <c r="AI1106" s="127">
        <v>0</v>
      </c>
      <c r="AJ1106" s="127">
        <v>0</v>
      </c>
      <c r="AK1106" s="127">
        <v>0</v>
      </c>
    </row>
    <row r="1107" spans="1:37" ht="14.65" customHeight="1" x14ac:dyDescent="0.25">
      <c r="A1107" s="39"/>
      <c r="B1107" s="128">
        <v>47046855000117</v>
      </c>
      <c r="C1107" s="124" t="s">
        <v>8807</v>
      </c>
      <c r="D1107" s="121"/>
      <c r="E1107" s="125" t="s">
        <v>8808</v>
      </c>
      <c r="F1107" s="125" t="s">
        <v>160</v>
      </c>
      <c r="G1107" s="125" t="s">
        <v>3305</v>
      </c>
      <c r="H1107" s="126">
        <v>100</v>
      </c>
      <c r="I1107" s="126">
        <v>100</v>
      </c>
      <c r="J1107" s="126">
        <v>100</v>
      </c>
      <c r="K1107" s="125" t="s">
        <v>7742</v>
      </c>
      <c r="L1107" s="125" t="s">
        <v>7743</v>
      </c>
      <c r="M1107" s="152">
        <v>8.0000000000000002E-3</v>
      </c>
      <c r="N1107" s="127" t="s">
        <v>8460</v>
      </c>
      <c r="O1107" s="154">
        <v>44805</v>
      </c>
      <c r="P1107" s="152">
        <v>1.1109843540999999E-2</v>
      </c>
      <c r="Q1107" s="152">
        <v>4.2460487386000001E-2</v>
      </c>
      <c r="R1107" s="152">
        <v>0.12335110573999999</v>
      </c>
      <c r="S1107" s="152">
        <v>0.26638679194000003</v>
      </c>
      <c r="T1107" s="152" t="s">
        <v>44</v>
      </c>
      <c r="U1107" s="152">
        <v>1.0521898810999999</v>
      </c>
      <c r="V1107" s="152">
        <v>1.0408543178</v>
      </c>
      <c r="W1107" s="152">
        <v>1.0761353277000001</v>
      </c>
      <c r="X1107" s="152">
        <v>1.0574988535000001</v>
      </c>
      <c r="Y1107" s="152" t="s">
        <v>44</v>
      </c>
      <c r="Z1107" s="152">
        <v>3.213595572E-3</v>
      </c>
      <c r="AA1107" s="152">
        <v>2.9589069981000001E-3</v>
      </c>
      <c r="AB1107" s="175">
        <v>2.4874724769999998</v>
      </c>
      <c r="AC1107" s="174">
        <v>1.9914273342</v>
      </c>
      <c r="AD1107" s="152">
        <v>-1.5169315729999999E-3</v>
      </c>
      <c r="AE1107" s="152">
        <v>-1.5169315729999999E-3</v>
      </c>
      <c r="AF1107" s="178">
        <v>138.0776122</v>
      </c>
      <c r="AG1107" s="177">
        <v>469981.21036999999</v>
      </c>
      <c r="AH1107" s="177">
        <v>253348.40367999999</v>
      </c>
      <c r="AI1107" s="127">
        <v>0</v>
      </c>
      <c r="AJ1107" s="127">
        <v>0.69085428326999998</v>
      </c>
      <c r="AK1107" s="127">
        <v>0</v>
      </c>
    </row>
    <row r="1108" spans="1:37" ht="14.65" customHeight="1" x14ac:dyDescent="0.25">
      <c r="A1108" s="39"/>
      <c r="B1108" s="128">
        <v>17899612000160</v>
      </c>
      <c r="C1108" s="124" t="s">
        <v>8809</v>
      </c>
      <c r="D1108" s="121" t="s">
        <v>3267</v>
      </c>
      <c r="E1108" s="125" t="s">
        <v>8808</v>
      </c>
      <c r="F1108" s="125" t="s">
        <v>160</v>
      </c>
      <c r="G1108" s="125" t="s">
        <v>3305</v>
      </c>
      <c r="H1108" s="126">
        <v>100</v>
      </c>
      <c r="I1108" s="126">
        <v>100</v>
      </c>
      <c r="J1108" s="126">
        <v>100</v>
      </c>
      <c r="K1108" s="125" t="s">
        <v>211</v>
      </c>
      <c r="L1108" s="125" t="s">
        <v>212</v>
      </c>
      <c r="M1108" s="152">
        <v>8.0000000000000002E-3</v>
      </c>
      <c r="N1108" s="127" t="s">
        <v>44</v>
      </c>
      <c r="O1108" s="154">
        <v>41913</v>
      </c>
      <c r="P1108" s="152">
        <v>1.0772849721E-2</v>
      </c>
      <c r="Q1108" s="152">
        <v>4.1166487097E-2</v>
      </c>
      <c r="R1108" s="152">
        <v>0.11772072337999999</v>
      </c>
      <c r="S1108" s="152">
        <v>0.26150269196999998</v>
      </c>
      <c r="T1108" s="152">
        <v>0.43332990365000001</v>
      </c>
      <c r="U1108" s="152">
        <v>1.0202739062000001</v>
      </c>
      <c r="V1108" s="152">
        <v>1.0091338673000001</v>
      </c>
      <c r="W1108" s="152">
        <v>1.0270149463</v>
      </c>
      <c r="X1108" s="152">
        <v>1.0381100164000001</v>
      </c>
      <c r="Y1108" s="152">
        <v>1.0331526655000001</v>
      </c>
      <c r="Z1108" s="152">
        <v>2.1779425249000002E-3</v>
      </c>
      <c r="AA1108" s="152">
        <v>2.7172389836999998E-3</v>
      </c>
      <c r="AB1108" s="175">
        <v>1.3447902060000001</v>
      </c>
      <c r="AC1108" s="174">
        <v>3.5165060601999998</v>
      </c>
      <c r="AD1108" s="152">
        <v>-8.8680277109999994E-4</v>
      </c>
      <c r="AE1108" s="152">
        <v>-8.8680277109999994E-4</v>
      </c>
      <c r="AF1108" s="178">
        <v>2.7223242600000002</v>
      </c>
      <c r="AG1108" s="177">
        <v>2396435.8358</v>
      </c>
      <c r="AH1108" s="177">
        <v>304982.30916</v>
      </c>
      <c r="AI1108" s="127">
        <v>0</v>
      </c>
      <c r="AJ1108" s="127">
        <v>0.44466935061999996</v>
      </c>
      <c r="AK1108" s="127">
        <v>0</v>
      </c>
    </row>
    <row r="1109" spans="1:37" ht="14.65" customHeight="1" x14ac:dyDescent="0.25">
      <c r="A1109" s="39"/>
      <c r="B1109" s="128">
        <v>52817512000149</v>
      </c>
      <c r="C1109" s="124" t="s">
        <v>8810</v>
      </c>
      <c r="D1109" s="121"/>
      <c r="E1109" s="125" t="s">
        <v>8811</v>
      </c>
      <c r="F1109" s="125" t="s">
        <v>112</v>
      </c>
      <c r="G1109" s="125" t="s">
        <v>113</v>
      </c>
      <c r="H1109" s="126">
        <v>5000</v>
      </c>
      <c r="I1109" s="126">
        <v>5000</v>
      </c>
      <c r="J1109" s="126">
        <v>5000</v>
      </c>
      <c r="K1109" s="125" t="s">
        <v>210</v>
      </c>
      <c r="L1109" s="125" t="s">
        <v>3314</v>
      </c>
      <c r="M1109" s="152">
        <v>1.9E-2</v>
      </c>
      <c r="N1109" s="127" t="s">
        <v>44</v>
      </c>
      <c r="O1109" s="154">
        <v>45260</v>
      </c>
      <c r="P1109" s="152">
        <v>0.11662622896000001</v>
      </c>
      <c r="Q1109" s="152">
        <v>0.20117234487000002</v>
      </c>
      <c r="R1109" s="152">
        <v>9.0309342079999994E-2</v>
      </c>
      <c r="S1109" s="152" t="s">
        <v>44</v>
      </c>
      <c r="T1109" s="152" t="s">
        <v>44</v>
      </c>
      <c r="U1109" s="152">
        <v>11.045424496000001</v>
      </c>
      <c r="V1109" s="152">
        <v>4.9314342977000001</v>
      </c>
      <c r="W1109" s="152">
        <v>0.78787354887999994</v>
      </c>
      <c r="X1109" s="152" t="s">
        <v>44</v>
      </c>
      <c r="Y1109" s="152" t="s">
        <v>44</v>
      </c>
      <c r="Z1109" s="152">
        <v>0.19768175916</v>
      </c>
      <c r="AA1109" s="152">
        <v>0.18116078902000002</v>
      </c>
      <c r="AB1109" s="175">
        <v>-1.3202074298000001E-2</v>
      </c>
      <c r="AC1109" s="174">
        <v>-0.22060999693</v>
      </c>
      <c r="AD1109" s="152">
        <v>-0.20045079079</v>
      </c>
      <c r="AE1109" s="152">
        <v>-0.20045079079</v>
      </c>
      <c r="AF1109" s="178">
        <v>1.0744871</v>
      </c>
      <c r="AG1109" s="177">
        <v>238551.92039000001</v>
      </c>
      <c r="AH1109" s="177">
        <v>-70109.517420000004</v>
      </c>
      <c r="AI1109" s="127">
        <v>0</v>
      </c>
      <c r="AJ1109" s="127">
        <v>0</v>
      </c>
      <c r="AK1109" s="127">
        <v>0</v>
      </c>
    </row>
    <row r="1110" spans="1:37" ht="14.65" customHeight="1" x14ac:dyDescent="0.25">
      <c r="A1110" s="39"/>
      <c r="B1110" s="128">
        <v>20077311000166</v>
      </c>
      <c r="C1110" s="124" t="s">
        <v>8812</v>
      </c>
      <c r="D1110" s="121" t="s">
        <v>3310</v>
      </c>
      <c r="E1110" s="125" t="s">
        <v>8813</v>
      </c>
      <c r="F1110" s="125" t="s">
        <v>112</v>
      </c>
      <c r="G1110" s="125" t="s">
        <v>5291</v>
      </c>
      <c r="H1110" s="126" t="s">
        <v>44</v>
      </c>
      <c r="I1110" s="126" t="s">
        <v>44</v>
      </c>
      <c r="J1110" s="126" t="s">
        <v>44</v>
      </c>
      <c r="K1110" s="125" t="s">
        <v>7720</v>
      </c>
      <c r="L1110" s="125" t="s">
        <v>7641</v>
      </c>
      <c r="M1110" s="152">
        <v>1.3999999999999999E-2</v>
      </c>
      <c r="N1110" s="127" t="s">
        <v>8814</v>
      </c>
      <c r="O1110" s="154">
        <v>41789</v>
      </c>
      <c r="P1110" s="152">
        <v>5.5886918572999995E-2</v>
      </c>
      <c r="Q1110" s="152">
        <v>9.2633224808999992E-2</v>
      </c>
      <c r="R1110" s="152">
        <v>4.9731560714999998E-2</v>
      </c>
      <c r="S1110" s="152">
        <v>0.30566669727000001</v>
      </c>
      <c r="T1110" s="152">
        <v>0.16958021096000001</v>
      </c>
      <c r="U1110" s="152">
        <v>5.2929323436000004</v>
      </c>
      <c r="V1110" s="152">
        <v>2.2707627244999999</v>
      </c>
      <c r="W1110" s="152">
        <v>0.43386631250000002</v>
      </c>
      <c r="X1110" s="152">
        <v>1.2134317154999998</v>
      </c>
      <c r="Y1110" s="152">
        <v>0.40431607767000005</v>
      </c>
      <c r="Z1110" s="152">
        <v>0.16093964571</v>
      </c>
      <c r="AA1110" s="152">
        <v>0.23643521777000001</v>
      </c>
      <c r="AB1110" s="175">
        <v>-0.28723247258000001</v>
      </c>
      <c r="AC1110" s="174">
        <v>-0.15733082803000001</v>
      </c>
      <c r="AD1110" s="152">
        <v>-0.14043370725999998</v>
      </c>
      <c r="AE1110" s="152">
        <v>-0.50520014782</v>
      </c>
      <c r="AF1110" s="178">
        <v>131.92612009999999</v>
      </c>
      <c r="AG1110" s="177">
        <v>78378.324049999996</v>
      </c>
      <c r="AH1110" s="177">
        <v>-179.08828</v>
      </c>
      <c r="AI1110" s="127">
        <v>4.2353378877999998E-3</v>
      </c>
      <c r="AJ1110" s="127">
        <v>0</v>
      </c>
      <c r="AK1110" s="127">
        <v>0.16150592087999999</v>
      </c>
    </row>
    <row r="1111" spans="1:37" ht="14.65" customHeight="1" x14ac:dyDescent="0.25">
      <c r="A1111" s="39"/>
      <c r="B1111" s="128">
        <v>14083797000142</v>
      </c>
      <c r="C1111" s="124" t="s">
        <v>8815</v>
      </c>
      <c r="D1111" s="121" t="s">
        <v>3267</v>
      </c>
      <c r="E1111" s="125" t="s">
        <v>6068</v>
      </c>
      <c r="F1111" s="125" t="s">
        <v>112</v>
      </c>
      <c r="G1111" s="125" t="s">
        <v>113</v>
      </c>
      <c r="H1111" s="126">
        <v>1000</v>
      </c>
      <c r="I1111" s="126">
        <v>1000</v>
      </c>
      <c r="J1111" s="126">
        <v>1000</v>
      </c>
      <c r="K1111" s="125" t="s">
        <v>216</v>
      </c>
      <c r="L1111" s="125" t="s">
        <v>264</v>
      </c>
      <c r="M1111" s="152">
        <v>2.9300000000000003E-2</v>
      </c>
      <c r="N1111" s="127" t="s">
        <v>44</v>
      </c>
      <c r="O1111" s="154">
        <v>40816</v>
      </c>
      <c r="P1111" s="152">
        <v>7.1251402430999991E-2</v>
      </c>
      <c r="Q1111" s="152">
        <v>0.19532294801</v>
      </c>
      <c r="R1111" s="152">
        <v>-3.04111465E-2</v>
      </c>
      <c r="S1111" s="152">
        <v>0.1669795489</v>
      </c>
      <c r="T1111" s="152">
        <v>0.14595349412</v>
      </c>
      <c r="U1111" s="152">
        <v>6.7480702476000003</v>
      </c>
      <c r="V1111" s="152">
        <v>4.7880452234000002</v>
      </c>
      <c r="W1111" s="152">
        <v>-0.26531184223999998</v>
      </c>
      <c r="X1111" s="152">
        <v>0.66287326127000001</v>
      </c>
      <c r="Y1111" s="152">
        <v>0.34798484995000001</v>
      </c>
      <c r="Z1111" s="152">
        <v>0.20004923942000002</v>
      </c>
      <c r="AA1111" s="152">
        <v>0.21354714820000001</v>
      </c>
      <c r="AB1111" s="175">
        <v>-0.56594915129000001</v>
      </c>
      <c r="AC1111" s="174">
        <v>0.10666418280999999</v>
      </c>
      <c r="AD1111" s="152">
        <v>-0.25030723385000003</v>
      </c>
      <c r="AE1111" s="152">
        <v>-0.43988209126</v>
      </c>
      <c r="AF1111" s="178">
        <v>3.3533514200000001</v>
      </c>
      <c r="AG1111" s="177">
        <v>49630.72539</v>
      </c>
      <c r="AH1111" s="177">
        <v>-36995.086490000002</v>
      </c>
      <c r="AI1111" s="127">
        <v>0</v>
      </c>
      <c r="AJ1111" s="127">
        <v>0</v>
      </c>
      <c r="AK1111" s="127">
        <v>0</v>
      </c>
    </row>
    <row r="1112" spans="1:37" ht="14.65" customHeight="1" x14ac:dyDescent="0.25">
      <c r="A1112" s="39"/>
      <c r="B1112" s="128">
        <v>44360367000191</v>
      </c>
      <c r="C1112" s="124" t="s">
        <v>8816</v>
      </c>
      <c r="D1112" s="121"/>
      <c r="E1112" s="125" t="s">
        <v>8778</v>
      </c>
      <c r="F1112" s="125" t="s">
        <v>112</v>
      </c>
      <c r="G1112" s="125" t="s">
        <v>113</v>
      </c>
      <c r="H1112" s="126">
        <v>5000</v>
      </c>
      <c r="I1112" s="126">
        <v>5000</v>
      </c>
      <c r="J1112" s="126">
        <v>5000</v>
      </c>
      <c r="K1112" s="125" t="s">
        <v>210</v>
      </c>
      <c r="L1112" s="125" t="s">
        <v>3314</v>
      </c>
      <c r="M1112" s="152">
        <v>1.8500000000000003E-2</v>
      </c>
      <c r="N1112" s="127" t="s">
        <v>44</v>
      </c>
      <c r="O1112" s="154">
        <v>44540</v>
      </c>
      <c r="P1112" s="152">
        <v>2.5609307857E-2</v>
      </c>
      <c r="Q1112" s="152">
        <v>7.8944305295999995E-2</v>
      </c>
      <c r="R1112" s="152">
        <v>-2.3833495197999998E-2</v>
      </c>
      <c r="S1112" s="152">
        <v>2.4432810467E-2</v>
      </c>
      <c r="T1112" s="152">
        <v>9.3808538531000001E-3</v>
      </c>
      <c r="U1112" s="152">
        <v>2.4254036063000002</v>
      </c>
      <c r="V1112" s="152">
        <v>1.9351996667</v>
      </c>
      <c r="W1112" s="152">
        <v>-0.20792733079</v>
      </c>
      <c r="X1112" s="152">
        <v>9.6993056113999998E-2</v>
      </c>
      <c r="Y1112" s="152">
        <v>2.2365994319000004E-2</v>
      </c>
      <c r="Z1112" s="152">
        <v>0.19035270016999997</v>
      </c>
      <c r="AA1112" s="152">
        <v>0.18747853793000002</v>
      </c>
      <c r="AB1112" s="175">
        <v>-0.57165647273999998</v>
      </c>
      <c r="AC1112" s="174">
        <v>-0.45190557699</v>
      </c>
      <c r="AD1112" s="152">
        <v>-0.17782852922</v>
      </c>
      <c r="AE1112" s="152">
        <v>-0.2233735245</v>
      </c>
      <c r="AF1112" s="178">
        <v>1.0307552</v>
      </c>
      <c r="AG1112" s="177">
        <v>28892.584169999998</v>
      </c>
      <c r="AH1112" s="177">
        <v>0</v>
      </c>
      <c r="AI1112" s="127">
        <v>0</v>
      </c>
      <c r="AJ1112" s="127">
        <v>0</v>
      </c>
      <c r="AK1112" s="127">
        <v>0</v>
      </c>
    </row>
    <row r="1113" spans="1:37" ht="14.65" customHeight="1" x14ac:dyDescent="0.25">
      <c r="A1113" s="39"/>
      <c r="B1113" s="128">
        <v>59067509000102</v>
      </c>
      <c r="C1113" s="124" t="s">
        <v>8817</v>
      </c>
      <c r="D1113" s="121"/>
      <c r="E1113" s="125" t="s">
        <v>8818</v>
      </c>
      <c r="F1113" s="125" t="s">
        <v>160</v>
      </c>
      <c r="G1113" s="125" t="s">
        <v>3305</v>
      </c>
      <c r="H1113" s="126" t="s">
        <v>44</v>
      </c>
      <c r="I1113" s="126" t="s">
        <v>44</v>
      </c>
      <c r="J1113" s="126" t="s">
        <v>44</v>
      </c>
      <c r="K1113" s="125" t="s">
        <v>210</v>
      </c>
      <c r="L1113" s="125" t="s">
        <v>3312</v>
      </c>
      <c r="M1113" s="152">
        <v>1.4000000000000002E-3</v>
      </c>
      <c r="N1113" s="127" t="s">
        <v>44</v>
      </c>
      <c r="O1113" s="154">
        <v>45722</v>
      </c>
      <c r="P1113" s="152">
        <v>1.0274640676999999E-2</v>
      </c>
      <c r="Q1113" s="152" t="s">
        <v>44</v>
      </c>
      <c r="R1113" s="152" t="s">
        <v>44</v>
      </c>
      <c r="S1113" s="152" t="s">
        <v>44</v>
      </c>
      <c r="T1113" s="152" t="s">
        <v>44</v>
      </c>
      <c r="U1113" s="152">
        <v>0.9730895771100001</v>
      </c>
      <c r="V1113" s="152" t="s">
        <v>44</v>
      </c>
      <c r="W1113" s="152" t="s">
        <v>44</v>
      </c>
      <c r="X1113" s="152" t="s">
        <v>44</v>
      </c>
      <c r="Y1113" s="152" t="s">
        <v>44</v>
      </c>
      <c r="Z1113" s="152" t="s">
        <v>44</v>
      </c>
      <c r="AA1113" s="152">
        <v>3.5482114730999998E-4</v>
      </c>
      <c r="AB1113" s="175" t="s">
        <v>44</v>
      </c>
      <c r="AC1113" s="174">
        <v>-32.319123623000003</v>
      </c>
      <c r="AD1113" s="152">
        <v>0</v>
      </c>
      <c r="AE1113" s="152">
        <v>0</v>
      </c>
      <c r="AF1113" s="178">
        <v>101.84954408</v>
      </c>
      <c r="AG1113" s="177">
        <v>30477.553889999999</v>
      </c>
      <c r="AH1113" s="177">
        <v>30123.334060000001</v>
      </c>
      <c r="AI1113" s="127">
        <v>0</v>
      </c>
      <c r="AJ1113" s="127">
        <v>0</v>
      </c>
      <c r="AK1113" s="127">
        <v>0</v>
      </c>
    </row>
    <row r="1114" spans="1:37" ht="14.65" customHeight="1" x14ac:dyDescent="0.25">
      <c r="A1114" s="39"/>
      <c r="B1114" s="128">
        <v>46040998000159</v>
      </c>
      <c r="C1114" s="124" t="s">
        <v>8819</v>
      </c>
      <c r="D1114" s="121"/>
      <c r="E1114" s="125" t="s">
        <v>8820</v>
      </c>
      <c r="F1114" s="125" t="s">
        <v>160</v>
      </c>
      <c r="G1114" s="125" t="s">
        <v>3305</v>
      </c>
      <c r="H1114" s="126">
        <v>100</v>
      </c>
      <c r="I1114" s="126">
        <v>0</v>
      </c>
      <c r="J1114" s="126">
        <v>0</v>
      </c>
      <c r="K1114" s="125" t="s">
        <v>211</v>
      </c>
      <c r="L1114" s="125" t="s">
        <v>211</v>
      </c>
      <c r="M1114" s="152">
        <v>5.0000000000000001E-3</v>
      </c>
      <c r="N1114" s="127" t="s">
        <v>44</v>
      </c>
      <c r="O1114" s="154">
        <v>44747</v>
      </c>
      <c r="P1114" s="152">
        <v>1.0042061544000001E-2</v>
      </c>
      <c r="Q1114" s="152">
        <v>3.9910593301000004E-2</v>
      </c>
      <c r="R1114" s="152">
        <v>0.11318420975</v>
      </c>
      <c r="S1114" s="152">
        <v>0.25591273346999999</v>
      </c>
      <c r="T1114" s="152" t="s">
        <v>44</v>
      </c>
      <c r="U1114" s="152">
        <v>0.95106249722000002</v>
      </c>
      <c r="V1114" s="152">
        <v>0.97834753963999999</v>
      </c>
      <c r="W1114" s="152">
        <v>0.98743765554000007</v>
      </c>
      <c r="X1114" s="152">
        <v>1.0159190711999999</v>
      </c>
      <c r="Y1114" s="152" t="s">
        <v>44</v>
      </c>
      <c r="Z1114" s="152">
        <v>1.0474738350999999E-3</v>
      </c>
      <c r="AA1114" s="152">
        <v>2.5625896849000001E-3</v>
      </c>
      <c r="AB1114" s="175">
        <v>-1.4678953159000001</v>
      </c>
      <c r="AC1114" s="174">
        <v>-0.49673061482999997</v>
      </c>
      <c r="AD1114" s="152">
        <v>0</v>
      </c>
      <c r="AE1114" s="152">
        <v>-3.2522818548E-3</v>
      </c>
      <c r="AF1114" s="178">
        <v>138.38953889999999</v>
      </c>
      <c r="AG1114" s="177">
        <v>30800.962299999999</v>
      </c>
      <c r="AH1114" s="177">
        <v>-2901.5358500000002</v>
      </c>
      <c r="AI1114" s="127">
        <v>4.1634840483E-2</v>
      </c>
      <c r="AJ1114" s="127">
        <v>0.73842940561999992</v>
      </c>
      <c r="AK1114" s="127">
        <v>0</v>
      </c>
    </row>
    <row r="1115" spans="1:37" ht="14.65" customHeight="1" x14ac:dyDescent="0.25">
      <c r="A1115" s="39"/>
      <c r="B1115" s="128">
        <v>37240673000129</v>
      </c>
      <c r="C1115" s="124" t="s">
        <v>8821</v>
      </c>
      <c r="D1115" s="121"/>
      <c r="E1115" s="125" t="s">
        <v>8822</v>
      </c>
      <c r="F1115" s="125" t="s">
        <v>112</v>
      </c>
      <c r="G1115" s="125" t="s">
        <v>4570</v>
      </c>
      <c r="H1115" s="126" t="s">
        <v>44</v>
      </c>
      <c r="I1115" s="126" t="s">
        <v>44</v>
      </c>
      <c r="J1115" s="126" t="s">
        <v>44</v>
      </c>
      <c r="K1115" s="125" t="s">
        <v>210</v>
      </c>
      <c r="L1115" s="125" t="s">
        <v>3314</v>
      </c>
      <c r="M1115" s="152">
        <v>0.01</v>
      </c>
      <c r="N1115" s="127" t="s">
        <v>8823</v>
      </c>
      <c r="O1115" s="154">
        <v>44008</v>
      </c>
      <c r="P1115" s="152">
        <v>-4.9333680525999998E-2</v>
      </c>
      <c r="Q1115" s="152">
        <v>-2.1476974742000002E-2</v>
      </c>
      <c r="R1115" s="152">
        <v>-0.17203947858999999</v>
      </c>
      <c r="S1115" s="152">
        <v>0.13405662033000001</v>
      </c>
      <c r="T1115" s="152">
        <v>0.26682676595999999</v>
      </c>
      <c r="U1115" s="152">
        <v>-4.6722889712000004</v>
      </c>
      <c r="V1115" s="152">
        <v>-0.52647539561000001</v>
      </c>
      <c r="W1115" s="152">
        <v>-1.5009006977999999</v>
      </c>
      <c r="X1115" s="152">
        <v>0.53217624374000005</v>
      </c>
      <c r="Y1115" s="152">
        <v>0.63617299930000004</v>
      </c>
      <c r="Z1115" s="152">
        <v>0.27923879504999999</v>
      </c>
      <c r="AA1115" s="152">
        <v>0.28973660244999999</v>
      </c>
      <c r="AB1115" s="175">
        <v>-0.80947324952999999</v>
      </c>
      <c r="AC1115" s="174">
        <v>0.27557620947</v>
      </c>
      <c r="AD1115" s="152">
        <v>-0.23785230899999998</v>
      </c>
      <c r="AE1115" s="152">
        <v>-0.30866593130999997</v>
      </c>
      <c r="AF1115" s="178">
        <v>1.8316448999999999</v>
      </c>
      <c r="AG1115" s="177">
        <v>64451.761689999999</v>
      </c>
      <c r="AH1115" s="177">
        <v>-6509.1305400000001</v>
      </c>
      <c r="AI1115" s="127">
        <v>0</v>
      </c>
      <c r="AJ1115" s="127">
        <v>0</v>
      </c>
      <c r="AK1115" s="127">
        <v>0.99168356712000005</v>
      </c>
    </row>
    <row r="1116" spans="1:37" ht="14.65" customHeight="1" x14ac:dyDescent="0.25">
      <c r="A1116" s="39"/>
      <c r="B1116" s="128">
        <v>46300572000197</v>
      </c>
      <c r="C1116" s="124" t="s">
        <v>8824</v>
      </c>
      <c r="D1116" s="121"/>
      <c r="E1116" s="125" t="s">
        <v>8825</v>
      </c>
      <c r="F1116" s="125" t="s">
        <v>112</v>
      </c>
      <c r="G1116" s="125" t="s">
        <v>4570</v>
      </c>
      <c r="H1116" s="126">
        <v>1000</v>
      </c>
      <c r="I1116" s="126">
        <v>1000</v>
      </c>
      <c r="J1116" s="126">
        <v>1000</v>
      </c>
      <c r="K1116" s="125" t="s">
        <v>210</v>
      </c>
      <c r="L1116" s="125" t="s">
        <v>3314</v>
      </c>
      <c r="M1116" s="152">
        <v>0.02</v>
      </c>
      <c r="N1116" s="127" t="s">
        <v>44</v>
      </c>
      <c r="O1116" s="154">
        <v>44706</v>
      </c>
      <c r="P1116" s="152">
        <v>4.5810397709E-2</v>
      </c>
      <c r="Q1116" s="152">
        <v>0.10017695778000001</v>
      </c>
      <c r="R1116" s="152">
        <v>2.8076604442000001E-2</v>
      </c>
      <c r="S1116" s="152">
        <v>0.25787976732000001</v>
      </c>
      <c r="T1116" s="152" t="s">
        <v>44</v>
      </c>
      <c r="U1116" s="152">
        <v>4.3386062767000002</v>
      </c>
      <c r="V1116" s="152">
        <v>2.4556858736000002</v>
      </c>
      <c r="W1116" s="152">
        <v>0.24494491348</v>
      </c>
      <c r="X1116" s="152">
        <v>1.0237277767999999</v>
      </c>
      <c r="Y1116" s="152" t="s">
        <v>44</v>
      </c>
      <c r="Z1116" s="152">
        <v>0.16151300821</v>
      </c>
      <c r="AA1116" s="152">
        <v>0.21117096067999999</v>
      </c>
      <c r="AB1116" s="175">
        <v>-0.40804519690000002</v>
      </c>
      <c r="AC1116" s="174">
        <v>-0.21132296495</v>
      </c>
      <c r="AD1116" s="152">
        <v>-0.17464626075</v>
      </c>
      <c r="AE1116" s="152">
        <v>-0.24386215849999998</v>
      </c>
      <c r="AF1116" s="178">
        <v>1.1543422999999999</v>
      </c>
      <c r="AG1116" s="177">
        <v>350676.34408000001</v>
      </c>
      <c r="AH1116" s="177">
        <v>152956.44766999999</v>
      </c>
      <c r="AI1116" s="127">
        <v>9.0244205330999999E-3</v>
      </c>
      <c r="AJ1116" s="127">
        <v>0</v>
      </c>
      <c r="AK1116" s="127">
        <v>0.14213224157000001</v>
      </c>
    </row>
    <row r="1117" spans="1:37" ht="14.65" customHeight="1" x14ac:dyDescent="0.25">
      <c r="A1117" s="39"/>
      <c r="B1117" s="128">
        <v>46442473000140</v>
      </c>
      <c r="C1117" s="124" t="s">
        <v>8826</v>
      </c>
      <c r="D1117" s="121"/>
      <c r="E1117" s="125" t="s">
        <v>8825</v>
      </c>
      <c r="F1117" s="125" t="s">
        <v>160</v>
      </c>
      <c r="G1117" s="125" t="s">
        <v>3324</v>
      </c>
      <c r="H1117" s="126">
        <v>1</v>
      </c>
      <c r="I1117" s="126">
        <v>1</v>
      </c>
      <c r="J1117" s="126">
        <v>1</v>
      </c>
      <c r="K1117" s="125" t="s">
        <v>211</v>
      </c>
      <c r="L1117" s="125" t="s">
        <v>211</v>
      </c>
      <c r="M1117" s="152">
        <v>2E-3</v>
      </c>
      <c r="N1117" s="127" t="s">
        <v>44</v>
      </c>
      <c r="O1117" s="154">
        <v>44736</v>
      </c>
      <c r="P1117" s="152">
        <v>1.0528294031E-2</v>
      </c>
      <c r="Q1117" s="152">
        <v>5.0355118019E-2</v>
      </c>
      <c r="R1117" s="152">
        <v>4.9943907278999999E-2</v>
      </c>
      <c r="S1117" s="152">
        <v>0.17220714718999999</v>
      </c>
      <c r="T1117" s="152" t="s">
        <v>44</v>
      </c>
      <c r="U1117" s="152">
        <v>0.99711255198000004</v>
      </c>
      <c r="V1117" s="152">
        <v>1.2343791897</v>
      </c>
      <c r="W1117" s="152">
        <v>0.43571885883</v>
      </c>
      <c r="X1117" s="152">
        <v>0.68362571358000002</v>
      </c>
      <c r="Y1117" s="152" t="s">
        <v>44</v>
      </c>
      <c r="Z1117" s="152">
        <v>2.7064829535000001E-2</v>
      </c>
      <c r="AA1117" s="152">
        <v>2.3680112348999999E-2</v>
      </c>
      <c r="AB1117" s="175">
        <v>-2.1455130668</v>
      </c>
      <c r="AC1117" s="174">
        <v>-1.0306619104000001</v>
      </c>
      <c r="AD1117" s="152">
        <v>-2.8041152172000001E-2</v>
      </c>
      <c r="AE1117" s="152">
        <v>-2.8041152172000001E-2</v>
      </c>
      <c r="AF1117" s="178">
        <v>1.2985617</v>
      </c>
      <c r="AG1117" s="177">
        <v>152344.93780000001</v>
      </c>
      <c r="AH1117" s="177">
        <v>-106964.51214000001</v>
      </c>
      <c r="AI1117" s="127">
        <v>0</v>
      </c>
      <c r="AJ1117" s="127">
        <v>0</v>
      </c>
      <c r="AK1117" s="127">
        <v>0</v>
      </c>
    </row>
    <row r="1118" spans="1:37" ht="14.65" customHeight="1" x14ac:dyDescent="0.25">
      <c r="A1118" s="39"/>
      <c r="B1118" s="128">
        <v>54252360000100</v>
      </c>
      <c r="C1118" s="124" t="s">
        <v>8827</v>
      </c>
      <c r="D1118" s="121"/>
      <c r="E1118" s="125" t="s">
        <v>8828</v>
      </c>
      <c r="F1118" s="125" t="s">
        <v>160</v>
      </c>
      <c r="G1118" s="125" t="s">
        <v>4633</v>
      </c>
      <c r="H1118" s="126" t="s">
        <v>44</v>
      </c>
      <c r="I1118" s="126" t="s">
        <v>44</v>
      </c>
      <c r="J1118" s="126" t="s">
        <v>44</v>
      </c>
      <c r="K1118" s="125" t="s">
        <v>210</v>
      </c>
      <c r="L1118" s="125" t="s">
        <v>3312</v>
      </c>
      <c r="M1118" s="152">
        <v>8.0000000000000002E-3</v>
      </c>
      <c r="N1118" s="127" t="s">
        <v>44</v>
      </c>
      <c r="O1118" s="154">
        <v>45379</v>
      </c>
      <c r="P1118" s="152">
        <v>1.065999489E-2</v>
      </c>
      <c r="Q1118" s="152">
        <v>4.2167288461999998E-2</v>
      </c>
      <c r="R1118" s="152">
        <v>0.12771130125999999</v>
      </c>
      <c r="S1118" s="152" t="s">
        <v>44</v>
      </c>
      <c r="T1118" s="152" t="s">
        <v>44</v>
      </c>
      <c r="U1118" s="152">
        <v>1.0095856629</v>
      </c>
      <c r="V1118" s="152">
        <v>1.0336669917999999</v>
      </c>
      <c r="W1118" s="152">
        <v>1.1141743904000001</v>
      </c>
      <c r="X1118" s="152" t="s">
        <v>44</v>
      </c>
      <c r="Y1118" s="152" t="s">
        <v>44</v>
      </c>
      <c r="Z1118" s="152">
        <v>1.7723593746999999E-2</v>
      </c>
      <c r="AA1118" s="152">
        <v>1.6997954044000001E-2</v>
      </c>
      <c r="AB1118" s="175">
        <v>0.67416889631999999</v>
      </c>
      <c r="AC1118" s="174">
        <v>0.64307313016000001</v>
      </c>
      <c r="AD1118" s="152">
        <v>-1.0027517685000001E-2</v>
      </c>
      <c r="AE1118" s="152">
        <v>-1.0027517685000001E-2</v>
      </c>
      <c r="AF1118" s="178">
        <v>1.1376567</v>
      </c>
      <c r="AG1118" s="177">
        <v>95381.158649999998</v>
      </c>
      <c r="AH1118" s="177">
        <v>91233.101030000005</v>
      </c>
      <c r="AI1118" s="127">
        <v>0.73065497983000005</v>
      </c>
      <c r="AJ1118" s="127">
        <v>0.17317781985</v>
      </c>
      <c r="AK1118" s="127">
        <v>0</v>
      </c>
    </row>
    <row r="1119" spans="1:37" ht="14.65" customHeight="1" x14ac:dyDescent="0.25">
      <c r="A1119" s="39"/>
      <c r="B1119" s="128">
        <v>46610180000124</v>
      </c>
      <c r="C1119" s="124" t="s">
        <v>8829</v>
      </c>
      <c r="D1119" s="121"/>
      <c r="E1119" s="125" t="s">
        <v>8828</v>
      </c>
      <c r="F1119" s="125" t="s">
        <v>160</v>
      </c>
      <c r="G1119" s="125" t="s">
        <v>5073</v>
      </c>
      <c r="H1119" s="126">
        <v>0</v>
      </c>
      <c r="I1119" s="126">
        <v>0</v>
      </c>
      <c r="J1119" s="126">
        <v>0</v>
      </c>
      <c r="K1119" s="125" t="s">
        <v>211</v>
      </c>
      <c r="L1119" s="125" t="s">
        <v>211</v>
      </c>
      <c r="M1119" s="152">
        <v>5.0000000000000001E-3</v>
      </c>
      <c r="N1119" s="127" t="s">
        <v>44</v>
      </c>
      <c r="O1119" s="154">
        <v>44742</v>
      </c>
      <c r="P1119" s="152">
        <v>1.0913148857E-2</v>
      </c>
      <c r="Q1119" s="152">
        <v>4.1402361727000001E-2</v>
      </c>
      <c r="R1119" s="152">
        <v>0.11842413214</v>
      </c>
      <c r="S1119" s="152">
        <v>0.26656867254</v>
      </c>
      <c r="T1119" s="152" t="s">
        <v>44</v>
      </c>
      <c r="U1119" s="152">
        <v>1.0335613419</v>
      </c>
      <c r="V1119" s="152">
        <v>1.0149159754000001</v>
      </c>
      <c r="W1119" s="152">
        <v>1.0331515999000001</v>
      </c>
      <c r="X1119" s="152">
        <v>1.0582208808</v>
      </c>
      <c r="Y1119" s="152" t="s">
        <v>44</v>
      </c>
      <c r="Z1119" s="152">
        <v>1.6659005527E-3</v>
      </c>
      <c r="AA1119" s="152">
        <v>3.1226771783000001E-3</v>
      </c>
      <c r="AB1119" s="175">
        <v>2.1958173094000002</v>
      </c>
      <c r="AC1119" s="174">
        <v>3.0246914971000001</v>
      </c>
      <c r="AD1119" s="152">
        <v>0</v>
      </c>
      <c r="AE1119" s="152">
        <v>-7.5168995491000008E-4</v>
      </c>
      <c r="AF1119" s="178">
        <v>1.42663809</v>
      </c>
      <c r="AG1119" s="177">
        <v>504516.68708</v>
      </c>
      <c r="AH1119" s="177">
        <v>-53650.164550000001</v>
      </c>
      <c r="AI1119" s="127">
        <v>1.4786606179E-2</v>
      </c>
      <c r="AJ1119" s="127">
        <v>0.87702875969999994</v>
      </c>
      <c r="AK1119" s="127">
        <v>0</v>
      </c>
    </row>
    <row r="1120" spans="1:37" ht="14.65" customHeight="1" x14ac:dyDescent="0.25">
      <c r="A1120" s="39"/>
      <c r="B1120" s="128">
        <v>58288187000150</v>
      </c>
      <c r="C1120" s="124" t="s">
        <v>8830</v>
      </c>
      <c r="D1120" s="121"/>
      <c r="E1120" s="125" t="s">
        <v>8406</v>
      </c>
      <c r="F1120" s="125" t="s">
        <v>160</v>
      </c>
      <c r="G1120" s="125" t="s">
        <v>3305</v>
      </c>
      <c r="H1120" s="126">
        <v>100</v>
      </c>
      <c r="I1120" s="126">
        <v>100</v>
      </c>
      <c r="J1120" s="126">
        <v>0</v>
      </c>
      <c r="K1120" s="125" t="s">
        <v>210</v>
      </c>
      <c r="L1120" s="125" t="s">
        <v>3312</v>
      </c>
      <c r="M1120" s="152">
        <v>1.2500000000000001E-2</v>
      </c>
      <c r="N1120" s="127" t="s">
        <v>44</v>
      </c>
      <c r="O1120" s="154">
        <v>45629</v>
      </c>
      <c r="P1120" s="152">
        <v>2.3141903015E-2</v>
      </c>
      <c r="Q1120" s="152">
        <v>6.396503615900001E-2</v>
      </c>
      <c r="R1120" s="152" t="s">
        <v>44</v>
      </c>
      <c r="S1120" s="152" t="s">
        <v>44</v>
      </c>
      <c r="T1120" s="152" t="s">
        <v>44</v>
      </c>
      <c r="U1120" s="152">
        <v>2.1917208908000001</v>
      </c>
      <c r="V1120" s="152">
        <v>1.5680056489</v>
      </c>
      <c r="W1120" s="152" t="s">
        <v>44</v>
      </c>
      <c r="X1120" s="152" t="s">
        <v>44</v>
      </c>
      <c r="Y1120" s="152" t="s">
        <v>44</v>
      </c>
      <c r="Z1120" s="152" t="s">
        <v>44</v>
      </c>
      <c r="AA1120" s="152">
        <v>5.4276630971000002E-2</v>
      </c>
      <c r="AB1120" s="175" t="s">
        <v>44</v>
      </c>
      <c r="AC1120" s="174">
        <v>-0.30013282658000001</v>
      </c>
      <c r="AD1120" s="152">
        <v>-3.0126469597000001E-2</v>
      </c>
      <c r="AE1120" s="152">
        <v>-3.0126469597000001E-2</v>
      </c>
      <c r="AF1120" s="178">
        <v>1.0421844776</v>
      </c>
      <c r="AG1120" s="177">
        <v>12924.855380000001</v>
      </c>
      <c r="AH1120" s="177">
        <v>12416.51492</v>
      </c>
      <c r="AI1120" s="127">
        <v>0.86975218321000003</v>
      </c>
      <c r="AJ1120" s="127">
        <v>0</v>
      </c>
      <c r="AK1120" s="127">
        <v>0</v>
      </c>
    </row>
    <row r="1121" spans="1:37" ht="14.65" customHeight="1" x14ac:dyDescent="0.25">
      <c r="A1121" s="39"/>
      <c r="B1121" s="128">
        <v>25246355000196</v>
      </c>
      <c r="C1121" s="124" t="s">
        <v>8831</v>
      </c>
      <c r="D1121" s="121" t="s">
        <v>3267</v>
      </c>
      <c r="E1121" s="125" t="s">
        <v>8832</v>
      </c>
      <c r="F1121" s="125" t="s">
        <v>112</v>
      </c>
      <c r="G1121" s="125" t="s">
        <v>113</v>
      </c>
      <c r="H1121" s="126">
        <v>50000</v>
      </c>
      <c r="I1121" s="126">
        <v>10000</v>
      </c>
      <c r="J1121" s="126">
        <v>10000</v>
      </c>
      <c r="K1121" s="125" t="s">
        <v>8120</v>
      </c>
      <c r="L1121" s="125" t="s">
        <v>8183</v>
      </c>
      <c r="M1121" s="152">
        <v>1.6469999999999999E-2</v>
      </c>
      <c r="N1121" s="127" t="s">
        <v>44</v>
      </c>
      <c r="O1121" s="154">
        <v>42579</v>
      </c>
      <c r="P1121" s="152">
        <v>7.1930024590999994E-2</v>
      </c>
      <c r="Q1121" s="152">
        <v>9.560747403E-2</v>
      </c>
      <c r="R1121" s="152">
        <v>-7.7046173460999998E-2</v>
      </c>
      <c r="S1121" s="152">
        <v>0.12143825880999999</v>
      </c>
      <c r="T1121" s="152">
        <v>2.5628429992000001E-2</v>
      </c>
      <c r="U1121" s="152">
        <v>6.8123411229999995</v>
      </c>
      <c r="V1121" s="152">
        <v>2.3436719239000001</v>
      </c>
      <c r="W1121" s="152">
        <v>-0.67216348513000002</v>
      </c>
      <c r="X1121" s="152">
        <v>0.48208403480000001</v>
      </c>
      <c r="Y1121" s="152">
        <v>6.1103746906999996E-2</v>
      </c>
      <c r="Z1121" s="152">
        <v>0.21276016584000002</v>
      </c>
      <c r="AA1121" s="152">
        <v>0.21310322727</v>
      </c>
      <c r="AB1121" s="175">
        <v>-0.72236464290000002</v>
      </c>
      <c r="AC1121" s="174">
        <v>9.4074247247000004E-2</v>
      </c>
      <c r="AD1121" s="152">
        <v>-0.27146606054</v>
      </c>
      <c r="AE1121" s="152">
        <v>-0.38607260054000003</v>
      </c>
      <c r="AF1121" s="178">
        <v>1.991417</v>
      </c>
      <c r="AG1121" s="177">
        <v>52041.443930000001</v>
      </c>
      <c r="AH1121" s="177">
        <v>-816.30012999999997</v>
      </c>
      <c r="AI1121" s="127">
        <v>0</v>
      </c>
      <c r="AJ1121" s="127">
        <v>0</v>
      </c>
      <c r="AK1121" s="127">
        <v>0</v>
      </c>
    </row>
    <row r="1122" spans="1:37" ht="14.65" customHeight="1" x14ac:dyDescent="0.25">
      <c r="A1122" s="39"/>
      <c r="B1122" s="128">
        <v>43740839000179</v>
      </c>
      <c r="C1122" s="124" t="s">
        <v>8833</v>
      </c>
      <c r="D1122" s="121"/>
      <c r="E1122" s="125" t="s">
        <v>8465</v>
      </c>
      <c r="F1122" s="125" t="s">
        <v>160</v>
      </c>
      <c r="G1122" s="125" t="s">
        <v>3305</v>
      </c>
      <c r="H1122" s="126">
        <v>1</v>
      </c>
      <c r="I1122" s="126">
        <v>0</v>
      </c>
      <c r="J1122" s="126">
        <v>0</v>
      </c>
      <c r="K1122" s="125" t="s">
        <v>211</v>
      </c>
      <c r="L1122" s="125" t="s">
        <v>211</v>
      </c>
      <c r="M1122" s="152">
        <v>3.8E-3</v>
      </c>
      <c r="N1122" s="127" t="s">
        <v>44</v>
      </c>
      <c r="O1122" s="154">
        <v>44524</v>
      </c>
      <c r="P1122" s="152">
        <v>1.0605480572999999E-2</v>
      </c>
      <c r="Q1122" s="152">
        <v>4.2301492439999998E-2</v>
      </c>
      <c r="R1122" s="152">
        <v>0.12007532535</v>
      </c>
      <c r="S1122" s="152">
        <v>0.26308814476999998</v>
      </c>
      <c r="T1122" s="152">
        <v>0.43391156535000003</v>
      </c>
      <c r="U1122" s="152">
        <v>1.0044227266999999</v>
      </c>
      <c r="V1122" s="152">
        <v>1.0369567983000001</v>
      </c>
      <c r="W1122" s="152">
        <v>1.047556881</v>
      </c>
      <c r="X1122" s="152">
        <v>1.0444039265</v>
      </c>
      <c r="Y1122" s="152">
        <v>1.0345394734</v>
      </c>
      <c r="Z1122" s="152">
        <v>5.1592636984999999E-3</v>
      </c>
      <c r="AA1122" s="152">
        <v>2.9975587269999997E-3</v>
      </c>
      <c r="AB1122" s="175">
        <v>0.96274813225</v>
      </c>
      <c r="AC1122" s="174">
        <v>1.0316922139</v>
      </c>
      <c r="AD1122" s="152">
        <v>-1.7667333118E-3</v>
      </c>
      <c r="AE1122" s="152">
        <v>-1.7667333118E-3</v>
      </c>
      <c r="AF1122" s="178">
        <v>1.4945191499999999</v>
      </c>
      <c r="AG1122" s="177">
        <v>80882.019440000004</v>
      </c>
      <c r="AH1122" s="177">
        <v>-176992.60848</v>
      </c>
      <c r="AI1122" s="127">
        <v>1.4034095435E-3</v>
      </c>
      <c r="AJ1122" s="127">
        <v>6.2767512937000006E-3</v>
      </c>
      <c r="AK1122" s="127">
        <v>0</v>
      </c>
    </row>
    <row r="1123" spans="1:37" ht="14.65" customHeight="1" x14ac:dyDescent="0.25">
      <c r="A1123" s="39"/>
      <c r="B1123" s="128">
        <v>19620324000150</v>
      </c>
      <c r="C1123" s="124" t="s">
        <v>8834</v>
      </c>
      <c r="D1123" s="121" t="s">
        <v>3274</v>
      </c>
      <c r="E1123" s="125" t="s">
        <v>8835</v>
      </c>
      <c r="F1123" s="125" t="s">
        <v>160</v>
      </c>
      <c r="G1123" s="125" t="s">
        <v>5073</v>
      </c>
      <c r="H1123" s="126">
        <v>5000</v>
      </c>
      <c r="I1123" s="126">
        <v>0</v>
      </c>
      <c r="J1123" s="126">
        <v>0</v>
      </c>
      <c r="K1123" s="125" t="s">
        <v>219</v>
      </c>
      <c r="L1123" s="125" t="s">
        <v>220</v>
      </c>
      <c r="M1123" s="152">
        <v>3.9000000000000003E-3</v>
      </c>
      <c r="N1123" s="127" t="s">
        <v>44</v>
      </c>
      <c r="O1123" s="154">
        <v>41716</v>
      </c>
      <c r="P1123" s="152">
        <v>1.6790564072000001E-2</v>
      </c>
      <c r="Q1123" s="152">
        <v>6.0175577646000004E-2</v>
      </c>
      <c r="R1123" s="152">
        <v>4.3542327984999997E-2</v>
      </c>
      <c r="S1123" s="152">
        <v>0.14066447281</v>
      </c>
      <c r="T1123" s="152">
        <v>0.27115133314000001</v>
      </c>
      <c r="U1123" s="152">
        <v>1.5901989572999999</v>
      </c>
      <c r="V1123" s="152">
        <v>1.4751128326</v>
      </c>
      <c r="W1123" s="152">
        <v>0.37987042852999997</v>
      </c>
      <c r="X1123" s="152">
        <v>0.55840801134999996</v>
      </c>
      <c r="Y1123" s="152">
        <v>0.64648370731000004</v>
      </c>
      <c r="Z1123" s="152">
        <v>6.0468191997000001E-2</v>
      </c>
      <c r="AA1123" s="152">
        <v>4.4729873564000003E-2</v>
      </c>
      <c r="AB1123" s="175">
        <v>-1.0307413371</v>
      </c>
      <c r="AC1123" s="174">
        <v>0.14568138969</v>
      </c>
      <c r="AD1123" s="152">
        <v>-5.7976588632999995E-2</v>
      </c>
      <c r="AE1123" s="152">
        <v>-7.2643555051000008E-2</v>
      </c>
      <c r="AF1123" s="178">
        <v>2.9088014000000002</v>
      </c>
      <c r="AG1123" s="177">
        <v>21347.032439999999</v>
      </c>
      <c r="AH1123" s="177">
        <v>-10041.27216</v>
      </c>
      <c r="AI1123" s="127">
        <v>3.0872857004999997E-2</v>
      </c>
      <c r="AJ1123" s="127">
        <v>0.37582628697999998</v>
      </c>
      <c r="AK1123" s="127">
        <v>0</v>
      </c>
    </row>
    <row r="1124" spans="1:37" ht="14.65" customHeight="1" x14ac:dyDescent="0.25">
      <c r="A1124" s="39"/>
      <c r="B1124" s="128">
        <v>23600995000127</v>
      </c>
      <c r="C1124" s="124" t="s">
        <v>8836</v>
      </c>
      <c r="D1124" s="121" t="s">
        <v>3310</v>
      </c>
      <c r="E1124" s="125" t="s">
        <v>8835</v>
      </c>
      <c r="F1124" s="125" t="s">
        <v>160</v>
      </c>
      <c r="G1124" s="125" t="s">
        <v>3305</v>
      </c>
      <c r="H1124" s="126">
        <v>25000</v>
      </c>
      <c r="I1124" s="126">
        <v>0</v>
      </c>
      <c r="J1124" s="126">
        <v>0</v>
      </c>
      <c r="K1124" s="125" t="s">
        <v>220</v>
      </c>
      <c r="L1124" s="125" t="s">
        <v>3251</v>
      </c>
      <c r="M1124" s="152">
        <v>8.0000000000000002E-3</v>
      </c>
      <c r="N1124" s="127" t="s">
        <v>44</v>
      </c>
      <c r="O1124" s="154">
        <v>42458</v>
      </c>
      <c r="P1124" s="152">
        <v>1.1506285897E-2</v>
      </c>
      <c r="Q1124" s="152">
        <v>4.8609872214000004E-2</v>
      </c>
      <c r="R1124" s="152">
        <v>0.12667719328000002</v>
      </c>
      <c r="S1124" s="152">
        <v>0.28877637475000001</v>
      </c>
      <c r="T1124" s="152">
        <v>0.44539296622999996</v>
      </c>
      <c r="U1124" s="152">
        <v>1.0897361016</v>
      </c>
      <c r="V1124" s="152">
        <v>1.1915971411999999</v>
      </c>
      <c r="W1124" s="152">
        <v>1.1051526622999999</v>
      </c>
      <c r="X1124" s="152">
        <v>1.1463807308</v>
      </c>
      <c r="Y1124" s="152">
        <v>1.0619136283000001</v>
      </c>
      <c r="Z1124" s="152">
        <v>8.8188466543999994E-3</v>
      </c>
      <c r="AA1124" s="152">
        <v>9.8103358311999993E-3</v>
      </c>
      <c r="AB1124" s="175">
        <v>1.2462372610000001</v>
      </c>
      <c r="AC1124" s="174">
        <v>0.31862358284999998</v>
      </c>
      <c r="AD1124" s="152">
        <v>-1.730478302E-3</v>
      </c>
      <c r="AE1124" s="152">
        <v>-2.6467176624999998E-2</v>
      </c>
      <c r="AF1124" s="178">
        <v>2.2147622</v>
      </c>
      <c r="AG1124" s="177">
        <v>78659.797089999993</v>
      </c>
      <c r="AH1124" s="177">
        <v>4194.3454400000001</v>
      </c>
      <c r="AI1124" s="127">
        <v>0.20450127212999999</v>
      </c>
      <c r="AJ1124" s="127">
        <v>0.13417141145</v>
      </c>
      <c r="AK1124" s="127">
        <v>0</v>
      </c>
    </row>
    <row r="1125" spans="1:37" ht="14.65" customHeight="1" x14ac:dyDescent="0.25">
      <c r="A1125" s="39"/>
      <c r="B1125" s="128">
        <v>13409618000151</v>
      </c>
      <c r="C1125" s="124" t="s">
        <v>8837</v>
      </c>
      <c r="D1125" s="121"/>
      <c r="E1125" s="125" t="s">
        <v>7677</v>
      </c>
      <c r="F1125" s="125" t="s">
        <v>112</v>
      </c>
      <c r="G1125" s="125" t="s">
        <v>113</v>
      </c>
      <c r="H1125" s="126" t="s">
        <v>44</v>
      </c>
      <c r="I1125" s="126" t="s">
        <v>44</v>
      </c>
      <c r="J1125" s="126" t="s">
        <v>44</v>
      </c>
      <c r="K1125" s="125" t="s">
        <v>216</v>
      </c>
      <c r="L1125" s="125" t="s">
        <v>264</v>
      </c>
      <c r="M1125" s="152">
        <v>1.7500000000000002E-2</v>
      </c>
      <c r="N1125" s="127" t="s">
        <v>44</v>
      </c>
      <c r="O1125" s="154">
        <v>45114</v>
      </c>
      <c r="P1125" s="152">
        <v>6.8272732707999995E-2</v>
      </c>
      <c r="Q1125" s="152">
        <v>0.14366993128</v>
      </c>
      <c r="R1125" s="152">
        <v>0.12149716108</v>
      </c>
      <c r="S1125" s="152" t="s">
        <v>44</v>
      </c>
      <c r="T1125" s="152" t="s">
        <v>44</v>
      </c>
      <c r="U1125" s="152">
        <v>6.4659667120999993</v>
      </c>
      <c r="V1125" s="152">
        <v>3.5218500193</v>
      </c>
      <c r="W1125" s="152">
        <v>1.0599612097</v>
      </c>
      <c r="X1125" s="152" t="s">
        <v>44</v>
      </c>
      <c r="Y1125" s="152" t="s">
        <v>44</v>
      </c>
      <c r="Z1125" s="152">
        <v>0.15011560412</v>
      </c>
      <c r="AA1125" s="152">
        <v>0.14467533660999998</v>
      </c>
      <c r="AB1125" s="175">
        <v>0.11724452220000001</v>
      </c>
      <c r="AC1125" s="174">
        <v>-0.13435470198999999</v>
      </c>
      <c r="AD1125" s="152">
        <v>-0.13194915999999998</v>
      </c>
      <c r="AE1125" s="152">
        <v>-0.13194915999999998</v>
      </c>
      <c r="AF1125" s="178">
        <v>8.2333347200000002</v>
      </c>
      <c r="AG1125" s="177">
        <v>38623.013160000002</v>
      </c>
      <c r="AH1125" s="177">
        <v>-193.86232000000001</v>
      </c>
      <c r="AI1125" s="127">
        <v>0</v>
      </c>
      <c r="AJ1125" s="127">
        <v>0</v>
      </c>
      <c r="AK1125" s="127">
        <v>0</v>
      </c>
    </row>
    <row r="1126" spans="1:37" ht="14.65" customHeight="1" x14ac:dyDescent="0.25">
      <c r="A1126" s="39"/>
      <c r="B1126" s="128">
        <v>39573804000115</v>
      </c>
      <c r="C1126" s="124" t="s">
        <v>8838</v>
      </c>
      <c r="D1126" s="121"/>
      <c r="E1126" s="125" t="s">
        <v>8839</v>
      </c>
      <c r="F1126" s="125" t="s">
        <v>112</v>
      </c>
      <c r="G1126" s="125" t="s">
        <v>113</v>
      </c>
      <c r="H1126" s="126">
        <v>5000</v>
      </c>
      <c r="I1126" s="126">
        <v>5000</v>
      </c>
      <c r="J1126" s="126">
        <v>5000</v>
      </c>
      <c r="K1126" s="125" t="s">
        <v>218</v>
      </c>
      <c r="L1126" s="125" t="s">
        <v>217</v>
      </c>
      <c r="M1126" s="152">
        <v>1.3500000000000002E-2</v>
      </c>
      <c r="N1126" s="127" t="s">
        <v>44</v>
      </c>
      <c r="O1126" s="154">
        <v>44167</v>
      </c>
      <c r="P1126" s="152">
        <v>2.3038250347000001E-2</v>
      </c>
      <c r="Q1126" s="152">
        <v>1.7103330869E-2</v>
      </c>
      <c r="R1126" s="152">
        <v>-6.9064234382000003E-2</v>
      </c>
      <c r="S1126" s="152">
        <v>0.11417652435</v>
      </c>
      <c r="T1126" s="152">
        <v>0.18471569506000002</v>
      </c>
      <c r="U1126" s="152">
        <v>2.1819041648999997</v>
      </c>
      <c r="V1126" s="152">
        <v>0.41926216302999997</v>
      </c>
      <c r="W1126" s="152">
        <v>-0.60252773622</v>
      </c>
      <c r="X1126" s="152">
        <v>0.45325649490999997</v>
      </c>
      <c r="Y1126" s="152">
        <v>0.44040236114999998</v>
      </c>
      <c r="Z1126" s="152">
        <v>0.11733575571999999</v>
      </c>
      <c r="AA1126" s="152">
        <v>0.12034349209</v>
      </c>
      <c r="AB1126" s="175">
        <v>-1.3614057157999999</v>
      </c>
      <c r="AC1126" s="174">
        <v>-0.29816054409999998</v>
      </c>
      <c r="AD1126" s="152">
        <v>-0.17917207564000001</v>
      </c>
      <c r="AE1126" s="152">
        <v>-0.17917207564000001</v>
      </c>
      <c r="AF1126" s="178">
        <v>1.2656486</v>
      </c>
      <c r="AG1126" s="177">
        <v>157446.81523000001</v>
      </c>
      <c r="AH1126" s="177">
        <v>-10766.466640000001</v>
      </c>
      <c r="AI1126" s="127">
        <v>0</v>
      </c>
      <c r="AJ1126" s="127">
        <v>0</v>
      </c>
      <c r="AK1126" s="127">
        <v>0.20042470753</v>
      </c>
    </row>
    <row r="1127" spans="1:37" ht="14.65" customHeight="1" x14ac:dyDescent="0.25">
      <c r="A1127" s="39"/>
      <c r="B1127" s="128">
        <v>34633411000136</v>
      </c>
      <c r="C1127" s="124" t="s">
        <v>8840</v>
      </c>
      <c r="D1127" s="121" t="s">
        <v>3274</v>
      </c>
      <c r="E1127" s="125" t="s">
        <v>8839</v>
      </c>
      <c r="F1127" s="125" t="s">
        <v>112</v>
      </c>
      <c r="G1127" s="125" t="s">
        <v>113</v>
      </c>
      <c r="H1127" s="126">
        <v>50000</v>
      </c>
      <c r="I1127" s="126">
        <v>10000</v>
      </c>
      <c r="J1127" s="126">
        <v>10000</v>
      </c>
      <c r="K1127" s="125" t="s">
        <v>218</v>
      </c>
      <c r="L1127" s="125" t="s">
        <v>217</v>
      </c>
      <c r="M1127" s="152">
        <v>1.95E-2</v>
      </c>
      <c r="N1127" s="127" t="s">
        <v>8841</v>
      </c>
      <c r="O1127" s="154">
        <v>43768</v>
      </c>
      <c r="P1127" s="152">
        <v>2.3081797503999999E-2</v>
      </c>
      <c r="Q1127" s="152">
        <v>1.7279375334000001E-2</v>
      </c>
      <c r="R1127" s="152">
        <v>-6.8991336764000002E-2</v>
      </c>
      <c r="S1127" s="152">
        <v>0.12074258571</v>
      </c>
      <c r="T1127" s="152">
        <v>0.18529294060000001</v>
      </c>
      <c r="U1127" s="152">
        <v>2.1860284244999999</v>
      </c>
      <c r="V1127" s="152">
        <v>0.42357762553</v>
      </c>
      <c r="W1127" s="152">
        <v>-0.60189176542</v>
      </c>
      <c r="X1127" s="152">
        <v>0.47932236070000001</v>
      </c>
      <c r="Y1127" s="152">
        <v>0.44177863995000005</v>
      </c>
      <c r="Z1127" s="152">
        <v>0.11739601650000001</v>
      </c>
      <c r="AA1127" s="152">
        <v>0.16562971269999999</v>
      </c>
      <c r="AB1127" s="175">
        <v>-1.3600850207999999</v>
      </c>
      <c r="AC1127" s="174">
        <v>-0.12874183518000001</v>
      </c>
      <c r="AD1127" s="152">
        <v>-0.17912874573000001</v>
      </c>
      <c r="AE1127" s="152">
        <v>-0.30628639899999999</v>
      </c>
      <c r="AF1127" s="178">
        <v>1.3079224</v>
      </c>
      <c r="AG1127" s="177">
        <v>125121.04253000001</v>
      </c>
      <c r="AH1127" s="177">
        <v>-71845.953769999993</v>
      </c>
      <c r="AI1127" s="127">
        <v>0</v>
      </c>
      <c r="AJ1127" s="127">
        <v>0</v>
      </c>
      <c r="AK1127" s="127">
        <v>0.20039931427999999</v>
      </c>
    </row>
    <row r="1128" spans="1:37" ht="14.65" customHeight="1" x14ac:dyDescent="0.25">
      <c r="A1128" s="39"/>
      <c r="B1128" s="128">
        <v>25285196000139</v>
      </c>
      <c r="C1128" s="124" t="s">
        <v>8842</v>
      </c>
      <c r="D1128" s="121"/>
      <c r="E1128" s="125" t="s">
        <v>8843</v>
      </c>
      <c r="F1128" s="125" t="s">
        <v>112</v>
      </c>
      <c r="G1128" s="125" t="s">
        <v>113</v>
      </c>
      <c r="H1128" s="126">
        <v>500000</v>
      </c>
      <c r="I1128" s="126">
        <v>10000</v>
      </c>
      <c r="J1128" s="126">
        <v>500000</v>
      </c>
      <c r="K1128" s="125" t="s">
        <v>3269</v>
      </c>
      <c r="L1128" s="125" t="s">
        <v>7631</v>
      </c>
      <c r="M1128" s="152">
        <v>1.6500000000000001E-2</v>
      </c>
      <c r="N1128" s="127" t="s">
        <v>8844</v>
      </c>
      <c r="O1128" s="154">
        <v>42692</v>
      </c>
      <c r="P1128" s="152">
        <v>0.11938468719999999</v>
      </c>
      <c r="Q1128" s="152">
        <v>0.19495341710000003</v>
      </c>
      <c r="R1128" s="152">
        <v>-2.5829326694E-2</v>
      </c>
      <c r="S1128" s="152">
        <v>-8.9200374486999995E-3</v>
      </c>
      <c r="T1128" s="152">
        <v>-4.0783771869999999E-2</v>
      </c>
      <c r="U1128" s="152">
        <v>11.306672265</v>
      </c>
      <c r="V1128" s="152">
        <v>4.7789867347000001</v>
      </c>
      <c r="W1128" s="152">
        <v>-0.22533929290999999</v>
      </c>
      <c r="X1128" s="152">
        <v>-3.5410649705999997E-2</v>
      </c>
      <c r="Y1128" s="152">
        <v>-9.7237375643000001E-2</v>
      </c>
      <c r="Z1128" s="152">
        <v>0.19678258604999999</v>
      </c>
      <c r="AA1128" s="152">
        <v>0.25246652855000001</v>
      </c>
      <c r="AB1128" s="175">
        <v>-0.55576234601999996</v>
      </c>
      <c r="AC1128" s="174">
        <v>7.7791615209999998E-2</v>
      </c>
      <c r="AD1128" s="152">
        <v>-0.24131386031000002</v>
      </c>
      <c r="AE1128" s="152">
        <v>-0.49284687308999997</v>
      </c>
      <c r="AF1128" s="178">
        <v>1.78511529</v>
      </c>
      <c r="AG1128" s="177">
        <v>75311.802309999999</v>
      </c>
      <c r="AH1128" s="177">
        <v>-83639.994070000001</v>
      </c>
      <c r="AI1128" s="127">
        <v>0</v>
      </c>
      <c r="AJ1128" s="127">
        <v>0</v>
      </c>
      <c r="AK1128" s="127">
        <v>0.13531155213000001</v>
      </c>
    </row>
    <row r="1129" spans="1:37" ht="14.65" customHeight="1" x14ac:dyDescent="0.25">
      <c r="A1129" s="39"/>
      <c r="B1129" s="128">
        <v>39731692000183</v>
      </c>
      <c r="C1129" s="124" t="s">
        <v>8845</v>
      </c>
      <c r="D1129" s="121"/>
      <c r="E1129" s="125" t="s">
        <v>8846</v>
      </c>
      <c r="F1129" s="125" t="s">
        <v>112</v>
      </c>
      <c r="G1129" s="125" t="s">
        <v>113</v>
      </c>
      <c r="H1129" s="126">
        <v>1000</v>
      </c>
      <c r="I1129" s="126">
        <v>1000</v>
      </c>
      <c r="J1129" s="126">
        <v>1000</v>
      </c>
      <c r="K1129" s="125" t="s">
        <v>212</v>
      </c>
      <c r="L1129" s="125" t="s">
        <v>219</v>
      </c>
      <c r="M1129" s="152">
        <v>1.46E-2</v>
      </c>
      <c r="N1129" s="127" t="s">
        <v>8847</v>
      </c>
      <c r="O1129" s="154">
        <v>44181</v>
      </c>
      <c r="P1129" s="152">
        <v>0.12260060807000001</v>
      </c>
      <c r="Q1129" s="152">
        <v>0.18288372588000001</v>
      </c>
      <c r="R1129" s="152">
        <v>2.955965197E-2</v>
      </c>
      <c r="S1129" s="152">
        <v>0.17788335570000002</v>
      </c>
      <c r="T1129" s="152">
        <v>7.1730639341999997E-2</v>
      </c>
      <c r="U1129" s="152">
        <v>11.611245358000001</v>
      </c>
      <c r="V1129" s="152">
        <v>4.4831165978000005</v>
      </c>
      <c r="W1129" s="152">
        <v>0.25788326396</v>
      </c>
      <c r="X1129" s="152">
        <v>0.70615905296999992</v>
      </c>
      <c r="Y1129" s="152">
        <v>0.17102143335</v>
      </c>
      <c r="Z1129" s="152">
        <v>0.17167538309000002</v>
      </c>
      <c r="AA1129" s="152">
        <v>0.20042975895000001</v>
      </c>
      <c r="AB1129" s="175">
        <v>-0.36673588866000001</v>
      </c>
      <c r="AC1129" s="174">
        <v>-0.60654890854999999</v>
      </c>
      <c r="AD1129" s="152">
        <v>-0.21934717945999999</v>
      </c>
      <c r="AE1129" s="152">
        <v>-0.41252714061000001</v>
      </c>
      <c r="AF1129" s="178">
        <v>0.80019600000000002</v>
      </c>
      <c r="AG1129" s="177">
        <v>24916.23762</v>
      </c>
      <c r="AH1129" s="177">
        <v>-2728.5598300000001</v>
      </c>
      <c r="AI1129" s="127">
        <v>0</v>
      </c>
      <c r="AJ1129" s="127">
        <v>0</v>
      </c>
      <c r="AK1129" s="127">
        <v>0</v>
      </c>
    </row>
    <row r="1130" spans="1:37" ht="14.65" customHeight="1" x14ac:dyDescent="0.25">
      <c r="A1130" s="39"/>
      <c r="B1130" s="128">
        <v>47756039000105</v>
      </c>
      <c r="C1130" s="124" t="s">
        <v>8848</v>
      </c>
      <c r="D1130" s="121"/>
      <c r="E1130" s="125" t="s">
        <v>8849</v>
      </c>
      <c r="F1130" s="125" t="s">
        <v>112</v>
      </c>
      <c r="G1130" s="125" t="s">
        <v>113</v>
      </c>
      <c r="H1130" s="126">
        <v>100000</v>
      </c>
      <c r="I1130" s="126">
        <v>25000</v>
      </c>
      <c r="J1130" s="126">
        <v>50000</v>
      </c>
      <c r="K1130" s="125" t="s">
        <v>210</v>
      </c>
      <c r="L1130" s="125" t="s">
        <v>3314</v>
      </c>
      <c r="M1130" s="152">
        <v>1.8500000000000003E-2</v>
      </c>
      <c r="N1130" s="127" t="s">
        <v>44</v>
      </c>
      <c r="O1130" s="154">
        <v>44833</v>
      </c>
      <c r="P1130" s="152">
        <v>0.10963649373000001</v>
      </c>
      <c r="Q1130" s="152">
        <v>0.21414351996</v>
      </c>
      <c r="R1130" s="152">
        <v>1.2131596217000001E-2</v>
      </c>
      <c r="S1130" s="152">
        <v>0.19873333162000001</v>
      </c>
      <c r="T1130" s="152" t="s">
        <v>44</v>
      </c>
      <c r="U1130" s="152">
        <v>10.383441395</v>
      </c>
      <c r="V1130" s="152">
        <v>5.2494029417000005</v>
      </c>
      <c r="W1130" s="152">
        <v>0.10583804006</v>
      </c>
      <c r="X1130" s="152">
        <v>0.78892901868999998</v>
      </c>
      <c r="Y1130" s="152" t="s">
        <v>44</v>
      </c>
      <c r="Z1130" s="152">
        <v>0.20132750183999998</v>
      </c>
      <c r="AA1130" s="152">
        <v>0.20398791562999999</v>
      </c>
      <c r="AB1130" s="175">
        <v>-0.36651963566000001</v>
      </c>
      <c r="AC1130" s="174">
        <v>-0.33462353849999998</v>
      </c>
      <c r="AD1130" s="152">
        <v>-0.21443355178000001</v>
      </c>
      <c r="AE1130" s="152">
        <v>-0.27448156794</v>
      </c>
      <c r="AF1130" s="178">
        <v>1.0651930000000001</v>
      </c>
      <c r="AG1130" s="177">
        <v>17566.541229999999</v>
      </c>
      <c r="AH1130" s="177">
        <v>-577.63607999999999</v>
      </c>
      <c r="AI1130" s="127">
        <v>0</v>
      </c>
      <c r="AJ1130" s="127">
        <v>0</v>
      </c>
      <c r="AK1130" s="127">
        <v>0</v>
      </c>
    </row>
    <row r="1131" spans="1:37" ht="14.65" customHeight="1" x14ac:dyDescent="0.25">
      <c r="A1131" s="39"/>
      <c r="B1131" s="128">
        <v>42747231000103</v>
      </c>
      <c r="C1131" s="124" t="s">
        <v>8850</v>
      </c>
      <c r="D1131" s="121"/>
      <c r="E1131" s="125" t="s">
        <v>8851</v>
      </c>
      <c r="F1131" s="125" t="s">
        <v>112</v>
      </c>
      <c r="G1131" s="125" t="s">
        <v>113</v>
      </c>
      <c r="H1131" s="126" t="s">
        <v>44</v>
      </c>
      <c r="I1131" s="126" t="s">
        <v>44</v>
      </c>
      <c r="J1131" s="126" t="s">
        <v>44</v>
      </c>
      <c r="K1131" s="125" t="s">
        <v>210</v>
      </c>
      <c r="L1131" s="125" t="s">
        <v>3314</v>
      </c>
      <c r="M1131" s="152">
        <v>0.02</v>
      </c>
      <c r="N1131" s="127" t="s">
        <v>44</v>
      </c>
      <c r="O1131" s="154">
        <v>44414</v>
      </c>
      <c r="P1131" s="152">
        <v>4.6252230045999994E-2</v>
      </c>
      <c r="Q1131" s="152">
        <v>6.9486813600000003E-2</v>
      </c>
      <c r="R1131" s="152">
        <v>0.12340256895</v>
      </c>
      <c r="S1131" s="152">
        <v>0.29308428823999999</v>
      </c>
      <c r="T1131" s="152">
        <v>0.19901696746</v>
      </c>
      <c r="U1131" s="152">
        <v>4.3804512866999996</v>
      </c>
      <c r="V1131" s="152">
        <v>1.703363631</v>
      </c>
      <c r="W1131" s="152">
        <v>1.0765843012</v>
      </c>
      <c r="X1131" s="152">
        <v>1.1634822303000001</v>
      </c>
      <c r="Y1131" s="152">
        <v>0.47449970262000002</v>
      </c>
      <c r="Z1131" s="152">
        <v>8.582074775500001E-2</v>
      </c>
      <c r="AA1131" s="152">
        <v>8.8796279457999991E-2</v>
      </c>
      <c r="AB1131" s="175">
        <v>0.13533505558</v>
      </c>
      <c r="AC1131" s="174">
        <v>-0.69098404356999998</v>
      </c>
      <c r="AD1131" s="152">
        <v>-5.1447779840999998E-2</v>
      </c>
      <c r="AE1131" s="152">
        <v>-0.13042937591000001</v>
      </c>
      <c r="AF1131" s="178">
        <v>1.1730217999999999</v>
      </c>
      <c r="AG1131" s="177">
        <v>50521.879099999998</v>
      </c>
      <c r="AH1131" s="177">
        <v>-1134.65454</v>
      </c>
      <c r="AI1131" s="127">
        <v>0</v>
      </c>
      <c r="AJ1131" s="127">
        <v>0</v>
      </c>
      <c r="AK1131" s="127">
        <v>0</v>
      </c>
    </row>
    <row r="1132" spans="1:37" ht="14.65" customHeight="1" x14ac:dyDescent="0.25">
      <c r="A1132" s="39"/>
      <c r="B1132" s="128">
        <v>45963889000140</v>
      </c>
      <c r="C1132" s="124" t="s">
        <v>8852</v>
      </c>
      <c r="D1132" s="121"/>
      <c r="E1132" s="125" t="s">
        <v>8828</v>
      </c>
      <c r="F1132" s="125" t="s">
        <v>160</v>
      </c>
      <c r="G1132" s="125" t="s">
        <v>6163</v>
      </c>
      <c r="H1132" s="126" t="s">
        <v>44</v>
      </c>
      <c r="I1132" s="126" t="s">
        <v>44</v>
      </c>
      <c r="J1132" s="126" t="s">
        <v>44</v>
      </c>
      <c r="K1132" s="125" t="s">
        <v>211</v>
      </c>
      <c r="L1132" s="125" t="s">
        <v>211</v>
      </c>
      <c r="M1132" s="152">
        <v>5.0000000000000001E-3</v>
      </c>
      <c r="N1132" s="127" t="s">
        <v>44</v>
      </c>
      <c r="O1132" s="154">
        <v>44771</v>
      </c>
      <c r="P1132" s="152">
        <v>9.9501845598000006E-3</v>
      </c>
      <c r="Q1132" s="152">
        <v>3.9690667919999999E-2</v>
      </c>
      <c r="R1132" s="152">
        <v>0.10932493585</v>
      </c>
      <c r="S1132" s="152">
        <v>0.24080453816</v>
      </c>
      <c r="T1132" s="152" t="s">
        <v>44</v>
      </c>
      <c r="U1132" s="152">
        <v>0.94236102161000002</v>
      </c>
      <c r="V1132" s="152">
        <v>0.97295640314999998</v>
      </c>
      <c r="W1132" s="152">
        <v>0.95376871550000009</v>
      </c>
      <c r="X1132" s="152">
        <v>0.95594275220000002</v>
      </c>
      <c r="Y1132" s="152" t="s">
        <v>44</v>
      </c>
      <c r="Z1132" s="152">
        <v>9.7536061436999996E-4</v>
      </c>
      <c r="AA1132" s="152">
        <v>8.9351411468000007E-4</v>
      </c>
      <c r="AB1132" s="175">
        <v>-6.8977634170000002</v>
      </c>
      <c r="AC1132" s="174">
        <v>-8.9522672332000006</v>
      </c>
      <c r="AD1132" s="152">
        <v>0</v>
      </c>
      <c r="AE1132" s="152">
        <v>0</v>
      </c>
      <c r="AF1132" s="178">
        <v>1.3579781900000001</v>
      </c>
      <c r="AG1132" s="177">
        <v>25639.080829999999</v>
      </c>
      <c r="AH1132" s="177">
        <v>-16216.00208</v>
      </c>
      <c r="AI1132" s="127">
        <v>0</v>
      </c>
      <c r="AJ1132" s="127">
        <v>0</v>
      </c>
      <c r="AK1132" s="127">
        <v>0</v>
      </c>
    </row>
    <row r="1133" spans="1:37" ht="14.65" customHeight="1" x14ac:dyDescent="0.25">
      <c r="A1133" s="39"/>
      <c r="B1133" s="128">
        <v>51197110000126</v>
      </c>
      <c r="C1133" s="124" t="s">
        <v>8853</v>
      </c>
      <c r="D1133" s="121"/>
      <c r="E1133" s="125" t="s">
        <v>8828</v>
      </c>
      <c r="F1133" s="125" t="s">
        <v>160</v>
      </c>
      <c r="G1133" s="125" t="s">
        <v>3328</v>
      </c>
      <c r="H1133" s="126">
        <v>0</v>
      </c>
      <c r="I1133" s="126">
        <v>0</v>
      </c>
      <c r="J1133" s="126">
        <v>0</v>
      </c>
      <c r="K1133" s="125" t="s">
        <v>211</v>
      </c>
      <c r="L1133" s="125" t="s">
        <v>211</v>
      </c>
      <c r="M1133" s="152">
        <v>5.0000000000000001E-3</v>
      </c>
      <c r="N1133" s="127" t="s">
        <v>44</v>
      </c>
      <c r="O1133" s="154">
        <v>45107</v>
      </c>
      <c r="P1133" s="152">
        <v>1.1034381672E-2</v>
      </c>
      <c r="Q1133" s="152">
        <v>4.1466831915000002E-2</v>
      </c>
      <c r="R1133" s="152">
        <v>0.11874371114</v>
      </c>
      <c r="S1133" s="152" t="s">
        <v>44</v>
      </c>
      <c r="T1133" s="152" t="s">
        <v>44</v>
      </c>
      <c r="U1133" s="152">
        <v>1.0450430465</v>
      </c>
      <c r="V1133" s="152">
        <v>1.0164963641</v>
      </c>
      <c r="W1133" s="152">
        <v>1.0359396596999999</v>
      </c>
      <c r="X1133" s="152" t="s">
        <v>44</v>
      </c>
      <c r="Y1133" s="152" t="s">
        <v>44</v>
      </c>
      <c r="Z1133" s="152">
        <v>1.4190743556E-3</v>
      </c>
      <c r="AA1133" s="152">
        <v>2.0996668992000001E-3</v>
      </c>
      <c r="AB1133" s="175">
        <v>2.9478772414000001</v>
      </c>
      <c r="AC1133" s="174">
        <v>4.1021354071999996</v>
      </c>
      <c r="AD1133" s="152">
        <v>0</v>
      </c>
      <c r="AE1133" s="152">
        <v>-8.8679698137000002E-5</v>
      </c>
      <c r="AF1133" s="178">
        <v>1.24281551</v>
      </c>
      <c r="AG1133" s="177">
        <v>197506.00427999999</v>
      </c>
      <c r="AH1133" s="177">
        <v>75834.756450000001</v>
      </c>
      <c r="AI1133" s="127">
        <v>0</v>
      </c>
      <c r="AJ1133" s="127">
        <v>0.85709016926999992</v>
      </c>
      <c r="AK1133" s="127">
        <v>0</v>
      </c>
    </row>
    <row r="1134" spans="1:37" ht="14.65" customHeight="1" x14ac:dyDescent="0.25">
      <c r="A1134" s="39"/>
      <c r="B1134" s="128">
        <v>24552346000160</v>
      </c>
      <c r="C1134" s="124" t="s">
        <v>8854</v>
      </c>
      <c r="D1134" s="121" t="s">
        <v>3266</v>
      </c>
      <c r="E1134" s="125" t="s">
        <v>8828</v>
      </c>
      <c r="F1134" s="125" t="s">
        <v>160</v>
      </c>
      <c r="G1134" s="125" t="s">
        <v>3305</v>
      </c>
      <c r="H1134" s="126" t="s">
        <v>44</v>
      </c>
      <c r="I1134" s="126" t="s">
        <v>44</v>
      </c>
      <c r="J1134" s="126" t="s">
        <v>44</v>
      </c>
      <c r="K1134" s="125" t="s">
        <v>210</v>
      </c>
      <c r="L1134" s="125" t="s">
        <v>3312</v>
      </c>
      <c r="M1134" s="152">
        <v>9.0000000000000011E-3</v>
      </c>
      <c r="N1134" s="127" t="s">
        <v>44</v>
      </c>
      <c r="O1134" s="154">
        <v>42646</v>
      </c>
      <c r="P1134" s="152">
        <v>2.2005075146999998E-2</v>
      </c>
      <c r="Q1134" s="152">
        <v>2.7503806228E-2</v>
      </c>
      <c r="R1134" s="152">
        <v>4.0029928495999997E-2</v>
      </c>
      <c r="S1134" s="152">
        <v>0.17169936633999999</v>
      </c>
      <c r="T1134" s="152">
        <v>0.22800441641999999</v>
      </c>
      <c r="U1134" s="152">
        <v>2.0840543178999997</v>
      </c>
      <c r="V1134" s="152">
        <v>0.67421401007000004</v>
      </c>
      <c r="W1134" s="152">
        <v>0.34922767788000003</v>
      </c>
      <c r="X1134" s="152">
        <v>0.68160993169999995</v>
      </c>
      <c r="Y1134" s="152">
        <v>0.54361208076</v>
      </c>
      <c r="Z1134" s="152">
        <v>5.8697109722999997E-2</v>
      </c>
      <c r="AA1134" s="152">
        <v>4.6780910455000005E-2</v>
      </c>
      <c r="AB1134" s="175">
        <v>-1.1240350303</v>
      </c>
      <c r="AC1134" s="174">
        <v>3.4366902685999998E-2</v>
      </c>
      <c r="AD1134" s="152">
        <v>-5.4538088931999996E-2</v>
      </c>
      <c r="AE1134" s="152">
        <v>-8.2754048306999992E-2</v>
      </c>
      <c r="AF1134" s="178">
        <v>2.0214778</v>
      </c>
      <c r="AG1134" s="177">
        <v>13314.885200000001</v>
      </c>
      <c r="AH1134" s="177">
        <v>-6926.2311300000001</v>
      </c>
      <c r="AI1134" s="127">
        <v>0.90169962711999996</v>
      </c>
      <c r="AJ1134" s="127">
        <v>0</v>
      </c>
      <c r="AK1134" s="127">
        <v>0</v>
      </c>
    </row>
    <row r="1135" spans="1:37" ht="14.65" customHeight="1" x14ac:dyDescent="0.25">
      <c r="A1135" s="39"/>
      <c r="B1135" s="128">
        <v>43917521000110</v>
      </c>
      <c r="C1135" s="124" t="s">
        <v>8855</v>
      </c>
      <c r="D1135" s="121"/>
      <c r="E1135" s="125" t="s">
        <v>8856</v>
      </c>
      <c r="F1135" s="125" t="s">
        <v>112</v>
      </c>
      <c r="G1135" s="125" t="s">
        <v>113</v>
      </c>
      <c r="H1135" s="126" t="s">
        <v>44</v>
      </c>
      <c r="I1135" s="126" t="s">
        <v>44</v>
      </c>
      <c r="J1135" s="126" t="s">
        <v>44</v>
      </c>
      <c r="K1135" s="125" t="s">
        <v>210</v>
      </c>
      <c r="L1135" s="125" t="s">
        <v>3314</v>
      </c>
      <c r="M1135" s="152">
        <v>0.01</v>
      </c>
      <c r="N1135" s="127" t="s">
        <v>44</v>
      </c>
      <c r="O1135" s="154">
        <v>44501</v>
      </c>
      <c r="P1135" s="152">
        <v>1.1000659810000001E-2</v>
      </c>
      <c r="Q1135" s="152">
        <v>9.3602799656000005E-2</v>
      </c>
      <c r="R1135" s="152">
        <v>-0.10169329955</v>
      </c>
      <c r="S1135" s="152">
        <v>-1.6204469453000001E-2</v>
      </c>
      <c r="T1135" s="152">
        <v>-0.18740093567999999</v>
      </c>
      <c r="U1135" s="152">
        <v>1.0418493198999998</v>
      </c>
      <c r="V1135" s="152">
        <v>2.2945303783000002</v>
      </c>
      <c r="W1135" s="152">
        <v>-0.88718906563</v>
      </c>
      <c r="X1135" s="152">
        <v>-6.4328294000000008E-2</v>
      </c>
      <c r="Y1135" s="152">
        <v>-0.44680455834999999</v>
      </c>
      <c r="Z1135" s="152">
        <v>0.28965934303000002</v>
      </c>
      <c r="AA1135" s="152">
        <v>0.30847512682</v>
      </c>
      <c r="AB1135" s="175">
        <v>-0.55425932037000003</v>
      </c>
      <c r="AC1135" s="174">
        <v>-0.33715642201000001</v>
      </c>
      <c r="AD1135" s="152">
        <v>-0.32337090602000002</v>
      </c>
      <c r="AE1135" s="152">
        <v>-0.37073498792999998</v>
      </c>
      <c r="AF1135" s="178">
        <v>0.86036509999999999</v>
      </c>
      <c r="AG1135" s="177">
        <v>63343.611169999996</v>
      </c>
      <c r="AH1135" s="177">
        <v>-17141.79376</v>
      </c>
      <c r="AI1135" s="127">
        <v>0</v>
      </c>
      <c r="AJ1135" s="127">
        <v>0</v>
      </c>
      <c r="AK1135" s="127">
        <v>0</v>
      </c>
    </row>
    <row r="1136" spans="1:37" ht="14.65" customHeight="1" x14ac:dyDescent="0.25">
      <c r="A1136" s="39"/>
      <c r="B1136" s="128">
        <v>40963403000150</v>
      </c>
      <c r="C1136" s="124" t="s">
        <v>8857</v>
      </c>
      <c r="D1136" s="121"/>
      <c r="E1136" s="125" t="s">
        <v>8858</v>
      </c>
      <c r="F1136" s="125" t="s">
        <v>160</v>
      </c>
      <c r="G1136" s="125" t="s">
        <v>3305</v>
      </c>
      <c r="H1136" s="126">
        <v>0</v>
      </c>
      <c r="I1136" s="126">
        <v>0</v>
      </c>
      <c r="J1136" s="126">
        <v>0</v>
      </c>
      <c r="K1136" s="125" t="s">
        <v>211</v>
      </c>
      <c r="L1136" s="125" t="s">
        <v>3251</v>
      </c>
      <c r="M1136" s="152">
        <v>9.0000000000000011E-3</v>
      </c>
      <c r="N1136" s="127" t="s">
        <v>44</v>
      </c>
      <c r="O1136" s="154">
        <v>44740</v>
      </c>
      <c r="P1136" s="152">
        <v>1.1899379506E-2</v>
      </c>
      <c r="Q1136" s="152">
        <v>2.2410020108999999E-2</v>
      </c>
      <c r="R1136" s="152">
        <v>-5.6879831281999998E-2</v>
      </c>
      <c r="S1136" s="152">
        <v>-6.0874414982999996E-2</v>
      </c>
      <c r="T1136" s="152" t="s">
        <v>44</v>
      </c>
      <c r="U1136" s="152">
        <v>1.1269651693</v>
      </c>
      <c r="V1136" s="152">
        <v>0.54934758476000001</v>
      </c>
      <c r="W1136" s="152">
        <v>-0.49622900022999999</v>
      </c>
      <c r="X1136" s="152">
        <v>-0.24165846808000002</v>
      </c>
      <c r="Y1136" s="152" t="s">
        <v>44</v>
      </c>
      <c r="Z1136" s="152">
        <v>6.4778984511000004E-2</v>
      </c>
      <c r="AA1136" s="152">
        <v>7.240006441800001E-2</v>
      </c>
      <c r="AB1136" s="175">
        <v>-2.3615337466000001</v>
      </c>
      <c r="AC1136" s="174">
        <v>-1.4557093658</v>
      </c>
      <c r="AD1136" s="152">
        <v>-0.10173422032</v>
      </c>
      <c r="AE1136" s="152">
        <v>-0.17943384076000002</v>
      </c>
      <c r="AF1136" s="178">
        <v>101.45396048000001</v>
      </c>
      <c r="AG1136" s="177">
        <v>112795.79392</v>
      </c>
      <c r="AH1136" s="177">
        <v>0</v>
      </c>
      <c r="AI1136" s="127">
        <v>0.88905051897999998</v>
      </c>
      <c r="AJ1136" s="127">
        <v>5.0197807327000002E-4</v>
      </c>
      <c r="AK1136" s="127">
        <v>0</v>
      </c>
    </row>
    <row r="1137" spans="1:37" ht="14.65" customHeight="1" x14ac:dyDescent="0.25">
      <c r="A1137" s="39"/>
      <c r="B1137" s="128">
        <v>50091007000134</v>
      </c>
      <c r="C1137" s="124" t="s">
        <v>8859</v>
      </c>
      <c r="D1137" s="121"/>
      <c r="E1137" s="125" t="s">
        <v>8858</v>
      </c>
      <c r="F1137" s="125" t="s">
        <v>160</v>
      </c>
      <c r="G1137" s="125" t="s">
        <v>6802</v>
      </c>
      <c r="H1137" s="126">
        <v>100</v>
      </c>
      <c r="I1137" s="126">
        <v>100</v>
      </c>
      <c r="J1137" s="126">
        <v>100</v>
      </c>
      <c r="K1137" s="125" t="s">
        <v>211</v>
      </c>
      <c r="L1137" s="125" t="s">
        <v>211</v>
      </c>
      <c r="M1137" s="152">
        <v>1.9E-3</v>
      </c>
      <c r="N1137" s="127" t="s">
        <v>44</v>
      </c>
      <c r="O1137" s="154">
        <v>45027</v>
      </c>
      <c r="P1137" s="152">
        <v>1.0232566987000001E-2</v>
      </c>
      <c r="Q1137" s="152">
        <v>4.0390269813999999E-2</v>
      </c>
      <c r="R1137" s="152">
        <v>0.11278819994999999</v>
      </c>
      <c r="S1137" s="152">
        <v>0.24647379189999999</v>
      </c>
      <c r="T1137" s="152" t="s">
        <v>44</v>
      </c>
      <c r="U1137" s="152">
        <v>0.96910486649000005</v>
      </c>
      <c r="V1137" s="152">
        <v>0.99010608035999992</v>
      </c>
      <c r="W1137" s="152">
        <v>0.98398280093000001</v>
      </c>
      <c r="X1137" s="152">
        <v>0.97844848264999995</v>
      </c>
      <c r="Y1137" s="152" t="s">
        <v>44</v>
      </c>
      <c r="Z1137" s="152">
        <v>9.5141876129000011E-4</v>
      </c>
      <c r="AA1137" s="152">
        <v>8.7681054541999997E-4</v>
      </c>
      <c r="AB1137" s="175">
        <v>-2.4550232144000002</v>
      </c>
      <c r="AC1137" s="174">
        <v>-4.1402628990999997</v>
      </c>
      <c r="AD1137" s="152">
        <v>0</v>
      </c>
      <c r="AE1137" s="152">
        <v>0</v>
      </c>
      <c r="AF1137" s="178">
        <v>1.2534700000000001</v>
      </c>
      <c r="AG1137" s="177">
        <v>94323.81048</v>
      </c>
      <c r="AH1137" s="177">
        <v>-13078.561750000001</v>
      </c>
      <c r="AI1137" s="127">
        <v>0</v>
      </c>
      <c r="AJ1137" s="127">
        <v>0</v>
      </c>
      <c r="AK1137" s="127">
        <v>0</v>
      </c>
    </row>
    <row r="1138" spans="1:37" ht="14.65" customHeight="1" x14ac:dyDescent="0.25">
      <c r="A1138" s="39"/>
      <c r="B1138" s="128">
        <v>14068366000107</v>
      </c>
      <c r="C1138" s="124" t="s">
        <v>8860</v>
      </c>
      <c r="D1138" s="121" t="s">
        <v>3267</v>
      </c>
      <c r="E1138" s="125" t="s">
        <v>8843</v>
      </c>
      <c r="F1138" s="125" t="s">
        <v>112</v>
      </c>
      <c r="G1138" s="125" t="s">
        <v>113</v>
      </c>
      <c r="H1138" s="126">
        <v>500000</v>
      </c>
      <c r="I1138" s="126">
        <v>10000</v>
      </c>
      <c r="J1138" s="126">
        <v>500000</v>
      </c>
      <c r="K1138" s="125" t="s">
        <v>3269</v>
      </c>
      <c r="L1138" s="125" t="s">
        <v>7631</v>
      </c>
      <c r="M1138" s="152">
        <v>1.6500000000000001E-2</v>
      </c>
      <c r="N1138" s="127" t="s">
        <v>44</v>
      </c>
      <c r="O1138" s="154">
        <v>40939</v>
      </c>
      <c r="P1138" s="152">
        <v>0.11945017182999999</v>
      </c>
      <c r="Q1138" s="152">
        <v>0.19481464929</v>
      </c>
      <c r="R1138" s="152">
        <v>-2.6045780415000001E-2</v>
      </c>
      <c r="S1138" s="152">
        <v>-8.4989483265999997E-3</v>
      </c>
      <c r="T1138" s="152">
        <v>-4.0437688899999998E-2</v>
      </c>
      <c r="U1138" s="152">
        <v>11.312874177000001</v>
      </c>
      <c r="V1138" s="152">
        <v>4.7755850527000003</v>
      </c>
      <c r="W1138" s="152">
        <v>-0.22722767076</v>
      </c>
      <c r="X1138" s="152">
        <v>-3.3739015537000004E-2</v>
      </c>
      <c r="Y1138" s="152">
        <v>-9.641223862800001E-2</v>
      </c>
      <c r="Z1138" s="152">
        <v>0.19681987724</v>
      </c>
      <c r="AA1138" s="152">
        <v>0.21446150959000002</v>
      </c>
      <c r="AB1138" s="175">
        <v>-0.55663137278999997</v>
      </c>
      <c r="AC1138" s="174">
        <v>0.17040096525000001</v>
      </c>
      <c r="AD1138" s="152">
        <v>-0.24138980438000002</v>
      </c>
      <c r="AE1138" s="152">
        <v>-0.4923022554</v>
      </c>
      <c r="AF1138" s="178">
        <v>3.8431276400000001</v>
      </c>
      <c r="AG1138" s="177">
        <v>148146.01018000001</v>
      </c>
      <c r="AH1138" s="177">
        <v>-125048.3915</v>
      </c>
      <c r="AI1138" s="127">
        <v>0</v>
      </c>
      <c r="AJ1138" s="127">
        <v>0</v>
      </c>
      <c r="AK1138" s="127">
        <v>0.13533947344</v>
      </c>
    </row>
    <row r="1139" spans="1:37" ht="14.65" customHeight="1" x14ac:dyDescent="0.25">
      <c r="A1139" s="39"/>
      <c r="B1139" s="128">
        <v>41111319000171</v>
      </c>
      <c r="C1139" s="124" t="s">
        <v>8861</v>
      </c>
      <c r="D1139" s="121"/>
      <c r="E1139" s="125" t="s">
        <v>8843</v>
      </c>
      <c r="F1139" s="125" t="s">
        <v>112</v>
      </c>
      <c r="G1139" s="125" t="s">
        <v>113</v>
      </c>
      <c r="H1139" s="126">
        <v>500000</v>
      </c>
      <c r="I1139" s="126">
        <v>10000</v>
      </c>
      <c r="J1139" s="126">
        <v>50000</v>
      </c>
      <c r="K1139" s="125" t="s">
        <v>3269</v>
      </c>
      <c r="L1139" s="125" t="s">
        <v>7631</v>
      </c>
      <c r="M1139" s="152">
        <v>1.6500000000000001E-2</v>
      </c>
      <c r="N1139" s="127" t="s">
        <v>8844</v>
      </c>
      <c r="O1139" s="154">
        <v>44336</v>
      </c>
      <c r="P1139" s="152">
        <v>0.11927204731</v>
      </c>
      <c r="Q1139" s="152">
        <v>0.19473545728000002</v>
      </c>
      <c r="R1139" s="152">
        <v>-2.5975930164999998E-2</v>
      </c>
      <c r="S1139" s="152">
        <v>-1.0619756212E-2</v>
      </c>
      <c r="T1139" s="152">
        <v>-4.2770007164999999E-2</v>
      </c>
      <c r="U1139" s="152">
        <v>11.296004377999999</v>
      </c>
      <c r="V1139" s="152">
        <v>4.7736437810000005</v>
      </c>
      <c r="W1139" s="152">
        <v>-0.22661828570000001</v>
      </c>
      <c r="X1139" s="152">
        <v>-4.2158171346999999E-2</v>
      </c>
      <c r="Y1139" s="152">
        <v>-0.10197299225000001</v>
      </c>
      <c r="Z1139" s="152">
        <v>0.19641525047999997</v>
      </c>
      <c r="AA1139" s="152">
        <v>0.21682129256999999</v>
      </c>
      <c r="AB1139" s="175">
        <v>-0.55781439197000005</v>
      </c>
      <c r="AC1139" s="174">
        <v>-0.62525052344999998</v>
      </c>
      <c r="AD1139" s="152">
        <v>-0.24064636092</v>
      </c>
      <c r="AE1139" s="152">
        <v>-0.39862967372000002</v>
      </c>
      <c r="AF1139" s="178">
        <v>0.78109170999999999</v>
      </c>
      <c r="AG1139" s="177">
        <v>28471.29896</v>
      </c>
      <c r="AH1139" s="177">
        <v>0</v>
      </c>
      <c r="AI1139" s="127">
        <v>0</v>
      </c>
      <c r="AJ1139" s="127">
        <v>0</v>
      </c>
      <c r="AK1139" s="127">
        <v>0.13523936790000002</v>
      </c>
    </row>
    <row r="1140" spans="1:37" ht="14.65" customHeight="1" x14ac:dyDescent="0.25">
      <c r="A1140" s="39"/>
      <c r="B1140" s="128">
        <v>43104966000181</v>
      </c>
      <c r="C1140" s="124" t="s">
        <v>8862</v>
      </c>
      <c r="D1140" s="121"/>
      <c r="E1140" s="125" t="s">
        <v>6231</v>
      </c>
      <c r="F1140" s="125" t="s">
        <v>160</v>
      </c>
      <c r="G1140" s="125" t="s">
        <v>3305</v>
      </c>
      <c r="H1140" s="126">
        <v>100</v>
      </c>
      <c r="I1140" s="126">
        <v>100</v>
      </c>
      <c r="J1140" s="126">
        <v>100</v>
      </c>
      <c r="K1140" s="125" t="s">
        <v>211</v>
      </c>
      <c r="L1140" s="125" t="s">
        <v>211</v>
      </c>
      <c r="M1140" s="152">
        <v>4.0000000000000001E-3</v>
      </c>
      <c r="N1140" s="127" t="s">
        <v>44</v>
      </c>
      <c r="O1140" s="154">
        <v>44456</v>
      </c>
      <c r="P1140" s="152">
        <v>1.1300256469E-2</v>
      </c>
      <c r="Q1140" s="152">
        <v>4.2565000821999995E-2</v>
      </c>
      <c r="R1140" s="152">
        <v>0.12002948862</v>
      </c>
      <c r="S1140" s="152">
        <v>0.26651745600000004</v>
      </c>
      <c r="T1140" s="152">
        <v>0.42863429007999998</v>
      </c>
      <c r="U1140" s="152">
        <v>1.0702234884000001</v>
      </c>
      <c r="V1140" s="152">
        <v>1.0434163058999999</v>
      </c>
      <c r="W1140" s="152">
        <v>1.0471569939000001</v>
      </c>
      <c r="X1140" s="152">
        <v>1.0580175620000001</v>
      </c>
      <c r="Y1140" s="152">
        <v>1.0219573022999999</v>
      </c>
      <c r="Z1140" s="152">
        <v>2.4130714361E-3</v>
      </c>
      <c r="AA1140" s="152">
        <v>2.4516934277999999E-3</v>
      </c>
      <c r="AB1140" s="175">
        <v>2.1482782300999999</v>
      </c>
      <c r="AC1140" s="174">
        <v>1.4402640524000001</v>
      </c>
      <c r="AD1140" s="152">
        <v>-1.7450324093999997E-4</v>
      </c>
      <c r="AE1140" s="152">
        <v>-2.1576871988E-3</v>
      </c>
      <c r="AF1140" s="178">
        <v>1.5141497100000001</v>
      </c>
      <c r="AG1140" s="177">
        <v>437492.36988999997</v>
      </c>
      <c r="AH1140" s="177">
        <v>-65039.624259999997</v>
      </c>
      <c r="AI1140" s="127">
        <v>1.8922329004E-2</v>
      </c>
      <c r="AJ1140" s="127">
        <v>0.31831357859999998</v>
      </c>
      <c r="AK1140" s="127">
        <v>0</v>
      </c>
    </row>
    <row r="1141" spans="1:37" ht="14.65" customHeight="1" x14ac:dyDescent="0.25">
      <c r="A1141" s="39"/>
      <c r="B1141" s="128">
        <v>36014054000153</v>
      </c>
      <c r="C1141" s="124" t="s">
        <v>8863</v>
      </c>
      <c r="D1141" s="121"/>
      <c r="E1141" s="125" t="s">
        <v>8406</v>
      </c>
      <c r="F1141" s="125" t="s">
        <v>112</v>
      </c>
      <c r="G1141" s="125" t="s">
        <v>113</v>
      </c>
      <c r="H1141" s="126">
        <v>1000</v>
      </c>
      <c r="I1141" s="126">
        <v>1000</v>
      </c>
      <c r="J1141" s="126">
        <v>0</v>
      </c>
      <c r="K1141" s="125" t="s">
        <v>210</v>
      </c>
      <c r="L1141" s="125" t="s">
        <v>3314</v>
      </c>
      <c r="M1141" s="152">
        <v>5.0000000000000001E-3</v>
      </c>
      <c r="N1141" s="127" t="s">
        <v>44</v>
      </c>
      <c r="O1141" s="154">
        <v>43899</v>
      </c>
      <c r="P1141" s="152">
        <v>0.10523130480000001</v>
      </c>
      <c r="Q1141" s="152">
        <v>0.18466624032999998</v>
      </c>
      <c r="R1141" s="152">
        <v>5.2251900665999995E-2</v>
      </c>
      <c r="S1141" s="152">
        <v>0.28383613407999997</v>
      </c>
      <c r="T1141" s="152">
        <v>0.25127935646999999</v>
      </c>
      <c r="U1141" s="152">
        <v>9.9662352292000005</v>
      </c>
      <c r="V1141" s="152">
        <v>4.5268122306</v>
      </c>
      <c r="W1141" s="152">
        <v>0.45585417262</v>
      </c>
      <c r="X1141" s="152">
        <v>1.1267690270999999</v>
      </c>
      <c r="Y1141" s="152">
        <v>0.59910459616</v>
      </c>
      <c r="Z1141" s="152">
        <v>0.18721360459</v>
      </c>
      <c r="AA1141" s="152">
        <v>0.25490719027000003</v>
      </c>
      <c r="AB1141" s="175">
        <v>-0.21101130834000001</v>
      </c>
      <c r="AC1141" s="174">
        <v>1.5877134288E-2</v>
      </c>
      <c r="AD1141" s="152">
        <v>-0.19316450221000001</v>
      </c>
      <c r="AE1141" s="152">
        <v>-0.32770150000000003</v>
      </c>
      <c r="AF1141" s="178">
        <v>1.3508389000000001</v>
      </c>
      <c r="AG1141" s="177">
        <v>24219.499260000001</v>
      </c>
      <c r="AH1141" s="177">
        <v>-5516.16507</v>
      </c>
      <c r="AI1141" s="127">
        <v>0</v>
      </c>
      <c r="AJ1141" s="127">
        <v>0</v>
      </c>
      <c r="AK1141" s="127">
        <v>0</v>
      </c>
    </row>
    <row r="1142" spans="1:37" ht="14.65" customHeight="1" x14ac:dyDescent="0.25">
      <c r="A1142" s="39"/>
      <c r="B1142" s="128">
        <v>26956042000194</v>
      </c>
      <c r="C1142" s="124" t="s">
        <v>8864</v>
      </c>
      <c r="D1142" s="121" t="s">
        <v>3267</v>
      </c>
      <c r="E1142" s="125" t="s">
        <v>8865</v>
      </c>
      <c r="F1142" s="125" t="s">
        <v>112</v>
      </c>
      <c r="G1142" s="125" t="s">
        <v>5291</v>
      </c>
      <c r="H1142" s="126">
        <v>50000</v>
      </c>
      <c r="I1142" s="126">
        <v>5000</v>
      </c>
      <c r="J1142" s="126">
        <v>50000</v>
      </c>
      <c r="K1142" s="125" t="s">
        <v>210</v>
      </c>
      <c r="L1142" s="125" t="s">
        <v>3314</v>
      </c>
      <c r="M1142" s="152">
        <v>0.02</v>
      </c>
      <c r="N1142" s="127" t="s">
        <v>44</v>
      </c>
      <c r="O1142" s="154">
        <v>42916</v>
      </c>
      <c r="P1142" s="152">
        <v>4.7967957817000001E-2</v>
      </c>
      <c r="Q1142" s="152">
        <v>0.13123529450999999</v>
      </c>
      <c r="R1142" s="152">
        <v>3.5126033103999997E-2</v>
      </c>
      <c r="S1142" s="152">
        <v>0.28652519479999999</v>
      </c>
      <c r="T1142" s="152">
        <v>0.27411999606999998</v>
      </c>
      <c r="U1142" s="152">
        <v>4.5429442499999997</v>
      </c>
      <c r="V1142" s="152">
        <v>3.2170337969</v>
      </c>
      <c r="W1142" s="152">
        <v>0.30644528819</v>
      </c>
      <c r="X1142" s="152">
        <v>1.1374440257</v>
      </c>
      <c r="Y1142" s="152">
        <v>0.65356164492000002</v>
      </c>
      <c r="Z1142" s="152">
        <v>0.15709275141000001</v>
      </c>
      <c r="AA1142" s="152">
        <v>0.23079577168000001</v>
      </c>
      <c r="AB1142" s="175">
        <v>-0.38258510371999999</v>
      </c>
      <c r="AC1142" s="174">
        <v>0.27284317538000002</v>
      </c>
      <c r="AD1142" s="152">
        <v>-0.15689119218</v>
      </c>
      <c r="AE1142" s="152">
        <v>-0.45782004514999997</v>
      </c>
      <c r="AF1142" s="178">
        <v>6.4667123304</v>
      </c>
      <c r="AG1142" s="177">
        <v>535102.46834999998</v>
      </c>
      <c r="AH1142" s="177">
        <v>-31429.670829999999</v>
      </c>
      <c r="AI1142" s="127">
        <v>0</v>
      </c>
      <c r="AJ1142" s="127">
        <v>0</v>
      </c>
      <c r="AK1142" s="127">
        <v>0</v>
      </c>
    </row>
    <row r="1143" spans="1:37" ht="14.65" customHeight="1" x14ac:dyDescent="0.25">
      <c r="A1143" s="39"/>
      <c r="B1143" s="128">
        <v>30181837000145</v>
      </c>
      <c r="C1143" s="124" t="s">
        <v>8866</v>
      </c>
      <c r="D1143" s="121"/>
      <c r="E1143" s="125" t="s">
        <v>8867</v>
      </c>
      <c r="F1143" s="125" t="s">
        <v>112</v>
      </c>
      <c r="G1143" s="125" t="s">
        <v>4570</v>
      </c>
      <c r="H1143" s="126">
        <v>25000</v>
      </c>
      <c r="I1143" s="126">
        <v>10000</v>
      </c>
      <c r="J1143" s="126">
        <v>25000</v>
      </c>
      <c r="K1143" s="125" t="s">
        <v>8868</v>
      </c>
      <c r="L1143" s="125" t="s">
        <v>8869</v>
      </c>
      <c r="M1143" s="152">
        <v>2E-3</v>
      </c>
      <c r="N1143" s="127" t="s">
        <v>44</v>
      </c>
      <c r="O1143" s="154">
        <v>43252</v>
      </c>
      <c r="P1143" s="152">
        <v>9.0168660503000014E-2</v>
      </c>
      <c r="Q1143" s="152">
        <v>0.15547144729999998</v>
      </c>
      <c r="R1143" s="152">
        <v>0.15745240687000001</v>
      </c>
      <c r="S1143" s="152">
        <v>0.5536548443</v>
      </c>
      <c r="T1143" s="152">
        <v>0.46498354913000001</v>
      </c>
      <c r="U1143" s="152">
        <v>8.5396839141999994</v>
      </c>
      <c r="V1143" s="152">
        <v>3.8111462489000001</v>
      </c>
      <c r="W1143" s="152">
        <v>1.3736406858000001</v>
      </c>
      <c r="X1143" s="152">
        <v>2.1978918655999999</v>
      </c>
      <c r="Y1143" s="152">
        <v>1.1086218356000002</v>
      </c>
      <c r="Z1143" s="152">
        <v>0.16144040124</v>
      </c>
      <c r="AA1143" s="152">
        <v>0.32096001616000003</v>
      </c>
      <c r="AB1143" s="175">
        <v>0.32345614998</v>
      </c>
      <c r="AC1143" s="174">
        <v>0.32496788452000003</v>
      </c>
      <c r="AD1143" s="152">
        <v>-0.10965428161</v>
      </c>
      <c r="AE1143" s="152">
        <v>-0.39423857151999997</v>
      </c>
      <c r="AF1143" s="178">
        <v>2.352919</v>
      </c>
      <c r="AG1143" s="177">
        <v>99529.883329999997</v>
      </c>
      <c r="AH1143" s="177">
        <v>7272.76667</v>
      </c>
      <c r="AI1143" s="127">
        <v>0</v>
      </c>
      <c r="AJ1143" s="127">
        <v>0</v>
      </c>
      <c r="AK1143" s="127">
        <v>0.46464301335999997</v>
      </c>
    </row>
    <row r="1144" spans="1:37" ht="14.65" customHeight="1" x14ac:dyDescent="0.25">
      <c r="A1144" s="39"/>
      <c r="B1144" s="128">
        <v>17400251000166</v>
      </c>
      <c r="C1144" s="124" t="s">
        <v>8870</v>
      </c>
      <c r="D1144" s="121"/>
      <c r="E1144" s="125" t="s">
        <v>8871</v>
      </c>
      <c r="F1144" s="125" t="s">
        <v>112</v>
      </c>
      <c r="G1144" s="125" t="s">
        <v>113</v>
      </c>
      <c r="H1144" s="126">
        <v>10000</v>
      </c>
      <c r="I1144" s="126">
        <v>1000</v>
      </c>
      <c r="J1144" s="126">
        <v>5000</v>
      </c>
      <c r="K1144" s="125" t="s">
        <v>210</v>
      </c>
      <c r="L1144" s="125" t="s">
        <v>3314</v>
      </c>
      <c r="M1144" s="152">
        <v>1.8000000000000002E-2</v>
      </c>
      <c r="N1144" s="127">
        <v>5</v>
      </c>
      <c r="O1144" s="154">
        <v>41327</v>
      </c>
      <c r="P1144" s="152">
        <v>8.7076307913000001E-2</v>
      </c>
      <c r="Q1144" s="152">
        <v>0.14558336734999999</v>
      </c>
      <c r="R1144" s="152">
        <v>5.6508080985E-2</v>
      </c>
      <c r="S1144" s="152">
        <v>0.57259017908999998</v>
      </c>
      <c r="T1144" s="152">
        <v>0.82616126154000002</v>
      </c>
      <c r="U1144" s="152">
        <v>8.2468137139</v>
      </c>
      <c r="V1144" s="152">
        <v>3.5687549967000001</v>
      </c>
      <c r="W1144" s="152">
        <v>0.49298578951000005</v>
      </c>
      <c r="X1144" s="152">
        <v>2.2730611136999999</v>
      </c>
      <c r="Y1144" s="152">
        <v>1.9697479965</v>
      </c>
      <c r="Z1144" s="152">
        <v>0.22483090867000002</v>
      </c>
      <c r="AA1144" s="152">
        <v>0.33168500262</v>
      </c>
      <c r="AB1144" s="175">
        <v>-0.12495940596000001</v>
      </c>
      <c r="AC1144" s="174">
        <v>0.67267827064999997</v>
      </c>
      <c r="AD1144" s="152">
        <v>-0.18644892943999999</v>
      </c>
      <c r="AE1144" s="152">
        <v>-0.59318166638000003</v>
      </c>
      <c r="AF1144" s="178">
        <v>17.859994100000002</v>
      </c>
      <c r="AG1144" s="177">
        <v>368176.97700000001</v>
      </c>
      <c r="AH1144" s="177">
        <v>-67169.329679999995</v>
      </c>
      <c r="AI1144" s="127">
        <v>0</v>
      </c>
      <c r="AJ1144" s="127">
        <v>0</v>
      </c>
      <c r="AK1144" s="127">
        <v>0</v>
      </c>
    </row>
    <row r="1145" spans="1:37" ht="14.65" customHeight="1" x14ac:dyDescent="0.25">
      <c r="A1145" s="39"/>
      <c r="B1145" s="128">
        <v>49984812000108</v>
      </c>
      <c r="C1145" s="124" t="s">
        <v>8872</v>
      </c>
      <c r="D1145" s="121"/>
      <c r="E1145" s="125" t="s">
        <v>8871</v>
      </c>
      <c r="F1145" s="125" t="s">
        <v>112</v>
      </c>
      <c r="G1145" s="125" t="s">
        <v>113</v>
      </c>
      <c r="H1145" s="126">
        <v>10000</v>
      </c>
      <c r="I1145" s="126">
        <v>1000</v>
      </c>
      <c r="J1145" s="126">
        <v>5000</v>
      </c>
      <c r="K1145" s="125" t="s">
        <v>218</v>
      </c>
      <c r="L1145" s="125" t="s">
        <v>217</v>
      </c>
      <c r="M1145" s="152">
        <v>1.8000000000000002E-2</v>
      </c>
      <c r="N1145" s="127" t="s">
        <v>44</v>
      </c>
      <c r="O1145" s="154">
        <v>45036</v>
      </c>
      <c r="P1145" s="152">
        <v>8.6129913976000005E-2</v>
      </c>
      <c r="Q1145" s="152">
        <v>0.14475412334999999</v>
      </c>
      <c r="R1145" s="152">
        <v>5.4423107924E-2</v>
      </c>
      <c r="S1145" s="152">
        <v>0.60507523358000004</v>
      </c>
      <c r="T1145" s="152" t="s">
        <v>44</v>
      </c>
      <c r="U1145" s="152">
        <v>8.1571827374999994</v>
      </c>
      <c r="V1145" s="152">
        <v>3.5484273402000004</v>
      </c>
      <c r="W1145" s="152">
        <v>0.47479614171999995</v>
      </c>
      <c r="X1145" s="152">
        <v>2.4020198643000001</v>
      </c>
      <c r="Y1145" s="152" t="s">
        <v>44</v>
      </c>
      <c r="Z1145" s="152">
        <v>0.22034988041999998</v>
      </c>
      <c r="AA1145" s="152">
        <v>0.19638633071</v>
      </c>
      <c r="AB1145" s="175">
        <v>-0.14062373201</v>
      </c>
      <c r="AC1145" s="174">
        <v>0.85365770916999995</v>
      </c>
      <c r="AD1145" s="152">
        <v>-0.18350768451999999</v>
      </c>
      <c r="AE1145" s="152">
        <v>-0.18350768451999999</v>
      </c>
      <c r="AF1145" s="178">
        <v>18.237976799999998</v>
      </c>
      <c r="AG1145" s="177">
        <v>192381.88339</v>
      </c>
      <c r="AH1145" s="177">
        <v>-1158.5034700000001</v>
      </c>
      <c r="AI1145" s="127">
        <v>0</v>
      </c>
      <c r="AJ1145" s="127">
        <v>0</v>
      </c>
      <c r="AK1145" s="127">
        <v>0</v>
      </c>
    </row>
    <row r="1146" spans="1:37" ht="14.65" customHeight="1" x14ac:dyDescent="0.25">
      <c r="A1146" s="39"/>
      <c r="B1146" s="128">
        <v>27749572000124</v>
      </c>
      <c r="C1146" s="124" t="s">
        <v>8873</v>
      </c>
      <c r="D1146" s="121" t="s">
        <v>3266</v>
      </c>
      <c r="E1146" s="125" t="s">
        <v>8874</v>
      </c>
      <c r="F1146" s="125" t="s">
        <v>112</v>
      </c>
      <c r="G1146" s="125" t="s">
        <v>113</v>
      </c>
      <c r="H1146" s="126">
        <v>1000</v>
      </c>
      <c r="I1146" s="126">
        <v>1000</v>
      </c>
      <c r="J1146" s="126">
        <v>1000</v>
      </c>
      <c r="K1146" s="125" t="s">
        <v>8128</v>
      </c>
      <c r="L1146" s="125" t="s">
        <v>7743</v>
      </c>
      <c r="M1146" s="152">
        <v>0.02</v>
      </c>
      <c r="N1146" s="127" t="s">
        <v>44</v>
      </c>
      <c r="O1146" s="154">
        <v>43580</v>
      </c>
      <c r="P1146" s="152">
        <v>0.10879720934999999</v>
      </c>
      <c r="Q1146" s="152">
        <v>0.14748548584999999</v>
      </c>
      <c r="R1146" s="152">
        <v>0.17475590760999998</v>
      </c>
      <c r="S1146" s="152">
        <v>0.46935805135999997</v>
      </c>
      <c r="T1146" s="152">
        <v>0.36708023762999997</v>
      </c>
      <c r="U1146" s="152">
        <v>10.303954538999999</v>
      </c>
      <c r="V1146" s="152">
        <v>3.6153825408000002</v>
      </c>
      <c r="W1146" s="152">
        <v>1.5245992712000001</v>
      </c>
      <c r="X1146" s="152">
        <v>1.8632515434000001</v>
      </c>
      <c r="Y1146" s="152">
        <v>0.8751990637599999</v>
      </c>
      <c r="Z1146" s="152">
        <v>0.16605835415</v>
      </c>
      <c r="AA1146" s="152">
        <v>0.27456804760000003</v>
      </c>
      <c r="AB1146" s="175">
        <v>0.41395112072000001</v>
      </c>
      <c r="AC1146" s="174">
        <v>0.14707726708999999</v>
      </c>
      <c r="AD1146" s="152">
        <v>-0.11358461166</v>
      </c>
      <c r="AE1146" s="152">
        <v>-0.48737377176999996</v>
      </c>
      <c r="AF1146" s="178">
        <v>1.6521103699999999</v>
      </c>
      <c r="AG1146" s="177">
        <v>186258.78734000001</v>
      </c>
      <c r="AH1146" s="177">
        <v>27631.603709999999</v>
      </c>
      <c r="AI1146" s="127">
        <v>0</v>
      </c>
      <c r="AJ1146" s="127">
        <v>0</v>
      </c>
      <c r="AK1146" s="127">
        <v>0</v>
      </c>
    </row>
    <row r="1147" spans="1:37" ht="14.65" customHeight="1" x14ac:dyDescent="0.25">
      <c r="A1147" s="39"/>
      <c r="B1147" s="128">
        <v>34096098000144</v>
      </c>
      <c r="C1147" s="124" t="s">
        <v>8875</v>
      </c>
      <c r="D1147" s="121"/>
      <c r="E1147" s="125" t="s">
        <v>8876</v>
      </c>
      <c r="F1147" s="125" t="s">
        <v>112</v>
      </c>
      <c r="G1147" s="125" t="s">
        <v>113</v>
      </c>
      <c r="H1147" s="126" t="s">
        <v>44</v>
      </c>
      <c r="I1147" s="126" t="s">
        <v>44</v>
      </c>
      <c r="J1147" s="126" t="s">
        <v>44</v>
      </c>
      <c r="K1147" s="125" t="s">
        <v>3269</v>
      </c>
      <c r="L1147" s="125" t="s">
        <v>7631</v>
      </c>
      <c r="M1147" s="152">
        <v>6.9999999999999993E-3</v>
      </c>
      <c r="N1147" s="127" t="s">
        <v>44</v>
      </c>
      <c r="O1147" s="154">
        <v>43692</v>
      </c>
      <c r="P1147" s="152">
        <v>8.0685916312999997E-2</v>
      </c>
      <c r="Q1147" s="152">
        <v>0.21672860114999998</v>
      </c>
      <c r="R1147" s="152">
        <v>0.16501057953000001</v>
      </c>
      <c r="S1147" s="152">
        <v>0.45161344714000001</v>
      </c>
      <c r="T1147" s="152">
        <v>0.36617075098000001</v>
      </c>
      <c r="U1147" s="152">
        <v>7.6415931854999997</v>
      </c>
      <c r="V1147" s="152">
        <v>5.3127722784000007</v>
      </c>
      <c r="W1147" s="152">
        <v>1.4395794266999999</v>
      </c>
      <c r="X1147" s="152">
        <v>1.7928092423000002</v>
      </c>
      <c r="Y1147" s="152">
        <v>0.87303064992000001</v>
      </c>
      <c r="Z1147" s="152">
        <v>0.15433925188</v>
      </c>
      <c r="AA1147" s="152">
        <v>0.24058569195000001</v>
      </c>
      <c r="AB1147" s="175">
        <v>0.37530705711000001</v>
      </c>
      <c r="AC1147" s="174">
        <v>-2.5228299675E-2</v>
      </c>
      <c r="AD1147" s="152">
        <v>-0.12506400371000001</v>
      </c>
      <c r="AE1147" s="152">
        <v>-0.44859164020999998</v>
      </c>
      <c r="AF1147" s="178">
        <v>1.3171923000000001</v>
      </c>
      <c r="AG1147" s="177">
        <v>29985.832460000001</v>
      </c>
      <c r="AH1147" s="177">
        <v>939.23113999999998</v>
      </c>
      <c r="AI1147" s="127">
        <v>0</v>
      </c>
      <c r="AJ1147" s="127">
        <v>0</v>
      </c>
      <c r="AK1147" s="127">
        <v>4.6016185412999996E-2</v>
      </c>
    </row>
    <row r="1148" spans="1:37" ht="14.65" customHeight="1" x14ac:dyDescent="0.25">
      <c r="A1148" s="39"/>
      <c r="B1148" s="128">
        <v>50622383000108</v>
      </c>
      <c r="C1148" s="124" t="s">
        <v>8877</v>
      </c>
      <c r="D1148" s="121"/>
      <c r="E1148" s="125" t="s">
        <v>1376</v>
      </c>
      <c r="F1148" s="125" t="s">
        <v>160</v>
      </c>
      <c r="G1148" s="125" t="s">
        <v>3305</v>
      </c>
      <c r="H1148" s="126">
        <v>1000</v>
      </c>
      <c r="I1148" s="126">
        <v>1000</v>
      </c>
      <c r="J1148" s="126">
        <v>1000</v>
      </c>
      <c r="K1148" s="125" t="s">
        <v>220</v>
      </c>
      <c r="L1148" s="125" t="s">
        <v>3251</v>
      </c>
      <c r="M1148" s="152">
        <v>4.0000000000000001E-3</v>
      </c>
      <c r="N1148" s="127" t="s">
        <v>44</v>
      </c>
      <c r="O1148" s="154">
        <v>45099</v>
      </c>
      <c r="P1148" s="152">
        <v>1.182185094E-2</v>
      </c>
      <c r="Q1148" s="152">
        <v>5.2081667009999999E-2</v>
      </c>
      <c r="R1148" s="152">
        <v>0.13639372909</v>
      </c>
      <c r="S1148" s="152" t="s">
        <v>44</v>
      </c>
      <c r="T1148" s="152" t="s">
        <v>44</v>
      </c>
      <c r="U1148" s="152">
        <v>1.1196226021</v>
      </c>
      <c r="V1148" s="152">
        <v>1.2767029143000002</v>
      </c>
      <c r="W1148" s="152">
        <v>1.1899213183000001</v>
      </c>
      <c r="X1148" s="152" t="s">
        <v>44</v>
      </c>
      <c r="Y1148" s="152" t="s">
        <v>44</v>
      </c>
      <c r="Z1148" s="152">
        <v>5.5238726395000007E-3</v>
      </c>
      <c r="AA1148" s="152">
        <v>5.8443622087000005E-3</v>
      </c>
      <c r="AB1148" s="175">
        <v>3.5529520863999999</v>
      </c>
      <c r="AC1148" s="174">
        <v>4.4796674624000001</v>
      </c>
      <c r="AD1148" s="152">
        <v>-4.7106359650000004E-3</v>
      </c>
      <c r="AE1148" s="152">
        <v>-4.7106359650000004E-3</v>
      </c>
      <c r="AF1148" s="178">
        <v>1.2884073</v>
      </c>
      <c r="AG1148" s="177">
        <v>287541.40613999998</v>
      </c>
      <c r="AH1148" s="177">
        <v>198291.50687000001</v>
      </c>
      <c r="AI1148" s="127">
        <v>0.83155010195000001</v>
      </c>
      <c r="AJ1148" s="127">
        <v>5.2583197540000001E-2</v>
      </c>
      <c r="AK1148" s="127">
        <v>0</v>
      </c>
    </row>
    <row r="1149" spans="1:37" ht="14.65" customHeight="1" x14ac:dyDescent="0.25">
      <c r="A1149" s="39"/>
      <c r="B1149" s="128">
        <v>58804815000103</v>
      </c>
      <c r="C1149" s="124" t="s">
        <v>8878</v>
      </c>
      <c r="D1149" s="121"/>
      <c r="E1149" s="125" t="s">
        <v>1376</v>
      </c>
      <c r="F1149" s="125" t="s">
        <v>160</v>
      </c>
      <c r="G1149" s="125" t="s">
        <v>3324</v>
      </c>
      <c r="H1149" s="126">
        <v>1000</v>
      </c>
      <c r="I1149" s="126">
        <v>500</v>
      </c>
      <c r="J1149" s="126">
        <v>500</v>
      </c>
      <c r="K1149" s="125" t="s">
        <v>210</v>
      </c>
      <c r="L1149" s="125" t="s">
        <v>3312</v>
      </c>
      <c r="M1149" s="152">
        <v>9.0000000000000011E-3</v>
      </c>
      <c r="N1149" s="127" t="s">
        <v>44</v>
      </c>
      <c r="O1149" s="154">
        <v>45691</v>
      </c>
      <c r="P1149" s="152">
        <v>1.2843538932E-2</v>
      </c>
      <c r="Q1149" s="152" t="s">
        <v>44</v>
      </c>
      <c r="R1149" s="152" t="s">
        <v>44</v>
      </c>
      <c r="S1149" s="152" t="s">
        <v>44</v>
      </c>
      <c r="T1149" s="152" t="s">
        <v>44</v>
      </c>
      <c r="U1149" s="152">
        <v>1.2163845198999998</v>
      </c>
      <c r="V1149" s="152" t="s">
        <v>44</v>
      </c>
      <c r="W1149" s="152" t="s">
        <v>44</v>
      </c>
      <c r="X1149" s="152" t="s">
        <v>44</v>
      </c>
      <c r="Y1149" s="152" t="s">
        <v>44</v>
      </c>
      <c r="Z1149" s="152" t="s">
        <v>44</v>
      </c>
      <c r="AA1149" s="152">
        <v>4.3165588817000002E-3</v>
      </c>
      <c r="AB1149" s="175" t="s">
        <v>44</v>
      </c>
      <c r="AC1149" s="174">
        <v>7.6764328400000004</v>
      </c>
      <c r="AD1149" s="152">
        <v>-1.9451751749E-4</v>
      </c>
      <c r="AE1149" s="152">
        <v>-1.9451751749E-4</v>
      </c>
      <c r="AF1149" s="178">
        <v>1.0375768836999999</v>
      </c>
      <c r="AG1149" s="177">
        <v>13781.560380000001</v>
      </c>
      <c r="AH1149" s="177">
        <v>13579.09972</v>
      </c>
      <c r="AI1149" s="127">
        <v>0.86002582242000003</v>
      </c>
      <c r="AJ1149" s="127">
        <v>9.4039606855999991E-2</v>
      </c>
      <c r="AK1149" s="127">
        <v>0</v>
      </c>
    </row>
    <row r="1150" spans="1:37" ht="14.65" customHeight="1" x14ac:dyDescent="0.25">
      <c r="A1150" s="39"/>
      <c r="B1150" s="128">
        <v>20056368000189</v>
      </c>
      <c r="C1150" s="124" t="s">
        <v>8879</v>
      </c>
      <c r="D1150" s="121" t="s">
        <v>3268</v>
      </c>
      <c r="E1150" s="125" t="s">
        <v>8880</v>
      </c>
      <c r="F1150" s="125" t="s">
        <v>112</v>
      </c>
      <c r="G1150" s="125" t="s">
        <v>113</v>
      </c>
      <c r="H1150" s="126">
        <v>100000</v>
      </c>
      <c r="I1150" s="126">
        <v>25000</v>
      </c>
      <c r="J1150" s="126">
        <v>25000</v>
      </c>
      <c r="K1150" s="125" t="s">
        <v>7628</v>
      </c>
      <c r="L1150" s="125" t="s">
        <v>210</v>
      </c>
      <c r="M1150" s="152">
        <v>1.5800000000000002E-2</v>
      </c>
      <c r="N1150" s="127" t="s">
        <v>3281</v>
      </c>
      <c r="O1150" s="154">
        <v>41921</v>
      </c>
      <c r="P1150" s="152">
        <v>8.9329197057000001E-2</v>
      </c>
      <c r="Q1150" s="152">
        <v>0.16300708206</v>
      </c>
      <c r="R1150" s="152">
        <v>-6.4536316844999997E-2</v>
      </c>
      <c r="S1150" s="152">
        <v>0.13455879875999999</v>
      </c>
      <c r="T1150" s="152">
        <v>-9.6573695219E-2</v>
      </c>
      <c r="U1150" s="152">
        <v>8.4601800993999987</v>
      </c>
      <c r="V1150" s="152">
        <v>3.9958708825000002</v>
      </c>
      <c r="W1150" s="152">
        <v>-0.56302543916000003</v>
      </c>
      <c r="X1150" s="152">
        <v>0.53416978520000002</v>
      </c>
      <c r="Y1150" s="152">
        <v>-0.23025267767999999</v>
      </c>
      <c r="Z1150" s="152">
        <v>0.24204919256000001</v>
      </c>
      <c r="AA1150" s="152">
        <v>0.29314117152000002</v>
      </c>
      <c r="AB1150" s="175">
        <v>-0.56417046395000003</v>
      </c>
      <c r="AC1150" s="174">
        <v>0.23858372926999999</v>
      </c>
      <c r="AD1150" s="152">
        <v>-0.24347495611</v>
      </c>
      <c r="AE1150" s="152">
        <v>-0.60232528397000007</v>
      </c>
      <c r="AF1150" s="178">
        <v>3337.3982274</v>
      </c>
      <c r="AG1150" s="177">
        <v>30739.151829999999</v>
      </c>
      <c r="AH1150" s="177">
        <v>-143996.32540999999</v>
      </c>
      <c r="AI1150" s="127">
        <v>0</v>
      </c>
      <c r="AJ1150" s="127">
        <v>0</v>
      </c>
      <c r="AK1150" s="127">
        <v>0</v>
      </c>
    </row>
    <row r="1151" spans="1:37" ht="14.65" customHeight="1" x14ac:dyDescent="0.25">
      <c r="A1151" s="39"/>
      <c r="B1151" s="128">
        <v>20055468000190</v>
      </c>
      <c r="C1151" s="124" t="s">
        <v>8879</v>
      </c>
      <c r="D1151" s="121"/>
      <c r="E1151" s="125" t="s">
        <v>8880</v>
      </c>
      <c r="F1151" s="125" t="s">
        <v>112</v>
      </c>
      <c r="G1151" s="125" t="s">
        <v>113</v>
      </c>
      <c r="H1151" s="126">
        <v>100000</v>
      </c>
      <c r="I1151" s="126">
        <v>1000</v>
      </c>
      <c r="J1151" s="126">
        <v>25000</v>
      </c>
      <c r="K1151" s="125" t="s">
        <v>7628</v>
      </c>
      <c r="L1151" s="125" t="s">
        <v>210</v>
      </c>
      <c r="M1151" s="152">
        <v>2.5000000000000001E-3</v>
      </c>
      <c r="N1151" s="127" t="s">
        <v>44</v>
      </c>
      <c r="O1151" s="154">
        <v>41921</v>
      </c>
      <c r="P1151" s="152">
        <v>9.0409759172000004E-2</v>
      </c>
      <c r="Q1151" s="152">
        <v>0.16774990668</v>
      </c>
      <c r="R1151" s="152">
        <v>-5.2176410957000006E-2</v>
      </c>
      <c r="S1151" s="152">
        <v>0.16496269537</v>
      </c>
      <c r="T1151" s="152">
        <v>-6.0064152319000003E-2</v>
      </c>
      <c r="U1151" s="152">
        <v>8.5625178613999999</v>
      </c>
      <c r="V1151" s="152">
        <v>4.1121340200000001</v>
      </c>
      <c r="W1151" s="152">
        <v>-0.45519558799000004</v>
      </c>
      <c r="X1151" s="152">
        <v>0.65486678210999993</v>
      </c>
      <c r="Y1151" s="152">
        <v>-0.14320599281999999</v>
      </c>
      <c r="Z1151" s="152">
        <v>0.24191128059</v>
      </c>
      <c r="AA1151" s="152">
        <v>0.30429466804999999</v>
      </c>
      <c r="AB1151" s="175">
        <v>-0.51717631136999997</v>
      </c>
      <c r="AC1151" s="174">
        <v>0.36180786790000002</v>
      </c>
      <c r="AD1151" s="152">
        <v>-0.23633675577999999</v>
      </c>
      <c r="AE1151" s="152">
        <v>-0.59091026022000004</v>
      </c>
      <c r="AF1151" s="178">
        <v>4739.3914617999999</v>
      </c>
      <c r="AG1151" s="177">
        <v>33500.299659999997</v>
      </c>
      <c r="AH1151" s="177">
        <v>-107195.36525</v>
      </c>
      <c r="AI1151" s="127">
        <v>0</v>
      </c>
      <c r="AJ1151" s="127">
        <v>0</v>
      </c>
      <c r="AK1151" s="127">
        <v>0</v>
      </c>
    </row>
    <row r="1152" spans="1:37" ht="14.65" customHeight="1" x14ac:dyDescent="0.25">
      <c r="A1152" s="39"/>
      <c r="B1152" s="128">
        <v>32320734000144</v>
      </c>
      <c r="C1152" s="124" t="s">
        <v>8879</v>
      </c>
      <c r="D1152" s="121" t="s">
        <v>3268</v>
      </c>
      <c r="E1152" s="125" t="s">
        <v>8880</v>
      </c>
      <c r="F1152" s="125" t="s">
        <v>112</v>
      </c>
      <c r="G1152" s="125" t="s">
        <v>113</v>
      </c>
      <c r="H1152" s="126">
        <v>100000</v>
      </c>
      <c r="I1152" s="126">
        <v>10000</v>
      </c>
      <c r="J1152" s="126">
        <v>0</v>
      </c>
      <c r="K1152" s="125" t="s">
        <v>7628</v>
      </c>
      <c r="L1152" s="125" t="s">
        <v>210</v>
      </c>
      <c r="M1152" s="152">
        <v>0.02</v>
      </c>
      <c r="N1152" s="127">
        <v>5</v>
      </c>
      <c r="O1152" s="154">
        <v>43689</v>
      </c>
      <c r="P1152" s="152">
        <v>8.8554381869000012E-2</v>
      </c>
      <c r="Q1152" s="152">
        <v>0.16057054053000003</v>
      </c>
      <c r="R1152" s="152">
        <v>-6.9441838751000004E-2</v>
      </c>
      <c r="S1152" s="152">
        <v>0.12066940770000001</v>
      </c>
      <c r="T1152" s="152">
        <v>-0.11188417013</v>
      </c>
      <c r="U1152" s="152">
        <v>8.3867989850000004</v>
      </c>
      <c r="V1152" s="152">
        <v>3.9361427698</v>
      </c>
      <c r="W1152" s="152">
        <v>-0.60582201881999997</v>
      </c>
      <c r="X1152" s="152">
        <v>0.47903185956</v>
      </c>
      <c r="Y1152" s="152">
        <v>-0.26675617731000001</v>
      </c>
      <c r="Z1152" s="152">
        <v>0.24167044813999999</v>
      </c>
      <c r="AA1152" s="152">
        <v>0.33632955765</v>
      </c>
      <c r="AB1152" s="175">
        <v>-0.58423464749999998</v>
      </c>
      <c r="AC1152" s="174">
        <v>-0.30022239193</v>
      </c>
      <c r="AD1152" s="152">
        <v>-0.24580954369999999</v>
      </c>
      <c r="AE1152" s="152">
        <v>-0.60627923065</v>
      </c>
      <c r="AF1152" s="178">
        <v>0.639849</v>
      </c>
      <c r="AG1152" s="177">
        <v>12150.35188</v>
      </c>
      <c r="AH1152" s="177">
        <v>-14299.174709999999</v>
      </c>
      <c r="AI1152" s="127">
        <v>0</v>
      </c>
      <c r="AJ1152" s="127">
        <v>0</v>
      </c>
      <c r="AK1152" s="127">
        <v>0</v>
      </c>
    </row>
    <row r="1153" spans="1:37" ht="14.65" customHeight="1" x14ac:dyDescent="0.25">
      <c r="A1153" s="39"/>
      <c r="B1153" s="128">
        <v>37567365000102</v>
      </c>
      <c r="C1153" s="124" t="s">
        <v>8879</v>
      </c>
      <c r="D1153" s="121"/>
      <c r="E1153" s="125" t="s">
        <v>8880</v>
      </c>
      <c r="F1153" s="125" t="s">
        <v>112</v>
      </c>
      <c r="G1153" s="125" t="s">
        <v>113</v>
      </c>
      <c r="H1153" s="126">
        <v>25000</v>
      </c>
      <c r="I1153" s="126">
        <v>100</v>
      </c>
      <c r="J1153" s="126">
        <v>0</v>
      </c>
      <c r="K1153" s="125" t="s">
        <v>7628</v>
      </c>
      <c r="L1153" s="125" t="s">
        <v>210</v>
      </c>
      <c r="M1153" s="152">
        <v>0.02</v>
      </c>
      <c r="N1153" s="127" t="s">
        <v>44</v>
      </c>
      <c r="O1153" s="154">
        <v>44074</v>
      </c>
      <c r="P1153" s="152">
        <v>8.8842155339000015E-2</v>
      </c>
      <c r="Q1153" s="152">
        <v>0.16142383020000001</v>
      </c>
      <c r="R1153" s="152">
        <v>-6.8338969388999998E-2</v>
      </c>
      <c r="S1153" s="152">
        <v>0.12332127213999999</v>
      </c>
      <c r="T1153" s="152">
        <v>-0.1093181662</v>
      </c>
      <c r="U1153" s="152">
        <v>8.4140534042000006</v>
      </c>
      <c r="V1153" s="152">
        <v>3.9570598693000001</v>
      </c>
      <c r="W1153" s="152">
        <v>-0.59620040516999995</v>
      </c>
      <c r="X1153" s="152">
        <v>0.48955919684999999</v>
      </c>
      <c r="Y1153" s="152">
        <v>-0.26063826627000003</v>
      </c>
      <c r="Z1153" s="152">
        <v>0.24179743441999998</v>
      </c>
      <c r="AA1153" s="152">
        <v>0.29105648497000003</v>
      </c>
      <c r="AB1153" s="175">
        <v>-0.57958233721999997</v>
      </c>
      <c r="AC1153" s="174">
        <v>-0.55664826887999996</v>
      </c>
      <c r="AD1153" s="152">
        <v>-0.24544813084</v>
      </c>
      <c r="AE1153" s="152">
        <v>-0.60599324405999999</v>
      </c>
      <c r="AF1153" s="178">
        <v>0.55756950000000005</v>
      </c>
      <c r="AG1153" s="177">
        <v>26698.731230000001</v>
      </c>
      <c r="AH1153" s="177">
        <v>-18718.770909999999</v>
      </c>
      <c r="AI1153" s="127">
        <v>0</v>
      </c>
      <c r="AJ1153" s="127">
        <v>0</v>
      </c>
      <c r="AK1153" s="127">
        <v>0</v>
      </c>
    </row>
    <row r="1154" spans="1:37" ht="14.65" customHeight="1" x14ac:dyDescent="0.25">
      <c r="A1154" s="39"/>
      <c r="B1154" s="128">
        <v>1745808000160</v>
      </c>
      <c r="C1154" s="124" t="s">
        <v>8881</v>
      </c>
      <c r="D1154" s="121" t="s">
        <v>3267</v>
      </c>
      <c r="E1154" s="125" t="s">
        <v>8882</v>
      </c>
      <c r="F1154" s="125" t="s">
        <v>112</v>
      </c>
      <c r="G1154" s="125" t="s">
        <v>113</v>
      </c>
      <c r="H1154" s="126">
        <v>20000</v>
      </c>
      <c r="I1154" s="126">
        <v>5000</v>
      </c>
      <c r="J1154" s="126">
        <v>5000</v>
      </c>
      <c r="K1154" s="125" t="s">
        <v>212</v>
      </c>
      <c r="L1154" s="125" t="s">
        <v>219</v>
      </c>
      <c r="M1154" s="152">
        <v>0.02</v>
      </c>
      <c r="N1154" s="127" t="s">
        <v>8883</v>
      </c>
      <c r="O1154" s="154">
        <v>35528</v>
      </c>
      <c r="P1154" s="152">
        <v>5.1996624316000002E-2</v>
      </c>
      <c r="Q1154" s="152">
        <v>4.1915723705000005E-2</v>
      </c>
      <c r="R1154" s="152">
        <v>-0.13625053965</v>
      </c>
      <c r="S1154" s="152">
        <v>-7.1166810753999998E-2</v>
      </c>
      <c r="T1154" s="152">
        <v>-0.25647593965999999</v>
      </c>
      <c r="U1154" s="152">
        <v>4.9244907686000001</v>
      </c>
      <c r="V1154" s="152">
        <v>1.0275002640999999</v>
      </c>
      <c r="W1154" s="152">
        <v>-1.1886721101</v>
      </c>
      <c r="X1154" s="152">
        <v>-0.28251708816999999</v>
      </c>
      <c r="Y1154" s="152">
        <v>-0.61149437984999999</v>
      </c>
      <c r="Z1154" s="152">
        <v>0.20451743868000002</v>
      </c>
      <c r="AA1154" s="152">
        <v>0.23451737613999998</v>
      </c>
      <c r="AB1154" s="175">
        <v>-1.0263667929</v>
      </c>
      <c r="AC1154" s="174">
        <v>0.18118543095</v>
      </c>
      <c r="AD1154" s="152">
        <v>-0.26324185928999999</v>
      </c>
      <c r="AE1154" s="152">
        <v>-0.53851116454000003</v>
      </c>
      <c r="AF1154" s="178">
        <v>53980.624753999997</v>
      </c>
      <c r="AG1154" s="177">
        <v>74424.665800000002</v>
      </c>
      <c r="AH1154" s="177">
        <v>-24524.515220000001</v>
      </c>
      <c r="AI1154" s="127">
        <v>0</v>
      </c>
      <c r="AJ1154" s="127">
        <v>0</v>
      </c>
      <c r="AK1154" s="127">
        <v>0</v>
      </c>
    </row>
    <row r="1155" spans="1:37" ht="14.65" customHeight="1" x14ac:dyDescent="0.25">
      <c r="A1155" s="39"/>
      <c r="B1155" s="128">
        <v>46962199000130</v>
      </c>
      <c r="C1155" s="124" t="s">
        <v>8884</v>
      </c>
      <c r="D1155" s="121"/>
      <c r="E1155" s="125" t="s">
        <v>8885</v>
      </c>
      <c r="F1155" s="125" t="s">
        <v>160</v>
      </c>
      <c r="G1155" s="125" t="s">
        <v>3324</v>
      </c>
      <c r="H1155" s="126">
        <v>100</v>
      </c>
      <c r="I1155" s="126">
        <v>50</v>
      </c>
      <c r="J1155" s="126">
        <v>100</v>
      </c>
      <c r="K1155" s="125" t="s">
        <v>3251</v>
      </c>
      <c r="L1155" s="125" t="s">
        <v>7581</v>
      </c>
      <c r="M1155" s="152">
        <v>1.3000000000000001E-2</v>
      </c>
      <c r="N1155" s="127" t="s">
        <v>8460</v>
      </c>
      <c r="O1155" s="154">
        <v>44789</v>
      </c>
      <c r="P1155" s="152">
        <v>2.0318766241E-2</v>
      </c>
      <c r="Q1155" s="152">
        <v>5.0135606743000001E-2</v>
      </c>
      <c r="R1155" s="152">
        <v>1.8154879600999999E-2</v>
      </c>
      <c r="S1155" s="152">
        <v>0.11120045430999999</v>
      </c>
      <c r="T1155" s="152" t="s">
        <v>44</v>
      </c>
      <c r="U1155" s="152">
        <v>1.9243475533000001</v>
      </c>
      <c r="V1155" s="152">
        <v>1.2289982044000001</v>
      </c>
      <c r="W1155" s="152">
        <v>0.15838615464</v>
      </c>
      <c r="X1155" s="152">
        <v>0.44144213045000003</v>
      </c>
      <c r="Y1155" s="152" t="s">
        <v>44</v>
      </c>
      <c r="Z1155" s="152">
        <v>4.3778944845999999E-2</v>
      </c>
      <c r="AA1155" s="152">
        <v>3.1990455180000002E-2</v>
      </c>
      <c r="AB1155" s="175">
        <v>-1.968820757</v>
      </c>
      <c r="AC1155" s="174">
        <v>-1.5390676887000001</v>
      </c>
      <c r="AD1155" s="152">
        <v>-5.7378919907999995E-2</v>
      </c>
      <c r="AE1155" s="152">
        <v>-5.7378919907999995E-2</v>
      </c>
      <c r="AF1155" s="178">
        <v>1.1935792999999999</v>
      </c>
      <c r="AG1155" s="177">
        <v>11120.58288</v>
      </c>
      <c r="AH1155" s="177">
        <v>-12778.02411</v>
      </c>
      <c r="AI1155" s="127">
        <v>0</v>
      </c>
      <c r="AJ1155" s="127">
        <v>0</v>
      </c>
      <c r="AK1155" s="127">
        <v>0</v>
      </c>
    </row>
    <row r="1156" spans="1:37" ht="14.65" customHeight="1" x14ac:dyDescent="0.25">
      <c r="A1156" s="39"/>
      <c r="B1156" s="128">
        <v>47562149000128</v>
      </c>
      <c r="C1156" s="124" t="s">
        <v>8886</v>
      </c>
      <c r="D1156" s="121"/>
      <c r="E1156" s="125" t="s">
        <v>8885</v>
      </c>
      <c r="F1156" s="125" t="s">
        <v>160</v>
      </c>
      <c r="G1156" s="125" t="s">
        <v>3328</v>
      </c>
      <c r="H1156" s="126">
        <v>100</v>
      </c>
      <c r="I1156" s="126">
        <v>50</v>
      </c>
      <c r="J1156" s="126">
        <v>100</v>
      </c>
      <c r="K1156" s="125" t="s">
        <v>211</v>
      </c>
      <c r="L1156" s="125" t="s">
        <v>211</v>
      </c>
      <c r="M1156" s="152">
        <v>4.0000000000000001E-3</v>
      </c>
      <c r="N1156" s="127" t="s">
        <v>44</v>
      </c>
      <c r="O1156" s="154">
        <v>44875</v>
      </c>
      <c r="P1156" s="152">
        <v>1.0632798622999999E-2</v>
      </c>
      <c r="Q1156" s="152">
        <v>4.1631726865000003E-2</v>
      </c>
      <c r="R1156" s="152">
        <v>0.11689001166</v>
      </c>
      <c r="S1156" s="152">
        <v>0.25829368527000002</v>
      </c>
      <c r="T1156" s="152" t="s">
        <v>44</v>
      </c>
      <c r="U1156" s="152">
        <v>1.0070099616999999</v>
      </c>
      <c r="V1156" s="152">
        <v>1.0205385132</v>
      </c>
      <c r="W1156" s="152">
        <v>1.0197676807</v>
      </c>
      <c r="X1156" s="152">
        <v>1.025370943</v>
      </c>
      <c r="Y1156" s="152" t="s">
        <v>44</v>
      </c>
      <c r="Z1156" s="152">
        <v>1.3367904688999998E-3</v>
      </c>
      <c r="AA1156" s="152">
        <v>1.251121326E-3</v>
      </c>
      <c r="AB1156" s="175">
        <v>1.7584686825</v>
      </c>
      <c r="AC1156" s="174">
        <v>0.84060127891000003</v>
      </c>
      <c r="AD1156" s="152">
        <v>0</v>
      </c>
      <c r="AE1156" s="152">
        <v>0</v>
      </c>
      <c r="AF1156" s="178">
        <v>1.3309524699999999</v>
      </c>
      <c r="AG1156" s="177">
        <v>1443597.784</v>
      </c>
      <c r="AH1156" s="177">
        <v>-6982.6988402999996</v>
      </c>
      <c r="AI1156" s="127">
        <v>4.2913272329999995E-2</v>
      </c>
      <c r="AJ1156" s="127">
        <v>0.32313685138999998</v>
      </c>
      <c r="AK1156" s="127">
        <v>0</v>
      </c>
    </row>
    <row r="1157" spans="1:37" ht="14.65" customHeight="1" x14ac:dyDescent="0.25">
      <c r="A1157" s="39"/>
      <c r="B1157" s="128">
        <v>51693641000100</v>
      </c>
      <c r="C1157" s="124" t="s">
        <v>8887</v>
      </c>
      <c r="D1157" s="121"/>
      <c r="E1157" s="125" t="s">
        <v>8885</v>
      </c>
      <c r="F1157" s="125" t="s">
        <v>160</v>
      </c>
      <c r="G1157" s="125" t="s">
        <v>3324</v>
      </c>
      <c r="H1157" s="126">
        <v>100</v>
      </c>
      <c r="I1157" s="126">
        <v>50</v>
      </c>
      <c r="J1157" s="126">
        <v>100</v>
      </c>
      <c r="K1157" s="125" t="s">
        <v>7720</v>
      </c>
      <c r="L1157" s="125" t="s">
        <v>216</v>
      </c>
      <c r="M1157" s="152">
        <v>6.9999999999999993E-3</v>
      </c>
      <c r="N1157" s="127" t="s">
        <v>44</v>
      </c>
      <c r="O1157" s="154">
        <v>45198</v>
      </c>
      <c r="P1157" s="152">
        <v>1.1307827577000001E-2</v>
      </c>
      <c r="Q1157" s="152">
        <v>4.2925255953000001E-2</v>
      </c>
      <c r="R1157" s="152">
        <v>0.12016443126000001</v>
      </c>
      <c r="S1157" s="152" t="s">
        <v>44</v>
      </c>
      <c r="T1157" s="152" t="s">
        <v>44</v>
      </c>
      <c r="U1157" s="152">
        <v>1.0709405321000001</v>
      </c>
      <c r="V1157" s="152">
        <v>1.0522474128999999</v>
      </c>
      <c r="W1157" s="152">
        <v>1.0483342556999999</v>
      </c>
      <c r="X1157" s="152" t="s">
        <v>44</v>
      </c>
      <c r="Y1157" s="152" t="s">
        <v>44</v>
      </c>
      <c r="Z1157" s="152">
        <v>1.8503909749999999E-3</v>
      </c>
      <c r="AA1157" s="152">
        <v>1.9535272741000001E-3</v>
      </c>
      <c r="AB1157" s="175">
        <v>2.9576821996999998</v>
      </c>
      <c r="AC1157" s="174">
        <v>3.5444606174</v>
      </c>
      <c r="AD1157" s="152">
        <v>-1.3615968416999999E-4</v>
      </c>
      <c r="AE1157" s="152">
        <v>-1.3615968416999999E-4</v>
      </c>
      <c r="AF1157" s="178">
        <v>1.1989475000000001</v>
      </c>
      <c r="AG1157" s="177">
        <v>282138.62199000001</v>
      </c>
      <c r="AH1157" s="177">
        <v>50446.590259999997</v>
      </c>
      <c r="AI1157" s="127">
        <v>7.2762086081000002E-2</v>
      </c>
      <c r="AJ1157" s="127">
        <v>0.80218339334000011</v>
      </c>
      <c r="AK1157" s="127">
        <v>0</v>
      </c>
    </row>
    <row r="1158" spans="1:37" ht="14.65" customHeight="1" x14ac:dyDescent="0.25">
      <c r="A1158" s="39"/>
      <c r="B1158" s="128">
        <v>38048878000170</v>
      </c>
      <c r="C1158" s="124" t="s">
        <v>8888</v>
      </c>
      <c r="D1158" s="121"/>
      <c r="E1158" s="125" t="s">
        <v>8406</v>
      </c>
      <c r="F1158" s="125" t="s">
        <v>112</v>
      </c>
      <c r="G1158" s="125" t="s">
        <v>4570</v>
      </c>
      <c r="H1158" s="126">
        <v>10000</v>
      </c>
      <c r="I1158" s="126">
        <v>10000</v>
      </c>
      <c r="J1158" s="126">
        <v>10000</v>
      </c>
      <c r="K1158" s="125" t="s">
        <v>212</v>
      </c>
      <c r="L1158" s="125" t="s">
        <v>219</v>
      </c>
      <c r="M1158" s="152">
        <v>6.5000000000000006E-3</v>
      </c>
      <c r="N1158" s="127" t="s">
        <v>44</v>
      </c>
      <c r="O1158" s="154">
        <v>44062</v>
      </c>
      <c r="P1158" s="152">
        <v>-2.3001404388000003E-2</v>
      </c>
      <c r="Q1158" s="152">
        <v>-8.3979756335000003E-2</v>
      </c>
      <c r="R1158" s="152">
        <v>5.1711028116E-2</v>
      </c>
      <c r="S1158" s="152">
        <v>0.53509010035000004</v>
      </c>
      <c r="T1158" s="152">
        <v>0.56836376328999993</v>
      </c>
      <c r="U1158" s="152">
        <v>-2.1784145617999999</v>
      </c>
      <c r="V1158" s="152">
        <v>-2.0586360961999999</v>
      </c>
      <c r="W1158" s="152">
        <v>0.45113551155999998</v>
      </c>
      <c r="X1158" s="152">
        <v>2.1241937844000001</v>
      </c>
      <c r="Y1158" s="152">
        <v>1.3551027336999999</v>
      </c>
      <c r="Z1158" s="152">
        <v>0.27978594430000003</v>
      </c>
      <c r="AA1158" s="152">
        <v>0.26656177271000003</v>
      </c>
      <c r="AB1158" s="175">
        <v>-6.8740487911000001E-2</v>
      </c>
      <c r="AC1158" s="174">
        <v>0.29862684522999999</v>
      </c>
      <c r="AD1158" s="152">
        <v>-0.23233117868</v>
      </c>
      <c r="AE1158" s="152">
        <v>-0.37663869386000004</v>
      </c>
      <c r="AF1158" s="178">
        <v>1.8674017999999999</v>
      </c>
      <c r="AG1158" s="177">
        <v>19741.992320000001</v>
      </c>
      <c r="AH1158" s="177">
        <v>-1107.08719</v>
      </c>
      <c r="AI1158" s="127">
        <v>0</v>
      </c>
      <c r="AJ1158" s="127">
        <v>0</v>
      </c>
      <c r="AK1158" s="127">
        <v>0.97424555021000003</v>
      </c>
    </row>
    <row r="1159" spans="1:37" ht="14.65" customHeight="1" x14ac:dyDescent="0.25">
      <c r="A1159" s="39"/>
      <c r="B1159" s="128">
        <v>12332239000148</v>
      </c>
      <c r="C1159" s="124" t="s">
        <v>8889</v>
      </c>
      <c r="D1159" s="121" t="s">
        <v>3274</v>
      </c>
      <c r="E1159" s="125" t="s">
        <v>7677</v>
      </c>
      <c r="F1159" s="125" t="s">
        <v>112</v>
      </c>
      <c r="G1159" s="125" t="s">
        <v>113</v>
      </c>
      <c r="H1159" s="126">
        <v>10000</v>
      </c>
      <c r="I1159" s="126">
        <v>5000</v>
      </c>
      <c r="J1159" s="126">
        <v>10000</v>
      </c>
      <c r="K1159" s="125" t="s">
        <v>265</v>
      </c>
      <c r="L1159" s="125" t="s">
        <v>8120</v>
      </c>
      <c r="M1159" s="152">
        <v>1.7500000000000002E-2</v>
      </c>
      <c r="N1159" s="127" t="s">
        <v>8517</v>
      </c>
      <c r="O1159" s="154">
        <v>42472</v>
      </c>
      <c r="P1159" s="152">
        <v>4.4194721113000004E-2</v>
      </c>
      <c r="Q1159" s="152">
        <v>1.2354105753E-2</v>
      </c>
      <c r="R1159" s="152">
        <v>-3.0345024285000001E-2</v>
      </c>
      <c r="S1159" s="152">
        <v>0.16807266898000001</v>
      </c>
      <c r="T1159" s="152">
        <v>0.12827995096</v>
      </c>
      <c r="U1159" s="152">
        <v>4.1855889494000005</v>
      </c>
      <c r="V1159" s="152">
        <v>0.30284212706000002</v>
      </c>
      <c r="W1159" s="152">
        <v>-0.26473498116999999</v>
      </c>
      <c r="X1159" s="152">
        <v>0.66721271529000004</v>
      </c>
      <c r="Y1159" s="152">
        <v>0.30584728209000001</v>
      </c>
      <c r="Z1159" s="152">
        <v>0.13193025163</v>
      </c>
      <c r="AA1159" s="152">
        <v>0.13862989732</v>
      </c>
      <c r="AB1159" s="175">
        <v>-0.92914841457999997</v>
      </c>
      <c r="AC1159" s="174">
        <v>0.84739051721000003</v>
      </c>
      <c r="AD1159" s="152">
        <v>-0.14994669064999999</v>
      </c>
      <c r="AE1159" s="152">
        <v>-0.21799246409999998</v>
      </c>
      <c r="AF1159" s="178">
        <v>8.3895388763999996</v>
      </c>
      <c r="AG1159" s="177">
        <v>38521.900529999999</v>
      </c>
      <c r="AH1159" s="177">
        <v>-6965.3344100000004</v>
      </c>
      <c r="AI1159" s="127">
        <v>0</v>
      </c>
      <c r="AJ1159" s="127">
        <v>0</v>
      </c>
      <c r="AK1159" s="127">
        <v>0.18488235347000001</v>
      </c>
    </row>
    <row r="1160" spans="1:37" ht="14.65" customHeight="1" x14ac:dyDescent="0.25">
      <c r="A1160" s="39"/>
      <c r="B1160" s="128">
        <v>57661754000100</v>
      </c>
      <c r="C1160" s="124" t="s">
        <v>8890</v>
      </c>
      <c r="D1160" s="121"/>
      <c r="E1160" s="125" t="s">
        <v>8891</v>
      </c>
      <c r="F1160" s="125" t="s">
        <v>160</v>
      </c>
      <c r="G1160" s="125" t="s">
        <v>3305</v>
      </c>
      <c r="H1160" s="126">
        <v>500</v>
      </c>
      <c r="I1160" s="126">
        <v>100</v>
      </c>
      <c r="J1160" s="126">
        <v>100</v>
      </c>
      <c r="K1160" s="125" t="s">
        <v>210</v>
      </c>
      <c r="L1160" s="125" t="s">
        <v>3312</v>
      </c>
      <c r="M1160" s="152">
        <v>5.0000000000000001E-3</v>
      </c>
      <c r="N1160" s="127" t="s">
        <v>44</v>
      </c>
      <c r="O1160" s="154">
        <v>45593</v>
      </c>
      <c r="P1160" s="152">
        <v>1.2007155399E-2</v>
      </c>
      <c r="Q1160" s="152">
        <v>4.8343640074999999E-2</v>
      </c>
      <c r="R1160" s="152" t="s">
        <v>44</v>
      </c>
      <c r="S1160" s="152" t="s">
        <v>44</v>
      </c>
      <c r="T1160" s="152" t="s">
        <v>44</v>
      </c>
      <c r="U1160" s="152">
        <v>1.1371723971999999</v>
      </c>
      <c r="V1160" s="152">
        <v>1.1850708649000001</v>
      </c>
      <c r="W1160" s="152" t="s">
        <v>44</v>
      </c>
      <c r="X1160" s="152" t="s">
        <v>44</v>
      </c>
      <c r="Y1160" s="152" t="s">
        <v>44</v>
      </c>
      <c r="Z1160" s="152" t="s">
        <v>44</v>
      </c>
      <c r="AA1160" s="152">
        <v>6.6754505365000001E-3</v>
      </c>
      <c r="AB1160" s="175" t="s">
        <v>44</v>
      </c>
      <c r="AC1160" s="174">
        <v>-0.39885857499999999</v>
      </c>
      <c r="AD1160" s="152">
        <v>-3.3552286032E-3</v>
      </c>
      <c r="AE1160" s="152">
        <v>-3.3552286032E-3</v>
      </c>
      <c r="AF1160" s="178">
        <v>1.0587240729</v>
      </c>
      <c r="AG1160" s="177">
        <v>11005.967479999999</v>
      </c>
      <c r="AH1160" s="177">
        <v>9648.7651499999993</v>
      </c>
      <c r="AI1160" s="127">
        <v>0.56076611582000002</v>
      </c>
      <c r="AJ1160" s="127">
        <v>0.13019848071000001</v>
      </c>
      <c r="AK1160" s="127">
        <v>0</v>
      </c>
    </row>
    <row r="1161" spans="1:37" ht="14.65" customHeight="1" x14ac:dyDescent="0.25">
      <c r="A1161" s="39"/>
      <c r="B1161" s="128">
        <v>50037999000111</v>
      </c>
      <c r="C1161" s="124" t="s">
        <v>8892</v>
      </c>
      <c r="D1161" s="121"/>
      <c r="E1161" s="125" t="s">
        <v>8893</v>
      </c>
      <c r="F1161" s="125" t="s">
        <v>160</v>
      </c>
      <c r="G1161" s="125" t="s">
        <v>3305</v>
      </c>
      <c r="H1161" s="126" t="s">
        <v>44</v>
      </c>
      <c r="I1161" s="126" t="s">
        <v>44</v>
      </c>
      <c r="J1161" s="126" t="s">
        <v>44</v>
      </c>
      <c r="K1161" s="125" t="s">
        <v>210</v>
      </c>
      <c r="L1161" s="125" t="s">
        <v>3312</v>
      </c>
      <c r="M1161" s="152">
        <v>6.0000000000000001E-3</v>
      </c>
      <c r="N1161" s="127" t="s">
        <v>44</v>
      </c>
      <c r="O1161" s="154">
        <v>45016</v>
      </c>
      <c r="P1161" s="152">
        <v>2.6337944982999999E-2</v>
      </c>
      <c r="Q1161" s="152">
        <v>6.2549271409999996E-2</v>
      </c>
      <c r="R1161" s="152">
        <v>9.8537611322000007E-2</v>
      </c>
      <c r="S1161" s="152">
        <v>0.23175132392999997</v>
      </c>
      <c r="T1161" s="152" t="s">
        <v>44</v>
      </c>
      <c r="U1161" s="152">
        <v>2.4944112938000003</v>
      </c>
      <c r="V1161" s="152">
        <v>1.5333003278000001</v>
      </c>
      <c r="W1161" s="152">
        <v>0.85965832262999997</v>
      </c>
      <c r="X1161" s="152">
        <v>0.92000341902000005</v>
      </c>
      <c r="Y1161" s="152" t="s">
        <v>44</v>
      </c>
      <c r="Z1161" s="152">
        <v>2.9540019905000003E-2</v>
      </c>
      <c r="AA1161" s="152">
        <v>2.6514609827000001E-2</v>
      </c>
      <c r="AB1161" s="175">
        <v>-0.47693147146999998</v>
      </c>
      <c r="AC1161" s="174">
        <v>-0.36041608241</v>
      </c>
      <c r="AD1161" s="152">
        <v>-2.3067824880999999E-2</v>
      </c>
      <c r="AE1161" s="152">
        <v>-2.3067824880999999E-2</v>
      </c>
      <c r="AF1161" s="178">
        <v>1.2377575896999999</v>
      </c>
      <c r="AG1161" s="177">
        <v>38213.278489999997</v>
      </c>
      <c r="AH1161" s="177">
        <v>369.91253999000003</v>
      </c>
      <c r="AI1161" s="127">
        <v>0.91762262214000001</v>
      </c>
      <c r="AJ1161" s="127">
        <v>9.4246956664999996E-3</v>
      </c>
      <c r="AK1161" s="127">
        <v>0</v>
      </c>
    </row>
    <row r="1162" spans="1:37" ht="14.65" customHeight="1" x14ac:dyDescent="0.25">
      <c r="A1162" s="39"/>
      <c r="B1162" s="128">
        <v>45494371000105</v>
      </c>
      <c r="C1162" s="124" t="s">
        <v>8894</v>
      </c>
      <c r="D1162" s="121"/>
      <c r="E1162" s="125" t="s">
        <v>8893</v>
      </c>
      <c r="F1162" s="125" t="s">
        <v>112</v>
      </c>
      <c r="G1162" s="125" t="s">
        <v>113</v>
      </c>
      <c r="H1162" s="126">
        <v>1000</v>
      </c>
      <c r="I1162" s="126">
        <v>100</v>
      </c>
      <c r="J1162" s="126">
        <v>1000</v>
      </c>
      <c r="K1162" s="125" t="s">
        <v>210</v>
      </c>
      <c r="L1162" s="125" t="s">
        <v>3314</v>
      </c>
      <c r="M1162" s="152">
        <v>5.0000000000000001E-3</v>
      </c>
      <c r="N1162" s="127" t="s">
        <v>44</v>
      </c>
      <c r="O1162" s="154">
        <v>44957</v>
      </c>
      <c r="P1162" s="152">
        <v>6.2777338648000003E-2</v>
      </c>
      <c r="Q1162" s="152">
        <v>0.12251197029999999</v>
      </c>
      <c r="R1162" s="152">
        <v>4.3829319153000007E-2</v>
      </c>
      <c r="S1162" s="152">
        <v>0.21857670996</v>
      </c>
      <c r="T1162" s="152" t="s">
        <v>44</v>
      </c>
      <c r="U1162" s="152">
        <v>5.9455095156000004</v>
      </c>
      <c r="V1162" s="152">
        <v>3.0031947613000001</v>
      </c>
      <c r="W1162" s="152">
        <v>0.38237418666000006</v>
      </c>
      <c r="X1162" s="152">
        <v>0.86770300629000008</v>
      </c>
      <c r="Y1162" s="152" t="s">
        <v>44</v>
      </c>
      <c r="Z1162" s="152">
        <v>0.15273951903999999</v>
      </c>
      <c r="AA1162" s="152">
        <v>0.15674426291999999</v>
      </c>
      <c r="AB1162" s="175">
        <v>-0.34575889215</v>
      </c>
      <c r="AC1162" s="174">
        <v>-0.3645159154</v>
      </c>
      <c r="AD1162" s="152">
        <v>-0.15519429711000002</v>
      </c>
      <c r="AE1162" s="152">
        <v>-0.15794140000000001</v>
      </c>
      <c r="AF1162" s="178">
        <v>1.1010502261999999</v>
      </c>
      <c r="AG1162" s="177">
        <v>63169.432240000002</v>
      </c>
      <c r="AH1162" s="177">
        <v>-471.21688999999998</v>
      </c>
      <c r="AI1162" s="127">
        <v>0</v>
      </c>
      <c r="AJ1162" s="127">
        <v>0</v>
      </c>
      <c r="AK1162" s="127">
        <v>0</v>
      </c>
    </row>
    <row r="1163" spans="1:37" ht="14.65" customHeight="1" x14ac:dyDescent="0.25">
      <c r="A1163" s="39"/>
      <c r="B1163" s="128">
        <v>7187517000180</v>
      </c>
      <c r="C1163" s="124" t="s">
        <v>8895</v>
      </c>
      <c r="D1163" s="121" t="s">
        <v>3267</v>
      </c>
      <c r="E1163" s="125" t="s">
        <v>8896</v>
      </c>
      <c r="F1163" s="125" t="s">
        <v>112</v>
      </c>
      <c r="G1163" s="125" t="s">
        <v>113</v>
      </c>
      <c r="H1163" s="126">
        <v>1000</v>
      </c>
      <c r="I1163" s="126">
        <v>1000</v>
      </c>
      <c r="J1163" s="126">
        <v>1000</v>
      </c>
      <c r="K1163" s="125" t="s">
        <v>7628</v>
      </c>
      <c r="L1163" s="125" t="s">
        <v>210</v>
      </c>
      <c r="M1163" s="152">
        <v>1.8500000000000003E-2</v>
      </c>
      <c r="N1163" s="127" t="s">
        <v>44</v>
      </c>
      <c r="O1163" s="154">
        <v>38523</v>
      </c>
      <c r="P1163" s="152">
        <v>7.6315571464999996E-2</v>
      </c>
      <c r="Q1163" s="152">
        <v>0.10411581151</v>
      </c>
      <c r="R1163" s="152">
        <v>4.4649124062000001E-2</v>
      </c>
      <c r="S1163" s="152">
        <v>0.33916739133999996</v>
      </c>
      <c r="T1163" s="152">
        <v>0.25265499084999998</v>
      </c>
      <c r="U1163" s="152">
        <v>7.2276870301999994</v>
      </c>
      <c r="V1163" s="152">
        <v>2.5522408865999999</v>
      </c>
      <c r="W1163" s="152">
        <v>0.38952629948</v>
      </c>
      <c r="X1163" s="152">
        <v>1.3464223390999999</v>
      </c>
      <c r="Y1163" s="152">
        <v>0.6023844075</v>
      </c>
      <c r="Z1163" s="152">
        <v>0.18307678543000003</v>
      </c>
      <c r="AA1163" s="152">
        <v>0.21252360243999999</v>
      </c>
      <c r="AB1163" s="175">
        <v>-0.25799906772999998</v>
      </c>
      <c r="AC1163" s="174">
        <v>0.24191201971000001</v>
      </c>
      <c r="AD1163" s="152">
        <v>-0.15112983409</v>
      </c>
      <c r="AE1163" s="152">
        <v>-0.46288197353999999</v>
      </c>
      <c r="AF1163" s="178">
        <v>7.6316487100000003</v>
      </c>
      <c r="AG1163" s="177">
        <v>329479.31886</v>
      </c>
      <c r="AH1163" s="177">
        <v>-13333.02994</v>
      </c>
      <c r="AI1163" s="127">
        <v>0</v>
      </c>
      <c r="AJ1163" s="127">
        <v>0</v>
      </c>
      <c r="AK1163" s="127">
        <v>2.6573907992999999E-2</v>
      </c>
    </row>
    <row r="1164" spans="1:37" ht="14.65" customHeight="1" x14ac:dyDescent="0.25">
      <c r="A1164" s="39"/>
      <c r="B1164" s="128">
        <v>11403850000157</v>
      </c>
      <c r="C1164" s="124" t="s">
        <v>8897</v>
      </c>
      <c r="D1164" s="121" t="s">
        <v>3267</v>
      </c>
      <c r="E1164" s="125" t="s">
        <v>8898</v>
      </c>
      <c r="F1164" s="125" t="s">
        <v>112</v>
      </c>
      <c r="G1164" s="125" t="s">
        <v>113</v>
      </c>
      <c r="H1164" s="126">
        <v>1000</v>
      </c>
      <c r="I1164" s="126">
        <v>1000</v>
      </c>
      <c r="J1164" s="126">
        <v>1000</v>
      </c>
      <c r="K1164" s="125" t="s">
        <v>3312</v>
      </c>
      <c r="L1164" s="125" t="s">
        <v>3362</v>
      </c>
      <c r="M1164" s="152">
        <v>6.9999999999999993E-3</v>
      </c>
      <c r="N1164" s="127" t="s">
        <v>44</v>
      </c>
      <c r="O1164" s="154">
        <v>40254</v>
      </c>
      <c r="P1164" s="152">
        <v>7.7386225676000009E-2</v>
      </c>
      <c r="Q1164" s="152">
        <v>0.16713048320999999</v>
      </c>
      <c r="R1164" s="152">
        <v>3.0545151112000003E-2</v>
      </c>
      <c r="S1164" s="152">
        <v>0.24526247124</v>
      </c>
      <c r="T1164" s="152">
        <v>0.12712105144999999</v>
      </c>
      <c r="U1164" s="152">
        <v>7.3290864352999998</v>
      </c>
      <c r="V1164" s="152">
        <v>4.0969497949999996</v>
      </c>
      <c r="W1164" s="152">
        <v>0.26648092051</v>
      </c>
      <c r="X1164" s="152">
        <v>0.97363979751000007</v>
      </c>
      <c r="Y1164" s="152">
        <v>0.30308421378</v>
      </c>
      <c r="Z1164" s="152">
        <v>0.16844457533000001</v>
      </c>
      <c r="AA1164" s="152">
        <v>0.20229538798999999</v>
      </c>
      <c r="AB1164" s="175">
        <v>-0.37178471592000001</v>
      </c>
      <c r="AC1164" s="174">
        <v>0.13602884217</v>
      </c>
      <c r="AD1164" s="152">
        <v>-0.20481356620999999</v>
      </c>
      <c r="AE1164" s="152">
        <v>-0.45724222988000002</v>
      </c>
      <c r="AF1164" s="178">
        <v>4.3373280000000003</v>
      </c>
      <c r="AG1164" s="177">
        <v>565208.22577999998</v>
      </c>
      <c r="AH1164" s="177">
        <v>-108924.28346000001</v>
      </c>
      <c r="AI1164" s="127">
        <v>0</v>
      </c>
      <c r="AJ1164" s="127">
        <v>0</v>
      </c>
      <c r="AK1164" s="127">
        <v>0</v>
      </c>
    </row>
    <row r="1165" spans="1:37" ht="14.65" customHeight="1" x14ac:dyDescent="0.25">
      <c r="A1165" s="39"/>
      <c r="B1165" s="128">
        <v>11447136000160</v>
      </c>
      <c r="C1165" s="124" t="s">
        <v>8899</v>
      </c>
      <c r="D1165" s="121" t="s">
        <v>3274</v>
      </c>
      <c r="E1165" s="125" t="s">
        <v>8898</v>
      </c>
      <c r="F1165" s="125" t="s">
        <v>160</v>
      </c>
      <c r="G1165" s="125" t="s">
        <v>3305</v>
      </c>
      <c r="H1165" s="126">
        <v>1000</v>
      </c>
      <c r="I1165" s="126">
        <v>1</v>
      </c>
      <c r="J1165" s="126">
        <v>1</v>
      </c>
      <c r="K1165" s="125" t="s">
        <v>210</v>
      </c>
      <c r="L1165" s="125" t="s">
        <v>3312</v>
      </c>
      <c r="M1165" s="152">
        <v>5.0000000000000001E-3</v>
      </c>
      <c r="N1165" s="127" t="s">
        <v>8900</v>
      </c>
      <c r="O1165" s="154">
        <v>40302</v>
      </c>
      <c r="P1165" s="152">
        <v>1.1671425017999998E-2</v>
      </c>
      <c r="Q1165" s="152">
        <v>4.5892875856E-2</v>
      </c>
      <c r="R1165" s="152">
        <v>0.11859918380999999</v>
      </c>
      <c r="S1165" s="152">
        <v>0.28399566428</v>
      </c>
      <c r="T1165" s="152">
        <v>0.45514405330999996</v>
      </c>
      <c r="U1165" s="152">
        <v>1.1053760799000001</v>
      </c>
      <c r="V1165" s="152">
        <v>1.1249941047000001</v>
      </c>
      <c r="W1165" s="152">
        <v>1.0346787795000001</v>
      </c>
      <c r="X1165" s="152">
        <v>1.1274023280000001</v>
      </c>
      <c r="Y1165" s="152">
        <v>1.0851623391</v>
      </c>
      <c r="Z1165" s="152">
        <v>4.3210443168999997E-3</v>
      </c>
      <c r="AA1165" s="152">
        <v>4.7334157068E-3</v>
      </c>
      <c r="AB1165" s="175">
        <v>0.83934197166000002</v>
      </c>
      <c r="AC1165" s="174">
        <v>2.2172469063000002</v>
      </c>
      <c r="AD1165" s="152">
        <v>-2.1239903433000001E-3</v>
      </c>
      <c r="AE1165" s="152">
        <v>-3.9789492539999999E-2</v>
      </c>
      <c r="AF1165" s="178">
        <v>45.021243470000002</v>
      </c>
      <c r="AG1165" s="177">
        <v>223457.85824</v>
      </c>
      <c r="AH1165" s="177">
        <v>-38507.876709999997</v>
      </c>
      <c r="AI1165" s="127">
        <v>0.53153706512999999</v>
      </c>
      <c r="AJ1165" s="127">
        <v>6.4040702407000008E-2</v>
      </c>
      <c r="AK1165" s="127">
        <v>0</v>
      </c>
    </row>
    <row r="1166" spans="1:37" ht="14.65" customHeight="1" x14ac:dyDescent="0.25">
      <c r="A1166" s="39"/>
      <c r="B1166" s="128">
        <v>57833811000190</v>
      </c>
      <c r="C1166" s="124" t="s">
        <v>8901</v>
      </c>
      <c r="D1166" s="121"/>
      <c r="E1166" s="125" t="s">
        <v>8406</v>
      </c>
      <c r="F1166" s="125" t="s">
        <v>160</v>
      </c>
      <c r="G1166" s="125" t="s">
        <v>3305</v>
      </c>
      <c r="H1166" s="126">
        <v>1000</v>
      </c>
      <c r="I1166" s="126">
        <v>200</v>
      </c>
      <c r="J1166" s="126">
        <v>0</v>
      </c>
      <c r="K1166" s="125" t="s">
        <v>211</v>
      </c>
      <c r="L1166" s="125" t="s">
        <v>212</v>
      </c>
      <c r="M1166" s="152">
        <v>2.5000000000000001E-3</v>
      </c>
      <c r="N1166" s="127" t="s">
        <v>44</v>
      </c>
      <c r="O1166" s="154">
        <v>45603</v>
      </c>
      <c r="P1166" s="152">
        <v>1.0744190418E-2</v>
      </c>
      <c r="Q1166" s="152">
        <v>4.2367942186999998E-2</v>
      </c>
      <c r="R1166" s="152" t="s">
        <v>44</v>
      </c>
      <c r="S1166" s="152" t="s">
        <v>44</v>
      </c>
      <c r="T1166" s="152" t="s">
        <v>44</v>
      </c>
      <c r="U1166" s="152">
        <v>1.0175596439999999</v>
      </c>
      <c r="V1166" s="152">
        <v>1.0385857129</v>
      </c>
      <c r="W1166" s="152" t="s">
        <v>44</v>
      </c>
      <c r="X1166" s="152" t="s">
        <v>44</v>
      </c>
      <c r="Y1166" s="152" t="s">
        <v>44</v>
      </c>
      <c r="Z1166" s="152" t="s">
        <v>44</v>
      </c>
      <c r="AA1166" s="152" t="s">
        <v>44</v>
      </c>
      <c r="AB1166" s="175" t="s">
        <v>44</v>
      </c>
      <c r="AC1166" s="174" t="s">
        <v>44</v>
      </c>
      <c r="AD1166" s="152">
        <v>0</v>
      </c>
      <c r="AE1166" s="152">
        <v>0</v>
      </c>
      <c r="AF1166" s="178">
        <v>1.0568978789000001</v>
      </c>
      <c r="AG1166" s="177">
        <v>34834.606099999997</v>
      </c>
      <c r="AH1166" s="177">
        <v>13937.507100000001</v>
      </c>
      <c r="AI1166" s="127">
        <v>0.19313446407000001</v>
      </c>
      <c r="AJ1166" s="127">
        <v>0.17432095122999999</v>
      </c>
      <c r="AK1166" s="127">
        <v>3.2449897886E-4</v>
      </c>
    </row>
    <row r="1167" spans="1:37" ht="14.65" customHeight="1" x14ac:dyDescent="0.25">
      <c r="A1167" s="39"/>
      <c r="B1167" s="128">
        <v>16987508000165</v>
      </c>
      <c r="C1167" s="124" t="s">
        <v>8902</v>
      </c>
      <c r="D1167" s="121" t="s">
        <v>3268</v>
      </c>
      <c r="E1167" s="125" t="s">
        <v>8903</v>
      </c>
      <c r="F1167" s="125" t="s">
        <v>112</v>
      </c>
      <c r="G1167" s="125" t="s">
        <v>113</v>
      </c>
      <c r="H1167" s="126">
        <v>1000</v>
      </c>
      <c r="I1167" s="126">
        <v>100</v>
      </c>
      <c r="J1167" s="126">
        <v>1000</v>
      </c>
      <c r="K1167" s="125" t="s">
        <v>210</v>
      </c>
      <c r="L1167" s="125" t="s">
        <v>3314</v>
      </c>
      <c r="M1167" s="152">
        <v>0.02</v>
      </c>
      <c r="N1167" s="127" t="s">
        <v>44</v>
      </c>
      <c r="O1167" s="154">
        <v>41519</v>
      </c>
      <c r="P1167" s="152">
        <v>7.2437960502000007E-2</v>
      </c>
      <c r="Q1167" s="152">
        <v>8.3009587745999994E-2</v>
      </c>
      <c r="R1167" s="152">
        <v>9.2358761966999992E-2</v>
      </c>
      <c r="S1167" s="152">
        <v>0.35344592091000004</v>
      </c>
      <c r="T1167" s="152">
        <v>9.9303930996000003E-2</v>
      </c>
      <c r="U1167" s="152">
        <v>6.8604466632000003</v>
      </c>
      <c r="V1167" s="152">
        <v>2.0348538876999998</v>
      </c>
      <c r="W1167" s="152">
        <v>0.80575302494000001</v>
      </c>
      <c r="X1167" s="152">
        <v>1.4031050618000001</v>
      </c>
      <c r="Y1167" s="152">
        <v>0.23676215314000001</v>
      </c>
      <c r="Z1167" s="152">
        <v>0.17796310557000003</v>
      </c>
      <c r="AA1167" s="152">
        <v>0.22960814452</v>
      </c>
      <c r="AB1167" s="175">
        <v>-2.4712357558000001E-2</v>
      </c>
      <c r="AC1167" s="174">
        <v>-8.0785460953999993E-2</v>
      </c>
      <c r="AD1167" s="152">
        <v>-0.13650101147999999</v>
      </c>
      <c r="AE1167" s="152">
        <v>-0.49804697215999999</v>
      </c>
      <c r="AF1167" s="178">
        <v>171.115227</v>
      </c>
      <c r="AG1167" s="177">
        <v>143621.20826000001</v>
      </c>
      <c r="AH1167" s="177">
        <v>-916.67305999999996</v>
      </c>
      <c r="AI1167" s="127">
        <v>0</v>
      </c>
      <c r="AJ1167" s="127">
        <v>2.2208304321000003E-2</v>
      </c>
      <c r="AK1167" s="127">
        <v>0.18338672511999998</v>
      </c>
    </row>
    <row r="1168" spans="1:37" ht="14.65" customHeight="1" x14ac:dyDescent="0.25">
      <c r="A1168" s="39"/>
      <c r="B1168" s="128">
        <v>42870843000199</v>
      </c>
      <c r="C1168" s="124" t="s">
        <v>8904</v>
      </c>
      <c r="D1168" s="121"/>
      <c r="E1168" s="125" t="s">
        <v>8903</v>
      </c>
      <c r="F1168" s="125" t="s">
        <v>112</v>
      </c>
      <c r="G1168" s="125" t="s">
        <v>113</v>
      </c>
      <c r="H1168" s="126">
        <v>1000</v>
      </c>
      <c r="I1168" s="126">
        <v>100</v>
      </c>
      <c r="J1168" s="126">
        <v>1000</v>
      </c>
      <c r="K1168" s="125" t="s">
        <v>210</v>
      </c>
      <c r="L1168" s="125" t="s">
        <v>3314</v>
      </c>
      <c r="M1168" s="152">
        <v>0.02</v>
      </c>
      <c r="N1168" s="127" t="s">
        <v>44</v>
      </c>
      <c r="O1168" s="154">
        <v>44497</v>
      </c>
      <c r="P1168" s="152">
        <v>0.10032598009999999</v>
      </c>
      <c r="Q1168" s="152">
        <v>0.16806760123</v>
      </c>
      <c r="R1168" s="152">
        <v>7.3783691696000006E-2</v>
      </c>
      <c r="S1168" s="152">
        <v>0.35970128607000001</v>
      </c>
      <c r="T1168" s="152">
        <v>0.18283822902000002</v>
      </c>
      <c r="U1168" s="152">
        <v>9.5016622597999998</v>
      </c>
      <c r="V1168" s="152">
        <v>4.1199218192</v>
      </c>
      <c r="W1168" s="152">
        <v>0.64370105779999998</v>
      </c>
      <c r="X1168" s="152">
        <v>1.4279375297999999</v>
      </c>
      <c r="Y1168" s="152">
        <v>0.43592607408</v>
      </c>
      <c r="Z1168" s="152">
        <v>0.16298741993999999</v>
      </c>
      <c r="AA1168" s="152">
        <v>0.20688609164999999</v>
      </c>
      <c r="AB1168" s="175">
        <v>-0.14674930937</v>
      </c>
      <c r="AC1168" s="174">
        <v>-0.21536392015</v>
      </c>
      <c r="AD1168" s="152">
        <v>-0.16218566729</v>
      </c>
      <c r="AE1168" s="152">
        <v>-0.27342366335000001</v>
      </c>
      <c r="AF1168" s="178">
        <v>117.71181989999999</v>
      </c>
      <c r="AG1168" s="177">
        <v>23335.899979999998</v>
      </c>
      <c r="AH1168" s="177">
        <v>0</v>
      </c>
      <c r="AI1168" s="127">
        <v>0</v>
      </c>
      <c r="AJ1168" s="127">
        <v>0</v>
      </c>
      <c r="AK1168" s="127">
        <v>0</v>
      </c>
    </row>
    <row r="1169" spans="1:37" ht="14.65" customHeight="1" x14ac:dyDescent="0.25">
      <c r="A1169" s="39"/>
      <c r="B1169" s="128">
        <v>50425078000126</v>
      </c>
      <c r="C1169" s="124" t="s">
        <v>8905</v>
      </c>
      <c r="D1169" s="121"/>
      <c r="E1169" s="125" t="s">
        <v>8406</v>
      </c>
      <c r="F1169" s="125" t="s">
        <v>112</v>
      </c>
      <c r="G1169" s="125" t="s">
        <v>113</v>
      </c>
      <c r="H1169" s="126">
        <v>5000</v>
      </c>
      <c r="I1169" s="126">
        <v>5000</v>
      </c>
      <c r="J1169" s="126">
        <v>5000</v>
      </c>
      <c r="K1169" s="125" t="s">
        <v>212</v>
      </c>
      <c r="L1169" s="125" t="s">
        <v>219</v>
      </c>
      <c r="M1169" s="152">
        <v>7.4999999999999997E-3</v>
      </c>
      <c r="N1169" s="127" t="s">
        <v>44</v>
      </c>
      <c r="O1169" s="154">
        <v>45042</v>
      </c>
      <c r="P1169" s="152">
        <v>9.1206719381999993E-2</v>
      </c>
      <c r="Q1169" s="152">
        <v>0.21581045557</v>
      </c>
      <c r="R1169" s="152">
        <v>0.16582087229999998</v>
      </c>
      <c r="S1169" s="152">
        <v>0.32035518646</v>
      </c>
      <c r="T1169" s="152" t="s">
        <v>44</v>
      </c>
      <c r="U1169" s="152">
        <v>8.6379962841999998</v>
      </c>
      <c r="V1169" s="152">
        <v>5.2902653347999999</v>
      </c>
      <c r="W1169" s="152">
        <v>1.446648554</v>
      </c>
      <c r="X1169" s="152">
        <v>1.2717418906</v>
      </c>
      <c r="Y1169" s="152" t="s">
        <v>44</v>
      </c>
      <c r="Z1169" s="152">
        <v>0.14936789636</v>
      </c>
      <c r="AA1169" s="152">
        <v>0.13836104495000001</v>
      </c>
      <c r="AB1169" s="175">
        <v>0.38741954064</v>
      </c>
      <c r="AC1169" s="174">
        <v>0.30900822049999999</v>
      </c>
      <c r="AD1169" s="152">
        <v>-0.16544184953999999</v>
      </c>
      <c r="AE1169" s="152">
        <v>-0.16544184953999999</v>
      </c>
      <c r="AF1169" s="178">
        <v>1.3367469999999999</v>
      </c>
      <c r="AG1169" s="177">
        <v>222207.65794</v>
      </c>
      <c r="AH1169" s="177">
        <v>-40711.551099999997</v>
      </c>
      <c r="AI1169" s="127">
        <v>0</v>
      </c>
      <c r="AJ1169" s="127">
        <v>0</v>
      </c>
      <c r="AK1169" s="127">
        <v>0</v>
      </c>
    </row>
    <row r="1170" spans="1:37" ht="14.65" customHeight="1" x14ac:dyDescent="0.25">
      <c r="A1170" s="39"/>
      <c r="B1170" s="128">
        <v>52266110000101</v>
      </c>
      <c r="C1170" s="124" t="s">
        <v>8906</v>
      </c>
      <c r="D1170" s="121"/>
      <c r="E1170" s="125" t="s">
        <v>7675</v>
      </c>
      <c r="F1170" s="125" t="s">
        <v>112</v>
      </c>
      <c r="G1170" s="125" t="s">
        <v>4570</v>
      </c>
      <c r="H1170" s="126">
        <v>5000</v>
      </c>
      <c r="I1170" s="126">
        <v>5000</v>
      </c>
      <c r="J1170" s="126">
        <v>5000</v>
      </c>
      <c r="K1170" s="125" t="s">
        <v>3269</v>
      </c>
      <c r="L1170" s="125" t="s">
        <v>7631</v>
      </c>
      <c r="M1170" s="152">
        <v>0.01</v>
      </c>
      <c r="N1170" s="127" t="s">
        <v>44</v>
      </c>
      <c r="O1170" s="154">
        <v>45197</v>
      </c>
      <c r="P1170" s="152">
        <v>1.9110187917000001E-2</v>
      </c>
      <c r="Q1170" s="152">
        <v>0.22725525062999999</v>
      </c>
      <c r="R1170" s="152">
        <v>0.24371016640000001</v>
      </c>
      <c r="S1170" s="152" t="s">
        <v>44</v>
      </c>
      <c r="T1170" s="152" t="s">
        <v>44</v>
      </c>
      <c r="U1170" s="152">
        <v>1.8098856459000001</v>
      </c>
      <c r="V1170" s="152">
        <v>5.5708170923000004</v>
      </c>
      <c r="W1170" s="152">
        <v>2.1261675623</v>
      </c>
      <c r="X1170" s="152" t="s">
        <v>44</v>
      </c>
      <c r="Y1170" s="152" t="s">
        <v>44</v>
      </c>
      <c r="Z1170" s="152">
        <v>0.29902254790999999</v>
      </c>
      <c r="AA1170" s="152">
        <v>0.2985972153</v>
      </c>
      <c r="AB1170" s="175">
        <v>0.55505847430999999</v>
      </c>
      <c r="AC1170" s="174">
        <v>0.64825949640000002</v>
      </c>
      <c r="AD1170" s="152">
        <v>-0.22728112537</v>
      </c>
      <c r="AE1170" s="152">
        <v>-0.24384474173000001</v>
      </c>
      <c r="AF1170" s="178">
        <v>1.4647477099999999</v>
      </c>
      <c r="AG1170" s="177">
        <v>18256.815620000001</v>
      </c>
      <c r="AH1170" s="177">
        <v>500</v>
      </c>
      <c r="AI1170" s="127">
        <v>0</v>
      </c>
      <c r="AJ1170" s="127">
        <v>0</v>
      </c>
      <c r="AK1170" s="127">
        <v>0</v>
      </c>
    </row>
    <row r="1171" spans="1:37" ht="14.65" customHeight="1" x14ac:dyDescent="0.25">
      <c r="A1171" s="39"/>
      <c r="B1171" s="128">
        <v>32817365000108</v>
      </c>
      <c r="C1171" s="124" t="s">
        <v>8907</v>
      </c>
      <c r="D1171" s="121"/>
      <c r="E1171" s="125" t="s">
        <v>8616</v>
      </c>
      <c r="F1171" s="125" t="s">
        <v>112</v>
      </c>
      <c r="G1171" s="125" t="s">
        <v>113</v>
      </c>
      <c r="H1171" s="126">
        <v>100</v>
      </c>
      <c r="I1171" s="126">
        <v>100</v>
      </c>
      <c r="J1171" s="126">
        <v>100</v>
      </c>
      <c r="K1171" s="125" t="s">
        <v>8120</v>
      </c>
      <c r="L1171" s="125" t="s">
        <v>8183</v>
      </c>
      <c r="M1171" s="152">
        <v>1.4999999999999999E-2</v>
      </c>
      <c r="N1171" s="127" t="s">
        <v>44</v>
      </c>
      <c r="O1171" s="154">
        <v>44348</v>
      </c>
      <c r="P1171" s="152">
        <v>0.10169906456</v>
      </c>
      <c r="Q1171" s="152">
        <v>0.18366305064999999</v>
      </c>
      <c r="R1171" s="152">
        <v>0.1120481762</v>
      </c>
      <c r="S1171" s="152">
        <v>0.2659611596</v>
      </c>
      <c r="T1171" s="152">
        <v>0.23945324305999999</v>
      </c>
      <c r="U1171" s="152">
        <v>9.6317041960999994</v>
      </c>
      <c r="V1171" s="152">
        <v>4.5022205600000005</v>
      </c>
      <c r="W1171" s="152">
        <v>0.97752671208999997</v>
      </c>
      <c r="X1171" s="152">
        <v>1.0558091837000001</v>
      </c>
      <c r="Y1171" s="152">
        <v>0.57090857163999997</v>
      </c>
      <c r="Z1171" s="152">
        <v>0.14504103014</v>
      </c>
      <c r="AA1171" s="152">
        <v>0.16685680382000001</v>
      </c>
      <c r="AB1171" s="175">
        <v>5.6754594909999997E-2</v>
      </c>
      <c r="AC1171" s="174">
        <v>-0.41057970593999998</v>
      </c>
      <c r="AD1171" s="152">
        <v>-0.16322780193</v>
      </c>
      <c r="AE1171" s="152">
        <v>-0.22870136173</v>
      </c>
      <c r="AF1171" s="178">
        <v>1.5361562499999999</v>
      </c>
      <c r="AG1171" s="177">
        <v>13205.739879999999</v>
      </c>
      <c r="AH1171" s="177">
        <v>1455.36184</v>
      </c>
      <c r="AI1171" s="127">
        <v>0</v>
      </c>
      <c r="AJ1171" s="127">
        <v>0</v>
      </c>
      <c r="AK1171" s="127">
        <v>0</v>
      </c>
    </row>
    <row r="1172" spans="1:37" ht="14.65" customHeight="1" x14ac:dyDescent="0.25">
      <c r="A1172" s="39"/>
      <c r="B1172" s="128">
        <v>55121322000180</v>
      </c>
      <c r="C1172" s="124" t="s">
        <v>8908</v>
      </c>
      <c r="D1172" s="121"/>
      <c r="E1172" s="125" t="s">
        <v>8909</v>
      </c>
      <c r="F1172" s="125" t="s">
        <v>160</v>
      </c>
      <c r="G1172" s="125" t="s">
        <v>3305</v>
      </c>
      <c r="H1172" s="126">
        <v>100</v>
      </c>
      <c r="I1172" s="126">
        <v>100</v>
      </c>
      <c r="J1172" s="126">
        <v>100</v>
      </c>
      <c r="K1172" s="125" t="s">
        <v>7581</v>
      </c>
      <c r="L1172" s="125" t="s">
        <v>7582</v>
      </c>
      <c r="M1172" s="152">
        <v>6.0000000000000001E-3</v>
      </c>
      <c r="N1172" s="127" t="s">
        <v>44</v>
      </c>
      <c r="O1172" s="154">
        <v>45505</v>
      </c>
      <c r="P1172" s="152">
        <v>1.0230953922999999E-2</v>
      </c>
      <c r="Q1172" s="152">
        <v>4.2264995544000004E-2</v>
      </c>
      <c r="R1172" s="152" t="s">
        <v>44</v>
      </c>
      <c r="S1172" s="152" t="s">
        <v>44</v>
      </c>
      <c r="T1172" s="152" t="s">
        <v>44</v>
      </c>
      <c r="U1172" s="152">
        <v>0.96895209664999993</v>
      </c>
      <c r="V1172" s="152">
        <v>1.0360621324000001</v>
      </c>
      <c r="W1172" s="152" t="s">
        <v>44</v>
      </c>
      <c r="X1172" s="152" t="s">
        <v>44</v>
      </c>
      <c r="Y1172" s="152" t="s">
        <v>44</v>
      </c>
      <c r="Z1172" s="152" t="s">
        <v>44</v>
      </c>
      <c r="AA1172" s="152">
        <v>1.8951846616000001E-3</v>
      </c>
      <c r="AB1172" s="175" t="s">
        <v>44</v>
      </c>
      <c r="AC1172" s="174">
        <v>-2.5848230632</v>
      </c>
      <c r="AD1172" s="152">
        <v>-3.6370984933999995E-4</v>
      </c>
      <c r="AE1172" s="152">
        <v>-3.6370984933999995E-4</v>
      </c>
      <c r="AF1172" s="178">
        <v>1.0829693</v>
      </c>
      <c r="AG1172" s="177">
        <v>12561.972180000001</v>
      </c>
      <c r="AH1172" s="177">
        <v>420.46699999999998</v>
      </c>
      <c r="AI1172" s="127">
        <v>0.32182663615000001</v>
      </c>
      <c r="AJ1172" s="127">
        <v>0.21288009522999998</v>
      </c>
      <c r="AK1172" s="127">
        <v>0</v>
      </c>
    </row>
    <row r="1173" spans="1:37" ht="14.65" customHeight="1" x14ac:dyDescent="0.25">
      <c r="A1173" s="39"/>
      <c r="B1173" s="128">
        <v>58005595000158</v>
      </c>
      <c r="C1173" s="124" t="s">
        <v>8910</v>
      </c>
      <c r="D1173" s="121"/>
      <c r="E1173" s="125" t="s">
        <v>8880</v>
      </c>
      <c r="F1173" s="125" t="s">
        <v>160</v>
      </c>
      <c r="G1173" s="125" t="s">
        <v>3305</v>
      </c>
      <c r="H1173" s="126">
        <v>500</v>
      </c>
      <c r="I1173" s="126">
        <v>100</v>
      </c>
      <c r="J1173" s="126">
        <v>100</v>
      </c>
      <c r="K1173" s="125" t="s">
        <v>44</v>
      </c>
      <c r="L1173" s="125" t="s">
        <v>44</v>
      </c>
      <c r="M1173" s="152">
        <v>1.03E-2</v>
      </c>
      <c r="N1173" s="127">
        <v>1.5</v>
      </c>
      <c r="O1173" s="154">
        <v>45664</v>
      </c>
      <c r="P1173" s="152">
        <v>9.4976474211E-3</v>
      </c>
      <c r="Q1173" s="152" t="s">
        <v>44</v>
      </c>
      <c r="R1173" s="152" t="s">
        <v>44</v>
      </c>
      <c r="S1173" s="152" t="s">
        <v>44</v>
      </c>
      <c r="T1173" s="152" t="s">
        <v>44</v>
      </c>
      <c r="U1173" s="152">
        <v>0.89950218238000001</v>
      </c>
      <c r="V1173" s="152" t="s">
        <v>44</v>
      </c>
      <c r="W1173" s="152" t="s">
        <v>44</v>
      </c>
      <c r="X1173" s="152" t="s">
        <v>44</v>
      </c>
      <c r="Y1173" s="152" t="s">
        <v>44</v>
      </c>
      <c r="Z1173" s="152" t="s">
        <v>44</v>
      </c>
      <c r="AA1173" s="152">
        <v>5.5707402578999997E-2</v>
      </c>
      <c r="AB1173" s="175" t="s">
        <v>44</v>
      </c>
      <c r="AC1173" s="174">
        <v>-2.9788307933999999E-2</v>
      </c>
      <c r="AD1173" s="152">
        <v>-2.0145596023999998E-2</v>
      </c>
      <c r="AE1173" s="152">
        <v>-2.0145596023999998E-2</v>
      </c>
      <c r="AF1173" s="178">
        <v>103.78815573999999</v>
      </c>
      <c r="AG1173" s="177">
        <v>34724.922209999997</v>
      </c>
      <c r="AH1173" s="177">
        <v>33457.5</v>
      </c>
      <c r="AI1173" s="127">
        <v>0.62052915482000004</v>
      </c>
      <c r="AJ1173" s="127">
        <v>0</v>
      </c>
      <c r="AK1173" s="127">
        <v>0</v>
      </c>
    </row>
    <row r="1174" spans="1:37" ht="14.65" customHeight="1" x14ac:dyDescent="0.25">
      <c r="A1174" s="39"/>
      <c r="B1174" s="128">
        <v>50678270000124</v>
      </c>
      <c r="C1174" s="124" t="s">
        <v>8911</v>
      </c>
      <c r="D1174" s="121"/>
      <c r="E1174" s="125" t="s">
        <v>8406</v>
      </c>
      <c r="F1174" s="125" t="s">
        <v>160</v>
      </c>
      <c r="G1174" s="125" t="s">
        <v>3305</v>
      </c>
      <c r="H1174" s="126">
        <v>0</v>
      </c>
      <c r="I1174" s="126">
        <v>0</v>
      </c>
      <c r="J1174" s="126">
        <v>0</v>
      </c>
      <c r="K1174" s="125" t="s">
        <v>210</v>
      </c>
      <c r="L1174" s="125" t="s">
        <v>3312</v>
      </c>
      <c r="M1174" s="152">
        <v>0.01</v>
      </c>
      <c r="N1174" s="127" t="s">
        <v>44</v>
      </c>
      <c r="O1174" s="154">
        <v>45084</v>
      </c>
      <c r="P1174" s="152">
        <v>2.155535766E-2</v>
      </c>
      <c r="Q1174" s="152">
        <v>5.9387702284000005E-2</v>
      </c>
      <c r="R1174" s="152">
        <v>6.7638658217999997E-2</v>
      </c>
      <c r="S1174" s="152" t="s">
        <v>44</v>
      </c>
      <c r="T1174" s="152" t="s">
        <v>44</v>
      </c>
      <c r="U1174" s="152">
        <v>2.0414625219999998</v>
      </c>
      <c r="V1174" s="152">
        <v>1.4557992655000001</v>
      </c>
      <c r="W1174" s="152">
        <v>0.59009077537999999</v>
      </c>
      <c r="X1174" s="152" t="s">
        <v>44</v>
      </c>
      <c r="Y1174" s="152" t="s">
        <v>44</v>
      </c>
      <c r="Z1174" s="152">
        <v>5.032365406E-2</v>
      </c>
      <c r="AA1174" s="152">
        <v>5.0909671590999996E-2</v>
      </c>
      <c r="AB1174" s="175">
        <v>-0.81752408603000004</v>
      </c>
      <c r="AC1174" s="174">
        <v>-0.84197757602000001</v>
      </c>
      <c r="AD1174" s="152">
        <v>-4.6529348153E-2</v>
      </c>
      <c r="AE1174" s="152">
        <v>-4.7503290246000002E-2</v>
      </c>
      <c r="AF1174" s="178">
        <v>1.1342844000000001</v>
      </c>
      <c r="AG1174" s="177">
        <v>41680.166259999998</v>
      </c>
      <c r="AH1174" s="177">
        <v>1020.60776</v>
      </c>
      <c r="AI1174" s="127">
        <v>0.75431243829999994</v>
      </c>
      <c r="AJ1174" s="127">
        <v>0</v>
      </c>
      <c r="AK1174" s="127">
        <v>0</v>
      </c>
    </row>
    <row r="1175" spans="1:37" ht="14.65" customHeight="1" x14ac:dyDescent="0.25">
      <c r="A1175" s="39"/>
      <c r="B1175" s="128">
        <v>18341171000140</v>
      </c>
      <c r="C1175" s="124" t="s">
        <v>8912</v>
      </c>
      <c r="D1175" s="121" t="s">
        <v>3274</v>
      </c>
      <c r="E1175" s="125" t="s">
        <v>8665</v>
      </c>
      <c r="F1175" s="125" t="s">
        <v>112</v>
      </c>
      <c r="G1175" s="125" t="s">
        <v>113</v>
      </c>
      <c r="H1175" s="126">
        <v>100000</v>
      </c>
      <c r="I1175" s="126">
        <v>10000</v>
      </c>
      <c r="J1175" s="126">
        <v>100000</v>
      </c>
      <c r="K1175" s="125" t="s">
        <v>213</v>
      </c>
      <c r="L1175" s="125" t="s">
        <v>214</v>
      </c>
      <c r="M1175" s="152">
        <v>0.01</v>
      </c>
      <c r="N1175" s="127" t="s">
        <v>44</v>
      </c>
      <c r="O1175" s="154">
        <v>41487</v>
      </c>
      <c r="P1175" s="152">
        <v>0.12466270822</v>
      </c>
      <c r="Q1175" s="152">
        <v>0.28676289565000002</v>
      </c>
      <c r="R1175" s="152">
        <v>0.20244738796</v>
      </c>
      <c r="S1175" s="152">
        <v>0.41603725648999995</v>
      </c>
      <c r="T1175" s="152">
        <v>0.34975315817999997</v>
      </c>
      <c r="U1175" s="152">
        <v>11.806542518999999</v>
      </c>
      <c r="V1175" s="152">
        <v>7.0295565716999997</v>
      </c>
      <c r="W1175" s="152">
        <v>1.7661842987</v>
      </c>
      <c r="X1175" s="152">
        <v>1.6515793391</v>
      </c>
      <c r="Y1175" s="152">
        <v>0.83388754066000004</v>
      </c>
      <c r="Z1175" s="152">
        <v>0.18647676143999997</v>
      </c>
      <c r="AA1175" s="152">
        <v>0.21584752451</v>
      </c>
      <c r="AB1175" s="175">
        <v>0.52566635425999997</v>
      </c>
      <c r="AC1175" s="174">
        <v>0.41885675626000002</v>
      </c>
      <c r="AD1175" s="152">
        <v>-0.17731908346</v>
      </c>
      <c r="AE1175" s="152">
        <v>-0.44150913972</v>
      </c>
      <c r="AF1175" s="178">
        <v>6.0577135000000002</v>
      </c>
      <c r="AG1175" s="177">
        <v>46434.77493</v>
      </c>
      <c r="AH1175" s="177">
        <v>-889.47086000000002</v>
      </c>
      <c r="AI1175" s="127">
        <v>0</v>
      </c>
      <c r="AJ1175" s="127">
        <v>0</v>
      </c>
      <c r="AK1175" s="127">
        <v>0</v>
      </c>
    </row>
    <row r="1176" spans="1:37" ht="14.65" customHeight="1" x14ac:dyDescent="0.25">
      <c r="A1176" s="39"/>
      <c r="B1176" s="128">
        <v>36436936000107</v>
      </c>
      <c r="C1176" s="124" t="s">
        <v>8913</v>
      </c>
      <c r="D1176" s="121" t="s">
        <v>3267</v>
      </c>
      <c r="E1176" s="125" t="s">
        <v>8665</v>
      </c>
      <c r="F1176" s="125" t="s">
        <v>112</v>
      </c>
      <c r="G1176" s="125" t="s">
        <v>4570</v>
      </c>
      <c r="H1176" s="126">
        <v>100000</v>
      </c>
      <c r="I1176" s="126">
        <v>10000</v>
      </c>
      <c r="J1176" s="126">
        <v>100000</v>
      </c>
      <c r="K1176" s="125" t="s">
        <v>213</v>
      </c>
      <c r="L1176" s="125" t="s">
        <v>214</v>
      </c>
      <c r="M1176" s="152">
        <v>0.01</v>
      </c>
      <c r="N1176" s="127" t="s">
        <v>44</v>
      </c>
      <c r="O1176" s="154">
        <v>43920</v>
      </c>
      <c r="P1176" s="152">
        <v>0.12472249704999999</v>
      </c>
      <c r="Q1176" s="152">
        <v>0.28700850239000003</v>
      </c>
      <c r="R1176" s="152">
        <v>0.20304720201999998</v>
      </c>
      <c r="S1176" s="152">
        <v>0.39066137617000002</v>
      </c>
      <c r="T1176" s="152">
        <v>0.31965742782000001</v>
      </c>
      <c r="U1176" s="152">
        <v>11.812204993</v>
      </c>
      <c r="V1176" s="152">
        <v>7.0355772477000009</v>
      </c>
      <c r="W1176" s="152">
        <v>1.7714171751999999</v>
      </c>
      <c r="X1176" s="152">
        <v>1.5508424965000001</v>
      </c>
      <c r="Y1176" s="152">
        <v>0.76213277880999997</v>
      </c>
      <c r="Z1176" s="152">
        <v>0.18654394843</v>
      </c>
      <c r="AA1176" s="152">
        <v>0.21384112595000002</v>
      </c>
      <c r="AB1176" s="175">
        <v>0.52849733560000001</v>
      </c>
      <c r="AC1176" s="174">
        <v>0.20168577492</v>
      </c>
      <c r="AD1176" s="152">
        <v>-0.17720457948000001</v>
      </c>
      <c r="AE1176" s="152">
        <v>-0.24738781443000002</v>
      </c>
      <c r="AF1176" s="178">
        <v>1.7180207000000001</v>
      </c>
      <c r="AG1176" s="177">
        <v>237767.96127</v>
      </c>
      <c r="AH1176" s="177">
        <v>0</v>
      </c>
      <c r="AI1176" s="127">
        <v>0</v>
      </c>
      <c r="AJ1176" s="127">
        <v>0</v>
      </c>
      <c r="AK1176" s="127">
        <v>0</v>
      </c>
    </row>
    <row r="1177" spans="1:37" ht="14.65" customHeight="1" x14ac:dyDescent="0.25">
      <c r="A1177" s="39"/>
      <c r="B1177" s="128">
        <v>36436923000138</v>
      </c>
      <c r="C1177" s="124" t="s">
        <v>8914</v>
      </c>
      <c r="D1177" s="121" t="s">
        <v>3266</v>
      </c>
      <c r="E1177" s="125" t="s">
        <v>8665</v>
      </c>
      <c r="F1177" s="125" t="s">
        <v>112</v>
      </c>
      <c r="G1177" s="125" t="s">
        <v>113</v>
      </c>
      <c r="H1177" s="126">
        <v>100000</v>
      </c>
      <c r="I1177" s="126">
        <v>10000</v>
      </c>
      <c r="J1177" s="126">
        <v>100000</v>
      </c>
      <c r="K1177" s="125" t="s">
        <v>218</v>
      </c>
      <c r="L1177" s="125" t="s">
        <v>217</v>
      </c>
      <c r="M1177" s="152">
        <v>0.02</v>
      </c>
      <c r="N1177" s="127" t="s">
        <v>44</v>
      </c>
      <c r="O1177" s="154">
        <v>43920</v>
      </c>
      <c r="P1177" s="152">
        <v>0.12388690298</v>
      </c>
      <c r="Q1177" s="152">
        <v>0.28303471401000002</v>
      </c>
      <c r="R1177" s="152">
        <v>0.19115072645</v>
      </c>
      <c r="S1177" s="152">
        <v>0.37766606817999998</v>
      </c>
      <c r="T1177" s="152">
        <v>0.30116653982999997</v>
      </c>
      <c r="U1177" s="152">
        <v>11.733067639000001</v>
      </c>
      <c r="V1177" s="152">
        <v>6.9381658646999993</v>
      </c>
      <c r="W1177" s="152">
        <v>1.6676303664000001</v>
      </c>
      <c r="X1177" s="152">
        <v>1.4992538902999999</v>
      </c>
      <c r="Y1177" s="152">
        <v>0.71804648323999998</v>
      </c>
      <c r="Z1177" s="152">
        <v>0.18659224102999999</v>
      </c>
      <c r="AA1177" s="152">
        <v>0.21154245359000001</v>
      </c>
      <c r="AB1177" s="175">
        <v>0.46999108630999997</v>
      </c>
      <c r="AC1177" s="174">
        <v>0.15289878308999999</v>
      </c>
      <c r="AD1177" s="152">
        <v>-0.18044523567999998</v>
      </c>
      <c r="AE1177" s="152">
        <v>-0.25883637162000001</v>
      </c>
      <c r="AF1177" s="178">
        <v>1.6340376000000001</v>
      </c>
      <c r="AG1177" s="177">
        <v>57065.719790000003</v>
      </c>
      <c r="AH1177" s="177">
        <v>-10044.119140000001</v>
      </c>
      <c r="AI1177" s="127">
        <v>0</v>
      </c>
      <c r="AJ1177" s="127">
        <v>0</v>
      </c>
      <c r="AK1177" s="127">
        <v>0</v>
      </c>
    </row>
    <row r="1178" spans="1:37" ht="14.65" customHeight="1" x14ac:dyDescent="0.25">
      <c r="A1178" s="39"/>
      <c r="B1178" s="128">
        <v>46246532000104</v>
      </c>
      <c r="C1178" s="124" t="s">
        <v>8915</v>
      </c>
      <c r="D1178" s="121"/>
      <c r="E1178" s="125" t="s">
        <v>8665</v>
      </c>
      <c r="F1178" s="125" t="s">
        <v>112</v>
      </c>
      <c r="G1178" s="125" t="s">
        <v>113</v>
      </c>
      <c r="H1178" s="126">
        <v>100000</v>
      </c>
      <c r="I1178" s="126">
        <v>10000</v>
      </c>
      <c r="J1178" s="126">
        <v>100000</v>
      </c>
      <c r="K1178" s="125" t="s">
        <v>218</v>
      </c>
      <c r="L1178" s="125" t="s">
        <v>217</v>
      </c>
      <c r="M1178" s="152">
        <v>0.02</v>
      </c>
      <c r="N1178" s="127" t="s">
        <v>44</v>
      </c>
      <c r="O1178" s="154">
        <v>44754</v>
      </c>
      <c r="P1178" s="152">
        <v>0.12205325974999999</v>
      </c>
      <c r="Q1178" s="152">
        <v>0.28046818671000001</v>
      </c>
      <c r="R1178" s="152">
        <v>0.18901981462999998</v>
      </c>
      <c r="S1178" s="152">
        <v>0.37455134139999996</v>
      </c>
      <c r="T1178" s="152" t="s">
        <v>44</v>
      </c>
      <c r="U1178" s="152">
        <v>11.559407151</v>
      </c>
      <c r="V1178" s="152">
        <v>6.8752513485</v>
      </c>
      <c r="W1178" s="152">
        <v>1.6490399413000001</v>
      </c>
      <c r="X1178" s="152">
        <v>1.4868890880000001</v>
      </c>
      <c r="Y1178" s="152" t="s">
        <v>44</v>
      </c>
      <c r="Z1178" s="152">
        <v>0.18547915525</v>
      </c>
      <c r="AA1178" s="152">
        <v>0.19800188758000001</v>
      </c>
      <c r="AB1178" s="175">
        <v>0.46108500410999997</v>
      </c>
      <c r="AC1178" s="174">
        <v>0.12321563704999999</v>
      </c>
      <c r="AD1178" s="152">
        <v>-0.17908911009</v>
      </c>
      <c r="AE1178" s="152">
        <v>-0.21888144476000002</v>
      </c>
      <c r="AF1178" s="178">
        <v>1.6303049000000001</v>
      </c>
      <c r="AG1178" s="177">
        <v>42095.907599999999</v>
      </c>
      <c r="AH1178" s="177">
        <v>-7633.2030199999999</v>
      </c>
      <c r="AI1178" s="127">
        <v>0</v>
      </c>
      <c r="AJ1178" s="127">
        <v>0</v>
      </c>
      <c r="AK1178" s="127">
        <v>0</v>
      </c>
    </row>
    <row r="1179" spans="1:37" ht="14.65" customHeight="1" x14ac:dyDescent="0.25">
      <c r="A1179" s="39"/>
      <c r="B1179" s="128">
        <v>18295384000182</v>
      </c>
      <c r="C1179" s="124" t="s">
        <v>8916</v>
      </c>
      <c r="D1179" s="121" t="s">
        <v>3274</v>
      </c>
      <c r="E1179" s="125" t="s">
        <v>8665</v>
      </c>
      <c r="F1179" s="125" t="s">
        <v>112</v>
      </c>
      <c r="G1179" s="125" t="s">
        <v>113</v>
      </c>
      <c r="H1179" s="126">
        <v>100000</v>
      </c>
      <c r="I1179" s="126">
        <v>10000</v>
      </c>
      <c r="J1179" s="126">
        <v>100000</v>
      </c>
      <c r="K1179" s="125" t="s">
        <v>218</v>
      </c>
      <c r="L1179" s="125" t="s">
        <v>217</v>
      </c>
      <c r="M1179" s="152">
        <v>0.02</v>
      </c>
      <c r="N1179" s="127" t="s">
        <v>44</v>
      </c>
      <c r="O1179" s="154">
        <v>41487</v>
      </c>
      <c r="P1179" s="152">
        <v>0.12391108213</v>
      </c>
      <c r="Q1179" s="152">
        <v>0.28300771919000001</v>
      </c>
      <c r="R1179" s="152">
        <v>0.19119586876</v>
      </c>
      <c r="S1179" s="152">
        <v>0.38851547832</v>
      </c>
      <c r="T1179" s="152">
        <v>0.31014318008000002</v>
      </c>
      <c r="U1179" s="152">
        <v>11.735357595</v>
      </c>
      <c r="V1179" s="152">
        <v>6.9375041278000005</v>
      </c>
      <c r="W1179" s="152">
        <v>1.6680241953000001</v>
      </c>
      <c r="X1179" s="152">
        <v>1.5423237388000002</v>
      </c>
      <c r="Y1179" s="152">
        <v>0.73944874445999997</v>
      </c>
      <c r="Z1179" s="152">
        <v>0.18661036345999998</v>
      </c>
      <c r="AA1179" s="152">
        <v>0.21394630220999999</v>
      </c>
      <c r="AB1179" s="175">
        <v>0.47018679248</v>
      </c>
      <c r="AC1179" s="174">
        <v>0.35263916177999999</v>
      </c>
      <c r="AD1179" s="152">
        <v>-0.18043879561000001</v>
      </c>
      <c r="AE1179" s="152">
        <v>-0.44138978782000005</v>
      </c>
      <c r="AF1179" s="178">
        <v>5.1808183999999997</v>
      </c>
      <c r="AG1179" s="177">
        <v>63381.028290000002</v>
      </c>
      <c r="AH1179" s="177">
        <v>-2503.2957299999998</v>
      </c>
      <c r="AI1179" s="127">
        <v>0</v>
      </c>
      <c r="AJ1179" s="127">
        <v>0</v>
      </c>
      <c r="AK1179" s="127">
        <v>0</v>
      </c>
    </row>
    <row r="1180" spans="1:37" ht="14.65" customHeight="1" x14ac:dyDescent="0.25">
      <c r="A1180" s="39"/>
      <c r="B1180" s="128">
        <v>58279975000180</v>
      </c>
      <c r="C1180" s="124" t="s">
        <v>8917</v>
      </c>
      <c r="D1180" s="121"/>
      <c r="E1180" s="125" t="s">
        <v>8418</v>
      </c>
      <c r="F1180" s="125" t="s">
        <v>160</v>
      </c>
      <c r="G1180" s="125" t="s">
        <v>3324</v>
      </c>
      <c r="H1180" s="126">
        <v>100</v>
      </c>
      <c r="I1180" s="126">
        <v>100</v>
      </c>
      <c r="J1180" s="126">
        <v>100</v>
      </c>
      <c r="K1180" s="125" t="s">
        <v>3251</v>
      </c>
      <c r="L1180" s="125" t="s">
        <v>7581</v>
      </c>
      <c r="M1180" s="152">
        <v>1.3100000000000001E-2</v>
      </c>
      <c r="N1180" s="127" t="s">
        <v>44</v>
      </c>
      <c r="O1180" s="154">
        <v>45629</v>
      </c>
      <c r="P1180" s="152">
        <v>2.2795723409000001E-2</v>
      </c>
      <c r="Q1180" s="152">
        <v>3.8691957728999998E-2</v>
      </c>
      <c r="R1180" s="152" t="s">
        <v>44</v>
      </c>
      <c r="S1180" s="152" t="s">
        <v>44</v>
      </c>
      <c r="T1180" s="152" t="s">
        <v>44</v>
      </c>
      <c r="U1180" s="152">
        <v>2.1589349494999999</v>
      </c>
      <c r="V1180" s="152">
        <v>0.94847454063000003</v>
      </c>
      <c r="W1180" s="152" t="s">
        <v>44</v>
      </c>
      <c r="X1180" s="152" t="s">
        <v>44</v>
      </c>
      <c r="Y1180" s="152" t="s">
        <v>44</v>
      </c>
      <c r="Z1180" s="152" t="s">
        <v>44</v>
      </c>
      <c r="AA1180" s="152">
        <v>4.0892424928000007E-2</v>
      </c>
      <c r="AB1180" s="175" t="s">
        <v>44</v>
      </c>
      <c r="AC1180" s="174">
        <v>0.1079999757</v>
      </c>
      <c r="AD1180" s="152">
        <v>-1.0888030631E-2</v>
      </c>
      <c r="AE1180" s="152">
        <v>-1.0888030631E-2</v>
      </c>
      <c r="AF1180" s="178">
        <v>1.0510949901</v>
      </c>
      <c r="AG1180" s="177">
        <v>232550.96371000001</v>
      </c>
      <c r="AH1180" s="177">
        <v>221330.76284000001</v>
      </c>
      <c r="AI1180" s="127">
        <v>0</v>
      </c>
      <c r="AJ1180" s="127">
        <v>9.3719109865000004E-3</v>
      </c>
      <c r="AK1180" s="127">
        <v>0</v>
      </c>
    </row>
    <row r="1181" spans="1:37" ht="14.65" customHeight="1" x14ac:dyDescent="0.25">
      <c r="A1181" s="39"/>
      <c r="B1181" s="128">
        <v>56934790000137</v>
      </c>
      <c r="C1181" s="124" t="s">
        <v>8918</v>
      </c>
      <c r="D1181" s="121"/>
      <c r="E1181" s="125" t="s">
        <v>8418</v>
      </c>
      <c r="F1181" s="125" t="s">
        <v>160</v>
      </c>
      <c r="G1181" s="125" t="s">
        <v>3305</v>
      </c>
      <c r="H1181" s="126">
        <v>1000</v>
      </c>
      <c r="I1181" s="126">
        <v>1000</v>
      </c>
      <c r="J1181" s="126">
        <v>1000</v>
      </c>
      <c r="K1181" s="125" t="s">
        <v>211</v>
      </c>
      <c r="L1181" s="125" t="s">
        <v>211</v>
      </c>
      <c r="M1181" s="152">
        <v>2E-3</v>
      </c>
      <c r="N1181" s="127" t="s">
        <v>44</v>
      </c>
      <c r="O1181" s="154">
        <v>45534</v>
      </c>
      <c r="P1181" s="152">
        <v>1.0305166596999999E-2</v>
      </c>
      <c r="Q1181" s="152">
        <v>4.0442204267000001E-2</v>
      </c>
      <c r="R1181" s="152" t="s">
        <v>44</v>
      </c>
      <c r="S1181" s="152" t="s">
        <v>44</v>
      </c>
      <c r="T1181" s="152" t="s">
        <v>44</v>
      </c>
      <c r="U1181" s="152">
        <v>0.97598062269999997</v>
      </c>
      <c r="V1181" s="152">
        <v>0.99137917453000002</v>
      </c>
      <c r="W1181" s="152" t="s">
        <v>44</v>
      </c>
      <c r="X1181" s="152" t="s">
        <v>44</v>
      </c>
      <c r="Y1181" s="152" t="s">
        <v>44</v>
      </c>
      <c r="Z1181" s="152" t="s">
        <v>44</v>
      </c>
      <c r="AA1181" s="152">
        <v>9.0841627960999997E-4</v>
      </c>
      <c r="AB1181" s="175" t="s">
        <v>44</v>
      </c>
      <c r="AC1181" s="174">
        <v>-3.0112278586999999</v>
      </c>
      <c r="AD1181" s="152">
        <v>0</v>
      </c>
      <c r="AE1181" s="152">
        <v>0</v>
      </c>
      <c r="AF1181" s="178">
        <v>1.0763179</v>
      </c>
      <c r="AG1181" s="177">
        <v>173789.82044000001</v>
      </c>
      <c r="AH1181" s="177">
        <v>114223.55435999999</v>
      </c>
      <c r="AI1181" s="127">
        <v>0</v>
      </c>
      <c r="AJ1181" s="127">
        <v>6.2303536379000005E-2</v>
      </c>
      <c r="AK1181" s="127">
        <v>0</v>
      </c>
    </row>
    <row r="1182" spans="1:37" ht="14.65" customHeight="1" x14ac:dyDescent="0.25">
      <c r="A1182" s="39"/>
      <c r="B1182" s="128">
        <v>54494130000157</v>
      </c>
      <c r="C1182" s="124" t="s">
        <v>8919</v>
      </c>
      <c r="D1182" s="121"/>
      <c r="E1182" s="125" t="s">
        <v>8418</v>
      </c>
      <c r="F1182" s="125" t="s">
        <v>112</v>
      </c>
      <c r="G1182" s="125" t="s">
        <v>4570</v>
      </c>
      <c r="H1182" s="126">
        <v>1000</v>
      </c>
      <c r="I1182" s="126">
        <v>1000</v>
      </c>
      <c r="J1182" s="126">
        <v>1000</v>
      </c>
      <c r="K1182" s="125" t="s">
        <v>210</v>
      </c>
      <c r="L1182" s="125" t="s">
        <v>3314</v>
      </c>
      <c r="M1182" s="152">
        <v>0.02</v>
      </c>
      <c r="N1182" s="127" t="s">
        <v>8920</v>
      </c>
      <c r="O1182" s="154">
        <v>45391</v>
      </c>
      <c r="P1182" s="152">
        <v>7.8768790365000008E-2</v>
      </c>
      <c r="Q1182" s="152">
        <v>0.14086772016999999</v>
      </c>
      <c r="R1182" s="152">
        <v>7.8955978208000002E-2</v>
      </c>
      <c r="S1182" s="152" t="s">
        <v>44</v>
      </c>
      <c r="T1182" s="152" t="s">
        <v>44</v>
      </c>
      <c r="U1182" s="152">
        <v>7.460026225</v>
      </c>
      <c r="V1182" s="152">
        <v>3.4531580728</v>
      </c>
      <c r="W1182" s="152">
        <v>0.68882493575000003</v>
      </c>
      <c r="X1182" s="152" t="s">
        <v>44</v>
      </c>
      <c r="Y1182" s="152" t="s">
        <v>44</v>
      </c>
      <c r="Z1182" s="152">
        <v>0.2120719838</v>
      </c>
      <c r="AA1182" s="152">
        <v>0.20842467075999999</v>
      </c>
      <c r="AB1182" s="175">
        <v>-4.7600814663999999E-2</v>
      </c>
      <c r="AC1182" s="174">
        <v>-0.40166072023999999</v>
      </c>
      <c r="AD1182" s="152">
        <v>-0.14748865959999999</v>
      </c>
      <c r="AE1182" s="152">
        <v>-0.15119630000000001</v>
      </c>
      <c r="AF1182" s="178">
        <v>0.99924120000000005</v>
      </c>
      <c r="AG1182" s="177">
        <v>11708.80242</v>
      </c>
      <c r="AH1182" s="177">
        <v>2608.3444800000002</v>
      </c>
      <c r="AI1182" s="127">
        <v>0</v>
      </c>
      <c r="AJ1182" s="127">
        <v>6.2326813892000003E-4</v>
      </c>
      <c r="AK1182" s="127">
        <v>6.5064054603999999E-2</v>
      </c>
    </row>
    <row r="1183" spans="1:37" ht="14.65" customHeight="1" x14ac:dyDescent="0.25">
      <c r="A1183" s="39"/>
      <c r="B1183" s="128">
        <v>40674516000136</v>
      </c>
      <c r="C1183" s="124" t="s">
        <v>8921</v>
      </c>
      <c r="D1183" s="121"/>
      <c r="E1183" s="125" t="s">
        <v>8922</v>
      </c>
      <c r="F1183" s="125" t="s">
        <v>112</v>
      </c>
      <c r="G1183" s="125" t="s">
        <v>4570</v>
      </c>
      <c r="H1183" s="126">
        <v>5000</v>
      </c>
      <c r="I1183" s="126">
        <v>1000</v>
      </c>
      <c r="J1183" s="126">
        <v>1000</v>
      </c>
      <c r="K1183" s="125" t="s">
        <v>7731</v>
      </c>
      <c r="L1183" s="125" t="s">
        <v>7732</v>
      </c>
      <c r="M1183" s="152">
        <v>1.3500000000000002E-2</v>
      </c>
      <c r="N1183" s="127" t="s">
        <v>44</v>
      </c>
      <c r="O1183" s="154">
        <v>44326</v>
      </c>
      <c r="P1183" s="152">
        <v>-3.4624594936000001E-2</v>
      </c>
      <c r="Q1183" s="152">
        <v>-0.13814461679000001</v>
      </c>
      <c r="R1183" s="152">
        <v>7.9937139633000004E-2</v>
      </c>
      <c r="S1183" s="152">
        <v>0.37885064417000003</v>
      </c>
      <c r="T1183" s="152">
        <v>0.41838879683000002</v>
      </c>
      <c r="U1183" s="152">
        <v>-3.2792224566999999</v>
      </c>
      <c r="V1183" s="152">
        <v>-3.3864053317999998</v>
      </c>
      <c r="W1183" s="152">
        <v>0.69738474934999994</v>
      </c>
      <c r="X1183" s="152">
        <v>1.5039564048</v>
      </c>
      <c r="Y1183" s="152">
        <v>0.99752981974999999</v>
      </c>
      <c r="Z1183" s="152">
        <v>0.19874064328999999</v>
      </c>
      <c r="AA1183" s="152">
        <v>0.19452487559000001</v>
      </c>
      <c r="AB1183" s="175">
        <v>-6.0240521132999998E-2</v>
      </c>
      <c r="AC1183" s="174">
        <v>-9.2840410240000004E-2</v>
      </c>
      <c r="AD1183" s="152">
        <v>-0.20017839987</v>
      </c>
      <c r="AE1183" s="152">
        <v>-0.27132931436000002</v>
      </c>
      <c r="AF1183" s="178">
        <v>1.3110765499999999</v>
      </c>
      <c r="AG1183" s="177">
        <v>76964.174169999998</v>
      </c>
      <c r="AH1183" s="177">
        <v>7742.05699</v>
      </c>
      <c r="AI1183" s="127">
        <v>0</v>
      </c>
      <c r="AJ1183" s="127">
        <v>0</v>
      </c>
      <c r="AK1183" s="127">
        <v>0.94804540237000001</v>
      </c>
    </row>
    <row r="1184" spans="1:37" ht="14.65" customHeight="1" x14ac:dyDescent="0.25">
      <c r="A1184" s="39"/>
      <c r="B1184" s="128">
        <v>52070019000108</v>
      </c>
      <c r="C1184" s="124" t="s">
        <v>8923</v>
      </c>
      <c r="D1184" s="121"/>
      <c r="E1184" s="125" t="s">
        <v>8922</v>
      </c>
      <c r="F1184" s="125" t="s">
        <v>112</v>
      </c>
      <c r="G1184" s="125" t="s">
        <v>113</v>
      </c>
      <c r="H1184" s="126">
        <v>5000</v>
      </c>
      <c r="I1184" s="126">
        <v>5000</v>
      </c>
      <c r="J1184" s="126">
        <v>1000</v>
      </c>
      <c r="K1184" s="125" t="s">
        <v>7731</v>
      </c>
      <c r="L1184" s="125" t="s">
        <v>7732</v>
      </c>
      <c r="M1184" s="152">
        <v>1.8500000000000003E-2</v>
      </c>
      <c r="N1184" s="127" t="s">
        <v>44</v>
      </c>
      <c r="O1184" s="154">
        <v>45198</v>
      </c>
      <c r="P1184" s="152">
        <v>5.8543172716E-2</v>
      </c>
      <c r="Q1184" s="152">
        <v>0.13931496887</v>
      </c>
      <c r="R1184" s="152">
        <v>9.2821768382999992E-2</v>
      </c>
      <c r="S1184" s="152">
        <v>0.44441230937999998</v>
      </c>
      <c r="T1184" s="152">
        <v>0.46062729263000002</v>
      </c>
      <c r="U1184" s="152">
        <v>5.5445005786000001</v>
      </c>
      <c r="V1184" s="152">
        <v>3.4150947344999998</v>
      </c>
      <c r="W1184" s="152">
        <v>0.80979236904000007</v>
      </c>
      <c r="X1184" s="152">
        <v>1.7642222584</v>
      </c>
      <c r="Y1184" s="152">
        <v>1.0982355733</v>
      </c>
      <c r="Z1184" s="152">
        <v>0.15031387187</v>
      </c>
      <c r="AA1184" s="152">
        <v>0.18707791213</v>
      </c>
      <c r="AB1184" s="175">
        <v>-5.6505314442999999E-2</v>
      </c>
      <c r="AC1184" s="174">
        <v>0.66243801581999995</v>
      </c>
      <c r="AD1184" s="152">
        <v>-0.13020329250999998</v>
      </c>
      <c r="AE1184" s="152">
        <v>-0.47615913144999999</v>
      </c>
      <c r="AF1184" s="178">
        <v>1.20290294</v>
      </c>
      <c r="AG1184" s="177">
        <v>208764.52319000001</v>
      </c>
      <c r="AH1184" s="177">
        <v>-6155.0512799999997</v>
      </c>
      <c r="AI1184" s="127">
        <v>0</v>
      </c>
      <c r="AJ1184" s="127">
        <v>0</v>
      </c>
      <c r="AK1184" s="127">
        <v>0</v>
      </c>
    </row>
    <row r="1185" spans="1:37" ht="14.65" customHeight="1" x14ac:dyDescent="0.25">
      <c r="A1185" s="39"/>
      <c r="B1185" s="128">
        <v>30366098000166</v>
      </c>
      <c r="C1185" s="124" t="s">
        <v>8924</v>
      </c>
      <c r="D1185" s="121"/>
      <c r="E1185" s="125" t="s">
        <v>8037</v>
      </c>
      <c r="F1185" s="125" t="s">
        <v>112</v>
      </c>
      <c r="G1185" s="125" t="s">
        <v>8038</v>
      </c>
      <c r="H1185" s="126">
        <v>0</v>
      </c>
      <c r="I1185" s="126">
        <v>0</v>
      </c>
      <c r="J1185" s="126">
        <v>0</v>
      </c>
      <c r="K1185" s="125" t="s">
        <v>211</v>
      </c>
      <c r="L1185" s="125" t="s">
        <v>212</v>
      </c>
      <c r="M1185" s="152">
        <v>0.02</v>
      </c>
      <c r="N1185" s="127">
        <v>6</v>
      </c>
      <c r="O1185" s="154">
        <v>43437</v>
      </c>
      <c r="P1185" s="152">
        <v>5.0834022210000003E-2</v>
      </c>
      <c r="Q1185" s="152">
        <v>5.2497492978999999E-2</v>
      </c>
      <c r="R1185" s="152">
        <v>2.9632821872E-2</v>
      </c>
      <c r="S1185" s="152">
        <v>9.1270369865000006E-2</v>
      </c>
      <c r="T1185" s="152">
        <v>-5.5513408563000001E-2</v>
      </c>
      <c r="U1185" s="152">
        <v>4.8143831719000003</v>
      </c>
      <c r="V1185" s="152">
        <v>1.2868962559999999</v>
      </c>
      <c r="W1185" s="152">
        <v>0.25852161021000003</v>
      </c>
      <c r="X1185" s="152">
        <v>0.36232393803999996</v>
      </c>
      <c r="Y1185" s="152">
        <v>-0.13235603068999999</v>
      </c>
      <c r="Z1185" s="152">
        <v>5.8637003148000001E-2</v>
      </c>
      <c r="AA1185" s="152">
        <v>0.24732468557000001</v>
      </c>
      <c r="AB1185" s="175">
        <v>-1.2708303271000001</v>
      </c>
      <c r="AC1185" s="174">
        <v>0.67936192274999996</v>
      </c>
      <c r="AD1185" s="152">
        <v>-3.8723265579999999E-2</v>
      </c>
      <c r="AE1185" s="152">
        <v>-0.34981434190999999</v>
      </c>
      <c r="AF1185" s="178">
        <v>3.7958446700000001</v>
      </c>
      <c r="AG1185" s="177">
        <v>90602.156149999995</v>
      </c>
      <c r="AH1185" s="177">
        <v>0</v>
      </c>
      <c r="AI1185" s="127">
        <v>1.2675420565000002E-6</v>
      </c>
      <c r="AJ1185" s="127">
        <v>2.3901363071000002E-5</v>
      </c>
      <c r="AK1185" s="127">
        <v>0</v>
      </c>
    </row>
    <row r="1186" spans="1:37" ht="14.65" customHeight="1" x14ac:dyDescent="0.25">
      <c r="A1186" s="39"/>
      <c r="B1186" s="128">
        <v>27250923000158</v>
      </c>
      <c r="C1186" s="124" t="s">
        <v>8925</v>
      </c>
      <c r="D1186" s="121" t="s">
        <v>3266</v>
      </c>
      <c r="E1186" s="125" t="s">
        <v>8926</v>
      </c>
      <c r="F1186" s="125" t="s">
        <v>112</v>
      </c>
      <c r="G1186" s="125" t="s">
        <v>113</v>
      </c>
      <c r="H1186" s="126">
        <v>5000</v>
      </c>
      <c r="I1186" s="126">
        <v>1000</v>
      </c>
      <c r="J1186" s="126">
        <v>5000</v>
      </c>
      <c r="K1186" s="125" t="s">
        <v>212</v>
      </c>
      <c r="L1186" s="125" t="s">
        <v>219</v>
      </c>
      <c r="M1186" s="152">
        <v>0.02</v>
      </c>
      <c r="N1186" s="127" t="s">
        <v>3281</v>
      </c>
      <c r="O1186" s="154">
        <v>42878</v>
      </c>
      <c r="P1186" s="152">
        <v>7.6717900377999998E-2</v>
      </c>
      <c r="Q1186" s="152">
        <v>0.20149979417</v>
      </c>
      <c r="R1186" s="152">
        <v>0.13008136297</v>
      </c>
      <c r="S1186" s="152">
        <v>0.41923275738999999</v>
      </c>
      <c r="T1186" s="152">
        <v>0.14800158511</v>
      </c>
      <c r="U1186" s="152">
        <v>7.2657907540999993</v>
      </c>
      <c r="V1186" s="152">
        <v>4.9394612196000001</v>
      </c>
      <c r="W1186" s="152">
        <v>1.1348511984</v>
      </c>
      <c r="X1186" s="152">
        <v>1.6642647974</v>
      </c>
      <c r="Y1186" s="152">
        <v>0.35286794398999999</v>
      </c>
      <c r="Z1186" s="152">
        <v>0.18647393715999999</v>
      </c>
      <c r="AA1186" s="152">
        <v>0.20626219702000001</v>
      </c>
      <c r="AB1186" s="175">
        <v>0.17020787863</v>
      </c>
      <c r="AC1186" s="174">
        <v>8.8343569363000002E-2</v>
      </c>
      <c r="AD1186" s="152">
        <v>-0.20335349884999998</v>
      </c>
      <c r="AE1186" s="152">
        <v>-0.47436852861000001</v>
      </c>
      <c r="AF1186" s="178">
        <v>1002.0057452999999</v>
      </c>
      <c r="AG1186" s="177">
        <v>26157.5818</v>
      </c>
      <c r="AH1186" s="177">
        <v>-708.78530000000001</v>
      </c>
      <c r="AI1186" s="127">
        <v>0</v>
      </c>
      <c r="AJ1186" s="127">
        <v>0</v>
      </c>
      <c r="AK1186" s="127">
        <v>0</v>
      </c>
    </row>
    <row r="1187" spans="1:37" ht="14.65" customHeight="1" x14ac:dyDescent="0.25">
      <c r="A1187" s="39"/>
      <c r="B1187" s="128">
        <v>36498670000127</v>
      </c>
      <c r="C1187" s="124" t="s">
        <v>8927</v>
      </c>
      <c r="D1187" s="121" t="s">
        <v>3266</v>
      </c>
      <c r="E1187" s="125" t="s">
        <v>8928</v>
      </c>
      <c r="F1187" s="125" t="s">
        <v>160</v>
      </c>
      <c r="G1187" s="125" t="s">
        <v>3324</v>
      </c>
      <c r="H1187" s="126">
        <v>500</v>
      </c>
      <c r="I1187" s="126">
        <v>100</v>
      </c>
      <c r="J1187" s="126">
        <v>100</v>
      </c>
      <c r="K1187" s="125" t="s">
        <v>211</v>
      </c>
      <c r="L1187" s="125" t="s">
        <v>212</v>
      </c>
      <c r="M1187" s="152">
        <v>2.5000000000000001E-3</v>
      </c>
      <c r="N1187" s="127" t="s">
        <v>44</v>
      </c>
      <c r="O1187" s="154">
        <v>43907</v>
      </c>
      <c r="P1187" s="152">
        <v>1.0902239389999999E-2</v>
      </c>
      <c r="Q1187" s="152">
        <v>4.4008737882999999E-2</v>
      </c>
      <c r="R1187" s="152">
        <v>0.12437306244</v>
      </c>
      <c r="S1187" s="152">
        <v>0.28617741256000001</v>
      </c>
      <c r="T1187" s="152">
        <v>0.44944366996000001</v>
      </c>
      <c r="U1187" s="152">
        <v>1.0325281291999999</v>
      </c>
      <c r="V1187" s="152">
        <v>1.0788073257999999</v>
      </c>
      <c r="W1187" s="152">
        <v>1.085051046</v>
      </c>
      <c r="X1187" s="152">
        <v>1.1360634042</v>
      </c>
      <c r="Y1187" s="152">
        <v>1.0715713864</v>
      </c>
      <c r="Z1187" s="152">
        <v>1.8036777106999998E-3</v>
      </c>
      <c r="AA1187" s="152">
        <v>3.3031532125000003E-3</v>
      </c>
      <c r="AB1187" s="175">
        <v>4.9712402121999997</v>
      </c>
      <c r="AC1187" s="174">
        <v>4.7783724315000002</v>
      </c>
      <c r="AD1187" s="152">
        <v>-3.8150549472000002E-4</v>
      </c>
      <c r="AE1187" s="152">
        <v>-2.2248355183999997E-3</v>
      </c>
      <c r="AF1187" s="178">
        <v>1.6605433999999999</v>
      </c>
      <c r="AG1187" s="177">
        <v>4929406.1293000001</v>
      </c>
      <c r="AH1187" s="177">
        <v>-411852.16671000002</v>
      </c>
      <c r="AI1187" s="127">
        <v>0.25598564493000003</v>
      </c>
      <c r="AJ1187" s="127">
        <v>0.41456915997000005</v>
      </c>
      <c r="AK1187" s="127">
        <v>0</v>
      </c>
    </row>
    <row r="1188" spans="1:37" ht="14.65" customHeight="1" x14ac:dyDescent="0.25">
      <c r="A1188" s="39"/>
      <c r="B1188" s="128">
        <v>43917493000131</v>
      </c>
      <c r="C1188" s="124" t="s">
        <v>8929</v>
      </c>
      <c r="D1188" s="121"/>
      <c r="E1188" s="125" t="s">
        <v>8928</v>
      </c>
      <c r="F1188" s="125" t="s">
        <v>160</v>
      </c>
      <c r="G1188" s="125" t="s">
        <v>3324</v>
      </c>
      <c r="H1188" s="126">
        <v>500</v>
      </c>
      <c r="I1188" s="126">
        <v>100</v>
      </c>
      <c r="J1188" s="126">
        <v>100</v>
      </c>
      <c r="K1188" s="125" t="s">
        <v>7743</v>
      </c>
      <c r="L1188" s="125" t="s">
        <v>7764</v>
      </c>
      <c r="M1188" s="152">
        <v>5.0000000000000001E-3</v>
      </c>
      <c r="N1188" s="127" t="s">
        <v>44</v>
      </c>
      <c r="O1188" s="154">
        <v>44498</v>
      </c>
      <c r="P1188" s="152">
        <v>1.2138077947000002E-2</v>
      </c>
      <c r="Q1188" s="152">
        <v>4.5499531316E-2</v>
      </c>
      <c r="R1188" s="152">
        <v>0.13189958327999998</v>
      </c>
      <c r="S1188" s="152">
        <v>0.28810556506000001</v>
      </c>
      <c r="T1188" s="152">
        <v>0.43758548353999999</v>
      </c>
      <c r="U1188" s="152">
        <v>1.149571796</v>
      </c>
      <c r="V1188" s="152">
        <v>1.1153518611</v>
      </c>
      <c r="W1188" s="152">
        <v>1.1507136513</v>
      </c>
      <c r="X1188" s="152">
        <v>1.1437177592000001</v>
      </c>
      <c r="Y1188" s="152">
        <v>1.0432988928</v>
      </c>
      <c r="Z1188" s="152">
        <v>7.4191813466999998E-3</v>
      </c>
      <c r="AA1188" s="152">
        <v>9.4790883656999999E-3</v>
      </c>
      <c r="AB1188" s="175">
        <v>2.0954235154999998</v>
      </c>
      <c r="AC1188" s="174">
        <v>0.74434337781000004</v>
      </c>
      <c r="AD1188" s="152">
        <v>-2.0225252504999999E-3</v>
      </c>
      <c r="AE1188" s="152">
        <v>-1.6529429474999999E-2</v>
      </c>
      <c r="AF1188" s="178">
        <v>1.5226835000000001</v>
      </c>
      <c r="AG1188" s="177">
        <v>597751.59417000005</v>
      </c>
      <c r="AH1188" s="177">
        <v>145636.32892999999</v>
      </c>
      <c r="AI1188" s="127">
        <v>0.39906394230999997</v>
      </c>
      <c r="AJ1188" s="127">
        <v>0.3699562528</v>
      </c>
      <c r="AK1188" s="127">
        <v>0</v>
      </c>
    </row>
    <row r="1189" spans="1:37" ht="14.65" customHeight="1" x14ac:dyDescent="0.25">
      <c r="A1189" s="39"/>
      <c r="B1189" s="128">
        <v>48969198000142</v>
      </c>
      <c r="C1189" s="124" t="s">
        <v>8930</v>
      </c>
      <c r="D1189" s="121"/>
      <c r="E1189" s="125" t="s">
        <v>8928</v>
      </c>
      <c r="F1189" s="125" t="s">
        <v>160</v>
      </c>
      <c r="G1189" s="125" t="s">
        <v>3305</v>
      </c>
      <c r="H1189" s="126">
        <v>500</v>
      </c>
      <c r="I1189" s="126">
        <v>100</v>
      </c>
      <c r="J1189" s="126">
        <v>500</v>
      </c>
      <c r="K1189" s="125" t="s">
        <v>210</v>
      </c>
      <c r="L1189" s="125" t="s">
        <v>3312</v>
      </c>
      <c r="M1189" s="152">
        <v>6.9999999999999993E-3</v>
      </c>
      <c r="N1189" s="127" t="s">
        <v>44</v>
      </c>
      <c r="O1189" s="154">
        <v>44925</v>
      </c>
      <c r="P1189" s="152">
        <v>2.6090028160999999E-2</v>
      </c>
      <c r="Q1189" s="152">
        <v>6.6829894888999999E-2</v>
      </c>
      <c r="R1189" s="152">
        <v>8.0822841624000011E-2</v>
      </c>
      <c r="S1189" s="152">
        <v>0.27795808896000002</v>
      </c>
      <c r="T1189" s="152" t="s">
        <v>44</v>
      </c>
      <c r="U1189" s="152">
        <v>2.4709316137999999</v>
      </c>
      <c r="V1189" s="152">
        <v>1.6382333067999999</v>
      </c>
      <c r="W1189" s="152">
        <v>0.70511175914999991</v>
      </c>
      <c r="X1189" s="152">
        <v>1.1034344393</v>
      </c>
      <c r="Y1189" s="152" t="s">
        <v>44</v>
      </c>
      <c r="Z1189" s="152">
        <v>4.9420990642E-2</v>
      </c>
      <c r="AA1189" s="152">
        <v>3.8177454553999998E-2</v>
      </c>
      <c r="AB1189" s="175">
        <v>-0.59249141385000004</v>
      </c>
      <c r="AC1189" s="174">
        <v>5.7700059244999997E-2</v>
      </c>
      <c r="AD1189" s="152">
        <v>-4.6344152733999999E-2</v>
      </c>
      <c r="AE1189" s="152">
        <v>-4.6344152733999999E-2</v>
      </c>
      <c r="AF1189" s="178">
        <v>1.3089063999999999</v>
      </c>
      <c r="AG1189" s="177">
        <v>133518.73989</v>
      </c>
      <c r="AH1189" s="177">
        <v>-133367.22224999999</v>
      </c>
      <c r="AI1189" s="127">
        <v>0.90267039600999999</v>
      </c>
      <c r="AJ1189" s="127">
        <v>0</v>
      </c>
      <c r="AK1189" s="127">
        <v>0</v>
      </c>
    </row>
    <row r="1190" spans="1:37" ht="14.65" customHeight="1" x14ac:dyDescent="0.25">
      <c r="A1190" s="39"/>
      <c r="B1190" s="128">
        <v>39846732000132</v>
      </c>
      <c r="C1190" s="124" t="s">
        <v>8931</v>
      </c>
      <c r="D1190" s="121"/>
      <c r="E1190" s="125" t="s">
        <v>8932</v>
      </c>
      <c r="F1190" s="125" t="s">
        <v>112</v>
      </c>
      <c r="G1190" s="125" t="s">
        <v>113</v>
      </c>
      <c r="H1190" s="126">
        <v>1000</v>
      </c>
      <c r="I1190" s="126">
        <v>1000</v>
      </c>
      <c r="J1190" s="126">
        <v>1000</v>
      </c>
      <c r="K1190" s="125" t="s">
        <v>210</v>
      </c>
      <c r="L1190" s="125" t="s">
        <v>3314</v>
      </c>
      <c r="M1190" s="152">
        <v>0.01</v>
      </c>
      <c r="N1190" s="127" t="s">
        <v>44</v>
      </c>
      <c r="O1190" s="154">
        <v>44193</v>
      </c>
      <c r="P1190" s="152">
        <v>0.11478351553999999</v>
      </c>
      <c r="Q1190" s="152">
        <v>0.20522755757</v>
      </c>
      <c r="R1190" s="152">
        <v>6.7702100087000006E-2</v>
      </c>
      <c r="S1190" s="152">
        <v>0.23324626145999999</v>
      </c>
      <c r="T1190" s="152">
        <v>8.0512671469000013E-2</v>
      </c>
      <c r="U1190" s="152">
        <v>10.870904989000001</v>
      </c>
      <c r="V1190" s="152">
        <v>5.0308416739000004</v>
      </c>
      <c r="W1190" s="152">
        <v>0.59064425266999998</v>
      </c>
      <c r="X1190" s="152">
        <v>0.92593800275999993</v>
      </c>
      <c r="Y1190" s="152">
        <v>0.19195970654</v>
      </c>
      <c r="Z1190" s="152">
        <v>0.17271292953</v>
      </c>
      <c r="AA1190" s="152">
        <v>0.18911662976999999</v>
      </c>
      <c r="AB1190" s="175">
        <v>-0.16152537637</v>
      </c>
      <c r="AC1190" s="174">
        <v>-0.57876532086999999</v>
      </c>
      <c r="AD1190" s="152">
        <v>-0.19611395775999999</v>
      </c>
      <c r="AE1190" s="152">
        <v>-0.38430171058000001</v>
      </c>
      <c r="AF1190" s="178">
        <v>0.86029359999999999</v>
      </c>
      <c r="AG1190" s="177">
        <v>14570.326160000001</v>
      </c>
      <c r="AH1190" s="177">
        <v>-1012.46493</v>
      </c>
      <c r="AI1190" s="127">
        <v>0</v>
      </c>
      <c r="AJ1190" s="127">
        <v>0</v>
      </c>
      <c r="AK1190" s="127">
        <v>9.6978604995000009E-2</v>
      </c>
    </row>
    <row r="1191" spans="1:37" ht="14.65" customHeight="1" x14ac:dyDescent="0.25">
      <c r="A1191" s="39"/>
      <c r="B1191" s="128">
        <v>55685435000109</v>
      </c>
      <c r="C1191" s="124" t="s">
        <v>8933</v>
      </c>
      <c r="D1191" s="121"/>
      <c r="E1191" s="125" t="s">
        <v>2317</v>
      </c>
      <c r="F1191" s="125" t="s">
        <v>160</v>
      </c>
      <c r="G1191" s="125" t="s">
        <v>3305</v>
      </c>
      <c r="H1191" s="126">
        <v>50000</v>
      </c>
      <c r="I1191" s="126">
        <v>50000</v>
      </c>
      <c r="J1191" s="126">
        <v>25000</v>
      </c>
      <c r="K1191" s="125" t="s">
        <v>8934</v>
      </c>
      <c r="L1191" s="125" t="s">
        <v>7681</v>
      </c>
      <c r="M1191" s="152">
        <v>9.5999999999999992E-3</v>
      </c>
      <c r="N1191" s="127" t="s">
        <v>44</v>
      </c>
      <c r="O1191" s="154">
        <v>45504</v>
      </c>
      <c r="P1191" s="152">
        <v>2.1486756289999999E-2</v>
      </c>
      <c r="Q1191" s="152">
        <v>5.5467591877000004E-2</v>
      </c>
      <c r="R1191" s="152" t="s">
        <v>44</v>
      </c>
      <c r="S1191" s="152" t="s">
        <v>44</v>
      </c>
      <c r="T1191" s="152" t="s">
        <v>44</v>
      </c>
      <c r="U1191" s="152">
        <v>2.0349654306999998</v>
      </c>
      <c r="V1191" s="152">
        <v>1.3597037166000001</v>
      </c>
      <c r="W1191" s="152" t="s">
        <v>44</v>
      </c>
      <c r="X1191" s="152" t="s">
        <v>44</v>
      </c>
      <c r="Y1191" s="152" t="s">
        <v>44</v>
      </c>
      <c r="Z1191" s="152" t="s">
        <v>44</v>
      </c>
      <c r="AA1191" s="152">
        <v>3.9489749118000003E-2</v>
      </c>
      <c r="AB1191" s="175" t="s">
        <v>44</v>
      </c>
      <c r="AC1191" s="174">
        <v>-1.1443901700000001</v>
      </c>
      <c r="AD1191" s="152">
        <v>-2.7153170097000003E-2</v>
      </c>
      <c r="AE1191" s="152">
        <v>-2.7153170097000003E-2</v>
      </c>
      <c r="AF1191" s="178">
        <v>1.049704</v>
      </c>
      <c r="AG1191" s="177">
        <v>158846.8847</v>
      </c>
      <c r="AH1191" s="177">
        <v>24930</v>
      </c>
      <c r="AI1191" s="127">
        <v>0.69799889900000001</v>
      </c>
      <c r="AJ1191" s="127">
        <v>0</v>
      </c>
      <c r="AK1191" s="127">
        <v>0</v>
      </c>
    </row>
    <row r="1192" spans="1:37" ht="14.65" customHeight="1" x14ac:dyDescent="0.25">
      <c r="A1192" s="39"/>
      <c r="B1192" s="128">
        <v>27783868000161</v>
      </c>
      <c r="C1192" s="124" t="s">
        <v>8935</v>
      </c>
      <c r="D1192" s="121" t="s">
        <v>3267</v>
      </c>
      <c r="E1192" s="125" t="s">
        <v>8936</v>
      </c>
      <c r="F1192" s="125" t="s">
        <v>112</v>
      </c>
      <c r="G1192" s="125" t="s">
        <v>5291</v>
      </c>
      <c r="H1192" s="126">
        <v>500</v>
      </c>
      <c r="I1192" s="126">
        <v>500</v>
      </c>
      <c r="J1192" s="126">
        <v>500</v>
      </c>
      <c r="K1192" s="125" t="s">
        <v>210</v>
      </c>
      <c r="L1192" s="125" t="s">
        <v>3314</v>
      </c>
      <c r="M1192" s="152">
        <v>1.7000000000000001E-2</v>
      </c>
      <c r="N1192" s="127" t="s">
        <v>44</v>
      </c>
      <c r="O1192" s="154">
        <v>43007</v>
      </c>
      <c r="P1192" s="152">
        <v>7.1908792370000002E-2</v>
      </c>
      <c r="Q1192" s="152">
        <v>0.14205408730999999</v>
      </c>
      <c r="R1192" s="152">
        <v>5.0208201041000003E-2</v>
      </c>
      <c r="S1192" s="152">
        <v>0.29728033247999996</v>
      </c>
      <c r="T1192" s="152">
        <v>0.27513036935000001</v>
      </c>
      <c r="U1192" s="152">
        <v>6.8103302641000001</v>
      </c>
      <c r="V1192" s="152">
        <v>3.4822400602000001</v>
      </c>
      <c r="W1192" s="152">
        <v>0.43802460105999996</v>
      </c>
      <c r="X1192" s="152">
        <v>1.1801396326</v>
      </c>
      <c r="Y1192" s="152">
        <v>0.65597059438000005</v>
      </c>
      <c r="Z1192" s="152">
        <v>0.17518266840999999</v>
      </c>
      <c r="AA1192" s="152">
        <v>0.24708580211</v>
      </c>
      <c r="AB1192" s="175">
        <v>-0.24849126932999999</v>
      </c>
      <c r="AC1192" s="174">
        <v>0.18124660239000001</v>
      </c>
      <c r="AD1192" s="152">
        <v>-0.17936026815000003</v>
      </c>
      <c r="AE1192" s="152">
        <v>-0.49804499534999996</v>
      </c>
      <c r="AF1192" s="178">
        <v>1.9927374</v>
      </c>
      <c r="AG1192" s="177">
        <v>20336.348440000002</v>
      </c>
      <c r="AH1192" s="177">
        <v>-10608.8835</v>
      </c>
      <c r="AI1192" s="127">
        <v>0</v>
      </c>
      <c r="AJ1192" s="127">
        <v>0</v>
      </c>
      <c r="AK1192" s="127">
        <v>0</v>
      </c>
    </row>
    <row r="1193" spans="1:37" ht="14.65" customHeight="1" x14ac:dyDescent="0.25">
      <c r="A1193" s="39"/>
      <c r="B1193" s="128">
        <v>32041623000107</v>
      </c>
      <c r="C1193" s="124" t="s">
        <v>8937</v>
      </c>
      <c r="D1193" s="121" t="s">
        <v>3274</v>
      </c>
      <c r="E1193" s="125" t="s">
        <v>8936</v>
      </c>
      <c r="F1193" s="125" t="s">
        <v>112</v>
      </c>
      <c r="G1193" s="125" t="s">
        <v>113</v>
      </c>
      <c r="H1193" s="126">
        <v>500</v>
      </c>
      <c r="I1193" s="126">
        <v>100</v>
      </c>
      <c r="J1193" s="126">
        <v>100</v>
      </c>
      <c r="K1193" s="125" t="s">
        <v>210</v>
      </c>
      <c r="L1193" s="125" t="s">
        <v>3314</v>
      </c>
      <c r="M1193" s="152">
        <v>1.7000000000000001E-2</v>
      </c>
      <c r="N1193" s="127" t="s">
        <v>44</v>
      </c>
      <c r="O1193" s="154">
        <v>43462</v>
      </c>
      <c r="P1193" s="152">
        <v>9.3143462886999998E-2</v>
      </c>
      <c r="Q1193" s="152">
        <v>2.6645749130999999E-2</v>
      </c>
      <c r="R1193" s="152">
        <v>-3.2852374689E-2</v>
      </c>
      <c r="S1193" s="152">
        <v>6.4557418057999999E-2</v>
      </c>
      <c r="T1193" s="152">
        <v>0.15079307983000001</v>
      </c>
      <c r="U1193" s="152">
        <v>8.8214211821999999</v>
      </c>
      <c r="V1193" s="152">
        <v>0.65318004437999999</v>
      </c>
      <c r="W1193" s="152">
        <v>-0.28660951834999998</v>
      </c>
      <c r="X1193" s="152">
        <v>0.25627920622</v>
      </c>
      <c r="Y1193" s="152">
        <v>0.35952347404999996</v>
      </c>
      <c r="Z1193" s="152">
        <v>0.20260033169</v>
      </c>
      <c r="AA1193" s="152">
        <v>0.18490819551000001</v>
      </c>
      <c r="AB1193" s="175">
        <v>-0.56729848982999997</v>
      </c>
      <c r="AC1193" s="174">
        <v>1.5464923231000001E-2</v>
      </c>
      <c r="AD1193" s="152">
        <v>-0.22004850224999997</v>
      </c>
      <c r="AE1193" s="152">
        <v>-0.33395335447999996</v>
      </c>
      <c r="AF1193" s="178">
        <v>1.5244442</v>
      </c>
      <c r="AG1193" s="177">
        <v>30025.73387</v>
      </c>
      <c r="AH1193" s="177">
        <v>-6066.8717500000002</v>
      </c>
      <c r="AI1193" s="127">
        <v>0</v>
      </c>
      <c r="AJ1193" s="127">
        <v>0</v>
      </c>
      <c r="AK1193" s="127">
        <v>0.2925284608</v>
      </c>
    </row>
    <row r="1194" spans="1:37" ht="14.65" customHeight="1" x14ac:dyDescent="0.25">
      <c r="A1194" s="39"/>
      <c r="B1194" s="128">
        <v>42888531000102</v>
      </c>
      <c r="C1194" s="124" t="s">
        <v>8938</v>
      </c>
      <c r="D1194" s="121"/>
      <c r="E1194" s="125" t="s">
        <v>8939</v>
      </c>
      <c r="F1194" s="125" t="s">
        <v>112</v>
      </c>
      <c r="G1194" s="125" t="s">
        <v>113</v>
      </c>
      <c r="H1194" s="126">
        <v>5000</v>
      </c>
      <c r="I1194" s="126">
        <v>1000</v>
      </c>
      <c r="J1194" s="126">
        <v>3000</v>
      </c>
      <c r="K1194" s="125" t="s">
        <v>210</v>
      </c>
      <c r="L1194" s="125" t="s">
        <v>3314</v>
      </c>
      <c r="M1194" s="152">
        <v>0.02</v>
      </c>
      <c r="N1194" s="127" t="s">
        <v>44</v>
      </c>
      <c r="O1194" s="154">
        <v>44512</v>
      </c>
      <c r="P1194" s="152">
        <v>7.3538204735000001E-2</v>
      </c>
      <c r="Q1194" s="152">
        <v>0.1754035941</v>
      </c>
      <c r="R1194" s="152">
        <v>0.18170553750999999</v>
      </c>
      <c r="S1194" s="152">
        <v>0.58707376488999996</v>
      </c>
      <c r="T1194" s="152">
        <v>0.58805230616000004</v>
      </c>
      <c r="U1194" s="152">
        <v>6.9646484770999999</v>
      </c>
      <c r="V1194" s="152">
        <v>4.2997525352999997</v>
      </c>
      <c r="W1194" s="152">
        <v>1.5852289851000001</v>
      </c>
      <c r="X1194" s="152">
        <v>2.3305578658999999</v>
      </c>
      <c r="Y1194" s="152">
        <v>1.4020444988</v>
      </c>
      <c r="Z1194" s="152">
        <v>0.16253985903000001</v>
      </c>
      <c r="AA1194" s="152">
        <v>0.17008661690000001</v>
      </c>
      <c r="AB1194" s="175">
        <v>0.45839253160999999</v>
      </c>
      <c r="AC1194" s="174">
        <v>1.7317523312E-2</v>
      </c>
      <c r="AD1194" s="152">
        <v>-0.13249562477999999</v>
      </c>
      <c r="AE1194" s="152">
        <v>-0.23323421609</v>
      </c>
      <c r="AF1194" s="178">
        <v>1.42452713</v>
      </c>
      <c r="AG1194" s="177">
        <v>41713.962729999999</v>
      </c>
      <c r="AH1194" s="177">
        <v>4357.7946000000002</v>
      </c>
      <c r="AI1194" s="127">
        <v>0</v>
      </c>
      <c r="AJ1194" s="127">
        <v>0</v>
      </c>
      <c r="AK1194" s="127">
        <v>-5.0931096764999994E-3</v>
      </c>
    </row>
    <row r="1195" spans="1:37" ht="14.65" customHeight="1" x14ac:dyDescent="0.25">
      <c r="A1195" s="39"/>
      <c r="B1195" s="128">
        <v>41574597000165</v>
      </c>
      <c r="C1195" s="124" t="s">
        <v>8940</v>
      </c>
      <c r="D1195" s="121"/>
      <c r="E1195" s="125" t="s">
        <v>8941</v>
      </c>
      <c r="F1195" s="125" t="s">
        <v>112</v>
      </c>
      <c r="G1195" s="125" t="s">
        <v>113</v>
      </c>
      <c r="H1195" s="126">
        <v>5000</v>
      </c>
      <c r="I1195" s="126">
        <v>1000</v>
      </c>
      <c r="J1195" s="126">
        <v>5000</v>
      </c>
      <c r="K1195" s="125" t="s">
        <v>210</v>
      </c>
      <c r="L1195" s="125" t="s">
        <v>3314</v>
      </c>
      <c r="M1195" s="152">
        <v>1.8700000000000001E-2</v>
      </c>
      <c r="N1195" s="127" t="s">
        <v>44</v>
      </c>
      <c r="O1195" s="154">
        <v>44327</v>
      </c>
      <c r="P1195" s="152">
        <v>0.11506982804</v>
      </c>
      <c r="Q1195" s="152">
        <v>0.20397719276000001</v>
      </c>
      <c r="R1195" s="152">
        <v>1.0428299591000001E-2</v>
      </c>
      <c r="S1195" s="152">
        <v>0.19692685483000003</v>
      </c>
      <c r="T1195" s="152">
        <v>9.3142366367999999E-3</v>
      </c>
      <c r="U1195" s="152">
        <v>10.898021043000002</v>
      </c>
      <c r="V1195" s="152">
        <v>5.000190881</v>
      </c>
      <c r="W1195" s="152">
        <v>9.0978200241000007E-2</v>
      </c>
      <c r="X1195" s="152">
        <v>0.78175769040000009</v>
      </c>
      <c r="Y1195" s="152">
        <v>2.2207164397999999E-2</v>
      </c>
      <c r="Z1195" s="152">
        <v>0.19355633142999998</v>
      </c>
      <c r="AA1195" s="152">
        <v>0.20146167239000001</v>
      </c>
      <c r="AB1195" s="175">
        <v>-0.39667548860000001</v>
      </c>
      <c r="AC1195" s="174">
        <v>-0.59238770954999997</v>
      </c>
      <c r="AD1195" s="152">
        <v>-0.24290184350999999</v>
      </c>
      <c r="AE1195" s="152">
        <v>-0.37184270116000001</v>
      </c>
      <c r="AF1195" s="178">
        <v>0.84859779999999996</v>
      </c>
      <c r="AG1195" s="177">
        <v>95381.564530000003</v>
      </c>
      <c r="AH1195" s="177">
        <v>-8335.38688</v>
      </c>
      <c r="AI1195" s="127">
        <v>0</v>
      </c>
      <c r="AJ1195" s="127">
        <v>0</v>
      </c>
      <c r="AK1195" s="127">
        <v>0.10969576128</v>
      </c>
    </row>
    <row r="1196" spans="1:37" ht="14.65" customHeight="1" x14ac:dyDescent="0.25">
      <c r="A1196" s="39"/>
      <c r="B1196" s="128">
        <v>35645137000188</v>
      </c>
      <c r="C1196" s="124" t="s">
        <v>8942</v>
      </c>
      <c r="D1196" s="121" t="s">
        <v>3266</v>
      </c>
      <c r="E1196" s="125" t="s">
        <v>628</v>
      </c>
      <c r="F1196" s="125" t="s">
        <v>112</v>
      </c>
      <c r="G1196" s="125" t="s">
        <v>113</v>
      </c>
      <c r="H1196" s="126">
        <v>20000</v>
      </c>
      <c r="I1196" s="126">
        <v>5000</v>
      </c>
      <c r="J1196" s="126">
        <v>5000</v>
      </c>
      <c r="K1196" s="125" t="s">
        <v>210</v>
      </c>
      <c r="L1196" s="125" t="s">
        <v>3314</v>
      </c>
      <c r="M1196" s="152">
        <v>1.3650000000000001E-2</v>
      </c>
      <c r="N1196" s="127" t="s">
        <v>8654</v>
      </c>
      <c r="O1196" s="154">
        <v>43889</v>
      </c>
      <c r="P1196" s="152">
        <v>0.13669951560999999</v>
      </c>
      <c r="Q1196" s="152">
        <v>0.26034794475</v>
      </c>
      <c r="R1196" s="152">
        <v>6.2010617172000002E-2</v>
      </c>
      <c r="S1196" s="152">
        <v>0.23717197856</v>
      </c>
      <c r="T1196" s="152">
        <v>0.22507629199000001</v>
      </c>
      <c r="U1196" s="152">
        <v>12.946523193999999</v>
      </c>
      <c r="V1196" s="152">
        <v>6.3820341950000001</v>
      </c>
      <c r="W1196" s="152">
        <v>0.54099081992999998</v>
      </c>
      <c r="X1196" s="152">
        <v>0.94152226393000005</v>
      </c>
      <c r="Y1196" s="152">
        <v>0.53663079576000006</v>
      </c>
      <c r="Z1196" s="152">
        <v>0.19793406097999999</v>
      </c>
      <c r="AA1196" s="152">
        <v>0.25888380266</v>
      </c>
      <c r="AB1196" s="175">
        <v>-0.14440500489999999</v>
      </c>
      <c r="AC1196" s="174">
        <v>-0.15725578069999999</v>
      </c>
      <c r="AD1196" s="152">
        <v>-0.25300277537999999</v>
      </c>
      <c r="AE1196" s="152">
        <v>-0.39811755849000002</v>
      </c>
      <c r="AF1196" s="178">
        <v>1.0672249300000001</v>
      </c>
      <c r="AG1196" s="177">
        <v>80270.826119999998</v>
      </c>
      <c r="AH1196" s="177">
        <v>-184904.62844</v>
      </c>
      <c r="AI1196" s="127">
        <v>0</v>
      </c>
      <c r="AJ1196" s="127">
        <v>0</v>
      </c>
      <c r="AK1196" s="127">
        <v>7.7340848576000001E-2</v>
      </c>
    </row>
    <row r="1197" spans="1:37" ht="14.65" customHeight="1" x14ac:dyDescent="0.25">
      <c r="A1197" s="39"/>
      <c r="B1197" s="128">
        <v>37887412000103</v>
      </c>
      <c r="C1197" s="124" t="s">
        <v>8943</v>
      </c>
      <c r="D1197" s="121"/>
      <c r="E1197" s="125" t="s">
        <v>628</v>
      </c>
      <c r="F1197" s="125" t="s">
        <v>112</v>
      </c>
      <c r="G1197" s="125" t="s">
        <v>113</v>
      </c>
      <c r="H1197" s="126">
        <v>5000</v>
      </c>
      <c r="I1197" s="126">
        <v>5000</v>
      </c>
      <c r="J1197" s="126">
        <v>5000</v>
      </c>
      <c r="K1197" s="125" t="s">
        <v>210</v>
      </c>
      <c r="L1197" s="125" t="s">
        <v>3314</v>
      </c>
      <c r="M1197" s="152">
        <v>1.95E-2</v>
      </c>
      <c r="N1197" s="127" t="s">
        <v>8944</v>
      </c>
      <c r="O1197" s="154">
        <v>44314</v>
      </c>
      <c r="P1197" s="152">
        <v>0.13513651846999999</v>
      </c>
      <c r="Q1197" s="152">
        <v>0.25831628785999999</v>
      </c>
      <c r="R1197" s="152">
        <v>6.0114781616000007E-2</v>
      </c>
      <c r="S1197" s="152">
        <v>0.22367609713</v>
      </c>
      <c r="T1197" s="152">
        <v>0.21076490727</v>
      </c>
      <c r="U1197" s="152">
        <v>12.798495027</v>
      </c>
      <c r="V1197" s="152">
        <v>6.3322312142000001</v>
      </c>
      <c r="W1197" s="152">
        <v>0.52445123883</v>
      </c>
      <c r="X1197" s="152">
        <v>0.88794648774999996</v>
      </c>
      <c r="Y1197" s="152">
        <v>0.50250934430000005</v>
      </c>
      <c r="Z1197" s="152">
        <v>0.19751683307000001</v>
      </c>
      <c r="AA1197" s="152">
        <v>0.18630116854000001</v>
      </c>
      <c r="AB1197" s="175">
        <v>-0.15394494265</v>
      </c>
      <c r="AC1197" s="174">
        <v>-0.50535550700999998</v>
      </c>
      <c r="AD1197" s="152">
        <v>-0.25274868228999997</v>
      </c>
      <c r="AE1197" s="152">
        <v>-0.30567702751999998</v>
      </c>
      <c r="AF1197" s="178">
        <v>4.4759303800000003</v>
      </c>
      <c r="AG1197" s="177">
        <v>39408.658530000001</v>
      </c>
      <c r="AH1197" s="177">
        <v>-6772.7753899999998</v>
      </c>
      <c r="AI1197" s="127">
        <v>0</v>
      </c>
      <c r="AJ1197" s="127">
        <v>0</v>
      </c>
      <c r="AK1197" s="127">
        <v>7.7743295419000005E-2</v>
      </c>
    </row>
    <row r="1198" spans="1:37" ht="14.65" customHeight="1" x14ac:dyDescent="0.25">
      <c r="A1198" s="39"/>
      <c r="B1198" s="128">
        <v>12565159000132</v>
      </c>
      <c r="C1198" s="124" t="s">
        <v>8945</v>
      </c>
      <c r="D1198" s="121" t="s">
        <v>3274</v>
      </c>
      <c r="E1198" s="125" t="s">
        <v>628</v>
      </c>
      <c r="F1198" s="125" t="s">
        <v>112</v>
      </c>
      <c r="G1198" s="125" t="s">
        <v>113</v>
      </c>
      <c r="H1198" s="126">
        <v>20000</v>
      </c>
      <c r="I1198" s="126">
        <v>5000</v>
      </c>
      <c r="J1198" s="126">
        <v>5000</v>
      </c>
      <c r="K1198" s="125" t="s">
        <v>210</v>
      </c>
      <c r="L1198" s="125" t="s">
        <v>3314</v>
      </c>
      <c r="M1198" s="152">
        <v>1.95E-2</v>
      </c>
      <c r="N1198" s="127" t="s">
        <v>7579</v>
      </c>
      <c r="O1198" s="154">
        <v>40515</v>
      </c>
      <c r="P1198" s="152">
        <v>0.13605870664</v>
      </c>
      <c r="Q1198" s="152">
        <v>0.25931603654000002</v>
      </c>
      <c r="R1198" s="152">
        <v>6.1232990344999995E-2</v>
      </c>
      <c r="S1198" s="152">
        <v>0.23493637472000001</v>
      </c>
      <c r="T1198" s="152">
        <v>0.22222740820999998</v>
      </c>
      <c r="U1198" s="152">
        <v>12.885833525999999</v>
      </c>
      <c r="V1198" s="152">
        <v>6.3567385335999997</v>
      </c>
      <c r="W1198" s="152">
        <v>0.53420667564000002</v>
      </c>
      <c r="X1198" s="152">
        <v>0.93264739259999996</v>
      </c>
      <c r="Y1198" s="152">
        <v>0.52983843768000005</v>
      </c>
      <c r="Z1198" s="152">
        <v>0.19779238222000001</v>
      </c>
      <c r="AA1198" s="152">
        <v>0.19145908653999999</v>
      </c>
      <c r="AB1198" s="175">
        <v>-0.14826317487999999</v>
      </c>
      <c r="AC1198" s="174">
        <v>0.17305211341999999</v>
      </c>
      <c r="AD1198" s="152">
        <v>-0.25297672603999999</v>
      </c>
      <c r="AE1198" s="152">
        <v>-0.40834356673</v>
      </c>
      <c r="AF1198" s="178">
        <v>4.51796139</v>
      </c>
      <c r="AG1198" s="177">
        <v>307365.34723000001</v>
      </c>
      <c r="AH1198" s="177">
        <v>-163833.69742000001</v>
      </c>
      <c r="AI1198" s="127">
        <v>0</v>
      </c>
      <c r="AJ1198" s="127">
        <v>0</v>
      </c>
      <c r="AK1198" s="127">
        <v>7.7603642506999998E-2</v>
      </c>
    </row>
    <row r="1199" spans="1:37" ht="14.65" customHeight="1" x14ac:dyDescent="0.25">
      <c r="A1199" s="39"/>
      <c r="B1199" s="128">
        <v>37887733000108</v>
      </c>
      <c r="C1199" s="124" t="s">
        <v>8946</v>
      </c>
      <c r="D1199" s="121"/>
      <c r="E1199" s="125" t="s">
        <v>628</v>
      </c>
      <c r="F1199" s="125" t="s">
        <v>112</v>
      </c>
      <c r="G1199" s="125" t="s">
        <v>113</v>
      </c>
      <c r="H1199" s="126">
        <v>50000</v>
      </c>
      <c r="I1199" s="126">
        <v>5000</v>
      </c>
      <c r="J1199" s="126">
        <v>5000</v>
      </c>
      <c r="K1199" s="125" t="s">
        <v>3269</v>
      </c>
      <c r="L1199" s="125" t="s">
        <v>7631</v>
      </c>
      <c r="M1199" s="152">
        <v>1.3614999999999999E-2</v>
      </c>
      <c r="N1199" s="127" t="s">
        <v>44</v>
      </c>
      <c r="O1199" s="154">
        <v>44222</v>
      </c>
      <c r="P1199" s="152">
        <v>0.12636028449</v>
      </c>
      <c r="Q1199" s="152">
        <v>0.20958551748000001</v>
      </c>
      <c r="R1199" s="152">
        <v>4.8909053984999999E-2</v>
      </c>
      <c r="S1199" s="152">
        <v>0.19512458285000001</v>
      </c>
      <c r="T1199" s="152">
        <v>0.26791325824000001</v>
      </c>
      <c r="U1199" s="152">
        <v>11.967316392000001</v>
      </c>
      <c r="V1199" s="152">
        <v>5.1376704380999998</v>
      </c>
      <c r="W1199" s="152">
        <v>0.42669062854000006</v>
      </c>
      <c r="X1199" s="152">
        <v>0.77460305432999998</v>
      </c>
      <c r="Y1199" s="152">
        <v>0.63876343300999994</v>
      </c>
      <c r="Z1199" s="152">
        <v>0.16397225954</v>
      </c>
      <c r="AA1199" s="152">
        <v>0.14450979759000002</v>
      </c>
      <c r="AB1199" s="175">
        <v>-0.28352074217000001</v>
      </c>
      <c r="AC1199" s="174">
        <v>-0.35819641279999997</v>
      </c>
      <c r="AD1199" s="152">
        <v>-0.22450403050999998</v>
      </c>
      <c r="AE1199" s="152">
        <v>-0.22450403050999998</v>
      </c>
      <c r="AF1199" s="178">
        <v>1.16824157</v>
      </c>
      <c r="AG1199" s="177">
        <v>506871.47126000002</v>
      </c>
      <c r="AH1199" s="177">
        <v>-84227.433959999995</v>
      </c>
      <c r="AI1199" s="127">
        <v>0</v>
      </c>
      <c r="AJ1199" s="127">
        <v>0</v>
      </c>
      <c r="AK1199" s="127">
        <v>6.714710955E-2</v>
      </c>
    </row>
    <row r="1200" spans="1:37" ht="14.65" customHeight="1" x14ac:dyDescent="0.25">
      <c r="A1200" s="39"/>
      <c r="B1200" s="128">
        <v>33497084000170</v>
      </c>
      <c r="C1200" s="124" t="s">
        <v>8947</v>
      </c>
      <c r="D1200" s="121" t="s">
        <v>3274</v>
      </c>
      <c r="E1200" s="125" t="s">
        <v>628</v>
      </c>
      <c r="F1200" s="125" t="s">
        <v>112</v>
      </c>
      <c r="G1200" s="125" t="s">
        <v>113</v>
      </c>
      <c r="H1200" s="126">
        <v>5000</v>
      </c>
      <c r="I1200" s="126">
        <v>5000</v>
      </c>
      <c r="J1200" s="126">
        <v>5000</v>
      </c>
      <c r="K1200" s="125" t="s">
        <v>3269</v>
      </c>
      <c r="L1200" s="125" t="s">
        <v>7631</v>
      </c>
      <c r="M1200" s="152">
        <v>1.9450000000000002E-2</v>
      </c>
      <c r="N1200" s="127" t="s">
        <v>3247</v>
      </c>
      <c r="O1200" s="154">
        <v>43644</v>
      </c>
      <c r="P1200" s="152">
        <v>0.1256572101</v>
      </c>
      <c r="Q1200" s="152">
        <v>0.20898013727999998</v>
      </c>
      <c r="R1200" s="152">
        <v>4.8843306587999999E-2</v>
      </c>
      <c r="S1200" s="152">
        <v>0.19834991042</v>
      </c>
      <c r="T1200" s="152">
        <v>0.27197783919000001</v>
      </c>
      <c r="U1200" s="152">
        <v>11.900729697999999</v>
      </c>
      <c r="V1200" s="152">
        <v>5.1228304625999996</v>
      </c>
      <c r="W1200" s="152">
        <v>0.42611703744000001</v>
      </c>
      <c r="X1200" s="152">
        <v>0.78740691815000008</v>
      </c>
      <c r="Y1200" s="152">
        <v>0.64845427736000005</v>
      </c>
      <c r="Z1200" s="152">
        <v>0.16339580520999999</v>
      </c>
      <c r="AA1200" s="152">
        <v>0.18267548989000001</v>
      </c>
      <c r="AB1200" s="175">
        <v>-0.28544042288999999</v>
      </c>
      <c r="AC1200" s="174">
        <v>0.27017758727000002</v>
      </c>
      <c r="AD1200" s="152">
        <v>-0.22337351723000001</v>
      </c>
      <c r="AE1200" s="152">
        <v>-0.25045650178000001</v>
      </c>
      <c r="AF1200" s="178">
        <v>1.94047635</v>
      </c>
      <c r="AG1200" s="177">
        <v>142270.66446</v>
      </c>
      <c r="AH1200" s="177">
        <v>-55380.408730000003</v>
      </c>
      <c r="AI1200" s="127">
        <v>0</v>
      </c>
      <c r="AJ1200" s="127">
        <v>0</v>
      </c>
      <c r="AK1200" s="127">
        <v>6.7093815803000001E-2</v>
      </c>
    </row>
    <row r="1201" spans="1:37" ht="14.65" customHeight="1" x14ac:dyDescent="0.25">
      <c r="A1201" s="39"/>
      <c r="B1201" s="128">
        <v>53837317000143</v>
      </c>
      <c r="C1201" s="124" t="s">
        <v>8948</v>
      </c>
      <c r="D1201" s="121"/>
      <c r="E1201" s="125" t="s">
        <v>628</v>
      </c>
      <c r="F1201" s="125" t="s">
        <v>112</v>
      </c>
      <c r="G1201" s="125" t="s">
        <v>113</v>
      </c>
      <c r="H1201" s="126" t="s">
        <v>44</v>
      </c>
      <c r="I1201" s="126" t="s">
        <v>44</v>
      </c>
      <c r="J1201" s="126" t="s">
        <v>44</v>
      </c>
      <c r="K1201" s="125" t="s">
        <v>3269</v>
      </c>
      <c r="L1201" s="125" t="s">
        <v>7631</v>
      </c>
      <c r="M1201" s="152">
        <v>1.6449999999999999E-2</v>
      </c>
      <c r="N1201" s="127" t="s">
        <v>44</v>
      </c>
      <c r="O1201" s="154">
        <v>45372</v>
      </c>
      <c r="P1201" s="152">
        <v>0.12682459481</v>
      </c>
      <c r="Q1201" s="152">
        <v>0.21090921422</v>
      </c>
      <c r="R1201" s="152">
        <v>5.1859320091999998E-2</v>
      </c>
      <c r="S1201" s="152" t="s">
        <v>44</v>
      </c>
      <c r="T1201" s="152" t="s">
        <v>44</v>
      </c>
      <c r="U1201" s="152">
        <v>12.011290244</v>
      </c>
      <c r="V1201" s="152">
        <v>5.1701188519000008</v>
      </c>
      <c r="W1201" s="152">
        <v>0.45242923514</v>
      </c>
      <c r="X1201" s="152" t="s">
        <v>44</v>
      </c>
      <c r="Y1201" s="152" t="s">
        <v>44</v>
      </c>
      <c r="Z1201" s="152">
        <v>0.16313843616000001</v>
      </c>
      <c r="AA1201" s="152">
        <v>0.15761646781999999</v>
      </c>
      <c r="AB1201" s="175">
        <v>-0.26925182625999999</v>
      </c>
      <c r="AC1201" s="174">
        <v>-0.59743502193999998</v>
      </c>
      <c r="AD1201" s="152">
        <v>-0.22096759835000002</v>
      </c>
      <c r="AE1201" s="152">
        <v>-0.22096759835000002</v>
      </c>
      <c r="AF1201" s="178">
        <v>0.99665605999999995</v>
      </c>
      <c r="AG1201" s="177">
        <v>42728.73762</v>
      </c>
      <c r="AH1201" s="177">
        <v>-5235.9524899999997</v>
      </c>
      <c r="AI1201" s="127">
        <v>0</v>
      </c>
      <c r="AJ1201" s="127">
        <v>0</v>
      </c>
      <c r="AK1201" s="127">
        <v>6.7188751716E-2</v>
      </c>
    </row>
    <row r="1202" spans="1:37" ht="14.65" customHeight="1" x14ac:dyDescent="0.25">
      <c r="A1202" s="39"/>
      <c r="B1202" s="128">
        <v>44346871000137</v>
      </c>
      <c r="C1202" s="124" t="s">
        <v>8949</v>
      </c>
      <c r="D1202" s="121"/>
      <c r="E1202" s="125" t="s">
        <v>628</v>
      </c>
      <c r="F1202" s="125" t="s">
        <v>112</v>
      </c>
      <c r="G1202" s="125" t="s">
        <v>113</v>
      </c>
      <c r="H1202" s="126">
        <v>5000</v>
      </c>
      <c r="I1202" s="126">
        <v>5000</v>
      </c>
      <c r="J1202" s="126">
        <v>5000</v>
      </c>
      <c r="K1202" s="125" t="s">
        <v>3269</v>
      </c>
      <c r="L1202" s="125" t="s">
        <v>7631</v>
      </c>
      <c r="M1202" s="152">
        <v>1.3614999999999999E-2</v>
      </c>
      <c r="N1202" s="127" t="s">
        <v>44</v>
      </c>
      <c r="O1202" s="154">
        <v>44720</v>
      </c>
      <c r="P1202" s="152">
        <v>0.12508775447000001</v>
      </c>
      <c r="Q1202" s="152">
        <v>0.20708634526</v>
      </c>
      <c r="R1202" s="152">
        <v>4.6523521832999994E-2</v>
      </c>
      <c r="S1202" s="152">
        <v>0.18859355955000001</v>
      </c>
      <c r="T1202" s="152" t="s">
        <v>44</v>
      </c>
      <c r="U1202" s="152">
        <v>11.846797755000001</v>
      </c>
      <c r="V1202" s="152">
        <v>5.0764070293999994</v>
      </c>
      <c r="W1202" s="152">
        <v>0.40587885382000005</v>
      </c>
      <c r="X1202" s="152">
        <v>0.74867628218999993</v>
      </c>
      <c r="Y1202" s="152" t="s">
        <v>44</v>
      </c>
      <c r="Z1202" s="152">
        <v>0.16284318782999999</v>
      </c>
      <c r="AA1202" s="152">
        <v>0.13590810846000001</v>
      </c>
      <c r="AB1202" s="175">
        <v>-0.29996891005999998</v>
      </c>
      <c r="AC1202" s="174">
        <v>-0.21591289442</v>
      </c>
      <c r="AD1202" s="152">
        <v>-0.22323870758000003</v>
      </c>
      <c r="AE1202" s="152">
        <v>-0.22323870758000003</v>
      </c>
      <c r="AF1202" s="178">
        <v>1.25221322</v>
      </c>
      <c r="AG1202" s="177">
        <v>87391.385299999994</v>
      </c>
      <c r="AH1202" s="177">
        <v>-19147.81021</v>
      </c>
      <c r="AI1202" s="127">
        <v>0</v>
      </c>
      <c r="AJ1202" s="127">
        <v>0</v>
      </c>
      <c r="AK1202" s="127">
        <v>6.7200148237999996E-2</v>
      </c>
    </row>
    <row r="1203" spans="1:37" ht="14.65" customHeight="1" x14ac:dyDescent="0.25">
      <c r="A1203" s="39"/>
      <c r="B1203" s="128">
        <v>32068007000131</v>
      </c>
      <c r="C1203" s="124" t="s">
        <v>8950</v>
      </c>
      <c r="D1203" s="121" t="s">
        <v>3274</v>
      </c>
      <c r="E1203" s="125" t="s">
        <v>628</v>
      </c>
      <c r="F1203" s="125" t="s">
        <v>112</v>
      </c>
      <c r="G1203" s="125" t="s">
        <v>113</v>
      </c>
      <c r="H1203" s="126">
        <v>50000</v>
      </c>
      <c r="I1203" s="126">
        <v>5000</v>
      </c>
      <c r="J1203" s="126">
        <v>5000</v>
      </c>
      <c r="K1203" s="125" t="s">
        <v>3269</v>
      </c>
      <c r="L1203" s="125" t="s">
        <v>7631</v>
      </c>
      <c r="M1203" s="152">
        <v>1.9450000000000002E-2</v>
      </c>
      <c r="N1203" s="127" t="s">
        <v>8951</v>
      </c>
      <c r="O1203" s="154">
        <v>43454</v>
      </c>
      <c r="P1203" s="152">
        <v>0.12681124464999999</v>
      </c>
      <c r="Q1203" s="152">
        <v>0.21000279703999999</v>
      </c>
      <c r="R1203" s="152">
        <v>4.9259914172999998E-2</v>
      </c>
      <c r="S1203" s="152">
        <v>0.20176944083999998</v>
      </c>
      <c r="T1203" s="152">
        <v>0.27604594148</v>
      </c>
      <c r="U1203" s="152">
        <v>12.010025879000001</v>
      </c>
      <c r="V1203" s="152">
        <v>5.1478994123999993</v>
      </c>
      <c r="W1203" s="152">
        <v>0.42975159051</v>
      </c>
      <c r="X1203" s="152">
        <v>0.80098172594000006</v>
      </c>
      <c r="Y1203" s="152">
        <v>0.65815351733000005</v>
      </c>
      <c r="Z1203" s="152">
        <v>0.16407688408999999</v>
      </c>
      <c r="AA1203" s="152">
        <v>0.17556153656999998</v>
      </c>
      <c r="AB1203" s="175">
        <v>-0.28128327993000002</v>
      </c>
      <c r="AC1203" s="174">
        <v>0.41383102707000002</v>
      </c>
      <c r="AD1203" s="152">
        <v>-0.22456249720999999</v>
      </c>
      <c r="AE1203" s="152">
        <v>-0.24710956383999999</v>
      </c>
      <c r="AF1203" s="178">
        <v>2.3568536</v>
      </c>
      <c r="AG1203" s="177">
        <v>239757.05179999999</v>
      </c>
      <c r="AH1203" s="177">
        <v>-56895.574549999998</v>
      </c>
      <c r="AI1203" s="127">
        <v>0</v>
      </c>
      <c r="AJ1203" s="127">
        <v>0</v>
      </c>
      <c r="AK1203" s="127">
        <v>6.7159921373999995E-2</v>
      </c>
    </row>
    <row r="1204" spans="1:37" ht="14.65" customHeight="1" x14ac:dyDescent="0.25">
      <c r="A1204" s="39"/>
      <c r="B1204" s="128">
        <v>40265128000100</v>
      </c>
      <c r="C1204" s="124" t="s">
        <v>8952</v>
      </c>
      <c r="D1204" s="121"/>
      <c r="E1204" s="125" t="s">
        <v>8406</v>
      </c>
      <c r="F1204" s="125" t="s">
        <v>112</v>
      </c>
      <c r="G1204" s="125" t="s">
        <v>113</v>
      </c>
      <c r="H1204" s="126">
        <v>5000</v>
      </c>
      <c r="I1204" s="126">
        <v>5000</v>
      </c>
      <c r="J1204" s="126">
        <v>5000</v>
      </c>
      <c r="K1204" s="125" t="s">
        <v>3269</v>
      </c>
      <c r="L1204" s="125" t="s">
        <v>7631</v>
      </c>
      <c r="M1204" s="152">
        <v>5.8349999999999999E-3</v>
      </c>
      <c r="N1204" s="127" t="s">
        <v>44</v>
      </c>
      <c r="O1204" s="154">
        <v>44252</v>
      </c>
      <c r="P1204" s="152">
        <v>0.12007215349999999</v>
      </c>
      <c r="Q1204" s="152">
        <v>0.20141371731999999</v>
      </c>
      <c r="R1204" s="152">
        <v>4.5072061628000003E-2</v>
      </c>
      <c r="S1204" s="152">
        <v>0.18803049596000002</v>
      </c>
      <c r="T1204" s="152">
        <v>0.26035132699999997</v>
      </c>
      <c r="U1204" s="152">
        <v>11.371780750999999</v>
      </c>
      <c r="V1204" s="152">
        <v>4.9373511766</v>
      </c>
      <c r="W1204" s="152">
        <v>0.39321607635</v>
      </c>
      <c r="X1204" s="152">
        <v>0.74644103959999997</v>
      </c>
      <c r="Y1204" s="152">
        <v>0.62073414552000006</v>
      </c>
      <c r="Z1204" s="152">
        <v>0.15916630005999999</v>
      </c>
      <c r="AA1204" s="152">
        <v>0.14034470709000002</v>
      </c>
      <c r="AB1204" s="175">
        <v>-0.31876678213999998</v>
      </c>
      <c r="AC1204" s="174">
        <v>-0.35910794876000002</v>
      </c>
      <c r="AD1204" s="152">
        <v>-0.21979380476999999</v>
      </c>
      <c r="AE1204" s="152">
        <v>-0.21979380476999999</v>
      </c>
      <c r="AF1204" s="178">
        <v>1.1823288999999999</v>
      </c>
      <c r="AG1204" s="177">
        <v>99285.031419999999</v>
      </c>
      <c r="AH1204" s="177">
        <v>-13432.072560000001</v>
      </c>
      <c r="AI1204" s="127">
        <v>0</v>
      </c>
      <c r="AJ1204" s="127">
        <v>0</v>
      </c>
      <c r="AK1204" s="127">
        <v>6.4698929172E-2</v>
      </c>
    </row>
    <row r="1205" spans="1:37" ht="14.65" customHeight="1" x14ac:dyDescent="0.25">
      <c r="A1205" s="39"/>
      <c r="B1205" s="128">
        <v>44479964000130</v>
      </c>
      <c r="C1205" s="124" t="s">
        <v>8953</v>
      </c>
      <c r="D1205" s="121"/>
      <c r="E1205" s="125" t="s">
        <v>628</v>
      </c>
      <c r="F1205" s="125" t="s">
        <v>112</v>
      </c>
      <c r="G1205" s="125" t="s">
        <v>113</v>
      </c>
      <c r="H1205" s="126">
        <v>50000</v>
      </c>
      <c r="I1205" s="126">
        <v>5000</v>
      </c>
      <c r="J1205" s="126">
        <v>5000</v>
      </c>
      <c r="K1205" s="125" t="s">
        <v>3269</v>
      </c>
      <c r="L1205" s="125" t="s">
        <v>7631</v>
      </c>
      <c r="M1205" s="152">
        <v>1.6532000000000002E-2</v>
      </c>
      <c r="N1205" s="127" t="s">
        <v>44</v>
      </c>
      <c r="O1205" s="154">
        <v>44742</v>
      </c>
      <c r="P1205" s="152">
        <v>0.12653115028</v>
      </c>
      <c r="Q1205" s="152">
        <v>0.20986550027</v>
      </c>
      <c r="R1205" s="152">
        <v>4.9318493334999998E-2</v>
      </c>
      <c r="S1205" s="152">
        <v>0.19419432167</v>
      </c>
      <c r="T1205" s="152" t="s">
        <v>44</v>
      </c>
      <c r="U1205" s="152">
        <v>11.983498730999999</v>
      </c>
      <c r="V1205" s="152">
        <v>5.1445337906999997</v>
      </c>
      <c r="W1205" s="152">
        <v>0.43026264474999998</v>
      </c>
      <c r="X1205" s="152">
        <v>0.77091011548999999</v>
      </c>
      <c r="Y1205" s="152" t="s">
        <v>44</v>
      </c>
      <c r="Z1205" s="152">
        <v>0.16389490983999999</v>
      </c>
      <c r="AA1205" s="152">
        <v>0.13827499237999999</v>
      </c>
      <c r="AB1205" s="175">
        <v>-0.28144393932</v>
      </c>
      <c r="AC1205" s="174">
        <v>-2.2400562940999999E-2</v>
      </c>
      <c r="AD1205" s="152">
        <v>-0.22386008351</v>
      </c>
      <c r="AE1205" s="152">
        <v>-0.22386008351</v>
      </c>
      <c r="AF1205" s="178">
        <v>2.3394600300000001</v>
      </c>
      <c r="AG1205" s="177">
        <v>108919.35741</v>
      </c>
      <c r="AH1205" s="177">
        <v>-13736.783439999999</v>
      </c>
      <c r="AI1205" s="127">
        <v>0</v>
      </c>
      <c r="AJ1205" s="127">
        <v>0</v>
      </c>
      <c r="AK1205" s="127">
        <v>6.7175577047999993E-2</v>
      </c>
    </row>
    <row r="1206" spans="1:37" ht="14.65" customHeight="1" x14ac:dyDescent="0.25">
      <c r="A1206" s="39"/>
      <c r="B1206" s="128">
        <v>35939822000117</v>
      </c>
      <c r="C1206" s="124" t="s">
        <v>8954</v>
      </c>
      <c r="D1206" s="121"/>
      <c r="E1206" s="125" t="s">
        <v>628</v>
      </c>
      <c r="F1206" s="125" t="s">
        <v>112</v>
      </c>
      <c r="G1206" s="125" t="s">
        <v>113</v>
      </c>
      <c r="H1206" s="126">
        <v>50000</v>
      </c>
      <c r="I1206" s="126">
        <v>5000</v>
      </c>
      <c r="J1206" s="126">
        <v>5000</v>
      </c>
      <c r="K1206" s="125" t="s">
        <v>3269</v>
      </c>
      <c r="L1206" s="125" t="s">
        <v>7631</v>
      </c>
      <c r="M1206" s="152">
        <v>1.9450000000000002E-2</v>
      </c>
      <c r="N1206" s="127" t="s">
        <v>44</v>
      </c>
      <c r="O1206" s="154">
        <v>44007</v>
      </c>
      <c r="P1206" s="152">
        <v>0.12658381940999999</v>
      </c>
      <c r="Q1206" s="152">
        <v>0.209725468</v>
      </c>
      <c r="R1206" s="152">
        <v>4.8936676460000002E-2</v>
      </c>
      <c r="S1206" s="152">
        <v>0.19697052084</v>
      </c>
      <c r="T1206" s="152">
        <v>0.27006743052999999</v>
      </c>
      <c r="U1206" s="152">
        <v>11.988486913999999</v>
      </c>
      <c r="V1206" s="152">
        <v>5.1411011123000003</v>
      </c>
      <c r="W1206" s="152">
        <v>0.42693161154999998</v>
      </c>
      <c r="X1206" s="152">
        <v>0.78193103517999996</v>
      </c>
      <c r="Y1206" s="152">
        <v>0.64389944791999998</v>
      </c>
      <c r="Z1206" s="152">
        <v>0.16398340801</v>
      </c>
      <c r="AA1206" s="152">
        <v>0.14497258828000001</v>
      </c>
      <c r="AB1206" s="175">
        <v>-0.28333602590000001</v>
      </c>
      <c r="AC1206" s="174">
        <v>-1.9600827883999999E-2</v>
      </c>
      <c r="AD1206" s="152">
        <v>-0.22436919028999999</v>
      </c>
      <c r="AE1206" s="152">
        <v>-0.22436919028999999</v>
      </c>
      <c r="AF1206" s="178">
        <v>1.4499938699999999</v>
      </c>
      <c r="AG1206" s="177">
        <v>52431.95336</v>
      </c>
      <c r="AH1206" s="177">
        <v>-16571.096979999998</v>
      </c>
      <c r="AI1206" s="127">
        <v>0</v>
      </c>
      <c r="AJ1206" s="127">
        <v>0</v>
      </c>
      <c r="AK1206" s="127">
        <v>6.7195010796000001E-2</v>
      </c>
    </row>
    <row r="1207" spans="1:37" ht="14.65" customHeight="1" x14ac:dyDescent="0.25">
      <c r="A1207" s="39"/>
      <c r="B1207" s="128">
        <v>50150092000164</v>
      </c>
      <c r="C1207" s="124" t="s">
        <v>8955</v>
      </c>
      <c r="D1207" s="121"/>
      <c r="E1207" s="125" t="s">
        <v>628</v>
      </c>
      <c r="F1207" s="125" t="s">
        <v>112</v>
      </c>
      <c r="G1207" s="125" t="s">
        <v>113</v>
      </c>
      <c r="H1207" s="126">
        <v>50000</v>
      </c>
      <c r="I1207" s="126">
        <v>5000</v>
      </c>
      <c r="J1207" s="126">
        <v>5000</v>
      </c>
      <c r="K1207" s="125" t="s">
        <v>3269</v>
      </c>
      <c r="L1207" s="125" t="s">
        <v>7631</v>
      </c>
      <c r="M1207" s="152">
        <v>1.9450000000000002E-2</v>
      </c>
      <c r="N1207" s="127" t="s">
        <v>44</v>
      </c>
      <c r="O1207" s="154">
        <v>45048</v>
      </c>
      <c r="P1207" s="152">
        <v>0.12493749021999999</v>
      </c>
      <c r="Q1207" s="152">
        <v>0.20811580689</v>
      </c>
      <c r="R1207" s="152">
        <v>4.3619131432999995E-2</v>
      </c>
      <c r="S1207" s="152" t="s">
        <v>44</v>
      </c>
      <c r="T1207" s="152" t="s">
        <v>44</v>
      </c>
      <c r="U1207" s="152">
        <v>11.832566543</v>
      </c>
      <c r="V1207" s="152">
        <v>5.1016427166999998</v>
      </c>
      <c r="W1207" s="152">
        <v>0.38054047444</v>
      </c>
      <c r="X1207" s="152" t="s">
        <v>44</v>
      </c>
      <c r="Y1207" s="152" t="s">
        <v>44</v>
      </c>
      <c r="Z1207" s="152">
        <v>0.16173494427000001</v>
      </c>
      <c r="AA1207" s="152">
        <v>0.13499327784000001</v>
      </c>
      <c r="AB1207" s="175">
        <v>-0.31947373639999999</v>
      </c>
      <c r="AC1207" s="174">
        <v>-0.13588688136999999</v>
      </c>
      <c r="AD1207" s="152">
        <v>-0.21899555676999999</v>
      </c>
      <c r="AE1207" s="152">
        <v>-0.21899555676999999</v>
      </c>
      <c r="AF1207" s="178">
        <v>1.18444134</v>
      </c>
      <c r="AG1207" s="177">
        <v>21045.5674</v>
      </c>
      <c r="AH1207" s="177">
        <v>-912.79643999999996</v>
      </c>
      <c r="AI1207" s="127">
        <v>0</v>
      </c>
      <c r="AJ1207" s="127">
        <v>0</v>
      </c>
      <c r="AK1207" s="127">
        <v>6.7276826893999997E-2</v>
      </c>
    </row>
    <row r="1208" spans="1:37" ht="14.65" customHeight="1" x14ac:dyDescent="0.25">
      <c r="A1208" s="39"/>
      <c r="B1208" s="128">
        <v>39959914000110</v>
      </c>
      <c r="C1208" s="124" t="s">
        <v>8956</v>
      </c>
      <c r="D1208" s="121"/>
      <c r="E1208" s="125" t="s">
        <v>628</v>
      </c>
      <c r="F1208" s="125" t="s">
        <v>112</v>
      </c>
      <c r="G1208" s="125" t="s">
        <v>113</v>
      </c>
      <c r="H1208" s="126">
        <v>5000</v>
      </c>
      <c r="I1208" s="126">
        <v>5000</v>
      </c>
      <c r="J1208" s="126">
        <v>5000</v>
      </c>
      <c r="K1208" s="125" t="s">
        <v>3269</v>
      </c>
      <c r="L1208" s="125" t="s">
        <v>7631</v>
      </c>
      <c r="M1208" s="152">
        <v>1.3614999999999999E-2</v>
      </c>
      <c r="N1208" s="127" t="s">
        <v>44</v>
      </c>
      <c r="O1208" s="154">
        <v>44252</v>
      </c>
      <c r="P1208" s="152">
        <v>0.12384017420999999</v>
      </c>
      <c r="Q1208" s="152">
        <v>0.20688644785000002</v>
      </c>
      <c r="R1208" s="152">
        <v>4.6454721629000002E-2</v>
      </c>
      <c r="S1208" s="152">
        <v>0.19060255112999999</v>
      </c>
      <c r="T1208" s="152">
        <v>0.26282801809</v>
      </c>
      <c r="U1208" s="152">
        <v>11.728642056000002</v>
      </c>
      <c r="V1208" s="152">
        <v>5.0715068481999994</v>
      </c>
      <c r="W1208" s="152">
        <v>0.40527862953000005</v>
      </c>
      <c r="X1208" s="152">
        <v>0.75665155107999993</v>
      </c>
      <c r="Y1208" s="152">
        <v>0.62663911532999994</v>
      </c>
      <c r="Z1208" s="152">
        <v>0.16283618151999998</v>
      </c>
      <c r="AA1208" s="152">
        <v>0.14240834342</v>
      </c>
      <c r="AB1208" s="175">
        <v>-0.30036732120999998</v>
      </c>
      <c r="AC1208" s="174">
        <v>-0.34830828385000001</v>
      </c>
      <c r="AD1208" s="152">
        <v>-0.22324105788000001</v>
      </c>
      <c r="AE1208" s="152">
        <v>-0.22324105788000001</v>
      </c>
      <c r="AF1208" s="178">
        <v>1.18500585</v>
      </c>
      <c r="AG1208" s="177">
        <v>164801.77720000001</v>
      </c>
      <c r="AH1208" s="177">
        <v>-59541.620190000001</v>
      </c>
      <c r="AI1208" s="127">
        <v>0</v>
      </c>
      <c r="AJ1208" s="127">
        <v>0</v>
      </c>
      <c r="AK1208" s="127">
        <v>6.7206128064999995E-2</v>
      </c>
    </row>
    <row r="1209" spans="1:37" ht="14.65" customHeight="1" x14ac:dyDescent="0.25">
      <c r="A1209" s="39"/>
      <c r="B1209" s="128">
        <v>52270281000104</v>
      </c>
      <c r="C1209" s="124" t="s">
        <v>8957</v>
      </c>
      <c r="D1209" s="121"/>
      <c r="E1209" s="125" t="s">
        <v>628</v>
      </c>
      <c r="F1209" s="125" t="s">
        <v>112</v>
      </c>
      <c r="G1209" s="125" t="s">
        <v>113</v>
      </c>
      <c r="H1209" s="126" t="s">
        <v>44</v>
      </c>
      <c r="I1209" s="126" t="s">
        <v>44</v>
      </c>
      <c r="J1209" s="126" t="s">
        <v>44</v>
      </c>
      <c r="K1209" s="125" t="s">
        <v>3269</v>
      </c>
      <c r="L1209" s="125" t="s">
        <v>7631</v>
      </c>
      <c r="M1209" s="152">
        <v>1.6449999999999999E-2</v>
      </c>
      <c r="N1209" s="127" t="s">
        <v>44</v>
      </c>
      <c r="O1209" s="154">
        <v>45198</v>
      </c>
      <c r="P1209" s="152">
        <v>0.12647340221</v>
      </c>
      <c r="Q1209" s="152">
        <v>0.21055804626999999</v>
      </c>
      <c r="R1209" s="152">
        <v>5.1730525252000004E-2</v>
      </c>
      <c r="S1209" s="152" t="s">
        <v>44</v>
      </c>
      <c r="T1209" s="152" t="s">
        <v>44</v>
      </c>
      <c r="U1209" s="152">
        <v>11.978029532999999</v>
      </c>
      <c r="V1209" s="152">
        <v>5.1615105033999997</v>
      </c>
      <c r="W1209" s="152">
        <v>0.45130560778000001</v>
      </c>
      <c r="X1209" s="152" t="s">
        <v>44</v>
      </c>
      <c r="Y1209" s="152" t="s">
        <v>44</v>
      </c>
      <c r="Z1209" s="152">
        <v>0.16377113679999999</v>
      </c>
      <c r="AA1209" s="152">
        <v>0.14417032463000001</v>
      </c>
      <c r="AB1209" s="175">
        <v>-0.26832069268999997</v>
      </c>
      <c r="AC1209" s="174">
        <v>-0.37974936388000002</v>
      </c>
      <c r="AD1209" s="152">
        <v>-0.22314543035000001</v>
      </c>
      <c r="AE1209" s="152">
        <v>-0.22314543035000001</v>
      </c>
      <c r="AF1209" s="178">
        <v>1.0689783799999999</v>
      </c>
      <c r="AG1209" s="177">
        <v>80657.508759999997</v>
      </c>
      <c r="AH1209" s="177">
        <v>3500</v>
      </c>
      <c r="AI1209" s="127">
        <v>0</v>
      </c>
      <c r="AJ1209" s="127">
        <v>0</v>
      </c>
      <c r="AK1209" s="127">
        <v>6.7197338974000001E-2</v>
      </c>
    </row>
    <row r="1210" spans="1:37" ht="14.65" customHeight="1" x14ac:dyDescent="0.25">
      <c r="A1210" s="39"/>
      <c r="B1210" s="128">
        <v>39959272000159</v>
      </c>
      <c r="C1210" s="124" t="s">
        <v>8958</v>
      </c>
      <c r="D1210" s="121"/>
      <c r="E1210" s="125" t="s">
        <v>628</v>
      </c>
      <c r="F1210" s="125" t="s">
        <v>112</v>
      </c>
      <c r="G1210" s="125" t="s">
        <v>113</v>
      </c>
      <c r="H1210" s="126">
        <v>5000</v>
      </c>
      <c r="I1210" s="126">
        <v>5000</v>
      </c>
      <c r="J1210" s="126">
        <v>5000</v>
      </c>
      <c r="K1210" s="125" t="s">
        <v>3269</v>
      </c>
      <c r="L1210" s="125" t="s">
        <v>7631</v>
      </c>
      <c r="M1210" s="152">
        <v>1.3614999999999999E-2</v>
      </c>
      <c r="N1210" s="127" t="s">
        <v>44</v>
      </c>
      <c r="O1210" s="154">
        <v>44228</v>
      </c>
      <c r="P1210" s="152">
        <v>0.12658849768</v>
      </c>
      <c r="Q1210" s="152">
        <v>0.20967831842999998</v>
      </c>
      <c r="R1210" s="152">
        <v>4.9006864603000001E-2</v>
      </c>
      <c r="S1210" s="152">
        <v>0.19671934652</v>
      </c>
      <c r="T1210" s="152">
        <v>0.26983945826</v>
      </c>
      <c r="U1210" s="152">
        <v>11.988929983</v>
      </c>
      <c r="V1210" s="152">
        <v>5.1399453123000001</v>
      </c>
      <c r="W1210" s="152">
        <v>0.42754394445999999</v>
      </c>
      <c r="X1210" s="152">
        <v>0.78093392656999994</v>
      </c>
      <c r="Y1210" s="152">
        <v>0.64335591248000001</v>
      </c>
      <c r="Z1210" s="152">
        <v>0.16379933196999999</v>
      </c>
      <c r="AA1210" s="152">
        <v>0.14456771351</v>
      </c>
      <c r="AB1210" s="175">
        <v>-0.28343477637999998</v>
      </c>
      <c r="AC1210" s="174">
        <v>-0.35804422754999998</v>
      </c>
      <c r="AD1210" s="152">
        <v>-0.22408366921</v>
      </c>
      <c r="AE1210" s="152">
        <v>-0.22408366921</v>
      </c>
      <c r="AF1210" s="178">
        <v>1.16903851</v>
      </c>
      <c r="AG1210" s="177">
        <v>69725.206829999996</v>
      </c>
      <c r="AH1210" s="177">
        <v>-17623.441180000002</v>
      </c>
      <c r="AI1210" s="127">
        <v>0</v>
      </c>
      <c r="AJ1210" s="127">
        <v>0</v>
      </c>
      <c r="AK1210" s="127">
        <v>6.7171172852999991E-2</v>
      </c>
    </row>
    <row r="1211" spans="1:37" ht="14.65" customHeight="1" x14ac:dyDescent="0.25">
      <c r="A1211" s="39"/>
      <c r="B1211" s="128">
        <v>39959871000172</v>
      </c>
      <c r="C1211" s="124" t="s">
        <v>8959</v>
      </c>
      <c r="D1211" s="121"/>
      <c r="E1211" s="125" t="s">
        <v>628</v>
      </c>
      <c r="F1211" s="125" t="s">
        <v>112</v>
      </c>
      <c r="G1211" s="125" t="s">
        <v>113</v>
      </c>
      <c r="H1211" s="126">
        <v>5000</v>
      </c>
      <c r="I1211" s="126">
        <v>5000</v>
      </c>
      <c r="J1211" s="126">
        <v>5000</v>
      </c>
      <c r="K1211" s="125" t="s">
        <v>3269</v>
      </c>
      <c r="L1211" s="125" t="s">
        <v>7631</v>
      </c>
      <c r="M1211" s="152">
        <v>1.9450000000000002E-2</v>
      </c>
      <c r="N1211" s="127" t="s">
        <v>44</v>
      </c>
      <c r="O1211" s="154">
        <v>44235</v>
      </c>
      <c r="P1211" s="152">
        <v>0.12472958261</v>
      </c>
      <c r="Q1211" s="152">
        <v>0.20779791089999999</v>
      </c>
      <c r="R1211" s="152">
        <v>4.7248986108000005E-2</v>
      </c>
      <c r="S1211" s="152">
        <v>0.19698141207</v>
      </c>
      <c r="T1211" s="152">
        <v>0.26966738991</v>
      </c>
      <c r="U1211" s="152">
        <v>11.812876051</v>
      </c>
      <c r="V1211" s="152">
        <v>5.0938499795999999</v>
      </c>
      <c r="W1211" s="152">
        <v>0.41220792344000001</v>
      </c>
      <c r="X1211" s="152">
        <v>0.78197427101000005</v>
      </c>
      <c r="Y1211" s="152">
        <v>0.64294566413999998</v>
      </c>
      <c r="Z1211" s="152">
        <v>0.16377607379</v>
      </c>
      <c r="AA1211" s="152">
        <v>0.14425787170999999</v>
      </c>
      <c r="AB1211" s="175">
        <v>-0.29330680292</v>
      </c>
      <c r="AC1211" s="174">
        <v>-0.41653764918000002</v>
      </c>
      <c r="AD1211" s="152">
        <v>-0.22452453476999998</v>
      </c>
      <c r="AE1211" s="152">
        <v>-0.22452453476999998</v>
      </c>
      <c r="AF1211" s="178">
        <v>1.1278182699999999</v>
      </c>
      <c r="AG1211" s="177">
        <v>44474.52089</v>
      </c>
      <c r="AH1211" s="177">
        <v>-13435.73799</v>
      </c>
      <c r="AI1211" s="127">
        <v>0</v>
      </c>
      <c r="AJ1211" s="127">
        <v>0</v>
      </c>
      <c r="AK1211" s="127">
        <v>6.7242560948000005E-2</v>
      </c>
    </row>
    <row r="1212" spans="1:37" ht="14.65" customHeight="1" x14ac:dyDescent="0.25">
      <c r="A1212" s="39"/>
      <c r="B1212" s="128">
        <v>37532821000189</v>
      </c>
      <c r="C1212" s="124" t="s">
        <v>8960</v>
      </c>
      <c r="D1212" s="121"/>
      <c r="E1212" s="125" t="s">
        <v>628</v>
      </c>
      <c r="F1212" s="125" t="s">
        <v>112</v>
      </c>
      <c r="G1212" s="125" t="s">
        <v>113</v>
      </c>
      <c r="H1212" s="126">
        <v>20000</v>
      </c>
      <c r="I1212" s="126">
        <v>5000</v>
      </c>
      <c r="J1212" s="126">
        <v>5000</v>
      </c>
      <c r="K1212" s="125" t="s">
        <v>3269</v>
      </c>
      <c r="L1212" s="125" t="s">
        <v>7631</v>
      </c>
      <c r="M1212" s="152">
        <v>1.9450000000000002E-2</v>
      </c>
      <c r="N1212" s="127" t="s">
        <v>44</v>
      </c>
      <c r="O1212" s="154">
        <v>44060</v>
      </c>
      <c r="P1212" s="152">
        <v>0.12684298454000001</v>
      </c>
      <c r="Q1212" s="152">
        <v>0.21017535649999999</v>
      </c>
      <c r="R1212" s="152">
        <v>4.9304510405000002E-2</v>
      </c>
      <c r="S1212" s="152">
        <v>0.20104050830999998</v>
      </c>
      <c r="T1212" s="152">
        <v>0.27513388536</v>
      </c>
      <c r="U1212" s="152">
        <v>12.013031897000001</v>
      </c>
      <c r="V1212" s="152">
        <v>5.1521294452999999</v>
      </c>
      <c r="W1212" s="152">
        <v>0.43014065537000001</v>
      </c>
      <c r="X1212" s="152">
        <v>0.79808801899000004</v>
      </c>
      <c r="Y1212" s="152">
        <v>0.65597897732999999</v>
      </c>
      <c r="Z1212" s="152">
        <v>0.16404184106</v>
      </c>
      <c r="AA1212" s="152">
        <v>0.14499978488000001</v>
      </c>
      <c r="AB1212" s="175">
        <v>-0.28112843726999998</v>
      </c>
      <c r="AC1212" s="174">
        <v>-9.8703682261E-2</v>
      </c>
      <c r="AD1212" s="152">
        <v>-0.22399625558</v>
      </c>
      <c r="AE1212" s="152">
        <v>-0.22399625558</v>
      </c>
      <c r="AF1212" s="178">
        <v>1.37211404</v>
      </c>
      <c r="AG1212" s="177">
        <v>79734.0821</v>
      </c>
      <c r="AH1212" s="177">
        <v>-31222.71416</v>
      </c>
      <c r="AI1212" s="127">
        <v>0</v>
      </c>
      <c r="AJ1212" s="127">
        <v>0</v>
      </c>
      <c r="AK1212" s="127">
        <v>6.7156075925999995E-2</v>
      </c>
    </row>
    <row r="1213" spans="1:37" ht="14.65" customHeight="1" x14ac:dyDescent="0.25">
      <c r="A1213" s="39"/>
      <c r="B1213" s="128">
        <v>41036158000107</v>
      </c>
      <c r="C1213" s="124" t="s">
        <v>8961</v>
      </c>
      <c r="D1213" s="121"/>
      <c r="E1213" s="125" t="s">
        <v>628</v>
      </c>
      <c r="F1213" s="125" t="s">
        <v>112</v>
      </c>
      <c r="G1213" s="125" t="s">
        <v>113</v>
      </c>
      <c r="H1213" s="126">
        <v>50000</v>
      </c>
      <c r="I1213" s="126">
        <v>5000</v>
      </c>
      <c r="J1213" s="126">
        <v>5000</v>
      </c>
      <c r="K1213" s="125" t="s">
        <v>3269</v>
      </c>
      <c r="L1213" s="125" t="s">
        <v>7631</v>
      </c>
      <c r="M1213" s="152">
        <v>1.9450000000000002E-2</v>
      </c>
      <c r="N1213" s="127" t="s">
        <v>44</v>
      </c>
      <c r="O1213" s="154">
        <v>44330</v>
      </c>
      <c r="P1213" s="152">
        <v>0.12435213901999999</v>
      </c>
      <c r="Q1213" s="152">
        <v>0.20666172786000001</v>
      </c>
      <c r="R1213" s="152">
        <v>4.6190900142000002E-2</v>
      </c>
      <c r="S1213" s="152">
        <v>0.18877582891</v>
      </c>
      <c r="T1213" s="152">
        <v>0.26004132716</v>
      </c>
      <c r="U1213" s="152">
        <v>11.777129164</v>
      </c>
      <c r="V1213" s="152">
        <v>5.0659981791000002</v>
      </c>
      <c r="W1213" s="152">
        <v>0.40297700750999998</v>
      </c>
      <c r="X1213" s="152">
        <v>0.74939985275999998</v>
      </c>
      <c r="Y1213" s="152">
        <v>0.61999503853000004</v>
      </c>
      <c r="Z1213" s="152">
        <v>0.16282638661000001</v>
      </c>
      <c r="AA1213" s="152">
        <v>0.13862133268999999</v>
      </c>
      <c r="AB1213" s="175">
        <v>-0.30188891268000001</v>
      </c>
      <c r="AC1213" s="174">
        <v>-0.34208030230000003</v>
      </c>
      <c r="AD1213" s="152">
        <v>-0.22454444731999998</v>
      </c>
      <c r="AE1213" s="152">
        <v>-0.22454444731999998</v>
      </c>
      <c r="AF1213" s="178">
        <v>1.2072957200000001</v>
      </c>
      <c r="AG1213" s="177">
        <v>168549.86275999999</v>
      </c>
      <c r="AH1213" s="177">
        <v>17300</v>
      </c>
      <c r="AI1213" s="127">
        <v>0</v>
      </c>
      <c r="AJ1213" s="127">
        <v>0</v>
      </c>
      <c r="AK1213" s="127">
        <v>6.7369242654000003E-2</v>
      </c>
    </row>
    <row r="1214" spans="1:37" ht="14.65" customHeight="1" x14ac:dyDescent="0.25">
      <c r="A1214" s="39"/>
      <c r="B1214" s="128">
        <v>42464614000174</v>
      </c>
      <c r="C1214" s="124" t="s">
        <v>8962</v>
      </c>
      <c r="D1214" s="121"/>
      <c r="E1214" s="125" t="s">
        <v>8963</v>
      </c>
      <c r="F1214" s="125" t="s">
        <v>112</v>
      </c>
      <c r="G1214" s="125" t="s">
        <v>113</v>
      </c>
      <c r="H1214" s="126">
        <v>10000</v>
      </c>
      <c r="I1214" s="126">
        <v>1000</v>
      </c>
      <c r="J1214" s="126">
        <v>1000</v>
      </c>
      <c r="K1214" s="125" t="s">
        <v>210</v>
      </c>
      <c r="L1214" s="125" t="s">
        <v>3314</v>
      </c>
      <c r="M1214" s="152">
        <v>0.02</v>
      </c>
      <c r="N1214" s="127" t="s">
        <v>8964</v>
      </c>
      <c r="O1214" s="154">
        <v>44392</v>
      </c>
      <c r="P1214" s="152">
        <v>0.11614029301000001</v>
      </c>
      <c r="Q1214" s="152">
        <v>0.10951934688999999</v>
      </c>
      <c r="R1214" s="152">
        <v>0.13030789163000001</v>
      </c>
      <c r="S1214" s="152">
        <v>0.24137763373999999</v>
      </c>
      <c r="T1214" s="152">
        <v>-8.2943663447000004E-3</v>
      </c>
      <c r="U1214" s="152">
        <v>10.999402525000001</v>
      </c>
      <c r="V1214" s="152">
        <v>2.6847003441999999</v>
      </c>
      <c r="W1214" s="152">
        <v>1.1368274717</v>
      </c>
      <c r="X1214" s="152">
        <v>0.95821781966000008</v>
      </c>
      <c r="Y1214" s="152">
        <v>-1.9775571973999997E-2</v>
      </c>
      <c r="Z1214" s="152">
        <v>0.24218546787</v>
      </c>
      <c r="AA1214" s="152">
        <v>0.24391637968000002</v>
      </c>
      <c r="AB1214" s="175">
        <v>0.18275174143</v>
      </c>
      <c r="AC1214" s="174">
        <v>-0.45811742687000001</v>
      </c>
      <c r="AD1214" s="152">
        <v>-0.24371940315999999</v>
      </c>
      <c r="AE1214" s="152">
        <v>-0.38988618457000002</v>
      </c>
      <c r="AF1214" s="178">
        <v>0.86296340000000005</v>
      </c>
      <c r="AG1214" s="177">
        <v>23890.037909999999</v>
      </c>
      <c r="AH1214" s="177">
        <v>186.47980999999999</v>
      </c>
      <c r="AI1214" s="127">
        <v>0</v>
      </c>
      <c r="AJ1214" s="127">
        <v>0</v>
      </c>
      <c r="AK1214" s="127">
        <v>0</v>
      </c>
    </row>
    <row r="1215" spans="1:37" ht="14.65" customHeight="1" x14ac:dyDescent="0.25">
      <c r="A1215" s="39"/>
      <c r="B1215" s="128">
        <v>55299896000143</v>
      </c>
      <c r="C1215" s="124" t="s">
        <v>8965</v>
      </c>
      <c r="D1215" s="121"/>
      <c r="E1215" s="125" t="s">
        <v>8966</v>
      </c>
      <c r="F1215" s="125" t="s">
        <v>112</v>
      </c>
      <c r="G1215" s="125" t="s">
        <v>113</v>
      </c>
      <c r="H1215" s="126">
        <v>10000</v>
      </c>
      <c r="I1215" s="126">
        <v>0</v>
      </c>
      <c r="J1215" s="126">
        <v>10000</v>
      </c>
      <c r="K1215" s="125" t="s">
        <v>7720</v>
      </c>
      <c r="L1215" s="125" t="s">
        <v>7641</v>
      </c>
      <c r="M1215" s="152">
        <v>1.8500000000000003E-2</v>
      </c>
      <c r="N1215" s="127" t="s">
        <v>44</v>
      </c>
      <c r="O1215" s="154">
        <v>45470</v>
      </c>
      <c r="P1215" s="152">
        <v>1.3089257682E-2</v>
      </c>
      <c r="Q1215" s="152">
        <v>1.4774914280000001E-2</v>
      </c>
      <c r="R1215" s="152" t="s">
        <v>44</v>
      </c>
      <c r="S1215" s="152" t="s">
        <v>44</v>
      </c>
      <c r="T1215" s="152" t="s">
        <v>44</v>
      </c>
      <c r="U1215" s="152">
        <v>1.2396560250999999</v>
      </c>
      <c r="V1215" s="152">
        <v>0.36218456902000001</v>
      </c>
      <c r="W1215" s="152" t="s">
        <v>44</v>
      </c>
      <c r="X1215" s="152" t="s">
        <v>44</v>
      </c>
      <c r="Y1215" s="152" t="s">
        <v>44</v>
      </c>
      <c r="Z1215" s="152" t="s">
        <v>44</v>
      </c>
      <c r="AA1215" s="152">
        <v>3.5046524583999997E-2</v>
      </c>
      <c r="AB1215" s="175" t="s">
        <v>44</v>
      </c>
      <c r="AC1215" s="174">
        <v>-2.2568529415</v>
      </c>
      <c r="AD1215" s="152">
        <v>-1.633836315E-2</v>
      </c>
      <c r="AE1215" s="152">
        <v>-1.633836315E-2</v>
      </c>
      <c r="AF1215" s="178">
        <v>102.36001570000001</v>
      </c>
      <c r="AG1215" s="177">
        <v>45827.340799999998</v>
      </c>
      <c r="AH1215" s="177">
        <v>-14707.97004</v>
      </c>
      <c r="AI1215" s="127">
        <v>0</v>
      </c>
      <c r="AJ1215" s="127">
        <v>0</v>
      </c>
      <c r="AK1215" s="127">
        <v>1.8804381737000001E-2</v>
      </c>
    </row>
    <row r="1216" spans="1:37" ht="14.65" customHeight="1" x14ac:dyDescent="0.25">
      <c r="A1216" s="39"/>
      <c r="B1216" s="128">
        <v>42246480000115</v>
      </c>
      <c r="C1216" s="124" t="s">
        <v>8967</v>
      </c>
      <c r="D1216" s="121"/>
      <c r="E1216" s="125" t="s">
        <v>8968</v>
      </c>
      <c r="F1216" s="125" t="s">
        <v>160</v>
      </c>
      <c r="G1216" s="125" t="s">
        <v>8400</v>
      </c>
      <c r="H1216" s="126" t="s">
        <v>44</v>
      </c>
      <c r="I1216" s="126" t="s">
        <v>44</v>
      </c>
      <c r="J1216" s="126" t="s">
        <v>44</v>
      </c>
      <c r="K1216" s="125" t="s">
        <v>7604</v>
      </c>
      <c r="L1216" s="125" t="s">
        <v>8120</v>
      </c>
      <c r="M1216" s="152">
        <v>4.5000000000000005E-3</v>
      </c>
      <c r="N1216" s="127" t="s">
        <v>44</v>
      </c>
      <c r="O1216" s="154">
        <v>44531</v>
      </c>
      <c r="P1216" s="152">
        <v>1.1897917232999999E-2</v>
      </c>
      <c r="Q1216" s="152">
        <v>4.4643355039E-2</v>
      </c>
      <c r="R1216" s="152">
        <v>0.12992278301000001</v>
      </c>
      <c r="S1216" s="152">
        <v>0.29090958366999997</v>
      </c>
      <c r="T1216" s="152">
        <v>0.45615636989000002</v>
      </c>
      <c r="U1216" s="152">
        <v>1.1268266805</v>
      </c>
      <c r="V1216" s="152">
        <v>1.0943640009</v>
      </c>
      <c r="W1216" s="152">
        <v>1.1334677206999999</v>
      </c>
      <c r="X1216" s="152">
        <v>1.1548491161000001</v>
      </c>
      <c r="Y1216" s="152">
        <v>1.0875759219000001</v>
      </c>
      <c r="Z1216" s="152">
        <v>3.9946299778000002E-3</v>
      </c>
      <c r="AA1216" s="152">
        <v>5.2190740796999998E-3</v>
      </c>
      <c r="AB1216" s="175">
        <v>3.4814055442999998</v>
      </c>
      <c r="AC1216" s="174">
        <v>2.0038579976999999</v>
      </c>
      <c r="AD1216" s="152">
        <v>-2.1926022672999999E-3</v>
      </c>
      <c r="AE1216" s="152">
        <v>-6.2829532007999999E-3</v>
      </c>
      <c r="AF1216" s="178">
        <v>1.5299402499999999</v>
      </c>
      <c r="AG1216" s="177">
        <v>694762.76367000001</v>
      </c>
      <c r="AH1216" s="177">
        <v>-2496.2037599999999</v>
      </c>
      <c r="AI1216" s="127">
        <v>0.29514793697000002</v>
      </c>
      <c r="AJ1216" s="127">
        <v>0.22816114287</v>
      </c>
      <c r="AK1216" s="127">
        <v>0</v>
      </c>
    </row>
    <row r="1217" spans="1:37" ht="14.65" customHeight="1" x14ac:dyDescent="0.25">
      <c r="A1217" s="39"/>
      <c r="B1217" s="128">
        <v>13549299000180</v>
      </c>
      <c r="C1217" s="124" t="s">
        <v>8969</v>
      </c>
      <c r="D1217" s="121"/>
      <c r="E1217" s="125" t="s">
        <v>8970</v>
      </c>
      <c r="F1217" s="125" t="s">
        <v>112</v>
      </c>
      <c r="G1217" s="125" t="s">
        <v>4570</v>
      </c>
      <c r="H1217" s="126" t="s">
        <v>44</v>
      </c>
      <c r="I1217" s="126" t="s">
        <v>44</v>
      </c>
      <c r="J1217" s="126" t="s">
        <v>44</v>
      </c>
      <c r="K1217" s="125" t="s">
        <v>3314</v>
      </c>
      <c r="L1217" s="125" t="s">
        <v>7713</v>
      </c>
      <c r="M1217" s="152">
        <v>6.0000000000000001E-3</v>
      </c>
      <c r="N1217" s="127" t="s">
        <v>44</v>
      </c>
      <c r="O1217" s="154">
        <v>40718</v>
      </c>
      <c r="P1217" s="152">
        <v>7.3825665239999991E-2</v>
      </c>
      <c r="Q1217" s="152">
        <v>0.14907586057</v>
      </c>
      <c r="R1217" s="152">
        <v>6.8867769479999993E-2</v>
      </c>
      <c r="S1217" s="152">
        <v>0.26313825284999998</v>
      </c>
      <c r="T1217" s="152">
        <v>0.1063176738</v>
      </c>
      <c r="U1217" s="152">
        <v>6.9918732560999999</v>
      </c>
      <c r="V1217" s="152">
        <v>3.6543681601999998</v>
      </c>
      <c r="W1217" s="152">
        <v>0.60081374410999999</v>
      </c>
      <c r="X1217" s="152">
        <v>1.0446028449</v>
      </c>
      <c r="Y1217" s="152">
        <v>0.25348444029</v>
      </c>
      <c r="Z1217" s="152">
        <v>0.12899150428</v>
      </c>
      <c r="AA1217" s="152">
        <v>0.17984675490000002</v>
      </c>
      <c r="AB1217" s="175">
        <v>-0.25749290353999998</v>
      </c>
      <c r="AC1217" s="174">
        <v>2.6766328993000001E-2</v>
      </c>
      <c r="AD1217" s="152">
        <v>-0.15077906108</v>
      </c>
      <c r="AE1217" s="152">
        <v>-0.43439903014999998</v>
      </c>
      <c r="AF1217" s="178">
        <v>2.9070776999999999</v>
      </c>
      <c r="AG1217" s="177">
        <v>57197.475079999997</v>
      </c>
      <c r="AH1217" s="177">
        <v>-217.30139</v>
      </c>
      <c r="AI1217" s="127">
        <v>1.1983289251000001E-7</v>
      </c>
      <c r="AJ1217" s="127">
        <v>2.2596248047999999E-6</v>
      </c>
      <c r="AK1217" s="127">
        <v>7.8008184315999998E-2</v>
      </c>
    </row>
    <row r="1218" spans="1:37" ht="14.65" customHeight="1" x14ac:dyDescent="0.25">
      <c r="A1218" s="39"/>
      <c r="B1218" s="128">
        <v>11508507000177</v>
      </c>
      <c r="C1218" s="124" t="s">
        <v>8971</v>
      </c>
      <c r="D1218" s="121" t="s">
        <v>3267</v>
      </c>
      <c r="E1218" s="125" t="s">
        <v>8968</v>
      </c>
      <c r="F1218" s="125" t="s">
        <v>160</v>
      </c>
      <c r="G1218" s="125" t="s">
        <v>3305</v>
      </c>
      <c r="H1218" s="126">
        <v>5000</v>
      </c>
      <c r="I1218" s="126">
        <v>1000</v>
      </c>
      <c r="J1218" s="126">
        <v>1000</v>
      </c>
      <c r="K1218" s="125" t="s">
        <v>211</v>
      </c>
      <c r="L1218" s="125" t="s">
        <v>212</v>
      </c>
      <c r="M1218" s="152">
        <v>6.9999999999999993E-3</v>
      </c>
      <c r="N1218" s="127" t="s">
        <v>8201</v>
      </c>
      <c r="O1218" s="154">
        <v>40256</v>
      </c>
      <c r="P1218" s="152">
        <v>1.0291157336000001E-2</v>
      </c>
      <c r="Q1218" s="152">
        <v>3.8570755019000001E-2</v>
      </c>
      <c r="R1218" s="152">
        <v>0.11440202139</v>
      </c>
      <c r="S1218" s="152">
        <v>0.25965960727999998</v>
      </c>
      <c r="T1218" s="152">
        <v>0.43233335226000003</v>
      </c>
      <c r="U1218" s="152">
        <v>0.97465383504000003</v>
      </c>
      <c r="V1218" s="152">
        <v>0.94550344042000001</v>
      </c>
      <c r="W1218" s="152">
        <v>0.99806204451000002</v>
      </c>
      <c r="X1218" s="152">
        <v>1.0307933626000001</v>
      </c>
      <c r="Y1218" s="152">
        <v>1.0307766703999999</v>
      </c>
      <c r="Z1218" s="152">
        <v>7.7959509499000001E-3</v>
      </c>
      <c r="AA1218" s="152">
        <v>1.0861029159E-2</v>
      </c>
      <c r="AB1218" s="175">
        <v>-2.1850540394000001E-2</v>
      </c>
      <c r="AC1218" s="174">
        <v>0.19549470776</v>
      </c>
      <c r="AD1218" s="152">
        <v>-5.2868950437999999E-3</v>
      </c>
      <c r="AE1218" s="152">
        <v>-1.9228025637999999E-2</v>
      </c>
      <c r="AF1218" s="178">
        <v>4.0724586</v>
      </c>
      <c r="AG1218" s="177">
        <v>35732.286370000002</v>
      </c>
      <c r="AH1218" s="177">
        <v>-1155.72786</v>
      </c>
      <c r="AI1218" s="127">
        <v>0.25238684858999999</v>
      </c>
      <c r="AJ1218" s="127">
        <v>0.13857193543999999</v>
      </c>
      <c r="AK1218" s="127">
        <v>0</v>
      </c>
    </row>
    <row r="1219" spans="1:37" ht="14.65" customHeight="1" x14ac:dyDescent="0.25">
      <c r="A1219" s="39"/>
      <c r="B1219" s="128">
        <v>30630384000197</v>
      </c>
      <c r="C1219" s="124" t="s">
        <v>8972</v>
      </c>
      <c r="D1219" s="121" t="s">
        <v>3267</v>
      </c>
      <c r="E1219" s="125" t="s">
        <v>8968</v>
      </c>
      <c r="F1219" s="125" t="s">
        <v>160</v>
      </c>
      <c r="G1219" s="125" t="s">
        <v>3305</v>
      </c>
      <c r="H1219" s="126">
        <v>1000</v>
      </c>
      <c r="I1219" s="126">
        <v>1000</v>
      </c>
      <c r="J1219" s="126">
        <v>1000</v>
      </c>
      <c r="K1219" s="125" t="s">
        <v>211</v>
      </c>
      <c r="L1219" s="125" t="s">
        <v>211</v>
      </c>
      <c r="M1219" s="152">
        <v>2.5000000000000001E-3</v>
      </c>
      <c r="N1219" s="127" t="s">
        <v>44</v>
      </c>
      <c r="O1219" s="154">
        <v>43438</v>
      </c>
      <c r="P1219" s="152">
        <v>1.03404984E-2</v>
      </c>
      <c r="Q1219" s="152">
        <v>4.0210578951000005E-2</v>
      </c>
      <c r="R1219" s="152">
        <v>0.11259855715</v>
      </c>
      <c r="S1219" s="152">
        <v>0.24874885737999999</v>
      </c>
      <c r="T1219" s="152">
        <v>0.41503095489999997</v>
      </c>
      <c r="U1219" s="152">
        <v>0.97932682331999998</v>
      </c>
      <c r="V1219" s="152">
        <v>0.98570123193000003</v>
      </c>
      <c r="W1219" s="152">
        <v>0.98232832597999997</v>
      </c>
      <c r="X1219" s="152">
        <v>0.98748000828000004</v>
      </c>
      <c r="Y1219" s="152">
        <v>0.98952399480999997</v>
      </c>
      <c r="Z1219" s="152">
        <v>7.8622602612999997E-4</v>
      </c>
      <c r="AA1219" s="152">
        <v>2.9866663866999999E-3</v>
      </c>
      <c r="AB1219" s="175">
        <v>-4.8977586346999997</v>
      </c>
      <c r="AC1219" s="174">
        <v>-1.3933173726000001</v>
      </c>
      <c r="AD1219" s="152">
        <v>0</v>
      </c>
      <c r="AE1219" s="152">
        <v>-3.5590179760000003E-3</v>
      </c>
      <c r="AF1219" s="178">
        <v>1.6517587</v>
      </c>
      <c r="AG1219" s="177">
        <v>1542278.2335000001</v>
      </c>
      <c r="AH1219" s="177">
        <v>526925.73779000004</v>
      </c>
      <c r="AI1219" s="127">
        <v>0</v>
      </c>
      <c r="AJ1219" s="127">
        <v>5.2957018413999996E-2</v>
      </c>
      <c r="AK1219" s="127">
        <v>0</v>
      </c>
    </row>
    <row r="1220" spans="1:37" ht="14.65" customHeight="1" x14ac:dyDescent="0.25">
      <c r="A1220" s="39"/>
      <c r="B1220" s="128">
        <v>55597133000189</v>
      </c>
      <c r="C1220" s="124" t="s">
        <v>8973</v>
      </c>
      <c r="D1220" s="121"/>
      <c r="E1220" s="125" t="s">
        <v>8974</v>
      </c>
      <c r="F1220" s="125" t="s">
        <v>160</v>
      </c>
      <c r="G1220" s="125" t="s">
        <v>3305</v>
      </c>
      <c r="H1220" s="126">
        <v>5000</v>
      </c>
      <c r="I1220" s="126">
        <v>1000</v>
      </c>
      <c r="J1220" s="126">
        <v>1000</v>
      </c>
      <c r="K1220" s="125" t="s">
        <v>7732</v>
      </c>
      <c r="L1220" s="125" t="s">
        <v>210</v>
      </c>
      <c r="M1220" s="152">
        <v>9.4999999999999998E-3</v>
      </c>
      <c r="N1220" s="127" t="s">
        <v>44</v>
      </c>
      <c r="O1220" s="154">
        <v>45481</v>
      </c>
      <c r="P1220" s="152">
        <v>2.1319572511999996E-2</v>
      </c>
      <c r="Q1220" s="152">
        <v>5.9298905201999999E-2</v>
      </c>
      <c r="R1220" s="152" t="s">
        <v>44</v>
      </c>
      <c r="S1220" s="152" t="s">
        <v>44</v>
      </c>
      <c r="T1220" s="152" t="s">
        <v>44</v>
      </c>
      <c r="U1220" s="152">
        <v>2.0191318072</v>
      </c>
      <c r="V1220" s="152">
        <v>1.45362254</v>
      </c>
      <c r="W1220" s="152" t="s">
        <v>44</v>
      </c>
      <c r="X1220" s="152" t="s">
        <v>44</v>
      </c>
      <c r="Y1220" s="152" t="s">
        <v>44</v>
      </c>
      <c r="Z1220" s="152" t="s">
        <v>44</v>
      </c>
      <c r="AA1220" s="152">
        <v>3.1584838315000002E-2</v>
      </c>
      <c r="AB1220" s="175" t="s">
        <v>44</v>
      </c>
      <c r="AC1220" s="174">
        <v>-0.68611664289999996</v>
      </c>
      <c r="AD1220" s="152">
        <v>-2.1926275410999996E-2</v>
      </c>
      <c r="AE1220" s="152">
        <v>-2.1926275410999996E-2</v>
      </c>
      <c r="AF1220" s="178">
        <v>1.0745579999999999</v>
      </c>
      <c r="AG1220" s="177">
        <v>34203.638919999998</v>
      </c>
      <c r="AH1220" s="177">
        <v>-504.64940000000001</v>
      </c>
      <c r="AI1220" s="127">
        <v>0.83678340298999998</v>
      </c>
      <c r="AJ1220" s="127">
        <v>8.0955815153999994E-2</v>
      </c>
      <c r="AK1220" s="127">
        <v>0</v>
      </c>
    </row>
    <row r="1221" spans="1:37" ht="14.65" customHeight="1" x14ac:dyDescent="0.25">
      <c r="A1221" s="39"/>
      <c r="B1221" s="128">
        <v>27293743000153</v>
      </c>
      <c r="C1221" s="124" t="s">
        <v>8975</v>
      </c>
      <c r="D1221" s="121"/>
      <c r="E1221" s="125" t="s">
        <v>6564</v>
      </c>
      <c r="F1221" s="125" t="s">
        <v>160</v>
      </c>
      <c r="G1221" s="125" t="s">
        <v>3305</v>
      </c>
      <c r="H1221" s="126">
        <v>50000</v>
      </c>
      <c r="I1221" s="126">
        <v>5000</v>
      </c>
      <c r="J1221" s="126">
        <v>5000</v>
      </c>
      <c r="K1221" s="125" t="s">
        <v>7720</v>
      </c>
      <c r="L1221" s="125" t="s">
        <v>216</v>
      </c>
      <c r="M1221" s="152">
        <v>3.4999999999999996E-3</v>
      </c>
      <c r="N1221" s="127" t="s">
        <v>44</v>
      </c>
      <c r="O1221" s="154">
        <v>44033</v>
      </c>
      <c r="P1221" s="152">
        <v>1.0535481353E-2</v>
      </c>
      <c r="Q1221" s="152">
        <v>4.2752358913000006E-2</v>
      </c>
      <c r="R1221" s="152">
        <v>0.12038023730000001</v>
      </c>
      <c r="S1221" s="152">
        <v>0.29262677278000004</v>
      </c>
      <c r="T1221" s="152">
        <v>0.43440586361</v>
      </c>
      <c r="U1221" s="152">
        <v>0.99779324810000003</v>
      </c>
      <c r="V1221" s="152">
        <v>1.0480091047</v>
      </c>
      <c r="W1221" s="152">
        <v>1.0502169829999999</v>
      </c>
      <c r="X1221" s="152">
        <v>1.1616659913</v>
      </c>
      <c r="Y1221" s="152">
        <v>1.0357179879</v>
      </c>
      <c r="Z1221" s="152">
        <v>6.8206048185000005E-3</v>
      </c>
      <c r="AA1221" s="152">
        <v>0.1370562202</v>
      </c>
      <c r="AB1221" s="175">
        <v>0.76698214991000002</v>
      </c>
      <c r="AC1221" s="174">
        <v>0.13192782353999999</v>
      </c>
      <c r="AD1221" s="152">
        <v>-2.7250698155000001E-3</v>
      </c>
      <c r="AE1221" s="152">
        <v>-0.19318011830000001</v>
      </c>
      <c r="AF1221" s="178">
        <v>1.6095037299999999</v>
      </c>
      <c r="AG1221" s="177">
        <v>215416.36665000001</v>
      </c>
      <c r="AH1221" s="177">
        <v>-17925.757689999999</v>
      </c>
      <c r="AI1221" s="127">
        <v>0.45104369757999996</v>
      </c>
      <c r="AJ1221" s="127">
        <v>0.28482076598</v>
      </c>
      <c r="AK1221" s="127">
        <v>0</v>
      </c>
    </row>
    <row r="1222" spans="1:37" ht="14.65" customHeight="1" x14ac:dyDescent="0.25">
      <c r="A1222" s="39"/>
      <c r="B1222" s="128">
        <v>54542996000196</v>
      </c>
      <c r="C1222" s="124" t="s">
        <v>8976</v>
      </c>
      <c r="D1222" s="121"/>
      <c r="E1222" s="125" t="s">
        <v>6564</v>
      </c>
      <c r="F1222" s="125" t="s">
        <v>160</v>
      </c>
      <c r="G1222" s="125" t="s">
        <v>3305</v>
      </c>
      <c r="H1222" s="126">
        <v>1</v>
      </c>
      <c r="I1222" s="126">
        <v>1</v>
      </c>
      <c r="J1222" s="126">
        <v>1</v>
      </c>
      <c r="K1222" s="125" t="s">
        <v>7732</v>
      </c>
      <c r="L1222" s="125" t="s">
        <v>210</v>
      </c>
      <c r="M1222" s="152">
        <v>6.9999999999999993E-3</v>
      </c>
      <c r="N1222" s="127" t="s">
        <v>44</v>
      </c>
      <c r="O1222" s="154">
        <v>45412</v>
      </c>
      <c r="P1222" s="152">
        <v>7.4091974220000002E-3</v>
      </c>
      <c r="Q1222" s="152">
        <v>4.1271317658999995E-2</v>
      </c>
      <c r="R1222" s="152">
        <v>0.1201673</v>
      </c>
      <c r="S1222" s="152" t="s">
        <v>44</v>
      </c>
      <c r="T1222" s="152" t="s">
        <v>44</v>
      </c>
      <c r="U1222" s="152">
        <v>0.70170948186999993</v>
      </c>
      <c r="V1222" s="152">
        <v>1.0117036292000001</v>
      </c>
      <c r="W1222" s="152">
        <v>1.0483592828999999</v>
      </c>
      <c r="X1222" s="152" t="s">
        <v>44</v>
      </c>
      <c r="Y1222" s="152" t="s">
        <v>44</v>
      </c>
      <c r="Z1222" s="152">
        <v>1.0247550421E-2</v>
      </c>
      <c r="AA1222" s="152">
        <v>1.0247550421E-2</v>
      </c>
      <c r="AB1222" s="175">
        <v>0.49286677068000001</v>
      </c>
      <c r="AC1222" s="174">
        <v>0.49286677068000001</v>
      </c>
      <c r="AD1222" s="152">
        <v>-4.5772198217000001E-3</v>
      </c>
      <c r="AE1222" s="152">
        <v>-4.5772198217000001E-3</v>
      </c>
      <c r="AF1222" s="178">
        <v>1.1201673000000001</v>
      </c>
      <c r="AG1222" s="177">
        <v>11781.970090000001</v>
      </c>
      <c r="AH1222" s="177">
        <v>-57.203380000999999</v>
      </c>
      <c r="AI1222" s="127">
        <v>0.88122506938</v>
      </c>
      <c r="AJ1222" s="127">
        <v>0</v>
      </c>
      <c r="AK1222" s="127">
        <v>0</v>
      </c>
    </row>
    <row r="1223" spans="1:37" ht="14.65" customHeight="1" x14ac:dyDescent="0.25">
      <c r="A1223" s="39"/>
      <c r="B1223" s="128">
        <v>58399190000141</v>
      </c>
      <c r="C1223" s="124" t="s">
        <v>8977</v>
      </c>
      <c r="D1223" s="121"/>
      <c r="E1223" s="125" t="s">
        <v>8775</v>
      </c>
      <c r="F1223" s="125" t="s">
        <v>160</v>
      </c>
      <c r="G1223" s="125" t="s">
        <v>3305</v>
      </c>
      <c r="H1223" s="126" t="s">
        <v>44</v>
      </c>
      <c r="I1223" s="126" t="s">
        <v>44</v>
      </c>
      <c r="J1223" s="126" t="s">
        <v>44</v>
      </c>
      <c r="K1223" s="125" t="s">
        <v>3312</v>
      </c>
      <c r="L1223" s="125" t="s">
        <v>3314</v>
      </c>
      <c r="M1223" s="152">
        <v>2E-3</v>
      </c>
      <c r="N1223" s="127" t="s">
        <v>44</v>
      </c>
      <c r="O1223" s="154">
        <v>45678</v>
      </c>
      <c r="P1223" s="152">
        <v>2.1227376071999999E-2</v>
      </c>
      <c r="Q1223" s="152" t="s">
        <v>44</v>
      </c>
      <c r="R1223" s="152" t="s">
        <v>44</v>
      </c>
      <c r="S1223" s="152" t="s">
        <v>44</v>
      </c>
      <c r="T1223" s="152" t="s">
        <v>44</v>
      </c>
      <c r="U1223" s="152">
        <v>2.0104000765999999</v>
      </c>
      <c r="V1223" s="152" t="s">
        <v>44</v>
      </c>
      <c r="W1223" s="152" t="s">
        <v>44</v>
      </c>
      <c r="X1223" s="152" t="s">
        <v>44</v>
      </c>
      <c r="Y1223" s="152" t="s">
        <v>44</v>
      </c>
      <c r="Z1223" s="152" t="s">
        <v>44</v>
      </c>
      <c r="AA1223" s="152">
        <v>2.8774180147999998E-2</v>
      </c>
      <c r="AB1223" s="175" t="s">
        <v>44</v>
      </c>
      <c r="AC1223" s="174">
        <v>1.4014710366000001</v>
      </c>
      <c r="AD1223" s="152">
        <v>-6.0268132825999996E-3</v>
      </c>
      <c r="AE1223" s="152">
        <v>-6.0268132825999996E-3</v>
      </c>
      <c r="AF1223" s="178">
        <v>1.0450108881</v>
      </c>
      <c r="AG1223" s="177">
        <v>35327.964350000002</v>
      </c>
      <c r="AH1223" s="177">
        <v>34154.710630000001</v>
      </c>
      <c r="AI1223" s="127">
        <v>0.39773161483999997</v>
      </c>
      <c r="AJ1223" s="127">
        <v>0</v>
      </c>
      <c r="AK1223" s="127">
        <v>0</v>
      </c>
    </row>
    <row r="1224" spans="1:37" ht="14.65" customHeight="1" x14ac:dyDescent="0.25">
      <c r="A1224" s="39"/>
      <c r="B1224" s="128">
        <v>48973783000116</v>
      </c>
      <c r="C1224" s="124" t="s">
        <v>8978</v>
      </c>
      <c r="D1224" s="121"/>
      <c r="E1224" s="125" t="s">
        <v>8979</v>
      </c>
      <c r="F1224" s="125" t="s">
        <v>160</v>
      </c>
      <c r="G1224" s="125" t="s">
        <v>3305</v>
      </c>
      <c r="H1224" s="126" t="s">
        <v>44</v>
      </c>
      <c r="I1224" s="126" t="s">
        <v>44</v>
      </c>
      <c r="J1224" s="126" t="s">
        <v>44</v>
      </c>
      <c r="K1224" s="125" t="s">
        <v>211</v>
      </c>
      <c r="L1224" s="125" t="s">
        <v>3251</v>
      </c>
      <c r="M1224" s="152">
        <v>0.01</v>
      </c>
      <c r="N1224" s="127" t="s">
        <v>44</v>
      </c>
      <c r="O1224" s="154">
        <v>44974</v>
      </c>
      <c r="P1224" s="152">
        <v>8.2053474579999992E-4</v>
      </c>
      <c r="Q1224" s="152">
        <v>9.4434807760999993E-4</v>
      </c>
      <c r="R1224" s="152">
        <v>-2.5488298132999997E-3</v>
      </c>
      <c r="S1224" s="152">
        <v>3.0879132593E-2</v>
      </c>
      <c r="T1224" s="152" t="s">
        <v>44</v>
      </c>
      <c r="U1224" s="152">
        <v>7.7711117484000003E-2</v>
      </c>
      <c r="V1224" s="152">
        <v>2.3149257925999998E-2</v>
      </c>
      <c r="W1224" s="152">
        <v>-2.2236410368E-2</v>
      </c>
      <c r="X1224" s="152">
        <v>0.12258358260999999</v>
      </c>
      <c r="Y1224" s="152" t="s">
        <v>44</v>
      </c>
      <c r="Z1224" s="152">
        <v>3.9212443457E-2</v>
      </c>
      <c r="AA1224" s="152">
        <v>4.3858582223999992E-2</v>
      </c>
      <c r="AB1224" s="175">
        <v>-2.6842067837000001</v>
      </c>
      <c r="AC1224" s="174">
        <v>-2.0463094221999998</v>
      </c>
      <c r="AD1224" s="152">
        <v>-2.7875910039999997E-2</v>
      </c>
      <c r="AE1224" s="152">
        <v>-3.3419633274E-2</v>
      </c>
      <c r="AF1224" s="178">
        <v>104.3601213</v>
      </c>
      <c r="AG1224" s="177">
        <v>1397065.0826000001</v>
      </c>
      <c r="AH1224" s="177">
        <v>0</v>
      </c>
      <c r="AI1224" s="127">
        <v>0.90900081097999996</v>
      </c>
      <c r="AJ1224" s="127">
        <v>4.7319450881000001E-2</v>
      </c>
      <c r="AK1224" s="127">
        <v>0</v>
      </c>
    </row>
    <row r="1225" spans="1:37" ht="14.65" customHeight="1" x14ac:dyDescent="0.25">
      <c r="A1225" s="39"/>
      <c r="B1225" s="128">
        <v>42730834000100</v>
      </c>
      <c r="C1225" s="124" t="s">
        <v>8980</v>
      </c>
      <c r="D1225" s="121"/>
      <c r="E1225" s="125" t="s">
        <v>8979</v>
      </c>
      <c r="F1225" s="125" t="s">
        <v>160</v>
      </c>
      <c r="G1225" s="125" t="s">
        <v>3305</v>
      </c>
      <c r="H1225" s="126">
        <v>0</v>
      </c>
      <c r="I1225" s="126">
        <v>0</v>
      </c>
      <c r="J1225" s="126">
        <v>0</v>
      </c>
      <c r="K1225" s="125" t="s">
        <v>211</v>
      </c>
      <c r="L1225" s="125" t="s">
        <v>210</v>
      </c>
      <c r="M1225" s="152">
        <v>0.01</v>
      </c>
      <c r="N1225" s="127" t="s">
        <v>44</v>
      </c>
      <c r="O1225" s="154">
        <v>44538</v>
      </c>
      <c r="P1225" s="152">
        <v>1.2039374433000001E-2</v>
      </c>
      <c r="Q1225" s="152">
        <v>2.0573537125999998E-2</v>
      </c>
      <c r="R1225" s="152">
        <v>-6.6310593502E-4</v>
      </c>
      <c r="S1225" s="152">
        <v>1.9466715137000001E-2</v>
      </c>
      <c r="T1225" s="152">
        <v>-1.0195315227999999E-2</v>
      </c>
      <c r="U1225" s="152">
        <v>1.140223794</v>
      </c>
      <c r="V1225" s="152">
        <v>0.50432899547999999</v>
      </c>
      <c r="W1225" s="152">
        <v>-5.7850452042999996E-3</v>
      </c>
      <c r="X1225" s="152">
        <v>7.7278714873999996E-2</v>
      </c>
      <c r="Y1225" s="152">
        <v>-2.4307847242999999E-2</v>
      </c>
      <c r="Z1225" s="152">
        <v>4.2576586601999998E-2</v>
      </c>
      <c r="AA1225" s="152">
        <v>4.7438603091999994E-2</v>
      </c>
      <c r="AB1225" s="175">
        <v>-2.4268108939999999</v>
      </c>
      <c r="AC1225" s="174">
        <v>-2.1769813779999998</v>
      </c>
      <c r="AD1225" s="152">
        <v>-3.2993918757000001E-2</v>
      </c>
      <c r="AE1225" s="152">
        <v>-5.2148417473000003E-2</v>
      </c>
      <c r="AF1225" s="178">
        <v>101.8717716</v>
      </c>
      <c r="AG1225" s="177">
        <v>2095673.1813000001</v>
      </c>
      <c r="AH1225" s="177">
        <v>0</v>
      </c>
      <c r="AI1225" s="127">
        <v>0.93480276323</v>
      </c>
      <c r="AJ1225" s="127">
        <v>2.7677150656000002E-2</v>
      </c>
      <c r="AK1225" s="127">
        <v>0</v>
      </c>
    </row>
    <row r="1226" spans="1:37" ht="14.65" customHeight="1" x14ac:dyDescent="0.25">
      <c r="A1226" s="39"/>
      <c r="B1226" s="128">
        <v>43280273000140</v>
      </c>
      <c r="C1226" s="124" t="s">
        <v>8981</v>
      </c>
      <c r="D1226" s="121"/>
      <c r="E1226" s="125" t="s">
        <v>8982</v>
      </c>
      <c r="F1226" s="125" t="s">
        <v>112</v>
      </c>
      <c r="G1226" s="125" t="s">
        <v>8038</v>
      </c>
      <c r="H1226" s="126">
        <v>0</v>
      </c>
      <c r="I1226" s="126">
        <v>0</v>
      </c>
      <c r="J1226" s="126">
        <v>0</v>
      </c>
      <c r="K1226" s="125" t="s">
        <v>211</v>
      </c>
      <c r="L1226" s="125" t="s">
        <v>3251</v>
      </c>
      <c r="M1226" s="152">
        <v>0.02</v>
      </c>
      <c r="N1226" s="127">
        <v>6</v>
      </c>
      <c r="O1226" s="154">
        <v>44468</v>
      </c>
      <c r="P1226" s="152">
        <v>0.20258997638000001</v>
      </c>
      <c r="Q1226" s="152">
        <v>0.15675847366999998</v>
      </c>
      <c r="R1226" s="152">
        <v>-0.43817556826999998</v>
      </c>
      <c r="S1226" s="152">
        <v>0.29101855104999996</v>
      </c>
      <c r="T1226" s="152">
        <v>-0.41253794547</v>
      </c>
      <c r="U1226" s="152">
        <v>19.186869948999998</v>
      </c>
      <c r="V1226" s="152">
        <v>3.8426957444999998</v>
      </c>
      <c r="W1226" s="152">
        <v>-3.8227157019</v>
      </c>
      <c r="X1226" s="152">
        <v>1.1552816934000001</v>
      </c>
      <c r="Y1226" s="152">
        <v>-0.98358011853999994</v>
      </c>
      <c r="Z1226" s="152">
        <v>0.70507703109999997</v>
      </c>
      <c r="AA1226" s="152">
        <v>0.66955527636000001</v>
      </c>
      <c r="AB1226" s="175">
        <v>-0.49555629130000001</v>
      </c>
      <c r="AC1226" s="174">
        <v>-0.33692419274000002</v>
      </c>
      <c r="AD1226" s="152">
        <v>-0.66777460379999998</v>
      </c>
      <c r="AE1226" s="152">
        <v>-0.86330409997999991</v>
      </c>
      <c r="AF1226" s="178">
        <v>0.26366956000000003</v>
      </c>
      <c r="AG1226" s="177">
        <v>29537.457480000001</v>
      </c>
      <c r="AH1226" s="177">
        <v>2244.1203399999999</v>
      </c>
      <c r="AI1226" s="127">
        <v>0</v>
      </c>
      <c r="AJ1226" s="127">
        <v>0</v>
      </c>
      <c r="AK1226" s="127">
        <v>0</v>
      </c>
    </row>
    <row r="1227" spans="1:37" ht="14.65" customHeight="1" x14ac:dyDescent="0.25">
      <c r="A1227" s="39"/>
      <c r="B1227" s="128">
        <v>37227781000161</v>
      </c>
      <c r="C1227" s="124" t="s">
        <v>8983</v>
      </c>
      <c r="D1227" s="121"/>
      <c r="E1227" s="125" t="s">
        <v>8984</v>
      </c>
      <c r="F1227" s="125" t="s">
        <v>112</v>
      </c>
      <c r="G1227" s="125" t="s">
        <v>4570</v>
      </c>
      <c r="H1227" s="126">
        <v>5000</v>
      </c>
      <c r="I1227" s="126">
        <v>1000</v>
      </c>
      <c r="J1227" s="126">
        <v>1000</v>
      </c>
      <c r="K1227" s="125" t="s">
        <v>7615</v>
      </c>
      <c r="L1227" s="125" t="s">
        <v>7616</v>
      </c>
      <c r="M1227" s="152">
        <v>1.5E-3</v>
      </c>
      <c r="N1227" s="127" t="s">
        <v>44</v>
      </c>
      <c r="O1227" s="154">
        <v>44028</v>
      </c>
      <c r="P1227" s="152">
        <v>9.1124333508999997E-2</v>
      </c>
      <c r="Q1227" s="152">
        <v>0.15359278498000001</v>
      </c>
      <c r="R1227" s="152">
        <v>0.11173084247000001</v>
      </c>
      <c r="S1227" s="152">
        <v>0.32701966122999998</v>
      </c>
      <c r="T1227" s="152">
        <v>0.30998874910000002</v>
      </c>
      <c r="U1227" s="152">
        <v>8.6301936917000006</v>
      </c>
      <c r="V1227" s="152">
        <v>3.7650936973000002</v>
      </c>
      <c r="W1227" s="152">
        <v>0.97475824040999992</v>
      </c>
      <c r="X1227" s="152">
        <v>1.2981984367000001</v>
      </c>
      <c r="Y1227" s="152">
        <v>0.73908054744999996</v>
      </c>
      <c r="Z1227" s="152">
        <v>0.13553303750000001</v>
      </c>
      <c r="AA1227" s="152">
        <v>0.15630170758</v>
      </c>
      <c r="AB1227" s="175">
        <v>4.8683140935000001E-2</v>
      </c>
      <c r="AC1227" s="174">
        <v>-0.13998345978000001</v>
      </c>
      <c r="AD1227" s="152">
        <v>-0.12741852007000001</v>
      </c>
      <c r="AE1227" s="152">
        <v>-0.22367997272000001</v>
      </c>
      <c r="AF1227" s="178">
        <v>1.3115140999999999</v>
      </c>
      <c r="AG1227" s="177">
        <v>69055.096810000003</v>
      </c>
      <c r="AH1227" s="177">
        <v>-55552.059289999997</v>
      </c>
      <c r="AI1227" s="127">
        <v>8.6436805983000006E-3</v>
      </c>
      <c r="AJ1227" s="127">
        <v>0</v>
      </c>
      <c r="AK1227" s="127">
        <v>0.18209093370000001</v>
      </c>
    </row>
    <row r="1228" spans="1:37" ht="14.65" customHeight="1" x14ac:dyDescent="0.25">
      <c r="A1228" s="39"/>
      <c r="B1228" s="128">
        <v>53644172000164</v>
      </c>
      <c r="C1228" s="124" t="s">
        <v>8985</v>
      </c>
      <c r="D1228" s="121"/>
      <c r="E1228" s="125" t="s">
        <v>8984</v>
      </c>
      <c r="F1228" s="125" t="s">
        <v>160</v>
      </c>
      <c r="G1228" s="125" t="s">
        <v>5073</v>
      </c>
      <c r="H1228" s="126" t="s">
        <v>44</v>
      </c>
      <c r="I1228" s="126" t="s">
        <v>44</v>
      </c>
      <c r="J1228" s="126" t="s">
        <v>44</v>
      </c>
      <c r="K1228" s="125" t="s">
        <v>211</v>
      </c>
      <c r="L1228" s="125" t="s">
        <v>211</v>
      </c>
      <c r="M1228" s="152">
        <v>1.8E-3</v>
      </c>
      <c r="N1228" s="127" t="s">
        <v>44</v>
      </c>
      <c r="O1228" s="154">
        <v>45324</v>
      </c>
      <c r="P1228" s="152">
        <v>1.0272774509E-2</v>
      </c>
      <c r="Q1228" s="152">
        <v>4.1126588708999996E-2</v>
      </c>
      <c r="R1228" s="152">
        <v>0.11493986067</v>
      </c>
      <c r="S1228" s="152" t="s">
        <v>44</v>
      </c>
      <c r="T1228" s="152" t="s">
        <v>44</v>
      </c>
      <c r="U1228" s="152">
        <v>0.97291283621999991</v>
      </c>
      <c r="V1228" s="152">
        <v>1.008155819</v>
      </c>
      <c r="W1228" s="152">
        <v>1.0027542428</v>
      </c>
      <c r="X1228" s="152" t="s">
        <v>44</v>
      </c>
      <c r="Y1228" s="152" t="s">
        <v>44</v>
      </c>
      <c r="Z1228" s="152">
        <v>1.1769705508000001E-3</v>
      </c>
      <c r="AA1228" s="152">
        <v>1.0725277036000001E-3</v>
      </c>
      <c r="AB1228" s="175">
        <v>0.28571941706999998</v>
      </c>
      <c r="AC1228" s="174">
        <v>0.56213353285000001</v>
      </c>
      <c r="AD1228" s="152">
        <v>0</v>
      </c>
      <c r="AE1228" s="152">
        <v>0</v>
      </c>
      <c r="AF1228" s="178">
        <v>1.1426963999999999</v>
      </c>
      <c r="AG1228" s="177">
        <v>1062632.6335</v>
      </c>
      <c r="AH1228" s="177">
        <v>-84538.668321000005</v>
      </c>
      <c r="AI1228" s="127">
        <v>0</v>
      </c>
      <c r="AJ1228" s="127">
        <v>0</v>
      </c>
      <c r="AK1228" s="127">
        <v>0</v>
      </c>
    </row>
    <row r="1229" spans="1:37" ht="14.65" customHeight="1" x14ac:dyDescent="0.25">
      <c r="A1229" s="39"/>
      <c r="B1229" s="128">
        <v>36729882000178</v>
      </c>
      <c r="C1229" s="124" t="s">
        <v>8986</v>
      </c>
      <c r="D1229" s="121"/>
      <c r="E1229" s="125" t="s">
        <v>8984</v>
      </c>
      <c r="F1229" s="125" t="s">
        <v>160</v>
      </c>
      <c r="G1229" s="125" t="s">
        <v>3305</v>
      </c>
      <c r="H1229" s="126">
        <v>1000</v>
      </c>
      <c r="I1229" s="126">
        <v>1000</v>
      </c>
      <c r="J1229" s="126">
        <v>1000</v>
      </c>
      <c r="K1229" s="125" t="s">
        <v>211</v>
      </c>
      <c r="L1229" s="125" t="s">
        <v>212</v>
      </c>
      <c r="M1229" s="152">
        <v>1.5E-3</v>
      </c>
      <c r="N1229" s="127" t="s">
        <v>44</v>
      </c>
      <c r="O1229" s="154">
        <v>43949</v>
      </c>
      <c r="P1229" s="152">
        <v>1.9879693277999998E-2</v>
      </c>
      <c r="Q1229" s="152">
        <v>5.2352672114999999E-2</v>
      </c>
      <c r="R1229" s="152">
        <v>4.1000424308000001E-2</v>
      </c>
      <c r="S1229" s="152">
        <v>0.11698204098999999</v>
      </c>
      <c r="T1229" s="152">
        <v>0.21838985893000001</v>
      </c>
      <c r="U1229" s="152">
        <v>1.8827638778</v>
      </c>
      <c r="V1229" s="152">
        <v>1.2833461926</v>
      </c>
      <c r="W1229" s="152">
        <v>0.35769444290999997</v>
      </c>
      <c r="X1229" s="152">
        <v>0.46439379873999997</v>
      </c>
      <c r="Y1229" s="152">
        <v>0.52068888617999998</v>
      </c>
      <c r="Z1229" s="152">
        <v>5.6228634517999997E-2</v>
      </c>
      <c r="AA1229" s="152">
        <v>5.7081302739999999E-2</v>
      </c>
      <c r="AB1229" s="175">
        <v>-1.1538231512999999</v>
      </c>
      <c r="AC1229" s="174">
        <v>-0.34953866050999999</v>
      </c>
      <c r="AD1229" s="152">
        <v>-6.7026121916999998E-2</v>
      </c>
      <c r="AE1229" s="152">
        <v>-7.7971087271000009E-2</v>
      </c>
      <c r="AF1229" s="178">
        <v>1.3935373</v>
      </c>
      <c r="AG1229" s="177">
        <v>92577.566080000004</v>
      </c>
      <c r="AH1229" s="177">
        <v>-72584.336800000005</v>
      </c>
      <c r="AI1229" s="127">
        <v>0</v>
      </c>
      <c r="AJ1229" s="127">
        <v>0</v>
      </c>
      <c r="AK1229" s="127">
        <v>0</v>
      </c>
    </row>
    <row r="1230" spans="1:37" ht="14.65" customHeight="1" x14ac:dyDescent="0.25">
      <c r="A1230" s="39"/>
      <c r="B1230" s="128">
        <v>61362000000126</v>
      </c>
      <c r="C1230" s="124" t="s">
        <v>8987</v>
      </c>
      <c r="D1230" s="121"/>
      <c r="E1230" s="125" t="s">
        <v>8650</v>
      </c>
      <c r="F1230" s="125" t="s">
        <v>112</v>
      </c>
      <c r="G1230" s="125" t="s">
        <v>113</v>
      </c>
      <c r="H1230" s="126" t="s">
        <v>44</v>
      </c>
      <c r="I1230" s="126" t="s">
        <v>44</v>
      </c>
      <c r="J1230" s="126" t="s">
        <v>44</v>
      </c>
      <c r="K1230" s="125" t="s">
        <v>212</v>
      </c>
      <c r="L1230" s="125" t="s">
        <v>219</v>
      </c>
      <c r="M1230" s="152">
        <v>6.3E-3</v>
      </c>
      <c r="N1230" s="127" t="s">
        <v>44</v>
      </c>
      <c r="O1230" s="154">
        <v>44636</v>
      </c>
      <c r="P1230" s="152">
        <v>-5.5561950103999995E-2</v>
      </c>
      <c r="Q1230" s="152">
        <v>-0.20711184385</v>
      </c>
      <c r="R1230" s="152">
        <v>-2.2771400006000003E-2</v>
      </c>
      <c r="S1230" s="152">
        <v>7.5923347266999997E-3</v>
      </c>
      <c r="T1230" s="152">
        <v>0.33737713016999998</v>
      </c>
      <c r="U1230" s="152">
        <v>-5.2621552642999996</v>
      </c>
      <c r="V1230" s="152">
        <v>-5.0770320884000002</v>
      </c>
      <c r="W1230" s="152">
        <v>-0.1986614377</v>
      </c>
      <c r="X1230" s="152">
        <v>3.0139952551999999E-2</v>
      </c>
      <c r="Y1230" s="152">
        <v>0.8043804002199999</v>
      </c>
      <c r="Z1230" s="152">
        <v>0.33836502756000003</v>
      </c>
      <c r="AA1230" s="152">
        <v>0.36027767402999999</v>
      </c>
      <c r="AB1230" s="175">
        <v>-0.21811246491</v>
      </c>
      <c r="AC1230" s="174">
        <v>3.9784123944999999E-2</v>
      </c>
      <c r="AD1230" s="152">
        <v>-0.31967111608999998</v>
      </c>
      <c r="AE1230" s="152">
        <v>-0.47401553773000005</v>
      </c>
      <c r="AF1230" s="178">
        <v>2662.7222247999998</v>
      </c>
      <c r="AG1230" s="177">
        <v>32142.537980000001</v>
      </c>
      <c r="AH1230" s="177">
        <v>-3140.46594</v>
      </c>
      <c r="AI1230" s="127">
        <v>0</v>
      </c>
      <c r="AJ1230" s="127">
        <v>0</v>
      </c>
      <c r="AK1230" s="127">
        <v>0</v>
      </c>
    </row>
    <row r="1231" spans="1:37" ht="14.65" customHeight="1" x14ac:dyDescent="0.25">
      <c r="A1231" s="39"/>
      <c r="B1231" s="128">
        <v>53741950000133</v>
      </c>
      <c r="C1231" s="124" t="s">
        <v>8988</v>
      </c>
      <c r="D1231" s="121"/>
      <c r="E1231" s="125" t="s">
        <v>8411</v>
      </c>
      <c r="F1231" s="125" t="s">
        <v>160</v>
      </c>
      <c r="G1231" s="125" t="s">
        <v>6163</v>
      </c>
      <c r="H1231" s="126" t="s">
        <v>44</v>
      </c>
      <c r="I1231" s="126" t="s">
        <v>44</v>
      </c>
      <c r="J1231" s="126" t="s">
        <v>44</v>
      </c>
      <c r="K1231" s="125" t="s">
        <v>211</v>
      </c>
      <c r="L1231" s="125" t="s">
        <v>211</v>
      </c>
      <c r="M1231" s="152">
        <v>1.8E-3</v>
      </c>
      <c r="N1231" s="127" t="s">
        <v>44</v>
      </c>
      <c r="O1231" s="154">
        <v>45330</v>
      </c>
      <c r="P1231" s="152">
        <v>1.0261634351999999E-2</v>
      </c>
      <c r="Q1231" s="152">
        <v>4.0629262832000003E-2</v>
      </c>
      <c r="R1231" s="152">
        <v>0.11349604424000001</v>
      </c>
      <c r="S1231" s="152" t="s">
        <v>44</v>
      </c>
      <c r="T1231" s="152" t="s">
        <v>44</v>
      </c>
      <c r="U1231" s="152">
        <v>0.97185777542999996</v>
      </c>
      <c r="V1231" s="152">
        <v>0.99596463096999999</v>
      </c>
      <c r="W1231" s="152">
        <v>0.99015815086999992</v>
      </c>
      <c r="X1231" s="152" t="s">
        <v>44</v>
      </c>
      <c r="Y1231" s="152" t="s">
        <v>44</v>
      </c>
      <c r="Z1231" s="152">
        <v>1.0596828286E-3</v>
      </c>
      <c r="AA1231" s="152">
        <v>9.9125266799999991E-4</v>
      </c>
      <c r="AB1231" s="175">
        <v>-1.2190320499</v>
      </c>
      <c r="AC1231" s="174">
        <v>-1.7483755238000001</v>
      </c>
      <c r="AD1231" s="152">
        <v>0</v>
      </c>
      <c r="AE1231" s="152">
        <v>0</v>
      </c>
      <c r="AF1231" s="178">
        <v>1.1381945</v>
      </c>
      <c r="AG1231" s="177">
        <v>18874.69512</v>
      </c>
      <c r="AH1231" s="177">
        <v>6294.5438599999998</v>
      </c>
      <c r="AI1231" s="127">
        <v>0</v>
      </c>
      <c r="AJ1231" s="127">
        <v>0</v>
      </c>
      <c r="AK1231" s="127">
        <v>0</v>
      </c>
    </row>
    <row r="1232" spans="1:37" ht="14.65" customHeight="1" x14ac:dyDescent="0.25">
      <c r="A1232" s="39"/>
      <c r="B1232" s="128">
        <v>35343590000130</v>
      </c>
      <c r="C1232" s="124" t="s">
        <v>8989</v>
      </c>
      <c r="D1232" s="121"/>
      <c r="E1232" s="125" t="s">
        <v>8406</v>
      </c>
      <c r="F1232" s="125" t="s">
        <v>160</v>
      </c>
      <c r="G1232" s="125" t="s">
        <v>3305</v>
      </c>
      <c r="H1232" s="126">
        <v>1000</v>
      </c>
      <c r="I1232" s="126">
        <v>500</v>
      </c>
      <c r="J1232" s="126">
        <v>1000</v>
      </c>
      <c r="K1232" s="125" t="s">
        <v>210</v>
      </c>
      <c r="L1232" s="125" t="s">
        <v>3312</v>
      </c>
      <c r="M1232" s="152">
        <v>2.0999999999999999E-3</v>
      </c>
      <c r="N1232" s="127" t="s">
        <v>44</v>
      </c>
      <c r="O1232" s="154">
        <v>43819</v>
      </c>
      <c r="P1232" s="152">
        <v>1.1204148524E-2</v>
      </c>
      <c r="Q1232" s="152">
        <v>4.7167100563000004E-2</v>
      </c>
      <c r="R1232" s="152">
        <v>0.13063484341000001</v>
      </c>
      <c r="S1232" s="152">
        <v>0.30962126734000001</v>
      </c>
      <c r="T1232" s="152">
        <v>0.46226305711999999</v>
      </c>
      <c r="U1232" s="152">
        <v>1.0611213073999999</v>
      </c>
      <c r="V1232" s="152">
        <v>1.1562297869</v>
      </c>
      <c r="W1232" s="152">
        <v>1.1396798527000001</v>
      </c>
      <c r="X1232" s="152">
        <v>1.2291305168</v>
      </c>
      <c r="Y1232" s="152">
        <v>1.1021355913999999</v>
      </c>
      <c r="Z1232" s="152">
        <v>3.4019953536000001E-3</v>
      </c>
      <c r="AA1232" s="152">
        <v>1.0350652891000001E-2</v>
      </c>
      <c r="AB1232" s="175">
        <v>4.2579191024999998</v>
      </c>
      <c r="AC1232" s="174">
        <v>1.2253967876</v>
      </c>
      <c r="AD1232" s="152">
        <v>-1.3294544033999999E-3</v>
      </c>
      <c r="AE1232" s="152">
        <v>-6.1533705093000005E-2</v>
      </c>
      <c r="AF1232" s="178">
        <v>1.6811362000000001</v>
      </c>
      <c r="AG1232" s="177">
        <v>400485.79164000001</v>
      </c>
      <c r="AH1232" s="177">
        <v>18566.30285</v>
      </c>
      <c r="AI1232" s="127">
        <v>0.49055304706999997</v>
      </c>
      <c r="AJ1232" s="127">
        <v>0.31731333139000001</v>
      </c>
      <c r="AK1232" s="127">
        <v>0</v>
      </c>
    </row>
    <row r="1233" spans="1:37" ht="14.65" customHeight="1" x14ac:dyDescent="0.25">
      <c r="A1233" s="39"/>
      <c r="B1233" s="128">
        <v>9586825000104</v>
      </c>
      <c r="C1233" s="124" t="s">
        <v>8990</v>
      </c>
      <c r="D1233" s="121"/>
      <c r="E1233" s="125" t="s">
        <v>8991</v>
      </c>
      <c r="F1233" s="125" t="s">
        <v>112</v>
      </c>
      <c r="G1233" s="125" t="s">
        <v>113</v>
      </c>
      <c r="H1233" s="126">
        <v>100000</v>
      </c>
      <c r="I1233" s="126">
        <v>10000</v>
      </c>
      <c r="J1233" s="126">
        <v>100000</v>
      </c>
      <c r="K1233" s="125" t="s">
        <v>218</v>
      </c>
      <c r="L1233" s="125" t="s">
        <v>217</v>
      </c>
      <c r="M1233" s="152">
        <v>2.7999999999999997E-2</v>
      </c>
      <c r="N1233" s="127" t="s">
        <v>44</v>
      </c>
      <c r="O1233" s="154">
        <v>39639</v>
      </c>
      <c r="P1233" s="152">
        <v>0.11561084943</v>
      </c>
      <c r="Q1233" s="152">
        <v>0.21042348315000001</v>
      </c>
      <c r="R1233" s="152">
        <v>8.8768189852999994E-3</v>
      </c>
      <c r="S1233" s="152">
        <v>0.30503983432999998</v>
      </c>
      <c r="T1233" s="152">
        <v>0.27931682713</v>
      </c>
      <c r="U1233" s="152">
        <v>10.949260039</v>
      </c>
      <c r="V1233" s="152">
        <v>5.1582118928999998</v>
      </c>
      <c r="W1233" s="152">
        <v>7.7442828345999998E-2</v>
      </c>
      <c r="X1233" s="152">
        <v>1.2109432031</v>
      </c>
      <c r="Y1233" s="152">
        <v>0.66595201958000005</v>
      </c>
      <c r="Z1233" s="152">
        <v>0.19528418949999998</v>
      </c>
      <c r="AA1233" s="152">
        <v>0.20774867229000002</v>
      </c>
      <c r="AB1233" s="175">
        <v>-0.39853396116000001</v>
      </c>
      <c r="AC1233" s="174">
        <v>0.28892840333999997</v>
      </c>
      <c r="AD1233" s="152">
        <v>-0.26665602941</v>
      </c>
      <c r="AE1233" s="152">
        <v>-0.48705768122000004</v>
      </c>
      <c r="AF1233" s="178">
        <v>981.20355731999996</v>
      </c>
      <c r="AG1233" s="177">
        <v>66356.03443</v>
      </c>
      <c r="AH1233" s="177">
        <v>-24321.326850000001</v>
      </c>
      <c r="AI1233" s="127">
        <v>0</v>
      </c>
      <c r="AJ1233" s="127">
        <v>0</v>
      </c>
      <c r="AK1233" s="127">
        <v>0.17294023581000001</v>
      </c>
    </row>
    <row r="1234" spans="1:37" ht="14.65" customHeight="1" x14ac:dyDescent="0.25">
      <c r="A1234" s="39"/>
      <c r="B1234" s="128">
        <v>47512666000192</v>
      </c>
      <c r="C1234" s="124" t="s">
        <v>8992</v>
      </c>
      <c r="D1234" s="121"/>
      <c r="E1234" s="125" t="s">
        <v>8991</v>
      </c>
      <c r="F1234" s="125" t="s">
        <v>112</v>
      </c>
      <c r="G1234" s="125" t="s">
        <v>113</v>
      </c>
      <c r="H1234" s="126">
        <v>100000</v>
      </c>
      <c r="I1234" s="126">
        <v>10000</v>
      </c>
      <c r="J1234" s="126">
        <v>100000</v>
      </c>
      <c r="K1234" s="125" t="s">
        <v>218</v>
      </c>
      <c r="L1234" s="125" t="s">
        <v>217</v>
      </c>
      <c r="M1234" s="152">
        <v>0.02</v>
      </c>
      <c r="N1234" s="127" t="s">
        <v>44</v>
      </c>
      <c r="O1234" s="154">
        <v>44817</v>
      </c>
      <c r="P1234" s="152">
        <v>0.11548918045000001</v>
      </c>
      <c r="Q1234" s="152">
        <v>0.21097710876</v>
      </c>
      <c r="R1234" s="152">
        <v>2.1680741657999998E-2</v>
      </c>
      <c r="S1234" s="152">
        <v>0.30993274336999999</v>
      </c>
      <c r="T1234" s="152" t="s">
        <v>44</v>
      </c>
      <c r="U1234" s="152">
        <v>10.937737026000001</v>
      </c>
      <c r="V1234" s="152">
        <v>5.1717831834000005</v>
      </c>
      <c r="W1234" s="152">
        <v>0.18914635494999998</v>
      </c>
      <c r="X1234" s="152">
        <v>1.2303670103</v>
      </c>
      <c r="Y1234" s="152" t="s">
        <v>44</v>
      </c>
      <c r="Z1234" s="152">
        <v>0.19479882956</v>
      </c>
      <c r="AA1234" s="152">
        <v>0.18942599861000001</v>
      </c>
      <c r="AB1234" s="175">
        <v>-0.33980023249000002</v>
      </c>
      <c r="AC1234" s="174">
        <v>-0.11381147647000001</v>
      </c>
      <c r="AD1234" s="152">
        <v>-0.25929422392000001</v>
      </c>
      <c r="AE1234" s="152">
        <v>-0.25929422392000001</v>
      </c>
      <c r="AF1234" s="178">
        <v>122.15997474</v>
      </c>
      <c r="AG1234" s="177">
        <v>246454.71338999999</v>
      </c>
      <c r="AH1234" s="177">
        <v>-58680.525260000002</v>
      </c>
      <c r="AI1234" s="127">
        <v>0</v>
      </c>
      <c r="AJ1234" s="127">
        <v>0</v>
      </c>
      <c r="AK1234" s="127">
        <v>0</v>
      </c>
    </row>
    <row r="1235" spans="1:37" ht="14.65" customHeight="1" x14ac:dyDescent="0.25">
      <c r="A1235" s="39"/>
      <c r="B1235" s="128">
        <v>38377471000196</v>
      </c>
      <c r="C1235" s="124" t="s">
        <v>8993</v>
      </c>
      <c r="D1235" s="121"/>
      <c r="E1235" s="125" t="s">
        <v>8991</v>
      </c>
      <c r="F1235" s="125" t="s">
        <v>112</v>
      </c>
      <c r="G1235" s="125" t="s">
        <v>113</v>
      </c>
      <c r="H1235" s="126">
        <v>50000</v>
      </c>
      <c r="I1235" s="126">
        <v>5000</v>
      </c>
      <c r="J1235" s="126">
        <v>50000</v>
      </c>
      <c r="K1235" s="125" t="s">
        <v>218</v>
      </c>
      <c r="L1235" s="125" t="s">
        <v>217</v>
      </c>
      <c r="M1235" s="152">
        <v>1.8000000000000002E-2</v>
      </c>
      <c r="N1235" s="127" t="s">
        <v>44</v>
      </c>
      <c r="O1235" s="154">
        <v>44180</v>
      </c>
      <c r="P1235" s="152">
        <v>0.10973402845000001</v>
      </c>
      <c r="Q1235" s="152">
        <v>0.21743956038000001</v>
      </c>
      <c r="R1235" s="152">
        <v>1.1811549858999999E-2</v>
      </c>
      <c r="S1235" s="152">
        <v>0.33764393235000001</v>
      </c>
      <c r="T1235" s="152">
        <v>0.42281238315000003</v>
      </c>
      <c r="U1235" s="152">
        <v>10.392678703</v>
      </c>
      <c r="V1235" s="152">
        <v>5.3302003634000004</v>
      </c>
      <c r="W1235" s="152">
        <v>0.10304590301</v>
      </c>
      <c r="X1235" s="152">
        <v>1.3403745312999999</v>
      </c>
      <c r="Y1235" s="152">
        <v>1.0080766108999999</v>
      </c>
      <c r="Z1235" s="152">
        <v>0.18862409171</v>
      </c>
      <c r="AA1235" s="152">
        <v>0.17965649207999998</v>
      </c>
      <c r="AB1235" s="175">
        <v>-0.40448700190999998</v>
      </c>
      <c r="AC1235" s="174">
        <v>-6.5845413793000004E-2</v>
      </c>
      <c r="AD1235" s="152">
        <v>-0.25909374424999998</v>
      </c>
      <c r="AE1235" s="152">
        <v>-0.25909374424999998</v>
      </c>
      <c r="AF1235" s="178">
        <v>135.64114312000001</v>
      </c>
      <c r="AG1235" s="177">
        <v>127766.89182999999</v>
      </c>
      <c r="AH1235" s="177">
        <v>-22963.340100000001</v>
      </c>
      <c r="AI1235" s="127">
        <v>0</v>
      </c>
      <c r="AJ1235" s="127">
        <v>0</v>
      </c>
      <c r="AK1235" s="127">
        <v>0.16281551375</v>
      </c>
    </row>
    <row r="1236" spans="1:37" ht="14.65" customHeight="1" x14ac:dyDescent="0.25">
      <c r="A1236" s="39"/>
      <c r="B1236" s="128">
        <v>36352554000103</v>
      </c>
      <c r="C1236" s="124" t="s">
        <v>8994</v>
      </c>
      <c r="D1236" s="121"/>
      <c r="E1236" s="125" t="s">
        <v>8991</v>
      </c>
      <c r="F1236" s="125" t="s">
        <v>112</v>
      </c>
      <c r="G1236" s="125" t="s">
        <v>113</v>
      </c>
      <c r="H1236" s="126">
        <v>100000</v>
      </c>
      <c r="I1236" s="126">
        <v>10000</v>
      </c>
      <c r="J1236" s="126">
        <v>100000</v>
      </c>
      <c r="K1236" s="125" t="s">
        <v>218</v>
      </c>
      <c r="L1236" s="125" t="s">
        <v>217</v>
      </c>
      <c r="M1236" s="152">
        <v>1.8000000000000002E-2</v>
      </c>
      <c r="N1236" s="127" t="s">
        <v>44</v>
      </c>
      <c r="O1236" s="154">
        <v>44249</v>
      </c>
      <c r="P1236" s="152">
        <v>0.10942570902</v>
      </c>
      <c r="Q1236" s="152">
        <v>0.21712277859000001</v>
      </c>
      <c r="R1236" s="152">
        <v>1.1556498824999999E-2</v>
      </c>
      <c r="S1236" s="152">
        <v>0.30097742815</v>
      </c>
      <c r="T1236" s="152">
        <v>0.37182175319999999</v>
      </c>
      <c r="U1236" s="152">
        <v>10.363478418</v>
      </c>
      <c r="V1236" s="152">
        <v>5.3224349391999999</v>
      </c>
      <c r="W1236" s="152">
        <v>0.10082079585000001</v>
      </c>
      <c r="X1236" s="152">
        <v>1.1948163154</v>
      </c>
      <c r="Y1236" s="152">
        <v>0.88650386733999997</v>
      </c>
      <c r="Z1236" s="152">
        <v>0.188390376</v>
      </c>
      <c r="AA1236" s="152">
        <v>0.17398554241</v>
      </c>
      <c r="AB1236" s="175">
        <v>-0.40644758524000002</v>
      </c>
      <c r="AC1236" s="174">
        <v>-0.14550928964000001</v>
      </c>
      <c r="AD1236" s="152">
        <v>-0.2585761238</v>
      </c>
      <c r="AE1236" s="152">
        <v>-0.2585761238</v>
      </c>
      <c r="AF1236" s="178">
        <v>128.84257664</v>
      </c>
      <c r="AG1236" s="177">
        <v>261591.7219</v>
      </c>
      <c r="AH1236" s="177">
        <v>-30457.958419999999</v>
      </c>
      <c r="AI1236" s="127">
        <v>0</v>
      </c>
      <c r="AJ1236" s="127">
        <v>0</v>
      </c>
      <c r="AK1236" s="127">
        <v>0.16289268157999998</v>
      </c>
    </row>
    <row r="1237" spans="1:37" ht="14.65" customHeight="1" x14ac:dyDescent="0.25">
      <c r="A1237" s="39"/>
      <c r="B1237" s="128">
        <v>35939983000100</v>
      </c>
      <c r="C1237" s="124" t="s">
        <v>8995</v>
      </c>
      <c r="D1237" s="121"/>
      <c r="E1237" s="125" t="s">
        <v>8991</v>
      </c>
      <c r="F1237" s="125" t="s">
        <v>112</v>
      </c>
      <c r="G1237" s="125" t="s">
        <v>113</v>
      </c>
      <c r="H1237" s="126">
        <v>100000</v>
      </c>
      <c r="I1237" s="126">
        <v>10000</v>
      </c>
      <c r="J1237" s="126">
        <v>100000</v>
      </c>
      <c r="K1237" s="125" t="s">
        <v>218</v>
      </c>
      <c r="L1237" s="125" t="s">
        <v>217</v>
      </c>
      <c r="M1237" s="152">
        <v>1.8000000000000002E-2</v>
      </c>
      <c r="N1237" s="127" t="s">
        <v>44</v>
      </c>
      <c r="O1237" s="154">
        <v>43896</v>
      </c>
      <c r="P1237" s="152">
        <v>0.10975790863</v>
      </c>
      <c r="Q1237" s="152">
        <v>0.21759083065999998</v>
      </c>
      <c r="R1237" s="152">
        <v>1.2150112639999999E-2</v>
      </c>
      <c r="S1237" s="152">
        <v>0.32505245369999997</v>
      </c>
      <c r="T1237" s="152">
        <v>0.40789716622</v>
      </c>
      <c r="U1237" s="152">
        <v>10.394940343999998</v>
      </c>
      <c r="V1237" s="152">
        <v>5.3339085244</v>
      </c>
      <c r="W1237" s="152">
        <v>0.10599958037</v>
      </c>
      <c r="X1237" s="152">
        <v>1.2903890415999999</v>
      </c>
      <c r="Y1237" s="152">
        <v>0.97251549223</v>
      </c>
      <c r="Z1237" s="152">
        <v>0.18821700614</v>
      </c>
      <c r="AA1237" s="152">
        <v>0.22673121579</v>
      </c>
      <c r="AB1237" s="175">
        <v>-0.40408707652999998</v>
      </c>
      <c r="AC1237" s="174">
        <v>0.14265990386999999</v>
      </c>
      <c r="AD1237" s="152">
        <v>-0.25783765323000002</v>
      </c>
      <c r="AE1237" s="152">
        <v>-0.32590926545000004</v>
      </c>
      <c r="AF1237" s="178">
        <v>161.00597414000001</v>
      </c>
      <c r="AG1237" s="177">
        <v>635622.07444</v>
      </c>
      <c r="AH1237" s="177">
        <v>-58096.899839999998</v>
      </c>
      <c r="AI1237" s="127">
        <v>0</v>
      </c>
      <c r="AJ1237" s="127">
        <v>0</v>
      </c>
      <c r="AK1237" s="127">
        <v>0.16281836011</v>
      </c>
    </row>
    <row r="1238" spans="1:37" ht="14.65" customHeight="1" x14ac:dyDescent="0.25">
      <c r="A1238" s="39"/>
      <c r="B1238" s="128">
        <v>38377512000144</v>
      </c>
      <c r="C1238" s="124" t="s">
        <v>8996</v>
      </c>
      <c r="D1238" s="121"/>
      <c r="E1238" s="125" t="s">
        <v>8991</v>
      </c>
      <c r="F1238" s="125" t="s">
        <v>112</v>
      </c>
      <c r="G1238" s="125" t="s">
        <v>113</v>
      </c>
      <c r="H1238" s="126">
        <v>50000</v>
      </c>
      <c r="I1238" s="126">
        <v>5000</v>
      </c>
      <c r="J1238" s="126">
        <v>50000</v>
      </c>
      <c r="K1238" s="125" t="s">
        <v>218</v>
      </c>
      <c r="L1238" s="125" t="s">
        <v>217</v>
      </c>
      <c r="M1238" s="152">
        <v>2.7999999999999997E-2</v>
      </c>
      <c r="N1238" s="127" t="s">
        <v>44</v>
      </c>
      <c r="O1238" s="154">
        <v>44180</v>
      </c>
      <c r="P1238" s="152">
        <v>0.11543053021000001</v>
      </c>
      <c r="Q1238" s="152">
        <v>0.20992251100000001</v>
      </c>
      <c r="R1238" s="152">
        <v>8.2151466485999997E-3</v>
      </c>
      <c r="S1238" s="152">
        <v>0.30379486903000003</v>
      </c>
      <c r="T1238" s="152">
        <v>0.27711152795999999</v>
      </c>
      <c r="U1238" s="152">
        <v>10.932182385999999</v>
      </c>
      <c r="V1238" s="152">
        <v>5.1459313221</v>
      </c>
      <c r="W1238" s="152">
        <v>7.1670290088999999E-2</v>
      </c>
      <c r="X1238" s="152">
        <v>1.2060009559</v>
      </c>
      <c r="Y1238" s="152">
        <v>0.66069410706999998</v>
      </c>
      <c r="Z1238" s="152">
        <v>0.19524026080999998</v>
      </c>
      <c r="AA1238" s="152">
        <v>0.2071141544</v>
      </c>
      <c r="AB1238" s="175">
        <v>-0.40177626776000003</v>
      </c>
      <c r="AC1238" s="174">
        <v>-0.28415307422000002</v>
      </c>
      <c r="AD1238" s="152">
        <v>-0.26669952383000001</v>
      </c>
      <c r="AE1238" s="152">
        <v>-0.34088424482999996</v>
      </c>
      <c r="AF1238" s="178">
        <v>107.26918214</v>
      </c>
      <c r="AG1238" s="177">
        <v>32576.427459999999</v>
      </c>
      <c r="AH1238" s="177">
        <v>-9784.0534900000002</v>
      </c>
      <c r="AI1238" s="127">
        <v>0</v>
      </c>
      <c r="AJ1238" s="127">
        <v>0</v>
      </c>
      <c r="AK1238" s="127">
        <v>0.17293206263999999</v>
      </c>
    </row>
    <row r="1239" spans="1:37" ht="14.65" customHeight="1" x14ac:dyDescent="0.25">
      <c r="A1239" s="39"/>
      <c r="B1239" s="128">
        <v>52892404000130</v>
      </c>
      <c r="C1239" s="124" t="s">
        <v>8997</v>
      </c>
      <c r="D1239" s="121"/>
      <c r="E1239" s="125" t="s">
        <v>8991</v>
      </c>
      <c r="F1239" s="125" t="s">
        <v>112</v>
      </c>
      <c r="G1239" s="125" t="s">
        <v>113</v>
      </c>
      <c r="H1239" s="126">
        <v>100000</v>
      </c>
      <c r="I1239" s="126">
        <v>10000</v>
      </c>
      <c r="J1239" s="126">
        <v>100000</v>
      </c>
      <c r="K1239" s="125" t="s">
        <v>218</v>
      </c>
      <c r="L1239" s="125" t="s">
        <v>217</v>
      </c>
      <c r="M1239" s="152">
        <v>1.8000000000000002E-2</v>
      </c>
      <c r="N1239" s="127" t="s">
        <v>44</v>
      </c>
      <c r="O1239" s="154">
        <v>45251</v>
      </c>
      <c r="P1239" s="152">
        <v>0.10976891113000001</v>
      </c>
      <c r="Q1239" s="152">
        <v>0.21752953814000001</v>
      </c>
      <c r="R1239" s="152">
        <v>1.1577503397E-2</v>
      </c>
      <c r="S1239" s="152" t="s">
        <v>44</v>
      </c>
      <c r="T1239" s="152" t="s">
        <v>44</v>
      </c>
      <c r="U1239" s="152">
        <v>10.395982368</v>
      </c>
      <c r="V1239" s="152">
        <v>5.3324060313999997</v>
      </c>
      <c r="W1239" s="152">
        <v>0.1010040432</v>
      </c>
      <c r="X1239" s="152" t="s">
        <v>44</v>
      </c>
      <c r="Y1239" s="152" t="s">
        <v>44</v>
      </c>
      <c r="Z1239" s="152">
        <v>0.18764308294999998</v>
      </c>
      <c r="AA1239" s="152">
        <v>0.16437999684000001</v>
      </c>
      <c r="AB1239" s="175">
        <v>-0.40865187885999998</v>
      </c>
      <c r="AC1239" s="174">
        <v>-0.55679615540000005</v>
      </c>
      <c r="AD1239" s="152">
        <v>-0.25594788974999999</v>
      </c>
      <c r="AE1239" s="152">
        <v>-0.25594788974999999</v>
      </c>
      <c r="AF1239" s="178">
        <v>99.84715697</v>
      </c>
      <c r="AG1239" s="177">
        <v>188193.29498999999</v>
      </c>
      <c r="AH1239" s="177">
        <v>-2901.2472499999999</v>
      </c>
      <c r="AI1239" s="127">
        <v>0</v>
      </c>
      <c r="AJ1239" s="127">
        <v>0</v>
      </c>
      <c r="AK1239" s="127">
        <v>0.16283375569</v>
      </c>
    </row>
    <row r="1240" spans="1:37" ht="14.65" customHeight="1" x14ac:dyDescent="0.25">
      <c r="A1240" s="39"/>
      <c r="B1240" s="128">
        <v>9285146000103</v>
      </c>
      <c r="C1240" s="124" t="s">
        <v>8998</v>
      </c>
      <c r="D1240" s="121" t="s">
        <v>3274</v>
      </c>
      <c r="E1240" s="125" t="s">
        <v>8991</v>
      </c>
      <c r="F1240" s="125" t="s">
        <v>112</v>
      </c>
      <c r="G1240" s="125" t="s">
        <v>113</v>
      </c>
      <c r="H1240" s="126">
        <v>100000</v>
      </c>
      <c r="I1240" s="126">
        <v>10000</v>
      </c>
      <c r="J1240" s="126">
        <v>100000</v>
      </c>
      <c r="K1240" s="125" t="s">
        <v>218</v>
      </c>
      <c r="L1240" s="125" t="s">
        <v>217</v>
      </c>
      <c r="M1240" s="152">
        <v>1.8000000000000002E-2</v>
      </c>
      <c r="N1240" s="127" t="s">
        <v>7608</v>
      </c>
      <c r="O1240" s="154">
        <v>39538</v>
      </c>
      <c r="P1240" s="152">
        <v>0.10957888992999999</v>
      </c>
      <c r="Q1240" s="152">
        <v>0.21734799632000001</v>
      </c>
      <c r="R1240" s="152">
        <v>1.1913151759E-2</v>
      </c>
      <c r="S1240" s="152">
        <v>0.34408933319000001</v>
      </c>
      <c r="T1240" s="152">
        <v>0.43059201606000003</v>
      </c>
      <c r="U1240" s="152">
        <v>10.377985859999999</v>
      </c>
      <c r="V1240" s="152">
        <v>5.3279558096999997</v>
      </c>
      <c r="W1240" s="152">
        <v>0.10393229469</v>
      </c>
      <c r="X1240" s="152">
        <v>1.3659614004</v>
      </c>
      <c r="Y1240" s="152">
        <v>1.0266249464000001</v>
      </c>
      <c r="Z1240" s="152">
        <v>0.18854657399999999</v>
      </c>
      <c r="AA1240" s="152">
        <v>0.17652450587000001</v>
      </c>
      <c r="AB1240" s="175">
        <v>-0.40423102041999998</v>
      </c>
      <c r="AC1240" s="174">
        <v>0.38843548996999999</v>
      </c>
      <c r="AD1240" s="152">
        <v>-0.25899192509999996</v>
      </c>
      <c r="AE1240" s="152">
        <v>-0.40574657834</v>
      </c>
      <c r="AF1240" s="178">
        <v>1142.243917</v>
      </c>
      <c r="AG1240" s="177">
        <v>810066.31886</v>
      </c>
      <c r="AH1240" s="177">
        <v>-194673.48008000001</v>
      </c>
      <c r="AI1240" s="127">
        <v>0</v>
      </c>
      <c r="AJ1240" s="127">
        <v>0</v>
      </c>
      <c r="AK1240" s="127">
        <v>0.16286668669000001</v>
      </c>
    </row>
    <row r="1241" spans="1:37" ht="14.65" customHeight="1" x14ac:dyDescent="0.25">
      <c r="A1241" s="39"/>
      <c r="B1241" s="128">
        <v>15821229000164</v>
      </c>
      <c r="C1241" s="124" t="s">
        <v>8999</v>
      </c>
      <c r="D1241" s="121"/>
      <c r="E1241" s="125" t="s">
        <v>8991</v>
      </c>
      <c r="F1241" s="125" t="s">
        <v>112</v>
      </c>
      <c r="G1241" s="125" t="s">
        <v>113</v>
      </c>
      <c r="H1241" s="126">
        <v>100000</v>
      </c>
      <c r="I1241" s="126">
        <v>10000</v>
      </c>
      <c r="J1241" s="126">
        <v>100000</v>
      </c>
      <c r="K1241" s="125" t="s">
        <v>218</v>
      </c>
      <c r="L1241" s="125" t="s">
        <v>217</v>
      </c>
      <c r="M1241" s="152">
        <v>1.3000000000000001E-2</v>
      </c>
      <c r="N1241" s="127">
        <v>0.5</v>
      </c>
      <c r="O1241" s="154">
        <v>41142</v>
      </c>
      <c r="P1241" s="152">
        <v>0.10973697161000001</v>
      </c>
      <c r="Q1241" s="152">
        <v>0.21746965805999999</v>
      </c>
      <c r="R1241" s="152">
        <v>1.2004115139E-2</v>
      </c>
      <c r="S1241" s="152">
        <v>0.31814346187000003</v>
      </c>
      <c r="T1241" s="152">
        <v>0.40118291934</v>
      </c>
      <c r="U1241" s="152">
        <v>10.392957443</v>
      </c>
      <c r="V1241" s="152">
        <v>5.3309381622999998</v>
      </c>
      <c r="W1241" s="152">
        <v>0.10472587417</v>
      </c>
      <c r="X1241" s="152">
        <v>1.2629618147999999</v>
      </c>
      <c r="Y1241" s="152">
        <v>0.95650726847</v>
      </c>
      <c r="Z1241" s="152">
        <v>0.1884310589</v>
      </c>
      <c r="AA1241" s="152">
        <v>0.17888440543</v>
      </c>
      <c r="AB1241" s="175">
        <v>-0.40414093505999998</v>
      </c>
      <c r="AC1241" s="174">
        <v>0.29490564301</v>
      </c>
      <c r="AD1241" s="152">
        <v>-0.25861744279999999</v>
      </c>
      <c r="AE1241" s="152">
        <v>-0.39906808193000004</v>
      </c>
      <c r="AF1241" s="178">
        <v>476.28735069999999</v>
      </c>
      <c r="AG1241" s="177">
        <v>145413.17923000001</v>
      </c>
      <c r="AH1241" s="177">
        <v>-58982.005440000001</v>
      </c>
      <c r="AI1241" s="127">
        <v>0</v>
      </c>
      <c r="AJ1241" s="127">
        <v>0</v>
      </c>
      <c r="AK1241" s="127">
        <v>0.16293771856</v>
      </c>
    </row>
    <row r="1242" spans="1:37" ht="14.65" customHeight="1" x14ac:dyDescent="0.25">
      <c r="A1242" s="39"/>
      <c r="B1242" s="128">
        <v>9412822000154</v>
      </c>
      <c r="C1242" s="124" t="s">
        <v>9000</v>
      </c>
      <c r="D1242" s="121" t="s">
        <v>3267</v>
      </c>
      <c r="E1242" s="125" t="s">
        <v>8991</v>
      </c>
      <c r="F1242" s="125" t="s">
        <v>112</v>
      </c>
      <c r="G1242" s="125" t="s">
        <v>113</v>
      </c>
      <c r="H1242" s="126">
        <v>100000</v>
      </c>
      <c r="I1242" s="126">
        <v>5000</v>
      </c>
      <c r="J1242" s="126">
        <v>100000</v>
      </c>
      <c r="K1242" s="125" t="s">
        <v>218</v>
      </c>
      <c r="L1242" s="125" t="s">
        <v>217</v>
      </c>
      <c r="M1242" s="152">
        <v>2.7999999999999997E-2</v>
      </c>
      <c r="N1242" s="127" t="s">
        <v>44</v>
      </c>
      <c r="O1242" s="154">
        <v>39538</v>
      </c>
      <c r="P1242" s="152">
        <v>0.11551192279</v>
      </c>
      <c r="Q1242" s="152">
        <v>0.21025448178</v>
      </c>
      <c r="R1242" s="152">
        <v>8.8794338934999988E-3</v>
      </c>
      <c r="S1242" s="152">
        <v>0.30533184361999999</v>
      </c>
      <c r="T1242" s="152">
        <v>0.27957778161000002</v>
      </c>
      <c r="U1242" s="152">
        <v>10.939890905</v>
      </c>
      <c r="V1242" s="152">
        <v>5.1540690813000003</v>
      </c>
      <c r="W1242" s="152">
        <v>7.7465641234999993E-2</v>
      </c>
      <c r="X1242" s="152">
        <v>1.2121024177999999</v>
      </c>
      <c r="Y1242" s="152">
        <v>0.66657419177999999</v>
      </c>
      <c r="Z1242" s="152">
        <v>0.19526340972</v>
      </c>
      <c r="AA1242" s="152">
        <v>0.22641194583000002</v>
      </c>
      <c r="AB1242" s="175">
        <v>-0.39858321083999998</v>
      </c>
      <c r="AC1242" s="174">
        <v>0.29848279985999998</v>
      </c>
      <c r="AD1242" s="152">
        <v>-0.26656455540000001</v>
      </c>
      <c r="AE1242" s="152">
        <v>-0.53030289078000004</v>
      </c>
      <c r="AF1242" s="178">
        <v>949.14512972</v>
      </c>
      <c r="AG1242" s="177">
        <v>359468.26094000001</v>
      </c>
      <c r="AH1242" s="177">
        <v>-16141.672640000001</v>
      </c>
      <c r="AI1242" s="127">
        <v>0</v>
      </c>
      <c r="AJ1242" s="127">
        <v>0</v>
      </c>
      <c r="AK1242" s="127">
        <v>0.17304447713999999</v>
      </c>
    </row>
    <row r="1243" spans="1:37" ht="14.65" customHeight="1" x14ac:dyDescent="0.25">
      <c r="A1243" s="39"/>
      <c r="B1243" s="128">
        <v>16478741000112</v>
      </c>
      <c r="C1243" s="124" t="s">
        <v>9001</v>
      </c>
      <c r="D1243" s="121"/>
      <c r="E1243" s="125" t="s">
        <v>8991</v>
      </c>
      <c r="F1243" s="125" t="s">
        <v>112</v>
      </c>
      <c r="G1243" s="125" t="s">
        <v>113</v>
      </c>
      <c r="H1243" s="126">
        <v>100000</v>
      </c>
      <c r="I1243" s="126">
        <v>10000</v>
      </c>
      <c r="J1243" s="126">
        <v>100000</v>
      </c>
      <c r="K1243" s="125" t="s">
        <v>218</v>
      </c>
      <c r="L1243" s="125" t="s">
        <v>217</v>
      </c>
      <c r="M1243" s="152">
        <v>2.2000000000000002E-2</v>
      </c>
      <c r="N1243" s="127" t="s">
        <v>44</v>
      </c>
      <c r="O1243" s="154">
        <v>41163</v>
      </c>
      <c r="P1243" s="152">
        <v>0.11602170252000001</v>
      </c>
      <c r="Q1243" s="152">
        <v>0.21264055657</v>
      </c>
      <c r="R1243" s="152">
        <v>1.1018655217E-2</v>
      </c>
      <c r="S1243" s="152">
        <v>0.30859648144000001</v>
      </c>
      <c r="T1243" s="152">
        <v>0.28316445961999998</v>
      </c>
      <c r="U1243" s="152">
        <v>10.98817107</v>
      </c>
      <c r="V1243" s="152">
        <v>5.2125600784999992</v>
      </c>
      <c r="W1243" s="152">
        <v>9.6128559793000001E-2</v>
      </c>
      <c r="X1243" s="152">
        <v>1.2250623349</v>
      </c>
      <c r="Y1243" s="152">
        <v>0.67512561164999996</v>
      </c>
      <c r="Z1243" s="152">
        <v>0.19528771076999998</v>
      </c>
      <c r="AA1243" s="152">
        <v>0.21963865512999997</v>
      </c>
      <c r="AB1243" s="175">
        <v>-0.38845320664999999</v>
      </c>
      <c r="AC1243" s="174">
        <v>0.16464808852999999</v>
      </c>
      <c r="AD1243" s="152">
        <v>-0.26648267999000003</v>
      </c>
      <c r="AE1243" s="152">
        <v>-0.48736446653000004</v>
      </c>
      <c r="AF1243" s="178">
        <v>355.57541886000001</v>
      </c>
      <c r="AG1243" s="177">
        <v>1127278.6858000001</v>
      </c>
      <c r="AH1243" s="177">
        <v>-314309.34191999998</v>
      </c>
      <c r="AI1243" s="127">
        <v>0</v>
      </c>
      <c r="AJ1243" s="127">
        <v>0</v>
      </c>
      <c r="AK1243" s="127">
        <v>0.17287865975</v>
      </c>
    </row>
    <row r="1244" spans="1:37" ht="14.65" customHeight="1" x14ac:dyDescent="0.25">
      <c r="A1244" s="39"/>
      <c r="B1244" s="128">
        <v>9412648000140</v>
      </c>
      <c r="C1244" s="124" t="s">
        <v>9002</v>
      </c>
      <c r="D1244" s="121"/>
      <c r="E1244" s="125" t="s">
        <v>8991</v>
      </c>
      <c r="F1244" s="125" t="s">
        <v>112</v>
      </c>
      <c r="G1244" s="125" t="s">
        <v>113</v>
      </c>
      <c r="H1244" s="126" t="s">
        <v>44</v>
      </c>
      <c r="I1244" s="126" t="s">
        <v>44</v>
      </c>
      <c r="J1244" s="126" t="s">
        <v>44</v>
      </c>
      <c r="K1244" s="125" t="s">
        <v>211</v>
      </c>
      <c r="L1244" s="125" t="s">
        <v>7564</v>
      </c>
      <c r="M1244" s="152">
        <v>2E-3</v>
      </c>
      <c r="N1244" s="127" t="s">
        <v>44</v>
      </c>
      <c r="O1244" s="154">
        <v>39538</v>
      </c>
      <c r="P1244" s="152">
        <v>0.11225563854000001</v>
      </c>
      <c r="Q1244" s="152">
        <v>0.22638814450999997</v>
      </c>
      <c r="R1244" s="152">
        <v>2.9678517916E-2</v>
      </c>
      <c r="S1244" s="152">
        <v>0.40732114479000003</v>
      </c>
      <c r="T1244" s="152">
        <v>0.52389824582</v>
      </c>
      <c r="U1244" s="152">
        <v>10.631495082999999</v>
      </c>
      <c r="V1244" s="152">
        <v>5.5495613036</v>
      </c>
      <c r="W1244" s="152">
        <v>0.25892027001000001</v>
      </c>
      <c r="X1244" s="152">
        <v>1.6169782312000001</v>
      </c>
      <c r="Y1244" s="152">
        <v>1.2490872764000001</v>
      </c>
      <c r="Z1244" s="152">
        <v>0.19033926751999999</v>
      </c>
      <c r="AA1244" s="152">
        <v>0.18588686213</v>
      </c>
      <c r="AB1244" s="175">
        <v>-0.31317454190999999</v>
      </c>
      <c r="AC1244" s="174">
        <v>0.57515938887999996</v>
      </c>
      <c r="AD1244" s="152">
        <v>-0.25625853053000003</v>
      </c>
      <c r="AE1244" s="152">
        <v>-0.41659555875000004</v>
      </c>
      <c r="AF1244" s="178">
        <v>2027.4823831000001</v>
      </c>
      <c r="AG1244" s="177">
        <v>3627212.8450000002</v>
      </c>
      <c r="AH1244" s="177">
        <v>-403390.99998999998</v>
      </c>
      <c r="AI1244" s="127">
        <v>0</v>
      </c>
      <c r="AJ1244" s="127">
        <v>0</v>
      </c>
      <c r="AK1244" s="127">
        <v>0.16423817438999999</v>
      </c>
    </row>
    <row r="1245" spans="1:37" ht="14.65" customHeight="1" x14ac:dyDescent="0.25">
      <c r="A1245" s="39"/>
      <c r="B1245" s="128">
        <v>9412843000170</v>
      </c>
      <c r="C1245" s="124" t="s">
        <v>9003</v>
      </c>
      <c r="D1245" s="121"/>
      <c r="E1245" s="125" t="s">
        <v>8991</v>
      </c>
      <c r="F1245" s="125" t="s">
        <v>112</v>
      </c>
      <c r="G1245" s="125" t="s">
        <v>5147</v>
      </c>
      <c r="H1245" s="126">
        <v>20000</v>
      </c>
      <c r="I1245" s="126">
        <v>10000</v>
      </c>
      <c r="J1245" s="126">
        <v>20000</v>
      </c>
      <c r="K1245" s="125" t="s">
        <v>218</v>
      </c>
      <c r="L1245" s="125" t="s">
        <v>217</v>
      </c>
      <c r="M1245" s="152">
        <v>5.0000000000000001E-3</v>
      </c>
      <c r="N1245" s="127" t="s">
        <v>44</v>
      </c>
      <c r="O1245" s="154">
        <v>39538</v>
      </c>
      <c r="P1245" s="152">
        <v>0.1112461417</v>
      </c>
      <c r="Q1245" s="152">
        <v>0.22446639585</v>
      </c>
      <c r="R1245" s="152">
        <v>3.0594746382000004E-2</v>
      </c>
      <c r="S1245" s="152">
        <v>0.4058245258</v>
      </c>
      <c r="T1245" s="152">
        <v>0.52329033528000002</v>
      </c>
      <c r="U1245" s="152">
        <v>10.535887763</v>
      </c>
      <c r="V1245" s="152">
        <v>5.5024525557000006</v>
      </c>
      <c r="W1245" s="152">
        <v>0.26691359780000001</v>
      </c>
      <c r="X1245" s="152">
        <v>1.6110369724</v>
      </c>
      <c r="Y1245" s="152">
        <v>1.2476378855000001</v>
      </c>
      <c r="Z1245" s="152">
        <v>0.18844822228999999</v>
      </c>
      <c r="AA1245" s="152">
        <v>0.18272595057999999</v>
      </c>
      <c r="AB1245" s="175">
        <v>-0.31364960061000002</v>
      </c>
      <c r="AC1245" s="174">
        <v>0.55424370062999995</v>
      </c>
      <c r="AD1245" s="152">
        <v>-0.25375708575</v>
      </c>
      <c r="AE1245" s="152">
        <v>-0.40972871091000002</v>
      </c>
      <c r="AF1245" s="178">
        <v>1868.9144976</v>
      </c>
      <c r="AG1245" s="177">
        <v>1338833.8333000001</v>
      </c>
      <c r="AH1245" s="177">
        <v>8454.4126199999992</v>
      </c>
      <c r="AI1245" s="127">
        <v>0</v>
      </c>
      <c r="AJ1245" s="127">
        <v>0</v>
      </c>
      <c r="AK1245" s="127">
        <v>0.16275874085000003</v>
      </c>
    </row>
    <row r="1246" spans="1:37" ht="14.65" customHeight="1" x14ac:dyDescent="0.25">
      <c r="A1246" s="39"/>
      <c r="B1246" s="128">
        <v>53076781000164</v>
      </c>
      <c r="C1246" s="124" t="s">
        <v>9004</v>
      </c>
      <c r="D1246" s="121"/>
      <c r="E1246" s="125" t="s">
        <v>9005</v>
      </c>
      <c r="F1246" s="125" t="s">
        <v>160</v>
      </c>
      <c r="G1246" s="125" t="s">
        <v>3305</v>
      </c>
      <c r="H1246" s="126">
        <v>1000</v>
      </c>
      <c r="I1246" s="126">
        <v>100</v>
      </c>
      <c r="J1246" s="126">
        <v>1000</v>
      </c>
      <c r="K1246" s="125" t="s">
        <v>211</v>
      </c>
      <c r="L1246" s="125" t="s">
        <v>212</v>
      </c>
      <c r="M1246" s="152">
        <v>6.0000000000000001E-3</v>
      </c>
      <c r="N1246" s="127" t="s">
        <v>44</v>
      </c>
      <c r="O1246" s="154">
        <v>45273</v>
      </c>
      <c r="P1246" s="152">
        <v>1.0778660346E-2</v>
      </c>
      <c r="Q1246" s="152">
        <v>4.1592245738000001E-2</v>
      </c>
      <c r="R1246" s="152">
        <v>0.11508875093</v>
      </c>
      <c r="S1246" s="152" t="s">
        <v>44</v>
      </c>
      <c r="T1246" s="152" t="s">
        <v>44</v>
      </c>
      <c r="U1246" s="152">
        <v>1.0208242182</v>
      </c>
      <c r="V1246" s="152">
        <v>1.0195706932999999</v>
      </c>
      <c r="W1246" s="152">
        <v>1.0040531858999999</v>
      </c>
      <c r="X1246" s="152" t="s">
        <v>44</v>
      </c>
      <c r="Y1246" s="152" t="s">
        <v>44</v>
      </c>
      <c r="Z1246" s="152">
        <v>9.6929106036999996E-4</v>
      </c>
      <c r="AA1246" s="152">
        <v>8.5244648399999999E-4</v>
      </c>
      <c r="AB1246" s="175">
        <v>0.74433572558000005</v>
      </c>
      <c r="AC1246" s="174">
        <v>8.5916342401000004E-2</v>
      </c>
      <c r="AD1246" s="152">
        <v>0</v>
      </c>
      <c r="AE1246" s="152">
        <v>0</v>
      </c>
      <c r="AF1246" s="178">
        <v>1.1596234999999999</v>
      </c>
      <c r="AG1246" s="177">
        <v>37154.285430000004</v>
      </c>
      <c r="AH1246" s="177">
        <v>17020.283070000001</v>
      </c>
      <c r="AI1246" s="127">
        <v>0</v>
      </c>
      <c r="AJ1246" s="127">
        <v>0.26397215009000002</v>
      </c>
      <c r="AK1246" s="127">
        <v>0</v>
      </c>
    </row>
    <row r="1247" spans="1:37" ht="14.65" customHeight="1" x14ac:dyDescent="0.25">
      <c r="A1247" s="39"/>
      <c r="B1247" s="128">
        <v>19727078000130</v>
      </c>
      <c r="C1247" s="124" t="s">
        <v>9006</v>
      </c>
      <c r="D1247" s="121"/>
      <c r="E1247" s="125" t="s">
        <v>7677</v>
      </c>
      <c r="F1247" s="125" t="s">
        <v>112</v>
      </c>
      <c r="G1247" s="125" t="s">
        <v>113</v>
      </c>
      <c r="H1247" s="126">
        <v>5000</v>
      </c>
      <c r="I1247" s="126">
        <v>100</v>
      </c>
      <c r="J1247" s="126">
        <v>5000</v>
      </c>
      <c r="K1247" s="125" t="s">
        <v>7703</v>
      </c>
      <c r="L1247" s="125" t="s">
        <v>7704</v>
      </c>
      <c r="M1247" s="152">
        <v>0.02</v>
      </c>
      <c r="N1247" s="127" t="s">
        <v>44</v>
      </c>
      <c r="O1247" s="154">
        <v>44214</v>
      </c>
      <c r="P1247" s="152">
        <v>6.9218458775000005E-2</v>
      </c>
      <c r="Q1247" s="152">
        <v>0.34866743765000002</v>
      </c>
      <c r="R1247" s="152">
        <v>0.54211975612000007</v>
      </c>
      <c r="S1247" s="152">
        <v>0.46365582277</v>
      </c>
      <c r="T1247" s="152">
        <v>0.12191505734999999</v>
      </c>
      <c r="U1247" s="152">
        <v>6.5555344359000003</v>
      </c>
      <c r="V1247" s="152">
        <v>8.5470523378000003</v>
      </c>
      <c r="W1247" s="152">
        <v>4.7295418871999999</v>
      </c>
      <c r="X1247" s="152">
        <v>1.8406149099000002</v>
      </c>
      <c r="Y1247" s="152">
        <v>0.29067199244000003</v>
      </c>
      <c r="Z1247" s="152">
        <v>0.35049127912000005</v>
      </c>
      <c r="AA1247" s="152">
        <v>0.32522291129999997</v>
      </c>
      <c r="AB1247" s="175">
        <v>1.3484706848000001</v>
      </c>
      <c r="AC1247" s="174">
        <v>3.0162323458E-2</v>
      </c>
      <c r="AD1247" s="152">
        <v>-0.27312058770000003</v>
      </c>
      <c r="AE1247" s="152">
        <v>-0.51031934827000003</v>
      </c>
      <c r="AF1247" s="178">
        <v>13625.32015</v>
      </c>
      <c r="AG1247" s="177">
        <v>89285.725489999997</v>
      </c>
      <c r="AH1247" s="177">
        <v>-5131.2576900000004</v>
      </c>
      <c r="AI1247" s="127">
        <v>0</v>
      </c>
      <c r="AJ1247" s="127">
        <v>0</v>
      </c>
      <c r="AK1247" s="127">
        <v>0</v>
      </c>
    </row>
    <row r="1248" spans="1:37" ht="14.65" customHeight="1" x14ac:dyDescent="0.25">
      <c r="A1248" s="39"/>
      <c r="B1248" s="128">
        <v>52797894000196</v>
      </c>
      <c r="C1248" s="124" t="s">
        <v>9007</v>
      </c>
      <c r="D1248" s="121"/>
      <c r="E1248" s="125" t="s">
        <v>9008</v>
      </c>
      <c r="F1248" s="125" t="s">
        <v>160</v>
      </c>
      <c r="G1248" s="125" t="s">
        <v>3305</v>
      </c>
      <c r="H1248" s="126">
        <v>1000</v>
      </c>
      <c r="I1248" s="126">
        <v>1000</v>
      </c>
      <c r="J1248" s="126">
        <v>1000</v>
      </c>
      <c r="K1248" s="125" t="s">
        <v>211</v>
      </c>
      <c r="L1248" s="125" t="s">
        <v>212</v>
      </c>
      <c r="M1248" s="152">
        <v>5.0000000000000001E-3</v>
      </c>
      <c r="N1248" s="127" t="s">
        <v>9009</v>
      </c>
      <c r="O1248" s="154">
        <v>45239</v>
      </c>
      <c r="P1248" s="152">
        <v>1.1095139604E-2</v>
      </c>
      <c r="Q1248" s="152">
        <v>4.3002992984999995E-2</v>
      </c>
      <c r="R1248" s="152">
        <v>0.11884155713</v>
      </c>
      <c r="S1248" s="152" t="s">
        <v>44</v>
      </c>
      <c r="T1248" s="152" t="s">
        <v>44</v>
      </c>
      <c r="U1248" s="152">
        <v>1.0507973022000001</v>
      </c>
      <c r="V1248" s="152">
        <v>1.0541530181000001</v>
      </c>
      <c r="W1248" s="152">
        <v>1.0367932842000001</v>
      </c>
      <c r="X1248" s="152" t="s">
        <v>44</v>
      </c>
      <c r="Y1248" s="152" t="s">
        <v>44</v>
      </c>
      <c r="Z1248" s="152">
        <v>1.3395847645E-3</v>
      </c>
      <c r="AA1248" s="152">
        <v>1.213417134E-3</v>
      </c>
      <c r="AB1248" s="175">
        <v>3.4161914981999999</v>
      </c>
      <c r="AC1248" s="174">
        <v>4.5738546148000001</v>
      </c>
      <c r="AD1248" s="152">
        <v>-1.2112273281E-4</v>
      </c>
      <c r="AE1248" s="152">
        <v>-1.2112273281E-4</v>
      </c>
      <c r="AF1248" s="178">
        <v>1.1805196</v>
      </c>
      <c r="AG1248" s="177">
        <v>106121.50341999999</v>
      </c>
      <c r="AH1248" s="177">
        <v>-41204.457049999997</v>
      </c>
      <c r="AI1248" s="127">
        <v>0.26564482408000001</v>
      </c>
      <c r="AJ1248" s="127">
        <v>0.28731771915999998</v>
      </c>
      <c r="AK1248" s="127">
        <v>0</v>
      </c>
    </row>
    <row r="1249" spans="1:37" ht="14.65" customHeight="1" x14ac:dyDescent="0.25">
      <c r="A1249" s="39"/>
      <c r="B1249" s="128">
        <v>52792894000101</v>
      </c>
      <c r="C1249" s="124" t="s">
        <v>9010</v>
      </c>
      <c r="D1249" s="121"/>
      <c r="E1249" s="125" t="s">
        <v>9008</v>
      </c>
      <c r="F1249" s="125" t="s">
        <v>160</v>
      </c>
      <c r="G1249" s="125" t="s">
        <v>3305</v>
      </c>
      <c r="H1249" s="126" t="s">
        <v>44</v>
      </c>
      <c r="I1249" s="126" t="s">
        <v>44</v>
      </c>
      <c r="J1249" s="126" t="s">
        <v>44</v>
      </c>
      <c r="K1249" s="125" t="s">
        <v>7732</v>
      </c>
      <c r="L1249" s="125" t="s">
        <v>210</v>
      </c>
      <c r="M1249" s="152">
        <v>5.0000000000000001E-3</v>
      </c>
      <c r="N1249" s="127" t="s">
        <v>9009</v>
      </c>
      <c r="O1249" s="154">
        <v>45238</v>
      </c>
      <c r="P1249" s="152">
        <v>1.1109052996999999E-2</v>
      </c>
      <c r="Q1249" s="152">
        <v>4.3025908834999994E-2</v>
      </c>
      <c r="R1249" s="152">
        <v>0.11894073848</v>
      </c>
      <c r="S1249" s="152" t="s">
        <v>44</v>
      </c>
      <c r="T1249" s="152" t="s">
        <v>44</v>
      </c>
      <c r="U1249" s="152">
        <v>1.0521150104000001</v>
      </c>
      <c r="V1249" s="152">
        <v>1.0547147653</v>
      </c>
      <c r="W1249" s="152">
        <v>1.0376585586</v>
      </c>
      <c r="X1249" s="152" t="s">
        <v>44</v>
      </c>
      <c r="Y1249" s="152" t="s">
        <v>44</v>
      </c>
      <c r="Z1249" s="152">
        <v>1.3485036549000001E-3</v>
      </c>
      <c r="AA1249" s="152">
        <v>1.2418310851999999E-3</v>
      </c>
      <c r="AB1249" s="175">
        <v>3.4679493065</v>
      </c>
      <c r="AC1249" s="174">
        <v>5.1370313527000002</v>
      </c>
      <c r="AD1249" s="152">
        <v>-1.2833809043E-4</v>
      </c>
      <c r="AE1249" s="152">
        <v>-1.2833809043E-4</v>
      </c>
      <c r="AF1249" s="178">
        <v>1.7749370900000001</v>
      </c>
      <c r="AG1249" s="177">
        <v>275097.40834000002</v>
      </c>
      <c r="AH1249" s="177">
        <v>26107.645</v>
      </c>
      <c r="AI1249" s="127">
        <v>0.26597691159999998</v>
      </c>
      <c r="AJ1249" s="127">
        <v>0.28767690036999999</v>
      </c>
      <c r="AK1249" s="127">
        <v>0</v>
      </c>
    </row>
    <row r="1250" spans="1:37" ht="14.65" customHeight="1" x14ac:dyDescent="0.25">
      <c r="A1250" s="39"/>
      <c r="B1250" s="128">
        <v>20789785000130</v>
      </c>
      <c r="C1250" s="124" t="s">
        <v>9011</v>
      </c>
      <c r="D1250" s="121"/>
      <c r="E1250" s="125" t="s">
        <v>8467</v>
      </c>
      <c r="F1250" s="125" t="s">
        <v>160</v>
      </c>
      <c r="G1250" s="125" t="s">
        <v>3324</v>
      </c>
      <c r="H1250" s="126">
        <v>0</v>
      </c>
      <c r="I1250" s="126">
        <v>0</v>
      </c>
      <c r="J1250" s="126">
        <v>0</v>
      </c>
      <c r="K1250" s="125" t="s">
        <v>211</v>
      </c>
      <c r="L1250" s="125" t="s">
        <v>212</v>
      </c>
      <c r="M1250" s="152">
        <v>1.4000000000000002E-3</v>
      </c>
      <c r="N1250" s="127" t="s">
        <v>44</v>
      </c>
      <c r="O1250" s="154">
        <v>42230</v>
      </c>
      <c r="P1250" s="152">
        <v>1.0787996829E-2</v>
      </c>
      <c r="Q1250" s="152">
        <v>4.2064936620999999E-2</v>
      </c>
      <c r="R1250" s="152">
        <v>0.12402624957000001</v>
      </c>
      <c r="S1250" s="152">
        <v>0.28051063375999996</v>
      </c>
      <c r="T1250" s="152">
        <v>0.46261636921999999</v>
      </c>
      <c r="U1250" s="152">
        <v>1.0217084568999999</v>
      </c>
      <c r="V1250" s="152">
        <v>1.0311579919</v>
      </c>
      <c r="W1250" s="152">
        <v>1.0820253934999999</v>
      </c>
      <c r="X1250" s="152">
        <v>1.1135674987999999</v>
      </c>
      <c r="Y1250" s="152">
        <v>1.1029779641999999</v>
      </c>
      <c r="Z1250" s="152">
        <v>1.3498282101000001E-3</v>
      </c>
      <c r="AA1250" s="152">
        <v>6.4170142804999995E-3</v>
      </c>
      <c r="AB1250" s="175">
        <v>6.6083953288000004</v>
      </c>
      <c r="AC1250" s="174">
        <v>1.1003434492999999</v>
      </c>
      <c r="AD1250" s="152">
        <v>0</v>
      </c>
      <c r="AE1250" s="152">
        <v>-2.7468163656000001E-2</v>
      </c>
      <c r="AF1250" s="178">
        <v>24.866263400000001</v>
      </c>
      <c r="AG1250" s="177">
        <v>782096.05549000006</v>
      </c>
      <c r="AH1250" s="177">
        <v>-154473.16339999999</v>
      </c>
      <c r="AI1250" s="127">
        <v>0</v>
      </c>
      <c r="AJ1250" s="127">
        <v>0.99098162349999996</v>
      </c>
      <c r="AK1250" s="127">
        <v>0</v>
      </c>
    </row>
    <row r="1251" spans="1:37" ht="14.65" customHeight="1" x14ac:dyDescent="0.25">
      <c r="A1251" s="39"/>
      <c r="B1251" s="128">
        <v>2724993000170</v>
      </c>
      <c r="C1251" s="124" t="s">
        <v>9012</v>
      </c>
      <c r="D1251" s="121"/>
      <c r="E1251" s="125" t="s">
        <v>8467</v>
      </c>
      <c r="F1251" s="125" t="s">
        <v>112</v>
      </c>
      <c r="G1251" s="125" t="s">
        <v>7646</v>
      </c>
      <c r="H1251" s="126">
        <v>0</v>
      </c>
      <c r="I1251" s="126">
        <v>0</v>
      </c>
      <c r="J1251" s="126">
        <v>0</v>
      </c>
      <c r="K1251" s="125" t="s">
        <v>212</v>
      </c>
      <c r="L1251" s="125" t="s">
        <v>3251</v>
      </c>
      <c r="M1251" s="152">
        <v>0.01</v>
      </c>
      <c r="N1251" s="127" t="s">
        <v>44</v>
      </c>
      <c r="O1251" s="154">
        <v>36755</v>
      </c>
      <c r="P1251" s="152">
        <v>-0.19688508825000001</v>
      </c>
      <c r="Q1251" s="152">
        <v>-0.17088597471</v>
      </c>
      <c r="R1251" s="152">
        <v>-0.13245081620000002</v>
      </c>
      <c r="S1251" s="152">
        <v>0.59411245759999998</v>
      </c>
      <c r="T1251" s="152">
        <v>1.0296527740999999</v>
      </c>
      <c r="U1251" s="152">
        <v>-18.646572009</v>
      </c>
      <c r="V1251" s="152">
        <v>-4.1890099616000001</v>
      </c>
      <c r="W1251" s="152">
        <v>-1.155522698</v>
      </c>
      <c r="X1251" s="152">
        <v>2.3584999775000002</v>
      </c>
      <c r="Y1251" s="152">
        <v>2.4549159871000001</v>
      </c>
      <c r="Z1251" s="152">
        <v>0.26465688327999998</v>
      </c>
      <c r="AA1251" s="152">
        <v>0.41258432463</v>
      </c>
      <c r="AB1251" s="175">
        <v>-0.73687470503999997</v>
      </c>
      <c r="AC1251" s="174">
        <v>0.26762288448999999</v>
      </c>
      <c r="AD1251" s="152">
        <v>-0.22818877327999998</v>
      </c>
      <c r="AE1251" s="152">
        <v>-0.88680267244000011</v>
      </c>
      <c r="AF1251" s="178">
        <v>264.65801900000002</v>
      </c>
      <c r="AG1251" s="177">
        <v>17099.616099999999</v>
      </c>
      <c r="AH1251" s="177">
        <v>-1358.53855</v>
      </c>
      <c r="AI1251" s="127">
        <v>0</v>
      </c>
      <c r="AJ1251" s="127">
        <v>0</v>
      </c>
      <c r="AK1251" s="127">
        <v>0</v>
      </c>
    </row>
    <row r="1252" spans="1:37" ht="14.65" customHeight="1" x14ac:dyDescent="0.25">
      <c r="A1252" s="39"/>
      <c r="B1252" s="128">
        <v>46331231000189</v>
      </c>
      <c r="C1252" s="124" t="s">
        <v>9013</v>
      </c>
      <c r="D1252" s="121"/>
      <c r="E1252" s="125" t="s">
        <v>9014</v>
      </c>
      <c r="F1252" s="125" t="s">
        <v>112</v>
      </c>
      <c r="G1252" s="125" t="s">
        <v>113</v>
      </c>
      <c r="H1252" s="126">
        <v>100</v>
      </c>
      <c r="I1252" s="126">
        <v>100</v>
      </c>
      <c r="J1252" s="126">
        <v>100</v>
      </c>
      <c r="K1252" s="125" t="s">
        <v>210</v>
      </c>
      <c r="L1252" s="125" t="s">
        <v>3314</v>
      </c>
      <c r="M1252" s="152">
        <v>1.9E-2</v>
      </c>
      <c r="N1252" s="127" t="s">
        <v>44</v>
      </c>
      <c r="O1252" s="154">
        <v>44733</v>
      </c>
      <c r="P1252" s="152">
        <v>1.3065091374E-2</v>
      </c>
      <c r="Q1252" s="152">
        <v>7.734600075100001E-2</v>
      </c>
      <c r="R1252" s="152">
        <v>2.3666278881000001E-2</v>
      </c>
      <c r="S1252" s="152">
        <v>0.31425539702999999</v>
      </c>
      <c r="T1252" s="152" t="s">
        <v>44</v>
      </c>
      <c r="U1252" s="152">
        <v>1.2373672849999999</v>
      </c>
      <c r="V1252" s="152">
        <v>1.8960196598999999</v>
      </c>
      <c r="W1252" s="152">
        <v>0.20646850815000001</v>
      </c>
      <c r="X1252" s="152">
        <v>1.2475270251000001</v>
      </c>
      <c r="Y1252" s="152" t="s">
        <v>44</v>
      </c>
      <c r="Z1252" s="152">
        <v>0.17001384567</v>
      </c>
      <c r="AA1252" s="152">
        <v>0.17097120931999998</v>
      </c>
      <c r="AB1252" s="175">
        <v>-0.40335453923999998</v>
      </c>
      <c r="AC1252" s="174">
        <v>0.10761738878</v>
      </c>
      <c r="AD1252" s="152">
        <v>-0.12725834135</v>
      </c>
      <c r="AE1252" s="152">
        <v>-0.20100133498999997</v>
      </c>
      <c r="AF1252" s="178">
        <v>1.4099922</v>
      </c>
      <c r="AG1252" s="177">
        <v>35095.542809999999</v>
      </c>
      <c r="AH1252" s="177">
        <v>-9262.3518299999996</v>
      </c>
      <c r="AI1252" s="127">
        <v>0</v>
      </c>
      <c r="AJ1252" s="127">
        <v>0</v>
      </c>
      <c r="AK1252" s="127">
        <v>0</v>
      </c>
    </row>
    <row r="1253" spans="1:37" ht="14.65" customHeight="1" x14ac:dyDescent="0.25">
      <c r="A1253" s="39"/>
      <c r="B1253" s="128">
        <v>48969881000180</v>
      </c>
      <c r="C1253" s="124" t="s">
        <v>9015</v>
      </c>
      <c r="D1253" s="121"/>
      <c r="E1253" s="125" t="s">
        <v>9014</v>
      </c>
      <c r="F1253" s="125" t="s">
        <v>160</v>
      </c>
      <c r="G1253" s="125" t="s">
        <v>3305</v>
      </c>
      <c r="H1253" s="126" t="s">
        <v>44</v>
      </c>
      <c r="I1253" s="126" t="s">
        <v>44</v>
      </c>
      <c r="J1253" s="126" t="s">
        <v>44</v>
      </c>
      <c r="K1253" s="125" t="s">
        <v>211</v>
      </c>
      <c r="L1253" s="125" t="s">
        <v>3251</v>
      </c>
      <c r="M1253" s="152">
        <v>8.5000000000000006E-3</v>
      </c>
      <c r="N1253" s="127" t="s">
        <v>44</v>
      </c>
      <c r="O1253" s="154">
        <v>44922</v>
      </c>
      <c r="P1253" s="152">
        <v>-1.6885123277E-3</v>
      </c>
      <c r="Q1253" s="152">
        <v>-1.5561274285999999E-3</v>
      </c>
      <c r="R1253" s="152">
        <v>-0.89988437782000008</v>
      </c>
      <c r="S1253" s="152">
        <v>-0.89714000655999993</v>
      </c>
      <c r="T1253" s="152" t="s">
        <v>44</v>
      </c>
      <c r="U1253" s="152">
        <v>-0.15991544604999999</v>
      </c>
      <c r="V1253" s="152">
        <v>-3.8146098946999996E-2</v>
      </c>
      <c r="W1253" s="152">
        <v>-7.8507392702000001</v>
      </c>
      <c r="X1253" s="152">
        <v>-3.5614548360999998</v>
      </c>
      <c r="Y1253" s="152" t="s">
        <v>44</v>
      </c>
      <c r="Z1253" s="152">
        <v>2.3026136902999998</v>
      </c>
      <c r="AA1253" s="152">
        <v>1.5091176952000001</v>
      </c>
      <c r="AB1253" s="175">
        <v>-0.70704235041999997</v>
      </c>
      <c r="AC1253" s="174">
        <v>-0.66173674879</v>
      </c>
      <c r="AD1253" s="152">
        <v>-0.90161310075000001</v>
      </c>
      <c r="AE1253" s="152">
        <v>-0.90186833622999996</v>
      </c>
      <c r="AF1253" s="178">
        <v>10.1268309</v>
      </c>
      <c r="AG1253" s="177">
        <v>72952.069229999994</v>
      </c>
      <c r="AH1253" s="177">
        <v>0</v>
      </c>
      <c r="AI1253" s="127">
        <v>0.98239611796999993</v>
      </c>
      <c r="AJ1253" s="127">
        <v>0</v>
      </c>
      <c r="AK1253" s="127">
        <v>0</v>
      </c>
    </row>
    <row r="1254" spans="1:37" ht="14.65" customHeight="1" x14ac:dyDescent="0.25">
      <c r="A1254" s="39"/>
      <c r="B1254" s="128">
        <v>41744690000170</v>
      </c>
      <c r="C1254" s="124" t="s">
        <v>9016</v>
      </c>
      <c r="D1254" s="121"/>
      <c r="E1254" s="125" t="s">
        <v>9014</v>
      </c>
      <c r="F1254" s="125" t="s">
        <v>112</v>
      </c>
      <c r="G1254" s="125" t="s">
        <v>113</v>
      </c>
      <c r="H1254" s="126">
        <v>1000</v>
      </c>
      <c r="I1254" s="126">
        <v>500</v>
      </c>
      <c r="J1254" s="126">
        <v>300</v>
      </c>
      <c r="K1254" s="125" t="s">
        <v>3251</v>
      </c>
      <c r="L1254" s="125" t="s">
        <v>7582</v>
      </c>
      <c r="M1254" s="152">
        <v>4.0000000000000001E-3</v>
      </c>
      <c r="N1254" s="127" t="s">
        <v>44</v>
      </c>
      <c r="O1254" s="154">
        <v>44385</v>
      </c>
      <c r="P1254" s="152">
        <v>1.4117367173E-2</v>
      </c>
      <c r="Q1254" s="152">
        <v>8.1951736376000006E-2</v>
      </c>
      <c r="R1254" s="152">
        <v>3.8455747383999997E-2</v>
      </c>
      <c r="S1254" s="152">
        <v>0.35215028666999998</v>
      </c>
      <c r="T1254" s="152">
        <v>0.37149054642000001</v>
      </c>
      <c r="U1254" s="152">
        <v>1.3370261095999998</v>
      </c>
      <c r="V1254" s="152">
        <v>2.0089222690000001</v>
      </c>
      <c r="W1254" s="152">
        <v>0.33549426304000002</v>
      </c>
      <c r="X1254" s="152">
        <v>1.3979616696999999</v>
      </c>
      <c r="Y1254" s="152">
        <v>0.8857141984000001</v>
      </c>
      <c r="Z1254" s="152">
        <v>0.16854335576000001</v>
      </c>
      <c r="AA1254" s="152">
        <v>0.17720805381000002</v>
      </c>
      <c r="AB1254" s="175">
        <v>-0.32805189007000002</v>
      </c>
      <c r="AC1254" s="174">
        <v>-0.17794287953999999</v>
      </c>
      <c r="AD1254" s="152">
        <v>-0.12286093513999999</v>
      </c>
      <c r="AE1254" s="152">
        <v>-0.19675703724000002</v>
      </c>
      <c r="AF1254" s="178">
        <v>1.2600674999999999</v>
      </c>
      <c r="AG1254" s="177">
        <v>13892.63867</v>
      </c>
      <c r="AH1254" s="177">
        <v>-2127.8947899999998</v>
      </c>
      <c r="AI1254" s="127">
        <v>0</v>
      </c>
      <c r="AJ1254" s="127">
        <v>0</v>
      </c>
      <c r="AK1254" s="127">
        <v>0</v>
      </c>
    </row>
    <row r="1255" spans="1:37" ht="14.65" customHeight="1" x14ac:dyDescent="0.25">
      <c r="A1255" s="39"/>
      <c r="B1255" s="128">
        <v>38348815000139</v>
      </c>
      <c r="C1255" s="124" t="s">
        <v>9017</v>
      </c>
      <c r="D1255" s="121"/>
      <c r="E1255" s="125" t="s">
        <v>8822</v>
      </c>
      <c r="F1255" s="125" t="s">
        <v>112</v>
      </c>
      <c r="G1255" s="125" t="s">
        <v>4570</v>
      </c>
      <c r="H1255" s="126">
        <v>0</v>
      </c>
      <c r="I1255" s="126">
        <v>0</v>
      </c>
      <c r="J1255" s="126">
        <v>0</v>
      </c>
      <c r="K1255" s="125" t="s">
        <v>211</v>
      </c>
      <c r="L1255" s="125" t="s">
        <v>7564</v>
      </c>
      <c r="M1255" s="152">
        <v>2.5000000000000001E-3</v>
      </c>
      <c r="N1255" s="127" t="s">
        <v>44</v>
      </c>
      <c r="O1255" s="154">
        <v>44326</v>
      </c>
      <c r="P1255" s="152">
        <v>0.26962394049999999</v>
      </c>
      <c r="Q1255" s="152">
        <v>0.76252481358000002</v>
      </c>
      <c r="R1255" s="152">
        <v>0.18715617613999999</v>
      </c>
      <c r="S1255" s="152">
        <v>5.7254154734000001E-2</v>
      </c>
      <c r="T1255" s="152">
        <v>-9.5584488790999997E-2</v>
      </c>
      <c r="U1255" s="152">
        <v>25.535515497000002</v>
      </c>
      <c r="V1255" s="152">
        <v>18.692136938000001</v>
      </c>
      <c r="W1255" s="152">
        <v>1.6327812527000001</v>
      </c>
      <c r="X1255" s="152">
        <v>0.2272868056</v>
      </c>
      <c r="Y1255" s="152">
        <v>-0.22789419458000001</v>
      </c>
      <c r="Z1255" s="152">
        <v>0.39046253236</v>
      </c>
      <c r="AA1255" s="152" t="s">
        <v>44</v>
      </c>
      <c r="AB1255" s="175">
        <v>0.38327226008999998</v>
      </c>
      <c r="AC1255" s="174" t="s">
        <v>44</v>
      </c>
      <c r="AD1255" s="152">
        <v>-0.44497093088</v>
      </c>
      <c r="AE1255" s="152">
        <v>-0.58538165685999999</v>
      </c>
      <c r="AF1255" s="178">
        <v>4216.1695679000004</v>
      </c>
      <c r="AG1255" s="177">
        <v>437685.09122</v>
      </c>
      <c r="AH1255" s="177">
        <v>9.9792480468999997E-6</v>
      </c>
      <c r="AI1255" s="127">
        <v>0</v>
      </c>
      <c r="AJ1255" s="127">
        <v>0</v>
      </c>
      <c r="AK1255" s="127">
        <v>0</v>
      </c>
    </row>
    <row r="1256" spans="1:37" ht="14.65" customHeight="1" x14ac:dyDescent="0.25">
      <c r="A1256" s="39"/>
      <c r="B1256" s="128">
        <v>16599959000125</v>
      </c>
      <c r="C1256" s="124" t="s">
        <v>9018</v>
      </c>
      <c r="D1256" s="121" t="s">
        <v>3266</v>
      </c>
      <c r="E1256" s="125" t="s">
        <v>9019</v>
      </c>
      <c r="F1256" s="125" t="s">
        <v>160</v>
      </c>
      <c r="G1256" s="125" t="s">
        <v>3305</v>
      </c>
      <c r="H1256" s="126">
        <v>500</v>
      </c>
      <c r="I1256" s="126">
        <v>500</v>
      </c>
      <c r="J1256" s="126">
        <v>500</v>
      </c>
      <c r="K1256" s="125" t="s">
        <v>7720</v>
      </c>
      <c r="L1256" s="125" t="s">
        <v>216</v>
      </c>
      <c r="M1256" s="152">
        <v>7.4999999999999997E-3</v>
      </c>
      <c r="N1256" s="127" t="s">
        <v>44</v>
      </c>
      <c r="O1256" s="154">
        <v>41180</v>
      </c>
      <c r="P1256" s="152">
        <v>1.038554932E-2</v>
      </c>
      <c r="Q1256" s="152">
        <v>4.3653001839999997E-2</v>
      </c>
      <c r="R1256" s="152">
        <v>0.12363848600000001</v>
      </c>
      <c r="S1256" s="152">
        <v>0.31579602462</v>
      </c>
      <c r="T1256" s="152">
        <v>0.46160028251999996</v>
      </c>
      <c r="U1256" s="152">
        <v>0.98359350102999998</v>
      </c>
      <c r="V1256" s="152">
        <v>1.0700869973</v>
      </c>
      <c r="W1256" s="152">
        <v>1.0786424804000001</v>
      </c>
      <c r="X1256" s="152">
        <v>1.2536429886</v>
      </c>
      <c r="Y1256" s="152">
        <v>1.1005553927</v>
      </c>
      <c r="Z1256" s="152">
        <v>1.493015365E-2</v>
      </c>
      <c r="AA1256" s="152">
        <v>1.2069259254999999E-2</v>
      </c>
      <c r="AB1256" s="175">
        <v>0.55224681028</v>
      </c>
      <c r="AC1256" s="174">
        <v>0.40869161861999997</v>
      </c>
      <c r="AD1256" s="152">
        <v>-6.9792714838000005E-3</v>
      </c>
      <c r="AE1256" s="152">
        <v>-8.8916392228000005E-2</v>
      </c>
      <c r="AF1256" s="178">
        <v>3.2633873000000002</v>
      </c>
      <c r="AG1256" s="177">
        <v>167988.35354000001</v>
      </c>
      <c r="AH1256" s="177">
        <v>-39355.163840000001</v>
      </c>
      <c r="AI1256" s="127">
        <v>0.46784366847000003</v>
      </c>
      <c r="AJ1256" s="127">
        <v>0.36698791440999995</v>
      </c>
      <c r="AK1256" s="127">
        <v>0</v>
      </c>
    </row>
    <row r="1257" spans="1:37" ht="14.65" customHeight="1" x14ac:dyDescent="0.25">
      <c r="A1257" s="39"/>
      <c r="B1257" s="128">
        <v>42922205000174</v>
      </c>
      <c r="C1257" s="124" t="s">
        <v>9020</v>
      </c>
      <c r="D1257" s="121"/>
      <c r="E1257" s="125" t="s">
        <v>8445</v>
      </c>
      <c r="F1257" s="125" t="s">
        <v>112</v>
      </c>
      <c r="G1257" s="125" t="s">
        <v>113</v>
      </c>
      <c r="H1257" s="126" t="s">
        <v>44</v>
      </c>
      <c r="I1257" s="126" t="s">
        <v>44</v>
      </c>
      <c r="J1257" s="126" t="s">
        <v>44</v>
      </c>
      <c r="K1257" s="125" t="s">
        <v>3269</v>
      </c>
      <c r="L1257" s="125" t="s">
        <v>7631</v>
      </c>
      <c r="M1257" s="152">
        <v>0.02</v>
      </c>
      <c r="N1257" s="127" t="s">
        <v>44</v>
      </c>
      <c r="O1257" s="154">
        <v>44650</v>
      </c>
      <c r="P1257" s="152">
        <v>7.4670425282000005E-2</v>
      </c>
      <c r="Q1257" s="152">
        <v>0.23901857054</v>
      </c>
      <c r="R1257" s="152">
        <v>0.22763071071999999</v>
      </c>
      <c r="S1257" s="152">
        <v>0.90667221100999995</v>
      </c>
      <c r="T1257" s="152">
        <v>1.042530307</v>
      </c>
      <c r="U1257" s="152">
        <v>7.0718787003000001</v>
      </c>
      <c r="V1257" s="152">
        <v>5.8591770021</v>
      </c>
      <c r="W1257" s="152">
        <v>1.9858877471</v>
      </c>
      <c r="X1257" s="152">
        <v>3.5992956585</v>
      </c>
      <c r="Y1257" s="152">
        <v>2.4856188242999999</v>
      </c>
      <c r="Z1257" s="152">
        <v>0.15624119963999999</v>
      </c>
      <c r="AA1257" s="152">
        <v>0.18506902431</v>
      </c>
      <c r="AB1257" s="175">
        <v>0.73823121557000004</v>
      </c>
      <c r="AC1257" s="174">
        <v>0.63566011742999995</v>
      </c>
      <c r="AD1257" s="152">
        <v>-0.11091638113000001</v>
      </c>
      <c r="AE1257" s="152">
        <v>-0.21648636271000002</v>
      </c>
      <c r="AF1257" s="178">
        <v>3.0398452200000001</v>
      </c>
      <c r="AG1257" s="177">
        <v>631435.11274999997</v>
      </c>
      <c r="AH1257" s="177">
        <v>12178.6324</v>
      </c>
      <c r="AI1257" s="127" t="s">
        <v>44</v>
      </c>
      <c r="AJ1257" s="127" t="s">
        <v>44</v>
      </c>
      <c r="AK1257" s="127" t="s">
        <v>44</v>
      </c>
    </row>
    <row r="1258" spans="1:37" ht="14.65" customHeight="1" x14ac:dyDescent="0.25">
      <c r="A1258" s="39"/>
      <c r="B1258" s="128">
        <v>22232927000190</v>
      </c>
      <c r="C1258" s="124" t="s">
        <v>9021</v>
      </c>
      <c r="D1258" s="121"/>
      <c r="E1258" s="125" t="s">
        <v>8445</v>
      </c>
      <c r="F1258" s="125" t="s">
        <v>112</v>
      </c>
      <c r="G1258" s="125" t="s">
        <v>113</v>
      </c>
      <c r="H1258" s="126">
        <v>1000</v>
      </c>
      <c r="I1258" s="126">
        <v>1000</v>
      </c>
      <c r="J1258" s="126">
        <v>1000</v>
      </c>
      <c r="K1258" s="125" t="s">
        <v>210</v>
      </c>
      <c r="L1258" s="125" t="s">
        <v>3314</v>
      </c>
      <c r="M1258" s="152">
        <v>0.02</v>
      </c>
      <c r="N1258" s="127" t="s">
        <v>44</v>
      </c>
      <c r="O1258" s="154">
        <v>42220</v>
      </c>
      <c r="P1258" s="152">
        <v>7.4842611783999993E-2</v>
      </c>
      <c r="Q1258" s="152">
        <v>0.23612574780999998</v>
      </c>
      <c r="R1258" s="152">
        <v>0.22724550289000001</v>
      </c>
      <c r="S1258" s="152">
        <v>0.90597551175999991</v>
      </c>
      <c r="T1258" s="152">
        <v>1.0312813966999999</v>
      </c>
      <c r="U1258" s="152">
        <v>7.0881861213000006</v>
      </c>
      <c r="V1258" s="152">
        <v>5.7882638492999998</v>
      </c>
      <c r="W1258" s="152">
        <v>1.9825271307000001</v>
      </c>
      <c r="X1258" s="152">
        <v>3.5965299107999997</v>
      </c>
      <c r="Y1258" s="152">
        <v>2.4587989773999999</v>
      </c>
      <c r="Z1258" s="152">
        <v>0.15494748012000001</v>
      </c>
      <c r="AA1258" s="152">
        <v>0.20721526024</v>
      </c>
      <c r="AB1258" s="175">
        <v>0.74067032466000005</v>
      </c>
      <c r="AC1258" s="174">
        <v>0.97227514495</v>
      </c>
      <c r="AD1258" s="152">
        <v>-0.11025567360000001</v>
      </c>
      <c r="AE1258" s="152">
        <v>-0.41694862800000004</v>
      </c>
      <c r="AF1258" s="178">
        <v>25.216524700000001</v>
      </c>
      <c r="AG1258" s="177">
        <v>427377.73816000001</v>
      </c>
      <c r="AH1258" s="177">
        <v>-43879.429179999999</v>
      </c>
      <c r="AI1258" s="127">
        <v>0</v>
      </c>
      <c r="AJ1258" s="127">
        <v>0</v>
      </c>
      <c r="AK1258" s="127">
        <v>0</v>
      </c>
    </row>
    <row r="1259" spans="1:37" ht="14.65" customHeight="1" x14ac:dyDescent="0.25">
      <c r="A1259" s="39"/>
      <c r="B1259" s="128">
        <v>34096113000154</v>
      </c>
      <c r="C1259" s="124" t="s">
        <v>9022</v>
      </c>
      <c r="D1259" s="121"/>
      <c r="E1259" s="125" t="s">
        <v>669</v>
      </c>
      <c r="F1259" s="125" t="s">
        <v>112</v>
      </c>
      <c r="G1259" s="125" t="s">
        <v>113</v>
      </c>
      <c r="H1259" s="126">
        <v>30000</v>
      </c>
      <c r="I1259" s="126">
        <v>10000</v>
      </c>
      <c r="J1259" s="126">
        <v>30000</v>
      </c>
      <c r="K1259" s="125" t="s">
        <v>210</v>
      </c>
      <c r="L1259" s="125" t="s">
        <v>3314</v>
      </c>
      <c r="M1259" s="152">
        <v>1.9199999999999998E-2</v>
      </c>
      <c r="N1259" s="127" t="s">
        <v>8201</v>
      </c>
      <c r="O1259" s="154">
        <v>43693</v>
      </c>
      <c r="P1259" s="152">
        <v>7.7817438409000003E-2</v>
      </c>
      <c r="Q1259" s="152">
        <v>0.16114170733000002</v>
      </c>
      <c r="R1259" s="152">
        <v>4.4975023286000004E-2</v>
      </c>
      <c r="S1259" s="152">
        <v>0.14176648659999999</v>
      </c>
      <c r="T1259" s="152">
        <v>3.7332814892999999E-2</v>
      </c>
      <c r="U1259" s="152">
        <v>7.3699256849999992</v>
      </c>
      <c r="V1259" s="152">
        <v>3.9501440559000001</v>
      </c>
      <c r="W1259" s="152">
        <v>0.39236949789000003</v>
      </c>
      <c r="X1259" s="152">
        <v>0.56278277152</v>
      </c>
      <c r="Y1259" s="152">
        <v>8.9009544213999994E-2</v>
      </c>
      <c r="Z1259" s="152">
        <v>0.14064068160999998</v>
      </c>
      <c r="AA1259" s="152">
        <v>0.24183431122999999</v>
      </c>
      <c r="AB1259" s="175">
        <v>-0.37974250169000001</v>
      </c>
      <c r="AC1259" s="174">
        <v>-0.20884848463</v>
      </c>
      <c r="AD1259" s="152">
        <v>-0.14904402422000002</v>
      </c>
      <c r="AE1259" s="152">
        <v>-0.46288007029</v>
      </c>
      <c r="AF1259" s="178">
        <v>1.0180433</v>
      </c>
      <c r="AG1259" s="177">
        <v>30021.38723</v>
      </c>
      <c r="AH1259" s="177">
        <v>-128.84121999999999</v>
      </c>
      <c r="AI1259" s="127">
        <v>0</v>
      </c>
      <c r="AJ1259" s="127">
        <v>0</v>
      </c>
      <c r="AK1259" s="127">
        <v>8.1516514208000004E-2</v>
      </c>
    </row>
    <row r="1260" spans="1:37" ht="14.65" customHeight="1" x14ac:dyDescent="0.25">
      <c r="A1260" s="39"/>
      <c r="B1260" s="128">
        <v>47512303000157</v>
      </c>
      <c r="C1260" s="124" t="s">
        <v>9023</v>
      </c>
      <c r="D1260" s="121"/>
      <c r="E1260" s="125" t="s">
        <v>9024</v>
      </c>
      <c r="F1260" s="125" t="s">
        <v>112</v>
      </c>
      <c r="G1260" s="125" t="s">
        <v>113</v>
      </c>
      <c r="H1260" s="126">
        <v>50000</v>
      </c>
      <c r="I1260" s="126">
        <v>10000</v>
      </c>
      <c r="J1260" s="126">
        <v>20000</v>
      </c>
      <c r="K1260" s="125" t="s">
        <v>210</v>
      </c>
      <c r="L1260" s="125" t="s">
        <v>3314</v>
      </c>
      <c r="M1260" s="152">
        <v>1.3000000000000001E-2</v>
      </c>
      <c r="N1260" s="127" t="s">
        <v>44</v>
      </c>
      <c r="O1260" s="154">
        <v>44804</v>
      </c>
      <c r="P1260" s="152">
        <v>7.7703503140999997E-2</v>
      </c>
      <c r="Q1260" s="152">
        <v>8.1079855268000003E-2</v>
      </c>
      <c r="R1260" s="152">
        <v>0.17034964376</v>
      </c>
      <c r="S1260" s="152">
        <v>0.59551348500000001</v>
      </c>
      <c r="T1260" s="152" t="s">
        <v>44</v>
      </c>
      <c r="U1260" s="152">
        <v>7.3591351158</v>
      </c>
      <c r="V1260" s="152">
        <v>1.9875494287000002</v>
      </c>
      <c r="W1260" s="152">
        <v>1.4861583009000001</v>
      </c>
      <c r="X1260" s="152">
        <v>2.3640617581000001</v>
      </c>
      <c r="Y1260" s="152" t="s">
        <v>44</v>
      </c>
      <c r="Z1260" s="152">
        <v>0.16563085663999999</v>
      </c>
      <c r="AA1260" s="152">
        <v>0.15315891257</v>
      </c>
      <c r="AB1260" s="175">
        <v>0.38949469775000001</v>
      </c>
      <c r="AC1260" s="174">
        <v>0.61504417160000002</v>
      </c>
      <c r="AD1260" s="152">
        <v>-0.12230288617</v>
      </c>
      <c r="AE1260" s="152">
        <v>-0.12230288617</v>
      </c>
      <c r="AF1260" s="178">
        <v>167.38544479999999</v>
      </c>
      <c r="AG1260" s="177">
        <v>270026.67583000002</v>
      </c>
      <c r="AH1260" s="177">
        <v>-6161.2492899999997</v>
      </c>
      <c r="AI1260" s="127">
        <v>0</v>
      </c>
      <c r="AJ1260" s="127">
        <v>0</v>
      </c>
      <c r="AK1260" s="127">
        <v>0.37421106377000002</v>
      </c>
    </row>
    <row r="1261" spans="1:37" ht="14.65" customHeight="1" x14ac:dyDescent="0.25">
      <c r="A1261" s="39"/>
      <c r="B1261" s="128">
        <v>47511300000107</v>
      </c>
      <c r="C1261" s="124" t="s">
        <v>9025</v>
      </c>
      <c r="D1261" s="121"/>
      <c r="E1261" s="125" t="s">
        <v>9024</v>
      </c>
      <c r="F1261" s="125" t="s">
        <v>112</v>
      </c>
      <c r="G1261" s="125" t="s">
        <v>113</v>
      </c>
      <c r="H1261" s="126">
        <v>10000</v>
      </c>
      <c r="I1261" s="126">
        <v>5000</v>
      </c>
      <c r="J1261" s="126">
        <v>5000</v>
      </c>
      <c r="K1261" s="125" t="s">
        <v>210</v>
      </c>
      <c r="L1261" s="125" t="s">
        <v>3314</v>
      </c>
      <c r="M1261" s="152">
        <v>1.3000000000000001E-2</v>
      </c>
      <c r="N1261" s="127" t="s">
        <v>44</v>
      </c>
      <c r="O1261" s="154">
        <v>44804</v>
      </c>
      <c r="P1261" s="152">
        <v>7.8321822506000005E-2</v>
      </c>
      <c r="Q1261" s="152">
        <v>8.2091846921999986E-2</v>
      </c>
      <c r="R1261" s="152">
        <v>0.1709850584</v>
      </c>
      <c r="S1261" s="152">
        <v>0.59080461096999992</v>
      </c>
      <c r="T1261" s="152" t="s">
        <v>44</v>
      </c>
      <c r="U1261" s="152">
        <v>7.4176948404999994</v>
      </c>
      <c r="V1261" s="152">
        <v>2.0123568660999998</v>
      </c>
      <c r="W1261" s="152">
        <v>1.4917017626</v>
      </c>
      <c r="X1261" s="152">
        <v>2.3453685306000001</v>
      </c>
      <c r="Y1261" s="152" t="s">
        <v>44</v>
      </c>
      <c r="Z1261" s="152">
        <v>0.16582447018999999</v>
      </c>
      <c r="AA1261" s="152">
        <v>0.15421004456000001</v>
      </c>
      <c r="AB1261" s="175">
        <v>0.39280298138000003</v>
      </c>
      <c r="AC1261" s="174">
        <v>0.63801901260000005</v>
      </c>
      <c r="AD1261" s="152">
        <v>-0.12114056507000001</v>
      </c>
      <c r="AE1261" s="152">
        <v>-0.12114056507000001</v>
      </c>
      <c r="AF1261" s="178">
        <v>169.01138420000001</v>
      </c>
      <c r="AG1261" s="177">
        <v>103884.98405</v>
      </c>
      <c r="AH1261" s="177">
        <v>-9150.4604799999997</v>
      </c>
      <c r="AI1261" s="127">
        <v>0</v>
      </c>
      <c r="AJ1261" s="127">
        <v>0</v>
      </c>
      <c r="AK1261" s="127">
        <v>0.37256246672000004</v>
      </c>
    </row>
    <row r="1262" spans="1:37" ht="14.65" customHeight="1" x14ac:dyDescent="0.25">
      <c r="A1262" s="39"/>
      <c r="B1262" s="128">
        <v>52314487000180</v>
      </c>
      <c r="C1262" s="124" t="s">
        <v>9026</v>
      </c>
      <c r="D1262" s="121"/>
      <c r="E1262" s="125" t="s">
        <v>9024</v>
      </c>
      <c r="F1262" s="125" t="s">
        <v>112</v>
      </c>
      <c r="G1262" s="125" t="s">
        <v>113</v>
      </c>
      <c r="H1262" s="126">
        <v>10000</v>
      </c>
      <c r="I1262" s="126">
        <v>5000</v>
      </c>
      <c r="J1262" s="126">
        <v>5000</v>
      </c>
      <c r="K1262" s="125" t="s">
        <v>210</v>
      </c>
      <c r="L1262" s="125" t="s">
        <v>3314</v>
      </c>
      <c r="M1262" s="152">
        <v>1.3000000000000001E-2</v>
      </c>
      <c r="N1262" s="127" t="s">
        <v>44</v>
      </c>
      <c r="O1262" s="154">
        <v>45198</v>
      </c>
      <c r="P1262" s="152">
        <v>8.3312190413000003E-2</v>
      </c>
      <c r="Q1262" s="152">
        <v>8.1871239506999996E-2</v>
      </c>
      <c r="R1262" s="152">
        <v>0.16390224516999999</v>
      </c>
      <c r="S1262" s="152" t="s">
        <v>44</v>
      </c>
      <c r="T1262" s="152" t="s">
        <v>44</v>
      </c>
      <c r="U1262" s="152">
        <v>7.8903220737000002</v>
      </c>
      <c r="V1262" s="152">
        <v>2.0069490106000001</v>
      </c>
      <c r="W1262" s="152">
        <v>1.4299101354999999</v>
      </c>
      <c r="X1262" s="152" t="s">
        <v>44</v>
      </c>
      <c r="Y1262" s="152" t="s">
        <v>44</v>
      </c>
      <c r="Z1262" s="152">
        <v>0.17603421738000002</v>
      </c>
      <c r="AA1262" s="152">
        <v>0.16192871070999998</v>
      </c>
      <c r="AB1262" s="175">
        <v>0.34371435979999998</v>
      </c>
      <c r="AC1262" s="174">
        <v>0.60746575847999995</v>
      </c>
      <c r="AD1262" s="152">
        <v>-0.13045892385999999</v>
      </c>
      <c r="AE1262" s="152">
        <v>-0.13045892385999999</v>
      </c>
      <c r="AF1262" s="178">
        <v>134.7219705</v>
      </c>
      <c r="AG1262" s="177">
        <v>49632.673510000001</v>
      </c>
      <c r="AH1262" s="177">
        <v>19426.605930000002</v>
      </c>
      <c r="AI1262" s="127">
        <v>0</v>
      </c>
      <c r="AJ1262" s="127">
        <v>0</v>
      </c>
      <c r="AK1262" s="127">
        <v>0.36596151138000005</v>
      </c>
    </row>
    <row r="1263" spans="1:37" ht="14.65" customHeight="1" x14ac:dyDescent="0.25">
      <c r="A1263" s="39"/>
      <c r="B1263" s="128">
        <v>47511351000120</v>
      </c>
      <c r="C1263" s="124" t="s">
        <v>9027</v>
      </c>
      <c r="D1263" s="121"/>
      <c r="E1263" s="125" t="s">
        <v>9024</v>
      </c>
      <c r="F1263" s="125" t="s">
        <v>112</v>
      </c>
      <c r="G1263" s="125" t="s">
        <v>113</v>
      </c>
      <c r="H1263" s="126">
        <v>50000</v>
      </c>
      <c r="I1263" s="126">
        <v>10000</v>
      </c>
      <c r="J1263" s="126">
        <v>20000</v>
      </c>
      <c r="K1263" s="125" t="s">
        <v>210</v>
      </c>
      <c r="L1263" s="125" t="s">
        <v>3314</v>
      </c>
      <c r="M1263" s="152">
        <v>1.3000000000000001E-2</v>
      </c>
      <c r="N1263" s="127" t="s">
        <v>44</v>
      </c>
      <c r="O1263" s="154">
        <v>44804</v>
      </c>
      <c r="P1263" s="152">
        <v>7.5144365619000009E-2</v>
      </c>
      <c r="Q1263" s="152">
        <v>8.1016812981000011E-2</v>
      </c>
      <c r="R1263" s="152">
        <v>0.16885490497</v>
      </c>
      <c r="S1263" s="152">
        <v>0.59445089329</v>
      </c>
      <c r="T1263" s="152" t="s">
        <v>44</v>
      </c>
      <c r="U1263" s="152">
        <v>7.1167645914</v>
      </c>
      <c r="V1263" s="152">
        <v>1.9860040429000001</v>
      </c>
      <c r="W1263" s="152">
        <v>1.4731179539999999</v>
      </c>
      <c r="X1263" s="152">
        <v>2.3598434951999998</v>
      </c>
      <c r="Y1263" s="152" t="s">
        <v>44</v>
      </c>
      <c r="Z1263" s="152">
        <v>0.15842983259000001</v>
      </c>
      <c r="AA1263" s="152">
        <v>0.15171683942</v>
      </c>
      <c r="AB1263" s="175">
        <v>0.39101263238</v>
      </c>
      <c r="AC1263" s="174">
        <v>0.65607346746999995</v>
      </c>
      <c r="AD1263" s="152">
        <v>-0.11589365001000002</v>
      </c>
      <c r="AE1263" s="152">
        <v>-0.11589365001000002</v>
      </c>
      <c r="AF1263" s="178">
        <v>169.641267</v>
      </c>
      <c r="AG1263" s="177">
        <v>85698.836779999998</v>
      </c>
      <c r="AH1263" s="177">
        <v>-22753.60356</v>
      </c>
      <c r="AI1263" s="127">
        <v>0</v>
      </c>
      <c r="AJ1263" s="127">
        <v>0</v>
      </c>
      <c r="AK1263" s="127">
        <v>0.37933415342999999</v>
      </c>
    </row>
    <row r="1264" spans="1:37" ht="14.65" customHeight="1" x14ac:dyDescent="0.25">
      <c r="A1264" s="39"/>
      <c r="B1264" s="128">
        <v>47512697000143</v>
      </c>
      <c r="C1264" s="124" t="s">
        <v>9028</v>
      </c>
      <c r="D1264" s="121"/>
      <c r="E1264" s="125" t="s">
        <v>9024</v>
      </c>
      <c r="F1264" s="125" t="s">
        <v>112</v>
      </c>
      <c r="G1264" s="125" t="s">
        <v>113</v>
      </c>
      <c r="H1264" s="126">
        <v>0</v>
      </c>
      <c r="I1264" s="126">
        <v>0</v>
      </c>
      <c r="J1264" s="126">
        <v>0</v>
      </c>
      <c r="K1264" s="125" t="s">
        <v>211</v>
      </c>
      <c r="L1264" s="125" t="s">
        <v>7564</v>
      </c>
      <c r="M1264" s="152">
        <v>2E-3</v>
      </c>
      <c r="N1264" s="127" t="s">
        <v>44</v>
      </c>
      <c r="O1264" s="154">
        <v>44804</v>
      </c>
      <c r="P1264" s="152">
        <v>9.0125911449000007E-2</v>
      </c>
      <c r="Q1264" s="152">
        <v>9.2404993913E-2</v>
      </c>
      <c r="R1264" s="152">
        <v>0.19448319052999999</v>
      </c>
      <c r="S1264" s="152">
        <v>0.72885626637000001</v>
      </c>
      <c r="T1264" s="152" t="s">
        <v>44</v>
      </c>
      <c r="U1264" s="152">
        <v>8.5356352413999996</v>
      </c>
      <c r="V1264" s="152">
        <v>2.2651679909000002</v>
      </c>
      <c r="W1264" s="152">
        <v>1.6967033309000001</v>
      </c>
      <c r="X1264" s="152">
        <v>2.8934042131000002</v>
      </c>
      <c r="Y1264" s="152" t="s">
        <v>44</v>
      </c>
      <c r="Z1264" s="152">
        <v>0.19080362956999999</v>
      </c>
      <c r="AA1264" s="152">
        <v>0.17511760661</v>
      </c>
      <c r="AB1264" s="175">
        <v>0.47887150189</v>
      </c>
      <c r="AC1264" s="174">
        <v>0.82071294374000003</v>
      </c>
      <c r="AD1264" s="152">
        <v>-0.13991278031000001</v>
      </c>
      <c r="AE1264" s="152">
        <v>-0.13991278031000001</v>
      </c>
      <c r="AF1264" s="178">
        <v>186.40360150000001</v>
      </c>
      <c r="AG1264" s="177">
        <v>1246006.452</v>
      </c>
      <c r="AH1264" s="177">
        <v>30462.99855</v>
      </c>
      <c r="AI1264" s="127">
        <v>0</v>
      </c>
      <c r="AJ1264" s="127">
        <v>0</v>
      </c>
      <c r="AK1264" s="127">
        <v>0.36358276598000006</v>
      </c>
    </row>
    <row r="1265" spans="1:37" ht="14.65" customHeight="1" x14ac:dyDescent="0.25">
      <c r="A1265" s="39"/>
      <c r="B1265" s="128">
        <v>55583687000127</v>
      </c>
      <c r="C1265" s="124" t="s">
        <v>9029</v>
      </c>
      <c r="D1265" s="121"/>
      <c r="E1265" s="125" t="s">
        <v>9024</v>
      </c>
      <c r="F1265" s="125" t="s">
        <v>112</v>
      </c>
      <c r="G1265" s="125" t="s">
        <v>113</v>
      </c>
      <c r="H1265" s="126">
        <v>50000</v>
      </c>
      <c r="I1265" s="126">
        <v>10000</v>
      </c>
      <c r="J1265" s="126">
        <v>20000</v>
      </c>
      <c r="K1265" s="125" t="s">
        <v>210</v>
      </c>
      <c r="L1265" s="125" t="s">
        <v>3314</v>
      </c>
      <c r="M1265" s="152">
        <v>1.3000000000000001E-2</v>
      </c>
      <c r="N1265" s="127" t="s">
        <v>44</v>
      </c>
      <c r="O1265" s="154">
        <v>45469</v>
      </c>
      <c r="P1265" s="152">
        <v>8.5538175803000008E-2</v>
      </c>
      <c r="Q1265" s="152">
        <v>8.4159289058999998E-2</v>
      </c>
      <c r="R1265" s="152" t="s">
        <v>44</v>
      </c>
      <c r="S1265" s="152" t="s">
        <v>44</v>
      </c>
      <c r="T1265" s="152" t="s">
        <v>44</v>
      </c>
      <c r="U1265" s="152">
        <v>8.1011404615</v>
      </c>
      <c r="V1265" s="152">
        <v>2.0630370680999999</v>
      </c>
      <c r="W1265" s="152" t="s">
        <v>44</v>
      </c>
      <c r="X1265" s="152" t="s">
        <v>44</v>
      </c>
      <c r="Y1265" s="152" t="s">
        <v>44</v>
      </c>
      <c r="Z1265" s="152" t="s">
        <v>44</v>
      </c>
      <c r="AA1265" s="152">
        <v>0.18780545104000002</v>
      </c>
      <c r="AB1265" s="175" t="s">
        <v>44</v>
      </c>
      <c r="AC1265" s="174">
        <v>0.17965651729000001</v>
      </c>
      <c r="AD1265" s="152">
        <v>-0.1317516101</v>
      </c>
      <c r="AE1265" s="152">
        <v>-0.1317516101</v>
      </c>
      <c r="AF1265" s="178">
        <v>111.2169584</v>
      </c>
      <c r="AG1265" s="177">
        <v>58110.403480000001</v>
      </c>
      <c r="AH1265" s="177">
        <v>12318.837310000001</v>
      </c>
      <c r="AI1265" s="127">
        <v>0</v>
      </c>
      <c r="AJ1265" s="127">
        <v>0</v>
      </c>
      <c r="AK1265" s="127">
        <v>0.36510948571000001</v>
      </c>
    </row>
    <row r="1266" spans="1:37" ht="14.65" customHeight="1" x14ac:dyDescent="0.25">
      <c r="A1266" s="39"/>
      <c r="B1266" s="128">
        <v>52818575000110</v>
      </c>
      <c r="C1266" s="124" t="s">
        <v>9030</v>
      </c>
      <c r="D1266" s="121"/>
      <c r="E1266" s="125" t="s">
        <v>8970</v>
      </c>
      <c r="F1266" s="125" t="s">
        <v>160</v>
      </c>
      <c r="G1266" s="125" t="s">
        <v>6163</v>
      </c>
      <c r="H1266" s="126">
        <v>100</v>
      </c>
      <c r="I1266" s="126">
        <v>100</v>
      </c>
      <c r="J1266" s="126">
        <v>100</v>
      </c>
      <c r="K1266" s="125" t="s">
        <v>211</v>
      </c>
      <c r="L1266" s="125" t="s">
        <v>211</v>
      </c>
      <c r="M1266" s="152">
        <v>1.5E-3</v>
      </c>
      <c r="N1266" s="127" t="s">
        <v>44</v>
      </c>
      <c r="O1266" s="154">
        <v>45251</v>
      </c>
      <c r="P1266" s="152">
        <v>1.0459450747E-2</v>
      </c>
      <c r="Q1266" s="152">
        <v>4.1089341093999997E-2</v>
      </c>
      <c r="R1266" s="152">
        <v>0.1146369191</v>
      </c>
      <c r="S1266" s="152" t="s">
        <v>44</v>
      </c>
      <c r="T1266" s="152" t="s">
        <v>44</v>
      </c>
      <c r="U1266" s="152">
        <v>0.99059254949000008</v>
      </c>
      <c r="V1266" s="152">
        <v>1.0072427503000001</v>
      </c>
      <c r="W1266" s="152">
        <v>1.0001113307</v>
      </c>
      <c r="X1266" s="152" t="s">
        <v>44</v>
      </c>
      <c r="Y1266" s="152" t="s">
        <v>44</v>
      </c>
      <c r="Z1266" s="152">
        <v>1.3513727205000001E-3</v>
      </c>
      <c r="AA1266" s="152">
        <v>1.1566858000999999E-3</v>
      </c>
      <c r="AB1266" s="175">
        <v>1.0368600384000001E-2</v>
      </c>
      <c r="AC1266" s="174">
        <v>8.3163833738999996E-3</v>
      </c>
      <c r="AD1266" s="152">
        <v>0</v>
      </c>
      <c r="AE1266" s="152">
        <v>0</v>
      </c>
      <c r="AF1266" s="178">
        <v>1.1680404</v>
      </c>
      <c r="AG1266" s="177">
        <v>144177.31262000001</v>
      </c>
      <c r="AH1266" s="177">
        <v>55601.000050000002</v>
      </c>
      <c r="AI1266" s="127">
        <v>0</v>
      </c>
      <c r="AJ1266" s="127">
        <v>0</v>
      </c>
      <c r="AK1266" s="127">
        <v>0</v>
      </c>
    </row>
    <row r="1267" spans="1:37" ht="14.65" customHeight="1" x14ac:dyDescent="0.25">
      <c r="A1267" s="39"/>
      <c r="B1267" s="128">
        <v>47510058000149</v>
      </c>
      <c r="C1267" s="124" t="s">
        <v>9031</v>
      </c>
      <c r="D1267" s="121"/>
      <c r="E1267" s="125" t="s">
        <v>9024</v>
      </c>
      <c r="F1267" s="125" t="s">
        <v>112</v>
      </c>
      <c r="G1267" s="125" t="s">
        <v>113</v>
      </c>
      <c r="H1267" s="126">
        <v>50000</v>
      </c>
      <c r="I1267" s="126">
        <v>10000</v>
      </c>
      <c r="J1267" s="126">
        <v>20000</v>
      </c>
      <c r="K1267" s="125" t="s">
        <v>210</v>
      </c>
      <c r="L1267" s="125" t="s">
        <v>3314</v>
      </c>
      <c r="M1267" s="152">
        <v>1.3000000000000001E-2</v>
      </c>
      <c r="N1267" s="127" t="s">
        <v>44</v>
      </c>
      <c r="O1267" s="154">
        <v>44917</v>
      </c>
      <c r="P1267" s="152">
        <v>8.4168752824999998E-2</v>
      </c>
      <c r="Q1267" s="152">
        <v>8.3214475741999999E-2</v>
      </c>
      <c r="R1267" s="152">
        <v>0.17164655601000001</v>
      </c>
      <c r="S1267" s="152">
        <v>0.58575774967000005</v>
      </c>
      <c r="T1267" s="152" t="s">
        <v>44</v>
      </c>
      <c r="U1267" s="152">
        <v>7.9714452956000006</v>
      </c>
      <c r="V1267" s="152">
        <v>2.0398764055000003</v>
      </c>
      <c r="W1267" s="152">
        <v>1.4974727766</v>
      </c>
      <c r="X1267" s="152">
        <v>2.3253335656999998</v>
      </c>
      <c r="Y1267" s="152" t="s">
        <v>44</v>
      </c>
      <c r="Z1267" s="152">
        <v>0.17860864769999998</v>
      </c>
      <c r="AA1267" s="152">
        <v>0.15201459573999998</v>
      </c>
      <c r="AB1267" s="175">
        <v>0.38108874183000002</v>
      </c>
      <c r="AC1267" s="174">
        <v>1.0306137101999999</v>
      </c>
      <c r="AD1267" s="152">
        <v>-0.13149054688</v>
      </c>
      <c r="AE1267" s="152">
        <v>-0.13149054688</v>
      </c>
      <c r="AF1267" s="178">
        <v>179.0735646</v>
      </c>
      <c r="AG1267" s="177">
        <v>194960.60560000001</v>
      </c>
      <c r="AH1267" s="177">
        <v>56659.631800000003</v>
      </c>
      <c r="AI1267" s="127">
        <v>0</v>
      </c>
      <c r="AJ1267" s="127">
        <v>0</v>
      </c>
      <c r="AK1267" s="127">
        <v>0.36630780160999998</v>
      </c>
    </row>
    <row r="1268" spans="1:37" ht="14.65" customHeight="1" x14ac:dyDescent="0.25">
      <c r="A1268" s="39"/>
      <c r="B1268" s="128">
        <v>34258729000184</v>
      </c>
      <c r="C1268" s="124" t="s">
        <v>9032</v>
      </c>
      <c r="D1268" s="121" t="s">
        <v>3268</v>
      </c>
      <c r="E1268" s="125" t="s">
        <v>7612</v>
      </c>
      <c r="F1268" s="125" t="s">
        <v>112</v>
      </c>
      <c r="G1268" s="125" t="s">
        <v>113</v>
      </c>
      <c r="H1268" s="126" t="s">
        <v>44</v>
      </c>
      <c r="I1268" s="126" t="s">
        <v>44</v>
      </c>
      <c r="J1268" s="126" t="s">
        <v>44</v>
      </c>
      <c r="K1268" s="125" t="s">
        <v>218</v>
      </c>
      <c r="L1268" s="125" t="s">
        <v>217</v>
      </c>
      <c r="M1268" s="152">
        <v>1.6500000000000001E-2</v>
      </c>
      <c r="N1268" s="127" t="s">
        <v>44</v>
      </c>
      <c r="O1268" s="154">
        <v>43692</v>
      </c>
      <c r="P1268" s="152">
        <v>0.14040239949</v>
      </c>
      <c r="Q1268" s="152">
        <v>0.23880614507</v>
      </c>
      <c r="R1268" s="152">
        <v>8.7386197568999999E-2</v>
      </c>
      <c r="S1268" s="152">
        <v>0.28314687877</v>
      </c>
      <c r="T1268" s="152">
        <v>0.17088166582</v>
      </c>
      <c r="U1268" s="152">
        <v>13.297215527000001</v>
      </c>
      <c r="V1268" s="152">
        <v>5.8539697147000007</v>
      </c>
      <c r="W1268" s="152">
        <v>0.76237155554000002</v>
      </c>
      <c r="X1268" s="152">
        <v>1.1240328302</v>
      </c>
      <c r="Y1268" s="152">
        <v>0.40741902889000003</v>
      </c>
      <c r="Z1268" s="152">
        <v>0.20361216557999998</v>
      </c>
      <c r="AA1268" s="152">
        <v>0.26947369147</v>
      </c>
      <c r="AB1268" s="175">
        <v>-2.0207586066999999E-2</v>
      </c>
      <c r="AC1268" s="174">
        <v>6.3355927088000003E-2</v>
      </c>
      <c r="AD1268" s="152">
        <v>-0.23151960259999999</v>
      </c>
      <c r="AE1268" s="152">
        <v>-0.47112066872000002</v>
      </c>
      <c r="AF1268" s="178">
        <v>1.4375549999999999</v>
      </c>
      <c r="AG1268" s="177">
        <v>73181.803899999999</v>
      </c>
      <c r="AH1268" s="177">
        <v>-17511.050630000002</v>
      </c>
      <c r="AI1268" s="127">
        <v>0</v>
      </c>
      <c r="AJ1268" s="127">
        <v>0</v>
      </c>
      <c r="AK1268" s="127">
        <v>0.12703385010000001</v>
      </c>
    </row>
    <row r="1269" spans="1:37" ht="14.65" customHeight="1" x14ac:dyDescent="0.25">
      <c r="A1269" s="39"/>
      <c r="B1269" s="128">
        <v>24769058000162</v>
      </c>
      <c r="C1269" s="124" t="s">
        <v>9033</v>
      </c>
      <c r="D1269" s="121" t="s">
        <v>3267</v>
      </c>
      <c r="E1269" s="125" t="s">
        <v>9034</v>
      </c>
      <c r="F1269" s="125" t="s">
        <v>160</v>
      </c>
      <c r="G1269" s="125" t="s">
        <v>5073</v>
      </c>
      <c r="H1269" s="126">
        <v>100</v>
      </c>
      <c r="I1269" s="126">
        <v>100</v>
      </c>
      <c r="J1269" s="126">
        <v>100</v>
      </c>
      <c r="K1269" s="125" t="s">
        <v>211</v>
      </c>
      <c r="L1269" s="125" t="s">
        <v>212</v>
      </c>
      <c r="M1269" s="152">
        <v>3.4999999999999996E-3</v>
      </c>
      <c r="N1269" s="127" t="s">
        <v>44</v>
      </c>
      <c r="O1269" s="154">
        <v>42543</v>
      </c>
      <c r="P1269" s="152">
        <v>1.0471459568999999E-2</v>
      </c>
      <c r="Q1269" s="152">
        <v>4.0869679206000001E-2</v>
      </c>
      <c r="R1269" s="152">
        <v>0.11749102673999999</v>
      </c>
      <c r="S1269" s="152">
        <v>0.26267525236</v>
      </c>
      <c r="T1269" s="152">
        <v>0.43458454452</v>
      </c>
      <c r="U1269" s="152">
        <v>0.99172987977999993</v>
      </c>
      <c r="V1269" s="152">
        <v>1.0018580729</v>
      </c>
      <c r="W1269" s="152">
        <v>1.0250110349999999</v>
      </c>
      <c r="X1269" s="152">
        <v>1.0427648315</v>
      </c>
      <c r="Y1269" s="152">
        <v>1.0361440020000001</v>
      </c>
      <c r="Z1269" s="152">
        <v>1.3430284078999998E-3</v>
      </c>
      <c r="AA1269" s="152">
        <v>9.3017588337999998E-3</v>
      </c>
      <c r="AB1269" s="175">
        <v>2.1034036735999999</v>
      </c>
      <c r="AC1269" s="174">
        <v>0.68469659277999995</v>
      </c>
      <c r="AD1269" s="152">
        <v>0</v>
      </c>
      <c r="AE1269" s="152">
        <v>-3.5588522105999998E-2</v>
      </c>
      <c r="AF1269" s="178">
        <v>2.2068563800000001</v>
      </c>
      <c r="AG1269" s="177">
        <v>32397.049330000002</v>
      </c>
      <c r="AH1269" s="177">
        <v>-10006.86903</v>
      </c>
      <c r="AI1269" s="127">
        <v>1.3951916759E-2</v>
      </c>
      <c r="AJ1269" s="127">
        <v>0.10463342894</v>
      </c>
      <c r="AK1269" s="127">
        <v>0</v>
      </c>
    </row>
    <row r="1270" spans="1:37" ht="14.65" customHeight="1" x14ac:dyDescent="0.25">
      <c r="A1270" s="39"/>
      <c r="B1270" s="128">
        <v>43508859000119</v>
      </c>
      <c r="C1270" s="124" t="s">
        <v>9035</v>
      </c>
      <c r="D1270" s="121"/>
      <c r="E1270" s="125" t="s">
        <v>9036</v>
      </c>
      <c r="F1270" s="125" t="s">
        <v>160</v>
      </c>
      <c r="G1270" s="125" t="s">
        <v>3305</v>
      </c>
      <c r="H1270" s="126" t="s">
        <v>44</v>
      </c>
      <c r="I1270" s="126" t="s">
        <v>44</v>
      </c>
      <c r="J1270" s="126" t="s">
        <v>44</v>
      </c>
      <c r="K1270" s="125" t="s">
        <v>9037</v>
      </c>
      <c r="L1270" s="125" t="s">
        <v>218</v>
      </c>
      <c r="M1270" s="152">
        <v>8.0000000000000002E-3</v>
      </c>
      <c r="N1270" s="127" t="s">
        <v>3247</v>
      </c>
      <c r="O1270" s="154">
        <v>44510</v>
      </c>
      <c r="P1270" s="152">
        <v>1.067601015E-2</v>
      </c>
      <c r="Q1270" s="152">
        <v>4.5515278673000002E-2</v>
      </c>
      <c r="R1270" s="152">
        <v>0.11348353508</v>
      </c>
      <c r="S1270" s="152">
        <v>0.28800877905</v>
      </c>
      <c r="T1270" s="152">
        <v>0.41401940078999999</v>
      </c>
      <c r="U1270" s="152">
        <v>1.0111024344000001</v>
      </c>
      <c r="V1270" s="152">
        <v>1.1157378836</v>
      </c>
      <c r="W1270" s="152">
        <v>0.99004901892999997</v>
      </c>
      <c r="X1270" s="152">
        <v>1.1433335392999999</v>
      </c>
      <c r="Y1270" s="152">
        <v>0.98711222997999992</v>
      </c>
      <c r="Z1270" s="152">
        <v>7.4442844040999998E-3</v>
      </c>
      <c r="AA1270" s="152">
        <v>1.3254998567E-2</v>
      </c>
      <c r="AB1270" s="175">
        <v>-0.13514067691000001</v>
      </c>
      <c r="AC1270" s="174">
        <v>-9.4322549345000006E-2</v>
      </c>
      <c r="AD1270" s="152">
        <v>-2.4956042823E-3</v>
      </c>
      <c r="AE1270" s="152">
        <v>-1.8773905208E-2</v>
      </c>
      <c r="AF1270" s="178">
        <v>1.4761763000000001</v>
      </c>
      <c r="AG1270" s="177">
        <v>26682.722539999999</v>
      </c>
      <c r="AH1270" s="177">
        <v>-2083.5333099999998</v>
      </c>
      <c r="AI1270" s="127">
        <v>0.57462735066000004</v>
      </c>
      <c r="AJ1270" s="127">
        <v>0.20042050143000001</v>
      </c>
      <c r="AK1270" s="127">
        <v>0</v>
      </c>
    </row>
    <row r="1271" spans="1:37" ht="14.65" customHeight="1" x14ac:dyDescent="0.25">
      <c r="A1271" s="39"/>
      <c r="B1271" s="128">
        <v>35020115000122</v>
      </c>
      <c r="C1271" s="124" t="s">
        <v>9038</v>
      </c>
      <c r="D1271" s="121" t="s">
        <v>3267</v>
      </c>
      <c r="E1271" s="125" t="s">
        <v>8665</v>
      </c>
      <c r="F1271" s="125" t="s">
        <v>112</v>
      </c>
      <c r="G1271" s="125" t="s">
        <v>113</v>
      </c>
      <c r="H1271" s="126">
        <v>100000</v>
      </c>
      <c r="I1271" s="126">
        <v>10000</v>
      </c>
      <c r="J1271" s="126">
        <v>100000</v>
      </c>
      <c r="K1271" s="125" t="s">
        <v>213</v>
      </c>
      <c r="L1271" s="125" t="s">
        <v>214</v>
      </c>
      <c r="M1271" s="152">
        <v>0.01</v>
      </c>
      <c r="N1271" s="127" t="s">
        <v>44</v>
      </c>
      <c r="O1271" s="154">
        <v>43795</v>
      </c>
      <c r="P1271" s="152">
        <v>0.12459588940999999</v>
      </c>
      <c r="Q1271" s="152">
        <v>0.28668422518999997</v>
      </c>
      <c r="R1271" s="152">
        <v>0.20247679657999998</v>
      </c>
      <c r="S1271" s="152">
        <v>0.41572446091000004</v>
      </c>
      <c r="T1271" s="152">
        <v>0.34905241316999996</v>
      </c>
      <c r="U1271" s="152">
        <v>11.80021425</v>
      </c>
      <c r="V1271" s="152">
        <v>7.0276280847999999</v>
      </c>
      <c r="W1271" s="152">
        <v>1.7664408644</v>
      </c>
      <c r="X1271" s="152">
        <v>1.6503376072</v>
      </c>
      <c r="Y1271" s="152">
        <v>0.83221681226999999</v>
      </c>
      <c r="Z1271" s="152">
        <v>0.18646845419000002</v>
      </c>
      <c r="AA1271" s="152">
        <v>0.25523236484</v>
      </c>
      <c r="AB1271" s="175">
        <v>0.52582544571000001</v>
      </c>
      <c r="AC1271" s="174">
        <v>5.5415935646000003E-2</v>
      </c>
      <c r="AD1271" s="152">
        <v>-0.17727912711999999</v>
      </c>
      <c r="AE1271" s="152">
        <v>-0.44137814128999997</v>
      </c>
      <c r="AF1271" s="178">
        <v>1.4301279</v>
      </c>
      <c r="AG1271" s="177">
        <v>32217.73445</v>
      </c>
      <c r="AH1271" s="177">
        <v>-10000</v>
      </c>
      <c r="AI1271" s="127">
        <v>0</v>
      </c>
      <c r="AJ1271" s="127">
        <v>0</v>
      </c>
      <c r="AK1271" s="127">
        <v>0</v>
      </c>
    </row>
    <row r="1272" spans="1:37" ht="14.65" customHeight="1" x14ac:dyDescent="0.25">
      <c r="A1272" s="39"/>
      <c r="B1272" s="128">
        <v>32041875000128</v>
      </c>
      <c r="C1272" s="124" t="s">
        <v>9039</v>
      </c>
      <c r="D1272" s="121"/>
      <c r="E1272" s="125" t="s">
        <v>8406</v>
      </c>
      <c r="F1272" s="125" t="s">
        <v>112</v>
      </c>
      <c r="G1272" s="125" t="s">
        <v>113</v>
      </c>
      <c r="H1272" s="126">
        <v>30000</v>
      </c>
      <c r="I1272" s="126">
        <v>30000</v>
      </c>
      <c r="J1272" s="126">
        <v>30000</v>
      </c>
      <c r="K1272" s="125" t="s">
        <v>210</v>
      </c>
      <c r="L1272" s="125" t="s">
        <v>3314</v>
      </c>
      <c r="M1272" s="152">
        <v>6.0000000000000001E-3</v>
      </c>
      <c r="N1272" s="127" t="s">
        <v>44</v>
      </c>
      <c r="O1272" s="154">
        <v>43481</v>
      </c>
      <c r="P1272" s="152">
        <v>7.8124470489000009E-2</v>
      </c>
      <c r="Q1272" s="152">
        <v>0.16187180715999999</v>
      </c>
      <c r="R1272" s="152">
        <v>4.6559619072999998E-2</v>
      </c>
      <c r="S1272" s="152">
        <v>0.29616337513000002</v>
      </c>
      <c r="T1272" s="152">
        <v>0.35084902268000001</v>
      </c>
      <c r="U1272" s="152">
        <v>7.3990040466000009</v>
      </c>
      <c r="V1272" s="152">
        <v>3.9680413436999999</v>
      </c>
      <c r="W1272" s="152">
        <v>0.40619377208000002</v>
      </c>
      <c r="X1272" s="152">
        <v>1.1757055497</v>
      </c>
      <c r="Y1272" s="152">
        <v>0.83650031980999995</v>
      </c>
      <c r="Z1272" s="152">
        <v>0.1673829688</v>
      </c>
      <c r="AA1272" s="152">
        <v>0.25527927324999999</v>
      </c>
      <c r="AB1272" s="175">
        <v>-0.28812961333999998</v>
      </c>
      <c r="AC1272" s="174">
        <v>0.10790344363</v>
      </c>
      <c r="AD1272" s="152">
        <v>-0.18489100637</v>
      </c>
      <c r="AE1272" s="152">
        <v>-0.48112623299000001</v>
      </c>
      <c r="AF1272" s="178">
        <v>1.6065923</v>
      </c>
      <c r="AG1272" s="177">
        <v>14877.45984</v>
      </c>
      <c r="AH1272" s="177">
        <v>-6742.8607899999997</v>
      </c>
      <c r="AI1272" s="127">
        <v>0</v>
      </c>
      <c r="AJ1272" s="127">
        <v>0</v>
      </c>
      <c r="AK1272" s="127">
        <v>8.604439197399999E-2</v>
      </c>
    </row>
    <row r="1273" spans="1:37" ht="14.65" customHeight="1" x14ac:dyDescent="0.25">
      <c r="A1273" s="39"/>
      <c r="B1273" s="128">
        <v>34428006000186</v>
      </c>
      <c r="C1273" s="124" t="s">
        <v>9040</v>
      </c>
      <c r="D1273" s="121"/>
      <c r="E1273" s="125" t="s">
        <v>9041</v>
      </c>
      <c r="F1273" s="125" t="s">
        <v>112</v>
      </c>
      <c r="G1273" s="125" t="s">
        <v>113</v>
      </c>
      <c r="H1273" s="126">
        <v>30000</v>
      </c>
      <c r="I1273" s="126">
        <v>30000</v>
      </c>
      <c r="J1273" s="126">
        <v>30000</v>
      </c>
      <c r="K1273" s="125" t="s">
        <v>210</v>
      </c>
      <c r="L1273" s="125" t="s">
        <v>3314</v>
      </c>
      <c r="M1273" s="152">
        <v>1.9299999999999998E-2</v>
      </c>
      <c r="N1273" s="127" t="s">
        <v>44</v>
      </c>
      <c r="O1273" s="154">
        <v>43819</v>
      </c>
      <c r="P1273" s="152">
        <v>7.7929660750999996E-2</v>
      </c>
      <c r="Q1273" s="152">
        <v>0.16338165869000001</v>
      </c>
      <c r="R1273" s="152">
        <v>4.7072479027E-2</v>
      </c>
      <c r="S1273" s="152">
        <v>0.27209567683000002</v>
      </c>
      <c r="T1273" s="152">
        <v>0.3250349569</v>
      </c>
      <c r="U1273" s="152">
        <v>7.3805540267000005</v>
      </c>
      <c r="V1273" s="152">
        <v>4.0050530591999998</v>
      </c>
      <c r="W1273" s="152">
        <v>0.41066804664000001</v>
      </c>
      <c r="X1273" s="152">
        <v>1.0801619112</v>
      </c>
      <c r="Y1273" s="152">
        <v>0.77495397682</v>
      </c>
      <c r="Z1273" s="152">
        <v>0.17017775271000002</v>
      </c>
      <c r="AA1273" s="152">
        <v>0.27223008122999998</v>
      </c>
      <c r="AB1273" s="175">
        <v>-0.27802410761000002</v>
      </c>
      <c r="AC1273" s="174">
        <v>-0.14353343462000001</v>
      </c>
      <c r="AD1273" s="152">
        <v>-0.18786722169</v>
      </c>
      <c r="AE1273" s="152">
        <v>-0.49246679995999998</v>
      </c>
      <c r="AF1273" s="178">
        <v>1.0514229500000001</v>
      </c>
      <c r="AG1273" s="177">
        <v>94462.699370000002</v>
      </c>
      <c r="AH1273" s="177">
        <v>1672.79141</v>
      </c>
      <c r="AI1273" s="127">
        <v>0</v>
      </c>
      <c r="AJ1273" s="127">
        <v>0</v>
      </c>
      <c r="AK1273" s="127">
        <v>8.8017854908000001E-2</v>
      </c>
    </row>
    <row r="1274" spans="1:37" ht="14.65" customHeight="1" x14ac:dyDescent="0.25">
      <c r="A1274" s="39"/>
      <c r="B1274" s="128">
        <v>31493876000140</v>
      </c>
      <c r="C1274" s="124" t="s">
        <v>9042</v>
      </c>
      <c r="D1274" s="121"/>
      <c r="E1274" s="125" t="s">
        <v>9041</v>
      </c>
      <c r="F1274" s="125" t="s">
        <v>112</v>
      </c>
      <c r="G1274" s="125" t="s">
        <v>113</v>
      </c>
      <c r="H1274" s="126">
        <v>500</v>
      </c>
      <c r="I1274" s="126">
        <v>500</v>
      </c>
      <c r="J1274" s="126">
        <v>500</v>
      </c>
      <c r="K1274" s="125" t="s">
        <v>210</v>
      </c>
      <c r="L1274" s="125" t="s">
        <v>3314</v>
      </c>
      <c r="M1274" s="152">
        <v>1.9299999999999998E-2</v>
      </c>
      <c r="N1274" s="127" t="s">
        <v>8654</v>
      </c>
      <c r="O1274" s="154">
        <v>43404</v>
      </c>
      <c r="P1274" s="152">
        <v>7.9888659077999996E-2</v>
      </c>
      <c r="Q1274" s="152">
        <v>0.16564288341</v>
      </c>
      <c r="R1274" s="152">
        <v>4.8860294901000002E-2</v>
      </c>
      <c r="S1274" s="152">
        <v>0.30173597898999999</v>
      </c>
      <c r="T1274" s="152">
        <v>0.35986805504999997</v>
      </c>
      <c r="U1274" s="152">
        <v>7.5660866320000002</v>
      </c>
      <c r="V1274" s="152">
        <v>4.0604835467999996</v>
      </c>
      <c r="W1274" s="152">
        <v>0.42626524628000001</v>
      </c>
      <c r="X1274" s="152">
        <v>1.1978276006999999</v>
      </c>
      <c r="Y1274" s="152">
        <v>0.85800365307000004</v>
      </c>
      <c r="Z1274" s="152">
        <v>0.17060396779000001</v>
      </c>
      <c r="AA1274" s="152">
        <v>0.25622568134000001</v>
      </c>
      <c r="AB1274" s="175">
        <v>-0.26730659003000001</v>
      </c>
      <c r="AC1274" s="174">
        <v>0.17636582733</v>
      </c>
      <c r="AD1274" s="152">
        <v>-0.18809835699999999</v>
      </c>
      <c r="AE1274" s="152">
        <v>-0.48891024166999997</v>
      </c>
      <c r="AF1274" s="178">
        <v>1.8085958200000001</v>
      </c>
      <c r="AG1274" s="177">
        <v>54211.688269999999</v>
      </c>
      <c r="AH1274" s="177">
        <v>-24802.137460000002</v>
      </c>
      <c r="AI1274" s="127">
        <v>0</v>
      </c>
      <c r="AJ1274" s="127">
        <v>0</v>
      </c>
      <c r="AK1274" s="127">
        <v>8.801624842700001E-2</v>
      </c>
    </row>
    <row r="1275" spans="1:37" ht="14.65" customHeight="1" x14ac:dyDescent="0.25">
      <c r="A1275" s="39"/>
      <c r="B1275" s="128">
        <v>36352384000159</v>
      </c>
      <c r="C1275" s="124" t="s">
        <v>9043</v>
      </c>
      <c r="D1275" s="121"/>
      <c r="E1275" s="125" t="s">
        <v>9041</v>
      </c>
      <c r="F1275" s="125" t="s">
        <v>112</v>
      </c>
      <c r="G1275" s="125" t="s">
        <v>7603</v>
      </c>
      <c r="H1275" s="126" t="s">
        <v>44</v>
      </c>
      <c r="I1275" s="126" t="s">
        <v>44</v>
      </c>
      <c r="J1275" s="126" t="s">
        <v>44</v>
      </c>
      <c r="K1275" s="125" t="s">
        <v>210</v>
      </c>
      <c r="L1275" s="125" t="s">
        <v>3314</v>
      </c>
      <c r="M1275" s="152">
        <v>1.9299999999999998E-2</v>
      </c>
      <c r="N1275" s="127" t="s">
        <v>44</v>
      </c>
      <c r="O1275" s="154">
        <v>44029</v>
      </c>
      <c r="P1275" s="152">
        <v>7.6764309640999992E-2</v>
      </c>
      <c r="Q1275" s="152">
        <v>0.16774482699000001</v>
      </c>
      <c r="R1275" s="152">
        <v>5.2735355201000006E-2</v>
      </c>
      <c r="S1275" s="152">
        <v>0.27192290744000003</v>
      </c>
      <c r="T1275" s="152">
        <v>0.30066279169999999</v>
      </c>
      <c r="U1275" s="152">
        <v>7.2701860776</v>
      </c>
      <c r="V1275" s="152">
        <v>4.1120094992</v>
      </c>
      <c r="W1275" s="152">
        <v>0.46007190946999998</v>
      </c>
      <c r="X1275" s="152">
        <v>1.0794760535000001</v>
      </c>
      <c r="Y1275" s="152">
        <v>0.71684543821999991</v>
      </c>
      <c r="Z1275" s="152">
        <v>0.16832030292</v>
      </c>
      <c r="AA1275" s="152">
        <v>0.20163418752999998</v>
      </c>
      <c r="AB1275" s="175">
        <v>-0.25197524827000001</v>
      </c>
      <c r="AC1275" s="174">
        <v>-0.19479142053000001</v>
      </c>
      <c r="AD1275" s="152">
        <v>-0.18541350000000001</v>
      </c>
      <c r="AE1275" s="152">
        <v>-0.36369621382</v>
      </c>
      <c r="AF1275" s="178">
        <v>1.1588505</v>
      </c>
      <c r="AG1275" s="177">
        <v>25109.700280000001</v>
      </c>
      <c r="AH1275" s="177">
        <v>-11780.92474</v>
      </c>
      <c r="AI1275" s="127">
        <v>0</v>
      </c>
      <c r="AJ1275" s="127">
        <v>0</v>
      </c>
      <c r="AK1275" s="127">
        <v>2.8480056164000001E-2</v>
      </c>
    </row>
    <row r="1276" spans="1:37" ht="14.65" customHeight="1" x14ac:dyDescent="0.25">
      <c r="A1276" s="39"/>
      <c r="B1276" s="128">
        <v>35957054000124</v>
      </c>
      <c r="C1276" s="124" t="s">
        <v>9044</v>
      </c>
      <c r="D1276" s="121"/>
      <c r="E1276" s="125" t="s">
        <v>9041</v>
      </c>
      <c r="F1276" s="125" t="s">
        <v>112</v>
      </c>
      <c r="G1276" s="125" t="s">
        <v>113</v>
      </c>
      <c r="H1276" s="126">
        <v>1000</v>
      </c>
      <c r="I1276" s="126">
        <v>1000</v>
      </c>
      <c r="J1276" s="126">
        <v>1000</v>
      </c>
      <c r="K1276" s="125" t="s">
        <v>218</v>
      </c>
      <c r="L1276" s="125" t="s">
        <v>217</v>
      </c>
      <c r="M1276" s="152">
        <v>1.9299999999999998E-2</v>
      </c>
      <c r="N1276" s="127" t="s">
        <v>8056</v>
      </c>
      <c r="O1276" s="154">
        <v>43977</v>
      </c>
      <c r="P1276" s="152">
        <v>8.381347329500001E-2</v>
      </c>
      <c r="Q1276" s="152">
        <v>0.18107005367999998</v>
      </c>
      <c r="R1276" s="152">
        <v>5.8686479952999998E-2</v>
      </c>
      <c r="S1276" s="152">
        <v>0.32955082297999999</v>
      </c>
      <c r="T1276" s="152">
        <v>0.31809651247000004</v>
      </c>
      <c r="U1276" s="152">
        <v>7.9377975197000001</v>
      </c>
      <c r="V1276" s="152">
        <v>4.4386571800999999</v>
      </c>
      <c r="W1276" s="152">
        <v>0.51199050029000004</v>
      </c>
      <c r="X1276" s="152">
        <v>1.3082466099999999</v>
      </c>
      <c r="Y1276" s="152">
        <v>0.75841121739000006</v>
      </c>
      <c r="Z1276" s="152">
        <v>0.17405898823000002</v>
      </c>
      <c r="AA1276" s="152">
        <v>0.21057411748999999</v>
      </c>
      <c r="AB1276" s="175">
        <v>-0.20688804786000001</v>
      </c>
      <c r="AC1276" s="174">
        <v>-1.5939260867E-2</v>
      </c>
      <c r="AD1276" s="152">
        <v>-0.19220046403000002</v>
      </c>
      <c r="AE1276" s="152">
        <v>-0.36462108358</v>
      </c>
      <c r="AF1276" s="178">
        <v>1.3674529</v>
      </c>
      <c r="AG1276" s="177">
        <v>17477.213660000001</v>
      </c>
      <c r="AH1276" s="177">
        <v>-597.25424999999996</v>
      </c>
      <c r="AI1276" s="127">
        <v>0</v>
      </c>
      <c r="AJ1276" s="127">
        <v>0</v>
      </c>
      <c r="AK1276" s="127">
        <v>8.8798471807000012E-2</v>
      </c>
    </row>
    <row r="1277" spans="1:37" ht="14.65" customHeight="1" x14ac:dyDescent="0.25">
      <c r="A1277" s="39"/>
      <c r="B1277" s="128">
        <v>31533145000181</v>
      </c>
      <c r="C1277" s="124" t="s">
        <v>9045</v>
      </c>
      <c r="D1277" s="121" t="s">
        <v>3266</v>
      </c>
      <c r="E1277" s="125" t="s">
        <v>9041</v>
      </c>
      <c r="F1277" s="125" t="s">
        <v>112</v>
      </c>
      <c r="G1277" s="125" t="s">
        <v>113</v>
      </c>
      <c r="H1277" s="126">
        <v>500</v>
      </c>
      <c r="I1277" s="126">
        <v>500</v>
      </c>
      <c r="J1277" s="126">
        <v>500</v>
      </c>
      <c r="K1277" s="125" t="s">
        <v>210</v>
      </c>
      <c r="L1277" s="125" t="s">
        <v>3314</v>
      </c>
      <c r="M1277" s="152">
        <v>2.9300000000000003E-2</v>
      </c>
      <c r="N1277" s="127" t="s">
        <v>44</v>
      </c>
      <c r="O1277" s="154">
        <v>43404</v>
      </c>
      <c r="P1277" s="152">
        <v>7.0853506981E-2</v>
      </c>
      <c r="Q1277" s="152">
        <v>0.18782162663000002</v>
      </c>
      <c r="R1277" s="152">
        <v>3.4773768368000002E-2</v>
      </c>
      <c r="S1277" s="152">
        <v>0.24446188906999999</v>
      </c>
      <c r="T1277" s="152">
        <v>0.22809364609999999</v>
      </c>
      <c r="U1277" s="152">
        <v>6.7103864076000006</v>
      </c>
      <c r="V1277" s="152">
        <v>4.6041617301999995</v>
      </c>
      <c r="W1277" s="152">
        <v>0.30337207271</v>
      </c>
      <c r="X1277" s="152">
        <v>0.97046165670999995</v>
      </c>
      <c r="Y1277" s="152">
        <v>0.54382482369999996</v>
      </c>
      <c r="Z1277" s="152">
        <v>0.18065135526999998</v>
      </c>
      <c r="AA1277" s="152">
        <v>0.26493710469999998</v>
      </c>
      <c r="AB1277" s="175">
        <v>-0.31459165847999998</v>
      </c>
      <c r="AC1277" s="174">
        <v>0.18921399251000001</v>
      </c>
      <c r="AD1277" s="152">
        <v>-0.20844753053000001</v>
      </c>
      <c r="AE1277" s="152">
        <v>-0.49781354515999998</v>
      </c>
      <c r="AF1277" s="178">
        <v>1.8373933099999999</v>
      </c>
      <c r="AG1277" s="177">
        <v>106526.41922</v>
      </c>
      <c r="AH1277" s="177">
        <v>-324024.43916000001</v>
      </c>
      <c r="AI1277" s="127">
        <v>0</v>
      </c>
      <c r="AJ1277" s="127">
        <v>0</v>
      </c>
      <c r="AK1277" s="127">
        <v>0</v>
      </c>
    </row>
    <row r="1278" spans="1:37" ht="14.65" customHeight="1" x14ac:dyDescent="0.25">
      <c r="A1278" s="39"/>
      <c r="B1278" s="128">
        <v>39737043000190</v>
      </c>
      <c r="C1278" s="124" t="s">
        <v>9046</v>
      </c>
      <c r="D1278" s="121"/>
      <c r="E1278" s="125" t="s">
        <v>9041</v>
      </c>
      <c r="F1278" s="125" t="s">
        <v>112</v>
      </c>
      <c r="G1278" s="125" t="s">
        <v>7603</v>
      </c>
      <c r="H1278" s="126" t="s">
        <v>44</v>
      </c>
      <c r="I1278" s="126" t="s">
        <v>44</v>
      </c>
      <c r="J1278" s="126" t="s">
        <v>44</v>
      </c>
      <c r="K1278" s="125" t="s">
        <v>210</v>
      </c>
      <c r="L1278" s="125" t="s">
        <v>3314</v>
      </c>
      <c r="M1278" s="152">
        <v>0.02</v>
      </c>
      <c r="N1278" s="127" t="s">
        <v>44</v>
      </c>
      <c r="O1278" s="154">
        <v>44368</v>
      </c>
      <c r="P1278" s="152">
        <v>7.6569141564000007E-2</v>
      </c>
      <c r="Q1278" s="152">
        <v>0.16684847944</v>
      </c>
      <c r="R1278" s="152">
        <v>5.0801334276999996E-2</v>
      </c>
      <c r="S1278" s="152">
        <v>0.27361166155</v>
      </c>
      <c r="T1278" s="152">
        <v>0.30032945280000001</v>
      </c>
      <c r="U1278" s="152">
        <v>7.2517021201</v>
      </c>
      <c r="V1278" s="152">
        <v>4.0900369011999995</v>
      </c>
      <c r="W1278" s="152">
        <v>0.44319919294000004</v>
      </c>
      <c r="X1278" s="152">
        <v>1.0861800478000001</v>
      </c>
      <c r="Y1278" s="152">
        <v>0.71605068581999998</v>
      </c>
      <c r="Z1278" s="152">
        <v>0.16751396435999999</v>
      </c>
      <c r="AA1278" s="152">
        <v>0.20299978372999999</v>
      </c>
      <c r="AB1278" s="175">
        <v>-0.26455436230000001</v>
      </c>
      <c r="AC1278" s="174">
        <v>-0.46516650407999999</v>
      </c>
      <c r="AD1278" s="152">
        <v>-0.18458784919999999</v>
      </c>
      <c r="AE1278" s="152">
        <v>-0.36535941542000006</v>
      </c>
      <c r="AF1278" s="178">
        <v>0.95538385503000001</v>
      </c>
      <c r="AG1278" s="177">
        <v>11278.06999</v>
      </c>
      <c r="AH1278" s="177">
        <v>-8585.5146800000002</v>
      </c>
      <c r="AI1278" s="127">
        <v>0</v>
      </c>
      <c r="AJ1278" s="127">
        <v>0</v>
      </c>
      <c r="AK1278" s="127">
        <v>2.8463584929999997E-2</v>
      </c>
    </row>
    <row r="1279" spans="1:37" ht="14.65" customHeight="1" x14ac:dyDescent="0.25">
      <c r="A1279" s="39"/>
      <c r="B1279" s="128">
        <v>13574572000126</v>
      </c>
      <c r="C1279" s="124" t="s">
        <v>9047</v>
      </c>
      <c r="D1279" s="121" t="s">
        <v>3266</v>
      </c>
      <c r="E1279" s="125" t="s">
        <v>8970</v>
      </c>
      <c r="F1279" s="125" t="s">
        <v>112</v>
      </c>
      <c r="G1279" s="125" t="s">
        <v>5291</v>
      </c>
      <c r="H1279" s="126">
        <v>1000</v>
      </c>
      <c r="I1279" s="126">
        <v>1000</v>
      </c>
      <c r="J1279" s="126">
        <v>1000</v>
      </c>
      <c r="K1279" s="125" t="s">
        <v>210</v>
      </c>
      <c r="L1279" s="125" t="s">
        <v>3314</v>
      </c>
      <c r="M1279" s="152">
        <v>7.4999999999999997E-3</v>
      </c>
      <c r="N1279" s="127" t="s">
        <v>44</v>
      </c>
      <c r="O1279" s="154">
        <v>40742</v>
      </c>
      <c r="P1279" s="152">
        <v>5.9636050171000002E-2</v>
      </c>
      <c r="Q1279" s="152">
        <v>0.14455409314000001</v>
      </c>
      <c r="R1279" s="152">
        <v>7.9880757255999996E-2</v>
      </c>
      <c r="S1279" s="152">
        <v>0.26772016313999997</v>
      </c>
      <c r="T1279" s="152">
        <v>7.7422084782000009E-2</v>
      </c>
      <c r="U1279" s="152">
        <v>5.6480047004999996</v>
      </c>
      <c r="V1279" s="152">
        <v>3.5435239037999997</v>
      </c>
      <c r="W1279" s="152">
        <v>0.69689286020999996</v>
      </c>
      <c r="X1279" s="152">
        <v>1.0627920532999999</v>
      </c>
      <c r="Y1279" s="152">
        <v>0.18459107620000001</v>
      </c>
      <c r="Z1279" s="152">
        <v>0.14039901457999998</v>
      </c>
      <c r="AA1279" s="152">
        <v>0.20075258094999998</v>
      </c>
      <c r="AB1279" s="175">
        <v>-0.15456003916</v>
      </c>
      <c r="AC1279" s="174">
        <v>3.3801707613999997E-2</v>
      </c>
      <c r="AD1279" s="152">
        <v>-0.14211065847000001</v>
      </c>
      <c r="AE1279" s="152">
        <v>-0.42265723943</v>
      </c>
      <c r="AF1279" s="178">
        <v>2.6030286999999999</v>
      </c>
      <c r="AG1279" s="177">
        <v>10749.785599999999</v>
      </c>
      <c r="AH1279" s="177">
        <v>-3434.4596299999998</v>
      </c>
      <c r="AI1279" s="127">
        <v>0</v>
      </c>
      <c r="AJ1279" s="127">
        <v>0</v>
      </c>
      <c r="AK1279" s="127">
        <v>2.0879122226999999E-2</v>
      </c>
    </row>
    <row r="1280" spans="1:37" ht="14.65" customHeight="1" x14ac:dyDescent="0.25">
      <c r="A1280" s="39"/>
      <c r="B1280" s="128">
        <v>44178351000162</v>
      </c>
      <c r="C1280" s="124" t="s">
        <v>9048</v>
      </c>
      <c r="D1280" s="121"/>
      <c r="E1280" s="125" t="s">
        <v>9049</v>
      </c>
      <c r="F1280" s="125" t="s">
        <v>112</v>
      </c>
      <c r="G1280" s="125" t="s">
        <v>4570</v>
      </c>
      <c r="H1280" s="126" t="s">
        <v>44</v>
      </c>
      <c r="I1280" s="126" t="s">
        <v>44</v>
      </c>
      <c r="J1280" s="126" t="s">
        <v>44</v>
      </c>
      <c r="K1280" s="125" t="s">
        <v>7997</v>
      </c>
      <c r="L1280" s="125" t="s">
        <v>9050</v>
      </c>
      <c r="M1280" s="152">
        <v>0.02</v>
      </c>
      <c r="N1280" s="127" t="s">
        <v>44</v>
      </c>
      <c r="O1280" s="154">
        <v>45328</v>
      </c>
      <c r="P1280" s="152">
        <v>4.7646366511E-5</v>
      </c>
      <c r="Q1280" s="152">
        <v>2.4407326637000001E-3</v>
      </c>
      <c r="R1280" s="152">
        <v>-2.8470192227999998E-4</v>
      </c>
      <c r="S1280" s="152" t="s">
        <v>44</v>
      </c>
      <c r="T1280" s="152" t="s">
        <v>44</v>
      </c>
      <c r="U1280" s="152">
        <v>4.5124870148000006E-3</v>
      </c>
      <c r="V1280" s="152">
        <v>5.9830851883999996E-2</v>
      </c>
      <c r="W1280" s="152">
        <v>-2.4837863803999997E-3</v>
      </c>
      <c r="X1280" s="152" t="s">
        <v>44</v>
      </c>
      <c r="Y1280" s="152" t="s">
        <v>44</v>
      </c>
      <c r="Z1280" s="152">
        <v>8.8629411913999992E-2</v>
      </c>
      <c r="AA1280" s="152">
        <v>8.6880053480000011E-2</v>
      </c>
      <c r="AB1280" s="175">
        <v>-1.1275147957</v>
      </c>
      <c r="AC1280" s="174">
        <v>-1.3745077119</v>
      </c>
      <c r="AD1280" s="152">
        <v>-0.10429138005000001</v>
      </c>
      <c r="AE1280" s="152">
        <v>-0.10429138005000001</v>
      </c>
      <c r="AF1280" s="178">
        <v>1.2851539599999999</v>
      </c>
      <c r="AG1280" s="177">
        <v>47929.954299999998</v>
      </c>
      <c r="AH1280" s="177">
        <v>44509.857049999999</v>
      </c>
      <c r="AI1280" s="127">
        <v>0</v>
      </c>
      <c r="AJ1280" s="127">
        <v>0</v>
      </c>
      <c r="AK1280" s="127">
        <v>0.56599832227000002</v>
      </c>
    </row>
    <row r="1281" spans="1:37" ht="14.65" customHeight="1" x14ac:dyDescent="0.25">
      <c r="A1281" s="39"/>
      <c r="B1281" s="128">
        <v>42887842000157</v>
      </c>
      <c r="C1281" s="124" t="s">
        <v>9051</v>
      </c>
      <c r="D1281" s="121"/>
      <c r="E1281" s="125" t="s">
        <v>8663</v>
      </c>
      <c r="F1281" s="125" t="s">
        <v>112</v>
      </c>
      <c r="G1281" s="125" t="s">
        <v>263</v>
      </c>
      <c r="H1281" s="126">
        <v>100</v>
      </c>
      <c r="I1281" s="126">
        <v>30</v>
      </c>
      <c r="J1281" s="126">
        <v>30</v>
      </c>
      <c r="K1281" s="125" t="s">
        <v>210</v>
      </c>
      <c r="L1281" s="125" t="s">
        <v>3314</v>
      </c>
      <c r="M1281" s="152">
        <v>0.02</v>
      </c>
      <c r="N1281" s="127" t="s">
        <v>44</v>
      </c>
      <c r="O1281" s="154">
        <v>44440</v>
      </c>
      <c r="P1281" s="152">
        <v>3.4306185108999999E-2</v>
      </c>
      <c r="Q1281" s="152">
        <v>4.5419835496000004E-2</v>
      </c>
      <c r="R1281" s="152">
        <v>-0.17786555475999999</v>
      </c>
      <c r="S1281" s="152">
        <v>4.251260297E-2</v>
      </c>
      <c r="T1281" s="152">
        <v>8.9357930942999986E-2</v>
      </c>
      <c r="U1281" s="152">
        <v>3.2490665327000001</v>
      </c>
      <c r="V1281" s="152">
        <v>1.1133982391999999</v>
      </c>
      <c r="W1281" s="152">
        <v>-1.5517283441999998</v>
      </c>
      <c r="X1281" s="152">
        <v>0.16876598339000001</v>
      </c>
      <c r="Y1281" s="152">
        <v>0.21304872746</v>
      </c>
      <c r="Z1281" s="152">
        <v>0.18079084173999999</v>
      </c>
      <c r="AA1281" s="152">
        <v>0.19371251737</v>
      </c>
      <c r="AB1281" s="175">
        <v>-1.3921177205999999</v>
      </c>
      <c r="AC1281" s="174">
        <v>-0.58795685652999996</v>
      </c>
      <c r="AD1281" s="152">
        <v>-0.25257808627</v>
      </c>
      <c r="AE1281" s="152">
        <v>-0.28536605390999997</v>
      </c>
      <c r="AF1281" s="178">
        <v>0.90383570000000002</v>
      </c>
      <c r="AG1281" s="177">
        <v>27096.77087</v>
      </c>
      <c r="AH1281" s="177">
        <v>-5878.6832400000003</v>
      </c>
      <c r="AI1281" s="127">
        <v>0</v>
      </c>
      <c r="AJ1281" s="127">
        <v>0</v>
      </c>
      <c r="AK1281" s="127">
        <v>0</v>
      </c>
    </row>
    <row r="1282" spans="1:37" ht="14.65" customHeight="1" x14ac:dyDescent="0.25">
      <c r="A1282" s="39"/>
      <c r="B1282" s="128">
        <v>53908527000185</v>
      </c>
      <c r="C1282" s="124" t="s">
        <v>9052</v>
      </c>
      <c r="D1282" s="121"/>
      <c r="E1282" s="125" t="s">
        <v>8663</v>
      </c>
      <c r="F1282" s="125" t="s">
        <v>160</v>
      </c>
      <c r="G1282" s="125" t="s">
        <v>3305</v>
      </c>
      <c r="H1282" s="126">
        <v>100</v>
      </c>
      <c r="I1282" s="126">
        <v>30</v>
      </c>
      <c r="J1282" s="126">
        <v>30</v>
      </c>
      <c r="K1282" s="125" t="s">
        <v>210</v>
      </c>
      <c r="L1282" s="125" t="s">
        <v>3312</v>
      </c>
      <c r="M1282" s="152">
        <v>8.0000000000000002E-3</v>
      </c>
      <c r="N1282" s="127" t="s">
        <v>44</v>
      </c>
      <c r="O1282" s="154">
        <v>45351</v>
      </c>
      <c r="P1282" s="152">
        <v>1.8428390991E-2</v>
      </c>
      <c r="Q1282" s="152">
        <v>5.550323721E-2</v>
      </c>
      <c r="R1282" s="152">
        <v>5.3004140950999999E-2</v>
      </c>
      <c r="S1282" s="152" t="s">
        <v>44</v>
      </c>
      <c r="T1282" s="152" t="s">
        <v>44</v>
      </c>
      <c r="U1282" s="152">
        <v>1.7453140951000001</v>
      </c>
      <c r="V1282" s="152">
        <v>1.3605775078</v>
      </c>
      <c r="W1282" s="152">
        <v>0.46241684054999999</v>
      </c>
      <c r="X1282" s="152" t="s">
        <v>44</v>
      </c>
      <c r="Y1282" s="152" t="s">
        <v>44</v>
      </c>
      <c r="Z1282" s="152">
        <v>4.7799890832000001E-2</v>
      </c>
      <c r="AA1282" s="152">
        <v>4.5129929378999997E-2</v>
      </c>
      <c r="AB1282" s="175">
        <v>-1.139551837</v>
      </c>
      <c r="AC1282" s="174">
        <v>-1.4705204409999999</v>
      </c>
      <c r="AD1282" s="152">
        <v>-5.5115307500000002E-2</v>
      </c>
      <c r="AE1282" s="152">
        <v>-5.5115307500000002E-2</v>
      </c>
      <c r="AF1282" s="178">
        <v>1.0457183000000001</v>
      </c>
      <c r="AG1282" s="177">
        <v>11876.389020000001</v>
      </c>
      <c r="AH1282" s="177">
        <v>-9642.1607000000004</v>
      </c>
      <c r="AI1282" s="127">
        <v>0.76993286831999996</v>
      </c>
      <c r="AJ1282" s="127">
        <v>0.13009579449</v>
      </c>
      <c r="AK1282" s="127">
        <v>0</v>
      </c>
    </row>
    <row r="1283" spans="1:37" ht="14.65" customHeight="1" x14ac:dyDescent="0.25">
      <c r="A1283" s="39"/>
      <c r="B1283" s="128">
        <v>40265153000185</v>
      </c>
      <c r="C1283" s="124" t="s">
        <v>9053</v>
      </c>
      <c r="D1283" s="121"/>
      <c r="E1283" s="125" t="s">
        <v>8663</v>
      </c>
      <c r="F1283" s="125" t="s">
        <v>112</v>
      </c>
      <c r="G1283" s="125" t="s">
        <v>113</v>
      </c>
      <c r="H1283" s="126">
        <v>50</v>
      </c>
      <c r="I1283" s="126">
        <v>50</v>
      </c>
      <c r="J1283" s="126">
        <v>30</v>
      </c>
      <c r="K1283" s="125" t="s">
        <v>210</v>
      </c>
      <c r="L1283" s="125" t="s">
        <v>3314</v>
      </c>
      <c r="M1283" s="152">
        <v>0.02</v>
      </c>
      <c r="N1283" s="127" t="s">
        <v>44</v>
      </c>
      <c r="O1283" s="154">
        <v>44232</v>
      </c>
      <c r="P1283" s="152">
        <v>2.5926891690999997E-2</v>
      </c>
      <c r="Q1283" s="152">
        <v>7.0354787990999992E-2</v>
      </c>
      <c r="R1283" s="152">
        <v>2.4664741475000002E-2</v>
      </c>
      <c r="S1283" s="152">
        <v>0.13093373337</v>
      </c>
      <c r="T1283" s="152">
        <v>-7.0203001941000001E-2</v>
      </c>
      <c r="U1283" s="152">
        <v>2.4554813022999999</v>
      </c>
      <c r="V1283" s="152">
        <v>1.7246407041</v>
      </c>
      <c r="W1283" s="152">
        <v>0.21517925997999998</v>
      </c>
      <c r="X1283" s="152">
        <v>0.51977904733000002</v>
      </c>
      <c r="Y1283" s="152">
        <v>-0.16737921378999998</v>
      </c>
      <c r="Z1283" s="152">
        <v>0.14622542164999999</v>
      </c>
      <c r="AA1283" s="152">
        <v>0.17560687937</v>
      </c>
      <c r="AB1283" s="175">
        <v>-0.48705967254999999</v>
      </c>
      <c r="AC1283" s="174">
        <v>-0.28539514309000003</v>
      </c>
      <c r="AD1283" s="152">
        <v>-0.11368379684</v>
      </c>
      <c r="AE1283" s="152">
        <v>-0.29115005046999998</v>
      </c>
      <c r="AF1283" s="178">
        <v>1.1539678</v>
      </c>
      <c r="AG1283" s="177">
        <v>16013.007670000001</v>
      </c>
      <c r="AH1283" s="177">
        <v>-2266.5048999999999</v>
      </c>
      <c r="AI1283" s="127">
        <v>0</v>
      </c>
      <c r="AJ1283" s="127">
        <v>0</v>
      </c>
      <c r="AK1283" s="127">
        <v>0</v>
      </c>
    </row>
    <row r="1284" spans="1:37" ht="14.65" customHeight="1" x14ac:dyDescent="0.25">
      <c r="A1284" s="39"/>
      <c r="B1284" s="128">
        <v>36492413000188</v>
      </c>
      <c r="C1284" s="124" t="s">
        <v>9054</v>
      </c>
      <c r="D1284" s="121" t="s">
        <v>3266</v>
      </c>
      <c r="E1284" s="125" t="s">
        <v>8741</v>
      </c>
      <c r="F1284" s="125" t="s">
        <v>112</v>
      </c>
      <c r="G1284" s="125" t="s">
        <v>113</v>
      </c>
      <c r="H1284" s="126">
        <v>1000</v>
      </c>
      <c r="I1284" s="126">
        <v>500</v>
      </c>
      <c r="J1284" s="126">
        <v>0</v>
      </c>
      <c r="K1284" s="125" t="s">
        <v>212</v>
      </c>
      <c r="L1284" s="125" t="s">
        <v>219</v>
      </c>
      <c r="M1284" s="152">
        <v>1.4999999999999999E-2</v>
      </c>
      <c r="N1284" s="127" t="s">
        <v>7579</v>
      </c>
      <c r="O1284" s="154">
        <v>43938</v>
      </c>
      <c r="P1284" s="152">
        <v>7.3961430674999995E-2</v>
      </c>
      <c r="Q1284" s="152">
        <v>0.11233489856000001</v>
      </c>
      <c r="R1284" s="152">
        <v>2.7893248226999998E-2</v>
      </c>
      <c r="S1284" s="152">
        <v>0.23351780300000002</v>
      </c>
      <c r="T1284" s="152">
        <v>0.11501474315999999</v>
      </c>
      <c r="U1284" s="152">
        <v>7.0047313144999999</v>
      </c>
      <c r="V1284" s="152">
        <v>2.7537193144000001</v>
      </c>
      <c r="W1284" s="152">
        <v>0.24334528371</v>
      </c>
      <c r="X1284" s="152">
        <v>0.92701596488999993</v>
      </c>
      <c r="Y1284" s="152">
        <v>0.27422014375999998</v>
      </c>
      <c r="Z1284" s="152">
        <v>0.16255992454000001</v>
      </c>
      <c r="AA1284" s="152">
        <v>0.19120180731000003</v>
      </c>
      <c r="AB1284" s="175">
        <v>-0.40525690567</v>
      </c>
      <c r="AC1284" s="174">
        <v>-9.7943458144999995E-2</v>
      </c>
      <c r="AD1284" s="152">
        <v>-0.16453516478000002</v>
      </c>
      <c r="AE1284" s="152">
        <v>-0.35902392890000001</v>
      </c>
      <c r="AF1284" s="178">
        <v>1.8704631</v>
      </c>
      <c r="AG1284" s="177">
        <v>172007.41708000001</v>
      </c>
      <c r="AH1284" s="177">
        <v>-170.02280999999999</v>
      </c>
      <c r="AI1284" s="127">
        <v>4.8200014578E-4</v>
      </c>
      <c r="AJ1284" s="127">
        <v>0</v>
      </c>
      <c r="AK1284" s="127">
        <v>5.1728482785999997E-3</v>
      </c>
    </row>
    <row r="1285" spans="1:37" ht="14.65" customHeight="1" x14ac:dyDescent="0.25">
      <c r="A1285" s="39"/>
      <c r="B1285" s="128">
        <v>47409927000143</v>
      </c>
      <c r="C1285" s="124" t="s">
        <v>9055</v>
      </c>
      <c r="D1285" s="121"/>
      <c r="E1285" s="125" t="s">
        <v>9056</v>
      </c>
      <c r="F1285" s="125" t="s">
        <v>160</v>
      </c>
      <c r="G1285" s="125" t="s">
        <v>3305</v>
      </c>
      <c r="H1285" s="126">
        <v>100</v>
      </c>
      <c r="I1285" s="126">
        <v>100</v>
      </c>
      <c r="J1285" s="126">
        <v>100</v>
      </c>
      <c r="K1285" s="125" t="s">
        <v>211</v>
      </c>
      <c r="L1285" s="125" t="s">
        <v>212</v>
      </c>
      <c r="M1285" s="152">
        <v>8.0000000000000002E-3</v>
      </c>
      <c r="N1285" s="127" t="s">
        <v>44</v>
      </c>
      <c r="O1285" s="154">
        <v>44813</v>
      </c>
      <c r="P1285" s="152">
        <v>1.0472142354E-2</v>
      </c>
      <c r="Q1285" s="152">
        <v>3.9940944871E-2</v>
      </c>
      <c r="R1285" s="152">
        <v>0.11564170458999999</v>
      </c>
      <c r="S1285" s="152">
        <v>0.26256115030999999</v>
      </c>
      <c r="T1285" s="152" t="s">
        <v>44</v>
      </c>
      <c r="U1285" s="152">
        <v>0.99179454490999996</v>
      </c>
      <c r="V1285" s="152">
        <v>0.97909156224000005</v>
      </c>
      <c r="W1285" s="152">
        <v>1.0088772444999998</v>
      </c>
      <c r="X1285" s="152">
        <v>1.0423118707000001</v>
      </c>
      <c r="Y1285" s="152" t="s">
        <v>44</v>
      </c>
      <c r="Z1285" s="152">
        <v>1.4262762732000001E-3</v>
      </c>
      <c r="AA1285" s="152">
        <v>1.9666086273E-3</v>
      </c>
      <c r="AB1285" s="175">
        <v>0.69517880983000002</v>
      </c>
      <c r="AC1285" s="174">
        <v>3.9835943862000001</v>
      </c>
      <c r="AD1285" s="152">
        <v>0</v>
      </c>
      <c r="AE1285" s="152">
        <v>0</v>
      </c>
      <c r="AF1285" s="178">
        <v>1.3815838</v>
      </c>
      <c r="AG1285" s="177">
        <v>262471.54884</v>
      </c>
      <c r="AH1285" s="177">
        <v>14134.90833</v>
      </c>
      <c r="AI1285" s="127">
        <v>0</v>
      </c>
      <c r="AJ1285" s="127">
        <v>0.39950132433000002</v>
      </c>
      <c r="AK1285" s="127">
        <v>0</v>
      </c>
    </row>
    <row r="1286" spans="1:37" ht="14.65" customHeight="1" x14ac:dyDescent="0.25">
      <c r="A1286" s="39"/>
      <c r="B1286" s="128">
        <v>35471498000155</v>
      </c>
      <c r="C1286" s="124" t="s">
        <v>9057</v>
      </c>
      <c r="D1286" s="121" t="s">
        <v>3274</v>
      </c>
      <c r="E1286" s="125" t="s">
        <v>8663</v>
      </c>
      <c r="F1286" s="125" t="s">
        <v>112</v>
      </c>
      <c r="G1286" s="125" t="s">
        <v>263</v>
      </c>
      <c r="H1286" s="126">
        <v>100</v>
      </c>
      <c r="I1286" s="126">
        <v>30</v>
      </c>
      <c r="J1286" s="126">
        <v>30</v>
      </c>
      <c r="K1286" s="125" t="s">
        <v>218</v>
      </c>
      <c r="L1286" s="125" t="s">
        <v>217</v>
      </c>
      <c r="M1286" s="152">
        <v>0.02</v>
      </c>
      <c r="N1286" s="127" t="s">
        <v>44</v>
      </c>
      <c r="O1286" s="154">
        <v>43896</v>
      </c>
      <c r="P1286" s="152">
        <v>5.2037008826999999E-2</v>
      </c>
      <c r="Q1286" s="152">
        <v>-2.3792477770999999E-2</v>
      </c>
      <c r="R1286" s="152">
        <v>-0.1016195632</v>
      </c>
      <c r="S1286" s="152">
        <v>-1.5277040318E-2</v>
      </c>
      <c r="T1286" s="152">
        <v>-7.2837891025999996E-2</v>
      </c>
      <c r="U1286" s="152">
        <v>4.9283155006000001</v>
      </c>
      <c r="V1286" s="152">
        <v>-0.58323643334000008</v>
      </c>
      <c r="W1286" s="152">
        <v>-0.88654577759999997</v>
      </c>
      <c r="X1286" s="152">
        <v>-6.0646597772000002E-2</v>
      </c>
      <c r="Y1286" s="152">
        <v>-0.17366136200999999</v>
      </c>
      <c r="Z1286" s="152">
        <v>0.17078317562999998</v>
      </c>
      <c r="AA1286" s="152">
        <v>0.26258851502999997</v>
      </c>
      <c r="AB1286" s="175">
        <v>-1.0699460753000001</v>
      </c>
      <c r="AC1286" s="174">
        <v>9.1270165306000003E-2</v>
      </c>
      <c r="AD1286" s="152">
        <v>-0.22890268150000001</v>
      </c>
      <c r="AE1286" s="152">
        <v>-0.41221648500999997</v>
      </c>
      <c r="AF1286" s="178">
        <v>2.8536264</v>
      </c>
      <c r="AG1286" s="177">
        <v>229951.29079999999</v>
      </c>
      <c r="AH1286" s="177">
        <v>-46256.472029999997</v>
      </c>
      <c r="AI1286" s="127">
        <v>0</v>
      </c>
      <c r="AJ1286" s="127">
        <v>0</v>
      </c>
      <c r="AK1286" s="127">
        <v>0</v>
      </c>
    </row>
    <row r="1287" spans="1:37" ht="14.65" customHeight="1" x14ac:dyDescent="0.25">
      <c r="A1287" s="39"/>
      <c r="B1287" s="128">
        <v>29177013000112</v>
      </c>
      <c r="C1287" s="124" t="s">
        <v>9058</v>
      </c>
      <c r="D1287" s="121" t="s">
        <v>3274</v>
      </c>
      <c r="E1287" s="125" t="s">
        <v>8663</v>
      </c>
      <c r="F1287" s="125" t="s">
        <v>112</v>
      </c>
      <c r="G1287" s="125" t="s">
        <v>263</v>
      </c>
      <c r="H1287" s="126">
        <v>50</v>
      </c>
      <c r="I1287" s="126">
        <v>50</v>
      </c>
      <c r="J1287" s="126">
        <v>30</v>
      </c>
      <c r="K1287" s="125" t="s">
        <v>210</v>
      </c>
      <c r="L1287" s="125" t="s">
        <v>3314</v>
      </c>
      <c r="M1287" s="152">
        <v>0.02</v>
      </c>
      <c r="N1287" s="127" t="s">
        <v>44</v>
      </c>
      <c r="O1287" s="154">
        <v>43214</v>
      </c>
      <c r="P1287" s="152">
        <v>5.2003348410000004E-2</v>
      </c>
      <c r="Q1287" s="152">
        <v>-2.3443781242E-2</v>
      </c>
      <c r="R1287" s="152">
        <v>-0.10140020203000001</v>
      </c>
      <c r="S1287" s="152">
        <v>-1.8057943855000001E-2</v>
      </c>
      <c r="T1287" s="152">
        <v>-7.5134659758999994E-2</v>
      </c>
      <c r="U1287" s="152">
        <v>4.9251275934000001</v>
      </c>
      <c r="V1287" s="152">
        <v>-0.57468866787000006</v>
      </c>
      <c r="W1287" s="152">
        <v>-0.88463203465999996</v>
      </c>
      <c r="X1287" s="152">
        <v>-7.1686192792000003E-2</v>
      </c>
      <c r="Y1287" s="152">
        <v>-0.17913735782000001</v>
      </c>
      <c r="Z1287" s="152">
        <v>0.17072443359</v>
      </c>
      <c r="AA1287" s="152">
        <v>0.22833676830000002</v>
      </c>
      <c r="AB1287" s="175">
        <v>-1.0691923989000001</v>
      </c>
      <c r="AC1287" s="174">
        <v>0.46654144808999998</v>
      </c>
      <c r="AD1287" s="152">
        <v>-0.22862693197999998</v>
      </c>
      <c r="AE1287" s="152">
        <v>-0.47498821786000001</v>
      </c>
      <c r="AF1287" s="178">
        <v>2.9226271000000001</v>
      </c>
      <c r="AG1287" s="177">
        <v>65951.309930000003</v>
      </c>
      <c r="AH1287" s="177">
        <v>-28930.528330000001</v>
      </c>
      <c r="AI1287" s="127">
        <v>0</v>
      </c>
      <c r="AJ1287" s="127">
        <v>0</v>
      </c>
      <c r="AK1287" s="127">
        <v>0</v>
      </c>
    </row>
    <row r="1288" spans="1:37" ht="14.65" customHeight="1" x14ac:dyDescent="0.25">
      <c r="A1288" s="39"/>
      <c r="B1288" s="128">
        <v>54321911000140</v>
      </c>
      <c r="C1288" s="124" t="s">
        <v>9059</v>
      </c>
      <c r="D1288" s="121"/>
      <c r="E1288" s="125" t="s">
        <v>8663</v>
      </c>
      <c r="F1288" s="125" t="s">
        <v>160</v>
      </c>
      <c r="G1288" s="125" t="s">
        <v>3305</v>
      </c>
      <c r="H1288" s="126">
        <v>100</v>
      </c>
      <c r="I1288" s="126">
        <v>30</v>
      </c>
      <c r="J1288" s="126">
        <v>30</v>
      </c>
      <c r="K1288" s="125" t="s">
        <v>3251</v>
      </c>
      <c r="L1288" s="125" t="s">
        <v>7581</v>
      </c>
      <c r="M1288" s="152">
        <v>4.5000000000000005E-3</v>
      </c>
      <c r="N1288" s="127" t="s">
        <v>44</v>
      </c>
      <c r="O1288" s="154">
        <v>45411</v>
      </c>
      <c r="P1288" s="152">
        <v>1.130291454E-2</v>
      </c>
      <c r="Q1288" s="152">
        <v>4.6043447112999993E-2</v>
      </c>
      <c r="R1288" s="152">
        <v>0.12161797008000001</v>
      </c>
      <c r="S1288" s="152" t="s">
        <v>44</v>
      </c>
      <c r="T1288" s="152" t="s">
        <v>44</v>
      </c>
      <c r="U1288" s="152">
        <v>1.0704752286999999</v>
      </c>
      <c r="V1288" s="152">
        <v>1.1286851302000001</v>
      </c>
      <c r="W1288" s="152">
        <v>1.0610151672999999</v>
      </c>
      <c r="X1288" s="152" t="s">
        <v>44</v>
      </c>
      <c r="Y1288" s="152" t="s">
        <v>44</v>
      </c>
      <c r="Z1288" s="152">
        <v>4.5834708335E-3</v>
      </c>
      <c r="AA1288" s="152">
        <v>4.5909206088999999E-3</v>
      </c>
      <c r="AB1288" s="175">
        <v>1.3828320363</v>
      </c>
      <c r="AC1288" s="174">
        <v>1.3021234967999999</v>
      </c>
      <c r="AD1288" s="152">
        <v>-3.0243488971999997E-3</v>
      </c>
      <c r="AE1288" s="152">
        <v>-3.0243488971999997E-3</v>
      </c>
      <c r="AF1288" s="178">
        <v>1.1216931000000001</v>
      </c>
      <c r="AG1288" s="177">
        <v>100307.24219999999</v>
      </c>
      <c r="AH1288" s="177">
        <v>-9803.0325200000007</v>
      </c>
      <c r="AI1288" s="127">
        <v>0.51465753685000004</v>
      </c>
      <c r="AJ1288" s="127">
        <v>0.32506814611000001</v>
      </c>
      <c r="AK1288" s="127">
        <v>0</v>
      </c>
    </row>
    <row r="1289" spans="1:37" ht="14.65" customHeight="1" x14ac:dyDescent="0.25">
      <c r="A1289" s="39"/>
      <c r="B1289" s="128">
        <v>35471548000102</v>
      </c>
      <c r="C1289" s="124" t="s">
        <v>9060</v>
      </c>
      <c r="D1289" s="121"/>
      <c r="E1289" s="125" t="s">
        <v>9061</v>
      </c>
      <c r="F1289" s="125" t="s">
        <v>112</v>
      </c>
      <c r="G1289" s="125" t="s">
        <v>113</v>
      </c>
      <c r="H1289" s="126">
        <v>1000</v>
      </c>
      <c r="I1289" s="126">
        <v>100</v>
      </c>
      <c r="J1289" s="126">
        <v>1000</v>
      </c>
      <c r="K1289" s="125" t="s">
        <v>216</v>
      </c>
      <c r="L1289" s="125" t="s">
        <v>264</v>
      </c>
      <c r="M1289" s="152">
        <v>1.8500000000000003E-2</v>
      </c>
      <c r="N1289" s="127" t="s">
        <v>44</v>
      </c>
      <c r="O1289" s="154">
        <v>43852</v>
      </c>
      <c r="P1289" s="152">
        <v>7.2062147593999995E-2</v>
      </c>
      <c r="Q1289" s="152">
        <v>0.21357225406000002</v>
      </c>
      <c r="R1289" s="152">
        <v>0.21858316237</v>
      </c>
      <c r="S1289" s="152">
        <v>0.41106312072000001</v>
      </c>
      <c r="T1289" s="152">
        <v>0.30139563876000003</v>
      </c>
      <c r="U1289" s="152">
        <v>6.8248542143000002</v>
      </c>
      <c r="V1289" s="152">
        <v>5.2353992263000002</v>
      </c>
      <c r="W1289" s="152">
        <v>1.9069554476999999</v>
      </c>
      <c r="X1289" s="152">
        <v>1.6318330791</v>
      </c>
      <c r="Y1289" s="152">
        <v>0.71859270486000004</v>
      </c>
      <c r="Z1289" s="152">
        <v>0.15206097949</v>
      </c>
      <c r="AA1289" s="152">
        <v>0.24927639575000002</v>
      </c>
      <c r="AB1289" s="175">
        <v>0.70056331471</v>
      </c>
      <c r="AC1289" s="174">
        <v>-0.15797716653999999</v>
      </c>
      <c r="AD1289" s="152">
        <v>-0.12729205126000001</v>
      </c>
      <c r="AE1289" s="152">
        <v>-0.39126493992999994</v>
      </c>
      <c r="AF1289" s="178">
        <v>1.0827504999999999</v>
      </c>
      <c r="AG1289" s="177">
        <v>16467.765790000001</v>
      </c>
      <c r="AH1289" s="177">
        <v>-529.48844999999994</v>
      </c>
      <c r="AI1289" s="127">
        <v>0</v>
      </c>
      <c r="AJ1289" s="127">
        <v>0</v>
      </c>
      <c r="AK1289" s="127">
        <v>1.0342081128000001E-2</v>
      </c>
    </row>
    <row r="1290" spans="1:37" ht="14.65" customHeight="1" x14ac:dyDescent="0.25">
      <c r="A1290" s="39"/>
      <c r="B1290" s="128">
        <v>17439235000187</v>
      </c>
      <c r="C1290" s="124" t="s">
        <v>9062</v>
      </c>
      <c r="D1290" s="121" t="s">
        <v>3267</v>
      </c>
      <c r="E1290" s="125" t="s">
        <v>9063</v>
      </c>
      <c r="F1290" s="125" t="s">
        <v>112</v>
      </c>
      <c r="G1290" s="125" t="s">
        <v>5291</v>
      </c>
      <c r="H1290" s="126">
        <v>20000</v>
      </c>
      <c r="I1290" s="126">
        <v>10000</v>
      </c>
      <c r="J1290" s="126">
        <v>20000</v>
      </c>
      <c r="K1290" s="125" t="s">
        <v>216</v>
      </c>
      <c r="L1290" s="125" t="s">
        <v>264</v>
      </c>
      <c r="M1290" s="152">
        <v>0.02</v>
      </c>
      <c r="N1290" s="127" t="s">
        <v>44</v>
      </c>
      <c r="O1290" s="154">
        <v>41359</v>
      </c>
      <c r="P1290" s="152">
        <v>0.11641855727</v>
      </c>
      <c r="Q1290" s="152">
        <v>0.14897250788999999</v>
      </c>
      <c r="R1290" s="152">
        <v>3.7676729273000004E-2</v>
      </c>
      <c r="S1290" s="152">
        <v>9.9101131528999992E-2</v>
      </c>
      <c r="T1290" s="152">
        <v>-3.2914273623999998E-2</v>
      </c>
      <c r="U1290" s="152">
        <v>11.025756347</v>
      </c>
      <c r="V1290" s="152">
        <v>3.6518346261999999</v>
      </c>
      <c r="W1290" s="152">
        <v>0.32869798095000002</v>
      </c>
      <c r="X1290" s="152">
        <v>0.39341039477</v>
      </c>
      <c r="Y1290" s="152">
        <v>-7.8474781551000003E-2</v>
      </c>
      <c r="Z1290" s="152">
        <v>0.15945341592000001</v>
      </c>
      <c r="AA1290" s="152">
        <v>0.22567847736000002</v>
      </c>
      <c r="AB1290" s="175">
        <v>-0.35945864958000001</v>
      </c>
      <c r="AC1290" s="174">
        <v>-5.4328389876999998E-2</v>
      </c>
      <c r="AD1290" s="152">
        <v>-0.18112873784000003</v>
      </c>
      <c r="AE1290" s="152">
        <v>-0.46732976460000003</v>
      </c>
      <c r="AF1290" s="178">
        <v>2.5431346000000001</v>
      </c>
      <c r="AG1290" s="177">
        <v>39830.60946</v>
      </c>
      <c r="AH1290" s="177">
        <v>-10395.81789</v>
      </c>
      <c r="AI1290" s="127">
        <v>0</v>
      </c>
      <c r="AJ1290" s="127">
        <v>0</v>
      </c>
      <c r="AK1290" s="127">
        <v>3.9987256574999998E-2</v>
      </c>
    </row>
    <row r="1291" spans="1:37" ht="14.65" customHeight="1" x14ac:dyDescent="0.25">
      <c r="A1291" s="39"/>
      <c r="B1291" s="128">
        <v>57897771000140</v>
      </c>
      <c r="C1291" s="124" t="s">
        <v>9064</v>
      </c>
      <c r="D1291" s="121"/>
      <c r="E1291" s="125" t="s">
        <v>9063</v>
      </c>
      <c r="F1291" s="125" t="s">
        <v>112</v>
      </c>
      <c r="G1291" s="125" t="s">
        <v>4570</v>
      </c>
      <c r="H1291" s="126" t="s">
        <v>44</v>
      </c>
      <c r="I1291" s="126" t="s">
        <v>44</v>
      </c>
      <c r="J1291" s="126" t="s">
        <v>44</v>
      </c>
      <c r="K1291" s="125" t="s">
        <v>3251</v>
      </c>
      <c r="L1291" s="125" t="s">
        <v>7582</v>
      </c>
      <c r="M1291" s="152">
        <v>0.02</v>
      </c>
      <c r="N1291" s="127" t="s">
        <v>44</v>
      </c>
      <c r="O1291" s="154">
        <v>45603</v>
      </c>
      <c r="P1291" s="152">
        <v>1.6421796233999999E-2</v>
      </c>
      <c r="Q1291" s="152">
        <v>2.0390513462E-2</v>
      </c>
      <c r="R1291" s="152" t="s">
        <v>44</v>
      </c>
      <c r="S1291" s="152" t="s">
        <v>44</v>
      </c>
      <c r="T1291" s="152" t="s">
        <v>44</v>
      </c>
      <c r="U1291" s="152">
        <v>1.5552737321000001</v>
      </c>
      <c r="V1291" s="152">
        <v>0.49984244852000004</v>
      </c>
      <c r="W1291" s="152" t="s">
        <v>44</v>
      </c>
      <c r="X1291" s="152" t="s">
        <v>44</v>
      </c>
      <c r="Y1291" s="152" t="s">
        <v>44</v>
      </c>
      <c r="Z1291" s="152" t="s">
        <v>44</v>
      </c>
      <c r="AA1291" s="152" t="s">
        <v>44</v>
      </c>
      <c r="AB1291" s="175" t="s">
        <v>44</v>
      </c>
      <c r="AC1291" s="174" t="s">
        <v>44</v>
      </c>
      <c r="AD1291" s="152">
        <v>-3.2216781409999999E-2</v>
      </c>
      <c r="AE1291" s="152">
        <v>-3.2216781409999999E-2</v>
      </c>
      <c r="AF1291" s="178">
        <v>1.0562830106000001</v>
      </c>
      <c r="AG1291" s="177">
        <v>17733.991129999999</v>
      </c>
      <c r="AH1291" s="177">
        <v>5930.5011199999999</v>
      </c>
      <c r="AI1291" s="127">
        <v>0</v>
      </c>
      <c r="AJ1291" s="127">
        <v>0</v>
      </c>
      <c r="AK1291" s="127">
        <v>0.12807494055999999</v>
      </c>
    </row>
    <row r="1292" spans="1:37" ht="14.65" customHeight="1" x14ac:dyDescent="0.25">
      <c r="A1292" s="39"/>
      <c r="B1292" s="128">
        <v>35001422000166</v>
      </c>
      <c r="C1292" s="124" t="s">
        <v>9065</v>
      </c>
      <c r="D1292" s="121"/>
      <c r="E1292" s="125" t="s">
        <v>9066</v>
      </c>
      <c r="F1292" s="125" t="s">
        <v>160</v>
      </c>
      <c r="G1292" s="125" t="s">
        <v>3305</v>
      </c>
      <c r="H1292" s="126" t="s">
        <v>44</v>
      </c>
      <c r="I1292" s="126" t="s">
        <v>44</v>
      </c>
      <c r="J1292" s="126" t="s">
        <v>44</v>
      </c>
      <c r="K1292" s="125" t="s">
        <v>210</v>
      </c>
      <c r="L1292" s="125" t="s">
        <v>3312</v>
      </c>
      <c r="M1292" s="152">
        <v>4.0000000000000001E-3</v>
      </c>
      <c r="N1292" s="127" t="s">
        <v>8122</v>
      </c>
      <c r="O1292" s="154">
        <v>43987</v>
      </c>
      <c r="P1292" s="152">
        <v>1.1119439225000001E-2</v>
      </c>
      <c r="Q1292" s="152">
        <v>4.5172091694000001E-2</v>
      </c>
      <c r="R1292" s="152">
        <v>0.12856320305000002</v>
      </c>
      <c r="S1292" s="152">
        <v>0.31871819317</v>
      </c>
      <c r="T1292" s="152">
        <v>0.48245100052000001</v>
      </c>
      <c r="U1292" s="152">
        <v>1.0530986681000001</v>
      </c>
      <c r="V1292" s="152">
        <v>1.1073251764000001</v>
      </c>
      <c r="W1292" s="152">
        <v>1.1216065216</v>
      </c>
      <c r="X1292" s="152">
        <v>1.2652433756999999</v>
      </c>
      <c r="Y1292" s="152">
        <v>1.1502680358999999</v>
      </c>
      <c r="Z1292" s="152">
        <v>1.7572941189999999E-3</v>
      </c>
      <c r="AA1292" s="152">
        <v>8.1543903309999992E-3</v>
      </c>
      <c r="AB1292" s="175">
        <v>7.3867912763000003</v>
      </c>
      <c r="AC1292" s="174">
        <v>3.7879011215</v>
      </c>
      <c r="AD1292" s="152">
        <v>0</v>
      </c>
      <c r="AE1292" s="152">
        <v>-1.2059225706000001E-2</v>
      </c>
      <c r="AF1292" s="178">
        <v>1.7992079365</v>
      </c>
      <c r="AG1292" s="177">
        <v>1579208.5234999999</v>
      </c>
      <c r="AH1292" s="177">
        <v>3469.31304</v>
      </c>
      <c r="AI1292" s="127">
        <v>0.37573151560000001</v>
      </c>
      <c r="AJ1292" s="127">
        <v>0.20473244805000002</v>
      </c>
      <c r="AK1292" s="127">
        <v>0</v>
      </c>
    </row>
    <row r="1293" spans="1:37" ht="14.65" customHeight="1" x14ac:dyDescent="0.25">
      <c r="A1293" s="39"/>
      <c r="B1293" s="128">
        <v>55387521000135</v>
      </c>
      <c r="C1293" s="124" t="s">
        <v>9067</v>
      </c>
      <c r="D1293" s="121"/>
      <c r="E1293" s="125" t="s">
        <v>8406</v>
      </c>
      <c r="F1293" s="125" t="s">
        <v>160</v>
      </c>
      <c r="G1293" s="125" t="s">
        <v>3305</v>
      </c>
      <c r="H1293" s="126">
        <v>1000</v>
      </c>
      <c r="I1293" s="126">
        <v>1000</v>
      </c>
      <c r="J1293" s="126">
        <v>1000</v>
      </c>
      <c r="K1293" s="125" t="s">
        <v>210</v>
      </c>
      <c r="L1293" s="125" t="s">
        <v>3312</v>
      </c>
      <c r="M1293" s="152">
        <v>1.15E-2</v>
      </c>
      <c r="N1293" s="127" t="s">
        <v>44</v>
      </c>
      <c r="O1293" s="154">
        <v>45460</v>
      </c>
      <c r="P1293" s="152">
        <v>2.3355467745E-2</v>
      </c>
      <c r="Q1293" s="152">
        <v>6.3993820472999993E-2</v>
      </c>
      <c r="R1293" s="152" t="s">
        <v>44</v>
      </c>
      <c r="S1293" s="152" t="s">
        <v>44</v>
      </c>
      <c r="T1293" s="152" t="s">
        <v>44</v>
      </c>
      <c r="U1293" s="152">
        <v>2.2119471566</v>
      </c>
      <c r="V1293" s="152">
        <v>1.5687112527</v>
      </c>
      <c r="W1293" s="152" t="s">
        <v>44</v>
      </c>
      <c r="X1293" s="152" t="s">
        <v>44</v>
      </c>
      <c r="Y1293" s="152" t="s">
        <v>44</v>
      </c>
      <c r="Z1293" s="152" t="s">
        <v>44</v>
      </c>
      <c r="AA1293" s="152">
        <v>4.8407725510999998E-2</v>
      </c>
      <c r="AB1293" s="175" t="s">
        <v>44</v>
      </c>
      <c r="AC1293" s="174">
        <v>-0.83943608218999999</v>
      </c>
      <c r="AD1293" s="152">
        <v>-4.3989218962000004E-2</v>
      </c>
      <c r="AE1293" s="152">
        <v>-4.3989218962000004E-2</v>
      </c>
      <c r="AF1293" s="178">
        <v>1.0606316</v>
      </c>
      <c r="AG1293" s="177">
        <v>16864.14561</v>
      </c>
      <c r="AH1293" s="177">
        <v>871.56392000000005</v>
      </c>
      <c r="AI1293" s="127">
        <v>0.87512356710999994</v>
      </c>
      <c r="AJ1293" s="127">
        <v>7.4541913195000007E-4</v>
      </c>
      <c r="AK1293" s="127">
        <v>0</v>
      </c>
    </row>
    <row r="1294" spans="1:37" ht="14.65" customHeight="1" x14ac:dyDescent="0.25">
      <c r="A1294" s="39"/>
      <c r="B1294" s="128">
        <v>40456260000190</v>
      </c>
      <c r="C1294" s="124" t="s">
        <v>9068</v>
      </c>
      <c r="D1294" s="121"/>
      <c r="E1294" s="125" t="s">
        <v>9069</v>
      </c>
      <c r="F1294" s="125" t="s">
        <v>160</v>
      </c>
      <c r="G1294" s="125" t="s">
        <v>8400</v>
      </c>
      <c r="H1294" s="126">
        <v>1000</v>
      </c>
      <c r="I1294" s="126">
        <v>1000</v>
      </c>
      <c r="J1294" s="126">
        <v>1000</v>
      </c>
      <c r="K1294" s="125" t="s">
        <v>3251</v>
      </c>
      <c r="L1294" s="125" t="s">
        <v>7581</v>
      </c>
      <c r="M1294" s="152">
        <v>4.4000000000000003E-3</v>
      </c>
      <c r="N1294" s="127">
        <v>0.66</v>
      </c>
      <c r="O1294" s="154">
        <v>44232</v>
      </c>
      <c r="P1294" s="152">
        <v>1.2214940810999999E-2</v>
      </c>
      <c r="Q1294" s="152">
        <v>4.9217042430999995E-2</v>
      </c>
      <c r="R1294" s="152">
        <v>0.12740608609000001</v>
      </c>
      <c r="S1294" s="152">
        <v>0.30436503048999997</v>
      </c>
      <c r="T1294" s="152">
        <v>0.46653184547999998</v>
      </c>
      <c r="U1294" s="152">
        <v>1.1568513158</v>
      </c>
      <c r="V1294" s="152">
        <v>1.2064809963000001</v>
      </c>
      <c r="W1294" s="152">
        <v>1.111511643</v>
      </c>
      <c r="X1294" s="152">
        <v>1.2082643755</v>
      </c>
      <c r="Y1294" s="152">
        <v>1.1123133106</v>
      </c>
      <c r="Z1294" s="152">
        <v>3.7196540909E-3</v>
      </c>
      <c r="AA1294" s="152">
        <v>4.5264196308000002E-3</v>
      </c>
      <c r="AB1294" s="175">
        <v>3.1903498688999998</v>
      </c>
      <c r="AC1294" s="174">
        <v>3.4005846451999999</v>
      </c>
      <c r="AD1294" s="152">
        <v>-2.0087387278999998E-3</v>
      </c>
      <c r="AE1294" s="152">
        <v>-6.2914377322000007E-3</v>
      </c>
      <c r="AF1294" s="178">
        <v>1.6234465</v>
      </c>
      <c r="AG1294" s="177">
        <v>464706.40169000003</v>
      </c>
      <c r="AH1294" s="177">
        <v>60414.396379999998</v>
      </c>
      <c r="AI1294" s="127">
        <v>0.55500803488999995</v>
      </c>
      <c r="AJ1294" s="127">
        <v>0.11024663849999999</v>
      </c>
      <c r="AK1294" s="127">
        <v>0</v>
      </c>
    </row>
    <row r="1295" spans="1:37" ht="14.65" customHeight="1" x14ac:dyDescent="0.25">
      <c r="A1295" s="39"/>
      <c r="B1295" s="128">
        <v>8940189000104</v>
      </c>
      <c r="C1295" s="124" t="s">
        <v>9070</v>
      </c>
      <c r="D1295" s="121" t="s">
        <v>3266</v>
      </c>
      <c r="E1295" s="125" t="s">
        <v>8700</v>
      </c>
      <c r="F1295" s="125" t="s">
        <v>112</v>
      </c>
      <c r="G1295" s="125" t="s">
        <v>113</v>
      </c>
      <c r="H1295" s="126">
        <v>100000</v>
      </c>
      <c r="I1295" s="126">
        <v>10000</v>
      </c>
      <c r="J1295" s="126">
        <v>100000</v>
      </c>
      <c r="K1295" s="125" t="s">
        <v>7731</v>
      </c>
      <c r="L1295" s="125" t="s">
        <v>7732</v>
      </c>
      <c r="M1295" s="152">
        <v>1.3000000000000001E-2</v>
      </c>
      <c r="N1295" s="127" t="s">
        <v>7579</v>
      </c>
      <c r="O1295" s="154">
        <v>39328</v>
      </c>
      <c r="P1295" s="152">
        <v>0.11205977884</v>
      </c>
      <c r="Q1295" s="152">
        <v>0.19868443764999999</v>
      </c>
      <c r="R1295" s="152">
        <v>3.9855751394000001E-2</v>
      </c>
      <c r="S1295" s="152">
        <v>0.18659036524</v>
      </c>
      <c r="T1295" s="152">
        <v>1.1540731708000001E-2</v>
      </c>
      <c r="U1295" s="152">
        <v>10.612945623</v>
      </c>
      <c r="V1295" s="152">
        <v>4.8704470331999996</v>
      </c>
      <c r="W1295" s="152">
        <v>0.34770812821000002</v>
      </c>
      <c r="X1295" s="152">
        <v>0.74072402722999997</v>
      </c>
      <c r="Y1295" s="152">
        <v>2.7515612530000001E-2</v>
      </c>
      <c r="Z1295" s="152">
        <v>0.17948865102</v>
      </c>
      <c r="AA1295" s="152">
        <v>0.19359343605999998</v>
      </c>
      <c r="AB1295" s="175">
        <v>-0.29101888935999998</v>
      </c>
      <c r="AC1295" s="174">
        <v>0.11341950469000001</v>
      </c>
      <c r="AD1295" s="152">
        <v>-0.24020882703000002</v>
      </c>
      <c r="AE1295" s="152">
        <v>-0.50324432238999994</v>
      </c>
      <c r="AF1295" s="178">
        <v>5.4126251400000003</v>
      </c>
      <c r="AG1295" s="177">
        <v>32211.775379999999</v>
      </c>
      <c r="AH1295" s="177">
        <v>-1371.5291199999999</v>
      </c>
      <c r="AI1295" s="127">
        <v>0</v>
      </c>
      <c r="AJ1295" s="127">
        <v>0</v>
      </c>
      <c r="AK1295" s="127">
        <v>3.2909846021999999E-2</v>
      </c>
    </row>
    <row r="1296" spans="1:37" ht="14.65" customHeight="1" x14ac:dyDescent="0.25">
      <c r="A1296" s="39"/>
      <c r="B1296" s="128">
        <v>36318449000140</v>
      </c>
      <c r="C1296" s="124" t="s">
        <v>9071</v>
      </c>
      <c r="D1296" s="121"/>
      <c r="E1296" s="125" t="s">
        <v>8700</v>
      </c>
      <c r="F1296" s="125" t="s">
        <v>112</v>
      </c>
      <c r="G1296" s="125" t="s">
        <v>113</v>
      </c>
      <c r="H1296" s="126">
        <v>10000</v>
      </c>
      <c r="I1296" s="126">
        <v>10000</v>
      </c>
      <c r="J1296" s="126">
        <v>10000</v>
      </c>
      <c r="K1296" s="125" t="s">
        <v>8702</v>
      </c>
      <c r="L1296" s="125" t="s">
        <v>3269</v>
      </c>
      <c r="M1296" s="152">
        <v>1.3000000000000001E-2</v>
      </c>
      <c r="N1296" s="127" t="s">
        <v>9072</v>
      </c>
      <c r="O1296" s="154">
        <v>43915</v>
      </c>
      <c r="P1296" s="152">
        <v>0.11146190618</v>
      </c>
      <c r="Q1296" s="152">
        <v>0.19754053814</v>
      </c>
      <c r="R1296" s="152">
        <v>3.9311658956999999E-2</v>
      </c>
      <c r="S1296" s="152">
        <v>0.18488474984</v>
      </c>
      <c r="T1296" s="152">
        <v>9.6901286723999995E-3</v>
      </c>
      <c r="U1296" s="152">
        <v>10.556322363</v>
      </c>
      <c r="V1296" s="152">
        <v>4.8424060751000004</v>
      </c>
      <c r="W1296" s="152">
        <v>0.34296137631999996</v>
      </c>
      <c r="X1296" s="152">
        <v>0.73395309720000002</v>
      </c>
      <c r="Y1296" s="152">
        <v>2.3103372702999999E-2</v>
      </c>
      <c r="Z1296" s="152">
        <v>0.17936560020000003</v>
      </c>
      <c r="AA1296" s="152">
        <v>0.21253740246</v>
      </c>
      <c r="AB1296" s="175">
        <v>-0.29411405214000003</v>
      </c>
      <c r="AC1296" s="174">
        <v>-0.30679949178999999</v>
      </c>
      <c r="AD1296" s="152">
        <v>-0.24028731472000001</v>
      </c>
      <c r="AE1296" s="152">
        <v>-0.50286630879000005</v>
      </c>
      <c r="AF1296" s="178">
        <v>0.98725127000000001</v>
      </c>
      <c r="AG1296" s="177">
        <v>15340.02022</v>
      </c>
      <c r="AH1296" s="177">
        <v>-2883.3553900000002</v>
      </c>
      <c r="AI1296" s="127">
        <v>0</v>
      </c>
      <c r="AJ1296" s="127">
        <v>0</v>
      </c>
      <c r="AK1296" s="127">
        <v>3.2904314168E-2</v>
      </c>
    </row>
    <row r="1297" spans="1:37" ht="14.65" customHeight="1" x14ac:dyDescent="0.25">
      <c r="A1297" s="39"/>
      <c r="B1297" s="128">
        <v>8927452000125</v>
      </c>
      <c r="C1297" s="124" t="s">
        <v>9073</v>
      </c>
      <c r="D1297" s="121"/>
      <c r="E1297" s="125" t="s">
        <v>8700</v>
      </c>
      <c r="F1297" s="125" t="s">
        <v>112</v>
      </c>
      <c r="G1297" s="125" t="s">
        <v>113</v>
      </c>
      <c r="H1297" s="126" t="s">
        <v>44</v>
      </c>
      <c r="I1297" s="126" t="s">
        <v>44</v>
      </c>
      <c r="J1297" s="126" t="s">
        <v>44</v>
      </c>
      <c r="K1297" s="125" t="s">
        <v>212</v>
      </c>
      <c r="L1297" s="125" t="s">
        <v>219</v>
      </c>
      <c r="M1297" s="152">
        <v>2E-3</v>
      </c>
      <c r="N1297" s="127" t="s">
        <v>44</v>
      </c>
      <c r="O1297" s="154">
        <v>39328</v>
      </c>
      <c r="P1297" s="152">
        <v>0.11323526081</v>
      </c>
      <c r="Q1297" s="152">
        <v>0.20393205810000001</v>
      </c>
      <c r="R1297" s="152">
        <v>5.4895102733999994E-2</v>
      </c>
      <c r="S1297" s="152">
        <v>0.22009025102999999</v>
      </c>
      <c r="T1297" s="152">
        <v>5.3712810339000001E-2</v>
      </c>
      <c r="U1297" s="152">
        <v>10.724273045</v>
      </c>
      <c r="V1297" s="152">
        <v>4.9990844732999999</v>
      </c>
      <c r="W1297" s="152">
        <v>0.47891390205000001</v>
      </c>
      <c r="X1297" s="152">
        <v>0.87371144210999996</v>
      </c>
      <c r="Y1297" s="152">
        <v>0.12806301319999999</v>
      </c>
      <c r="Z1297" s="152">
        <v>0.17958464011</v>
      </c>
      <c r="AA1297" s="152">
        <v>0.19702446401999998</v>
      </c>
      <c r="AB1297" s="175">
        <v>-0.21406441527</v>
      </c>
      <c r="AC1297" s="174">
        <v>0.25627855472</v>
      </c>
      <c r="AD1297" s="152">
        <v>-0.23712676566999999</v>
      </c>
      <c r="AE1297" s="152">
        <v>-0.49356264916000003</v>
      </c>
      <c r="AF1297" s="178">
        <v>8.2030443999999996</v>
      </c>
      <c r="AG1297" s="177">
        <v>380645.26772</v>
      </c>
      <c r="AH1297" s="177">
        <v>-74794.848249999995</v>
      </c>
      <c r="AI1297" s="127">
        <v>0</v>
      </c>
      <c r="AJ1297" s="127">
        <v>0</v>
      </c>
      <c r="AK1297" s="127">
        <v>3.2898901790999996E-2</v>
      </c>
    </row>
    <row r="1298" spans="1:37" ht="14.65" customHeight="1" x14ac:dyDescent="0.25">
      <c r="A1298" s="39"/>
      <c r="B1298" s="128">
        <v>57907705000104</v>
      </c>
      <c r="C1298" s="124" t="s">
        <v>9074</v>
      </c>
      <c r="D1298" s="121"/>
      <c r="E1298" s="125" t="s">
        <v>9075</v>
      </c>
      <c r="F1298" s="125" t="s">
        <v>160</v>
      </c>
      <c r="G1298" s="125" t="s">
        <v>3305</v>
      </c>
      <c r="H1298" s="126">
        <v>100</v>
      </c>
      <c r="I1298" s="126">
        <v>100</v>
      </c>
      <c r="J1298" s="126">
        <v>100</v>
      </c>
      <c r="K1298" s="125" t="s">
        <v>3251</v>
      </c>
      <c r="L1298" s="125" t="s">
        <v>7581</v>
      </c>
      <c r="M1298" s="152">
        <v>5.0000000000000001E-3</v>
      </c>
      <c r="N1298" s="127" t="s">
        <v>44</v>
      </c>
      <c r="O1298" s="154">
        <v>45638</v>
      </c>
      <c r="P1298" s="152">
        <v>2.4020182171000003E-2</v>
      </c>
      <c r="Q1298" s="152">
        <v>6.4608100693999998E-2</v>
      </c>
      <c r="R1298" s="152" t="s">
        <v>44</v>
      </c>
      <c r="S1298" s="152" t="s">
        <v>44</v>
      </c>
      <c r="T1298" s="152" t="s">
        <v>44</v>
      </c>
      <c r="U1298" s="152">
        <v>2.2749008596999998</v>
      </c>
      <c r="V1298" s="152">
        <v>1.5837693987000001</v>
      </c>
      <c r="W1298" s="152" t="s">
        <v>44</v>
      </c>
      <c r="X1298" s="152" t="s">
        <v>44</v>
      </c>
      <c r="Y1298" s="152" t="s">
        <v>44</v>
      </c>
      <c r="Z1298" s="152" t="s">
        <v>44</v>
      </c>
      <c r="AA1298" s="152">
        <v>4.8737286658999998E-2</v>
      </c>
      <c r="AB1298" s="175" t="s">
        <v>44</v>
      </c>
      <c r="AC1298" s="174">
        <v>0.16773637094999999</v>
      </c>
      <c r="AD1298" s="152">
        <v>-2.1483411381000003E-2</v>
      </c>
      <c r="AE1298" s="152">
        <v>-2.1483411381000003E-2</v>
      </c>
      <c r="AF1298" s="178">
        <v>1.0491803655</v>
      </c>
      <c r="AG1298" s="177">
        <v>125898.9768</v>
      </c>
      <c r="AH1298" s="177">
        <v>120350.22672000001</v>
      </c>
      <c r="AI1298" s="127">
        <v>0</v>
      </c>
      <c r="AJ1298" s="127">
        <v>0</v>
      </c>
      <c r="AK1298" s="127">
        <v>0</v>
      </c>
    </row>
    <row r="1299" spans="1:37" ht="14.65" customHeight="1" x14ac:dyDescent="0.25">
      <c r="A1299" s="39"/>
      <c r="B1299" s="128">
        <v>55780933000130</v>
      </c>
      <c r="C1299" s="124" t="s">
        <v>9076</v>
      </c>
      <c r="D1299" s="121"/>
      <c r="E1299" s="125" t="s">
        <v>9077</v>
      </c>
      <c r="F1299" s="125" t="s">
        <v>160</v>
      </c>
      <c r="G1299" s="125" t="s">
        <v>3324</v>
      </c>
      <c r="H1299" s="126">
        <v>100</v>
      </c>
      <c r="I1299" s="126">
        <v>100</v>
      </c>
      <c r="J1299" s="126">
        <v>0</v>
      </c>
      <c r="K1299" s="125" t="s">
        <v>211</v>
      </c>
      <c r="L1299" s="125" t="s">
        <v>211</v>
      </c>
      <c r="M1299" s="152">
        <v>4.0000000000000001E-3</v>
      </c>
      <c r="N1299" s="127" t="s">
        <v>44</v>
      </c>
      <c r="O1299" s="154">
        <v>45504</v>
      </c>
      <c r="P1299" s="152">
        <v>1.0430620002999999E-2</v>
      </c>
      <c r="Q1299" s="152">
        <v>4.0461291359E-2</v>
      </c>
      <c r="R1299" s="152" t="s">
        <v>44</v>
      </c>
      <c r="S1299" s="152" t="s">
        <v>44</v>
      </c>
      <c r="T1299" s="152" t="s">
        <v>44</v>
      </c>
      <c r="U1299" s="152">
        <v>0.98786205047999998</v>
      </c>
      <c r="V1299" s="152">
        <v>0.99184706559000002</v>
      </c>
      <c r="W1299" s="152" t="s">
        <v>44</v>
      </c>
      <c r="X1299" s="152" t="s">
        <v>44</v>
      </c>
      <c r="Y1299" s="152" t="s">
        <v>44</v>
      </c>
      <c r="Z1299" s="152" t="s">
        <v>44</v>
      </c>
      <c r="AA1299" s="152">
        <v>1.0015193141000001E-3</v>
      </c>
      <c r="AB1299" s="175" t="s">
        <v>44</v>
      </c>
      <c r="AC1299" s="174">
        <v>-7.5781779197999999</v>
      </c>
      <c r="AD1299" s="152">
        <v>0</v>
      </c>
      <c r="AE1299" s="152">
        <v>0</v>
      </c>
      <c r="AF1299" s="178">
        <v>1.0838863999999999</v>
      </c>
      <c r="AG1299" s="177">
        <v>91167.208759999994</v>
      </c>
      <c r="AH1299" s="177">
        <v>75017.649380000003</v>
      </c>
      <c r="AI1299" s="127">
        <v>3.3146083425999999E-2</v>
      </c>
      <c r="AJ1299" s="127">
        <v>0.28338555263999998</v>
      </c>
      <c r="AK1299" s="127">
        <v>0</v>
      </c>
    </row>
    <row r="1300" spans="1:37" ht="14.65" customHeight="1" x14ac:dyDescent="0.25">
      <c r="A1300" s="39"/>
      <c r="B1300" s="128">
        <v>44839845000140</v>
      </c>
      <c r="C1300" s="124" t="s">
        <v>9078</v>
      </c>
      <c r="D1300" s="121"/>
      <c r="E1300" s="125" t="s">
        <v>9079</v>
      </c>
      <c r="F1300" s="125" t="s">
        <v>160</v>
      </c>
      <c r="G1300" s="125" t="s">
        <v>3324</v>
      </c>
      <c r="H1300" s="126">
        <v>1000</v>
      </c>
      <c r="I1300" s="126">
        <v>100</v>
      </c>
      <c r="J1300" s="126">
        <v>1000</v>
      </c>
      <c r="K1300" s="125" t="s">
        <v>211</v>
      </c>
      <c r="L1300" s="125" t="s">
        <v>211</v>
      </c>
      <c r="M1300" s="152">
        <v>3.4999999999999996E-3</v>
      </c>
      <c r="N1300" s="127" t="s">
        <v>44</v>
      </c>
      <c r="O1300" s="154">
        <v>44634</v>
      </c>
      <c r="P1300" s="152">
        <v>1.2586762768E-2</v>
      </c>
      <c r="Q1300" s="152">
        <v>3.8211433189999998E-2</v>
      </c>
      <c r="R1300" s="152">
        <v>0.11944468135</v>
      </c>
      <c r="S1300" s="152">
        <v>0.24194225955000001</v>
      </c>
      <c r="T1300" s="152">
        <v>0.38395452073000003</v>
      </c>
      <c r="U1300" s="152">
        <v>1.1920657903</v>
      </c>
      <c r="V1300" s="152">
        <v>0.93669521184999993</v>
      </c>
      <c r="W1300" s="152">
        <v>1.0420550391000001</v>
      </c>
      <c r="X1300" s="152">
        <v>0.96045926392000003</v>
      </c>
      <c r="Y1300" s="152">
        <v>0.91543102194000003</v>
      </c>
      <c r="Z1300" s="152">
        <v>1.6724786631999999E-2</v>
      </c>
      <c r="AA1300" s="152">
        <v>1.2077115161000001E-2</v>
      </c>
      <c r="AB1300" s="175">
        <v>0.26916879932999999</v>
      </c>
      <c r="AC1300" s="174">
        <v>-0.67172656150999999</v>
      </c>
      <c r="AD1300" s="152">
        <v>-1.1693319039E-2</v>
      </c>
      <c r="AE1300" s="152">
        <v>-1.1693319039E-2</v>
      </c>
      <c r="AF1300" s="178">
        <v>1.403087</v>
      </c>
      <c r="AG1300" s="177">
        <v>27406.368409999999</v>
      </c>
      <c r="AH1300" s="177">
        <v>-5019.1975300000004</v>
      </c>
      <c r="AI1300" s="127">
        <v>3.4537880606E-2</v>
      </c>
      <c r="AJ1300" s="127">
        <v>0.12028341627</v>
      </c>
      <c r="AK1300" s="127">
        <v>0</v>
      </c>
    </row>
    <row r="1301" spans="1:37" ht="14.65" customHeight="1" x14ac:dyDescent="0.25">
      <c r="A1301" s="39"/>
      <c r="B1301" s="128">
        <v>37780270000172</v>
      </c>
      <c r="C1301" s="124" t="s">
        <v>9080</v>
      </c>
      <c r="D1301" s="121"/>
      <c r="E1301" s="125" t="s">
        <v>9079</v>
      </c>
      <c r="F1301" s="125" t="s">
        <v>160</v>
      </c>
      <c r="G1301" s="125" t="s">
        <v>3305</v>
      </c>
      <c r="H1301" s="126" t="s">
        <v>44</v>
      </c>
      <c r="I1301" s="126" t="s">
        <v>44</v>
      </c>
      <c r="J1301" s="126" t="s">
        <v>44</v>
      </c>
      <c r="K1301" s="125" t="s">
        <v>7696</v>
      </c>
      <c r="L1301" s="125" t="s">
        <v>7616</v>
      </c>
      <c r="M1301" s="152">
        <v>6.9999999999999993E-3</v>
      </c>
      <c r="N1301" s="127" t="s">
        <v>44</v>
      </c>
      <c r="O1301" s="154">
        <v>44078</v>
      </c>
      <c r="P1301" s="152">
        <v>4.7194226136000004E-4</v>
      </c>
      <c r="Q1301" s="152">
        <v>4.2270090555000001E-2</v>
      </c>
      <c r="R1301" s="152">
        <v>0.11537620951999999</v>
      </c>
      <c r="S1301" s="152">
        <v>0.26710145327000001</v>
      </c>
      <c r="T1301" s="152">
        <v>0.34616407956000006</v>
      </c>
      <c r="U1301" s="152">
        <v>4.4696657522E-2</v>
      </c>
      <c r="V1301" s="152">
        <v>1.0361870288999999</v>
      </c>
      <c r="W1301" s="152">
        <v>1.0065610219000001</v>
      </c>
      <c r="X1301" s="152">
        <v>1.0603359069</v>
      </c>
      <c r="Y1301" s="152">
        <v>0.82533039723000001</v>
      </c>
      <c r="Z1301" s="152">
        <v>3.8849683076000001E-2</v>
      </c>
      <c r="AA1301" s="152">
        <v>9.801491180199999E-2</v>
      </c>
      <c r="AB1301" s="175">
        <v>3.6940807696999998E-2</v>
      </c>
      <c r="AC1301" s="174">
        <v>0.38715908823</v>
      </c>
      <c r="AD1301" s="152">
        <v>-2.0689754538999999E-2</v>
      </c>
      <c r="AE1301" s="152">
        <v>-3.6757538436999998E-2</v>
      </c>
      <c r="AF1301" s="178">
        <v>1.8188770000000001</v>
      </c>
      <c r="AG1301" s="177">
        <v>49547.017019999999</v>
      </c>
      <c r="AH1301" s="177">
        <v>-12355.58872</v>
      </c>
      <c r="AI1301" s="127">
        <v>0.20166176114999998</v>
      </c>
      <c r="AJ1301" s="127">
        <v>0.55132514130999999</v>
      </c>
      <c r="AK1301" s="127">
        <v>0</v>
      </c>
    </row>
    <row r="1302" spans="1:37" ht="14.65" customHeight="1" x14ac:dyDescent="0.25">
      <c r="A1302" s="39"/>
      <c r="B1302" s="128">
        <v>45654328000160</v>
      </c>
      <c r="C1302" s="124" t="s">
        <v>9081</v>
      </c>
      <c r="D1302" s="121"/>
      <c r="E1302" s="125" t="s">
        <v>9082</v>
      </c>
      <c r="F1302" s="125" t="s">
        <v>160</v>
      </c>
      <c r="G1302" s="125" t="s">
        <v>3305</v>
      </c>
      <c r="H1302" s="126" t="s">
        <v>44</v>
      </c>
      <c r="I1302" s="126" t="s">
        <v>44</v>
      </c>
      <c r="J1302" s="126" t="s">
        <v>44</v>
      </c>
      <c r="K1302" s="125" t="s">
        <v>211</v>
      </c>
      <c r="L1302" s="125" t="s">
        <v>3251</v>
      </c>
      <c r="M1302" s="152">
        <v>4.0000000000000001E-3</v>
      </c>
      <c r="N1302" s="127" t="s">
        <v>44</v>
      </c>
      <c r="O1302" s="154">
        <v>44872</v>
      </c>
      <c r="P1302" s="152">
        <v>4.1280373225E-3</v>
      </c>
      <c r="Q1302" s="152">
        <v>3.7578888637999998E-2</v>
      </c>
      <c r="R1302" s="152">
        <v>3.8772436505000001E-2</v>
      </c>
      <c r="S1302" s="152">
        <v>0.22626462853999998</v>
      </c>
      <c r="T1302" s="152" t="s">
        <v>44</v>
      </c>
      <c r="U1302" s="152">
        <v>0.39095771994000006</v>
      </c>
      <c r="V1302" s="152">
        <v>0.92118934347999992</v>
      </c>
      <c r="W1302" s="152">
        <v>0.33825711099000005</v>
      </c>
      <c r="X1302" s="152">
        <v>0.89822240637999995</v>
      </c>
      <c r="Y1302" s="152" t="s">
        <v>44</v>
      </c>
      <c r="Z1302" s="152">
        <v>4.7632702961000001E-2</v>
      </c>
      <c r="AA1302" s="152">
        <v>4.9718824953999999E-2</v>
      </c>
      <c r="AB1302" s="175">
        <v>-1.414125657</v>
      </c>
      <c r="AC1302" s="174">
        <v>-0.66178063802999998</v>
      </c>
      <c r="AD1302" s="152">
        <v>-4.2801297135999998E-2</v>
      </c>
      <c r="AE1302" s="152">
        <v>-5.2794077357000008E-2</v>
      </c>
      <c r="AF1302" s="178">
        <v>122.10424163</v>
      </c>
      <c r="AG1302" s="177">
        <v>498155.11940000003</v>
      </c>
      <c r="AH1302" s="177">
        <v>1285.6009100000001</v>
      </c>
      <c r="AI1302" s="127">
        <v>0.86577396562999998</v>
      </c>
      <c r="AJ1302" s="127">
        <v>2.1109055918999999E-2</v>
      </c>
      <c r="AK1302" s="127">
        <v>0</v>
      </c>
    </row>
    <row r="1303" spans="1:37" ht="14.65" customHeight="1" x14ac:dyDescent="0.25">
      <c r="A1303" s="39"/>
      <c r="B1303" s="128">
        <v>45912178000147</v>
      </c>
      <c r="C1303" s="124" t="s">
        <v>9083</v>
      </c>
      <c r="D1303" s="121"/>
      <c r="E1303" s="125" t="s">
        <v>9082</v>
      </c>
      <c r="F1303" s="125" t="s">
        <v>160</v>
      </c>
      <c r="G1303" s="125" t="s">
        <v>3305</v>
      </c>
      <c r="H1303" s="126">
        <v>1000000</v>
      </c>
      <c r="I1303" s="126">
        <v>0</v>
      </c>
      <c r="J1303" s="126">
        <v>0</v>
      </c>
      <c r="K1303" s="125" t="s">
        <v>211</v>
      </c>
      <c r="L1303" s="125" t="s">
        <v>3251</v>
      </c>
      <c r="M1303" s="152">
        <v>4.0500000000000006E-3</v>
      </c>
      <c r="N1303" s="127" t="s">
        <v>44</v>
      </c>
      <c r="O1303" s="154">
        <v>44869</v>
      </c>
      <c r="P1303" s="152">
        <v>2.3791045624999996E-2</v>
      </c>
      <c r="Q1303" s="152">
        <v>6.2044034523000002E-2</v>
      </c>
      <c r="R1303" s="152">
        <v>6.5279456171999997E-2</v>
      </c>
      <c r="S1303" s="152">
        <v>0.25532274537999999</v>
      </c>
      <c r="T1303" s="152" t="s">
        <v>44</v>
      </c>
      <c r="U1303" s="152">
        <v>2.2531998201999999</v>
      </c>
      <c r="V1303" s="152">
        <v>1.5209152133000001</v>
      </c>
      <c r="W1303" s="152">
        <v>0.56950870883000004</v>
      </c>
      <c r="X1303" s="152">
        <v>1.0135769441</v>
      </c>
      <c r="Y1303" s="152" t="s">
        <v>44</v>
      </c>
      <c r="Z1303" s="152">
        <v>6.0287459371000003E-2</v>
      </c>
      <c r="AA1303" s="152">
        <v>5.5322667272999997E-2</v>
      </c>
      <c r="AB1303" s="175">
        <v>-0.71111387023999995</v>
      </c>
      <c r="AC1303" s="174">
        <v>-0.43893218692000002</v>
      </c>
      <c r="AD1303" s="152">
        <v>-4.7591597578000001E-2</v>
      </c>
      <c r="AE1303" s="152">
        <v>-6.3143639064999993E-2</v>
      </c>
      <c r="AF1303" s="178">
        <v>124.7697792</v>
      </c>
      <c r="AG1303" s="177">
        <v>825841.81435999996</v>
      </c>
      <c r="AH1303" s="177">
        <v>136316.54955</v>
      </c>
      <c r="AI1303" s="127">
        <v>0.98062164338000002</v>
      </c>
      <c r="AJ1303" s="127">
        <v>0</v>
      </c>
      <c r="AK1303" s="127">
        <v>0</v>
      </c>
    </row>
    <row r="1304" spans="1:37" ht="14.65" customHeight="1" x14ac:dyDescent="0.25">
      <c r="A1304" s="39"/>
      <c r="B1304" s="128">
        <v>51415957000130</v>
      </c>
      <c r="C1304" s="124" t="s">
        <v>9084</v>
      </c>
      <c r="D1304" s="121"/>
      <c r="E1304" s="125" t="s">
        <v>8429</v>
      </c>
      <c r="F1304" s="125" t="s">
        <v>160</v>
      </c>
      <c r="G1304" s="125" t="s">
        <v>3324</v>
      </c>
      <c r="H1304" s="126">
        <v>500</v>
      </c>
      <c r="I1304" s="126">
        <v>0</v>
      </c>
      <c r="J1304" s="126">
        <v>500</v>
      </c>
      <c r="K1304" s="125" t="s">
        <v>211</v>
      </c>
      <c r="L1304" s="125" t="s">
        <v>211</v>
      </c>
      <c r="M1304" s="152">
        <v>1.5E-3</v>
      </c>
      <c r="N1304" s="127" t="s">
        <v>44</v>
      </c>
      <c r="O1304" s="154">
        <v>45121</v>
      </c>
      <c r="P1304" s="152">
        <v>1.0422239106E-2</v>
      </c>
      <c r="Q1304" s="152">
        <v>4.0631618202000001E-2</v>
      </c>
      <c r="R1304" s="152">
        <v>0.11491633884000001</v>
      </c>
      <c r="S1304" s="152" t="s">
        <v>44</v>
      </c>
      <c r="T1304" s="152" t="s">
        <v>44</v>
      </c>
      <c r="U1304" s="152">
        <v>0.98706831335</v>
      </c>
      <c r="V1304" s="152">
        <v>0.9960223692700001</v>
      </c>
      <c r="W1304" s="152">
        <v>1.0025490345000001</v>
      </c>
      <c r="X1304" s="152" t="s">
        <v>44</v>
      </c>
      <c r="Y1304" s="152" t="s">
        <v>44</v>
      </c>
      <c r="Z1304" s="152">
        <v>8.7340539885999999E-4</v>
      </c>
      <c r="AA1304" s="152">
        <v>1.3374401290999999E-3</v>
      </c>
      <c r="AB1304" s="175">
        <v>0.45822935312000002</v>
      </c>
      <c r="AC1304" s="174">
        <v>1.2246805434000001</v>
      </c>
      <c r="AD1304" s="152">
        <v>0</v>
      </c>
      <c r="AE1304" s="152">
        <v>-4.7183788772999999E-5</v>
      </c>
      <c r="AF1304" s="178">
        <v>391.23285771000002</v>
      </c>
      <c r="AG1304" s="177">
        <v>178252.04590999999</v>
      </c>
      <c r="AH1304" s="177">
        <v>19566.24855</v>
      </c>
      <c r="AI1304" s="127">
        <v>0</v>
      </c>
      <c r="AJ1304" s="127">
        <v>0.33251226535999995</v>
      </c>
      <c r="AK1304" s="127">
        <v>0</v>
      </c>
    </row>
    <row r="1305" spans="1:37" ht="14.65" customHeight="1" x14ac:dyDescent="0.25">
      <c r="A1305" s="39"/>
      <c r="B1305" s="128">
        <v>53678015000170</v>
      </c>
      <c r="C1305" s="124" t="s">
        <v>9085</v>
      </c>
      <c r="D1305" s="121"/>
      <c r="E1305" s="125" t="s">
        <v>9086</v>
      </c>
      <c r="F1305" s="125" t="s">
        <v>160</v>
      </c>
      <c r="G1305" s="125" t="s">
        <v>3324</v>
      </c>
      <c r="H1305" s="126">
        <v>1000</v>
      </c>
      <c r="I1305" s="126">
        <v>1000</v>
      </c>
      <c r="J1305" s="126">
        <v>1000</v>
      </c>
      <c r="K1305" s="125" t="s">
        <v>7742</v>
      </c>
      <c r="L1305" s="125" t="s">
        <v>216</v>
      </c>
      <c r="M1305" s="152">
        <v>5.0000000000000001E-3</v>
      </c>
      <c r="N1305" s="127" t="s">
        <v>44</v>
      </c>
      <c r="O1305" s="154">
        <v>45321</v>
      </c>
      <c r="P1305" s="152">
        <v>1.0600040945E-2</v>
      </c>
      <c r="Q1305" s="152">
        <v>4.6897099887999998E-2</v>
      </c>
      <c r="R1305" s="152">
        <v>0.1294473206</v>
      </c>
      <c r="S1305" s="152" t="s">
        <v>44</v>
      </c>
      <c r="T1305" s="152" t="s">
        <v>44</v>
      </c>
      <c r="U1305" s="152">
        <v>1.0039075510000002</v>
      </c>
      <c r="V1305" s="152">
        <v>1.1496111306999999</v>
      </c>
      <c r="W1305" s="152">
        <v>1.1293197085</v>
      </c>
      <c r="X1305" s="152" t="s">
        <v>44</v>
      </c>
      <c r="Y1305" s="152" t="s">
        <v>44</v>
      </c>
      <c r="Z1305" s="152">
        <v>3.3555410775E-3</v>
      </c>
      <c r="AA1305" s="152">
        <v>3.280526917E-3</v>
      </c>
      <c r="AB1305" s="175">
        <v>3.9941989848000001</v>
      </c>
      <c r="AC1305" s="174">
        <v>4.9068423333000002</v>
      </c>
      <c r="AD1305" s="152">
        <v>-1.7575053051000001E-3</v>
      </c>
      <c r="AE1305" s="152">
        <v>-1.7575053051000001E-3</v>
      </c>
      <c r="AF1305" s="178">
        <v>1.40579071</v>
      </c>
      <c r="AG1305" s="177">
        <v>57621.477339999998</v>
      </c>
      <c r="AH1305" s="177">
        <v>39724.615440000001</v>
      </c>
      <c r="AI1305" s="127">
        <v>0.24231387870999999</v>
      </c>
      <c r="AJ1305" s="127">
        <v>0.29387144098000001</v>
      </c>
      <c r="AK1305" s="127">
        <v>0</v>
      </c>
    </row>
    <row r="1306" spans="1:37" ht="14.65" customHeight="1" x14ac:dyDescent="0.25">
      <c r="A1306" s="39"/>
      <c r="B1306" s="128">
        <v>54217470000130</v>
      </c>
      <c r="C1306" s="124" t="s">
        <v>9087</v>
      </c>
      <c r="D1306" s="121"/>
      <c r="E1306" s="125" t="s">
        <v>8616</v>
      </c>
      <c r="F1306" s="125" t="s">
        <v>160</v>
      </c>
      <c r="G1306" s="125" t="s">
        <v>3305</v>
      </c>
      <c r="H1306" s="126">
        <v>1000</v>
      </c>
      <c r="I1306" s="126">
        <v>100</v>
      </c>
      <c r="J1306" s="126">
        <v>1000</v>
      </c>
      <c r="K1306" s="125" t="s">
        <v>7582</v>
      </c>
      <c r="L1306" s="125" t="s">
        <v>8128</v>
      </c>
      <c r="M1306" s="152">
        <v>0.01</v>
      </c>
      <c r="N1306" s="127" t="s">
        <v>44</v>
      </c>
      <c r="O1306" s="154">
        <v>45393</v>
      </c>
      <c r="P1306" s="152">
        <v>1.1120345981999999E-2</v>
      </c>
      <c r="Q1306" s="152">
        <v>4.7037707502000002E-2</v>
      </c>
      <c r="R1306" s="152">
        <v>0.10921637832</v>
      </c>
      <c r="S1306" s="152" t="s">
        <v>44</v>
      </c>
      <c r="T1306" s="152" t="s">
        <v>44</v>
      </c>
      <c r="U1306" s="152">
        <v>1.0531845450999999</v>
      </c>
      <c r="V1306" s="152">
        <v>1.1530579126</v>
      </c>
      <c r="W1306" s="152">
        <v>0.95282164179000006</v>
      </c>
      <c r="X1306" s="152" t="s">
        <v>44</v>
      </c>
      <c r="Y1306" s="152" t="s">
        <v>44</v>
      </c>
      <c r="Z1306" s="152">
        <v>1.9004772549000001E-2</v>
      </c>
      <c r="AA1306" s="152">
        <v>1.8553184029999999E-2</v>
      </c>
      <c r="AB1306" s="175">
        <v>-0.24763006547999999</v>
      </c>
      <c r="AC1306" s="174">
        <v>-0.21039178081000001</v>
      </c>
      <c r="AD1306" s="152">
        <v>-1.3075358314E-2</v>
      </c>
      <c r="AE1306" s="152">
        <v>-1.3075358314E-2</v>
      </c>
      <c r="AF1306" s="178">
        <v>1.1156901743000001</v>
      </c>
      <c r="AG1306" s="177">
        <v>86016.965899999996</v>
      </c>
      <c r="AH1306" s="177">
        <v>-95284.973339999997</v>
      </c>
      <c r="AI1306" s="127">
        <v>0.69392489197000007</v>
      </c>
      <c r="AJ1306" s="127">
        <v>0</v>
      </c>
      <c r="AK1306" s="127">
        <v>0</v>
      </c>
    </row>
    <row r="1307" spans="1:37" ht="14.65" customHeight="1" x14ac:dyDescent="0.25">
      <c r="A1307" s="39"/>
      <c r="B1307" s="128">
        <v>51693954000168</v>
      </c>
      <c r="C1307" s="124" t="s">
        <v>9088</v>
      </c>
      <c r="D1307" s="121"/>
      <c r="E1307" s="125" t="s">
        <v>9075</v>
      </c>
      <c r="F1307" s="125" t="s">
        <v>112</v>
      </c>
      <c r="G1307" s="125" t="s">
        <v>113</v>
      </c>
      <c r="H1307" s="126">
        <v>1000</v>
      </c>
      <c r="I1307" s="126">
        <v>100</v>
      </c>
      <c r="J1307" s="126">
        <v>1000</v>
      </c>
      <c r="K1307" s="125" t="s">
        <v>9089</v>
      </c>
      <c r="L1307" s="125" t="s">
        <v>7696</v>
      </c>
      <c r="M1307" s="152">
        <v>5.0000000000000001E-3</v>
      </c>
      <c r="N1307" s="127" t="s">
        <v>44</v>
      </c>
      <c r="O1307" s="154">
        <v>45315</v>
      </c>
      <c r="P1307" s="152">
        <v>4.8864365599000002E-2</v>
      </c>
      <c r="Q1307" s="152">
        <v>8.7139009402000006E-2</v>
      </c>
      <c r="R1307" s="152">
        <v>2.0913215571E-2</v>
      </c>
      <c r="S1307" s="152" t="s">
        <v>44</v>
      </c>
      <c r="T1307" s="152" t="s">
        <v>44</v>
      </c>
      <c r="U1307" s="152">
        <v>4.6278411430000004</v>
      </c>
      <c r="V1307" s="152">
        <v>2.1360803838</v>
      </c>
      <c r="W1307" s="152">
        <v>0.18245033116999998</v>
      </c>
      <c r="X1307" s="152" t="s">
        <v>44</v>
      </c>
      <c r="Y1307" s="152" t="s">
        <v>44</v>
      </c>
      <c r="Z1307" s="152">
        <v>0.14452951433</v>
      </c>
      <c r="AA1307" s="152">
        <v>0.13756086237000001</v>
      </c>
      <c r="AB1307" s="175">
        <v>-0.51775552606999997</v>
      </c>
      <c r="AC1307" s="174">
        <v>-0.59687026900999995</v>
      </c>
      <c r="AD1307" s="152">
        <v>-0.13896913861999999</v>
      </c>
      <c r="AE1307" s="152">
        <v>-0.13896913861999999</v>
      </c>
      <c r="AF1307" s="178">
        <v>1.0162944</v>
      </c>
      <c r="AG1307" s="177">
        <v>64691.96658</v>
      </c>
      <c r="AH1307" s="177">
        <v>15834.938770000001</v>
      </c>
      <c r="AI1307" s="127">
        <v>0</v>
      </c>
      <c r="AJ1307" s="127">
        <v>0</v>
      </c>
      <c r="AK1307" s="127">
        <v>0.1210468064</v>
      </c>
    </row>
    <row r="1308" spans="1:37" ht="14.65" customHeight="1" x14ac:dyDescent="0.25">
      <c r="A1308" s="39"/>
      <c r="B1308" s="128">
        <v>24986670000197</v>
      </c>
      <c r="C1308" s="124" t="s">
        <v>9090</v>
      </c>
      <c r="D1308" s="121"/>
      <c r="E1308" s="125" t="s">
        <v>8527</v>
      </c>
      <c r="F1308" s="125" t="s">
        <v>160</v>
      </c>
      <c r="G1308" s="125" t="s">
        <v>6163</v>
      </c>
      <c r="H1308" s="126">
        <v>100</v>
      </c>
      <c r="I1308" s="126">
        <v>1</v>
      </c>
      <c r="J1308" s="126">
        <v>1</v>
      </c>
      <c r="K1308" s="125" t="s">
        <v>211</v>
      </c>
      <c r="L1308" s="125" t="s">
        <v>211</v>
      </c>
      <c r="M1308" s="152">
        <v>1.5E-3</v>
      </c>
      <c r="N1308" s="127" t="s">
        <v>44</v>
      </c>
      <c r="O1308" s="154">
        <v>42656</v>
      </c>
      <c r="P1308" s="152">
        <v>1.0303298016999999E-2</v>
      </c>
      <c r="Q1308" s="152">
        <v>4.0903677287000006E-2</v>
      </c>
      <c r="R1308" s="152">
        <v>0.11417651572000001</v>
      </c>
      <c r="S1308" s="152">
        <v>0.25253001375</v>
      </c>
      <c r="T1308" s="152">
        <v>0.42084481035999999</v>
      </c>
      <c r="U1308" s="152">
        <v>0.97580365337000008</v>
      </c>
      <c r="V1308" s="152">
        <v>1.0026914841999999</v>
      </c>
      <c r="W1308" s="152">
        <v>0.996094696</v>
      </c>
      <c r="X1308" s="152">
        <v>1.0024903940000001</v>
      </c>
      <c r="Y1308" s="152">
        <v>1.0033854897000001</v>
      </c>
      <c r="Z1308" s="152">
        <v>1.0684892606999999E-3</v>
      </c>
      <c r="AA1308" s="152">
        <v>2.4779222018999998E-3</v>
      </c>
      <c r="AB1308" s="175">
        <v>-0.48354569880999998</v>
      </c>
      <c r="AC1308" s="174">
        <v>-1.7020700394999999</v>
      </c>
      <c r="AD1308" s="152">
        <v>0</v>
      </c>
      <c r="AE1308" s="152">
        <v>-5.6501197922000004E-4</v>
      </c>
      <c r="AF1308" s="178">
        <v>1.97453229</v>
      </c>
      <c r="AG1308" s="177">
        <v>63444.976730000002</v>
      </c>
      <c r="AH1308" s="177">
        <v>-34045.032890000002</v>
      </c>
      <c r="AI1308" s="127">
        <v>0</v>
      </c>
      <c r="AJ1308" s="127">
        <v>0</v>
      </c>
      <c r="AK1308" s="127">
        <v>0</v>
      </c>
    </row>
    <row r="1309" spans="1:37" ht="14.65" customHeight="1" x14ac:dyDescent="0.25">
      <c r="A1309" s="39"/>
      <c r="B1309" s="128">
        <v>46539506000174</v>
      </c>
      <c r="C1309" s="124" t="s">
        <v>9091</v>
      </c>
      <c r="D1309" s="121"/>
      <c r="E1309" s="125" t="s">
        <v>8728</v>
      </c>
      <c r="F1309" s="125" t="s">
        <v>160</v>
      </c>
      <c r="G1309" s="125" t="s">
        <v>3324</v>
      </c>
      <c r="H1309" s="126">
        <v>0</v>
      </c>
      <c r="I1309" s="126">
        <v>100</v>
      </c>
      <c r="J1309" s="126">
        <v>100</v>
      </c>
      <c r="K1309" s="125" t="s">
        <v>211</v>
      </c>
      <c r="L1309" s="125" t="s">
        <v>212</v>
      </c>
      <c r="M1309" s="152">
        <v>6.0000000000000001E-3</v>
      </c>
      <c r="N1309" s="127" t="s">
        <v>44</v>
      </c>
      <c r="O1309" s="154">
        <v>44747</v>
      </c>
      <c r="P1309" s="152">
        <v>1.0733240495000001E-2</v>
      </c>
      <c r="Q1309" s="152">
        <v>4.1888192788999995E-2</v>
      </c>
      <c r="R1309" s="152">
        <v>0.11549604502999999</v>
      </c>
      <c r="S1309" s="152">
        <v>0.26135458218000002</v>
      </c>
      <c r="T1309" s="152" t="s">
        <v>44</v>
      </c>
      <c r="U1309" s="152">
        <v>1.0165225998</v>
      </c>
      <c r="V1309" s="152">
        <v>1.0268253855</v>
      </c>
      <c r="W1309" s="152">
        <v>1.0076064866000001</v>
      </c>
      <c r="X1309" s="152">
        <v>1.0375220520999999</v>
      </c>
      <c r="Y1309" s="152" t="s">
        <v>44</v>
      </c>
      <c r="Z1309" s="152">
        <v>1.1060724107000001E-3</v>
      </c>
      <c r="AA1309" s="152">
        <v>2.4524558431000001E-3</v>
      </c>
      <c r="AB1309" s="175">
        <v>0.98062034844000001</v>
      </c>
      <c r="AC1309" s="174">
        <v>0.46289853470999998</v>
      </c>
      <c r="AD1309" s="152">
        <v>0</v>
      </c>
      <c r="AE1309" s="152">
        <v>-1.9963829865999997E-3</v>
      </c>
      <c r="AF1309" s="178">
        <v>1.3929594000000001</v>
      </c>
      <c r="AG1309" s="177">
        <v>130255.98778</v>
      </c>
      <c r="AH1309" s="177">
        <v>1838.2988800000001</v>
      </c>
      <c r="AI1309" s="127">
        <v>0.20850087380000001</v>
      </c>
      <c r="AJ1309" s="127">
        <v>0.15076548698</v>
      </c>
      <c r="AK1309" s="127">
        <v>0</v>
      </c>
    </row>
    <row r="1310" spans="1:37" ht="14.65" customHeight="1" x14ac:dyDescent="0.25">
      <c r="A1310" s="39"/>
      <c r="B1310" s="128">
        <v>16876874000147</v>
      </c>
      <c r="C1310" s="124" t="s">
        <v>9092</v>
      </c>
      <c r="D1310" s="121" t="s">
        <v>3274</v>
      </c>
      <c r="E1310" s="125" t="s">
        <v>9093</v>
      </c>
      <c r="F1310" s="125" t="s">
        <v>112</v>
      </c>
      <c r="G1310" s="125" t="s">
        <v>113</v>
      </c>
      <c r="H1310" s="126">
        <v>25000</v>
      </c>
      <c r="I1310" s="126">
        <v>1000</v>
      </c>
      <c r="J1310" s="126">
        <v>25000</v>
      </c>
      <c r="K1310" s="125" t="s">
        <v>218</v>
      </c>
      <c r="L1310" s="125" t="s">
        <v>7571</v>
      </c>
      <c r="M1310" s="152">
        <v>1.7500000000000002E-2</v>
      </c>
      <c r="N1310" s="127" t="s">
        <v>44</v>
      </c>
      <c r="O1310" s="154">
        <v>43346</v>
      </c>
      <c r="P1310" s="152">
        <v>-4.3802417204000001E-3</v>
      </c>
      <c r="Q1310" s="152">
        <v>0.11548147516</v>
      </c>
      <c r="R1310" s="152">
        <v>3.5222440968999999E-2</v>
      </c>
      <c r="S1310" s="152">
        <v>0.40013290873000001</v>
      </c>
      <c r="T1310" s="152">
        <v>0.55982128093000005</v>
      </c>
      <c r="U1310" s="152">
        <v>-0.41484346723999999</v>
      </c>
      <c r="V1310" s="152">
        <v>2.8308528578000001</v>
      </c>
      <c r="W1310" s="152">
        <v>0.30728636625</v>
      </c>
      <c r="X1310" s="152">
        <v>1.5884424644000001</v>
      </c>
      <c r="Y1310" s="152">
        <v>1.3347355992000001</v>
      </c>
      <c r="Z1310" s="152">
        <v>0.14674814522000001</v>
      </c>
      <c r="AA1310" s="152">
        <v>0.22473283318000001</v>
      </c>
      <c r="AB1310" s="175">
        <v>-0.41934344977999999</v>
      </c>
      <c r="AC1310" s="174">
        <v>0.29697404925999998</v>
      </c>
      <c r="AD1310" s="152">
        <v>-0.10629967184</v>
      </c>
      <c r="AE1310" s="152">
        <v>-0.43989826546000005</v>
      </c>
      <c r="AF1310" s="178">
        <v>4.9842383128999996</v>
      </c>
      <c r="AG1310" s="177">
        <v>66042.336880000003</v>
      </c>
      <c r="AH1310" s="177">
        <v>3728.7143599999999</v>
      </c>
      <c r="AI1310" s="127">
        <v>0</v>
      </c>
      <c r="AJ1310" s="127">
        <v>0</v>
      </c>
      <c r="AK1310" s="127">
        <v>0</v>
      </c>
    </row>
    <row r="1311" spans="1:37" ht="14.65" customHeight="1" x14ac:dyDescent="0.25">
      <c r="A1311" s="39"/>
      <c r="B1311" s="128">
        <v>59046429000162</v>
      </c>
      <c r="C1311" s="124" t="s">
        <v>9094</v>
      </c>
      <c r="D1311" s="121"/>
      <c r="E1311" s="125" t="s">
        <v>9095</v>
      </c>
      <c r="F1311" s="125" t="s">
        <v>160</v>
      </c>
      <c r="G1311" s="125" t="s">
        <v>3305</v>
      </c>
      <c r="H1311" s="126" t="s">
        <v>44</v>
      </c>
      <c r="I1311" s="126" t="s">
        <v>44</v>
      </c>
      <c r="J1311" s="126" t="s">
        <v>44</v>
      </c>
      <c r="K1311" s="125" t="s">
        <v>44</v>
      </c>
      <c r="L1311" s="125" t="s">
        <v>44</v>
      </c>
      <c r="M1311" s="152">
        <v>9.4999999999999998E-3</v>
      </c>
      <c r="N1311" s="127" t="s">
        <v>44</v>
      </c>
      <c r="O1311" s="154">
        <v>45722</v>
      </c>
      <c r="P1311" s="152">
        <v>-7.6550930753000006E-3</v>
      </c>
      <c r="Q1311" s="152" t="s">
        <v>44</v>
      </c>
      <c r="R1311" s="152" t="s">
        <v>44</v>
      </c>
      <c r="S1311" s="152" t="s">
        <v>44</v>
      </c>
      <c r="T1311" s="152" t="s">
        <v>44</v>
      </c>
      <c r="U1311" s="152">
        <v>-0.72499774126000005</v>
      </c>
      <c r="V1311" s="152" t="s">
        <v>44</v>
      </c>
      <c r="W1311" s="152" t="s">
        <v>44</v>
      </c>
      <c r="X1311" s="152" t="s">
        <v>44</v>
      </c>
      <c r="Y1311" s="152" t="s">
        <v>44</v>
      </c>
      <c r="Z1311" s="152" t="s">
        <v>44</v>
      </c>
      <c r="AA1311" s="152">
        <v>2.4945546797999998E-2</v>
      </c>
      <c r="AB1311" s="175" t="s">
        <v>44</v>
      </c>
      <c r="AC1311" s="174">
        <v>-4.9258853533</v>
      </c>
      <c r="AD1311" s="152">
        <v>-8.6073088502999998E-3</v>
      </c>
      <c r="AE1311" s="152">
        <v>-8.6073088502999998E-3</v>
      </c>
      <c r="AF1311" s="178">
        <v>99.987523838000001</v>
      </c>
      <c r="AG1311" s="177">
        <v>159179.93797999999</v>
      </c>
      <c r="AH1311" s="177">
        <v>159199.79999999999</v>
      </c>
      <c r="AI1311" s="127">
        <v>5.4618584855999998E-2</v>
      </c>
      <c r="AJ1311" s="127">
        <v>0</v>
      </c>
      <c r="AK1311" s="127">
        <v>0</v>
      </c>
    </row>
    <row r="1312" spans="1:37" ht="14.65" customHeight="1" x14ac:dyDescent="0.25">
      <c r="A1312" s="39"/>
      <c r="B1312" s="128">
        <v>21646712000152</v>
      </c>
      <c r="C1312" s="124" t="s">
        <v>9096</v>
      </c>
      <c r="D1312" s="121" t="s">
        <v>3266</v>
      </c>
      <c r="E1312" s="125" t="s">
        <v>9097</v>
      </c>
      <c r="F1312" s="125" t="s">
        <v>160</v>
      </c>
      <c r="G1312" s="125" t="s">
        <v>3305</v>
      </c>
      <c r="H1312" s="126">
        <v>1000</v>
      </c>
      <c r="I1312" s="126">
        <v>1000</v>
      </c>
      <c r="J1312" s="126">
        <v>1000</v>
      </c>
      <c r="K1312" s="125" t="s">
        <v>211</v>
      </c>
      <c r="L1312" s="125" t="s">
        <v>212</v>
      </c>
      <c r="M1312" s="152">
        <v>5.0000000000000001E-3</v>
      </c>
      <c r="N1312" s="127" t="s">
        <v>44</v>
      </c>
      <c r="O1312" s="154">
        <v>42025</v>
      </c>
      <c r="P1312" s="152">
        <v>1.2832506412000001E-2</v>
      </c>
      <c r="Q1312" s="152">
        <v>4.2663290435000001E-2</v>
      </c>
      <c r="R1312" s="152">
        <v>0.10429376551000001</v>
      </c>
      <c r="S1312" s="152">
        <v>0.2322017284</v>
      </c>
      <c r="T1312" s="152">
        <v>0.39195540956000002</v>
      </c>
      <c r="U1312" s="152">
        <v>1.2153396532</v>
      </c>
      <c r="V1312" s="152">
        <v>1.0458257262999999</v>
      </c>
      <c r="W1312" s="152">
        <v>0.90987595826000001</v>
      </c>
      <c r="X1312" s="152">
        <v>0.92179142889999999</v>
      </c>
      <c r="Y1312" s="152">
        <v>0.93450687974000002</v>
      </c>
      <c r="Z1312" s="152">
        <v>5.9026546133000004E-3</v>
      </c>
      <c r="AA1312" s="152">
        <v>3.7095184089E-3</v>
      </c>
      <c r="AB1312" s="175">
        <v>-1.5953298927999999</v>
      </c>
      <c r="AC1312" s="174">
        <v>-1.6782142090000001</v>
      </c>
      <c r="AD1312" s="152">
        <v>-3.4634918862000001E-3</v>
      </c>
      <c r="AE1312" s="152">
        <v>-8.4790636385999995E-3</v>
      </c>
      <c r="AF1312" s="178">
        <v>2.3906307999999998</v>
      </c>
      <c r="AG1312" s="177">
        <v>10354.625410000001</v>
      </c>
      <c r="AH1312" s="177">
        <v>-150.93779000000001</v>
      </c>
      <c r="AI1312" s="127">
        <v>0</v>
      </c>
      <c r="AJ1312" s="127">
        <v>0</v>
      </c>
      <c r="AK1312" s="127">
        <v>0</v>
      </c>
    </row>
    <row r="1313" spans="1:37" ht="14.65" customHeight="1" x14ac:dyDescent="0.25">
      <c r="A1313" s="39"/>
      <c r="B1313" s="128">
        <v>17094929000120</v>
      </c>
      <c r="C1313" s="124" t="s">
        <v>9098</v>
      </c>
      <c r="D1313" s="121"/>
      <c r="E1313" s="125" t="s">
        <v>9097</v>
      </c>
      <c r="F1313" s="125" t="s">
        <v>112</v>
      </c>
      <c r="G1313" s="125" t="s">
        <v>113</v>
      </c>
      <c r="H1313" s="126">
        <v>200</v>
      </c>
      <c r="I1313" s="126">
        <v>200</v>
      </c>
      <c r="J1313" s="126">
        <v>200</v>
      </c>
      <c r="K1313" s="125" t="s">
        <v>8128</v>
      </c>
      <c r="L1313" s="125" t="s">
        <v>7743</v>
      </c>
      <c r="M1313" s="152">
        <v>0.02</v>
      </c>
      <c r="N1313" s="127" t="s">
        <v>8964</v>
      </c>
      <c r="O1313" s="154">
        <v>41243</v>
      </c>
      <c r="P1313" s="152">
        <v>5.2613381539999997E-2</v>
      </c>
      <c r="Q1313" s="152">
        <v>0.18958973259</v>
      </c>
      <c r="R1313" s="152">
        <v>7.6664803530999998E-2</v>
      </c>
      <c r="S1313" s="152">
        <v>0.18508904087</v>
      </c>
      <c r="T1313" s="152">
        <v>0.18818908618999999</v>
      </c>
      <c r="U1313" s="152">
        <v>4.9829025462000001</v>
      </c>
      <c r="V1313" s="152">
        <v>4.6475041605000005</v>
      </c>
      <c r="W1313" s="152">
        <v>0.66883635115999995</v>
      </c>
      <c r="X1313" s="152">
        <v>0.73476408912000002</v>
      </c>
      <c r="Y1313" s="152">
        <v>0.44868368046000001</v>
      </c>
      <c r="Z1313" s="152">
        <v>0.17435374092</v>
      </c>
      <c r="AA1313" s="152">
        <v>0.17631674955000001</v>
      </c>
      <c r="AB1313" s="175">
        <v>-0.11124144532999999</v>
      </c>
      <c r="AC1313" s="174">
        <v>9.5908888516000004E-2</v>
      </c>
      <c r="AD1313" s="152">
        <v>-0.16719015462</v>
      </c>
      <c r="AE1313" s="152">
        <v>-0.34919868039000002</v>
      </c>
      <c r="AF1313" s="178">
        <v>2.4775558000000002</v>
      </c>
      <c r="AG1313" s="177">
        <v>18616.124619999999</v>
      </c>
      <c r="AH1313" s="177">
        <v>-1468.5969600000001</v>
      </c>
      <c r="AI1313" s="127">
        <v>0</v>
      </c>
      <c r="AJ1313" s="127">
        <v>0</v>
      </c>
      <c r="AK1313" s="127">
        <v>0</v>
      </c>
    </row>
    <row r="1314" spans="1:37" ht="14.65" customHeight="1" x14ac:dyDescent="0.25">
      <c r="A1314" s="39"/>
      <c r="B1314" s="128">
        <v>10292302000134</v>
      </c>
      <c r="C1314" s="124" t="s">
        <v>9099</v>
      </c>
      <c r="D1314" s="121" t="s">
        <v>3268</v>
      </c>
      <c r="E1314" s="125" t="s">
        <v>9100</v>
      </c>
      <c r="F1314" s="125" t="s">
        <v>112</v>
      </c>
      <c r="G1314" s="125" t="s">
        <v>113</v>
      </c>
      <c r="H1314" s="126">
        <v>5000</v>
      </c>
      <c r="I1314" s="126">
        <v>300</v>
      </c>
      <c r="J1314" s="126">
        <v>0</v>
      </c>
      <c r="K1314" s="125" t="s">
        <v>8128</v>
      </c>
      <c r="L1314" s="125" t="s">
        <v>7743</v>
      </c>
      <c r="M1314" s="152">
        <v>0.02</v>
      </c>
      <c r="N1314" s="127" t="s">
        <v>9101</v>
      </c>
      <c r="O1314" s="154">
        <v>41306</v>
      </c>
      <c r="P1314" s="152">
        <v>0.16010042689999998</v>
      </c>
      <c r="Q1314" s="152">
        <v>0.44068325092000005</v>
      </c>
      <c r="R1314" s="152">
        <v>0.15909590318</v>
      </c>
      <c r="S1314" s="152">
        <v>0.84255467710999998</v>
      </c>
      <c r="T1314" s="152">
        <v>0.59827698017000008</v>
      </c>
      <c r="U1314" s="152">
        <v>15.162774213000001</v>
      </c>
      <c r="V1314" s="152">
        <v>10.802680156999999</v>
      </c>
      <c r="W1314" s="152">
        <v>1.3879788178000001</v>
      </c>
      <c r="X1314" s="152">
        <v>3.3447626987000003</v>
      </c>
      <c r="Y1314" s="152">
        <v>1.4264223437999999</v>
      </c>
      <c r="Z1314" s="152">
        <v>0.47381051038999999</v>
      </c>
      <c r="AA1314" s="152">
        <v>0.40718620732999999</v>
      </c>
      <c r="AB1314" s="175">
        <v>0.34626934049000002</v>
      </c>
      <c r="AC1314" s="174">
        <v>0.15960842147000001</v>
      </c>
      <c r="AD1314" s="152">
        <v>-0.36559087677999996</v>
      </c>
      <c r="AE1314" s="152">
        <v>-0.73397311370999996</v>
      </c>
      <c r="AF1314" s="178">
        <v>10.55671038</v>
      </c>
      <c r="AG1314" s="177">
        <v>57353.541519999999</v>
      </c>
      <c r="AH1314" s="177">
        <v>-2422.2006700000002</v>
      </c>
      <c r="AI1314" s="127">
        <v>0</v>
      </c>
      <c r="AJ1314" s="127">
        <v>0</v>
      </c>
      <c r="AK1314" s="127">
        <v>0</v>
      </c>
    </row>
    <row r="1315" spans="1:37" ht="14.65" customHeight="1" x14ac:dyDescent="0.25">
      <c r="A1315" s="39"/>
      <c r="B1315" s="128">
        <v>5384841000163</v>
      </c>
      <c r="C1315" s="124" t="s">
        <v>9102</v>
      </c>
      <c r="D1315" s="121" t="s">
        <v>3267</v>
      </c>
      <c r="E1315" s="125" t="s">
        <v>9100</v>
      </c>
      <c r="F1315" s="125" t="s">
        <v>112</v>
      </c>
      <c r="G1315" s="125" t="s">
        <v>113</v>
      </c>
      <c r="H1315" s="126">
        <v>5</v>
      </c>
      <c r="I1315" s="126">
        <v>300</v>
      </c>
      <c r="J1315" s="126">
        <v>0</v>
      </c>
      <c r="K1315" s="125" t="s">
        <v>8128</v>
      </c>
      <c r="L1315" s="125" t="s">
        <v>7743</v>
      </c>
      <c r="M1315" s="152">
        <v>0.02</v>
      </c>
      <c r="N1315" s="127" t="s">
        <v>44</v>
      </c>
      <c r="O1315" s="154">
        <v>41001</v>
      </c>
      <c r="P1315" s="152">
        <v>7.0590782560000009E-2</v>
      </c>
      <c r="Q1315" s="152">
        <v>0.11691967866000001</v>
      </c>
      <c r="R1315" s="152">
        <v>0.13725945674000001</v>
      </c>
      <c r="S1315" s="152">
        <v>0.47554020993000001</v>
      </c>
      <c r="T1315" s="152">
        <v>0.45528247338</v>
      </c>
      <c r="U1315" s="152">
        <v>6.6855043309999997</v>
      </c>
      <c r="V1315" s="152">
        <v>2.8661082308000001</v>
      </c>
      <c r="W1315" s="152">
        <v>1.1974740686000001</v>
      </c>
      <c r="X1315" s="152">
        <v>1.8877933968</v>
      </c>
      <c r="Y1315" s="152">
        <v>1.0854923626999999</v>
      </c>
      <c r="Z1315" s="152">
        <v>0.17682502353000001</v>
      </c>
      <c r="AA1315" s="152">
        <v>0.21562017369</v>
      </c>
      <c r="AB1315" s="175">
        <v>0.20632234352000001</v>
      </c>
      <c r="AC1315" s="174">
        <v>0.13395213871</v>
      </c>
      <c r="AD1315" s="152">
        <v>-0.13579190211</v>
      </c>
      <c r="AE1315" s="152">
        <v>-0.50630438016000001</v>
      </c>
      <c r="AF1315" s="178">
        <v>45.23519649</v>
      </c>
      <c r="AG1315" s="177">
        <v>47048.609170000003</v>
      </c>
      <c r="AH1315" s="177">
        <v>-10143.1227</v>
      </c>
      <c r="AI1315" s="127">
        <v>0</v>
      </c>
      <c r="AJ1315" s="127">
        <v>0</v>
      </c>
      <c r="AK1315" s="127">
        <v>0</v>
      </c>
    </row>
    <row r="1316" spans="1:37" ht="14.65" customHeight="1" x14ac:dyDescent="0.25">
      <c r="A1316" s="39"/>
      <c r="B1316" s="128">
        <v>55432303000175</v>
      </c>
      <c r="C1316" s="124" t="s">
        <v>9103</v>
      </c>
      <c r="D1316" s="121"/>
      <c r="E1316" s="125" t="s">
        <v>7985</v>
      </c>
      <c r="F1316" s="125" t="s">
        <v>160</v>
      </c>
      <c r="G1316" s="125" t="s">
        <v>3305</v>
      </c>
      <c r="H1316" s="126" t="s">
        <v>44</v>
      </c>
      <c r="I1316" s="126" t="s">
        <v>44</v>
      </c>
      <c r="J1316" s="126" t="s">
        <v>44</v>
      </c>
      <c r="K1316" s="125" t="s">
        <v>211</v>
      </c>
      <c r="L1316" s="125" t="s">
        <v>3251</v>
      </c>
      <c r="M1316" s="152">
        <v>7.4999999999999997E-3</v>
      </c>
      <c r="N1316" s="127" t="s">
        <v>44</v>
      </c>
      <c r="O1316" s="154">
        <v>45470</v>
      </c>
      <c r="P1316" s="152">
        <v>2.8799438842000004E-3</v>
      </c>
      <c r="Q1316" s="152">
        <v>1.5468500284999999E-2</v>
      </c>
      <c r="R1316" s="152" t="s">
        <v>44</v>
      </c>
      <c r="S1316" s="152" t="s">
        <v>44</v>
      </c>
      <c r="T1316" s="152" t="s">
        <v>44</v>
      </c>
      <c r="U1316" s="152">
        <v>0.27275341925000002</v>
      </c>
      <c r="V1316" s="152">
        <v>0.37918677584999999</v>
      </c>
      <c r="W1316" s="152" t="s">
        <v>44</v>
      </c>
      <c r="X1316" s="152" t="s">
        <v>44</v>
      </c>
      <c r="Y1316" s="152" t="s">
        <v>44</v>
      </c>
      <c r="Z1316" s="152" t="s">
        <v>44</v>
      </c>
      <c r="AA1316" s="152">
        <v>3.1019905713999998E-2</v>
      </c>
      <c r="AB1316" s="175" t="s">
        <v>44</v>
      </c>
      <c r="AC1316" s="174">
        <v>-2.7023666547</v>
      </c>
      <c r="AD1316" s="152">
        <v>-1.6847628354999998E-2</v>
      </c>
      <c r="AE1316" s="152">
        <v>-1.6847628354999998E-2</v>
      </c>
      <c r="AF1316" s="178">
        <v>101.95729</v>
      </c>
      <c r="AG1316" s="177">
        <v>66870.625669999994</v>
      </c>
      <c r="AH1316" s="177">
        <v>567.23105999999996</v>
      </c>
      <c r="AI1316" s="127">
        <v>0.87544657020000005</v>
      </c>
      <c r="AJ1316" s="127">
        <v>0</v>
      </c>
      <c r="AK1316" s="127">
        <v>0</v>
      </c>
    </row>
    <row r="1317" spans="1:37" ht="14.65" customHeight="1" x14ac:dyDescent="0.25">
      <c r="A1317" s="39"/>
      <c r="B1317" s="128">
        <v>55204781000128</v>
      </c>
      <c r="C1317" s="124" t="s">
        <v>9104</v>
      </c>
      <c r="D1317" s="121"/>
      <c r="E1317" s="125" t="s">
        <v>9105</v>
      </c>
      <c r="F1317" s="125" t="s">
        <v>160</v>
      </c>
      <c r="G1317" s="125" t="s">
        <v>3305</v>
      </c>
      <c r="H1317" s="126" t="s">
        <v>44</v>
      </c>
      <c r="I1317" s="126" t="s">
        <v>44</v>
      </c>
      <c r="J1317" s="126" t="s">
        <v>44</v>
      </c>
      <c r="K1317" s="125" t="s">
        <v>211</v>
      </c>
      <c r="L1317" s="125" t="s">
        <v>3251</v>
      </c>
      <c r="M1317" s="152">
        <v>1.2150000000000001E-2</v>
      </c>
      <c r="N1317" s="127" t="s">
        <v>44</v>
      </c>
      <c r="O1317" s="154">
        <v>45470</v>
      </c>
      <c r="P1317" s="152">
        <v>-1.2066309988999999E-2</v>
      </c>
      <c r="Q1317" s="152">
        <v>3.9011619847000001E-3</v>
      </c>
      <c r="R1317" s="152" t="s">
        <v>44</v>
      </c>
      <c r="S1317" s="152" t="s">
        <v>44</v>
      </c>
      <c r="T1317" s="152" t="s">
        <v>44</v>
      </c>
      <c r="U1317" s="152">
        <v>-1.1427748038000001</v>
      </c>
      <c r="V1317" s="152">
        <v>9.5631057164000013E-2</v>
      </c>
      <c r="W1317" s="152" t="s">
        <v>44</v>
      </c>
      <c r="X1317" s="152" t="s">
        <v>44</v>
      </c>
      <c r="Y1317" s="152" t="s">
        <v>44</v>
      </c>
      <c r="Z1317" s="152" t="s">
        <v>44</v>
      </c>
      <c r="AA1317" s="152">
        <v>3.9701713388E-2</v>
      </c>
      <c r="AB1317" s="175" t="s">
        <v>44</v>
      </c>
      <c r="AC1317" s="174">
        <v>-3.1628032214999999</v>
      </c>
      <c r="AD1317" s="152">
        <v>-5.622472907E-2</v>
      </c>
      <c r="AE1317" s="152">
        <v>-5.622472907E-2</v>
      </c>
      <c r="AF1317" s="178">
        <v>10.2050126</v>
      </c>
      <c r="AG1317" s="177">
        <v>294471.31157999998</v>
      </c>
      <c r="AH1317" s="177">
        <v>4059.4789799999999</v>
      </c>
      <c r="AI1317" s="127">
        <v>1.1285768789999999</v>
      </c>
      <c r="AJ1317" s="127">
        <v>4.0745355343999999E-2</v>
      </c>
      <c r="AK1317" s="127">
        <v>0</v>
      </c>
    </row>
    <row r="1318" spans="1:37" ht="14.65" customHeight="1" x14ac:dyDescent="0.25">
      <c r="A1318" s="39"/>
      <c r="B1318" s="128">
        <v>58171813000124</v>
      </c>
      <c r="C1318" s="124" t="s">
        <v>9106</v>
      </c>
      <c r="D1318" s="121"/>
      <c r="E1318" s="125" t="s">
        <v>9069</v>
      </c>
      <c r="F1318" s="125" t="s">
        <v>160</v>
      </c>
      <c r="G1318" s="125" t="s">
        <v>3305</v>
      </c>
      <c r="H1318" s="126" t="s">
        <v>44</v>
      </c>
      <c r="I1318" s="126" t="s">
        <v>44</v>
      </c>
      <c r="J1318" s="126" t="s">
        <v>44</v>
      </c>
      <c r="K1318" s="125" t="s">
        <v>44</v>
      </c>
      <c r="L1318" s="125" t="s">
        <v>44</v>
      </c>
      <c r="M1318" s="152">
        <v>0.01</v>
      </c>
      <c r="N1318" s="127" t="s">
        <v>44</v>
      </c>
      <c r="O1318" s="154">
        <v>45694</v>
      </c>
      <c r="P1318" s="152">
        <v>-9.4219411212000011E-3</v>
      </c>
      <c r="Q1318" s="152" t="s">
        <v>44</v>
      </c>
      <c r="R1318" s="152" t="s">
        <v>44</v>
      </c>
      <c r="S1318" s="152" t="s">
        <v>44</v>
      </c>
      <c r="T1318" s="152" t="s">
        <v>44</v>
      </c>
      <c r="U1318" s="152">
        <v>-0.89233219817999998</v>
      </c>
      <c r="V1318" s="152" t="s">
        <v>44</v>
      </c>
      <c r="W1318" s="152" t="s">
        <v>44</v>
      </c>
      <c r="X1318" s="152" t="s">
        <v>44</v>
      </c>
      <c r="Y1318" s="152" t="s">
        <v>44</v>
      </c>
      <c r="Z1318" s="152" t="s">
        <v>44</v>
      </c>
      <c r="AA1318" s="152">
        <v>0.10056660452999999</v>
      </c>
      <c r="AB1318" s="175" t="s">
        <v>44</v>
      </c>
      <c r="AC1318" s="174">
        <v>-0.41748347613999998</v>
      </c>
      <c r="AD1318" s="152">
        <v>-3.0117847700999997E-2</v>
      </c>
      <c r="AE1318" s="152">
        <v>-3.0117847700999997E-2</v>
      </c>
      <c r="AF1318" s="178">
        <v>10.177214219</v>
      </c>
      <c r="AG1318" s="177">
        <v>47352.949410000001</v>
      </c>
      <c r="AH1318" s="177">
        <v>46528.4</v>
      </c>
      <c r="AI1318" s="127" t="s">
        <v>44</v>
      </c>
      <c r="AJ1318" s="127" t="s">
        <v>44</v>
      </c>
      <c r="AK1318" s="127" t="s">
        <v>44</v>
      </c>
    </row>
    <row r="1319" spans="1:37" ht="14.65" customHeight="1" x14ac:dyDescent="0.25">
      <c r="A1319" s="39"/>
      <c r="B1319" s="128">
        <v>25213405000139</v>
      </c>
      <c r="C1319" s="124" t="s">
        <v>9107</v>
      </c>
      <c r="D1319" s="121" t="s">
        <v>3266</v>
      </c>
      <c r="E1319" s="125" t="s">
        <v>9108</v>
      </c>
      <c r="F1319" s="125" t="s">
        <v>160</v>
      </c>
      <c r="G1319" s="125" t="s">
        <v>3305</v>
      </c>
      <c r="H1319" s="126">
        <v>5000</v>
      </c>
      <c r="I1319" s="126">
        <v>2500</v>
      </c>
      <c r="J1319" s="126">
        <v>5000</v>
      </c>
      <c r="K1319" s="125" t="s">
        <v>7732</v>
      </c>
      <c r="L1319" s="125" t="s">
        <v>210</v>
      </c>
      <c r="M1319" s="152">
        <v>1.1000000000000001E-2</v>
      </c>
      <c r="N1319" s="127" t="s">
        <v>44</v>
      </c>
      <c r="O1319" s="154">
        <v>42619</v>
      </c>
      <c r="P1319" s="152">
        <v>1.6453662258000001E-2</v>
      </c>
      <c r="Q1319" s="152">
        <v>5.0912807786999997E-2</v>
      </c>
      <c r="R1319" s="152">
        <v>0.10612162421</v>
      </c>
      <c r="S1319" s="152">
        <v>0.32083627746999999</v>
      </c>
      <c r="T1319" s="152">
        <v>0.33795478670999995</v>
      </c>
      <c r="U1319" s="152">
        <v>1.5582916961000002</v>
      </c>
      <c r="V1319" s="152">
        <v>1.2480501068000001</v>
      </c>
      <c r="W1319" s="152">
        <v>0.92582249804000005</v>
      </c>
      <c r="X1319" s="152">
        <v>1.2736517193999999</v>
      </c>
      <c r="Y1319" s="152">
        <v>0.80575765895000007</v>
      </c>
      <c r="Z1319" s="152">
        <v>2.3455655400999999E-2</v>
      </c>
      <c r="AA1319" s="152">
        <v>3.1690398409000002E-2</v>
      </c>
      <c r="AB1319" s="175">
        <v>-0.31520337379000002</v>
      </c>
      <c r="AC1319" s="174">
        <v>0.47658343318000002</v>
      </c>
      <c r="AD1319" s="152">
        <v>-1.4277549596000002E-2</v>
      </c>
      <c r="AE1319" s="152">
        <v>-6.2322524160999995E-2</v>
      </c>
      <c r="AF1319" s="178">
        <v>2.3006666</v>
      </c>
      <c r="AG1319" s="177">
        <v>419357.07024999999</v>
      </c>
      <c r="AH1319" s="177">
        <v>-22592.187419999998</v>
      </c>
      <c r="AI1319" s="127">
        <v>1.0122825849000001</v>
      </c>
      <c r="AJ1319" s="127">
        <v>0</v>
      </c>
      <c r="AK1319" s="127">
        <v>0</v>
      </c>
    </row>
    <row r="1320" spans="1:37" ht="14.65" customHeight="1" x14ac:dyDescent="0.25">
      <c r="A1320" s="39"/>
      <c r="B1320" s="128">
        <v>24669263000156</v>
      </c>
      <c r="C1320" s="124" t="s">
        <v>9109</v>
      </c>
      <c r="D1320" s="121" t="s">
        <v>3266</v>
      </c>
      <c r="E1320" s="125" t="s">
        <v>9108</v>
      </c>
      <c r="F1320" s="125" t="s">
        <v>160</v>
      </c>
      <c r="G1320" s="125" t="s">
        <v>3305</v>
      </c>
      <c r="H1320" s="126">
        <v>5000</v>
      </c>
      <c r="I1320" s="126">
        <v>2500</v>
      </c>
      <c r="J1320" s="126">
        <v>5000</v>
      </c>
      <c r="K1320" s="125" t="s">
        <v>7732</v>
      </c>
      <c r="L1320" s="125" t="s">
        <v>210</v>
      </c>
      <c r="M1320" s="152">
        <v>1.1000000000000001E-2</v>
      </c>
      <c r="N1320" s="127" t="s">
        <v>9110</v>
      </c>
      <c r="O1320" s="154">
        <v>42619</v>
      </c>
      <c r="P1320" s="152">
        <v>1.6471488598E-2</v>
      </c>
      <c r="Q1320" s="152">
        <v>5.0786131318E-2</v>
      </c>
      <c r="R1320" s="152">
        <v>0.10581457845999999</v>
      </c>
      <c r="S1320" s="152">
        <v>0.32136855373000001</v>
      </c>
      <c r="T1320" s="152">
        <v>0.33842601969000002</v>
      </c>
      <c r="U1320" s="152">
        <v>1.5599799912000001</v>
      </c>
      <c r="V1320" s="152">
        <v>1.2449448257</v>
      </c>
      <c r="W1320" s="152">
        <v>0.92314378046000001</v>
      </c>
      <c r="X1320" s="152">
        <v>1.2757647428999999</v>
      </c>
      <c r="Y1320" s="152">
        <v>0.80688118079999993</v>
      </c>
      <c r="Z1320" s="152">
        <v>2.3541065558E-2</v>
      </c>
      <c r="AA1320" s="152">
        <v>3.1774422572E-2</v>
      </c>
      <c r="AB1320" s="175">
        <v>-0.32573642002999997</v>
      </c>
      <c r="AC1320" s="174">
        <v>0.48165253239</v>
      </c>
      <c r="AD1320" s="152">
        <v>-1.4530081982000001E-2</v>
      </c>
      <c r="AE1320" s="152">
        <v>-6.2308501854999997E-2</v>
      </c>
      <c r="AF1320" s="178">
        <v>2.3045578</v>
      </c>
      <c r="AG1320" s="177">
        <v>46437.95637</v>
      </c>
      <c r="AH1320" s="177">
        <v>1174.52935</v>
      </c>
      <c r="AI1320" s="127">
        <v>1.0140263539999999</v>
      </c>
      <c r="AJ1320" s="127">
        <v>0</v>
      </c>
      <c r="AK1320" s="127">
        <v>0</v>
      </c>
    </row>
    <row r="1321" spans="1:37" ht="14.65" customHeight="1" x14ac:dyDescent="0.25">
      <c r="A1321" s="39"/>
      <c r="B1321" s="128">
        <v>47293973000120</v>
      </c>
      <c r="C1321" s="124" t="s">
        <v>9111</v>
      </c>
      <c r="D1321" s="121"/>
      <c r="E1321" s="125" t="s">
        <v>9112</v>
      </c>
      <c r="F1321" s="125" t="s">
        <v>160</v>
      </c>
      <c r="G1321" s="125" t="s">
        <v>3324</v>
      </c>
      <c r="H1321" s="126" t="s">
        <v>44</v>
      </c>
      <c r="I1321" s="126" t="s">
        <v>44</v>
      </c>
      <c r="J1321" s="126" t="s">
        <v>44</v>
      </c>
      <c r="K1321" s="125" t="s">
        <v>211</v>
      </c>
      <c r="L1321" s="125" t="s">
        <v>3251</v>
      </c>
      <c r="M1321" s="152">
        <v>1.2500000000000001E-2</v>
      </c>
      <c r="N1321" s="127" t="s">
        <v>44</v>
      </c>
      <c r="O1321" s="154">
        <v>44917</v>
      </c>
      <c r="P1321" s="152">
        <v>9.1186902009000002E-3</v>
      </c>
      <c r="Q1321" s="152">
        <v>3.5139393801999999E-2</v>
      </c>
      <c r="R1321" s="152">
        <v>-7.9539727495999996E-2</v>
      </c>
      <c r="S1321" s="152">
        <v>-0.23062881512</v>
      </c>
      <c r="T1321" s="152" t="s">
        <v>44</v>
      </c>
      <c r="U1321" s="152">
        <v>0.86361194225999993</v>
      </c>
      <c r="V1321" s="152">
        <v>0.86138883505999997</v>
      </c>
      <c r="W1321" s="152">
        <v>-0.69391766051999992</v>
      </c>
      <c r="X1321" s="152">
        <v>-0.9155472980099999</v>
      </c>
      <c r="Y1321" s="152" t="s">
        <v>44</v>
      </c>
      <c r="Z1321" s="152" t="s">
        <v>44</v>
      </c>
      <c r="AA1321" s="152" t="s">
        <v>44</v>
      </c>
      <c r="AB1321" s="175" t="s">
        <v>44</v>
      </c>
      <c r="AC1321" s="174" t="s">
        <v>44</v>
      </c>
      <c r="AD1321" s="152">
        <v>-0.13124018091</v>
      </c>
      <c r="AE1321" s="152">
        <v>-0.28613136318999999</v>
      </c>
      <c r="AF1321" s="178">
        <v>0.78753550000000005</v>
      </c>
      <c r="AG1321" s="177">
        <v>22830.692019999999</v>
      </c>
      <c r="AH1321" s="177">
        <v>0</v>
      </c>
      <c r="AI1321" s="127">
        <v>0</v>
      </c>
      <c r="AJ1321" s="127">
        <v>0</v>
      </c>
      <c r="AK1321" s="127">
        <v>0</v>
      </c>
    </row>
    <row r="1322" spans="1:37" ht="14.65" customHeight="1" x14ac:dyDescent="0.25">
      <c r="A1322" s="39"/>
      <c r="B1322" s="128">
        <v>817677000117</v>
      </c>
      <c r="C1322" s="124" t="s">
        <v>9113</v>
      </c>
      <c r="D1322" s="121"/>
      <c r="E1322" s="125" t="s">
        <v>9114</v>
      </c>
      <c r="F1322" s="125" t="s">
        <v>160</v>
      </c>
      <c r="G1322" s="125" t="s">
        <v>3328</v>
      </c>
      <c r="H1322" s="126">
        <v>500</v>
      </c>
      <c r="I1322" s="126">
        <v>100</v>
      </c>
      <c r="J1322" s="126">
        <v>500</v>
      </c>
      <c r="K1322" s="125" t="s">
        <v>211</v>
      </c>
      <c r="L1322" s="125" t="s">
        <v>212</v>
      </c>
      <c r="M1322" s="152">
        <v>4.5000000000000005E-3</v>
      </c>
      <c r="N1322" s="127" t="s">
        <v>44</v>
      </c>
      <c r="O1322" s="154">
        <v>34974</v>
      </c>
      <c r="P1322" s="152">
        <v>1.2152289970000001E-2</v>
      </c>
      <c r="Q1322" s="152">
        <v>4.5729946976000004E-2</v>
      </c>
      <c r="R1322" s="152">
        <v>0.11971632121</v>
      </c>
      <c r="S1322" s="152">
        <v>0.28445994264000002</v>
      </c>
      <c r="T1322" s="152">
        <v>0.40575644506999997</v>
      </c>
      <c r="U1322" s="152">
        <v>1.1509177867</v>
      </c>
      <c r="V1322" s="152">
        <v>1.1210001508</v>
      </c>
      <c r="W1322" s="152">
        <v>1.0444248699000001</v>
      </c>
      <c r="X1322" s="152">
        <v>1.1292454143000001</v>
      </c>
      <c r="Y1322" s="152">
        <v>0.96741154777000005</v>
      </c>
      <c r="Z1322" s="152">
        <v>1.1500870864999999E-2</v>
      </c>
      <c r="AA1322" s="152">
        <v>6.7893565639999993E-3</v>
      </c>
      <c r="AB1322" s="175">
        <v>0.40496893369999998</v>
      </c>
      <c r="AC1322" s="174">
        <v>0.63145627101000001</v>
      </c>
      <c r="AD1322" s="152">
        <v>-3.3177123297999998E-3</v>
      </c>
      <c r="AE1322" s="152">
        <v>-3.6183101742999997E-2</v>
      </c>
      <c r="AF1322" s="178">
        <v>55540.554601000003</v>
      </c>
      <c r="AG1322" s="177">
        <v>224142.68101999999</v>
      </c>
      <c r="AH1322" s="177">
        <v>-38232.770519999998</v>
      </c>
      <c r="AI1322" s="127">
        <v>0.35502827052999997</v>
      </c>
      <c r="AJ1322" s="127">
        <v>0.31961637162000001</v>
      </c>
      <c r="AK1322" s="127">
        <v>0</v>
      </c>
    </row>
    <row r="1323" spans="1:37" ht="14.65" customHeight="1" x14ac:dyDescent="0.25">
      <c r="A1323" s="39"/>
      <c r="B1323" s="128">
        <v>49983964000196</v>
      </c>
      <c r="C1323" s="124" t="s">
        <v>9115</v>
      </c>
      <c r="D1323" s="121"/>
      <c r="E1323" s="125" t="s">
        <v>9114</v>
      </c>
      <c r="F1323" s="125" t="s">
        <v>160</v>
      </c>
      <c r="G1323" s="125" t="s">
        <v>3328</v>
      </c>
      <c r="H1323" s="126">
        <v>500</v>
      </c>
      <c r="I1323" s="126">
        <v>100</v>
      </c>
      <c r="J1323" s="126">
        <v>500</v>
      </c>
      <c r="K1323" s="125" t="s">
        <v>211</v>
      </c>
      <c r="L1323" s="125" t="s">
        <v>211</v>
      </c>
      <c r="M1323" s="152">
        <v>3.4999999999999996E-3</v>
      </c>
      <c r="N1323" s="127" t="s">
        <v>44</v>
      </c>
      <c r="O1323" s="154">
        <v>45124</v>
      </c>
      <c r="P1323" s="152">
        <v>1.0683740868000001E-2</v>
      </c>
      <c r="Q1323" s="152">
        <v>4.1245973689000001E-2</v>
      </c>
      <c r="R1323" s="152">
        <v>0.11886291848000001</v>
      </c>
      <c r="S1323" s="152" t="s">
        <v>44</v>
      </c>
      <c r="T1323" s="152" t="s">
        <v>44</v>
      </c>
      <c r="U1323" s="152">
        <v>1.0118345944</v>
      </c>
      <c r="V1323" s="152">
        <v>1.0110823603000001</v>
      </c>
      <c r="W1323" s="152">
        <v>1.0369796440999999</v>
      </c>
      <c r="X1323" s="152" t="s">
        <v>44</v>
      </c>
      <c r="Y1323" s="152" t="s">
        <v>44</v>
      </c>
      <c r="Z1323" s="152">
        <v>1.1330261978E-3</v>
      </c>
      <c r="AA1323" s="152">
        <v>1.5615857507000001E-3</v>
      </c>
      <c r="AB1323" s="175">
        <v>3.9602688411</v>
      </c>
      <c r="AC1323" s="174">
        <v>5.4857949378999997</v>
      </c>
      <c r="AD1323" s="152">
        <v>-6.0409408346000003E-5</v>
      </c>
      <c r="AE1323" s="152">
        <v>-6.0409408346000003E-5</v>
      </c>
      <c r="AF1323" s="178">
        <v>1235.1982602</v>
      </c>
      <c r="AG1323" s="177">
        <v>620242.84204999998</v>
      </c>
      <c r="AH1323" s="177">
        <v>322515.40211999998</v>
      </c>
      <c r="AI1323" s="127">
        <v>0</v>
      </c>
      <c r="AJ1323" s="127">
        <v>0.77170599159000008</v>
      </c>
      <c r="AK1323" s="127">
        <v>0</v>
      </c>
    </row>
    <row r="1324" spans="1:37" ht="14.65" customHeight="1" x14ac:dyDescent="0.25">
      <c r="A1324" s="39"/>
      <c r="B1324" s="128">
        <v>5090727000120</v>
      </c>
      <c r="C1324" s="124" t="s">
        <v>9116</v>
      </c>
      <c r="D1324" s="121"/>
      <c r="E1324" s="125" t="s">
        <v>9114</v>
      </c>
      <c r="F1324" s="125" t="s">
        <v>160</v>
      </c>
      <c r="G1324" s="125" t="s">
        <v>3328</v>
      </c>
      <c r="H1324" s="126">
        <v>500</v>
      </c>
      <c r="I1324" s="126">
        <v>100</v>
      </c>
      <c r="J1324" s="126">
        <v>500</v>
      </c>
      <c r="K1324" s="125" t="s">
        <v>211</v>
      </c>
      <c r="L1324" s="125" t="s">
        <v>211</v>
      </c>
      <c r="M1324" s="152">
        <v>1.5E-3</v>
      </c>
      <c r="N1324" s="127" t="s">
        <v>44</v>
      </c>
      <c r="O1324" s="154">
        <v>38294</v>
      </c>
      <c r="P1324" s="152">
        <v>1.0596941903999998E-2</v>
      </c>
      <c r="Q1324" s="152">
        <v>4.2916791297000004E-2</v>
      </c>
      <c r="R1324" s="152">
        <v>0.11789835086</v>
      </c>
      <c r="S1324" s="152">
        <v>0.26555224751000001</v>
      </c>
      <c r="T1324" s="152">
        <v>0.43063644942000001</v>
      </c>
      <c r="U1324" s="152">
        <v>1.0036140473000001</v>
      </c>
      <c r="V1324" s="152">
        <v>1.0520399147000001</v>
      </c>
      <c r="W1324" s="152">
        <v>1.0285645976</v>
      </c>
      <c r="X1324" s="152">
        <v>1.0541858898000001</v>
      </c>
      <c r="Y1324" s="152">
        <v>1.0267308851999999</v>
      </c>
      <c r="Z1324" s="152">
        <v>2.2105352704999998E-2</v>
      </c>
      <c r="AA1324" s="152">
        <v>5.7703044129000002E-3</v>
      </c>
      <c r="AB1324" s="175">
        <v>0.14453866881999999</v>
      </c>
      <c r="AC1324" s="174">
        <v>0.55792661311000002</v>
      </c>
      <c r="AD1324" s="152">
        <v>-1.5008593088999999E-2</v>
      </c>
      <c r="AE1324" s="152">
        <v>-1.5008593088999999E-2</v>
      </c>
      <c r="AF1324" s="178">
        <v>8302.7870929000001</v>
      </c>
      <c r="AG1324" s="177">
        <v>645451.86641000002</v>
      </c>
      <c r="AH1324" s="177">
        <v>-67600.749349999998</v>
      </c>
      <c r="AI1324" s="127">
        <v>0.19140521203999999</v>
      </c>
      <c r="AJ1324" s="127">
        <v>0.23174277560000001</v>
      </c>
      <c r="AK1324" s="127">
        <v>0</v>
      </c>
    </row>
    <row r="1325" spans="1:37" ht="14.65" customHeight="1" x14ac:dyDescent="0.25">
      <c r="A1325" s="39"/>
      <c r="B1325" s="128">
        <v>9087483000188</v>
      </c>
      <c r="C1325" s="124" t="s">
        <v>9117</v>
      </c>
      <c r="D1325" s="121" t="s">
        <v>3266</v>
      </c>
      <c r="E1325" s="125" t="s">
        <v>9114</v>
      </c>
      <c r="F1325" s="125" t="s">
        <v>112</v>
      </c>
      <c r="G1325" s="125" t="s">
        <v>164</v>
      </c>
      <c r="H1325" s="126">
        <v>500</v>
      </c>
      <c r="I1325" s="126">
        <v>100</v>
      </c>
      <c r="J1325" s="126">
        <v>1000</v>
      </c>
      <c r="K1325" s="125" t="s">
        <v>212</v>
      </c>
      <c r="L1325" s="125" t="s">
        <v>219</v>
      </c>
      <c r="M1325" s="152">
        <v>0.02</v>
      </c>
      <c r="N1325" s="127" t="s">
        <v>44</v>
      </c>
      <c r="O1325" s="154">
        <v>40361</v>
      </c>
      <c r="P1325" s="152">
        <v>5.7096482822E-2</v>
      </c>
      <c r="Q1325" s="152">
        <v>0.14170635797</v>
      </c>
      <c r="R1325" s="152">
        <v>0.10645977967</v>
      </c>
      <c r="S1325" s="152">
        <v>0.27878307848</v>
      </c>
      <c r="T1325" s="152">
        <v>0.25222116553000001</v>
      </c>
      <c r="U1325" s="152">
        <v>5.4074876259</v>
      </c>
      <c r="V1325" s="152">
        <v>3.4737160038000003</v>
      </c>
      <c r="W1325" s="152">
        <v>0.92877262186999998</v>
      </c>
      <c r="X1325" s="152">
        <v>1.1067094720999999</v>
      </c>
      <c r="Y1325" s="152">
        <v>0.60135007364000004</v>
      </c>
      <c r="Z1325" s="152">
        <v>0.14097901882</v>
      </c>
      <c r="AA1325" s="152">
        <v>0.20349856481</v>
      </c>
      <c r="AB1325" s="175">
        <v>1.8123072699000001E-2</v>
      </c>
      <c r="AC1325" s="174">
        <v>2.8879701510000001E-2</v>
      </c>
      <c r="AD1325" s="152">
        <v>-0.13052584487000002</v>
      </c>
      <c r="AE1325" s="152">
        <v>-0.50629301533000004</v>
      </c>
      <c r="AF1325" s="178">
        <v>3.1044003999999998</v>
      </c>
      <c r="AG1325" s="177">
        <v>17143.21139</v>
      </c>
      <c r="AH1325" s="177">
        <v>-2163.3074700000002</v>
      </c>
      <c r="AI1325" s="127">
        <v>0</v>
      </c>
      <c r="AJ1325" s="127">
        <v>0</v>
      </c>
      <c r="AK1325" s="127">
        <v>0</v>
      </c>
    </row>
    <row r="1326" spans="1:37" ht="14.65" customHeight="1" x14ac:dyDescent="0.25">
      <c r="A1326" s="39"/>
      <c r="B1326" s="128">
        <v>19831126000136</v>
      </c>
      <c r="C1326" s="124" t="s">
        <v>9118</v>
      </c>
      <c r="D1326" s="121" t="s">
        <v>3266</v>
      </c>
      <c r="E1326" s="125" t="s">
        <v>9114</v>
      </c>
      <c r="F1326" s="125" t="s">
        <v>112</v>
      </c>
      <c r="G1326" s="125" t="s">
        <v>113</v>
      </c>
      <c r="H1326" s="126">
        <v>500</v>
      </c>
      <c r="I1326" s="126">
        <v>100</v>
      </c>
      <c r="J1326" s="126">
        <v>500</v>
      </c>
      <c r="K1326" s="125" t="s">
        <v>212</v>
      </c>
      <c r="L1326" s="125" t="s">
        <v>220</v>
      </c>
      <c r="M1326" s="152">
        <v>1.4999999999999999E-2</v>
      </c>
      <c r="N1326" s="127" t="s">
        <v>44</v>
      </c>
      <c r="O1326" s="154">
        <v>41765</v>
      </c>
      <c r="P1326" s="152">
        <v>3.9607313029000005E-3</v>
      </c>
      <c r="Q1326" s="152">
        <v>-0.13908308668</v>
      </c>
      <c r="R1326" s="152">
        <v>0.21147616520000001</v>
      </c>
      <c r="S1326" s="152">
        <v>0.64597427254999995</v>
      </c>
      <c r="T1326" s="152">
        <v>0.69431771108000007</v>
      </c>
      <c r="U1326" s="152">
        <v>0.37511251922</v>
      </c>
      <c r="V1326" s="152">
        <v>-3.4094104951000004</v>
      </c>
      <c r="W1326" s="152">
        <v>1.8449528359</v>
      </c>
      <c r="X1326" s="152">
        <v>2.5643803422000002</v>
      </c>
      <c r="Y1326" s="152">
        <v>1.6554043186999998</v>
      </c>
      <c r="Z1326" s="152">
        <v>0.21340454266999997</v>
      </c>
      <c r="AA1326" s="152">
        <v>0.20006434076000001</v>
      </c>
      <c r="AB1326" s="175">
        <v>0.52507141740999996</v>
      </c>
      <c r="AC1326" s="174">
        <v>0.68169375644999997</v>
      </c>
      <c r="AD1326" s="152">
        <v>-0.22804254060000001</v>
      </c>
      <c r="AE1326" s="152">
        <v>-0.44753546235000002</v>
      </c>
      <c r="AF1326" s="178">
        <v>8822.1216789999999</v>
      </c>
      <c r="AG1326" s="177">
        <v>1615459.6773999999</v>
      </c>
      <c r="AH1326" s="177">
        <v>-164210.87758999999</v>
      </c>
      <c r="AI1326" s="127">
        <v>0</v>
      </c>
      <c r="AJ1326" s="127">
        <v>0</v>
      </c>
      <c r="AK1326" s="127">
        <v>0</v>
      </c>
    </row>
    <row r="1327" spans="1:37" ht="14.65" customHeight="1" x14ac:dyDescent="0.25">
      <c r="A1327" s="39"/>
      <c r="B1327" s="128">
        <v>29983516000185</v>
      </c>
      <c r="C1327" s="124" t="s">
        <v>9119</v>
      </c>
      <c r="D1327" s="121"/>
      <c r="E1327" s="125" t="s">
        <v>9114</v>
      </c>
      <c r="F1327" s="125" t="s">
        <v>160</v>
      </c>
      <c r="G1327" s="125" t="s">
        <v>3305</v>
      </c>
      <c r="H1327" s="126">
        <v>500</v>
      </c>
      <c r="I1327" s="126">
        <v>100</v>
      </c>
      <c r="J1327" s="126">
        <v>500</v>
      </c>
      <c r="K1327" s="125" t="s">
        <v>210</v>
      </c>
      <c r="L1327" s="125" t="s">
        <v>3312</v>
      </c>
      <c r="M1327" s="152">
        <v>1.2E-2</v>
      </c>
      <c r="N1327" s="127" t="s">
        <v>44</v>
      </c>
      <c r="O1327" s="154">
        <v>43895</v>
      </c>
      <c r="P1327" s="152">
        <v>2.3218517781000002E-2</v>
      </c>
      <c r="Q1327" s="152">
        <v>6.4162663366000003E-2</v>
      </c>
      <c r="R1327" s="152">
        <v>7.9109544404000004E-2</v>
      </c>
      <c r="S1327" s="152">
        <v>0.25238701220999998</v>
      </c>
      <c r="T1327" s="152">
        <v>0.24516192574000001</v>
      </c>
      <c r="U1327" s="152">
        <v>2.1989769139000002</v>
      </c>
      <c r="V1327" s="152">
        <v>1.5728501796000001</v>
      </c>
      <c r="W1327" s="152">
        <v>0.69016467249000002</v>
      </c>
      <c r="X1327" s="152">
        <v>1.0019227084</v>
      </c>
      <c r="Y1327" s="152">
        <v>0.58451931180999994</v>
      </c>
      <c r="Z1327" s="152">
        <v>4.5006154926999997E-2</v>
      </c>
      <c r="AA1327" s="152">
        <v>4.2610311386999999E-2</v>
      </c>
      <c r="AB1327" s="175">
        <v>-0.68945408159999999</v>
      </c>
      <c r="AC1327" s="174">
        <v>-0.31394035661000003</v>
      </c>
      <c r="AD1327" s="152">
        <v>-4.4819283688000006E-2</v>
      </c>
      <c r="AE1327" s="152">
        <v>-6.0352927635000005E-2</v>
      </c>
      <c r="AF1327" s="178">
        <v>1450.6975806</v>
      </c>
      <c r="AG1327" s="177">
        <v>62469.205300000001</v>
      </c>
      <c r="AH1327" s="177">
        <v>278.41921000000002</v>
      </c>
      <c r="AI1327" s="127">
        <v>0.97723667985000007</v>
      </c>
      <c r="AJ1327" s="127">
        <v>0</v>
      </c>
      <c r="AK1327" s="127">
        <v>0</v>
      </c>
    </row>
    <row r="1328" spans="1:37" ht="14.65" customHeight="1" x14ac:dyDescent="0.25">
      <c r="A1328" s="39"/>
      <c r="B1328" s="128">
        <v>819889000133</v>
      </c>
      <c r="C1328" s="124" t="s">
        <v>9120</v>
      </c>
      <c r="D1328" s="121"/>
      <c r="E1328" s="125" t="s">
        <v>9114</v>
      </c>
      <c r="F1328" s="125" t="s">
        <v>363</v>
      </c>
      <c r="G1328" s="125" t="s">
        <v>363</v>
      </c>
      <c r="H1328" s="126">
        <v>500</v>
      </c>
      <c r="I1328" s="126">
        <v>100</v>
      </c>
      <c r="J1328" s="126">
        <v>1000</v>
      </c>
      <c r="K1328" s="125" t="s">
        <v>211</v>
      </c>
      <c r="L1328" s="125" t="s">
        <v>212</v>
      </c>
      <c r="M1328" s="152">
        <v>0.01</v>
      </c>
      <c r="N1328" s="127" t="s">
        <v>44</v>
      </c>
      <c r="O1328" s="154">
        <v>34974</v>
      </c>
      <c r="P1328" s="152">
        <v>-3.4605330648E-3</v>
      </c>
      <c r="Q1328" s="152">
        <v>-6.8050387613000002E-2</v>
      </c>
      <c r="R1328" s="152">
        <v>0.14780855879000002</v>
      </c>
      <c r="S1328" s="152">
        <v>0.26423739291999998</v>
      </c>
      <c r="T1328" s="152">
        <v>0.32221346267999995</v>
      </c>
      <c r="U1328" s="152">
        <v>-0.32773979765</v>
      </c>
      <c r="V1328" s="152">
        <v>-1.6681518310000001</v>
      </c>
      <c r="W1328" s="152">
        <v>1.2895061695000001</v>
      </c>
      <c r="X1328" s="152">
        <v>1.0489661969999999</v>
      </c>
      <c r="Y1328" s="152">
        <v>0.76822692142999993</v>
      </c>
      <c r="Z1328" s="152">
        <v>0.12743979783000001</v>
      </c>
      <c r="AA1328" s="152">
        <v>0.15023364481000001</v>
      </c>
      <c r="AB1328" s="175">
        <v>0.29992485436999999</v>
      </c>
      <c r="AC1328" s="174">
        <v>-8.9396054978000003E-2</v>
      </c>
      <c r="AD1328" s="152">
        <v>-8.1069918881E-2</v>
      </c>
      <c r="AE1328" s="152">
        <v>-0.46637947438999999</v>
      </c>
      <c r="AF1328" s="178">
        <v>22808.559474000002</v>
      </c>
      <c r="AG1328" s="177">
        <v>61965.581389999999</v>
      </c>
      <c r="AH1328" s="177">
        <v>-294.60842002999999</v>
      </c>
      <c r="AI1328" s="127">
        <v>0</v>
      </c>
      <c r="AJ1328" s="127">
        <v>0</v>
      </c>
      <c r="AK1328" s="127">
        <v>0</v>
      </c>
    </row>
    <row r="1329" spans="1:37" ht="14.65" customHeight="1" x14ac:dyDescent="0.25">
      <c r="A1329" s="39"/>
      <c r="B1329" s="128">
        <v>9087301000179</v>
      </c>
      <c r="C1329" s="124" t="s">
        <v>9121</v>
      </c>
      <c r="D1329" s="121" t="s">
        <v>3267</v>
      </c>
      <c r="E1329" s="125" t="s">
        <v>9114</v>
      </c>
      <c r="F1329" s="125" t="s">
        <v>160</v>
      </c>
      <c r="G1329" s="125" t="s">
        <v>5584</v>
      </c>
      <c r="H1329" s="126">
        <v>500</v>
      </c>
      <c r="I1329" s="126">
        <v>100</v>
      </c>
      <c r="J1329" s="126">
        <v>500</v>
      </c>
      <c r="K1329" s="125" t="s">
        <v>211</v>
      </c>
      <c r="L1329" s="125" t="s">
        <v>212</v>
      </c>
      <c r="M1329" s="152">
        <v>5.0000000000000001E-3</v>
      </c>
      <c r="N1329" s="127" t="s">
        <v>44</v>
      </c>
      <c r="O1329" s="154">
        <v>40445</v>
      </c>
      <c r="P1329" s="152">
        <v>2.3933888208999998E-2</v>
      </c>
      <c r="Q1329" s="152">
        <v>5.6668831460999998E-2</v>
      </c>
      <c r="R1329" s="152">
        <v>2.8730360134000002E-2</v>
      </c>
      <c r="S1329" s="152">
        <v>0.10121449019000001</v>
      </c>
      <c r="T1329" s="152">
        <v>0.17470815228</v>
      </c>
      <c r="U1329" s="152">
        <v>2.2667281403999997</v>
      </c>
      <c r="V1329" s="152">
        <v>1.3891502793999999</v>
      </c>
      <c r="W1329" s="152">
        <v>0.25064838562999997</v>
      </c>
      <c r="X1329" s="152">
        <v>0.40179997876999995</v>
      </c>
      <c r="Y1329" s="152">
        <v>0.41654220420999999</v>
      </c>
      <c r="Z1329" s="152">
        <v>5.7706808079999998E-2</v>
      </c>
      <c r="AA1329" s="152">
        <v>8.3814737165E-2</v>
      </c>
      <c r="AB1329" s="175">
        <v>-1.3150513498</v>
      </c>
      <c r="AC1329" s="174">
        <v>0.14727045853000001</v>
      </c>
      <c r="AD1329" s="152">
        <v>-7.3754445237999997E-2</v>
      </c>
      <c r="AE1329" s="152">
        <v>-0.14913117557</v>
      </c>
      <c r="AF1329" s="178">
        <v>4.2687299000000003</v>
      </c>
      <c r="AG1329" s="177">
        <v>110086.73482</v>
      </c>
      <c r="AH1329" s="177">
        <v>-37837.542269999998</v>
      </c>
      <c r="AI1329" s="127">
        <v>0</v>
      </c>
      <c r="AJ1329" s="127">
        <v>0</v>
      </c>
      <c r="AK1329" s="127">
        <v>0</v>
      </c>
    </row>
    <row r="1330" spans="1:37" ht="14.65" customHeight="1" x14ac:dyDescent="0.25">
      <c r="A1330" s="39"/>
      <c r="B1330" s="128">
        <v>17517577000178</v>
      </c>
      <c r="C1330" s="124" t="s">
        <v>9122</v>
      </c>
      <c r="D1330" s="121" t="s">
        <v>3267</v>
      </c>
      <c r="E1330" s="125" t="s">
        <v>9114</v>
      </c>
      <c r="F1330" s="125" t="s">
        <v>160</v>
      </c>
      <c r="G1330" s="125" t="s">
        <v>5584</v>
      </c>
      <c r="H1330" s="126">
        <v>500</v>
      </c>
      <c r="I1330" s="126">
        <v>100</v>
      </c>
      <c r="J1330" s="126">
        <v>500</v>
      </c>
      <c r="K1330" s="125" t="s">
        <v>211</v>
      </c>
      <c r="L1330" s="125" t="s">
        <v>212</v>
      </c>
      <c r="M1330" s="152">
        <v>4.0000000000000001E-3</v>
      </c>
      <c r="N1330" s="127" t="s">
        <v>44</v>
      </c>
      <c r="O1330" s="154">
        <v>41513</v>
      </c>
      <c r="P1330" s="152">
        <v>2.1408719054000002E-2</v>
      </c>
      <c r="Q1330" s="152">
        <v>5.0798463259000004E-2</v>
      </c>
      <c r="R1330" s="152">
        <v>7.8920500419999998E-2</v>
      </c>
      <c r="S1330" s="152">
        <v>0.16096901498000002</v>
      </c>
      <c r="T1330" s="152">
        <v>0.25071341270000003</v>
      </c>
      <c r="U1330" s="152">
        <v>2.0275746885000001</v>
      </c>
      <c r="V1330" s="152">
        <v>1.2452471244999999</v>
      </c>
      <c r="W1330" s="152">
        <v>0.68851542170000002</v>
      </c>
      <c r="X1330" s="152">
        <v>0.63901272115999996</v>
      </c>
      <c r="Y1330" s="152">
        <v>0.59775526323000006</v>
      </c>
      <c r="Z1330" s="152">
        <v>3.0401052163E-2</v>
      </c>
      <c r="AA1330" s="152">
        <v>4.5454125234999997E-2</v>
      </c>
      <c r="AB1330" s="175">
        <v>-1.0450514121000001</v>
      </c>
      <c r="AC1330" s="174">
        <v>0.22242636127000001</v>
      </c>
      <c r="AD1330" s="152">
        <v>-2.1226830622000002E-2</v>
      </c>
      <c r="AE1330" s="152">
        <v>-8.4969697327999999E-2</v>
      </c>
      <c r="AF1330" s="178">
        <v>3.1996147000000001</v>
      </c>
      <c r="AG1330" s="177">
        <v>108284.44954</v>
      </c>
      <c r="AH1330" s="177">
        <v>-111280.80886999999</v>
      </c>
      <c r="AI1330" s="127">
        <v>0</v>
      </c>
      <c r="AJ1330" s="127">
        <v>0</v>
      </c>
      <c r="AK1330" s="127">
        <v>0</v>
      </c>
    </row>
    <row r="1331" spans="1:37" ht="14.65" customHeight="1" x14ac:dyDescent="0.25">
      <c r="A1331" s="39"/>
      <c r="B1331" s="128">
        <v>3499367000190</v>
      </c>
      <c r="C1331" s="124" t="s">
        <v>9123</v>
      </c>
      <c r="D1331" s="121" t="s">
        <v>3267</v>
      </c>
      <c r="E1331" s="125" t="s">
        <v>9114</v>
      </c>
      <c r="F1331" s="125" t="s">
        <v>160</v>
      </c>
      <c r="G1331" s="125" t="s">
        <v>3324</v>
      </c>
      <c r="H1331" s="126">
        <v>500</v>
      </c>
      <c r="I1331" s="126">
        <v>100</v>
      </c>
      <c r="J1331" s="126">
        <v>500</v>
      </c>
      <c r="K1331" s="125" t="s">
        <v>211</v>
      </c>
      <c r="L1331" s="125" t="s">
        <v>212</v>
      </c>
      <c r="M1331" s="152">
        <v>4.0000000000000001E-3</v>
      </c>
      <c r="N1331" s="127" t="s">
        <v>44</v>
      </c>
      <c r="O1331" s="154">
        <v>36606</v>
      </c>
      <c r="P1331" s="152">
        <v>1.6909033839000002E-2</v>
      </c>
      <c r="Q1331" s="152">
        <v>5.0507311089000001E-2</v>
      </c>
      <c r="R1331" s="152">
        <v>0.1127587602</v>
      </c>
      <c r="S1331" s="152">
        <v>0.25849467199999998</v>
      </c>
      <c r="T1331" s="152">
        <v>0.38587735313999999</v>
      </c>
      <c r="U1331" s="152">
        <v>1.6014189794</v>
      </c>
      <c r="V1331" s="152">
        <v>1.2381099715000001</v>
      </c>
      <c r="W1331" s="152">
        <v>0.98372596368999998</v>
      </c>
      <c r="X1331" s="152">
        <v>1.0261688175000001</v>
      </c>
      <c r="Y1331" s="152">
        <v>0.92001547228999991</v>
      </c>
      <c r="Z1331" s="152">
        <v>1.9652008152000001E-2</v>
      </c>
      <c r="AA1331" s="152">
        <v>1.7285961164E-2</v>
      </c>
      <c r="AB1331" s="175">
        <v>-7.5856000549000005E-2</v>
      </c>
      <c r="AC1331" s="174">
        <v>0.39129059172000002</v>
      </c>
      <c r="AD1331" s="152">
        <v>-1.0456363067000001E-2</v>
      </c>
      <c r="AE1331" s="152">
        <v>-2.7597644097999998E-2</v>
      </c>
      <c r="AF1331" s="178">
        <v>20305.379682999999</v>
      </c>
      <c r="AG1331" s="177">
        <v>243911.02494</v>
      </c>
      <c r="AH1331" s="177">
        <v>-42431.648560000001</v>
      </c>
      <c r="AI1331" s="127">
        <v>0.25600576872000003</v>
      </c>
      <c r="AJ1331" s="127">
        <v>0.13545134698</v>
      </c>
      <c r="AK1331" s="127">
        <v>0</v>
      </c>
    </row>
    <row r="1332" spans="1:37" ht="14.65" customHeight="1" x14ac:dyDescent="0.25">
      <c r="A1332" s="39"/>
      <c r="B1332" s="128">
        <v>22773421000198</v>
      </c>
      <c r="C1332" s="124" t="s">
        <v>9124</v>
      </c>
      <c r="D1332" s="121" t="s">
        <v>3266</v>
      </c>
      <c r="E1332" s="125" t="s">
        <v>9114</v>
      </c>
      <c r="F1332" s="125" t="s">
        <v>160</v>
      </c>
      <c r="G1332" s="125" t="s">
        <v>6802</v>
      </c>
      <c r="H1332" s="126">
        <v>500</v>
      </c>
      <c r="I1332" s="126">
        <v>0</v>
      </c>
      <c r="J1332" s="126">
        <v>100</v>
      </c>
      <c r="K1332" s="125" t="s">
        <v>211</v>
      </c>
      <c r="L1332" s="125" t="s">
        <v>211</v>
      </c>
      <c r="M1332" s="152">
        <v>1.5E-3</v>
      </c>
      <c r="N1332" s="127" t="s">
        <v>44</v>
      </c>
      <c r="O1332" s="154">
        <v>42460</v>
      </c>
      <c r="P1332" s="152">
        <v>1.0332188370999999E-2</v>
      </c>
      <c r="Q1332" s="152">
        <v>4.0623964398E-2</v>
      </c>
      <c r="R1332" s="152">
        <v>0.11342962845</v>
      </c>
      <c r="S1332" s="152">
        <v>0.25055220941</v>
      </c>
      <c r="T1332" s="152">
        <v>0.41807903461000001</v>
      </c>
      <c r="U1332" s="152">
        <v>0.9785397979299999</v>
      </c>
      <c r="V1332" s="152">
        <v>0.99583474791000004</v>
      </c>
      <c r="W1332" s="152">
        <v>0.98957872859999996</v>
      </c>
      <c r="X1332" s="152">
        <v>0.99463893193000008</v>
      </c>
      <c r="Y1332" s="152">
        <v>0.99679127930000011</v>
      </c>
      <c r="Z1332" s="152">
        <v>8.2341348004999991E-4</v>
      </c>
      <c r="AA1332" s="152">
        <v>2.6974684480000001E-3</v>
      </c>
      <c r="AB1332" s="175">
        <v>-2.3836094697000001</v>
      </c>
      <c r="AC1332" s="174">
        <v>-1.2171511981000001</v>
      </c>
      <c r="AD1332" s="152">
        <v>0</v>
      </c>
      <c r="AE1332" s="152">
        <v>-5.0617256893999993E-3</v>
      </c>
      <c r="AF1332" s="178">
        <v>2115.5384678999999</v>
      </c>
      <c r="AG1332" s="177">
        <v>543914.25814000005</v>
      </c>
      <c r="AH1332" s="177">
        <v>-33269.182621</v>
      </c>
      <c r="AI1332" s="127">
        <v>0</v>
      </c>
      <c r="AJ1332" s="127">
        <v>0</v>
      </c>
      <c r="AK1332" s="127">
        <v>0</v>
      </c>
    </row>
    <row r="1333" spans="1:37" ht="14.65" customHeight="1" x14ac:dyDescent="0.25">
      <c r="A1333" s="39"/>
      <c r="B1333" s="128">
        <v>28320756000137</v>
      </c>
      <c r="C1333" s="124" t="s">
        <v>9125</v>
      </c>
      <c r="D1333" s="121" t="s">
        <v>3310</v>
      </c>
      <c r="E1333" s="125" t="s">
        <v>9114</v>
      </c>
      <c r="F1333" s="125" t="s">
        <v>160</v>
      </c>
      <c r="G1333" s="125" t="s">
        <v>3328</v>
      </c>
      <c r="H1333" s="126">
        <v>500</v>
      </c>
      <c r="I1333" s="126">
        <v>100</v>
      </c>
      <c r="J1333" s="126">
        <v>100</v>
      </c>
      <c r="K1333" s="125" t="s">
        <v>211</v>
      </c>
      <c r="L1333" s="125" t="s">
        <v>212</v>
      </c>
      <c r="M1333" s="152">
        <v>5.0000000000000001E-3</v>
      </c>
      <c r="N1333" s="127" t="s">
        <v>44</v>
      </c>
      <c r="O1333" s="154">
        <v>43538</v>
      </c>
      <c r="P1333" s="152">
        <v>1.081369965E-2</v>
      </c>
      <c r="Q1333" s="152">
        <v>4.4215994360000004E-2</v>
      </c>
      <c r="R1333" s="152">
        <v>0.12434905070999999</v>
      </c>
      <c r="S1333" s="152">
        <v>0.29160105633</v>
      </c>
      <c r="T1333" s="152">
        <v>0.41786297431999997</v>
      </c>
      <c r="U1333" s="152">
        <v>1.0241427169000001</v>
      </c>
      <c r="V1333" s="152">
        <v>1.0838879033</v>
      </c>
      <c r="W1333" s="152">
        <v>1.0848415638</v>
      </c>
      <c r="X1333" s="152">
        <v>1.1575941153</v>
      </c>
      <c r="Y1333" s="152">
        <v>0.99627614460000002</v>
      </c>
      <c r="Z1333" s="152">
        <v>5.6677347587000002E-3</v>
      </c>
      <c r="AA1333" s="152">
        <v>8.2742801280999995E-3</v>
      </c>
      <c r="AB1333" s="175">
        <v>1.5501585973000001</v>
      </c>
      <c r="AC1333" s="174">
        <v>0.23825787829</v>
      </c>
      <c r="AD1333" s="152">
        <v>-1.1061903081000001E-3</v>
      </c>
      <c r="AE1333" s="152">
        <v>-3.8526618512000003E-2</v>
      </c>
      <c r="AF1333" s="178">
        <v>1665.4593938</v>
      </c>
      <c r="AG1333" s="177">
        <v>2790786.9747000001</v>
      </c>
      <c r="AH1333" s="177">
        <v>110239.53253</v>
      </c>
      <c r="AI1333" s="127">
        <v>0.36948256493000003</v>
      </c>
      <c r="AJ1333" s="127">
        <v>0.31435524325999997</v>
      </c>
      <c r="AK1333" s="127">
        <v>0</v>
      </c>
    </row>
    <row r="1334" spans="1:37" ht="14.65" customHeight="1" x14ac:dyDescent="0.25">
      <c r="A1334" s="39"/>
      <c r="B1334" s="128">
        <v>9087523000191</v>
      </c>
      <c r="C1334" s="124" t="s">
        <v>9126</v>
      </c>
      <c r="D1334" s="121" t="s">
        <v>3310</v>
      </c>
      <c r="E1334" s="125" t="s">
        <v>9114</v>
      </c>
      <c r="F1334" s="125" t="s">
        <v>112</v>
      </c>
      <c r="G1334" s="125" t="s">
        <v>113</v>
      </c>
      <c r="H1334" s="126">
        <v>500</v>
      </c>
      <c r="I1334" s="126">
        <v>100</v>
      </c>
      <c r="J1334" s="126">
        <v>500</v>
      </c>
      <c r="K1334" s="125" t="s">
        <v>212</v>
      </c>
      <c r="L1334" s="125" t="s">
        <v>219</v>
      </c>
      <c r="M1334" s="152">
        <v>2.5000000000000001E-2</v>
      </c>
      <c r="N1334" s="127" t="s">
        <v>44</v>
      </c>
      <c r="O1334" s="154">
        <v>40354</v>
      </c>
      <c r="P1334" s="152">
        <v>5.0509404841999998E-2</v>
      </c>
      <c r="Q1334" s="152">
        <v>0.11545634765000001</v>
      </c>
      <c r="R1334" s="152">
        <v>2.2935256275000003E-2</v>
      </c>
      <c r="S1334" s="152">
        <v>0.11989756957000001</v>
      </c>
      <c r="T1334" s="152">
        <v>-8.328438374500001E-3</v>
      </c>
      <c r="U1334" s="152">
        <v>4.7836393448000001</v>
      </c>
      <c r="V1334" s="152">
        <v>2.8302368951000001</v>
      </c>
      <c r="W1334" s="152">
        <v>0.20009094673</v>
      </c>
      <c r="X1334" s="152">
        <v>0.47596782652999997</v>
      </c>
      <c r="Y1334" s="152">
        <v>-1.9856807098000001E-2</v>
      </c>
      <c r="Z1334" s="152">
        <v>0.14516297118000002</v>
      </c>
      <c r="AA1334" s="152">
        <v>0.22300715825</v>
      </c>
      <c r="AB1334" s="175">
        <v>-0.50234014287999995</v>
      </c>
      <c r="AC1334" s="174">
        <v>-0.14970006331999999</v>
      </c>
      <c r="AD1334" s="152">
        <v>-0.15021053492</v>
      </c>
      <c r="AE1334" s="152">
        <v>-0.49290382913000003</v>
      </c>
      <c r="AF1334" s="178">
        <v>1.6249435999999999</v>
      </c>
      <c r="AG1334" s="177">
        <v>40160.858010000004</v>
      </c>
      <c r="AH1334" s="177">
        <v>-6953.46209</v>
      </c>
      <c r="AI1334" s="127">
        <v>0</v>
      </c>
      <c r="AJ1334" s="127">
        <v>0</v>
      </c>
      <c r="AK1334" s="127">
        <v>0</v>
      </c>
    </row>
    <row r="1335" spans="1:37" ht="14.65" customHeight="1" x14ac:dyDescent="0.25">
      <c r="A1335" s="39"/>
      <c r="B1335" s="128">
        <v>1776200000101</v>
      </c>
      <c r="C1335" s="124" t="s">
        <v>9127</v>
      </c>
      <c r="D1335" s="121" t="s">
        <v>3274</v>
      </c>
      <c r="E1335" s="125" t="s">
        <v>9128</v>
      </c>
      <c r="F1335" s="125" t="s">
        <v>112</v>
      </c>
      <c r="G1335" s="125" t="s">
        <v>113</v>
      </c>
      <c r="H1335" s="126">
        <v>20</v>
      </c>
      <c r="I1335" s="126">
        <v>20</v>
      </c>
      <c r="J1335" s="126">
        <v>0.01</v>
      </c>
      <c r="K1335" s="125" t="s">
        <v>212</v>
      </c>
      <c r="L1335" s="125" t="s">
        <v>3251</v>
      </c>
      <c r="M1335" s="152">
        <v>1.7000000000000001E-2</v>
      </c>
      <c r="N1335" s="127" t="s">
        <v>44</v>
      </c>
      <c r="O1335" s="154">
        <v>40991</v>
      </c>
      <c r="P1335" s="152">
        <v>4.2810091921999999E-2</v>
      </c>
      <c r="Q1335" s="152">
        <v>3.8415598032000002E-2</v>
      </c>
      <c r="R1335" s="152">
        <v>0.22684201967000001</v>
      </c>
      <c r="S1335" s="152">
        <v>0.23207130439000001</v>
      </c>
      <c r="T1335" s="152">
        <v>0.54765502401999999</v>
      </c>
      <c r="U1335" s="152">
        <v>4.0544536350999998</v>
      </c>
      <c r="V1335" s="152">
        <v>0.94170000267000009</v>
      </c>
      <c r="W1335" s="152">
        <v>1.9790070768000001</v>
      </c>
      <c r="X1335" s="152">
        <v>0.92127367334999999</v>
      </c>
      <c r="Y1335" s="152">
        <v>1.3057285987</v>
      </c>
      <c r="Z1335" s="152">
        <v>0.18373802177000001</v>
      </c>
      <c r="AA1335" s="152">
        <v>0.29429863228999997</v>
      </c>
      <c r="AB1335" s="175">
        <v>0.64993149536999995</v>
      </c>
      <c r="AC1335" s="174">
        <v>0.18148033990000001</v>
      </c>
      <c r="AD1335" s="152">
        <v>-9.0073509025000012E-2</v>
      </c>
      <c r="AE1335" s="152">
        <v>-0.63680440303999997</v>
      </c>
      <c r="AF1335" s="178">
        <v>8.7466074999999996</v>
      </c>
      <c r="AG1335" s="177">
        <v>27172.876479999999</v>
      </c>
      <c r="AH1335" s="177">
        <v>-483.39724999999999</v>
      </c>
      <c r="AI1335" s="127">
        <v>0</v>
      </c>
      <c r="AJ1335" s="127">
        <v>0</v>
      </c>
      <c r="AK1335" s="127">
        <v>0</v>
      </c>
    </row>
    <row r="1336" spans="1:37" ht="14.65" customHeight="1" x14ac:dyDescent="0.25">
      <c r="A1336" s="39"/>
      <c r="B1336" s="128">
        <v>37751417000104</v>
      </c>
      <c r="C1336" s="124" t="s">
        <v>9129</v>
      </c>
      <c r="D1336" s="121"/>
      <c r="E1336" s="125" t="s">
        <v>8435</v>
      </c>
      <c r="F1336" s="125" t="s">
        <v>112</v>
      </c>
      <c r="G1336" s="125" t="s">
        <v>113</v>
      </c>
      <c r="H1336" s="126">
        <v>2500</v>
      </c>
      <c r="I1336" s="126">
        <v>500</v>
      </c>
      <c r="J1336" s="126">
        <v>2500</v>
      </c>
      <c r="K1336" s="125" t="s">
        <v>3251</v>
      </c>
      <c r="L1336" s="125" t="s">
        <v>7582</v>
      </c>
      <c r="M1336" s="152">
        <v>1.4999999999999999E-2</v>
      </c>
      <c r="N1336" s="127" t="s">
        <v>7721</v>
      </c>
      <c r="O1336" s="154">
        <v>44054</v>
      </c>
      <c r="P1336" s="152">
        <v>7.1352519658999997E-2</v>
      </c>
      <c r="Q1336" s="152">
        <v>0.16715724045000002</v>
      </c>
      <c r="R1336" s="152">
        <v>0.11103228828</v>
      </c>
      <c r="S1336" s="152">
        <v>0.31885171362000003</v>
      </c>
      <c r="T1336" s="152">
        <v>0.13844818024</v>
      </c>
      <c r="U1336" s="152">
        <v>6.7576468473000002</v>
      </c>
      <c r="V1336" s="152">
        <v>4.0976057081999997</v>
      </c>
      <c r="W1336" s="152">
        <v>0.96866393884999991</v>
      </c>
      <c r="X1336" s="152">
        <v>1.2657734235</v>
      </c>
      <c r="Y1336" s="152">
        <v>0.33009055054000003</v>
      </c>
      <c r="Z1336" s="152">
        <v>0.20334937192000002</v>
      </c>
      <c r="AA1336" s="152">
        <v>0.18955287863999998</v>
      </c>
      <c r="AB1336" s="175">
        <v>8.6490083398999995E-2</v>
      </c>
      <c r="AC1336" s="174">
        <v>-3.0018994904E-2</v>
      </c>
      <c r="AD1336" s="152">
        <v>-0.14279019014</v>
      </c>
      <c r="AE1336" s="152">
        <v>-0.22557673398</v>
      </c>
      <c r="AF1336" s="178">
        <v>1.3800877</v>
      </c>
      <c r="AG1336" s="177">
        <v>33847.621330000002</v>
      </c>
      <c r="AH1336" s="177">
        <v>7003.6422700000003</v>
      </c>
      <c r="AI1336" s="127">
        <v>0</v>
      </c>
      <c r="AJ1336" s="127">
        <v>0</v>
      </c>
      <c r="AK1336" s="127">
        <v>0</v>
      </c>
    </row>
    <row r="1337" spans="1:37" ht="14.65" customHeight="1" x14ac:dyDescent="0.25">
      <c r="A1337" s="39"/>
      <c r="B1337" s="128">
        <v>52652331000100</v>
      </c>
      <c r="C1337" s="124" t="s">
        <v>9130</v>
      </c>
      <c r="D1337" s="121"/>
      <c r="E1337" s="125" t="s">
        <v>8435</v>
      </c>
      <c r="F1337" s="125" t="s">
        <v>112</v>
      </c>
      <c r="G1337" s="125" t="s">
        <v>4570</v>
      </c>
      <c r="H1337" s="126">
        <v>2500</v>
      </c>
      <c r="I1337" s="126">
        <v>500</v>
      </c>
      <c r="J1337" s="126">
        <v>2500</v>
      </c>
      <c r="K1337" s="125" t="s">
        <v>219</v>
      </c>
      <c r="L1337" s="125" t="s">
        <v>3251</v>
      </c>
      <c r="M1337" s="152">
        <v>1.6000000000000001E-3</v>
      </c>
      <c r="N1337" s="127" t="s">
        <v>44</v>
      </c>
      <c r="O1337" s="154">
        <v>45490</v>
      </c>
      <c r="P1337" s="152">
        <v>2.5816543907999999E-2</v>
      </c>
      <c r="Q1337" s="152">
        <v>-7.2926095219000009E-2</v>
      </c>
      <c r="R1337" s="152" t="s">
        <v>44</v>
      </c>
      <c r="S1337" s="152" t="s">
        <v>44</v>
      </c>
      <c r="T1337" s="152" t="s">
        <v>44</v>
      </c>
      <c r="U1337" s="152">
        <v>2.4450304962000002</v>
      </c>
      <c r="V1337" s="152">
        <v>-1.787672393</v>
      </c>
      <c r="W1337" s="152" t="s">
        <v>44</v>
      </c>
      <c r="X1337" s="152" t="s">
        <v>44</v>
      </c>
      <c r="Y1337" s="152" t="s">
        <v>44</v>
      </c>
      <c r="Z1337" s="152" t="s">
        <v>44</v>
      </c>
      <c r="AA1337" s="152">
        <v>0.28382459500000001</v>
      </c>
      <c r="AB1337" s="175" t="s">
        <v>44</v>
      </c>
      <c r="AC1337" s="174">
        <v>-3.9646603758999997E-2</v>
      </c>
      <c r="AD1337" s="152">
        <v>-0.23716518667</v>
      </c>
      <c r="AE1337" s="152">
        <v>-0.23716518667</v>
      </c>
      <c r="AF1337" s="178">
        <v>1.04816764</v>
      </c>
      <c r="AG1337" s="177">
        <v>40310.7451</v>
      </c>
      <c r="AH1337" s="177">
        <v>10770.255999999999</v>
      </c>
      <c r="AI1337" s="127">
        <v>0</v>
      </c>
      <c r="AJ1337" s="127">
        <v>0</v>
      </c>
      <c r="AK1337" s="127">
        <v>1.0029469451999999</v>
      </c>
    </row>
    <row r="1338" spans="1:37" ht="14.65" customHeight="1" x14ac:dyDescent="0.25">
      <c r="A1338" s="39"/>
      <c r="B1338" s="128">
        <v>35408329000170</v>
      </c>
      <c r="C1338" s="124" t="s">
        <v>9131</v>
      </c>
      <c r="D1338" s="121" t="s">
        <v>3267</v>
      </c>
      <c r="E1338" s="125" t="s">
        <v>8648</v>
      </c>
      <c r="F1338" s="125" t="s">
        <v>160</v>
      </c>
      <c r="G1338" s="125" t="s">
        <v>4633</v>
      </c>
      <c r="H1338" s="126">
        <v>500</v>
      </c>
      <c r="I1338" s="126">
        <v>500</v>
      </c>
      <c r="J1338" s="126">
        <v>0</v>
      </c>
      <c r="K1338" s="125" t="s">
        <v>211</v>
      </c>
      <c r="L1338" s="125" t="s">
        <v>212</v>
      </c>
      <c r="M1338" s="152">
        <v>3.4999999999999996E-3</v>
      </c>
      <c r="N1338" s="127" t="s">
        <v>44</v>
      </c>
      <c r="O1338" s="154">
        <v>43826</v>
      </c>
      <c r="P1338" s="152">
        <v>1.097893607E-2</v>
      </c>
      <c r="Q1338" s="152">
        <v>4.4830523455E-2</v>
      </c>
      <c r="R1338" s="152">
        <v>0.12180426142</v>
      </c>
      <c r="S1338" s="152">
        <v>0.28298225896999996</v>
      </c>
      <c r="T1338" s="152">
        <v>0.45361059930000003</v>
      </c>
      <c r="U1338" s="152">
        <v>1.0397919103</v>
      </c>
      <c r="V1338" s="152">
        <v>1.0989521500999999</v>
      </c>
      <c r="W1338" s="152">
        <v>1.0626404035999999</v>
      </c>
      <c r="X1338" s="152">
        <v>1.1233793246999999</v>
      </c>
      <c r="Y1338" s="152">
        <v>1.0815062515</v>
      </c>
      <c r="Z1338" s="152">
        <v>2.6586655727000004E-3</v>
      </c>
      <c r="AA1338" s="152">
        <v>9.6435643652000008E-3</v>
      </c>
      <c r="AB1338" s="175">
        <v>2.4809407899</v>
      </c>
      <c r="AC1338" s="174">
        <v>0.69253645031</v>
      </c>
      <c r="AD1338" s="152">
        <v>-1.4775688793999999E-3</v>
      </c>
      <c r="AE1338" s="152">
        <v>-5.9858096047999999E-2</v>
      </c>
      <c r="AF1338" s="178">
        <v>162.78877985</v>
      </c>
      <c r="AG1338" s="177">
        <v>668492.20149999997</v>
      </c>
      <c r="AH1338" s="177">
        <v>-287017.33796999999</v>
      </c>
      <c r="AI1338" s="127">
        <v>0.43151894141000002</v>
      </c>
      <c r="AJ1338" s="127">
        <v>0.28108102325000001</v>
      </c>
      <c r="AK1338" s="127">
        <v>0</v>
      </c>
    </row>
    <row r="1339" spans="1:37" ht="14.65" customHeight="1" x14ac:dyDescent="0.25">
      <c r="A1339" s="39"/>
      <c r="B1339" s="128">
        <v>37590561000106</v>
      </c>
      <c r="C1339" s="124" t="s">
        <v>9132</v>
      </c>
      <c r="D1339" s="121"/>
      <c r="E1339" s="125" t="s">
        <v>7636</v>
      </c>
      <c r="F1339" s="125" t="s">
        <v>112</v>
      </c>
      <c r="G1339" s="125" t="s">
        <v>113</v>
      </c>
      <c r="H1339" s="126">
        <v>5000</v>
      </c>
      <c r="I1339" s="126">
        <v>1000</v>
      </c>
      <c r="J1339" s="126">
        <v>1000</v>
      </c>
      <c r="K1339" s="125" t="s">
        <v>7703</v>
      </c>
      <c r="L1339" s="125" t="s">
        <v>7704</v>
      </c>
      <c r="M1339" s="152">
        <v>5.0000000000000001E-3</v>
      </c>
      <c r="N1339" s="127" t="s">
        <v>9133</v>
      </c>
      <c r="O1339" s="154">
        <v>44074</v>
      </c>
      <c r="P1339" s="152">
        <v>0.12436021303</v>
      </c>
      <c r="Q1339" s="152">
        <v>0.25900104136000002</v>
      </c>
      <c r="R1339" s="152">
        <v>0.19475367301999999</v>
      </c>
      <c r="S1339" s="152">
        <v>0.35385177892000003</v>
      </c>
      <c r="T1339" s="152">
        <v>0.19641798258000001</v>
      </c>
      <c r="U1339" s="152">
        <v>11.777893836999999</v>
      </c>
      <c r="V1339" s="152">
        <v>6.3490169055000001</v>
      </c>
      <c r="W1339" s="152">
        <v>1.6990630646</v>
      </c>
      <c r="X1339" s="152">
        <v>1.4047162316999999</v>
      </c>
      <c r="Y1339" s="152">
        <v>0.46830315783000004</v>
      </c>
      <c r="Z1339" s="152">
        <v>0.17454162295</v>
      </c>
      <c r="AA1339" s="152">
        <v>0.21850584918999999</v>
      </c>
      <c r="AB1339" s="175">
        <v>0.50812502158999995</v>
      </c>
      <c r="AC1339" s="174">
        <v>-0.47866513970000002</v>
      </c>
      <c r="AD1339" s="152">
        <v>-0.19753555760000002</v>
      </c>
      <c r="AE1339" s="152">
        <v>-0.48856395345999998</v>
      </c>
      <c r="AF1339" s="178">
        <v>0.8268337</v>
      </c>
      <c r="AG1339" s="177">
        <v>14157.91122</v>
      </c>
      <c r="AH1339" s="177">
        <v>-2243.3608800000002</v>
      </c>
      <c r="AI1339" s="127">
        <v>0</v>
      </c>
      <c r="AJ1339" s="127">
        <v>0</v>
      </c>
      <c r="AK1339" s="127">
        <v>0.18301297376</v>
      </c>
    </row>
    <row r="1340" spans="1:37" ht="14.65" customHeight="1" x14ac:dyDescent="0.25">
      <c r="A1340" s="39"/>
      <c r="B1340" s="128">
        <v>54794563000128</v>
      </c>
      <c r="C1340" s="124" t="s">
        <v>9134</v>
      </c>
      <c r="D1340" s="121"/>
      <c r="E1340" s="125" t="s">
        <v>7636</v>
      </c>
      <c r="F1340" s="125" t="s">
        <v>112</v>
      </c>
      <c r="G1340" s="125" t="s">
        <v>113</v>
      </c>
      <c r="H1340" s="126" t="s">
        <v>44</v>
      </c>
      <c r="I1340" s="126" t="s">
        <v>44</v>
      </c>
      <c r="J1340" s="126" t="s">
        <v>44</v>
      </c>
      <c r="K1340" s="125" t="s">
        <v>7731</v>
      </c>
      <c r="L1340" s="125" t="s">
        <v>7732</v>
      </c>
      <c r="M1340" s="152">
        <v>8.0000000000000002E-3</v>
      </c>
      <c r="N1340" s="127" t="s">
        <v>44</v>
      </c>
      <c r="O1340" s="154">
        <v>45412</v>
      </c>
      <c r="P1340" s="152">
        <v>5.4588698156000003E-2</v>
      </c>
      <c r="Q1340" s="152">
        <v>0.1319950043</v>
      </c>
      <c r="R1340" s="152">
        <v>7.6050000000000006E-2</v>
      </c>
      <c r="S1340" s="152" t="s">
        <v>44</v>
      </c>
      <c r="T1340" s="152" t="s">
        <v>44</v>
      </c>
      <c r="U1340" s="152">
        <v>5.1699806223999998</v>
      </c>
      <c r="V1340" s="152">
        <v>3.2356569277</v>
      </c>
      <c r="W1340" s="152">
        <v>0.66347270406000003</v>
      </c>
      <c r="X1340" s="152" t="s">
        <v>44</v>
      </c>
      <c r="Y1340" s="152" t="s">
        <v>44</v>
      </c>
      <c r="Z1340" s="152">
        <v>0.14715535929000001</v>
      </c>
      <c r="AA1340" s="152">
        <v>0.14715535929000001</v>
      </c>
      <c r="AB1340" s="175">
        <v>-0.16463136839</v>
      </c>
      <c r="AC1340" s="174">
        <v>-0.16463136839</v>
      </c>
      <c r="AD1340" s="152">
        <v>-0.12581413381999998</v>
      </c>
      <c r="AE1340" s="152">
        <v>-0.12581413381999998</v>
      </c>
      <c r="AF1340" s="178">
        <v>1.07605</v>
      </c>
      <c r="AG1340" s="177">
        <v>25494.22062</v>
      </c>
      <c r="AH1340" s="177">
        <v>4537.7811600000005</v>
      </c>
      <c r="AI1340" s="127">
        <v>0</v>
      </c>
      <c r="AJ1340" s="127">
        <v>0</v>
      </c>
      <c r="AK1340" s="127">
        <v>1.0795034277E-2</v>
      </c>
    </row>
    <row r="1341" spans="1:37" ht="14.65" customHeight="1" x14ac:dyDescent="0.25">
      <c r="A1341" s="39"/>
      <c r="B1341" s="128">
        <v>36619844000162</v>
      </c>
      <c r="C1341" s="124" t="s">
        <v>9135</v>
      </c>
      <c r="D1341" s="121"/>
      <c r="E1341" s="125" t="s">
        <v>7636</v>
      </c>
      <c r="F1341" s="125" t="s">
        <v>112</v>
      </c>
      <c r="G1341" s="125" t="s">
        <v>113</v>
      </c>
      <c r="H1341" s="126" t="s">
        <v>44</v>
      </c>
      <c r="I1341" s="126" t="s">
        <v>44</v>
      </c>
      <c r="J1341" s="126" t="s">
        <v>44</v>
      </c>
      <c r="K1341" s="125" t="s">
        <v>218</v>
      </c>
      <c r="L1341" s="125" t="s">
        <v>217</v>
      </c>
      <c r="M1341" s="152">
        <v>8.6899999999999998E-3</v>
      </c>
      <c r="N1341" s="127" t="s">
        <v>44</v>
      </c>
      <c r="O1341" s="154">
        <v>43978</v>
      </c>
      <c r="P1341" s="152">
        <v>7.9342990321000006E-2</v>
      </c>
      <c r="Q1341" s="152">
        <v>0.16416029000999999</v>
      </c>
      <c r="R1341" s="152">
        <v>4.7447157466999998E-2</v>
      </c>
      <c r="S1341" s="152">
        <v>0.29325603025000002</v>
      </c>
      <c r="T1341" s="152">
        <v>0.35283051247000002</v>
      </c>
      <c r="U1341" s="152">
        <v>7.5144074933000002</v>
      </c>
      <c r="V1341" s="152">
        <v>4.0241400228000002</v>
      </c>
      <c r="W1341" s="152">
        <v>0.41393680296000002</v>
      </c>
      <c r="X1341" s="152">
        <v>1.1641640094999999</v>
      </c>
      <c r="Y1341" s="152">
        <v>0.84122462209999993</v>
      </c>
      <c r="Z1341" s="152">
        <v>0.16948699585999999</v>
      </c>
      <c r="AA1341" s="152">
        <v>0.20316430957000001</v>
      </c>
      <c r="AB1341" s="175">
        <v>-0.27777818148</v>
      </c>
      <c r="AC1341" s="174">
        <v>-3.8916793812E-2</v>
      </c>
      <c r="AD1341" s="152">
        <v>-0.18732455560999997</v>
      </c>
      <c r="AE1341" s="152">
        <v>-0.37194124446999999</v>
      </c>
      <c r="AF1341" s="178">
        <v>1.3472302</v>
      </c>
      <c r="AG1341" s="177">
        <v>17661.847720000002</v>
      </c>
      <c r="AH1341" s="177">
        <v>-5380.9285900000004</v>
      </c>
      <c r="AI1341" s="127">
        <v>0</v>
      </c>
      <c r="AJ1341" s="127">
        <v>0</v>
      </c>
      <c r="AK1341" s="127">
        <v>8.7575804286000009E-2</v>
      </c>
    </row>
    <row r="1342" spans="1:37" ht="14.65" customHeight="1" x14ac:dyDescent="0.25">
      <c r="A1342" s="39"/>
      <c r="B1342" s="128">
        <v>12282689000173</v>
      </c>
      <c r="C1342" s="124" t="s">
        <v>9136</v>
      </c>
      <c r="D1342" s="121"/>
      <c r="E1342" s="125" t="s">
        <v>9137</v>
      </c>
      <c r="F1342" s="125" t="s">
        <v>112</v>
      </c>
      <c r="G1342" s="125" t="s">
        <v>5147</v>
      </c>
      <c r="H1342" s="126">
        <v>1000</v>
      </c>
      <c r="I1342" s="126">
        <v>1000</v>
      </c>
      <c r="J1342" s="126">
        <v>1000</v>
      </c>
      <c r="K1342" s="125" t="s">
        <v>210</v>
      </c>
      <c r="L1342" s="125" t="s">
        <v>3314</v>
      </c>
      <c r="M1342" s="152">
        <v>1.6E-2</v>
      </c>
      <c r="N1342" s="127" t="s">
        <v>44</v>
      </c>
      <c r="O1342" s="154">
        <v>40451</v>
      </c>
      <c r="P1342" s="152">
        <v>6.5959980308999994E-2</v>
      </c>
      <c r="Q1342" s="152">
        <v>7.011601781799999E-2</v>
      </c>
      <c r="R1342" s="152">
        <v>0.13028388571000002</v>
      </c>
      <c r="S1342" s="152">
        <v>0.29342170081999996</v>
      </c>
      <c r="T1342" s="152">
        <v>0.19402316031000003</v>
      </c>
      <c r="U1342" s="152">
        <v>6.2469308037999998</v>
      </c>
      <c r="V1342" s="152">
        <v>1.7187876162</v>
      </c>
      <c r="W1342" s="152">
        <v>1.1366180400999999</v>
      </c>
      <c r="X1342" s="152">
        <v>1.1648216864000001</v>
      </c>
      <c r="Y1342" s="152">
        <v>0.46259338108000003</v>
      </c>
      <c r="Z1342" s="152">
        <v>0.13063570831999999</v>
      </c>
      <c r="AA1342" s="152">
        <v>0.16112194961000001</v>
      </c>
      <c r="AB1342" s="175">
        <v>0.17438771618999999</v>
      </c>
      <c r="AC1342" s="174">
        <v>0.10812569754</v>
      </c>
      <c r="AD1342" s="152">
        <v>-6.6508980208000001E-2</v>
      </c>
      <c r="AE1342" s="152">
        <v>-0.37219812597000002</v>
      </c>
      <c r="AF1342" s="178">
        <v>399.49057085999999</v>
      </c>
      <c r="AG1342" s="177">
        <v>104993.9615</v>
      </c>
      <c r="AH1342" s="177">
        <v>-6737.8812600000001</v>
      </c>
      <c r="AI1342" s="127">
        <v>0</v>
      </c>
      <c r="AJ1342" s="127">
        <v>0</v>
      </c>
      <c r="AK1342" s="127">
        <v>0.29319320245000002</v>
      </c>
    </row>
    <row r="1343" spans="1:37" ht="14.65" customHeight="1" x14ac:dyDescent="0.25">
      <c r="A1343" s="39"/>
      <c r="B1343" s="128">
        <v>41054541000180</v>
      </c>
      <c r="C1343" s="124" t="s">
        <v>9138</v>
      </c>
      <c r="D1343" s="121"/>
      <c r="E1343" s="125" t="s">
        <v>2778</v>
      </c>
      <c r="F1343" s="125" t="s">
        <v>112</v>
      </c>
      <c r="G1343" s="125" t="s">
        <v>5147</v>
      </c>
      <c r="H1343" s="126">
        <v>5000</v>
      </c>
      <c r="I1343" s="126">
        <v>1000</v>
      </c>
      <c r="J1343" s="126">
        <v>5000</v>
      </c>
      <c r="K1343" s="125" t="s">
        <v>218</v>
      </c>
      <c r="L1343" s="125" t="s">
        <v>217</v>
      </c>
      <c r="M1343" s="152">
        <v>5.6999999999999993E-3</v>
      </c>
      <c r="N1343" s="127" t="s">
        <v>44</v>
      </c>
      <c r="O1343" s="154">
        <v>44302</v>
      </c>
      <c r="P1343" s="152">
        <v>0.10430740908000001</v>
      </c>
      <c r="Q1343" s="152">
        <v>0.1953877675</v>
      </c>
      <c r="R1343" s="152">
        <v>0.11530984574</v>
      </c>
      <c r="S1343" s="152">
        <v>0.29077151646999999</v>
      </c>
      <c r="T1343" s="152">
        <v>0.13745969256000001</v>
      </c>
      <c r="U1343" s="152">
        <v>9.8787350119999999</v>
      </c>
      <c r="V1343" s="152">
        <v>4.7896341747000006</v>
      </c>
      <c r="W1343" s="152">
        <v>1.0059820534000001</v>
      </c>
      <c r="X1343" s="152">
        <v>1.1543010187</v>
      </c>
      <c r="Y1343" s="152">
        <v>0.32773378108000001</v>
      </c>
      <c r="Z1343" s="152">
        <v>0.15651894517000001</v>
      </c>
      <c r="AA1343" s="152">
        <v>0.20579719801999999</v>
      </c>
      <c r="AB1343" s="175">
        <v>8.2761966212999999E-2</v>
      </c>
      <c r="AC1343" s="174">
        <v>-0.68318276456000004</v>
      </c>
      <c r="AD1343" s="152">
        <v>-0.17604186050999998</v>
      </c>
      <c r="AE1343" s="152">
        <v>-0.46794116020999998</v>
      </c>
      <c r="AF1343" s="178">
        <v>7.6097679999999999</v>
      </c>
      <c r="AG1343" s="177">
        <v>18563.264009999999</v>
      </c>
      <c r="AH1343" s="177">
        <v>-4548.6352999999999</v>
      </c>
      <c r="AI1343" s="127">
        <v>0</v>
      </c>
      <c r="AJ1343" s="127">
        <v>0</v>
      </c>
      <c r="AK1343" s="127">
        <v>0.19186431851999999</v>
      </c>
    </row>
    <row r="1344" spans="1:37" ht="14.65" customHeight="1" x14ac:dyDescent="0.25">
      <c r="A1344" s="39"/>
      <c r="B1344" s="128">
        <v>40694524000144</v>
      </c>
      <c r="C1344" s="124" t="s">
        <v>9139</v>
      </c>
      <c r="D1344" s="121"/>
      <c r="E1344" s="125" t="s">
        <v>2778</v>
      </c>
      <c r="F1344" s="125" t="s">
        <v>112</v>
      </c>
      <c r="G1344" s="125" t="s">
        <v>5147</v>
      </c>
      <c r="H1344" s="126">
        <v>5000</v>
      </c>
      <c r="I1344" s="126">
        <v>1000</v>
      </c>
      <c r="J1344" s="126">
        <v>5000</v>
      </c>
      <c r="K1344" s="125" t="s">
        <v>218</v>
      </c>
      <c r="L1344" s="125" t="s">
        <v>217</v>
      </c>
      <c r="M1344" s="152">
        <v>5.6999999999999993E-3</v>
      </c>
      <c r="N1344" s="127" t="s">
        <v>44</v>
      </c>
      <c r="O1344" s="154">
        <v>44295</v>
      </c>
      <c r="P1344" s="152">
        <v>0.10396048650999999</v>
      </c>
      <c r="Q1344" s="152">
        <v>0.19471004949000001</v>
      </c>
      <c r="R1344" s="152">
        <v>0.1171804543</v>
      </c>
      <c r="S1344" s="152">
        <v>0.29154473385000002</v>
      </c>
      <c r="T1344" s="152">
        <v>0.13815897201999999</v>
      </c>
      <c r="U1344" s="152">
        <v>9.8458787061000006</v>
      </c>
      <c r="V1344" s="152">
        <v>4.7730209478000001</v>
      </c>
      <c r="W1344" s="152">
        <v>1.0223015499999999</v>
      </c>
      <c r="X1344" s="152">
        <v>1.1573705271000001</v>
      </c>
      <c r="Y1344" s="152">
        <v>0.32940101529000004</v>
      </c>
      <c r="Z1344" s="152">
        <v>0.15555404889999999</v>
      </c>
      <c r="AA1344" s="152">
        <v>0.20402624952000001</v>
      </c>
      <c r="AB1344" s="175">
        <v>9.3264789178999996E-2</v>
      </c>
      <c r="AC1344" s="174">
        <v>-0.68745175284000004</v>
      </c>
      <c r="AD1344" s="152">
        <v>-0.17519910916000001</v>
      </c>
      <c r="AE1344" s="152">
        <v>-0.46638596997999998</v>
      </c>
      <c r="AF1344" s="178">
        <v>7.6109840000000002</v>
      </c>
      <c r="AG1344" s="177">
        <v>17464.520799999998</v>
      </c>
      <c r="AH1344" s="177">
        <v>-5179.46839</v>
      </c>
      <c r="AI1344" s="127">
        <v>0</v>
      </c>
      <c r="AJ1344" s="127">
        <v>0</v>
      </c>
      <c r="AK1344" s="127">
        <v>0.19187461823999999</v>
      </c>
    </row>
    <row r="1345" spans="1:37" ht="14.65" customHeight="1" x14ac:dyDescent="0.25">
      <c r="A1345" s="39"/>
      <c r="B1345" s="128">
        <v>11182064000177</v>
      </c>
      <c r="C1345" s="124" t="s">
        <v>9140</v>
      </c>
      <c r="D1345" s="121" t="s">
        <v>3267</v>
      </c>
      <c r="E1345" s="125" t="s">
        <v>9141</v>
      </c>
      <c r="F1345" s="125" t="s">
        <v>112</v>
      </c>
      <c r="G1345" s="125" t="s">
        <v>113</v>
      </c>
      <c r="H1345" s="126">
        <v>1000</v>
      </c>
      <c r="I1345" s="126">
        <v>1000</v>
      </c>
      <c r="J1345" s="126">
        <v>1000</v>
      </c>
      <c r="K1345" s="125" t="s">
        <v>7720</v>
      </c>
      <c r="L1345" s="125" t="s">
        <v>216</v>
      </c>
      <c r="M1345" s="152">
        <v>0.02</v>
      </c>
      <c r="N1345" s="127" t="s">
        <v>3281</v>
      </c>
      <c r="O1345" s="154">
        <v>40102</v>
      </c>
      <c r="P1345" s="152">
        <v>6.6622398210000003E-2</v>
      </c>
      <c r="Q1345" s="152">
        <v>0.13928983221999999</v>
      </c>
      <c r="R1345" s="152">
        <v>0.10333936364</v>
      </c>
      <c r="S1345" s="152">
        <v>0.25547828482000001</v>
      </c>
      <c r="T1345" s="152">
        <v>0.17346907440999998</v>
      </c>
      <c r="U1345" s="152">
        <v>6.3096670078999999</v>
      </c>
      <c r="V1345" s="152">
        <v>3.4144785476999999</v>
      </c>
      <c r="W1345" s="152">
        <v>0.90154959936000001</v>
      </c>
      <c r="X1345" s="152">
        <v>1.0141944026</v>
      </c>
      <c r="Y1345" s="152">
        <v>0.41358797328999997</v>
      </c>
      <c r="Z1345" s="152">
        <v>0.12826613138000001</v>
      </c>
      <c r="AA1345" s="152">
        <v>0.19833827703000001</v>
      </c>
      <c r="AB1345" s="175">
        <v>-1.5454933832000001E-2</v>
      </c>
      <c r="AC1345" s="174">
        <v>0.13235490603</v>
      </c>
      <c r="AD1345" s="152">
        <v>-0.11242535850999999</v>
      </c>
      <c r="AE1345" s="152">
        <v>-0.45394384437000002</v>
      </c>
      <c r="AF1345" s="178">
        <v>4.4977840999999996</v>
      </c>
      <c r="AG1345" s="177">
        <v>1157562.4055000001</v>
      </c>
      <c r="AH1345" s="177">
        <v>-172402.26034000001</v>
      </c>
      <c r="AI1345" s="127">
        <v>0</v>
      </c>
      <c r="AJ1345" s="127">
        <v>0</v>
      </c>
      <c r="AK1345" s="127">
        <v>0</v>
      </c>
    </row>
    <row r="1346" spans="1:37" ht="14.65" customHeight="1" x14ac:dyDescent="0.25">
      <c r="A1346" s="39"/>
      <c r="B1346" s="128">
        <v>9319052000108</v>
      </c>
      <c r="C1346" s="124" t="s">
        <v>9142</v>
      </c>
      <c r="D1346" s="121" t="s">
        <v>3274</v>
      </c>
      <c r="E1346" s="125" t="s">
        <v>9143</v>
      </c>
      <c r="F1346" s="125" t="s">
        <v>160</v>
      </c>
      <c r="G1346" s="125" t="s">
        <v>3324</v>
      </c>
      <c r="H1346" s="126">
        <v>500</v>
      </c>
      <c r="I1346" s="126">
        <v>1000</v>
      </c>
      <c r="J1346" s="126">
        <v>0</v>
      </c>
      <c r="K1346" s="125" t="s">
        <v>211</v>
      </c>
      <c r="L1346" s="125" t="s">
        <v>212</v>
      </c>
      <c r="M1346" s="152">
        <v>1.1200000000000002E-2</v>
      </c>
      <c r="N1346" s="127" t="s">
        <v>8122</v>
      </c>
      <c r="O1346" s="154">
        <v>39545</v>
      </c>
      <c r="P1346" s="152">
        <v>4.1031221008000001E-3</v>
      </c>
      <c r="Q1346" s="152">
        <v>1.3488108041000001E-2</v>
      </c>
      <c r="R1346" s="152">
        <v>-6.3733052821000006E-3</v>
      </c>
      <c r="S1346" s="152">
        <v>-0.89260838403999998</v>
      </c>
      <c r="T1346" s="152">
        <v>-0.86663669017</v>
      </c>
      <c r="U1346" s="152">
        <v>0.38859805177000001</v>
      </c>
      <c r="V1346" s="152">
        <v>0.33064046973000005</v>
      </c>
      <c r="W1346" s="152">
        <v>-5.5601763173000002E-2</v>
      </c>
      <c r="X1346" s="152">
        <v>-3.5434652594</v>
      </c>
      <c r="Y1346" s="152">
        <v>-2.0662502147999997</v>
      </c>
      <c r="Z1346" s="152">
        <v>7.6524007035999996E-3</v>
      </c>
      <c r="AA1346" s="152">
        <v>0.38629946983000002</v>
      </c>
      <c r="AB1346" s="175">
        <v>-14.448304931999999</v>
      </c>
      <c r="AC1346" s="174">
        <v>-0.32896275619999998</v>
      </c>
      <c r="AD1346" s="152">
        <v>-2.7786882443E-2</v>
      </c>
      <c r="AE1346" s="152">
        <v>-0.89506381702000004</v>
      </c>
      <c r="AF1346" s="178">
        <v>0.56189681000000002</v>
      </c>
      <c r="AG1346" s="177">
        <v>11109.182580000001</v>
      </c>
      <c r="AH1346" s="177">
        <v>0</v>
      </c>
      <c r="AI1346" s="127">
        <v>0</v>
      </c>
      <c r="AJ1346" s="127">
        <v>0</v>
      </c>
      <c r="AK1346" s="127">
        <v>0</v>
      </c>
    </row>
    <row r="1347" spans="1:37" ht="14.65" customHeight="1" x14ac:dyDescent="0.25">
      <c r="A1347" s="39"/>
      <c r="B1347" s="128">
        <v>9911429000105</v>
      </c>
      <c r="C1347" s="124" t="s">
        <v>9144</v>
      </c>
      <c r="D1347" s="121"/>
      <c r="E1347" s="125" t="s">
        <v>2395</v>
      </c>
      <c r="F1347" s="125" t="s">
        <v>112</v>
      </c>
      <c r="G1347" s="125" t="s">
        <v>113</v>
      </c>
      <c r="H1347" s="126">
        <v>1000</v>
      </c>
      <c r="I1347" s="126">
        <v>1000</v>
      </c>
      <c r="J1347" s="126">
        <v>1000</v>
      </c>
      <c r="K1347" s="125" t="s">
        <v>210</v>
      </c>
      <c r="L1347" s="125" t="s">
        <v>3314</v>
      </c>
      <c r="M1347" s="152">
        <v>1.7500000000000002E-2</v>
      </c>
      <c r="N1347" s="127" t="s">
        <v>44</v>
      </c>
      <c r="O1347" s="154">
        <v>39706</v>
      </c>
      <c r="P1347" s="152">
        <v>0.13548219141000001</v>
      </c>
      <c r="Q1347" s="152">
        <v>0.18278234221</v>
      </c>
      <c r="R1347" s="152">
        <v>-3.4270355521000002E-2</v>
      </c>
      <c r="S1347" s="152">
        <v>0.10580133461000001</v>
      </c>
      <c r="T1347" s="152">
        <v>-5.6893772523999998E-2</v>
      </c>
      <c r="U1347" s="152">
        <v>12.831232983</v>
      </c>
      <c r="V1347" s="152">
        <v>4.4806313311999997</v>
      </c>
      <c r="W1347" s="152">
        <v>-0.29898021625999999</v>
      </c>
      <c r="X1347" s="152">
        <v>0.42000877463999997</v>
      </c>
      <c r="Y1347" s="152">
        <v>-0.13564711837000001</v>
      </c>
      <c r="Z1347" s="152">
        <v>0.21506370098000002</v>
      </c>
      <c r="AA1347" s="152">
        <v>0.20898556119999998</v>
      </c>
      <c r="AB1347" s="175">
        <v>-0.52977256573999998</v>
      </c>
      <c r="AC1347" s="174">
        <v>9.8942397779999997E-2</v>
      </c>
      <c r="AD1347" s="152">
        <v>-0.22668273691999999</v>
      </c>
      <c r="AE1347" s="152">
        <v>-0.52959007531000002</v>
      </c>
      <c r="AF1347" s="178">
        <v>4.4879245399999999</v>
      </c>
      <c r="AG1347" s="177">
        <v>22646.124599999999</v>
      </c>
      <c r="AH1347" s="177">
        <v>-183.35720000000001</v>
      </c>
      <c r="AI1347" s="127">
        <v>0</v>
      </c>
      <c r="AJ1347" s="127">
        <v>0</v>
      </c>
      <c r="AK1347" s="127">
        <v>0</v>
      </c>
    </row>
    <row r="1348" spans="1:37" ht="14.65" customHeight="1" x14ac:dyDescent="0.25">
      <c r="A1348" s="39"/>
      <c r="B1348" s="128">
        <v>54747911000106</v>
      </c>
      <c r="C1348" s="124" t="s">
        <v>9145</v>
      </c>
      <c r="D1348" s="121"/>
      <c r="E1348" s="125" t="s">
        <v>9146</v>
      </c>
      <c r="F1348" s="125" t="s">
        <v>160</v>
      </c>
      <c r="G1348" s="125" t="s">
        <v>6163</v>
      </c>
      <c r="H1348" s="126">
        <v>3000</v>
      </c>
      <c r="I1348" s="126">
        <v>0</v>
      </c>
      <c r="J1348" s="126">
        <v>0</v>
      </c>
      <c r="K1348" s="125" t="s">
        <v>211</v>
      </c>
      <c r="L1348" s="125" t="s">
        <v>3251</v>
      </c>
      <c r="M1348" s="152">
        <v>3.7699999999999997E-2</v>
      </c>
      <c r="N1348" s="127" t="s">
        <v>44</v>
      </c>
      <c r="O1348" s="154">
        <v>45447</v>
      </c>
      <c r="P1348" s="152">
        <v>7.8214740279000002E-3</v>
      </c>
      <c r="Q1348" s="152">
        <v>2.7167640377000001E-2</v>
      </c>
      <c r="R1348" s="152" t="s">
        <v>44</v>
      </c>
      <c r="S1348" s="152" t="s">
        <v>44</v>
      </c>
      <c r="T1348" s="152" t="s">
        <v>44</v>
      </c>
      <c r="U1348" s="152">
        <v>0.74075533083</v>
      </c>
      <c r="V1348" s="152">
        <v>0.66597341513000008</v>
      </c>
      <c r="W1348" s="152" t="s">
        <v>44</v>
      </c>
      <c r="X1348" s="152" t="s">
        <v>44</v>
      </c>
      <c r="Y1348" s="152" t="s">
        <v>44</v>
      </c>
      <c r="Z1348" s="152">
        <v>3.3457934529000002E-3</v>
      </c>
      <c r="AA1348" s="152">
        <v>3.3457934529000002E-3</v>
      </c>
      <c r="AB1348" s="175">
        <v>-12.938073474999999</v>
      </c>
      <c r="AC1348" s="174">
        <v>-12.938073474999999</v>
      </c>
      <c r="AD1348" s="152">
        <v>-6.5530329181000008E-4</v>
      </c>
      <c r="AE1348" s="152">
        <v>-6.5530329181000008E-4</v>
      </c>
      <c r="AF1348" s="178">
        <v>1062.3512255000001</v>
      </c>
      <c r="AG1348" s="177">
        <v>17832.26655</v>
      </c>
      <c r="AH1348" s="177">
        <v>5643.7734</v>
      </c>
      <c r="AI1348" s="127">
        <v>0</v>
      </c>
      <c r="AJ1348" s="127">
        <v>0</v>
      </c>
      <c r="AK1348" s="127">
        <v>0</v>
      </c>
    </row>
    <row r="1349" spans="1:37" ht="14.65" customHeight="1" x14ac:dyDescent="0.25">
      <c r="A1349" s="39"/>
      <c r="B1349" s="128">
        <v>68670512000107</v>
      </c>
      <c r="C1349" s="124" t="s">
        <v>9147</v>
      </c>
      <c r="D1349" s="121"/>
      <c r="E1349" s="125" t="s">
        <v>9148</v>
      </c>
      <c r="F1349" s="125" t="s">
        <v>112</v>
      </c>
      <c r="G1349" s="125" t="s">
        <v>113</v>
      </c>
      <c r="H1349" s="126">
        <v>0</v>
      </c>
      <c r="I1349" s="126">
        <v>0</v>
      </c>
      <c r="J1349" s="126">
        <v>0</v>
      </c>
      <c r="K1349" s="125" t="s">
        <v>212</v>
      </c>
      <c r="L1349" s="125" t="s">
        <v>3251</v>
      </c>
      <c r="M1349" s="152">
        <v>0.01</v>
      </c>
      <c r="N1349" s="127" t="s">
        <v>44</v>
      </c>
      <c r="O1349" s="154">
        <v>41183</v>
      </c>
      <c r="P1349" s="152">
        <v>-1.0752080682000001E-2</v>
      </c>
      <c r="Q1349" s="152">
        <v>6.1139703821000001E-2</v>
      </c>
      <c r="R1349" s="152">
        <v>-0.16882225787999999</v>
      </c>
      <c r="S1349" s="152">
        <v>-6.3112529686999999E-2</v>
      </c>
      <c r="T1349" s="152">
        <v>-0.20664632634999999</v>
      </c>
      <c r="U1349" s="152">
        <v>-1.0183069143000001</v>
      </c>
      <c r="V1349" s="152">
        <v>1.4987469205999999</v>
      </c>
      <c r="W1349" s="152">
        <v>-1.4728331352999999</v>
      </c>
      <c r="X1349" s="152">
        <v>-0.25054330698999999</v>
      </c>
      <c r="Y1349" s="152">
        <v>-0.49268975229</v>
      </c>
      <c r="Z1349" s="152">
        <v>0.35535473801</v>
      </c>
      <c r="AA1349" s="152">
        <v>0.43668293784000001</v>
      </c>
      <c r="AB1349" s="175">
        <v>-0.57769612443999996</v>
      </c>
      <c r="AC1349" s="174">
        <v>0.16871572717</v>
      </c>
      <c r="AD1349" s="152">
        <v>-0.33681554620999998</v>
      </c>
      <c r="AE1349" s="152">
        <v>-0.67205353312000005</v>
      </c>
      <c r="AF1349" s="178">
        <v>2.1186970000000001</v>
      </c>
      <c r="AG1349" s="177">
        <v>136897.61296</v>
      </c>
      <c r="AH1349" s="177">
        <v>-2787.8626199999999</v>
      </c>
      <c r="AI1349" s="127">
        <v>0</v>
      </c>
      <c r="AJ1349" s="127">
        <v>0</v>
      </c>
      <c r="AK1349" s="127">
        <v>0</v>
      </c>
    </row>
    <row r="1350" spans="1:37" ht="14.65" customHeight="1" x14ac:dyDescent="0.25">
      <c r="A1350" s="39"/>
      <c r="B1350" s="128">
        <v>35711596000112</v>
      </c>
      <c r="C1350" s="124" t="s">
        <v>9149</v>
      </c>
      <c r="D1350" s="121"/>
      <c r="E1350" s="125" t="s">
        <v>415</v>
      </c>
      <c r="F1350" s="125" t="s">
        <v>112</v>
      </c>
      <c r="G1350" s="125" t="s">
        <v>113</v>
      </c>
      <c r="H1350" s="126">
        <v>500</v>
      </c>
      <c r="I1350" s="126">
        <v>100</v>
      </c>
      <c r="J1350" s="126">
        <v>100</v>
      </c>
      <c r="K1350" s="125" t="s">
        <v>210</v>
      </c>
      <c r="L1350" s="125" t="s">
        <v>3314</v>
      </c>
      <c r="M1350" s="152">
        <v>1.8500000000000003E-2</v>
      </c>
      <c r="N1350" s="127" t="s">
        <v>44</v>
      </c>
      <c r="O1350" s="154">
        <v>43847</v>
      </c>
      <c r="P1350" s="152">
        <v>5.1251770446000003E-2</v>
      </c>
      <c r="Q1350" s="152">
        <v>6.4870305195999997E-2</v>
      </c>
      <c r="R1350" s="152">
        <v>6.7771328291000008E-2</v>
      </c>
      <c r="S1350" s="152">
        <v>0.21956945906000003</v>
      </c>
      <c r="T1350" s="152">
        <v>0.23078138444000001</v>
      </c>
      <c r="U1350" s="152">
        <v>4.8539472275</v>
      </c>
      <c r="V1350" s="152">
        <v>1.5901969435999999</v>
      </c>
      <c r="W1350" s="152">
        <v>0.59124821091000002</v>
      </c>
      <c r="X1350" s="152">
        <v>0.87164400887000004</v>
      </c>
      <c r="Y1350" s="152">
        <v>0.55023297603999999</v>
      </c>
      <c r="Z1350" s="152">
        <v>8.3655197011000007E-2</v>
      </c>
      <c r="AA1350" s="152">
        <v>0.13072654112000001</v>
      </c>
      <c r="AB1350" s="175">
        <v>-0.46431997764999999</v>
      </c>
      <c r="AC1350" s="174">
        <v>-0.23541074653999999</v>
      </c>
      <c r="AD1350" s="152">
        <v>-6.7201805995999994E-2</v>
      </c>
      <c r="AE1350" s="152">
        <v>-0.24269527748000003</v>
      </c>
      <c r="AF1350" s="178">
        <v>1.27465607</v>
      </c>
      <c r="AG1350" s="177">
        <v>60990.96428</v>
      </c>
      <c r="AH1350" s="177">
        <v>19168.504919999999</v>
      </c>
      <c r="AI1350" s="127">
        <v>0</v>
      </c>
      <c r="AJ1350" s="127">
        <v>0</v>
      </c>
      <c r="AK1350" s="127">
        <v>0.11253272034</v>
      </c>
    </row>
    <row r="1351" spans="1:37" ht="14.65" customHeight="1" x14ac:dyDescent="0.25">
      <c r="A1351" s="39"/>
      <c r="B1351" s="128">
        <v>12672120000114</v>
      </c>
      <c r="C1351" s="124" t="s">
        <v>9150</v>
      </c>
      <c r="D1351" s="121" t="s">
        <v>3274</v>
      </c>
      <c r="E1351" s="125" t="s">
        <v>8433</v>
      </c>
      <c r="F1351" s="125" t="s">
        <v>160</v>
      </c>
      <c r="G1351" s="125" t="s">
        <v>5073</v>
      </c>
      <c r="H1351" s="126">
        <v>500</v>
      </c>
      <c r="I1351" s="126">
        <v>0</v>
      </c>
      <c r="J1351" s="126">
        <v>0</v>
      </c>
      <c r="K1351" s="125" t="s">
        <v>7564</v>
      </c>
      <c r="L1351" s="125" t="s">
        <v>219</v>
      </c>
      <c r="M1351" s="152">
        <v>5.0000000000000001E-3</v>
      </c>
      <c r="N1351" s="127" t="s">
        <v>44</v>
      </c>
      <c r="O1351" s="154">
        <v>42199</v>
      </c>
      <c r="P1351" s="152">
        <v>2.0654991080000001E-2</v>
      </c>
      <c r="Q1351" s="152">
        <v>5.5016015602E-2</v>
      </c>
      <c r="R1351" s="152">
        <v>9.3604984525999996E-2</v>
      </c>
      <c r="S1351" s="152">
        <v>0.17474036954</v>
      </c>
      <c r="T1351" s="152">
        <v>0.28473320054000001</v>
      </c>
      <c r="U1351" s="152">
        <v>1.9561906995999998</v>
      </c>
      <c r="V1351" s="152">
        <v>1.3486340104999999</v>
      </c>
      <c r="W1351" s="152">
        <v>0.81662527543999996</v>
      </c>
      <c r="X1351" s="152">
        <v>0.69368206703000002</v>
      </c>
      <c r="Y1351" s="152">
        <v>0.67886583092999997</v>
      </c>
      <c r="Z1351" s="152">
        <v>2.3537672249999999E-2</v>
      </c>
      <c r="AA1351" s="152">
        <v>3.0706998896000003E-2</v>
      </c>
      <c r="AB1351" s="175">
        <v>-0.79503308048999999</v>
      </c>
      <c r="AC1351" s="174">
        <v>0.16366274193999999</v>
      </c>
      <c r="AD1351" s="152">
        <v>-1.8240697941E-2</v>
      </c>
      <c r="AE1351" s="152">
        <v>-5.3129098943999996E-2</v>
      </c>
      <c r="AF1351" s="178">
        <v>2.4724524200000002</v>
      </c>
      <c r="AG1351" s="177">
        <v>63831.309880000001</v>
      </c>
      <c r="AH1351" s="177">
        <v>-22314.41908</v>
      </c>
      <c r="AI1351" s="127">
        <v>0</v>
      </c>
      <c r="AJ1351" s="127">
        <v>0</v>
      </c>
      <c r="AK1351" s="127">
        <v>0</v>
      </c>
    </row>
    <row r="1352" spans="1:37" ht="14.65" customHeight="1" x14ac:dyDescent="0.25">
      <c r="A1352" s="39"/>
      <c r="B1352" s="128">
        <v>29250121000173</v>
      </c>
      <c r="C1352" s="124" t="s">
        <v>9151</v>
      </c>
      <c r="D1352" s="121" t="s">
        <v>3266</v>
      </c>
      <c r="E1352" s="125" t="s">
        <v>8433</v>
      </c>
      <c r="F1352" s="125" t="s">
        <v>160</v>
      </c>
      <c r="G1352" s="125" t="s">
        <v>3328</v>
      </c>
      <c r="H1352" s="126">
        <v>500</v>
      </c>
      <c r="I1352" s="126">
        <v>500</v>
      </c>
      <c r="J1352" s="126">
        <v>500</v>
      </c>
      <c r="K1352" s="125" t="s">
        <v>7732</v>
      </c>
      <c r="L1352" s="125" t="s">
        <v>210</v>
      </c>
      <c r="M1352" s="152">
        <v>4.0000000000000001E-3</v>
      </c>
      <c r="N1352" s="127">
        <v>10</v>
      </c>
      <c r="O1352" s="154">
        <v>43283</v>
      </c>
      <c r="P1352" s="152">
        <v>1.1149294166999999E-2</v>
      </c>
      <c r="Q1352" s="152">
        <v>4.4325100426999997E-2</v>
      </c>
      <c r="R1352" s="152">
        <v>0.12234830816</v>
      </c>
      <c r="S1352" s="152">
        <v>0.29355424978</v>
      </c>
      <c r="T1352" s="152">
        <v>0.44705340813</v>
      </c>
      <c r="U1352" s="152">
        <v>1.0559261668</v>
      </c>
      <c r="V1352" s="152">
        <v>1.0865624726999998</v>
      </c>
      <c r="W1352" s="152">
        <v>1.0673867567000002</v>
      </c>
      <c r="X1352" s="152">
        <v>1.1653478775000001</v>
      </c>
      <c r="Y1352" s="152">
        <v>1.0658724827000001</v>
      </c>
      <c r="Z1352" s="152">
        <v>2.8380777295999998E-3</v>
      </c>
      <c r="AA1352" s="152">
        <v>6.3503325926999995E-3</v>
      </c>
      <c r="AB1352" s="175">
        <v>2.4865139815999999</v>
      </c>
      <c r="AC1352" s="174">
        <v>1.4367832811000001</v>
      </c>
      <c r="AD1352" s="152">
        <v>-7.3685688212000002E-4</v>
      </c>
      <c r="AE1352" s="152">
        <v>-3.6289564028000001E-2</v>
      </c>
      <c r="AF1352" s="178">
        <v>1.8214355</v>
      </c>
      <c r="AG1352" s="177">
        <v>785342.81691000005</v>
      </c>
      <c r="AH1352" s="177">
        <v>-38055.412360000002</v>
      </c>
      <c r="AI1352" s="127">
        <v>0.39299692116000001</v>
      </c>
      <c r="AJ1352" s="127">
        <v>0.19560757495</v>
      </c>
      <c r="AK1352" s="127">
        <v>0</v>
      </c>
    </row>
    <row r="1353" spans="1:37" ht="14.65" customHeight="1" x14ac:dyDescent="0.25">
      <c r="A1353" s="39"/>
      <c r="B1353" s="128">
        <v>36671861000149</v>
      </c>
      <c r="C1353" s="124" t="s">
        <v>9152</v>
      </c>
      <c r="D1353" s="121" t="s">
        <v>3267</v>
      </c>
      <c r="E1353" s="125" t="s">
        <v>8433</v>
      </c>
      <c r="F1353" s="125" t="s">
        <v>160</v>
      </c>
      <c r="G1353" s="125" t="s">
        <v>3305</v>
      </c>
      <c r="H1353" s="126">
        <v>500</v>
      </c>
      <c r="I1353" s="126">
        <v>500</v>
      </c>
      <c r="J1353" s="126">
        <v>500</v>
      </c>
      <c r="K1353" s="125" t="s">
        <v>8397</v>
      </c>
      <c r="L1353" s="125" t="s">
        <v>3269</v>
      </c>
      <c r="M1353" s="152">
        <v>6.0000000000000001E-3</v>
      </c>
      <c r="N1353" s="127" t="s">
        <v>44</v>
      </c>
      <c r="O1353" s="154">
        <v>43950</v>
      </c>
      <c r="P1353" s="152">
        <v>1.2079083284000001E-2</v>
      </c>
      <c r="Q1353" s="152">
        <v>4.6674185307000002E-2</v>
      </c>
      <c r="R1353" s="152">
        <v>0.12933650782</v>
      </c>
      <c r="S1353" s="152">
        <v>0.30094544810000001</v>
      </c>
      <c r="T1353" s="152">
        <v>0.46498707786999999</v>
      </c>
      <c r="U1353" s="152">
        <v>1.1439845357</v>
      </c>
      <c r="V1353" s="152">
        <v>1.1441467185</v>
      </c>
      <c r="W1353" s="152">
        <v>1.1283529595999999</v>
      </c>
      <c r="X1353" s="152">
        <v>1.1946893614</v>
      </c>
      <c r="Y1353" s="152">
        <v>1.1086302488999999</v>
      </c>
      <c r="Z1353" s="152">
        <v>2.7376313226E-3</v>
      </c>
      <c r="AA1353" s="152">
        <v>6.1208717855000009E-3</v>
      </c>
      <c r="AB1353" s="175">
        <v>4.953935671</v>
      </c>
      <c r="AC1353" s="174">
        <v>3.5724419457000001</v>
      </c>
      <c r="AD1353" s="152">
        <v>-6.1351333502999994E-4</v>
      </c>
      <c r="AE1353" s="152">
        <v>-1.4923349242999999E-2</v>
      </c>
      <c r="AF1353" s="178">
        <v>1.7255707899999999</v>
      </c>
      <c r="AG1353" s="177">
        <v>216892.41506</v>
      </c>
      <c r="AH1353" s="177">
        <v>62799.387470000001</v>
      </c>
      <c r="AI1353" s="127">
        <v>0.38847093098000002</v>
      </c>
      <c r="AJ1353" s="127">
        <v>9.9093332120999994E-2</v>
      </c>
      <c r="AK1353" s="127">
        <v>0</v>
      </c>
    </row>
    <row r="1354" spans="1:37" ht="14.65" customHeight="1" x14ac:dyDescent="0.25">
      <c r="A1354" s="39"/>
      <c r="B1354" s="128">
        <v>53799009000170</v>
      </c>
      <c r="C1354" s="124" t="s">
        <v>9153</v>
      </c>
      <c r="D1354" s="121"/>
      <c r="E1354" s="125" t="s">
        <v>8433</v>
      </c>
      <c r="F1354" s="125" t="s">
        <v>160</v>
      </c>
      <c r="G1354" s="125" t="s">
        <v>3328</v>
      </c>
      <c r="H1354" s="126" t="s">
        <v>44</v>
      </c>
      <c r="I1354" s="126" t="s">
        <v>44</v>
      </c>
      <c r="J1354" s="126" t="s">
        <v>44</v>
      </c>
      <c r="K1354" s="125" t="s">
        <v>211</v>
      </c>
      <c r="L1354" s="125" t="s">
        <v>212</v>
      </c>
      <c r="M1354" s="152">
        <v>5.0000000000000001E-3</v>
      </c>
      <c r="N1354" s="127" t="s">
        <v>44</v>
      </c>
      <c r="O1354" s="154">
        <v>45463</v>
      </c>
      <c r="P1354" s="152">
        <v>1.0727676436E-2</v>
      </c>
      <c r="Q1354" s="152">
        <v>4.2755174393999999E-2</v>
      </c>
      <c r="R1354" s="152" t="s">
        <v>44</v>
      </c>
      <c r="S1354" s="152" t="s">
        <v>44</v>
      </c>
      <c r="T1354" s="152" t="s">
        <v>44</v>
      </c>
      <c r="U1354" s="152">
        <v>1.0159956395</v>
      </c>
      <c r="V1354" s="152">
        <v>1.0480781219999999</v>
      </c>
      <c r="W1354" s="152" t="s">
        <v>44</v>
      </c>
      <c r="X1354" s="152" t="s">
        <v>44</v>
      </c>
      <c r="Y1354" s="152" t="s">
        <v>44</v>
      </c>
      <c r="Z1354" s="152" t="s">
        <v>44</v>
      </c>
      <c r="AA1354" s="152">
        <v>1.4128335945000001E-3</v>
      </c>
      <c r="AB1354" s="175" t="s">
        <v>44</v>
      </c>
      <c r="AC1354" s="174">
        <v>2.2681741007</v>
      </c>
      <c r="AD1354" s="152">
        <v>-3.6570947504E-5</v>
      </c>
      <c r="AE1354" s="152">
        <v>-3.6570947504E-5</v>
      </c>
      <c r="AF1354" s="178">
        <v>1.10204956</v>
      </c>
      <c r="AG1354" s="177">
        <v>104090.15411</v>
      </c>
      <c r="AH1354" s="177">
        <v>59053.508289999998</v>
      </c>
      <c r="AI1354" s="127">
        <v>0.24718416640000002</v>
      </c>
      <c r="AJ1354" s="127">
        <v>0.36373704103000004</v>
      </c>
      <c r="AK1354" s="127">
        <v>0</v>
      </c>
    </row>
    <row r="1355" spans="1:37" ht="14.65" customHeight="1" x14ac:dyDescent="0.25">
      <c r="A1355" s="39"/>
      <c r="B1355" s="128">
        <v>10783480000168</v>
      </c>
      <c r="C1355" s="124" t="s">
        <v>9154</v>
      </c>
      <c r="D1355" s="121" t="s">
        <v>3267</v>
      </c>
      <c r="E1355" s="125" t="s">
        <v>8433</v>
      </c>
      <c r="F1355" s="125" t="s">
        <v>160</v>
      </c>
      <c r="G1355" s="125" t="s">
        <v>3328</v>
      </c>
      <c r="H1355" s="126" t="s">
        <v>44</v>
      </c>
      <c r="I1355" s="126" t="s">
        <v>44</v>
      </c>
      <c r="J1355" s="126" t="s">
        <v>44</v>
      </c>
      <c r="K1355" s="125" t="s">
        <v>211</v>
      </c>
      <c r="L1355" s="125" t="s">
        <v>212</v>
      </c>
      <c r="M1355" s="152">
        <v>3.4999999999999996E-3</v>
      </c>
      <c r="N1355" s="127" t="s">
        <v>44</v>
      </c>
      <c r="O1355" s="154">
        <v>39931</v>
      </c>
      <c r="P1355" s="152">
        <v>1.0851030907000001E-2</v>
      </c>
      <c r="Q1355" s="152">
        <v>4.3285213721999997E-2</v>
      </c>
      <c r="R1355" s="152">
        <v>0.12001023329</v>
      </c>
      <c r="S1355" s="152">
        <v>0.28328321307999998</v>
      </c>
      <c r="T1355" s="152">
        <v>0.43895841205000002</v>
      </c>
      <c r="U1355" s="152">
        <v>1.0276782817000001</v>
      </c>
      <c r="V1355" s="152">
        <v>1.0610712305000001</v>
      </c>
      <c r="W1355" s="152">
        <v>1.0469890071000001</v>
      </c>
      <c r="X1355" s="152">
        <v>1.1245740484</v>
      </c>
      <c r="Y1355" s="152">
        <v>1.0465722528000001</v>
      </c>
      <c r="Z1355" s="152">
        <v>1.3751590382000002E-3</v>
      </c>
      <c r="AA1355" s="152">
        <v>3.9163612670999994E-3</v>
      </c>
      <c r="AB1355" s="175">
        <v>3.9531110220999999</v>
      </c>
      <c r="AC1355" s="174">
        <v>1.7113209025</v>
      </c>
      <c r="AD1355" s="152">
        <v>-3.0336271355999999E-5</v>
      </c>
      <c r="AE1355" s="152">
        <v>-2.5394097460000001E-2</v>
      </c>
      <c r="AF1355" s="178">
        <v>4.6657130599999999</v>
      </c>
      <c r="AG1355" s="177">
        <v>2574849.5307</v>
      </c>
      <c r="AH1355" s="177">
        <v>-550033.13846000005</v>
      </c>
      <c r="AI1355" s="127">
        <v>0.24727243755</v>
      </c>
      <c r="AJ1355" s="127">
        <v>0.36386693401000003</v>
      </c>
      <c r="AK1355" s="127">
        <v>0</v>
      </c>
    </row>
    <row r="1356" spans="1:37" ht="14.65" customHeight="1" x14ac:dyDescent="0.25">
      <c r="A1356" s="39"/>
      <c r="B1356" s="128">
        <v>50235197000116</v>
      </c>
      <c r="C1356" s="124" t="s">
        <v>9155</v>
      </c>
      <c r="D1356" s="121"/>
      <c r="E1356" s="125" t="s">
        <v>8433</v>
      </c>
      <c r="F1356" s="125" t="s">
        <v>160</v>
      </c>
      <c r="G1356" s="125" t="s">
        <v>3328</v>
      </c>
      <c r="H1356" s="126">
        <v>1</v>
      </c>
      <c r="I1356" s="126">
        <v>1</v>
      </c>
      <c r="J1356" s="126">
        <v>1</v>
      </c>
      <c r="K1356" s="125" t="s">
        <v>211</v>
      </c>
      <c r="L1356" s="125" t="s">
        <v>212</v>
      </c>
      <c r="M1356" s="152">
        <v>3.4999999999999996E-3</v>
      </c>
      <c r="N1356" s="127" t="s">
        <v>44</v>
      </c>
      <c r="O1356" s="154">
        <v>45057</v>
      </c>
      <c r="P1356" s="152">
        <v>1.0817335938999998E-2</v>
      </c>
      <c r="Q1356" s="152">
        <v>4.1511239886000001E-2</v>
      </c>
      <c r="R1356" s="152">
        <v>0.1193961887</v>
      </c>
      <c r="S1356" s="152" t="s">
        <v>44</v>
      </c>
      <c r="T1356" s="152" t="s">
        <v>44</v>
      </c>
      <c r="U1356" s="152">
        <v>1.0244871021999999</v>
      </c>
      <c r="V1356" s="152">
        <v>1.017584958</v>
      </c>
      <c r="W1356" s="152">
        <v>1.0416319812999999</v>
      </c>
      <c r="X1356" s="152" t="s">
        <v>44</v>
      </c>
      <c r="Y1356" s="152" t="s">
        <v>44</v>
      </c>
      <c r="Z1356" s="152">
        <v>1.0231940282000001E-3</v>
      </c>
      <c r="AA1356" s="152">
        <v>1.1389673004000001E-3</v>
      </c>
      <c r="AB1356" s="175">
        <v>5.2861773371999998</v>
      </c>
      <c r="AC1356" s="174">
        <v>7.5049763260000004</v>
      </c>
      <c r="AD1356" s="152">
        <v>0</v>
      </c>
      <c r="AE1356" s="152">
        <v>0</v>
      </c>
      <c r="AF1356" s="178">
        <v>1.2631899499999999</v>
      </c>
      <c r="AG1356" s="177">
        <v>460923.98661999998</v>
      </c>
      <c r="AH1356" s="177">
        <v>-196389.63269999999</v>
      </c>
      <c r="AI1356" s="127">
        <v>0</v>
      </c>
      <c r="AJ1356" s="127">
        <v>1.0057592180000001</v>
      </c>
      <c r="AK1356" s="127">
        <v>0</v>
      </c>
    </row>
    <row r="1357" spans="1:37" ht="14.65" customHeight="1" x14ac:dyDescent="0.25">
      <c r="A1357" s="39"/>
      <c r="B1357" s="128">
        <v>26142614000100</v>
      </c>
      <c r="C1357" s="124" t="s">
        <v>9156</v>
      </c>
      <c r="D1357" s="121" t="s">
        <v>3310</v>
      </c>
      <c r="E1357" s="125" t="s">
        <v>8433</v>
      </c>
      <c r="F1357" s="125" t="s">
        <v>160</v>
      </c>
      <c r="G1357" s="125" t="s">
        <v>3305</v>
      </c>
      <c r="H1357" s="126">
        <v>100</v>
      </c>
      <c r="I1357" s="126">
        <v>100</v>
      </c>
      <c r="J1357" s="126">
        <v>100</v>
      </c>
      <c r="K1357" s="125" t="s">
        <v>211</v>
      </c>
      <c r="L1357" s="125" t="s">
        <v>211</v>
      </c>
      <c r="M1357" s="152">
        <v>7.4999999999999997E-3</v>
      </c>
      <c r="N1357" s="127" t="s">
        <v>44</v>
      </c>
      <c r="O1357" s="154">
        <v>42675</v>
      </c>
      <c r="P1357" s="152">
        <v>2.2461052415000002E-2</v>
      </c>
      <c r="Q1357" s="152">
        <v>5.8663663849E-2</v>
      </c>
      <c r="R1357" s="152">
        <v>7.9536222254000005E-2</v>
      </c>
      <c r="S1357" s="152">
        <v>0.21102880004999999</v>
      </c>
      <c r="T1357" s="152">
        <v>0.25646551424999997</v>
      </c>
      <c r="U1357" s="152">
        <v>2.1272389645000001</v>
      </c>
      <c r="V1357" s="152">
        <v>1.4380505636999998</v>
      </c>
      <c r="W1357" s="152">
        <v>0.69388708021000001</v>
      </c>
      <c r="X1357" s="152">
        <v>0.83773941078999992</v>
      </c>
      <c r="Y1357" s="152">
        <v>0.61146952341000005</v>
      </c>
      <c r="Z1357" s="152">
        <v>3.4310678741000002E-2</v>
      </c>
      <c r="AA1357" s="152">
        <v>2.6070330845999998E-2</v>
      </c>
      <c r="AB1357" s="175">
        <v>-0.90559243089999997</v>
      </c>
      <c r="AC1357" s="174">
        <v>-0.19608363610000001</v>
      </c>
      <c r="AD1357" s="152">
        <v>-3.0413436210999997E-2</v>
      </c>
      <c r="AE1357" s="152">
        <v>-4.4250088965999995E-2</v>
      </c>
      <c r="AF1357" s="178">
        <v>1.90195384</v>
      </c>
      <c r="AG1357" s="177">
        <v>37824.520239999998</v>
      </c>
      <c r="AH1357" s="177">
        <v>-6536.0225200000004</v>
      </c>
      <c r="AI1357" s="127">
        <v>0.94819323084999996</v>
      </c>
      <c r="AJ1357" s="127">
        <v>1.8027196431000001E-3</v>
      </c>
      <c r="AK1357" s="127">
        <v>0</v>
      </c>
    </row>
    <row r="1358" spans="1:37" ht="14.65" customHeight="1" x14ac:dyDescent="0.25">
      <c r="A1358" s="39"/>
      <c r="B1358" s="128">
        <v>13155995000101</v>
      </c>
      <c r="C1358" s="124" t="s">
        <v>9157</v>
      </c>
      <c r="D1358" s="121" t="s">
        <v>3266</v>
      </c>
      <c r="E1358" s="125" t="s">
        <v>8433</v>
      </c>
      <c r="F1358" s="125" t="s">
        <v>112</v>
      </c>
      <c r="G1358" s="125" t="s">
        <v>5291</v>
      </c>
      <c r="H1358" s="126">
        <v>500</v>
      </c>
      <c r="I1358" s="126">
        <v>500</v>
      </c>
      <c r="J1358" s="126">
        <v>500</v>
      </c>
      <c r="K1358" s="125" t="s">
        <v>8093</v>
      </c>
      <c r="L1358" s="125" t="s">
        <v>7720</v>
      </c>
      <c r="M1358" s="152">
        <v>0.02</v>
      </c>
      <c r="N1358" s="127" t="s">
        <v>44</v>
      </c>
      <c r="O1358" s="154">
        <v>40802</v>
      </c>
      <c r="P1358" s="152">
        <v>3.5573807871999999E-2</v>
      </c>
      <c r="Q1358" s="152">
        <v>0.10485734253000001</v>
      </c>
      <c r="R1358" s="152">
        <v>5.9383257836E-2</v>
      </c>
      <c r="S1358" s="152">
        <v>0.23406897194999998</v>
      </c>
      <c r="T1358" s="152">
        <v>0.16046181002000001</v>
      </c>
      <c r="U1358" s="152">
        <v>3.3691204146000002</v>
      </c>
      <c r="V1358" s="152">
        <v>2.5704183926000002</v>
      </c>
      <c r="W1358" s="152">
        <v>0.51806930510000004</v>
      </c>
      <c r="X1358" s="152">
        <v>0.92920398829000006</v>
      </c>
      <c r="Y1358" s="152">
        <v>0.38257582811000002</v>
      </c>
      <c r="Z1358" s="152">
        <v>0.14177501539000001</v>
      </c>
      <c r="AA1358" s="152">
        <v>0.21359496485000001</v>
      </c>
      <c r="AB1358" s="175">
        <v>-0.28335073129999999</v>
      </c>
      <c r="AC1358" s="174">
        <v>-9.9418706351999994E-2</v>
      </c>
      <c r="AD1358" s="152">
        <v>-0.13436639574999998</v>
      </c>
      <c r="AE1358" s="152">
        <v>-0.48622040817000001</v>
      </c>
      <c r="AF1358" s="178">
        <v>1.8626892799999999</v>
      </c>
      <c r="AG1358" s="177">
        <v>80840.224400000006</v>
      </c>
      <c r="AH1358" s="177">
        <v>-17842.668239999999</v>
      </c>
      <c r="AI1358" s="127">
        <v>0</v>
      </c>
      <c r="AJ1358" s="127">
        <v>0</v>
      </c>
      <c r="AK1358" s="127">
        <v>0</v>
      </c>
    </row>
    <row r="1359" spans="1:37" ht="14.65" customHeight="1" x14ac:dyDescent="0.25">
      <c r="A1359" s="39"/>
      <c r="B1359" s="128">
        <v>12265822000183</v>
      </c>
      <c r="C1359" s="124" t="s">
        <v>9158</v>
      </c>
      <c r="D1359" s="121"/>
      <c r="E1359" s="125" t="s">
        <v>8433</v>
      </c>
      <c r="F1359" s="125" t="s">
        <v>160</v>
      </c>
      <c r="G1359" s="125" t="s">
        <v>5073</v>
      </c>
      <c r="H1359" s="126">
        <v>5000</v>
      </c>
      <c r="I1359" s="126">
        <v>1000</v>
      </c>
      <c r="J1359" s="126">
        <v>1000</v>
      </c>
      <c r="K1359" s="125" t="s">
        <v>211</v>
      </c>
      <c r="L1359" s="125" t="s">
        <v>211</v>
      </c>
      <c r="M1359" s="152">
        <v>2E-3</v>
      </c>
      <c r="N1359" s="127" t="s">
        <v>44</v>
      </c>
      <c r="O1359" s="154">
        <v>40389</v>
      </c>
      <c r="P1359" s="152">
        <v>1.2475814532E-2</v>
      </c>
      <c r="Q1359" s="152">
        <v>4.5527339766E-2</v>
      </c>
      <c r="R1359" s="152">
        <v>0.10810650603999999</v>
      </c>
      <c r="S1359" s="152">
        <v>0.23949930743</v>
      </c>
      <c r="T1359" s="152">
        <v>0.40250554414</v>
      </c>
      <c r="U1359" s="152">
        <v>1.1815581165</v>
      </c>
      <c r="V1359" s="152">
        <v>1.1160335430000001</v>
      </c>
      <c r="W1359" s="152">
        <v>0.94313893351</v>
      </c>
      <c r="X1359" s="152">
        <v>0.95076126407000006</v>
      </c>
      <c r="Y1359" s="152">
        <v>0.95966069344000005</v>
      </c>
      <c r="Z1359" s="152">
        <v>4.9338320014999998E-3</v>
      </c>
      <c r="AA1359" s="152">
        <v>5.1367600480999994E-3</v>
      </c>
      <c r="AB1359" s="175">
        <v>-1.222108835</v>
      </c>
      <c r="AC1359" s="174">
        <v>-0.44313489497000003</v>
      </c>
      <c r="AD1359" s="152">
        <v>-6.7598147159999991E-4</v>
      </c>
      <c r="AE1359" s="152">
        <v>-8.7961644362000001E-3</v>
      </c>
      <c r="AF1359" s="178">
        <v>3.7051354999999999</v>
      </c>
      <c r="AG1359" s="177">
        <v>58741.064780000001</v>
      </c>
      <c r="AH1359" s="177">
        <v>-6410.00551</v>
      </c>
      <c r="AI1359" s="127">
        <v>0</v>
      </c>
      <c r="AJ1359" s="127">
        <v>0</v>
      </c>
      <c r="AK1359" s="127">
        <v>0</v>
      </c>
    </row>
    <row r="1360" spans="1:37" ht="14.65" customHeight="1" x14ac:dyDescent="0.25">
      <c r="A1360" s="39"/>
      <c r="B1360" s="128">
        <v>807777000162</v>
      </c>
      <c r="C1360" s="124" t="s">
        <v>9159</v>
      </c>
      <c r="D1360" s="121" t="s">
        <v>3267</v>
      </c>
      <c r="E1360" s="125" t="s">
        <v>8433</v>
      </c>
      <c r="F1360" s="125" t="s">
        <v>160</v>
      </c>
      <c r="G1360" s="125" t="s">
        <v>3328</v>
      </c>
      <c r="H1360" s="126">
        <v>500</v>
      </c>
      <c r="I1360" s="126">
        <v>500</v>
      </c>
      <c r="J1360" s="126">
        <v>0</v>
      </c>
      <c r="K1360" s="125" t="s">
        <v>211</v>
      </c>
      <c r="L1360" s="125" t="s">
        <v>211</v>
      </c>
      <c r="M1360" s="152">
        <v>2.5000000000000001E-3</v>
      </c>
      <c r="N1360" s="127" t="s">
        <v>44</v>
      </c>
      <c r="O1360" s="154">
        <v>34974</v>
      </c>
      <c r="P1360" s="152">
        <v>1.1334229481E-2</v>
      </c>
      <c r="Q1360" s="152">
        <v>4.1621920576000004E-2</v>
      </c>
      <c r="R1360" s="152">
        <v>0.11374225259</v>
      </c>
      <c r="S1360" s="152">
        <v>0.25180337265999997</v>
      </c>
      <c r="T1360" s="152">
        <v>0.41788806915000004</v>
      </c>
      <c r="U1360" s="152">
        <v>1.0734410007999999</v>
      </c>
      <c r="V1360" s="152">
        <v>1.0202981269</v>
      </c>
      <c r="W1360" s="152">
        <v>0.99230611298000004</v>
      </c>
      <c r="X1360" s="152">
        <v>0.99960578366999997</v>
      </c>
      <c r="Y1360" s="152">
        <v>0.99633597613000002</v>
      </c>
      <c r="Z1360" s="152">
        <v>2.9301787884000001E-3</v>
      </c>
      <c r="AA1360" s="152">
        <v>6.9400961593999999E-3</v>
      </c>
      <c r="AB1360" s="175">
        <v>-0.27959888228000002</v>
      </c>
      <c r="AC1360" s="174">
        <v>-0.80229522673999998</v>
      </c>
      <c r="AD1360" s="152">
        <v>-7.5523440117999995E-4</v>
      </c>
      <c r="AE1360" s="152">
        <v>-1.7833620001999999E-2</v>
      </c>
      <c r="AF1360" s="178">
        <v>45.340798599999999</v>
      </c>
      <c r="AG1360" s="177">
        <v>454894.78142999997</v>
      </c>
      <c r="AH1360" s="177">
        <v>-59829.679421000001</v>
      </c>
      <c r="AI1360" s="127">
        <v>3.9491919636000003E-2</v>
      </c>
      <c r="AJ1360" s="127">
        <v>0.13520593184999999</v>
      </c>
      <c r="AK1360" s="127">
        <v>0</v>
      </c>
    </row>
    <row r="1361" spans="1:37" ht="14.65" customHeight="1" x14ac:dyDescent="0.25">
      <c r="A1361" s="39"/>
      <c r="B1361" s="128">
        <v>36671831000132</v>
      </c>
      <c r="C1361" s="124" t="s">
        <v>9160</v>
      </c>
      <c r="D1361" s="121"/>
      <c r="E1361" s="125" t="s">
        <v>8433</v>
      </c>
      <c r="F1361" s="125" t="s">
        <v>160</v>
      </c>
      <c r="G1361" s="125" t="s">
        <v>6802</v>
      </c>
      <c r="H1361" s="126" t="s">
        <v>44</v>
      </c>
      <c r="I1361" s="126" t="s">
        <v>44</v>
      </c>
      <c r="J1361" s="126" t="s">
        <v>44</v>
      </c>
      <c r="K1361" s="125" t="s">
        <v>211</v>
      </c>
      <c r="L1361" s="125" t="s">
        <v>211</v>
      </c>
      <c r="M1361" s="152">
        <v>2.5000000000000001E-3</v>
      </c>
      <c r="N1361" s="127" t="s">
        <v>44</v>
      </c>
      <c r="O1361" s="154">
        <v>44025</v>
      </c>
      <c r="P1361" s="152">
        <v>1.0285088747E-2</v>
      </c>
      <c r="Q1361" s="152">
        <v>4.0537782792000002E-2</v>
      </c>
      <c r="R1361" s="152">
        <v>0.11257330866</v>
      </c>
      <c r="S1361" s="152">
        <v>0.24706800028000001</v>
      </c>
      <c r="T1361" s="152">
        <v>0.41123078248</v>
      </c>
      <c r="U1361" s="152">
        <v>0.97407909176999996</v>
      </c>
      <c r="V1361" s="152">
        <v>0.99372213681999999</v>
      </c>
      <c r="W1361" s="152">
        <v>0.98210805397000001</v>
      </c>
      <c r="X1361" s="152">
        <v>0.98080736339999997</v>
      </c>
      <c r="Y1361" s="152">
        <v>0.98046355787999995</v>
      </c>
      <c r="Z1361" s="152">
        <v>9.5097245431000001E-4</v>
      </c>
      <c r="AA1361" s="152">
        <v>2.8925595342E-3</v>
      </c>
      <c r="AB1361" s="175">
        <v>-2.8770009443000002</v>
      </c>
      <c r="AC1361" s="174">
        <v>-1.7342168973000001</v>
      </c>
      <c r="AD1361" s="152">
        <v>0</v>
      </c>
      <c r="AE1361" s="152">
        <v>-4.1128840539999996E-3</v>
      </c>
      <c r="AF1361" s="178">
        <v>1.52786792</v>
      </c>
      <c r="AG1361" s="177">
        <v>194531.46588999999</v>
      </c>
      <c r="AH1361" s="177">
        <v>105741.18044</v>
      </c>
      <c r="AI1361" s="127">
        <v>0</v>
      </c>
      <c r="AJ1361" s="127">
        <v>0</v>
      </c>
      <c r="AK1361" s="127">
        <v>0</v>
      </c>
    </row>
    <row r="1362" spans="1:37" ht="14.65" customHeight="1" x14ac:dyDescent="0.25">
      <c r="A1362" s="39"/>
      <c r="B1362" s="128">
        <v>26664935000166</v>
      </c>
      <c r="C1362" s="124" t="s">
        <v>9161</v>
      </c>
      <c r="D1362" s="121" t="s">
        <v>3274</v>
      </c>
      <c r="E1362" s="125" t="s">
        <v>9162</v>
      </c>
      <c r="F1362" s="125" t="s">
        <v>160</v>
      </c>
      <c r="G1362" s="125" t="s">
        <v>3305</v>
      </c>
      <c r="H1362" s="126">
        <v>1000</v>
      </c>
      <c r="I1362" s="126">
        <v>1000</v>
      </c>
      <c r="J1362" s="126">
        <v>1000</v>
      </c>
      <c r="K1362" s="125" t="s">
        <v>210</v>
      </c>
      <c r="L1362" s="125" t="s">
        <v>3312</v>
      </c>
      <c r="M1362" s="152">
        <v>0.01</v>
      </c>
      <c r="N1362" s="127" t="s">
        <v>44</v>
      </c>
      <c r="O1362" s="154">
        <v>42803</v>
      </c>
      <c r="P1362" s="152">
        <v>-4.3075502435000005E-4</v>
      </c>
      <c r="Q1362" s="152">
        <v>2.3246643465000001E-2</v>
      </c>
      <c r="R1362" s="152">
        <v>9.9067342901999991E-2</v>
      </c>
      <c r="S1362" s="152">
        <v>0.26463331212000002</v>
      </c>
      <c r="T1362" s="152">
        <v>0.44642819850999998</v>
      </c>
      <c r="U1362" s="152">
        <v>-4.0795901058000003E-2</v>
      </c>
      <c r="V1362" s="152">
        <v>0.56985613484999997</v>
      </c>
      <c r="W1362" s="152">
        <v>0.86427978804000005</v>
      </c>
      <c r="X1362" s="152">
        <v>1.0505379119</v>
      </c>
      <c r="Y1362" s="152">
        <v>1.0643818470999999</v>
      </c>
      <c r="Z1362" s="152">
        <v>5.5111368502999997E-2</v>
      </c>
      <c r="AA1362" s="152">
        <v>2.3643611791E-2</v>
      </c>
      <c r="AB1362" s="175">
        <v>-0.22735272570000001</v>
      </c>
      <c r="AC1362" s="174">
        <v>0.74753455967000004</v>
      </c>
      <c r="AD1362" s="152">
        <v>-3.5775929901000002E-2</v>
      </c>
      <c r="AE1362" s="152">
        <v>-5.4338167297999999E-2</v>
      </c>
      <c r="AF1362" s="178">
        <v>2.1914386399999999</v>
      </c>
      <c r="AG1362" s="177">
        <v>12242.792009999999</v>
      </c>
      <c r="AH1362" s="177">
        <v>-6696.3971300000003</v>
      </c>
      <c r="AI1362" s="127">
        <v>0.37849427371</v>
      </c>
      <c r="AJ1362" s="127">
        <v>0</v>
      </c>
      <c r="AK1362" s="127">
        <v>0</v>
      </c>
    </row>
    <row r="1363" spans="1:37" ht="14.65" customHeight="1" x14ac:dyDescent="0.25">
      <c r="A1363" s="39"/>
      <c r="B1363" s="128">
        <v>22003346000186</v>
      </c>
      <c r="C1363" s="124" t="s">
        <v>9163</v>
      </c>
      <c r="D1363" s="121" t="s">
        <v>3266</v>
      </c>
      <c r="E1363" s="125" t="s">
        <v>9162</v>
      </c>
      <c r="F1363" s="125" t="s">
        <v>160</v>
      </c>
      <c r="G1363" s="125" t="s">
        <v>3305</v>
      </c>
      <c r="H1363" s="126">
        <v>100</v>
      </c>
      <c r="I1363" s="126">
        <v>100</v>
      </c>
      <c r="J1363" s="126">
        <v>100</v>
      </c>
      <c r="K1363" s="125" t="s">
        <v>211</v>
      </c>
      <c r="L1363" s="125" t="s">
        <v>211</v>
      </c>
      <c r="M1363" s="152">
        <v>5.3E-3</v>
      </c>
      <c r="N1363" s="127" t="s">
        <v>44</v>
      </c>
      <c r="O1363" s="154">
        <v>42565</v>
      </c>
      <c r="P1363" s="152">
        <v>6.3644584243000004E-3</v>
      </c>
      <c r="Q1363" s="152">
        <v>-1.2382754860000001E-2</v>
      </c>
      <c r="R1363" s="152">
        <v>5.9872406922E-2</v>
      </c>
      <c r="S1363" s="152">
        <v>0.17211912335000001</v>
      </c>
      <c r="T1363" s="152">
        <v>0.32106972789999999</v>
      </c>
      <c r="U1363" s="152">
        <v>0.60276445191999994</v>
      </c>
      <c r="V1363" s="152">
        <v>-0.30354441640000002</v>
      </c>
      <c r="W1363" s="152">
        <v>0.52233672214999993</v>
      </c>
      <c r="X1363" s="152">
        <v>0.68327627767999999</v>
      </c>
      <c r="Y1363" s="152">
        <v>0.76550000913000005</v>
      </c>
      <c r="Z1363" s="152">
        <v>5.1911149273000001E-2</v>
      </c>
      <c r="AA1363" s="152">
        <v>2.2231996446000001E-2</v>
      </c>
      <c r="AB1363" s="175">
        <v>-0.92863885948000002</v>
      </c>
      <c r="AC1363" s="174">
        <v>-0.27452057408000002</v>
      </c>
      <c r="AD1363" s="152">
        <v>-2.9575390949999999E-2</v>
      </c>
      <c r="AE1363" s="152">
        <v>-7.0660004210999994E-2</v>
      </c>
      <c r="AF1363" s="178">
        <v>1.9613870200000001</v>
      </c>
      <c r="AG1363" s="177">
        <v>16203.48839</v>
      </c>
      <c r="AH1363" s="177">
        <v>-8090.4125999999997</v>
      </c>
      <c r="AI1363" s="127">
        <v>0.45738248218999999</v>
      </c>
      <c r="AJ1363" s="127">
        <v>8.0096315606000001E-2</v>
      </c>
      <c r="AK1363" s="127">
        <v>0</v>
      </c>
    </row>
    <row r="1364" spans="1:37" ht="14.65" customHeight="1" x14ac:dyDescent="0.25">
      <c r="A1364" s="39"/>
      <c r="B1364" s="128">
        <v>44638439000110</v>
      </c>
      <c r="C1364" s="124" t="s">
        <v>9164</v>
      </c>
      <c r="D1364" s="121"/>
      <c r="E1364" s="125" t="s">
        <v>9165</v>
      </c>
      <c r="F1364" s="125" t="s">
        <v>160</v>
      </c>
      <c r="G1364" s="125" t="s">
        <v>3305</v>
      </c>
      <c r="H1364" s="126">
        <v>1</v>
      </c>
      <c r="I1364" s="126">
        <v>1</v>
      </c>
      <c r="J1364" s="126">
        <v>1</v>
      </c>
      <c r="K1364" s="125" t="s">
        <v>211</v>
      </c>
      <c r="L1364" s="125" t="s">
        <v>211</v>
      </c>
      <c r="M1364" s="152">
        <v>9.0999999999999998E-2</v>
      </c>
      <c r="N1364" s="127" t="s">
        <v>44</v>
      </c>
      <c r="O1364" s="154">
        <v>44601</v>
      </c>
      <c r="P1364" s="152">
        <v>3.4160219839000001E-3</v>
      </c>
      <c r="Q1364" s="152">
        <v>2.0549317076000002E-2</v>
      </c>
      <c r="R1364" s="152">
        <v>5.1570131051000001E-2</v>
      </c>
      <c r="S1364" s="152">
        <v>0.13158462488</v>
      </c>
      <c r="T1364" s="152">
        <v>0.24144501265999999</v>
      </c>
      <c r="U1364" s="152">
        <v>0.32352424693000004</v>
      </c>
      <c r="V1364" s="152">
        <v>0.50373527777000005</v>
      </c>
      <c r="W1364" s="152">
        <v>0.44990630240000001</v>
      </c>
      <c r="X1364" s="152">
        <v>0.52236294805999994</v>
      </c>
      <c r="Y1364" s="152">
        <v>0.57565738324000004</v>
      </c>
      <c r="Z1364" s="152">
        <v>3.5764451943999997E-3</v>
      </c>
      <c r="AA1364" s="152">
        <v>6.8341419519E-3</v>
      </c>
      <c r="AB1364" s="175">
        <v>-15.879526975999999</v>
      </c>
      <c r="AC1364" s="174">
        <v>-6.2540215621000002</v>
      </c>
      <c r="AD1364" s="152">
        <v>-7.8275895143000004E-4</v>
      </c>
      <c r="AE1364" s="152">
        <v>-5.8783740557999996E-3</v>
      </c>
      <c r="AF1364" s="178">
        <v>1.2637820099999999</v>
      </c>
      <c r="AG1364" s="177">
        <v>39190.163930000002</v>
      </c>
      <c r="AH1364" s="177">
        <v>-14269.51505</v>
      </c>
      <c r="AI1364" s="127">
        <v>0</v>
      </c>
      <c r="AJ1364" s="127">
        <v>0</v>
      </c>
      <c r="AK1364" s="127">
        <v>0</v>
      </c>
    </row>
    <row r="1365" spans="1:37" ht="14.65" customHeight="1" x14ac:dyDescent="0.25">
      <c r="A1365" s="39"/>
      <c r="B1365" s="128">
        <v>11145302000174</v>
      </c>
      <c r="C1365" s="124" t="s">
        <v>9166</v>
      </c>
      <c r="D1365" s="121"/>
      <c r="E1365" s="125" t="s">
        <v>9167</v>
      </c>
      <c r="F1365" s="125" t="s">
        <v>112</v>
      </c>
      <c r="G1365" s="125" t="s">
        <v>113</v>
      </c>
      <c r="H1365" s="126">
        <v>100000</v>
      </c>
      <c r="I1365" s="126">
        <v>15000</v>
      </c>
      <c r="J1365" s="126">
        <v>100000</v>
      </c>
      <c r="K1365" s="125" t="s">
        <v>7720</v>
      </c>
      <c r="L1365" s="125" t="s">
        <v>7641</v>
      </c>
      <c r="M1365" s="152">
        <v>1.6E-2</v>
      </c>
      <c r="N1365" s="127" t="s">
        <v>9168</v>
      </c>
      <c r="O1365" s="154">
        <v>40099</v>
      </c>
      <c r="P1365" s="152">
        <v>-4.9552255195999999E-3</v>
      </c>
      <c r="Q1365" s="152">
        <v>7.6184259507000002E-2</v>
      </c>
      <c r="R1365" s="152">
        <v>9.5310183769000009E-2</v>
      </c>
      <c r="S1365" s="152">
        <v>0.41038493536999998</v>
      </c>
      <c r="T1365" s="152">
        <v>0.39705144692</v>
      </c>
      <c r="U1365" s="152">
        <v>-0.46929897177999996</v>
      </c>
      <c r="V1365" s="152">
        <v>1.8675413389</v>
      </c>
      <c r="W1365" s="152">
        <v>0.83150171400999995</v>
      </c>
      <c r="X1365" s="152">
        <v>1.6291408276000001</v>
      </c>
      <c r="Y1365" s="152">
        <v>0.94665694032000003</v>
      </c>
      <c r="Z1365" s="152">
        <v>0.13281476079999999</v>
      </c>
      <c r="AA1365" s="152">
        <v>0.21194987780999999</v>
      </c>
      <c r="AB1365" s="175">
        <v>-6.5461380919000001E-2</v>
      </c>
      <c r="AC1365" s="174">
        <v>0.13483998701</v>
      </c>
      <c r="AD1365" s="152">
        <v>-8.1339713049999998E-2</v>
      </c>
      <c r="AE1365" s="152">
        <v>-0.47130204046000002</v>
      </c>
      <c r="AF1365" s="178">
        <v>446.74890277999998</v>
      </c>
      <c r="AG1365" s="177">
        <v>19539.05918</v>
      </c>
      <c r="AH1365" s="177">
        <v>-15646.496649999999</v>
      </c>
      <c r="AI1365" s="127">
        <v>2.2115050987E-2</v>
      </c>
      <c r="AJ1365" s="127">
        <v>0</v>
      </c>
      <c r="AK1365" s="127">
        <v>2.1439919666999999E-4</v>
      </c>
    </row>
    <row r="1366" spans="1:37" ht="14.65" customHeight="1" x14ac:dyDescent="0.25">
      <c r="A1366" s="39"/>
      <c r="B1366" s="128">
        <v>52282978000197</v>
      </c>
      <c r="C1366" s="124" t="s">
        <v>9169</v>
      </c>
      <c r="D1366" s="121"/>
      <c r="E1366" s="125" t="s">
        <v>8667</v>
      </c>
      <c r="F1366" s="125" t="s">
        <v>160</v>
      </c>
      <c r="G1366" s="125" t="s">
        <v>4633</v>
      </c>
      <c r="H1366" s="126">
        <v>1000</v>
      </c>
      <c r="I1366" s="126">
        <v>500</v>
      </c>
      <c r="J1366" s="126">
        <v>500</v>
      </c>
      <c r="K1366" s="125" t="s">
        <v>211</v>
      </c>
      <c r="L1366" s="125" t="s">
        <v>212</v>
      </c>
      <c r="M1366" s="152">
        <v>4.0000000000000001E-3</v>
      </c>
      <c r="N1366" s="127" t="s">
        <v>44</v>
      </c>
      <c r="O1366" s="154">
        <v>45198</v>
      </c>
      <c r="P1366" s="152">
        <v>1.1007542180000001E-2</v>
      </c>
      <c r="Q1366" s="152">
        <v>4.5810603337000003E-2</v>
      </c>
      <c r="R1366" s="152">
        <v>0.12855240392</v>
      </c>
      <c r="S1366" s="152" t="s">
        <v>44</v>
      </c>
      <c r="T1366" s="152" t="s">
        <v>44</v>
      </c>
      <c r="U1366" s="152">
        <v>1.0425011346999999</v>
      </c>
      <c r="V1366" s="152">
        <v>1.1229773188999999</v>
      </c>
      <c r="W1366" s="152">
        <v>1.1215123083</v>
      </c>
      <c r="X1366" s="152" t="s">
        <v>44</v>
      </c>
      <c r="Y1366" s="152" t="s">
        <v>44</v>
      </c>
      <c r="Z1366" s="152">
        <v>2.7952328066999997E-3</v>
      </c>
      <c r="AA1366" s="152">
        <v>2.4691891884000001E-3</v>
      </c>
      <c r="AB1366" s="175">
        <v>4.5231212085000001</v>
      </c>
      <c r="AC1366" s="174">
        <v>5.3930350411000001</v>
      </c>
      <c r="AD1366" s="152">
        <v>-9.7185159215999999E-4</v>
      </c>
      <c r="AE1366" s="152">
        <v>-9.7185159215999999E-4</v>
      </c>
      <c r="AF1366" s="178">
        <v>1.2113169500000001</v>
      </c>
      <c r="AG1366" s="177">
        <v>265796.58688999998</v>
      </c>
      <c r="AH1366" s="177">
        <v>227119.47763000001</v>
      </c>
      <c r="AI1366" s="127">
        <v>0.36968816730999998</v>
      </c>
      <c r="AJ1366" s="127">
        <v>0.27863188922999998</v>
      </c>
      <c r="AK1366" s="127">
        <v>0</v>
      </c>
    </row>
    <row r="1367" spans="1:37" ht="14.65" customHeight="1" x14ac:dyDescent="0.25">
      <c r="A1367" s="39"/>
      <c r="B1367" s="128">
        <v>36346292000166</v>
      </c>
      <c r="C1367" s="124" t="s">
        <v>9170</v>
      </c>
      <c r="D1367" s="121"/>
      <c r="E1367" s="125" t="s">
        <v>2778</v>
      </c>
      <c r="F1367" s="125" t="s">
        <v>112</v>
      </c>
      <c r="G1367" s="125" t="s">
        <v>113</v>
      </c>
      <c r="H1367" s="126">
        <v>50000</v>
      </c>
      <c r="I1367" s="126">
        <v>30000</v>
      </c>
      <c r="J1367" s="126">
        <v>30000</v>
      </c>
      <c r="K1367" s="125" t="s">
        <v>8093</v>
      </c>
      <c r="L1367" s="125" t="s">
        <v>7720</v>
      </c>
      <c r="M1367" s="152">
        <v>6.7000000000000002E-3</v>
      </c>
      <c r="N1367" s="127" t="s">
        <v>44</v>
      </c>
      <c r="O1367" s="154">
        <v>43909</v>
      </c>
      <c r="P1367" s="152">
        <v>0.11774124530000001</v>
      </c>
      <c r="Q1367" s="152">
        <v>0.14386771597</v>
      </c>
      <c r="R1367" s="152">
        <v>5.0188022828000001E-2</v>
      </c>
      <c r="S1367" s="152">
        <v>0.32933260163999994</v>
      </c>
      <c r="T1367" s="152">
        <v>0.17347193358999999</v>
      </c>
      <c r="U1367" s="152">
        <v>11.151025343999999</v>
      </c>
      <c r="V1367" s="152">
        <v>3.5266984103999999</v>
      </c>
      <c r="W1367" s="152">
        <v>0.43784856300999997</v>
      </c>
      <c r="X1367" s="152">
        <v>1.3073803176999998</v>
      </c>
      <c r="Y1367" s="152">
        <v>0.41359479019000001</v>
      </c>
      <c r="Z1367" s="152">
        <v>0.17694945269000001</v>
      </c>
      <c r="AA1367" s="152">
        <v>0.22363511673000003</v>
      </c>
      <c r="AB1367" s="175">
        <v>-0.24403730265000001</v>
      </c>
      <c r="AC1367" s="174">
        <v>0.26328723396999998</v>
      </c>
      <c r="AD1367" s="152">
        <v>-0.18179777723000001</v>
      </c>
      <c r="AE1367" s="152">
        <v>-0.42011676545999999</v>
      </c>
      <c r="AF1367" s="178">
        <v>18.381086</v>
      </c>
      <c r="AG1367" s="177">
        <v>72479.922959999996</v>
      </c>
      <c r="AH1367" s="177">
        <v>-7216.1998000000003</v>
      </c>
      <c r="AI1367" s="127">
        <v>1.7819995998E-2</v>
      </c>
      <c r="AJ1367" s="127">
        <v>0</v>
      </c>
      <c r="AK1367" s="127">
        <v>0.14322149575999998</v>
      </c>
    </row>
    <row r="1368" spans="1:37" ht="14.65" customHeight="1" x14ac:dyDescent="0.25">
      <c r="A1368" s="39"/>
      <c r="B1368" s="128">
        <v>73232530000139</v>
      </c>
      <c r="C1368" s="124" t="s">
        <v>9171</v>
      </c>
      <c r="D1368" s="121" t="s">
        <v>3267</v>
      </c>
      <c r="E1368" s="125" t="s">
        <v>9172</v>
      </c>
      <c r="F1368" s="125" t="s">
        <v>112</v>
      </c>
      <c r="G1368" s="125" t="s">
        <v>113</v>
      </c>
      <c r="H1368" s="126">
        <v>300000</v>
      </c>
      <c r="I1368" s="126">
        <v>30000</v>
      </c>
      <c r="J1368" s="126">
        <v>30000</v>
      </c>
      <c r="K1368" s="125" t="s">
        <v>8093</v>
      </c>
      <c r="L1368" s="125" t="s">
        <v>7720</v>
      </c>
      <c r="M1368" s="152">
        <v>1.9E-2</v>
      </c>
      <c r="N1368" s="127" t="s">
        <v>44</v>
      </c>
      <c r="O1368" s="154">
        <v>34213</v>
      </c>
      <c r="P1368" s="152">
        <v>0.12196964247</v>
      </c>
      <c r="Q1368" s="152">
        <v>0.14794510139</v>
      </c>
      <c r="R1368" s="152">
        <v>5.1413347425999997E-2</v>
      </c>
      <c r="S1368" s="152">
        <v>0.33695916425</v>
      </c>
      <c r="T1368" s="152">
        <v>0.17704681321999999</v>
      </c>
      <c r="U1368" s="152">
        <v>11.551487933999999</v>
      </c>
      <c r="V1368" s="152">
        <v>3.6266493174000001</v>
      </c>
      <c r="W1368" s="152">
        <v>0.44853849627999998</v>
      </c>
      <c r="X1368" s="152">
        <v>1.3376561477000002</v>
      </c>
      <c r="Y1368" s="152">
        <v>0.42211808015999996</v>
      </c>
      <c r="Z1368" s="152">
        <v>0.18156854257999999</v>
      </c>
      <c r="AA1368" s="152">
        <v>0.19379140486000002</v>
      </c>
      <c r="AB1368" s="175">
        <v>-0.22728350847000001</v>
      </c>
      <c r="AC1368" s="174">
        <v>0.47817269867000001</v>
      </c>
      <c r="AD1368" s="152">
        <v>-0.18571527427000001</v>
      </c>
      <c r="AE1368" s="152">
        <v>-0.50463294604999998</v>
      </c>
      <c r="AF1368" s="178">
        <v>1488.8448005</v>
      </c>
      <c r="AG1368" s="177">
        <v>5273077.1301999995</v>
      </c>
      <c r="AH1368" s="177">
        <v>-424496.49332000001</v>
      </c>
      <c r="AI1368" s="127">
        <v>1.8496466055999999E-2</v>
      </c>
      <c r="AJ1368" s="127">
        <v>0</v>
      </c>
      <c r="AK1368" s="127">
        <v>0.14865836868000001</v>
      </c>
    </row>
    <row r="1369" spans="1:37" ht="14.65" customHeight="1" x14ac:dyDescent="0.25">
      <c r="A1369" s="39"/>
      <c r="B1369" s="128">
        <v>7195440000190</v>
      </c>
      <c r="C1369" s="124" t="s">
        <v>9173</v>
      </c>
      <c r="D1369" s="121" t="s">
        <v>3274</v>
      </c>
      <c r="E1369" s="125" t="s">
        <v>9174</v>
      </c>
      <c r="F1369" s="125" t="s">
        <v>112</v>
      </c>
      <c r="G1369" s="125" t="s">
        <v>113</v>
      </c>
      <c r="H1369" s="126">
        <v>25000</v>
      </c>
      <c r="I1369" s="126">
        <v>5000</v>
      </c>
      <c r="J1369" s="126">
        <v>5000</v>
      </c>
      <c r="K1369" s="125" t="s">
        <v>212</v>
      </c>
      <c r="L1369" s="125" t="s">
        <v>3251</v>
      </c>
      <c r="M1369" s="152">
        <v>1.2E-2</v>
      </c>
      <c r="N1369" s="127" t="s">
        <v>44</v>
      </c>
      <c r="O1369" s="154">
        <v>40809</v>
      </c>
      <c r="P1369" s="152">
        <v>8.4529023891999996E-2</v>
      </c>
      <c r="Q1369" s="152">
        <v>0.21432606718</v>
      </c>
      <c r="R1369" s="152">
        <v>0.11880958121000001</v>
      </c>
      <c r="S1369" s="152">
        <v>0.35020317591</v>
      </c>
      <c r="T1369" s="152">
        <v>0.44987508460000003</v>
      </c>
      <c r="U1369" s="152">
        <v>8.0055658096000002</v>
      </c>
      <c r="V1369" s="152">
        <v>5.2538778094999996</v>
      </c>
      <c r="W1369" s="152">
        <v>1.0365143209999998</v>
      </c>
      <c r="X1369" s="152">
        <v>1.3902320545</v>
      </c>
      <c r="Y1369" s="152">
        <v>1.0725999726</v>
      </c>
      <c r="Z1369" s="152">
        <v>0.16461084664</v>
      </c>
      <c r="AA1369" s="152">
        <v>0.19120929829000002</v>
      </c>
      <c r="AB1369" s="175">
        <v>0.10611261118</v>
      </c>
      <c r="AC1369" s="174">
        <v>0.19597847635000001</v>
      </c>
      <c r="AD1369" s="152">
        <v>-0.16900531076</v>
      </c>
      <c r="AE1369" s="152">
        <v>-0.49894365350999997</v>
      </c>
      <c r="AF1369" s="178">
        <v>19.220095013000002</v>
      </c>
      <c r="AG1369" s="177">
        <v>56231.994749999998</v>
      </c>
      <c r="AH1369" s="177">
        <v>-1510.3960999999999</v>
      </c>
      <c r="AI1369" s="127">
        <v>0</v>
      </c>
      <c r="AJ1369" s="127">
        <v>0</v>
      </c>
      <c r="AK1369" s="127">
        <v>3.6858330797000002E-2</v>
      </c>
    </row>
    <row r="1370" spans="1:37" ht="14.65" customHeight="1" x14ac:dyDescent="0.25">
      <c r="A1370" s="39"/>
      <c r="B1370" s="128">
        <v>15212116000161</v>
      </c>
      <c r="C1370" s="124" t="s">
        <v>9175</v>
      </c>
      <c r="D1370" s="121"/>
      <c r="E1370" s="125" t="s">
        <v>9176</v>
      </c>
      <c r="F1370" s="125" t="s">
        <v>112</v>
      </c>
      <c r="G1370" s="125" t="s">
        <v>113</v>
      </c>
      <c r="H1370" s="126">
        <v>500</v>
      </c>
      <c r="I1370" s="126">
        <v>1</v>
      </c>
      <c r="J1370" s="126">
        <v>5000</v>
      </c>
      <c r="K1370" s="125" t="s">
        <v>212</v>
      </c>
      <c r="L1370" s="125" t="s">
        <v>219</v>
      </c>
      <c r="M1370" s="152">
        <v>0.02</v>
      </c>
      <c r="N1370" s="127" t="s">
        <v>44</v>
      </c>
      <c r="O1370" s="154">
        <v>41122</v>
      </c>
      <c r="P1370" s="152">
        <v>7.9053070439999998E-2</v>
      </c>
      <c r="Q1370" s="152">
        <v>0.33723620334000004</v>
      </c>
      <c r="R1370" s="152">
        <v>6.6935137574999998E-2</v>
      </c>
      <c r="S1370" s="152">
        <v>0.32781086268000004</v>
      </c>
      <c r="T1370" s="152">
        <v>0.60416134133999999</v>
      </c>
      <c r="U1370" s="152">
        <v>7.4869497921000008</v>
      </c>
      <c r="V1370" s="152">
        <v>8.2668330015000002</v>
      </c>
      <c r="W1370" s="152">
        <v>0.58395314561</v>
      </c>
      <c r="X1370" s="152">
        <v>1.301339338</v>
      </c>
      <c r="Y1370" s="152">
        <v>1.4404519396</v>
      </c>
      <c r="Z1370" s="152">
        <v>0.30852586845000002</v>
      </c>
      <c r="AA1370" s="152">
        <v>0.34570442968999998</v>
      </c>
      <c r="AB1370" s="175">
        <v>1.1902892643999999E-2</v>
      </c>
      <c r="AC1370" s="174">
        <v>0.62138948483000001</v>
      </c>
      <c r="AD1370" s="152">
        <v>-0.27490977507000003</v>
      </c>
      <c r="AE1370" s="152">
        <v>-0.60069714430999999</v>
      </c>
      <c r="AF1370" s="178">
        <v>12.07364417</v>
      </c>
      <c r="AG1370" s="177">
        <v>14589.15856</v>
      </c>
      <c r="AH1370" s="177">
        <v>96.583920000000006</v>
      </c>
      <c r="AI1370" s="127">
        <v>0</v>
      </c>
      <c r="AJ1370" s="127">
        <v>0</v>
      </c>
      <c r="AK1370" s="127">
        <v>0.1363746935</v>
      </c>
    </row>
    <row r="1371" spans="1:37" ht="14.65" customHeight="1" x14ac:dyDescent="0.25">
      <c r="A1371" s="39"/>
      <c r="B1371" s="128">
        <v>6235449000115</v>
      </c>
      <c r="C1371" s="124" t="s">
        <v>9177</v>
      </c>
      <c r="D1371" s="121"/>
      <c r="E1371" s="125" t="s">
        <v>2778</v>
      </c>
      <c r="F1371" s="125" t="s">
        <v>160</v>
      </c>
      <c r="G1371" s="125" t="s">
        <v>3324</v>
      </c>
      <c r="H1371" s="126">
        <v>10000</v>
      </c>
      <c r="I1371" s="126">
        <v>1</v>
      </c>
      <c r="J1371" s="126">
        <v>10000</v>
      </c>
      <c r="K1371" s="125" t="s">
        <v>211</v>
      </c>
      <c r="L1371" s="125" t="s">
        <v>211</v>
      </c>
      <c r="M1371" s="152">
        <v>1.1000000000000001E-3</v>
      </c>
      <c r="N1371" s="127" t="s">
        <v>44</v>
      </c>
      <c r="O1371" s="154">
        <v>38446</v>
      </c>
      <c r="P1371" s="152">
        <v>1.0542089297999999E-2</v>
      </c>
      <c r="Q1371" s="152">
        <v>4.1134520503000004E-2</v>
      </c>
      <c r="R1371" s="152">
        <v>0.11645941877</v>
      </c>
      <c r="S1371" s="152">
        <v>0.26225490322</v>
      </c>
      <c r="T1371" s="152">
        <v>0.43626647136999996</v>
      </c>
      <c r="U1371" s="152">
        <v>0.99841907262000007</v>
      </c>
      <c r="V1371" s="152">
        <v>1.0083502549000001</v>
      </c>
      <c r="W1371" s="152">
        <v>1.0160111174999999</v>
      </c>
      <c r="X1371" s="152">
        <v>1.0410961349000001</v>
      </c>
      <c r="Y1371" s="152">
        <v>1.0401540810999998</v>
      </c>
      <c r="Z1371" s="152">
        <v>7.7057775141000002E-4</v>
      </c>
      <c r="AA1371" s="152">
        <v>2.3043704702999999E-3</v>
      </c>
      <c r="AB1371" s="175">
        <v>4.6889423111999999</v>
      </c>
      <c r="AC1371" s="174">
        <v>1.1488410642</v>
      </c>
      <c r="AD1371" s="152">
        <v>0</v>
      </c>
      <c r="AE1371" s="152">
        <v>-1.3218454884E-3</v>
      </c>
      <c r="AF1371" s="178">
        <v>7.3817259999999996</v>
      </c>
      <c r="AG1371" s="177">
        <v>856507.51147000003</v>
      </c>
      <c r="AH1371" s="177">
        <v>-428323.74936000002</v>
      </c>
      <c r="AI1371" s="127">
        <v>0</v>
      </c>
      <c r="AJ1371" s="127">
        <v>0.31911869859999997</v>
      </c>
      <c r="AK1371" s="127">
        <v>0</v>
      </c>
    </row>
    <row r="1372" spans="1:37" ht="14.65" customHeight="1" x14ac:dyDescent="0.25">
      <c r="A1372" s="39"/>
      <c r="B1372" s="128">
        <v>11046271000102</v>
      </c>
      <c r="C1372" s="124" t="s">
        <v>9178</v>
      </c>
      <c r="D1372" s="121"/>
      <c r="E1372" s="125" t="s">
        <v>9167</v>
      </c>
      <c r="F1372" s="125" t="s">
        <v>112</v>
      </c>
      <c r="G1372" s="125" t="s">
        <v>113</v>
      </c>
      <c r="H1372" s="126">
        <v>10000</v>
      </c>
      <c r="I1372" s="126">
        <v>2000</v>
      </c>
      <c r="J1372" s="126">
        <v>10000</v>
      </c>
      <c r="K1372" s="125" t="s">
        <v>218</v>
      </c>
      <c r="L1372" s="125" t="s">
        <v>217</v>
      </c>
      <c r="M1372" s="152">
        <v>1.8E-3</v>
      </c>
      <c r="N1372" s="127" t="s">
        <v>9179</v>
      </c>
      <c r="O1372" s="154">
        <v>40086</v>
      </c>
      <c r="P1372" s="152">
        <v>-1.1960389195000001E-2</v>
      </c>
      <c r="Q1372" s="152">
        <v>7.2155513783999994E-2</v>
      </c>
      <c r="R1372" s="152">
        <v>0.11664912851000001</v>
      </c>
      <c r="S1372" s="152">
        <v>0.47755397357000001</v>
      </c>
      <c r="T1372" s="152">
        <v>0.49650079271000003</v>
      </c>
      <c r="U1372" s="152">
        <v>-1.1327432684999998</v>
      </c>
      <c r="V1372" s="152">
        <v>1.7687827601999999</v>
      </c>
      <c r="W1372" s="152">
        <v>1.0176661764000001</v>
      </c>
      <c r="X1372" s="152">
        <v>1.8957876097999999</v>
      </c>
      <c r="Y1372" s="152">
        <v>1.1837657939000001</v>
      </c>
      <c r="Z1372" s="152">
        <v>0.13317745009999998</v>
      </c>
      <c r="AA1372" s="152">
        <v>0.21130473709</v>
      </c>
      <c r="AB1372" s="175">
        <v>8.0693039874000005E-2</v>
      </c>
      <c r="AC1372" s="174">
        <v>0.25394098396999998</v>
      </c>
      <c r="AD1372" s="152">
        <v>-8.3291987992000008E-2</v>
      </c>
      <c r="AE1372" s="152">
        <v>-0.47027633995000001</v>
      </c>
      <c r="AF1372" s="178">
        <v>769.51316455999995</v>
      </c>
      <c r="AG1372" s="177">
        <v>322038.75799999997</v>
      </c>
      <c r="AH1372" s="177">
        <v>30947.20321</v>
      </c>
      <c r="AI1372" s="127">
        <v>2.1847489946000002E-2</v>
      </c>
      <c r="AJ1372" s="127">
        <v>0</v>
      </c>
      <c r="AK1372" s="127">
        <v>2.1180526767000001E-4</v>
      </c>
    </row>
    <row r="1373" spans="1:37" ht="14.65" customHeight="1" x14ac:dyDescent="0.25">
      <c r="A1373" s="39"/>
      <c r="B1373" s="128">
        <v>37487547000173</v>
      </c>
      <c r="C1373" s="124" t="s">
        <v>9180</v>
      </c>
      <c r="D1373" s="121"/>
      <c r="E1373" s="125" t="s">
        <v>1402</v>
      </c>
      <c r="F1373" s="125" t="s">
        <v>112</v>
      </c>
      <c r="G1373" s="125" t="s">
        <v>113</v>
      </c>
      <c r="H1373" s="126">
        <v>500</v>
      </c>
      <c r="I1373" s="126">
        <v>100</v>
      </c>
      <c r="J1373" s="126">
        <v>100</v>
      </c>
      <c r="K1373" s="125" t="s">
        <v>210</v>
      </c>
      <c r="L1373" s="125" t="s">
        <v>3314</v>
      </c>
      <c r="M1373" s="152">
        <v>1.8799999999999997E-2</v>
      </c>
      <c r="N1373" s="127" t="s">
        <v>8681</v>
      </c>
      <c r="O1373" s="154">
        <v>44225</v>
      </c>
      <c r="P1373" s="152">
        <v>0.13204780817</v>
      </c>
      <c r="Q1373" s="152">
        <v>0.22007569209</v>
      </c>
      <c r="R1373" s="152">
        <v>0.10290564656000001</v>
      </c>
      <c r="S1373" s="152">
        <v>0.25262038889999999</v>
      </c>
      <c r="T1373" s="152">
        <v>0.21623523082999999</v>
      </c>
      <c r="U1373" s="152">
        <v>12.505969780999999</v>
      </c>
      <c r="V1373" s="152">
        <v>5.3948211260000001</v>
      </c>
      <c r="W1373" s="152">
        <v>0.89776578022999998</v>
      </c>
      <c r="X1373" s="152">
        <v>1.0028491641999999</v>
      </c>
      <c r="Y1373" s="152">
        <v>0.51555178453000006</v>
      </c>
      <c r="Z1373" s="152">
        <v>0.19648665463000001</v>
      </c>
      <c r="AA1373" s="152">
        <v>0.20664323160999998</v>
      </c>
      <c r="AB1373" s="175">
        <v>4.4417388733000003E-2</v>
      </c>
      <c r="AC1373" s="174">
        <v>-0.32739097992999999</v>
      </c>
      <c r="AD1373" s="152">
        <v>-0.22518895229000002</v>
      </c>
      <c r="AE1373" s="152">
        <v>-0.31176532090999998</v>
      </c>
      <c r="AF1373" s="178">
        <v>1.0395744</v>
      </c>
      <c r="AG1373" s="177">
        <v>13325.55739</v>
      </c>
      <c r="AH1373" s="177">
        <v>284.93504999999999</v>
      </c>
      <c r="AI1373" s="127">
        <v>0</v>
      </c>
      <c r="AJ1373" s="127">
        <v>0</v>
      </c>
      <c r="AK1373" s="127">
        <v>0</v>
      </c>
    </row>
    <row r="1374" spans="1:37" ht="14.65" customHeight="1" x14ac:dyDescent="0.25">
      <c r="A1374" s="39"/>
      <c r="B1374" s="128">
        <v>41594476000185</v>
      </c>
      <c r="C1374" s="124" t="s">
        <v>9181</v>
      </c>
      <c r="D1374" s="121"/>
      <c r="E1374" s="125" t="s">
        <v>8667</v>
      </c>
      <c r="F1374" s="125" t="s">
        <v>112</v>
      </c>
      <c r="G1374" s="125" t="s">
        <v>5147</v>
      </c>
      <c r="H1374" s="126">
        <v>10000</v>
      </c>
      <c r="I1374" s="126">
        <v>5000</v>
      </c>
      <c r="J1374" s="126">
        <v>5000</v>
      </c>
      <c r="K1374" s="125" t="s">
        <v>218</v>
      </c>
      <c r="L1374" s="125" t="s">
        <v>217</v>
      </c>
      <c r="M1374" s="152">
        <v>0.02</v>
      </c>
      <c r="N1374" s="127" t="s">
        <v>9182</v>
      </c>
      <c r="O1374" s="154">
        <v>44760</v>
      </c>
      <c r="P1374" s="152">
        <v>9.2291368397000001E-2</v>
      </c>
      <c r="Q1374" s="152">
        <v>8.3036352374999997E-2</v>
      </c>
      <c r="R1374" s="152">
        <v>0.24198264549000001</v>
      </c>
      <c r="S1374" s="152">
        <v>0.33814989687000002</v>
      </c>
      <c r="T1374" s="152" t="s">
        <v>44</v>
      </c>
      <c r="U1374" s="152">
        <v>8.7407211078000007</v>
      </c>
      <c r="V1374" s="152">
        <v>2.0355099819000002</v>
      </c>
      <c r="W1374" s="152">
        <v>2.1110963857999998</v>
      </c>
      <c r="X1374" s="152">
        <v>1.3423831026999999</v>
      </c>
      <c r="Y1374" s="152" t="s">
        <v>44</v>
      </c>
      <c r="Z1374" s="152">
        <v>0.22238862601000001</v>
      </c>
      <c r="AA1374" s="152">
        <v>0.25516934267000002</v>
      </c>
      <c r="AB1374" s="175">
        <v>0.63989704709999995</v>
      </c>
      <c r="AC1374" s="174">
        <v>0.46905499650999999</v>
      </c>
      <c r="AD1374" s="152">
        <v>-0.14337042317000001</v>
      </c>
      <c r="AE1374" s="152">
        <v>-0.32204588231000003</v>
      </c>
      <c r="AF1374" s="178">
        <v>1.72789411</v>
      </c>
      <c r="AG1374" s="177">
        <v>30813.537550000001</v>
      </c>
      <c r="AH1374" s="177">
        <v>-134.34270000000001</v>
      </c>
      <c r="AI1374" s="127">
        <v>0</v>
      </c>
      <c r="AJ1374" s="127">
        <v>0</v>
      </c>
      <c r="AK1374" s="127">
        <v>0.20394158522000003</v>
      </c>
    </row>
    <row r="1375" spans="1:37" ht="14.65" customHeight="1" x14ac:dyDescent="0.25">
      <c r="A1375" s="39"/>
      <c r="B1375" s="128">
        <v>12004203000135</v>
      </c>
      <c r="C1375" s="124" t="s">
        <v>9183</v>
      </c>
      <c r="D1375" s="121" t="s">
        <v>3310</v>
      </c>
      <c r="E1375" s="125" t="s">
        <v>8667</v>
      </c>
      <c r="F1375" s="125" t="s">
        <v>112</v>
      </c>
      <c r="G1375" s="125" t="s">
        <v>5147</v>
      </c>
      <c r="H1375" s="126">
        <v>5000</v>
      </c>
      <c r="I1375" s="126">
        <v>1000</v>
      </c>
      <c r="J1375" s="126">
        <v>1000</v>
      </c>
      <c r="K1375" s="125" t="s">
        <v>210</v>
      </c>
      <c r="L1375" s="125" t="s">
        <v>3314</v>
      </c>
      <c r="M1375" s="152">
        <v>0.02</v>
      </c>
      <c r="N1375" s="127" t="s">
        <v>44</v>
      </c>
      <c r="O1375" s="154">
        <v>40365</v>
      </c>
      <c r="P1375" s="152">
        <v>7.0079365019000001E-2</v>
      </c>
      <c r="Q1375" s="152">
        <v>3.0246662040999999E-2</v>
      </c>
      <c r="R1375" s="152">
        <v>6.8015809827999998E-2</v>
      </c>
      <c r="S1375" s="152">
        <v>0.1573201951</v>
      </c>
      <c r="T1375" s="152">
        <v>-8.2814873185000012E-3</v>
      </c>
      <c r="U1375" s="152">
        <v>6.6370690530000003</v>
      </c>
      <c r="V1375" s="152">
        <v>0.74145095180999998</v>
      </c>
      <c r="W1375" s="152">
        <v>0.59338110802999999</v>
      </c>
      <c r="X1375" s="152">
        <v>0.62452768304000006</v>
      </c>
      <c r="Y1375" s="152">
        <v>-1.9744865575999998E-2</v>
      </c>
      <c r="Z1375" s="152">
        <v>0.18596758785999998</v>
      </c>
      <c r="AA1375" s="152">
        <v>0.23543941502999999</v>
      </c>
      <c r="AB1375" s="175">
        <v>-0.13549885145000001</v>
      </c>
      <c r="AC1375" s="174">
        <v>0.15397312887</v>
      </c>
      <c r="AD1375" s="152">
        <v>-0.15643010833000001</v>
      </c>
      <c r="AE1375" s="152">
        <v>-0.60919600365999993</v>
      </c>
      <c r="AF1375" s="178">
        <v>4.3159251000000003</v>
      </c>
      <c r="AG1375" s="177">
        <v>182985.90226</v>
      </c>
      <c r="AH1375" s="177">
        <v>-80669.462769999998</v>
      </c>
      <c r="AI1375" s="127">
        <v>0</v>
      </c>
      <c r="AJ1375" s="127">
        <v>0</v>
      </c>
      <c r="AK1375" s="127">
        <v>0.11753638408</v>
      </c>
    </row>
    <row r="1376" spans="1:37" ht="14.65" customHeight="1" x14ac:dyDescent="0.25">
      <c r="A1376" s="39"/>
      <c r="B1376" s="128">
        <v>32665773000183</v>
      </c>
      <c r="C1376" s="124" t="s">
        <v>9184</v>
      </c>
      <c r="D1376" s="121"/>
      <c r="E1376" s="125" t="s">
        <v>2778</v>
      </c>
      <c r="F1376" s="125" t="s">
        <v>112</v>
      </c>
      <c r="G1376" s="125" t="s">
        <v>4570</v>
      </c>
      <c r="H1376" s="126">
        <v>1000</v>
      </c>
      <c r="I1376" s="126">
        <v>1000</v>
      </c>
      <c r="J1376" s="126">
        <v>1000</v>
      </c>
      <c r="K1376" s="125" t="s">
        <v>210</v>
      </c>
      <c r="L1376" s="125" t="s">
        <v>3314</v>
      </c>
      <c r="M1376" s="152">
        <v>8.6999999999999994E-3</v>
      </c>
      <c r="N1376" s="127" t="s">
        <v>44</v>
      </c>
      <c r="O1376" s="154">
        <v>43616</v>
      </c>
      <c r="P1376" s="152">
        <v>6.8260618289E-2</v>
      </c>
      <c r="Q1376" s="152">
        <v>3.1227870004E-2</v>
      </c>
      <c r="R1376" s="152">
        <v>6.7862331861999997E-2</v>
      </c>
      <c r="S1376" s="152">
        <v>0.15732003658999999</v>
      </c>
      <c r="T1376" s="152">
        <v>-6.5123204822000007E-3</v>
      </c>
      <c r="U1376" s="152">
        <v>6.4648193809999999</v>
      </c>
      <c r="V1376" s="152">
        <v>0.76550377380000001</v>
      </c>
      <c r="W1376" s="152">
        <v>0.59204214101999997</v>
      </c>
      <c r="X1376" s="152">
        <v>0.62452705381999996</v>
      </c>
      <c r="Y1376" s="152">
        <v>-1.5526787347E-2</v>
      </c>
      <c r="Z1376" s="152">
        <v>0.18273296804</v>
      </c>
      <c r="AA1376" s="152">
        <v>0.30024570194</v>
      </c>
      <c r="AB1376" s="175">
        <v>-0.14185776561999999</v>
      </c>
      <c r="AC1376" s="174">
        <v>-0.25443576170999999</v>
      </c>
      <c r="AD1376" s="152">
        <v>-0.15301193641999999</v>
      </c>
      <c r="AE1376" s="152">
        <v>-0.60147588941999997</v>
      </c>
      <c r="AF1376" s="178">
        <v>7.8649779999999998</v>
      </c>
      <c r="AG1376" s="177">
        <v>94273.449070000002</v>
      </c>
      <c r="AH1376" s="177">
        <v>-27579.076000000001</v>
      </c>
      <c r="AI1376" s="127">
        <v>0</v>
      </c>
      <c r="AJ1376" s="127">
        <v>0</v>
      </c>
      <c r="AK1376" s="127">
        <v>0.11316692390999999</v>
      </c>
    </row>
    <row r="1377" spans="1:37" ht="14.65" customHeight="1" x14ac:dyDescent="0.25">
      <c r="A1377" s="39"/>
      <c r="B1377" s="128">
        <v>43214785000108</v>
      </c>
      <c r="C1377" s="124" t="s">
        <v>9185</v>
      </c>
      <c r="D1377" s="121"/>
      <c r="E1377" s="125" t="s">
        <v>9186</v>
      </c>
      <c r="F1377" s="125" t="s">
        <v>112</v>
      </c>
      <c r="G1377" s="125" t="s">
        <v>113</v>
      </c>
      <c r="H1377" s="126">
        <v>1000</v>
      </c>
      <c r="I1377" s="126">
        <v>1000</v>
      </c>
      <c r="J1377" s="126">
        <v>1000</v>
      </c>
      <c r="K1377" s="125" t="s">
        <v>7581</v>
      </c>
      <c r="L1377" s="125" t="s">
        <v>8128</v>
      </c>
      <c r="M1377" s="152">
        <v>1.8500000000000003E-2</v>
      </c>
      <c r="N1377" s="127" t="s">
        <v>44</v>
      </c>
      <c r="O1377" s="154">
        <v>44483</v>
      </c>
      <c r="P1377" s="152">
        <v>-4.5208667698999998E-2</v>
      </c>
      <c r="Q1377" s="152">
        <v>-2.0922741751E-2</v>
      </c>
      <c r="R1377" s="152">
        <v>-6.7524265090000007E-2</v>
      </c>
      <c r="S1377" s="152">
        <v>0.15312565474000001</v>
      </c>
      <c r="T1377" s="152">
        <v>0.16894603960000001</v>
      </c>
      <c r="U1377" s="152">
        <v>-4.2816176948999995</v>
      </c>
      <c r="V1377" s="152">
        <v>-0.51288921615000005</v>
      </c>
      <c r="W1377" s="152">
        <v>-0.58909279092</v>
      </c>
      <c r="X1377" s="152">
        <v>0.60787625079999996</v>
      </c>
      <c r="Y1377" s="152">
        <v>0.40280407531999995</v>
      </c>
      <c r="Z1377" s="152">
        <v>0.14852526233000002</v>
      </c>
      <c r="AA1377" s="152">
        <v>0.19677353162</v>
      </c>
      <c r="AB1377" s="175">
        <v>-1.0416913125</v>
      </c>
      <c r="AC1377" s="174">
        <v>-0.39866431208000003</v>
      </c>
      <c r="AD1377" s="152">
        <v>-0.13412099372</v>
      </c>
      <c r="AE1377" s="152">
        <v>-0.21792404093999998</v>
      </c>
      <c r="AF1377" s="178">
        <v>1.0440499999999999</v>
      </c>
      <c r="AG1377" s="177">
        <v>10872.18153</v>
      </c>
      <c r="AH1377" s="177">
        <v>220.05419000000001</v>
      </c>
      <c r="AI1377" s="127">
        <v>0</v>
      </c>
      <c r="AJ1377" s="127">
        <v>0</v>
      </c>
      <c r="AK1377" s="127">
        <v>0</v>
      </c>
    </row>
    <row r="1378" spans="1:37" ht="14.65" customHeight="1" x14ac:dyDescent="0.25">
      <c r="A1378" s="39"/>
      <c r="B1378" s="128">
        <v>11392079000160</v>
      </c>
      <c r="C1378" s="124" t="s">
        <v>9187</v>
      </c>
      <c r="D1378" s="121" t="s">
        <v>3266</v>
      </c>
      <c r="E1378" s="125" t="s">
        <v>9188</v>
      </c>
      <c r="F1378" s="125" t="s">
        <v>112</v>
      </c>
      <c r="G1378" s="125" t="s">
        <v>113</v>
      </c>
      <c r="H1378" s="126">
        <v>25000</v>
      </c>
      <c r="I1378" s="126">
        <v>5000</v>
      </c>
      <c r="J1378" s="126">
        <v>25000</v>
      </c>
      <c r="K1378" s="125" t="s">
        <v>3312</v>
      </c>
      <c r="L1378" s="125" t="s">
        <v>3362</v>
      </c>
      <c r="M1378" s="152">
        <v>1.15E-2</v>
      </c>
      <c r="N1378" s="127" t="s">
        <v>44</v>
      </c>
      <c r="O1378" s="154">
        <v>40207</v>
      </c>
      <c r="P1378" s="152">
        <v>8.075905135E-2</v>
      </c>
      <c r="Q1378" s="152">
        <v>0.16345340309</v>
      </c>
      <c r="R1378" s="152">
        <v>3.4978790837999998E-2</v>
      </c>
      <c r="S1378" s="152">
        <v>0.22195483606999999</v>
      </c>
      <c r="T1378" s="152">
        <v>8.3298835234000002E-2</v>
      </c>
      <c r="U1378" s="152">
        <v>7.6485196508</v>
      </c>
      <c r="V1378" s="152">
        <v>4.0068117643000001</v>
      </c>
      <c r="W1378" s="152">
        <v>0.30516072244999998</v>
      </c>
      <c r="X1378" s="152">
        <v>0.88111344779000011</v>
      </c>
      <c r="Y1378" s="152">
        <v>0.19860252646999998</v>
      </c>
      <c r="Z1378" s="152">
        <v>0.15637807994</v>
      </c>
      <c r="AA1378" s="152">
        <v>0.19824654467</v>
      </c>
      <c r="AB1378" s="175">
        <v>-0.38575196378999999</v>
      </c>
      <c r="AC1378" s="174">
        <v>-0.11233517196999999</v>
      </c>
      <c r="AD1378" s="152">
        <v>-0.18699311196000001</v>
      </c>
      <c r="AE1378" s="152">
        <v>-0.43733098005999999</v>
      </c>
      <c r="AF1378" s="178">
        <v>2.43279405</v>
      </c>
      <c r="AG1378" s="177">
        <v>17769.854640000001</v>
      </c>
      <c r="AH1378" s="177">
        <v>-403.68056000000001</v>
      </c>
      <c r="AI1378" s="127">
        <v>0</v>
      </c>
      <c r="AJ1378" s="127">
        <v>0</v>
      </c>
      <c r="AK1378" s="127">
        <v>0.11910147522999999</v>
      </c>
    </row>
    <row r="1379" spans="1:37" ht="14.65" customHeight="1" x14ac:dyDescent="0.25">
      <c r="A1379" s="39"/>
      <c r="B1379" s="128">
        <v>49980226000195</v>
      </c>
      <c r="C1379" s="124" t="s">
        <v>9189</v>
      </c>
      <c r="D1379" s="121"/>
      <c r="E1379" s="125" t="s">
        <v>7636</v>
      </c>
      <c r="F1379" s="125" t="s">
        <v>160</v>
      </c>
      <c r="G1379" s="125" t="s">
        <v>3324</v>
      </c>
      <c r="H1379" s="126" t="s">
        <v>44</v>
      </c>
      <c r="I1379" s="126" t="s">
        <v>44</v>
      </c>
      <c r="J1379" s="126" t="s">
        <v>44</v>
      </c>
      <c r="K1379" s="125" t="s">
        <v>211</v>
      </c>
      <c r="L1379" s="125" t="s">
        <v>211</v>
      </c>
      <c r="M1379" s="152">
        <v>1.7499999999999998E-3</v>
      </c>
      <c r="N1379" s="127" t="s">
        <v>44</v>
      </c>
      <c r="O1379" s="154">
        <v>45078</v>
      </c>
      <c r="P1379" s="152">
        <v>1.0316131627E-2</v>
      </c>
      <c r="Q1379" s="152">
        <v>4.0497531763E-2</v>
      </c>
      <c r="R1379" s="152">
        <v>0.11315821523</v>
      </c>
      <c r="S1379" s="152" t="s">
        <v>44</v>
      </c>
      <c r="T1379" s="152" t="s">
        <v>44</v>
      </c>
      <c r="U1379" s="152">
        <v>0.97701909759000005</v>
      </c>
      <c r="V1379" s="152">
        <v>0.99273544402000002</v>
      </c>
      <c r="W1379" s="152">
        <v>0.98721087503000005</v>
      </c>
      <c r="X1379" s="152" t="s">
        <v>44</v>
      </c>
      <c r="Y1379" s="152" t="s">
        <v>44</v>
      </c>
      <c r="Z1379" s="152">
        <v>8.0195939385000001E-4</v>
      </c>
      <c r="AA1379" s="152">
        <v>7.5823059196999997E-4</v>
      </c>
      <c r="AB1379" s="175">
        <v>-3.260761434</v>
      </c>
      <c r="AC1379" s="174">
        <v>-3.2299212181999999</v>
      </c>
      <c r="AD1379" s="152">
        <v>0</v>
      </c>
      <c r="AE1379" s="152">
        <v>0</v>
      </c>
      <c r="AF1379" s="178">
        <v>1.2348401</v>
      </c>
      <c r="AG1379" s="177">
        <v>294720.01915000001</v>
      </c>
      <c r="AH1379" s="177">
        <v>-52198.249540999997</v>
      </c>
      <c r="AI1379" s="127">
        <v>0</v>
      </c>
      <c r="AJ1379" s="127">
        <v>0</v>
      </c>
      <c r="AK1379" s="127">
        <v>0</v>
      </c>
    </row>
    <row r="1380" spans="1:37" ht="14.65" customHeight="1" x14ac:dyDescent="0.25">
      <c r="A1380" s="39"/>
      <c r="B1380" s="128">
        <v>52834346000199</v>
      </c>
      <c r="C1380" s="124" t="s">
        <v>9190</v>
      </c>
      <c r="D1380" s="121"/>
      <c r="E1380" s="125" t="s">
        <v>9191</v>
      </c>
      <c r="F1380" s="125" t="s">
        <v>160</v>
      </c>
      <c r="G1380" s="125" t="s">
        <v>3324</v>
      </c>
      <c r="H1380" s="126">
        <v>100</v>
      </c>
      <c r="I1380" s="126">
        <v>0</v>
      </c>
      <c r="J1380" s="126">
        <v>0</v>
      </c>
      <c r="K1380" s="125" t="s">
        <v>211</v>
      </c>
      <c r="L1380" s="125" t="s">
        <v>212</v>
      </c>
      <c r="M1380" s="152">
        <v>0.01</v>
      </c>
      <c r="N1380" s="127" t="s">
        <v>44</v>
      </c>
      <c r="O1380" s="154">
        <v>45250</v>
      </c>
      <c r="P1380" s="152">
        <v>1.0576728459E-2</v>
      </c>
      <c r="Q1380" s="152">
        <v>3.9608046014000003E-2</v>
      </c>
      <c r="R1380" s="152">
        <v>8.7403113479000011E-2</v>
      </c>
      <c r="S1380" s="152" t="s">
        <v>44</v>
      </c>
      <c r="T1380" s="152" t="s">
        <v>44</v>
      </c>
      <c r="U1380" s="152">
        <v>1.0016996745</v>
      </c>
      <c r="V1380" s="152">
        <v>0.97093105269999991</v>
      </c>
      <c r="W1380" s="152">
        <v>0.76251913273000005</v>
      </c>
      <c r="X1380" s="152" t="s">
        <v>44</v>
      </c>
      <c r="Y1380" s="152" t="s">
        <v>44</v>
      </c>
      <c r="Z1380" s="152">
        <v>9.8908112300999992E-3</v>
      </c>
      <c r="AA1380" s="152">
        <v>9.2616042433999995E-3</v>
      </c>
      <c r="AB1380" s="175">
        <v>-2.4900252505</v>
      </c>
      <c r="AC1380" s="174">
        <v>-2.7908662882000002</v>
      </c>
      <c r="AD1380" s="152">
        <v>-3.370222006E-3</v>
      </c>
      <c r="AE1380" s="152">
        <v>-4.4343293092000005E-3</v>
      </c>
      <c r="AF1380" s="178">
        <v>1.1256510500000001</v>
      </c>
      <c r="AG1380" s="177">
        <v>36331.604619999998</v>
      </c>
      <c r="AH1380" s="177">
        <v>-8664.9805699999997</v>
      </c>
      <c r="AI1380" s="127">
        <v>0</v>
      </c>
      <c r="AJ1380" s="127">
        <v>0</v>
      </c>
      <c r="AK1380" s="127">
        <v>0</v>
      </c>
    </row>
    <row r="1381" spans="1:37" ht="14.65" customHeight="1" x14ac:dyDescent="0.25">
      <c r="A1381" s="39"/>
      <c r="B1381" s="128">
        <v>832588000140</v>
      </c>
      <c r="C1381" s="124" t="s">
        <v>9192</v>
      </c>
      <c r="D1381" s="121" t="s">
        <v>3268</v>
      </c>
      <c r="E1381" s="125" t="s">
        <v>7973</v>
      </c>
      <c r="F1381" s="125" t="s">
        <v>160</v>
      </c>
      <c r="G1381" s="125" t="s">
        <v>3328</v>
      </c>
      <c r="H1381" s="126">
        <v>50</v>
      </c>
      <c r="I1381" s="126">
        <v>50</v>
      </c>
      <c r="J1381" s="126">
        <v>40</v>
      </c>
      <c r="K1381" s="125" t="s">
        <v>211</v>
      </c>
      <c r="L1381" s="125" t="s">
        <v>211</v>
      </c>
      <c r="M1381" s="152">
        <v>1.6E-2</v>
      </c>
      <c r="N1381" s="127" t="s">
        <v>44</v>
      </c>
      <c r="O1381" s="154">
        <v>34974</v>
      </c>
      <c r="P1381" s="152">
        <v>8.2271590254000011E-3</v>
      </c>
      <c r="Q1381" s="152">
        <v>3.2147731038999997E-2</v>
      </c>
      <c r="R1381" s="152">
        <v>8.7110212586000005E-2</v>
      </c>
      <c r="S1381" s="152">
        <v>0.19786561368</v>
      </c>
      <c r="T1381" s="152">
        <v>0.32767323025000006</v>
      </c>
      <c r="U1381" s="152">
        <v>0.77917690245000004</v>
      </c>
      <c r="V1381" s="152">
        <v>0.78805276908999999</v>
      </c>
      <c r="W1381" s="152">
        <v>0.75996381717000006</v>
      </c>
      <c r="X1381" s="152">
        <v>0.78548436319999992</v>
      </c>
      <c r="Y1381" s="152">
        <v>0.7812441938800001</v>
      </c>
      <c r="Z1381" s="152">
        <v>7.5238986473999999E-4</v>
      </c>
      <c r="AA1381" s="152">
        <v>3.7808809450999999E-3</v>
      </c>
      <c r="AB1381" s="175">
        <v>-59.782301934000003</v>
      </c>
      <c r="AC1381" s="174">
        <v>-13.519512284999999</v>
      </c>
      <c r="AD1381" s="152">
        <v>0</v>
      </c>
      <c r="AE1381" s="152">
        <v>-9.0136882954000002E-3</v>
      </c>
      <c r="AF1381" s="178">
        <v>6.3836800399999998</v>
      </c>
      <c r="AG1381" s="177">
        <v>10739.994269999999</v>
      </c>
      <c r="AH1381" s="177">
        <v>-3052.3613500000001</v>
      </c>
      <c r="AI1381" s="127">
        <v>0</v>
      </c>
      <c r="AJ1381" s="127">
        <v>0</v>
      </c>
      <c r="AK1381" s="127">
        <v>0</v>
      </c>
    </row>
    <row r="1382" spans="1:37" ht="14.65" customHeight="1" x14ac:dyDescent="0.25">
      <c r="A1382" s="39"/>
      <c r="B1382" s="128">
        <v>5554339000153</v>
      </c>
      <c r="C1382" s="124" t="s">
        <v>9193</v>
      </c>
      <c r="D1382" s="121" t="s">
        <v>3268</v>
      </c>
      <c r="E1382" s="125" t="s">
        <v>7973</v>
      </c>
      <c r="F1382" s="125" t="s">
        <v>160</v>
      </c>
      <c r="G1382" s="125" t="s">
        <v>3328</v>
      </c>
      <c r="H1382" s="126">
        <v>500</v>
      </c>
      <c r="I1382" s="126">
        <v>100</v>
      </c>
      <c r="J1382" s="126">
        <v>50</v>
      </c>
      <c r="K1382" s="125" t="s">
        <v>211</v>
      </c>
      <c r="L1382" s="125" t="s">
        <v>211</v>
      </c>
      <c r="M1382" s="152">
        <v>1.6E-2</v>
      </c>
      <c r="N1382" s="127" t="s">
        <v>44</v>
      </c>
      <c r="O1382" s="154">
        <v>37712</v>
      </c>
      <c r="P1382" s="152">
        <v>8.4229764797999988E-3</v>
      </c>
      <c r="Q1382" s="152">
        <v>3.2662050089E-2</v>
      </c>
      <c r="R1382" s="152">
        <v>8.7718690104999997E-2</v>
      </c>
      <c r="S1382" s="152">
        <v>0.1901239586</v>
      </c>
      <c r="T1382" s="152">
        <v>0.31482967792</v>
      </c>
      <c r="U1382" s="152">
        <v>0.79772236110999994</v>
      </c>
      <c r="V1382" s="152">
        <v>0.80066051895000001</v>
      </c>
      <c r="W1382" s="152">
        <v>0.76527227510000007</v>
      </c>
      <c r="X1382" s="152">
        <v>0.75475164064</v>
      </c>
      <c r="Y1382" s="152">
        <v>0.75062237385000008</v>
      </c>
      <c r="Z1382" s="152">
        <v>8.2523514349000006E-4</v>
      </c>
      <c r="AA1382" s="152">
        <v>2.7946219635000004E-3</v>
      </c>
      <c r="AB1382" s="175">
        <v>-50.631734105</v>
      </c>
      <c r="AC1382" s="174">
        <v>-13.220817237</v>
      </c>
      <c r="AD1382" s="152">
        <v>0</v>
      </c>
      <c r="AE1382" s="152">
        <v>-1.7131192973000001E-3</v>
      </c>
      <c r="AF1382" s="178">
        <v>5.6244271540000002</v>
      </c>
      <c r="AG1382" s="177">
        <v>57133.975509999997</v>
      </c>
      <c r="AH1382" s="177">
        <v>5958.0247600000002</v>
      </c>
      <c r="AI1382" s="127">
        <v>0</v>
      </c>
      <c r="AJ1382" s="127">
        <v>0</v>
      </c>
      <c r="AK1382" s="127">
        <v>0</v>
      </c>
    </row>
    <row r="1383" spans="1:37" ht="14.65" customHeight="1" x14ac:dyDescent="0.25">
      <c r="A1383" s="39"/>
      <c r="B1383" s="128">
        <v>43690520000186</v>
      </c>
      <c r="C1383" s="124" t="s">
        <v>9194</v>
      </c>
      <c r="D1383" s="121"/>
      <c r="E1383" s="125" t="s">
        <v>9195</v>
      </c>
      <c r="F1383" s="125" t="s">
        <v>160</v>
      </c>
      <c r="G1383" s="125" t="s">
        <v>6802</v>
      </c>
      <c r="H1383" s="126" t="s">
        <v>44</v>
      </c>
      <c r="I1383" s="126" t="s">
        <v>44</v>
      </c>
      <c r="J1383" s="126" t="s">
        <v>44</v>
      </c>
      <c r="K1383" s="125" t="s">
        <v>211</v>
      </c>
      <c r="L1383" s="125" t="s">
        <v>211</v>
      </c>
      <c r="M1383" s="152">
        <v>1.4000000000000002E-3</v>
      </c>
      <c r="N1383" s="127" t="s">
        <v>44</v>
      </c>
      <c r="O1383" s="154">
        <v>44593</v>
      </c>
      <c r="P1383" s="152">
        <v>1.0307078867999999E-2</v>
      </c>
      <c r="Q1383" s="152">
        <v>4.0291076357000001E-2</v>
      </c>
      <c r="R1383" s="152">
        <v>0.11255379528000001</v>
      </c>
      <c r="S1383" s="152">
        <v>0.24803002503999999</v>
      </c>
      <c r="T1383" s="152">
        <v>0.41283231565</v>
      </c>
      <c r="U1383" s="152">
        <v>0.97616172984000005</v>
      </c>
      <c r="V1383" s="152">
        <v>0.98767450350000008</v>
      </c>
      <c r="W1383" s="152">
        <v>0.98193781603999997</v>
      </c>
      <c r="X1383" s="152">
        <v>0.98462639688999998</v>
      </c>
      <c r="Y1383" s="152">
        <v>0.9842819610300001</v>
      </c>
      <c r="Z1383" s="152">
        <v>7.9383861011000012E-4</v>
      </c>
      <c r="AA1383" s="152">
        <v>8.0563186144999989E-4</v>
      </c>
      <c r="AB1383" s="175">
        <v>-5.1586422099</v>
      </c>
      <c r="AC1383" s="174">
        <v>-5.1038543034000003</v>
      </c>
      <c r="AD1383" s="152">
        <v>0</v>
      </c>
      <c r="AE1383" s="152">
        <v>0</v>
      </c>
      <c r="AF1383" s="178">
        <v>1446.5733184000001</v>
      </c>
      <c r="AG1383" s="177">
        <v>685481.09768000001</v>
      </c>
      <c r="AH1383" s="177">
        <v>-617658.87133999995</v>
      </c>
      <c r="AI1383" s="127">
        <v>0</v>
      </c>
      <c r="AJ1383" s="127">
        <v>0</v>
      </c>
      <c r="AK1383" s="127">
        <v>0</v>
      </c>
    </row>
    <row r="1384" spans="1:37" ht="14.65" customHeight="1" x14ac:dyDescent="0.25">
      <c r="A1384" s="39"/>
      <c r="B1384" s="128">
        <v>9315625000117</v>
      </c>
      <c r="C1384" s="124" t="s">
        <v>9196</v>
      </c>
      <c r="D1384" s="121"/>
      <c r="E1384" s="125" t="s">
        <v>9197</v>
      </c>
      <c r="F1384" s="125" t="s">
        <v>160</v>
      </c>
      <c r="G1384" s="125" t="s">
        <v>3324</v>
      </c>
      <c r="H1384" s="126">
        <v>1000000</v>
      </c>
      <c r="I1384" s="126">
        <v>250000</v>
      </c>
      <c r="J1384" s="126">
        <v>1000000</v>
      </c>
      <c r="K1384" s="125" t="s">
        <v>9198</v>
      </c>
      <c r="L1384" s="125" t="s">
        <v>9199</v>
      </c>
      <c r="M1384" s="152">
        <v>0.01</v>
      </c>
      <c r="N1384" s="127" t="s">
        <v>9200</v>
      </c>
      <c r="O1384" s="154">
        <v>39637</v>
      </c>
      <c r="P1384" s="152">
        <v>6.7835625559000004E-3</v>
      </c>
      <c r="Q1384" s="152">
        <v>2.6638647959999998E-2</v>
      </c>
      <c r="R1384" s="152">
        <v>7.0933732363999996E-2</v>
      </c>
      <c r="S1384" s="152">
        <v>0.15326645772</v>
      </c>
      <c r="T1384" s="152">
        <v>0.24533962371000001</v>
      </c>
      <c r="U1384" s="152">
        <v>0.64245692147</v>
      </c>
      <c r="V1384" s="152">
        <v>0.65300596997000004</v>
      </c>
      <c r="W1384" s="152">
        <v>0.61883754400000002</v>
      </c>
      <c r="X1384" s="152">
        <v>0.60843520865</v>
      </c>
      <c r="Y1384" s="152">
        <v>0.58494298239999998</v>
      </c>
      <c r="Z1384" s="152">
        <v>1.4905894787999999E-3</v>
      </c>
      <c r="AA1384" s="152">
        <v>0.15913788710000001</v>
      </c>
      <c r="AB1384" s="175">
        <v>-28.019746801</v>
      </c>
      <c r="AC1384" s="174">
        <v>-0.92488191733000003</v>
      </c>
      <c r="AD1384" s="152">
        <v>-1.7833431654999999E-4</v>
      </c>
      <c r="AE1384" s="152">
        <v>-0.86884132212999998</v>
      </c>
      <c r="AF1384" s="178">
        <v>0.20916742999999999</v>
      </c>
      <c r="AG1384" s="177">
        <v>11817.58639</v>
      </c>
      <c r="AH1384" s="177">
        <v>0</v>
      </c>
      <c r="AI1384" s="127">
        <v>0</v>
      </c>
      <c r="AJ1384" s="127">
        <v>0</v>
      </c>
      <c r="AK1384" s="127">
        <v>0</v>
      </c>
    </row>
    <row r="1385" spans="1:37" ht="14.65" customHeight="1" x14ac:dyDescent="0.25">
      <c r="A1385" s="39"/>
      <c r="B1385" s="128">
        <v>31457442000195</v>
      </c>
      <c r="C1385" s="124" t="s">
        <v>9201</v>
      </c>
      <c r="D1385" s="121"/>
      <c r="E1385" s="125" t="s">
        <v>8411</v>
      </c>
      <c r="F1385" s="125" t="s">
        <v>112</v>
      </c>
      <c r="G1385" s="125" t="s">
        <v>113</v>
      </c>
      <c r="H1385" s="126">
        <v>5000</v>
      </c>
      <c r="I1385" s="126">
        <v>5000</v>
      </c>
      <c r="J1385" s="126">
        <v>5000</v>
      </c>
      <c r="K1385" s="125" t="s">
        <v>210</v>
      </c>
      <c r="L1385" s="125" t="s">
        <v>3314</v>
      </c>
      <c r="M1385" s="152">
        <v>6.9999999999999993E-3</v>
      </c>
      <c r="N1385" s="127" t="s">
        <v>9202</v>
      </c>
      <c r="O1385" s="154">
        <v>43584</v>
      </c>
      <c r="P1385" s="152">
        <v>8.1684691683999999E-2</v>
      </c>
      <c r="Q1385" s="152">
        <v>0.19466451631999998</v>
      </c>
      <c r="R1385" s="152">
        <v>0.22188468720999999</v>
      </c>
      <c r="S1385" s="152">
        <v>0.48314540254999999</v>
      </c>
      <c r="T1385" s="152">
        <v>0.70561612103000004</v>
      </c>
      <c r="U1385" s="152">
        <v>7.7361850971999999</v>
      </c>
      <c r="V1385" s="152">
        <v>4.7719047712</v>
      </c>
      <c r="W1385" s="152">
        <v>1.9357584933</v>
      </c>
      <c r="X1385" s="152">
        <v>1.9179843925</v>
      </c>
      <c r="Y1385" s="152">
        <v>1.6823421834999999</v>
      </c>
      <c r="Z1385" s="152">
        <v>0.11134607603999999</v>
      </c>
      <c r="AA1385" s="152">
        <v>0.16181823522</v>
      </c>
      <c r="AB1385" s="175">
        <v>0.92906455848000002</v>
      </c>
      <c r="AC1385" s="174">
        <v>0.37378505632999998</v>
      </c>
      <c r="AD1385" s="152">
        <v>-5.6979431531999997E-2</v>
      </c>
      <c r="AE1385" s="152">
        <v>-0.32467047725999998</v>
      </c>
      <c r="AF1385" s="178">
        <v>2.1430137</v>
      </c>
      <c r="AG1385" s="177">
        <v>98325.858250000005</v>
      </c>
      <c r="AH1385" s="177">
        <v>-17563.014070000001</v>
      </c>
      <c r="AI1385" s="127">
        <v>5.0266349789999998E-2</v>
      </c>
      <c r="AJ1385" s="127">
        <v>0</v>
      </c>
      <c r="AK1385" s="127">
        <v>0.32723733158000001</v>
      </c>
    </row>
    <row r="1386" spans="1:37" ht="14.65" customHeight="1" x14ac:dyDescent="0.25">
      <c r="A1386" s="39"/>
      <c r="B1386" s="128">
        <v>601692000123</v>
      </c>
      <c r="C1386" s="124" t="s">
        <v>9203</v>
      </c>
      <c r="D1386" s="121" t="s">
        <v>3310</v>
      </c>
      <c r="E1386" s="125" t="s">
        <v>9204</v>
      </c>
      <c r="F1386" s="125" t="s">
        <v>112</v>
      </c>
      <c r="G1386" s="125" t="s">
        <v>5147</v>
      </c>
      <c r="H1386" s="126">
        <v>300000</v>
      </c>
      <c r="I1386" s="126">
        <v>1000</v>
      </c>
      <c r="J1386" s="126">
        <v>1000</v>
      </c>
      <c r="K1386" s="125" t="s">
        <v>9205</v>
      </c>
      <c r="L1386" s="125" t="s">
        <v>9037</v>
      </c>
      <c r="M1386" s="152">
        <v>0.02</v>
      </c>
      <c r="N1386" s="127" t="s">
        <v>44</v>
      </c>
      <c r="O1386" s="154">
        <v>29222</v>
      </c>
      <c r="P1386" s="152">
        <v>0.12849902172</v>
      </c>
      <c r="Q1386" s="152">
        <v>0.21545289141000001</v>
      </c>
      <c r="R1386" s="152">
        <v>5.2954157154000002E-2</v>
      </c>
      <c r="S1386" s="152">
        <v>0.11590417893999999</v>
      </c>
      <c r="T1386" s="152">
        <v>-0.12885635592</v>
      </c>
      <c r="U1386" s="152">
        <v>12.169871690000001</v>
      </c>
      <c r="V1386" s="152">
        <v>5.2815001929000003</v>
      </c>
      <c r="W1386" s="152">
        <v>0.46198077368000001</v>
      </c>
      <c r="X1386" s="152">
        <v>0.46011491585999997</v>
      </c>
      <c r="Y1386" s="152">
        <v>-0.30722155678000002</v>
      </c>
      <c r="Z1386" s="152">
        <v>0.20309531342000001</v>
      </c>
      <c r="AA1386" s="152">
        <v>0.24747541550000002</v>
      </c>
      <c r="AB1386" s="175">
        <v>-0.17690811510000001</v>
      </c>
      <c r="AC1386" s="174">
        <v>8.3899055486999996E-2</v>
      </c>
      <c r="AD1386" s="152">
        <v>-0.20295494163</v>
      </c>
      <c r="AE1386" s="152">
        <v>-0.66597081220999998</v>
      </c>
      <c r="AF1386" s="178">
        <v>6283.1139542999999</v>
      </c>
      <c r="AG1386" s="177">
        <v>61787.21716</v>
      </c>
      <c r="AH1386" s="177">
        <v>-3114.4087</v>
      </c>
      <c r="AI1386" s="127">
        <v>0</v>
      </c>
      <c r="AJ1386" s="127">
        <v>0</v>
      </c>
      <c r="AK1386" s="127">
        <v>0</v>
      </c>
    </row>
    <row r="1387" spans="1:37" ht="14.65" customHeight="1" x14ac:dyDescent="0.25">
      <c r="A1387" s="39"/>
      <c r="B1387" s="128">
        <v>52265150000120</v>
      </c>
      <c r="C1387" s="124" t="s">
        <v>9206</v>
      </c>
      <c r="D1387" s="121"/>
      <c r="E1387" s="125" t="s">
        <v>9204</v>
      </c>
      <c r="F1387" s="125" t="s">
        <v>112</v>
      </c>
      <c r="G1387" s="125" t="s">
        <v>113</v>
      </c>
      <c r="H1387" s="126" t="s">
        <v>44</v>
      </c>
      <c r="I1387" s="126" t="s">
        <v>44</v>
      </c>
      <c r="J1387" s="126" t="s">
        <v>44</v>
      </c>
      <c r="K1387" s="125" t="s">
        <v>7681</v>
      </c>
      <c r="L1387" s="125" t="s">
        <v>8438</v>
      </c>
      <c r="M1387" s="152">
        <v>0.02</v>
      </c>
      <c r="N1387" s="127">
        <v>6</v>
      </c>
      <c r="O1387" s="154">
        <v>45198</v>
      </c>
      <c r="P1387" s="152">
        <v>8.6303716003000006E-2</v>
      </c>
      <c r="Q1387" s="152">
        <v>0.18242523597000002</v>
      </c>
      <c r="R1387" s="152">
        <v>0.20806760540999999</v>
      </c>
      <c r="S1387" s="152" t="s">
        <v>44</v>
      </c>
      <c r="T1387" s="152" t="s">
        <v>44</v>
      </c>
      <c r="U1387" s="152">
        <v>8.1736431614000011</v>
      </c>
      <c r="V1387" s="152">
        <v>4.4718774144000006</v>
      </c>
      <c r="W1387" s="152">
        <v>1.8152159997999999</v>
      </c>
      <c r="X1387" s="152" t="s">
        <v>44</v>
      </c>
      <c r="Y1387" s="152" t="s">
        <v>44</v>
      </c>
      <c r="Z1387" s="152">
        <v>0.19901021931999999</v>
      </c>
      <c r="AA1387" s="152">
        <v>0.16782571661999998</v>
      </c>
      <c r="AB1387" s="175">
        <v>0.52986629559999998</v>
      </c>
      <c r="AC1387" s="174">
        <v>9.6997549296000005E-2</v>
      </c>
      <c r="AD1387" s="152">
        <v>-0.15946081314000002</v>
      </c>
      <c r="AE1387" s="152">
        <v>-0.15946081314000002</v>
      </c>
      <c r="AF1387" s="178">
        <v>1.19058909</v>
      </c>
      <c r="AG1387" s="177">
        <v>15407.69932</v>
      </c>
      <c r="AH1387" s="177">
        <v>3753</v>
      </c>
      <c r="AI1387" s="127">
        <v>0</v>
      </c>
      <c r="AJ1387" s="127">
        <v>0</v>
      </c>
      <c r="AK1387" s="127">
        <v>0</v>
      </c>
    </row>
    <row r="1388" spans="1:37" ht="14.65" customHeight="1" x14ac:dyDescent="0.25">
      <c r="A1388" s="39"/>
      <c r="B1388" s="128">
        <v>29215748000193</v>
      </c>
      <c r="C1388" s="124" t="s">
        <v>9207</v>
      </c>
      <c r="D1388" s="121"/>
      <c r="E1388" s="125" t="s">
        <v>8898</v>
      </c>
      <c r="F1388" s="125" t="s">
        <v>112</v>
      </c>
      <c r="G1388" s="125" t="s">
        <v>113</v>
      </c>
      <c r="H1388" s="126">
        <v>10000</v>
      </c>
      <c r="I1388" s="126">
        <v>5000</v>
      </c>
      <c r="J1388" s="126">
        <v>10000</v>
      </c>
      <c r="K1388" s="125" t="s">
        <v>212</v>
      </c>
      <c r="L1388" s="125" t="s">
        <v>219</v>
      </c>
      <c r="M1388" s="152">
        <v>5.0000000000000001E-3</v>
      </c>
      <c r="N1388" s="127" t="s">
        <v>44</v>
      </c>
      <c r="O1388" s="154">
        <v>43096</v>
      </c>
      <c r="P1388" s="152">
        <v>0.16120399065000002</v>
      </c>
      <c r="Q1388" s="152">
        <v>0.30223104596</v>
      </c>
      <c r="R1388" s="152">
        <v>2.0821261884000002E-2</v>
      </c>
      <c r="S1388" s="152">
        <v>-0.15507513964</v>
      </c>
      <c r="T1388" s="152">
        <v>-0.14332482149</v>
      </c>
      <c r="U1388" s="152">
        <v>15.267290410999999</v>
      </c>
      <c r="V1388" s="152">
        <v>7.4087347682999996</v>
      </c>
      <c r="W1388" s="152">
        <v>0.18164811208000001</v>
      </c>
      <c r="X1388" s="152">
        <v>-0.61561529081999999</v>
      </c>
      <c r="Y1388" s="152">
        <v>-0.34171752310999998</v>
      </c>
      <c r="Z1388" s="152">
        <v>0.32716799975999999</v>
      </c>
      <c r="AA1388" s="152">
        <v>0.28238355224</v>
      </c>
      <c r="AB1388" s="175">
        <v>-0.10408224297</v>
      </c>
      <c r="AC1388" s="174">
        <v>0.15688310307</v>
      </c>
      <c r="AD1388" s="152">
        <v>-0.36786161860999994</v>
      </c>
      <c r="AE1388" s="152">
        <v>-0.42994692606000001</v>
      </c>
      <c r="AF1388" s="178">
        <v>1.82020717</v>
      </c>
      <c r="AG1388" s="177">
        <v>18435.558130000001</v>
      </c>
      <c r="AH1388" s="177">
        <v>0</v>
      </c>
      <c r="AI1388" s="127">
        <v>0</v>
      </c>
      <c r="AJ1388" s="127">
        <v>0</v>
      </c>
      <c r="AK1388" s="127">
        <v>0</v>
      </c>
    </row>
    <row r="1389" spans="1:37" ht="14.65" customHeight="1" x14ac:dyDescent="0.25">
      <c r="A1389" s="39"/>
      <c r="B1389" s="128">
        <v>26846429000198</v>
      </c>
      <c r="C1389" s="124" t="s">
        <v>9208</v>
      </c>
      <c r="D1389" s="121" t="s">
        <v>3268</v>
      </c>
      <c r="E1389" s="125" t="s">
        <v>9209</v>
      </c>
      <c r="F1389" s="125" t="s">
        <v>112</v>
      </c>
      <c r="G1389" s="125" t="s">
        <v>4570</v>
      </c>
      <c r="H1389" s="126">
        <v>10000</v>
      </c>
      <c r="I1389" s="126">
        <v>5000</v>
      </c>
      <c r="J1389" s="126">
        <v>5000</v>
      </c>
      <c r="K1389" s="125" t="s">
        <v>784</v>
      </c>
      <c r="L1389" s="125" t="s">
        <v>7604</v>
      </c>
      <c r="M1389" s="152">
        <v>0.02</v>
      </c>
      <c r="N1389" s="127" t="s">
        <v>44</v>
      </c>
      <c r="O1389" s="154">
        <v>42765</v>
      </c>
      <c r="P1389" s="152">
        <v>1.1603853342999999E-2</v>
      </c>
      <c r="Q1389" s="152">
        <v>2.5096637664000002E-2</v>
      </c>
      <c r="R1389" s="152">
        <v>0.17829650774</v>
      </c>
      <c r="S1389" s="152">
        <v>0.12219525387999999</v>
      </c>
      <c r="T1389" s="152">
        <v>8.0568500154000008E-2</v>
      </c>
      <c r="U1389" s="152">
        <v>1.0989765088999999</v>
      </c>
      <c r="V1389" s="152">
        <v>0.61520593108999999</v>
      </c>
      <c r="W1389" s="152">
        <v>1.5554880488</v>
      </c>
      <c r="X1389" s="152">
        <v>0.48508914408000003</v>
      </c>
      <c r="Y1389" s="152">
        <v>0.19209281424999999</v>
      </c>
      <c r="Z1389" s="152">
        <v>0.18948671916999998</v>
      </c>
      <c r="AA1389" s="152">
        <v>0.19709659464000001</v>
      </c>
      <c r="AB1389" s="175">
        <v>0.40438716835999999</v>
      </c>
      <c r="AC1389" s="174">
        <v>0.16197327076000001</v>
      </c>
      <c r="AD1389" s="152">
        <v>-0.13663115882999999</v>
      </c>
      <c r="AE1389" s="152">
        <v>-0.47722354760000002</v>
      </c>
      <c r="AF1389" s="178">
        <v>2.1301803788</v>
      </c>
      <c r="AG1389" s="177">
        <v>24417.119999999999</v>
      </c>
      <c r="AH1389" s="177">
        <v>-486.43162999999998</v>
      </c>
      <c r="AI1389" s="127">
        <v>0</v>
      </c>
      <c r="AJ1389" s="127">
        <v>0</v>
      </c>
      <c r="AK1389" s="127">
        <v>0.96058418192000006</v>
      </c>
    </row>
    <row r="1390" spans="1:37" ht="14.65" customHeight="1" x14ac:dyDescent="0.25">
      <c r="A1390" s="39"/>
      <c r="B1390" s="128">
        <v>27825128000140</v>
      </c>
      <c r="C1390" s="124" t="s">
        <v>9210</v>
      </c>
      <c r="D1390" s="121"/>
      <c r="E1390" s="125" t="s">
        <v>7097</v>
      </c>
      <c r="F1390" s="125" t="s">
        <v>112</v>
      </c>
      <c r="G1390" s="125" t="s">
        <v>113</v>
      </c>
      <c r="H1390" s="126">
        <v>10000</v>
      </c>
      <c r="I1390" s="126">
        <v>1000</v>
      </c>
      <c r="J1390" s="126">
        <v>1000</v>
      </c>
      <c r="K1390" s="125" t="s">
        <v>7720</v>
      </c>
      <c r="L1390" s="125" t="s">
        <v>216</v>
      </c>
      <c r="M1390" s="152">
        <v>9.3999999999999986E-3</v>
      </c>
      <c r="N1390" s="127" t="s">
        <v>44</v>
      </c>
      <c r="O1390" s="154">
        <v>42923</v>
      </c>
      <c r="P1390" s="152">
        <v>4.7005263237000001E-2</v>
      </c>
      <c r="Q1390" s="152">
        <v>0.11605728677</v>
      </c>
      <c r="R1390" s="152">
        <v>-8.9438024327000001E-2</v>
      </c>
      <c r="S1390" s="152">
        <v>8.0891865418000003E-2</v>
      </c>
      <c r="T1390" s="152">
        <v>6.2096800367999999E-2</v>
      </c>
      <c r="U1390" s="152">
        <v>4.4517694741000007</v>
      </c>
      <c r="V1390" s="152">
        <v>2.8449680042000001</v>
      </c>
      <c r="W1390" s="152">
        <v>-0.78027202954000008</v>
      </c>
      <c r="X1390" s="152">
        <v>0.32112348484000003</v>
      </c>
      <c r="Y1390" s="152">
        <v>0.14805226752</v>
      </c>
      <c r="Z1390" s="152">
        <v>0.20177641781</v>
      </c>
      <c r="AA1390" s="152">
        <v>0.20233651361999999</v>
      </c>
      <c r="AB1390" s="175">
        <v>-0.82866803223999996</v>
      </c>
      <c r="AC1390" s="174">
        <v>0.23058789938999999</v>
      </c>
      <c r="AD1390" s="152">
        <v>-0.22818643994999999</v>
      </c>
      <c r="AE1390" s="152">
        <v>-0.33506199262999997</v>
      </c>
      <c r="AF1390" s="178">
        <v>223.86926778</v>
      </c>
      <c r="AG1390" s="177">
        <v>17445.945970000001</v>
      </c>
      <c r="AH1390" s="177">
        <v>165.35499999999999</v>
      </c>
      <c r="AI1390" s="127">
        <v>0</v>
      </c>
      <c r="AJ1390" s="127">
        <v>0</v>
      </c>
      <c r="AK1390" s="127">
        <v>0</v>
      </c>
    </row>
    <row r="1391" spans="1:37" ht="14.65" customHeight="1" x14ac:dyDescent="0.25">
      <c r="A1391" s="39"/>
      <c r="B1391" s="128">
        <v>32287561000100</v>
      </c>
      <c r="C1391" s="124" t="s">
        <v>9211</v>
      </c>
      <c r="D1391" s="121"/>
      <c r="E1391" s="125" t="s">
        <v>7636</v>
      </c>
      <c r="F1391" s="125" t="s">
        <v>112</v>
      </c>
      <c r="G1391" s="125" t="s">
        <v>113</v>
      </c>
      <c r="H1391" s="126">
        <v>50000</v>
      </c>
      <c r="I1391" s="126">
        <v>10000</v>
      </c>
      <c r="J1391" s="126">
        <v>20000</v>
      </c>
      <c r="K1391" s="125" t="s">
        <v>218</v>
      </c>
      <c r="L1391" s="125" t="s">
        <v>217</v>
      </c>
      <c r="M1391" s="152">
        <v>1.3500000000000002E-2</v>
      </c>
      <c r="N1391" s="127" t="s">
        <v>44</v>
      </c>
      <c r="O1391" s="154">
        <v>43703</v>
      </c>
      <c r="P1391" s="152">
        <v>0.14145023997</v>
      </c>
      <c r="Q1391" s="152">
        <v>0.23989397093000001</v>
      </c>
      <c r="R1391" s="152">
        <v>0.13306509623000001</v>
      </c>
      <c r="S1391" s="152">
        <v>0.38792896466999999</v>
      </c>
      <c r="T1391" s="152">
        <v>0.29007577057</v>
      </c>
      <c r="U1391" s="152">
        <v>13.396454292000001</v>
      </c>
      <c r="V1391" s="152">
        <v>5.8806361125000004</v>
      </c>
      <c r="W1391" s="152">
        <v>1.160881778</v>
      </c>
      <c r="X1391" s="152">
        <v>1.5399954045000002</v>
      </c>
      <c r="Y1391" s="152">
        <v>0.69160367898000008</v>
      </c>
      <c r="Z1391" s="152">
        <v>0.18620046011999999</v>
      </c>
      <c r="AA1391" s="152">
        <v>0.26171107688</v>
      </c>
      <c r="AB1391" s="175">
        <v>0.18464395202</v>
      </c>
      <c r="AC1391" s="174">
        <v>4.4545390806E-2</v>
      </c>
      <c r="AD1391" s="152">
        <v>-0.20358525744</v>
      </c>
      <c r="AE1391" s="152">
        <v>-0.45812946596000004</v>
      </c>
      <c r="AF1391" s="178">
        <v>141.03127029999999</v>
      </c>
      <c r="AG1391" s="177">
        <v>74619.522240000006</v>
      </c>
      <c r="AH1391" s="177">
        <v>-25226.379649999999</v>
      </c>
      <c r="AI1391" s="127">
        <v>0</v>
      </c>
      <c r="AJ1391" s="127">
        <v>0</v>
      </c>
      <c r="AK1391" s="127">
        <v>0.23813190650999999</v>
      </c>
    </row>
    <row r="1392" spans="1:37" ht="14.65" customHeight="1" x14ac:dyDescent="0.25">
      <c r="A1392" s="39"/>
      <c r="B1392" s="128">
        <v>44338619000186</v>
      </c>
      <c r="C1392" s="124" t="s">
        <v>9212</v>
      </c>
      <c r="D1392" s="121"/>
      <c r="E1392" s="125" t="s">
        <v>7636</v>
      </c>
      <c r="F1392" s="125" t="s">
        <v>112</v>
      </c>
      <c r="G1392" s="125" t="s">
        <v>113</v>
      </c>
      <c r="H1392" s="126" t="s">
        <v>44</v>
      </c>
      <c r="I1392" s="126" t="s">
        <v>44</v>
      </c>
      <c r="J1392" s="126" t="s">
        <v>44</v>
      </c>
      <c r="K1392" s="125" t="s">
        <v>218</v>
      </c>
      <c r="L1392" s="125" t="s">
        <v>217</v>
      </c>
      <c r="M1392" s="152">
        <v>0.02</v>
      </c>
      <c r="N1392" s="127" t="s">
        <v>44</v>
      </c>
      <c r="O1392" s="154">
        <v>44687</v>
      </c>
      <c r="P1392" s="152">
        <v>0.1087203559</v>
      </c>
      <c r="Q1392" s="152">
        <v>0.21886508317</v>
      </c>
      <c r="R1392" s="152">
        <v>1.7557830472000002E-2</v>
      </c>
      <c r="S1392" s="152">
        <v>0.30801081789000001</v>
      </c>
      <c r="T1392" s="152" t="s">
        <v>44</v>
      </c>
      <c r="U1392" s="152">
        <v>10.296675909999999</v>
      </c>
      <c r="V1392" s="152">
        <v>5.3651448879999997</v>
      </c>
      <c r="W1392" s="152">
        <v>0.15317739987000001</v>
      </c>
      <c r="X1392" s="152">
        <v>1.2227373753000002</v>
      </c>
      <c r="Y1392" s="152" t="s">
        <v>44</v>
      </c>
      <c r="Z1392" s="152">
        <v>0.18687282687000001</v>
      </c>
      <c r="AA1392" s="152">
        <v>0.16545970294000001</v>
      </c>
      <c r="AB1392" s="175">
        <v>-0.38173807154</v>
      </c>
      <c r="AC1392" s="174">
        <v>0.13809450776000001</v>
      </c>
      <c r="AD1392" s="152">
        <v>-0.25592813381000001</v>
      </c>
      <c r="AE1392" s="152">
        <v>-0.25592813381000001</v>
      </c>
      <c r="AF1392" s="178">
        <v>1.4541341999999999</v>
      </c>
      <c r="AG1392" s="177">
        <v>119379.94028</v>
      </c>
      <c r="AH1392" s="177">
        <v>-3546.48063</v>
      </c>
      <c r="AI1392" s="127">
        <v>0</v>
      </c>
      <c r="AJ1392" s="127">
        <v>0</v>
      </c>
      <c r="AK1392" s="127">
        <v>0.16189363599000001</v>
      </c>
    </row>
    <row r="1393" spans="1:37" ht="14.65" customHeight="1" x14ac:dyDescent="0.25">
      <c r="A1393" s="39"/>
      <c r="B1393" s="128">
        <v>22150587000158</v>
      </c>
      <c r="C1393" s="124" t="s">
        <v>9213</v>
      </c>
      <c r="D1393" s="121" t="s">
        <v>3310</v>
      </c>
      <c r="E1393" s="125" t="s">
        <v>9214</v>
      </c>
      <c r="F1393" s="125" t="s">
        <v>112</v>
      </c>
      <c r="G1393" s="125" t="s">
        <v>113</v>
      </c>
      <c r="H1393" s="126">
        <v>1000</v>
      </c>
      <c r="I1393" s="126">
        <v>500</v>
      </c>
      <c r="J1393" s="126">
        <v>1000</v>
      </c>
      <c r="K1393" s="125" t="s">
        <v>210</v>
      </c>
      <c r="L1393" s="125" t="s">
        <v>3314</v>
      </c>
      <c r="M1393" s="152">
        <v>1.55E-2</v>
      </c>
      <c r="N1393" s="127" t="s">
        <v>44</v>
      </c>
      <c r="O1393" s="154">
        <v>43152</v>
      </c>
      <c r="P1393" s="152">
        <v>7.2344360058000004E-2</v>
      </c>
      <c r="Q1393" s="152">
        <v>0.13218587688</v>
      </c>
      <c r="R1393" s="152">
        <v>3.8734647404999996E-2</v>
      </c>
      <c r="S1393" s="152">
        <v>0.25469427349000001</v>
      </c>
      <c r="T1393" s="152">
        <v>0.18470292984</v>
      </c>
      <c r="U1393" s="152">
        <v>6.8515819624000009</v>
      </c>
      <c r="V1393" s="152">
        <v>3.2403358788999999</v>
      </c>
      <c r="W1393" s="152">
        <v>0.33792743268000003</v>
      </c>
      <c r="X1393" s="152">
        <v>1.0110820444999999</v>
      </c>
      <c r="Y1393" s="152">
        <v>0.44037192607000003</v>
      </c>
      <c r="Z1393" s="152">
        <v>0.15008899013000002</v>
      </c>
      <c r="AA1393" s="152">
        <v>0.22345702498</v>
      </c>
      <c r="AB1393" s="175">
        <v>-0.38519152105999999</v>
      </c>
      <c r="AC1393" s="174">
        <v>-7.3473098969999998E-2</v>
      </c>
      <c r="AD1393" s="152">
        <v>-0.16370041217</v>
      </c>
      <c r="AE1393" s="152">
        <v>-0.48287047134</v>
      </c>
      <c r="AF1393" s="178">
        <v>1.3097346999999999</v>
      </c>
      <c r="AG1393" s="177">
        <v>45804.425640000001</v>
      </c>
      <c r="AH1393" s="177">
        <v>-8703.0205600000008</v>
      </c>
      <c r="AI1393" s="127">
        <v>0</v>
      </c>
      <c r="AJ1393" s="127">
        <v>0</v>
      </c>
      <c r="AK1393" s="127">
        <v>0.14294790649</v>
      </c>
    </row>
    <row r="1394" spans="1:37" ht="14.65" customHeight="1" x14ac:dyDescent="0.25">
      <c r="A1394" s="39"/>
      <c r="B1394" s="128">
        <v>22150600000179</v>
      </c>
      <c r="C1394" s="124" t="s">
        <v>9213</v>
      </c>
      <c r="D1394" s="121" t="s">
        <v>3310</v>
      </c>
      <c r="E1394" s="125" t="s">
        <v>9214</v>
      </c>
      <c r="F1394" s="125" t="s">
        <v>160</v>
      </c>
      <c r="G1394" s="125" t="s">
        <v>3305</v>
      </c>
      <c r="H1394" s="126">
        <v>1000</v>
      </c>
      <c r="I1394" s="126">
        <v>500</v>
      </c>
      <c r="J1394" s="126">
        <v>1000</v>
      </c>
      <c r="K1394" s="125" t="s">
        <v>211</v>
      </c>
      <c r="L1394" s="125" t="s">
        <v>7564</v>
      </c>
      <c r="M1394" s="152">
        <v>8.0000000000000002E-3</v>
      </c>
      <c r="N1394" s="127" t="s">
        <v>44</v>
      </c>
      <c r="O1394" s="154">
        <v>43139</v>
      </c>
      <c r="P1394" s="152">
        <v>1.0623708378E-2</v>
      </c>
      <c r="Q1394" s="152">
        <v>4.1676893539000004E-2</v>
      </c>
      <c r="R1394" s="152">
        <v>0.10431786666000001</v>
      </c>
      <c r="S1394" s="152">
        <v>0.23732144179999998</v>
      </c>
      <c r="T1394" s="152">
        <v>0.38230286769999999</v>
      </c>
      <c r="U1394" s="152">
        <v>1.0061490438</v>
      </c>
      <c r="V1394" s="152">
        <v>1.0216457054999999</v>
      </c>
      <c r="W1394" s="152">
        <v>0.91008622058999999</v>
      </c>
      <c r="X1394" s="152">
        <v>0.94211560116000004</v>
      </c>
      <c r="Y1394" s="152">
        <v>0.91149312217</v>
      </c>
      <c r="Z1394" s="152">
        <v>3.7124054827000004E-3</v>
      </c>
      <c r="AA1394" s="152">
        <v>2.4144919789000002E-2</v>
      </c>
      <c r="AB1394" s="175">
        <v>-2.5714008043000001</v>
      </c>
      <c r="AC1394" s="174">
        <v>-0.41015307193</v>
      </c>
      <c r="AD1394" s="152">
        <v>-1.3438680869E-3</v>
      </c>
      <c r="AE1394" s="152">
        <v>-5.0845800289999993E-2</v>
      </c>
      <c r="AF1394" s="178">
        <v>1.6369243</v>
      </c>
      <c r="AG1394" s="177">
        <v>127075.916</v>
      </c>
      <c r="AH1394" s="177">
        <v>-21108.26641</v>
      </c>
      <c r="AI1394" s="127">
        <v>0.33726816496000001</v>
      </c>
      <c r="AJ1394" s="127">
        <v>0.25389128069</v>
      </c>
      <c r="AK1394" s="127">
        <v>0</v>
      </c>
    </row>
    <row r="1395" spans="1:37" ht="14.65" customHeight="1" x14ac:dyDescent="0.25">
      <c r="A1395" s="39"/>
      <c r="B1395" s="128">
        <v>42084627000118</v>
      </c>
      <c r="C1395" s="124" t="s">
        <v>9215</v>
      </c>
      <c r="D1395" s="121"/>
      <c r="E1395" s="125" t="s">
        <v>9214</v>
      </c>
      <c r="F1395" s="125" t="s">
        <v>112</v>
      </c>
      <c r="G1395" s="125" t="s">
        <v>113</v>
      </c>
      <c r="H1395" s="126">
        <v>1000</v>
      </c>
      <c r="I1395" s="126">
        <v>500</v>
      </c>
      <c r="J1395" s="126">
        <v>1000</v>
      </c>
      <c r="K1395" s="125" t="s">
        <v>210</v>
      </c>
      <c r="L1395" s="125" t="s">
        <v>3314</v>
      </c>
      <c r="M1395" s="152">
        <v>1.55E-2</v>
      </c>
      <c r="N1395" s="127" t="s">
        <v>44</v>
      </c>
      <c r="O1395" s="154">
        <v>44378</v>
      </c>
      <c r="P1395" s="152">
        <v>-7.1298354523999996E-3</v>
      </c>
      <c r="Q1395" s="152">
        <v>-6.7157294430999992E-2</v>
      </c>
      <c r="R1395" s="152">
        <v>0.15020166101999999</v>
      </c>
      <c r="S1395" s="152">
        <v>0.17394774043999997</v>
      </c>
      <c r="T1395" s="152">
        <v>0.20239520226999999</v>
      </c>
      <c r="U1395" s="152">
        <v>-0.67525169813999997</v>
      </c>
      <c r="V1395" s="152">
        <v>-1.646259009</v>
      </c>
      <c r="W1395" s="152">
        <v>1.3103839868</v>
      </c>
      <c r="X1395" s="152">
        <v>0.69053549824000005</v>
      </c>
      <c r="Y1395" s="152">
        <v>0.48255414860000001</v>
      </c>
      <c r="Z1395" s="152">
        <v>0.12577220578000001</v>
      </c>
      <c r="AA1395" s="152">
        <v>0.14867567052</v>
      </c>
      <c r="AB1395" s="175">
        <v>0.31986902937</v>
      </c>
      <c r="AC1395" s="174">
        <v>-0.58300330901999997</v>
      </c>
      <c r="AD1395" s="152">
        <v>-0.12890149874000001</v>
      </c>
      <c r="AE1395" s="152">
        <v>-0.31523664617000002</v>
      </c>
      <c r="AF1395" s="178">
        <v>1.0240028000000001</v>
      </c>
      <c r="AG1395" s="177">
        <v>14497.20062</v>
      </c>
      <c r="AH1395" s="177">
        <v>-2265.2350299999998</v>
      </c>
      <c r="AI1395" s="127">
        <v>0</v>
      </c>
      <c r="AJ1395" s="127">
        <v>0</v>
      </c>
      <c r="AK1395" s="127">
        <v>9.1397330073000008E-2</v>
      </c>
    </row>
    <row r="1396" spans="1:37" ht="14.65" customHeight="1" x14ac:dyDescent="0.25">
      <c r="A1396" s="39"/>
      <c r="B1396" s="128">
        <v>15348108000147</v>
      </c>
      <c r="C1396" s="124" t="s">
        <v>9216</v>
      </c>
      <c r="D1396" s="121"/>
      <c r="E1396" s="125" t="s">
        <v>9217</v>
      </c>
      <c r="F1396" s="125" t="s">
        <v>160</v>
      </c>
      <c r="G1396" s="125" t="s">
        <v>5024</v>
      </c>
      <c r="H1396" s="126">
        <v>0</v>
      </c>
      <c r="I1396" s="126">
        <v>0</v>
      </c>
      <c r="J1396" s="126">
        <v>0</v>
      </c>
      <c r="K1396" s="125" t="s">
        <v>211</v>
      </c>
      <c r="L1396" s="125" t="s">
        <v>211</v>
      </c>
      <c r="M1396" s="152">
        <v>1.5E-3</v>
      </c>
      <c r="N1396" s="127" t="s">
        <v>44</v>
      </c>
      <c r="O1396" s="154">
        <v>41017</v>
      </c>
      <c r="P1396" s="152">
        <v>1.044802513E-2</v>
      </c>
      <c r="Q1396" s="152">
        <v>4.0757765299E-2</v>
      </c>
      <c r="R1396" s="152">
        <v>0.11452894630999999</v>
      </c>
      <c r="S1396" s="152">
        <v>0.25470901393000001</v>
      </c>
      <c r="T1396" s="152">
        <v>0.42516467126000002</v>
      </c>
      <c r="U1396" s="152">
        <v>0.98951045343999988</v>
      </c>
      <c r="V1396" s="152">
        <v>0.99911467364000006</v>
      </c>
      <c r="W1396" s="152">
        <v>0.99916935835999998</v>
      </c>
      <c r="X1396" s="152">
        <v>1.0111405609000002</v>
      </c>
      <c r="Y1396" s="152">
        <v>1.0136849769</v>
      </c>
      <c r="Z1396" s="152">
        <v>7.7945602303999991E-4</v>
      </c>
      <c r="AA1396" s="152">
        <v>3.0425865483999998E-3</v>
      </c>
      <c r="AB1396" s="175">
        <v>-0.23408882774000001</v>
      </c>
      <c r="AC1396" s="174">
        <v>-0.35510139874000002</v>
      </c>
      <c r="AD1396" s="152">
        <v>0</v>
      </c>
      <c r="AE1396" s="152">
        <v>-6.5026986132999997E-3</v>
      </c>
      <c r="AF1396" s="178">
        <v>3156.7266524000001</v>
      </c>
      <c r="AG1396" s="177">
        <v>1494039.6262999999</v>
      </c>
      <c r="AH1396" s="177">
        <v>-402807.59733000002</v>
      </c>
      <c r="AI1396" s="127">
        <v>1.3558798422E-2</v>
      </c>
      <c r="AJ1396" s="127">
        <v>0.18636550486</v>
      </c>
      <c r="AK1396" s="127">
        <v>0</v>
      </c>
    </row>
    <row r="1397" spans="1:37" ht="14.65" customHeight="1" x14ac:dyDescent="0.25">
      <c r="A1397" s="39"/>
      <c r="B1397" s="128">
        <v>5964067000160</v>
      </c>
      <c r="C1397" s="124" t="s">
        <v>9218</v>
      </c>
      <c r="D1397" s="121" t="s">
        <v>3274</v>
      </c>
      <c r="E1397" s="125" t="s">
        <v>9219</v>
      </c>
      <c r="F1397" s="125" t="s">
        <v>112</v>
      </c>
      <c r="G1397" s="125" t="s">
        <v>5147</v>
      </c>
      <c r="H1397" s="126">
        <v>1000</v>
      </c>
      <c r="I1397" s="126">
        <v>1000</v>
      </c>
      <c r="J1397" s="126">
        <v>1000</v>
      </c>
      <c r="K1397" s="125" t="s">
        <v>212</v>
      </c>
      <c r="L1397" s="125" t="s">
        <v>219</v>
      </c>
      <c r="M1397" s="152">
        <v>0.02</v>
      </c>
      <c r="N1397" s="127" t="s">
        <v>44</v>
      </c>
      <c r="O1397" s="154">
        <v>39692</v>
      </c>
      <c r="P1397" s="152">
        <v>5.0814104732000001E-2</v>
      </c>
      <c r="Q1397" s="152">
        <v>8.505858225900001E-2</v>
      </c>
      <c r="R1397" s="152">
        <v>3.5484641238999998E-2</v>
      </c>
      <c r="S1397" s="152">
        <v>0.28051095734999998</v>
      </c>
      <c r="T1397" s="152">
        <v>0.23142075049999999</v>
      </c>
      <c r="U1397" s="152">
        <v>4.8124968295999997</v>
      </c>
      <c r="V1397" s="152">
        <v>2.0850818741000001</v>
      </c>
      <c r="W1397" s="152">
        <v>0.30957384451999997</v>
      </c>
      <c r="X1397" s="152">
        <v>1.1135687833000001</v>
      </c>
      <c r="Y1397" s="152">
        <v>0.55175736368000006</v>
      </c>
      <c r="Z1397" s="152">
        <v>0.15924008222</v>
      </c>
      <c r="AA1397" s="152">
        <v>0.24387980427</v>
      </c>
      <c r="AB1397" s="175">
        <v>-0.37348934204000001</v>
      </c>
      <c r="AC1397" s="174">
        <v>0.13559469143</v>
      </c>
      <c r="AD1397" s="152">
        <v>-0.13521841858</v>
      </c>
      <c r="AE1397" s="152">
        <v>-0.59800085289999994</v>
      </c>
      <c r="AF1397" s="178">
        <v>14.3620064</v>
      </c>
      <c r="AG1397" s="177">
        <v>490461.74592999998</v>
      </c>
      <c r="AH1397" s="177">
        <v>1125.52738</v>
      </c>
      <c r="AI1397" s="127">
        <v>3.3137528329E-5</v>
      </c>
      <c r="AJ1397" s="127">
        <v>0</v>
      </c>
      <c r="AK1397" s="127">
        <v>0</v>
      </c>
    </row>
    <row r="1398" spans="1:37" ht="14.65" customHeight="1" x14ac:dyDescent="0.25">
      <c r="A1398" s="39"/>
      <c r="B1398" s="128">
        <v>17412472000154</v>
      </c>
      <c r="C1398" s="124" t="s">
        <v>9220</v>
      </c>
      <c r="D1398" s="121"/>
      <c r="E1398" s="125" t="s">
        <v>2778</v>
      </c>
      <c r="F1398" s="125" t="s">
        <v>112</v>
      </c>
      <c r="G1398" s="125" t="s">
        <v>4570</v>
      </c>
      <c r="H1398" s="126">
        <v>100000</v>
      </c>
      <c r="I1398" s="126">
        <v>10000</v>
      </c>
      <c r="J1398" s="126">
        <v>50000</v>
      </c>
      <c r="K1398" s="125" t="s">
        <v>212</v>
      </c>
      <c r="L1398" s="125" t="s">
        <v>7743</v>
      </c>
      <c r="M1398" s="152">
        <v>5.1999999999999998E-3</v>
      </c>
      <c r="N1398" s="127" t="s">
        <v>9221</v>
      </c>
      <c r="O1398" s="154">
        <v>41486</v>
      </c>
      <c r="P1398" s="152">
        <v>-8.147844118899999E-4</v>
      </c>
      <c r="Q1398" s="152">
        <v>-7.6773108716999994E-2</v>
      </c>
      <c r="R1398" s="152">
        <v>0.17784191328999999</v>
      </c>
      <c r="S1398" s="152">
        <v>0.43941721972999997</v>
      </c>
      <c r="T1398" s="152">
        <v>0.46894762649999999</v>
      </c>
      <c r="U1398" s="152">
        <v>-7.7166515472E-2</v>
      </c>
      <c r="V1398" s="152">
        <v>-1.8819760822999998</v>
      </c>
      <c r="W1398" s="152">
        <v>1.5515220920999999</v>
      </c>
      <c r="X1398" s="152">
        <v>1.7443928159000002</v>
      </c>
      <c r="Y1398" s="152">
        <v>1.1180730575</v>
      </c>
      <c r="Z1398" s="152">
        <v>0.14090866272999999</v>
      </c>
      <c r="AA1398" s="152">
        <v>0.16879021553000001</v>
      </c>
      <c r="AB1398" s="175">
        <v>0.47939407965000003</v>
      </c>
      <c r="AC1398" s="174">
        <v>0.45831436542999998</v>
      </c>
      <c r="AD1398" s="152">
        <v>-0.15323574564</v>
      </c>
      <c r="AE1398" s="152">
        <v>-0.40657485962000001</v>
      </c>
      <c r="AF1398" s="178">
        <v>58.786031000000001</v>
      </c>
      <c r="AG1398" s="177">
        <v>217693.2291</v>
      </c>
      <c r="AH1398" s="177">
        <v>-6864.6641200000004</v>
      </c>
      <c r="AI1398" s="127">
        <v>0</v>
      </c>
      <c r="AJ1398" s="127">
        <v>0</v>
      </c>
      <c r="AK1398" s="127">
        <v>0.96063411587000003</v>
      </c>
    </row>
    <row r="1399" spans="1:37" ht="14.65" customHeight="1" x14ac:dyDescent="0.25">
      <c r="A1399" s="39"/>
      <c r="B1399" s="128">
        <v>21917184000129</v>
      </c>
      <c r="C1399" s="124" t="s">
        <v>9222</v>
      </c>
      <c r="D1399" s="121" t="s">
        <v>3310</v>
      </c>
      <c r="E1399" s="125" t="s">
        <v>9223</v>
      </c>
      <c r="F1399" s="125" t="s">
        <v>112</v>
      </c>
      <c r="G1399" s="125" t="s">
        <v>5291</v>
      </c>
      <c r="H1399" s="126">
        <v>10000</v>
      </c>
      <c r="I1399" s="126">
        <v>5000</v>
      </c>
      <c r="J1399" s="126">
        <v>5000</v>
      </c>
      <c r="K1399" s="125" t="s">
        <v>210</v>
      </c>
      <c r="L1399" s="125" t="s">
        <v>3314</v>
      </c>
      <c r="M1399" s="152">
        <v>0.02</v>
      </c>
      <c r="N1399" s="127" t="s">
        <v>9224</v>
      </c>
      <c r="O1399" s="154">
        <v>42073</v>
      </c>
      <c r="P1399" s="152">
        <v>9.6296263141999988E-2</v>
      </c>
      <c r="Q1399" s="152">
        <v>0.11351361469</v>
      </c>
      <c r="R1399" s="152">
        <v>-5.8419114911999999E-3</v>
      </c>
      <c r="S1399" s="152">
        <v>6.9039078327E-2</v>
      </c>
      <c r="T1399" s="152">
        <v>-0.21254848686</v>
      </c>
      <c r="U1399" s="152">
        <v>9.1200162536000011</v>
      </c>
      <c r="V1399" s="152">
        <v>2.7826137490000002</v>
      </c>
      <c r="W1399" s="152">
        <v>-5.0965796370999995E-2</v>
      </c>
      <c r="X1399" s="152">
        <v>0.27407044339999997</v>
      </c>
      <c r="Y1399" s="152">
        <v>-0.50676178565999996</v>
      </c>
      <c r="Z1399" s="152">
        <v>0.12769779632</v>
      </c>
      <c r="AA1399" s="152">
        <v>0.25412793943</v>
      </c>
      <c r="AB1399" s="175">
        <v>-0.79290651986000005</v>
      </c>
      <c r="AC1399" s="174">
        <v>0.3579308121</v>
      </c>
      <c r="AD1399" s="152">
        <v>-0.13096339395000001</v>
      </c>
      <c r="AE1399" s="152">
        <v>-0.48029231027000002</v>
      </c>
      <c r="AF1399" s="178">
        <v>4.3010343600000001</v>
      </c>
      <c r="AG1399" s="177">
        <v>222692.87038000001</v>
      </c>
      <c r="AH1399" s="177">
        <v>-44235.275439999998</v>
      </c>
      <c r="AI1399" s="127">
        <v>0</v>
      </c>
      <c r="AJ1399" s="127">
        <v>0</v>
      </c>
      <c r="AK1399" s="127">
        <v>2.8101011366000003E-2</v>
      </c>
    </row>
    <row r="1400" spans="1:37" ht="14.65" customHeight="1" x14ac:dyDescent="0.25">
      <c r="A1400" s="39"/>
      <c r="B1400" s="128">
        <v>29206333000153</v>
      </c>
      <c r="C1400" s="124" t="s">
        <v>9225</v>
      </c>
      <c r="D1400" s="121" t="s">
        <v>3310</v>
      </c>
      <c r="E1400" s="125" t="s">
        <v>9223</v>
      </c>
      <c r="F1400" s="125" t="s">
        <v>112</v>
      </c>
      <c r="G1400" s="125" t="s">
        <v>5291</v>
      </c>
      <c r="H1400" s="126">
        <v>10000</v>
      </c>
      <c r="I1400" s="126">
        <v>5000</v>
      </c>
      <c r="J1400" s="126">
        <v>10000</v>
      </c>
      <c r="K1400" s="125" t="s">
        <v>210</v>
      </c>
      <c r="L1400" s="125" t="s">
        <v>3314</v>
      </c>
      <c r="M1400" s="152">
        <v>0.02</v>
      </c>
      <c r="N1400" s="127" t="s">
        <v>3281</v>
      </c>
      <c r="O1400" s="154">
        <v>43138</v>
      </c>
      <c r="P1400" s="152">
        <v>9.608518141099999E-2</v>
      </c>
      <c r="Q1400" s="152">
        <v>0.11280400705</v>
      </c>
      <c r="R1400" s="152">
        <v>-7.4694108843999995E-3</v>
      </c>
      <c r="S1400" s="152">
        <v>6.4795989733999998E-2</v>
      </c>
      <c r="T1400" s="152">
        <v>-0.22510461330999998</v>
      </c>
      <c r="U1400" s="152">
        <v>9.1000251475000002</v>
      </c>
      <c r="V1400" s="152">
        <v>2.7652187963000001</v>
      </c>
      <c r="W1400" s="152">
        <v>-6.5164368669000008E-2</v>
      </c>
      <c r="X1400" s="152">
        <v>0.25722628499</v>
      </c>
      <c r="Y1400" s="152">
        <v>-0.53669831993000006</v>
      </c>
      <c r="Z1400" s="152">
        <v>0.12764979566999998</v>
      </c>
      <c r="AA1400" s="152">
        <v>0.26036757686000001</v>
      </c>
      <c r="AB1400" s="175">
        <v>-0.80483612561999995</v>
      </c>
      <c r="AC1400" s="174">
        <v>7.1177521534000004E-2</v>
      </c>
      <c r="AD1400" s="152">
        <v>-0.13138688276999999</v>
      </c>
      <c r="AE1400" s="152">
        <v>-0.48649734469</v>
      </c>
      <c r="AF1400" s="178">
        <v>1.5757300400000001</v>
      </c>
      <c r="AG1400" s="177">
        <v>14309.31617</v>
      </c>
      <c r="AH1400" s="177">
        <v>-35756.16635</v>
      </c>
      <c r="AI1400" s="127">
        <v>0</v>
      </c>
      <c r="AJ1400" s="127">
        <v>0</v>
      </c>
      <c r="AK1400" s="127">
        <v>2.8340117020000003E-2</v>
      </c>
    </row>
    <row r="1401" spans="1:37" ht="14.65" customHeight="1" x14ac:dyDescent="0.25">
      <c r="A1401" s="39"/>
      <c r="B1401" s="128">
        <v>36615983000118</v>
      </c>
      <c r="C1401" s="124" t="s">
        <v>9226</v>
      </c>
      <c r="D1401" s="121"/>
      <c r="E1401" s="125" t="s">
        <v>2995</v>
      </c>
      <c r="F1401" s="125" t="s">
        <v>112</v>
      </c>
      <c r="G1401" s="125" t="s">
        <v>113</v>
      </c>
      <c r="H1401" s="126" t="s">
        <v>44</v>
      </c>
      <c r="I1401" s="126" t="s">
        <v>44</v>
      </c>
      <c r="J1401" s="126" t="s">
        <v>44</v>
      </c>
      <c r="K1401" s="125" t="s">
        <v>212</v>
      </c>
      <c r="L1401" s="125" t="s">
        <v>212</v>
      </c>
      <c r="M1401" s="152">
        <v>2.2000000000000002E-2</v>
      </c>
      <c r="N1401" s="127" t="s">
        <v>44</v>
      </c>
      <c r="O1401" s="154">
        <v>44421</v>
      </c>
      <c r="P1401" s="152">
        <v>9.8508887310999993E-2</v>
      </c>
      <c r="Q1401" s="152">
        <v>0.18334833835</v>
      </c>
      <c r="R1401" s="152">
        <v>7.0378324632E-2</v>
      </c>
      <c r="S1401" s="152">
        <v>0.2303581311</v>
      </c>
      <c r="T1401" s="152">
        <v>0.13233715209999999</v>
      </c>
      <c r="U1401" s="152">
        <v>9.3295692283000005</v>
      </c>
      <c r="V1401" s="152">
        <v>4.4945058664999999</v>
      </c>
      <c r="W1401" s="152">
        <v>0.61399207562000002</v>
      </c>
      <c r="X1401" s="152">
        <v>0.91447274010000001</v>
      </c>
      <c r="Y1401" s="152">
        <v>0.31552053134000002</v>
      </c>
      <c r="Z1401" s="152">
        <v>0.16788677475</v>
      </c>
      <c r="AA1401" s="152">
        <v>0.19420647830000001</v>
      </c>
      <c r="AB1401" s="175">
        <v>-0.156384832</v>
      </c>
      <c r="AC1401" s="174">
        <v>-0.58276650231000005</v>
      </c>
      <c r="AD1401" s="152">
        <v>-0.18600737485999999</v>
      </c>
      <c r="AE1401" s="152">
        <v>-0.32109292500000003</v>
      </c>
      <c r="AF1401" s="178">
        <v>90.073278700000003</v>
      </c>
      <c r="AG1401" s="177">
        <v>2553042.4638</v>
      </c>
      <c r="AH1401" s="177">
        <v>-292719.06527999998</v>
      </c>
      <c r="AI1401" s="127">
        <v>0</v>
      </c>
      <c r="AJ1401" s="127">
        <v>0</v>
      </c>
      <c r="AK1401" s="127">
        <v>1.1663077003E-2</v>
      </c>
    </row>
    <row r="1402" spans="1:37" ht="14.65" customHeight="1" x14ac:dyDescent="0.25">
      <c r="A1402" s="39"/>
      <c r="B1402" s="128">
        <v>28320600000156</v>
      </c>
      <c r="C1402" s="124" t="s">
        <v>9227</v>
      </c>
      <c r="D1402" s="121"/>
      <c r="E1402" s="125" t="s">
        <v>9114</v>
      </c>
      <c r="F1402" s="125" t="s">
        <v>112</v>
      </c>
      <c r="G1402" s="125" t="s">
        <v>4570</v>
      </c>
      <c r="H1402" s="126">
        <v>500</v>
      </c>
      <c r="I1402" s="126">
        <v>100</v>
      </c>
      <c r="J1402" s="126">
        <v>100</v>
      </c>
      <c r="K1402" s="125" t="s">
        <v>212</v>
      </c>
      <c r="L1402" s="125" t="s">
        <v>3251</v>
      </c>
      <c r="M1402" s="152">
        <v>0.01</v>
      </c>
      <c r="N1402" s="127" t="s">
        <v>44</v>
      </c>
      <c r="O1402" s="154">
        <v>43063</v>
      </c>
      <c r="P1402" s="152">
        <v>-5.3186886362E-6</v>
      </c>
      <c r="Q1402" s="152">
        <v>-7.0435393111E-2</v>
      </c>
      <c r="R1402" s="152">
        <v>0.1346676037</v>
      </c>
      <c r="S1402" s="152">
        <v>0.52728846725</v>
      </c>
      <c r="T1402" s="152">
        <v>0.67096258434000011</v>
      </c>
      <c r="U1402" s="152">
        <v>-5.0372179798999998E-4</v>
      </c>
      <c r="V1402" s="152">
        <v>-1.7266166161000001</v>
      </c>
      <c r="W1402" s="152">
        <v>1.1748623166000001</v>
      </c>
      <c r="X1402" s="152">
        <v>2.0932229618</v>
      </c>
      <c r="Y1402" s="152">
        <v>1.5997206208000001</v>
      </c>
      <c r="Z1402" s="152">
        <v>0.21057168324</v>
      </c>
      <c r="AA1402" s="152">
        <v>0.21767551278</v>
      </c>
      <c r="AB1402" s="175">
        <v>0.19338470072</v>
      </c>
      <c r="AC1402" s="174">
        <v>0.39556091797999998</v>
      </c>
      <c r="AD1402" s="152">
        <v>-0.20232102143</v>
      </c>
      <c r="AE1402" s="152">
        <v>-0.34011241818000004</v>
      </c>
      <c r="AF1402" s="178">
        <v>2757.6572716999999</v>
      </c>
      <c r="AG1402" s="177">
        <v>226000.04908999999</v>
      </c>
      <c r="AH1402" s="177">
        <v>25618.762579999999</v>
      </c>
      <c r="AI1402" s="127">
        <v>0</v>
      </c>
      <c r="AJ1402" s="127">
        <v>0</v>
      </c>
      <c r="AK1402" s="127">
        <v>0.99426822818999994</v>
      </c>
    </row>
    <row r="1403" spans="1:37" ht="14.65" customHeight="1" x14ac:dyDescent="0.25">
      <c r="A1403" s="39"/>
      <c r="B1403" s="128">
        <v>12184246000140</v>
      </c>
      <c r="C1403" s="124" t="s">
        <v>9228</v>
      </c>
      <c r="D1403" s="121" t="s">
        <v>3274</v>
      </c>
      <c r="E1403" s="125" t="s">
        <v>8409</v>
      </c>
      <c r="F1403" s="125" t="s">
        <v>112</v>
      </c>
      <c r="G1403" s="125" t="s">
        <v>113</v>
      </c>
      <c r="H1403" s="126">
        <v>10000</v>
      </c>
      <c r="I1403" s="126">
        <v>0</v>
      </c>
      <c r="J1403" s="126">
        <v>5000</v>
      </c>
      <c r="K1403" s="125" t="s">
        <v>265</v>
      </c>
      <c r="L1403" s="125" t="s">
        <v>7605</v>
      </c>
      <c r="M1403" s="152">
        <v>1.9E-2</v>
      </c>
      <c r="N1403" s="127" t="s">
        <v>44</v>
      </c>
      <c r="O1403" s="154">
        <v>40379</v>
      </c>
      <c r="P1403" s="152">
        <v>3.5296757706E-2</v>
      </c>
      <c r="Q1403" s="152">
        <v>0.11413159086000001</v>
      </c>
      <c r="R1403" s="152">
        <v>0.11835324268999999</v>
      </c>
      <c r="S1403" s="152">
        <v>0.37644764090999999</v>
      </c>
      <c r="T1403" s="152">
        <v>0.35623728688</v>
      </c>
      <c r="U1403" s="152">
        <v>3.3428815768</v>
      </c>
      <c r="V1403" s="152">
        <v>2.7977624957000002</v>
      </c>
      <c r="W1403" s="152">
        <v>1.0325331488</v>
      </c>
      <c r="X1403" s="152">
        <v>1.4944169934000002</v>
      </c>
      <c r="Y1403" s="152">
        <v>0.84934711267999996</v>
      </c>
      <c r="Z1403" s="152">
        <v>0.13166935343</v>
      </c>
      <c r="AA1403" s="152">
        <v>0.19447143273999998</v>
      </c>
      <c r="AB1403" s="175">
        <v>9.1929067135E-2</v>
      </c>
      <c r="AC1403" s="174">
        <v>0.13422946001</v>
      </c>
      <c r="AD1403" s="152">
        <v>-8.9266410780999991E-2</v>
      </c>
      <c r="AE1403" s="152">
        <v>-0.48583675368000001</v>
      </c>
      <c r="AF1403" s="178">
        <v>4.2361342000000004</v>
      </c>
      <c r="AG1403" s="177">
        <v>127406.71133000001</v>
      </c>
      <c r="AH1403" s="177">
        <v>4489.7776000000003</v>
      </c>
      <c r="AI1403" s="127">
        <v>0</v>
      </c>
      <c r="AJ1403" s="127">
        <v>0</v>
      </c>
      <c r="AK1403" s="127">
        <v>0</v>
      </c>
    </row>
    <row r="1404" spans="1:37" ht="14.65" customHeight="1" x14ac:dyDescent="0.25">
      <c r="A1404" s="39"/>
      <c r="B1404" s="128">
        <v>41686811000175</v>
      </c>
      <c r="C1404" s="124" t="s">
        <v>9229</v>
      </c>
      <c r="D1404" s="121"/>
      <c r="E1404" s="125" t="s">
        <v>8406</v>
      </c>
      <c r="F1404" s="125" t="s">
        <v>112</v>
      </c>
      <c r="G1404" s="125" t="s">
        <v>4570</v>
      </c>
      <c r="H1404" s="126">
        <v>1000</v>
      </c>
      <c r="I1404" s="126">
        <v>1000</v>
      </c>
      <c r="J1404" s="126">
        <v>1000</v>
      </c>
      <c r="K1404" s="125" t="s">
        <v>212</v>
      </c>
      <c r="L1404" s="125" t="s">
        <v>3251</v>
      </c>
      <c r="M1404" s="152">
        <v>0.01</v>
      </c>
      <c r="N1404" s="127" t="s">
        <v>44</v>
      </c>
      <c r="O1404" s="154">
        <v>44336</v>
      </c>
      <c r="P1404" s="152">
        <v>3.1936351934000002E-3</v>
      </c>
      <c r="Q1404" s="152">
        <v>-9.8223180270000002E-2</v>
      </c>
      <c r="R1404" s="152">
        <v>7.3799515051999998E-2</v>
      </c>
      <c r="S1404" s="152">
        <v>0.20451057482999999</v>
      </c>
      <c r="T1404" s="152">
        <v>0.27840590226</v>
      </c>
      <c r="U1404" s="152">
        <v>0.30246246242000002</v>
      </c>
      <c r="V1404" s="152">
        <v>-2.4077919871</v>
      </c>
      <c r="W1404" s="152">
        <v>0.64383910335999994</v>
      </c>
      <c r="X1404" s="152">
        <v>0.81186344432000002</v>
      </c>
      <c r="Y1404" s="152">
        <v>0.66378017671</v>
      </c>
      <c r="Z1404" s="152">
        <v>0.19639523706999998</v>
      </c>
      <c r="AA1404" s="152">
        <v>0.20938927265000001</v>
      </c>
      <c r="AB1404" s="175">
        <v>-9.1553257067999994E-2</v>
      </c>
      <c r="AC1404" s="174">
        <v>-0.30823994156000001</v>
      </c>
      <c r="AD1404" s="152">
        <v>-0.18995063442999999</v>
      </c>
      <c r="AE1404" s="152">
        <v>-0.38666607138999998</v>
      </c>
      <c r="AF1404" s="178">
        <v>1.071787</v>
      </c>
      <c r="AG1404" s="177">
        <v>24938.328809999999</v>
      </c>
      <c r="AH1404" s="177">
        <v>-26.864319997999999</v>
      </c>
      <c r="AI1404" s="127">
        <v>0</v>
      </c>
      <c r="AJ1404" s="127">
        <v>0</v>
      </c>
      <c r="AK1404" s="127">
        <v>0.98920537174000001</v>
      </c>
    </row>
    <row r="1405" spans="1:37" ht="14.65" customHeight="1" x14ac:dyDescent="0.25">
      <c r="A1405" s="39"/>
      <c r="B1405" s="128">
        <v>38150724000194</v>
      </c>
      <c r="C1405" s="124" t="s">
        <v>9230</v>
      </c>
      <c r="D1405" s="121"/>
      <c r="E1405" s="125" t="s">
        <v>8425</v>
      </c>
      <c r="F1405" s="125" t="s">
        <v>112</v>
      </c>
      <c r="G1405" s="125" t="s">
        <v>113</v>
      </c>
      <c r="H1405" s="126">
        <v>10000</v>
      </c>
      <c r="I1405" s="126">
        <v>1000</v>
      </c>
      <c r="J1405" s="126">
        <v>5000</v>
      </c>
      <c r="K1405" s="125" t="s">
        <v>210</v>
      </c>
      <c r="L1405" s="125" t="s">
        <v>3314</v>
      </c>
      <c r="M1405" s="152">
        <v>5.5000000000000005E-3</v>
      </c>
      <c r="N1405" s="127" t="s">
        <v>44</v>
      </c>
      <c r="O1405" s="154">
        <v>44207</v>
      </c>
      <c r="P1405" s="152">
        <v>0.10655896104</v>
      </c>
      <c r="Q1405" s="152">
        <v>0.19630447238999998</v>
      </c>
      <c r="R1405" s="152">
        <v>5.6065088504E-2</v>
      </c>
      <c r="S1405" s="152">
        <v>0.26737568567000003</v>
      </c>
      <c r="T1405" s="152">
        <v>0.13917032165000001</v>
      </c>
      <c r="U1405" s="152">
        <v>10.091974755000001</v>
      </c>
      <c r="V1405" s="152">
        <v>4.8121058018999996</v>
      </c>
      <c r="W1405" s="152">
        <v>0.48912105027000002</v>
      </c>
      <c r="X1405" s="152">
        <v>1.0614245511</v>
      </c>
      <c r="Y1405" s="152">
        <v>0.33181229259</v>
      </c>
      <c r="Z1405" s="152">
        <v>0.17245816415000001</v>
      </c>
      <c r="AA1405" s="152">
        <v>0.18974616117000001</v>
      </c>
      <c r="AB1405" s="175">
        <v>-0.22356356673</v>
      </c>
      <c r="AC1405" s="174">
        <v>-0.45944275847999999</v>
      </c>
      <c r="AD1405" s="152">
        <v>-0.20913438455000002</v>
      </c>
      <c r="AE1405" s="152">
        <v>-0.40316933686</v>
      </c>
      <c r="AF1405" s="178">
        <v>2.3718809599999999</v>
      </c>
      <c r="AG1405" s="177">
        <v>10707.25094</v>
      </c>
      <c r="AH1405" s="177">
        <v>-7888.6634400000003</v>
      </c>
      <c r="AI1405" s="127">
        <v>2.7011241860000003E-8</v>
      </c>
      <c r="AJ1405" s="127">
        <v>7.9870870337999999E-5</v>
      </c>
      <c r="AK1405" s="127">
        <v>0.14518362014</v>
      </c>
    </row>
    <row r="1406" spans="1:37" ht="14.65" customHeight="1" x14ac:dyDescent="0.25">
      <c r="A1406" s="39"/>
      <c r="B1406" s="128">
        <v>21549578000171</v>
      </c>
      <c r="C1406" s="124" t="s">
        <v>9231</v>
      </c>
      <c r="D1406" s="121"/>
      <c r="E1406" s="125" t="s">
        <v>9232</v>
      </c>
      <c r="F1406" s="125" t="s">
        <v>112</v>
      </c>
      <c r="G1406" s="125" t="s">
        <v>113</v>
      </c>
      <c r="H1406" s="126">
        <v>500</v>
      </c>
      <c r="I1406" s="126">
        <v>100</v>
      </c>
      <c r="J1406" s="126">
        <v>500</v>
      </c>
      <c r="K1406" s="125" t="s">
        <v>212</v>
      </c>
      <c r="L1406" s="125" t="s">
        <v>219</v>
      </c>
      <c r="M1406" s="152">
        <v>6.7000000000000002E-3</v>
      </c>
      <c r="N1406" s="127" t="s">
        <v>44</v>
      </c>
      <c r="O1406" s="154">
        <v>45523</v>
      </c>
      <c r="P1406" s="152">
        <v>4.2854090601000004E-2</v>
      </c>
      <c r="Q1406" s="152">
        <v>0.18373277978000002</v>
      </c>
      <c r="R1406" s="152" t="s">
        <v>44</v>
      </c>
      <c r="S1406" s="152" t="s">
        <v>44</v>
      </c>
      <c r="T1406" s="152" t="s">
        <v>44</v>
      </c>
      <c r="U1406" s="152">
        <v>4.0586206573999997</v>
      </c>
      <c r="V1406" s="152">
        <v>4.5039298636999998</v>
      </c>
      <c r="W1406" s="152" t="s">
        <v>44</v>
      </c>
      <c r="X1406" s="152" t="s">
        <v>44</v>
      </c>
      <c r="Y1406" s="152" t="s">
        <v>44</v>
      </c>
      <c r="Z1406" s="152" t="s">
        <v>44</v>
      </c>
      <c r="AA1406" s="152">
        <v>0.16552397620000001</v>
      </c>
      <c r="AB1406" s="175" t="s">
        <v>44</v>
      </c>
      <c r="AC1406" s="174">
        <v>-0.35274214518000002</v>
      </c>
      <c r="AD1406" s="152">
        <v>-0.14715502029999999</v>
      </c>
      <c r="AE1406" s="152">
        <v>-0.14715502029999999</v>
      </c>
      <c r="AF1406" s="178">
        <v>2.5954956400000002</v>
      </c>
      <c r="AG1406" s="177">
        <v>20577.622090000001</v>
      </c>
      <c r="AH1406" s="177">
        <v>12</v>
      </c>
      <c r="AI1406" s="127">
        <v>0</v>
      </c>
      <c r="AJ1406" s="127">
        <v>0</v>
      </c>
      <c r="AK1406" s="127">
        <v>0</v>
      </c>
    </row>
    <row r="1407" spans="1:37" ht="14.65" customHeight="1" x14ac:dyDescent="0.25">
      <c r="A1407" s="39"/>
      <c r="B1407" s="128">
        <v>24572511000146</v>
      </c>
      <c r="C1407" s="124" t="s">
        <v>9233</v>
      </c>
      <c r="D1407" s="121" t="s">
        <v>3267</v>
      </c>
      <c r="E1407" s="125" t="s">
        <v>9234</v>
      </c>
      <c r="F1407" s="125" t="s">
        <v>160</v>
      </c>
      <c r="G1407" s="125" t="s">
        <v>3305</v>
      </c>
      <c r="H1407" s="126">
        <v>100</v>
      </c>
      <c r="I1407" s="126">
        <v>0</v>
      </c>
      <c r="J1407" s="126">
        <v>100</v>
      </c>
      <c r="K1407" s="125" t="s">
        <v>211</v>
      </c>
      <c r="L1407" s="125" t="s">
        <v>212</v>
      </c>
      <c r="M1407" s="152">
        <v>5.0000000000000001E-3</v>
      </c>
      <c r="N1407" s="127" t="s">
        <v>44</v>
      </c>
      <c r="O1407" s="154">
        <v>42605</v>
      </c>
      <c r="P1407" s="152">
        <v>1.0672275374E-2</v>
      </c>
      <c r="Q1407" s="152">
        <v>4.5707759227000003E-2</v>
      </c>
      <c r="R1407" s="152">
        <v>0.11806660337000001</v>
      </c>
      <c r="S1407" s="152">
        <v>0.27953420210000002</v>
      </c>
      <c r="T1407" s="152">
        <v>0.44487662153999996</v>
      </c>
      <c r="U1407" s="152">
        <v>1.0107487216</v>
      </c>
      <c r="V1407" s="152">
        <v>1.1204562518999999</v>
      </c>
      <c r="W1407" s="152">
        <v>1.0300324602000002</v>
      </c>
      <c r="X1407" s="152">
        <v>1.1096912729999999</v>
      </c>
      <c r="Y1407" s="152">
        <v>1.0606825503999999</v>
      </c>
      <c r="Z1407" s="152">
        <v>2.7149293402000002E-3</v>
      </c>
      <c r="AA1407" s="152">
        <v>8.6664544050000011E-3</v>
      </c>
      <c r="AB1407" s="175">
        <v>1.1899338248</v>
      </c>
      <c r="AC1407" s="174">
        <v>0.20194432148999999</v>
      </c>
      <c r="AD1407" s="152">
        <v>-1.5544330862000001E-3</v>
      </c>
      <c r="AE1407" s="152">
        <v>-5.6378023751999996E-2</v>
      </c>
      <c r="AF1407" s="178">
        <v>207.17347579</v>
      </c>
      <c r="AG1407" s="177">
        <v>151350.88503999999</v>
      </c>
      <c r="AH1407" s="177">
        <v>19361.40598</v>
      </c>
      <c r="AI1407" s="127">
        <v>0.63373597112000002</v>
      </c>
      <c r="AJ1407" s="127">
        <v>9.8199245191000012E-2</v>
      </c>
      <c r="AK1407" s="127">
        <v>0</v>
      </c>
    </row>
    <row r="1408" spans="1:37" ht="14.65" customHeight="1" x14ac:dyDescent="0.25">
      <c r="A1408" s="39"/>
      <c r="B1408" s="128">
        <v>58893245000175</v>
      </c>
      <c r="C1408" s="124" t="s">
        <v>9235</v>
      </c>
      <c r="D1408" s="121"/>
      <c r="E1408" s="125" t="s">
        <v>9234</v>
      </c>
      <c r="F1408" s="125" t="s">
        <v>112</v>
      </c>
      <c r="G1408" s="125" t="s">
        <v>113</v>
      </c>
      <c r="H1408" s="126" t="s">
        <v>44</v>
      </c>
      <c r="I1408" s="126" t="s">
        <v>44</v>
      </c>
      <c r="J1408" s="126" t="s">
        <v>44</v>
      </c>
      <c r="K1408" s="125" t="s">
        <v>216</v>
      </c>
      <c r="L1408" s="125" t="s">
        <v>264</v>
      </c>
      <c r="M1408" s="152">
        <v>0.02</v>
      </c>
      <c r="N1408" s="127" t="s">
        <v>44</v>
      </c>
      <c r="O1408" s="154">
        <v>45678</v>
      </c>
      <c r="P1408" s="152">
        <v>9.9732387993000007E-2</v>
      </c>
      <c r="Q1408" s="152" t="s">
        <v>44</v>
      </c>
      <c r="R1408" s="152" t="s">
        <v>44</v>
      </c>
      <c r="S1408" s="152" t="s">
        <v>44</v>
      </c>
      <c r="T1408" s="152" t="s">
        <v>44</v>
      </c>
      <c r="U1408" s="152">
        <v>9.4454444006999996</v>
      </c>
      <c r="V1408" s="152" t="s">
        <v>44</v>
      </c>
      <c r="W1408" s="152" t="s">
        <v>44</v>
      </c>
      <c r="X1408" s="152" t="s">
        <v>44</v>
      </c>
      <c r="Y1408" s="152" t="s">
        <v>44</v>
      </c>
      <c r="Z1408" s="152" t="s">
        <v>44</v>
      </c>
      <c r="AA1408" s="152">
        <v>0.20343327604</v>
      </c>
      <c r="AB1408" s="175" t="s">
        <v>44</v>
      </c>
      <c r="AC1408" s="174">
        <v>2.9237977586000001</v>
      </c>
      <c r="AD1408" s="152">
        <v>-7.2552424421999995E-2</v>
      </c>
      <c r="AE1408" s="152">
        <v>-7.2552424421999995E-2</v>
      </c>
      <c r="AF1408" s="178">
        <v>1.1646531099999999</v>
      </c>
      <c r="AG1408" s="177">
        <v>62342.442389999997</v>
      </c>
      <c r="AH1408" s="177">
        <v>55468.828780000003</v>
      </c>
      <c r="AI1408" s="127">
        <v>0</v>
      </c>
      <c r="AJ1408" s="127">
        <v>0</v>
      </c>
      <c r="AK1408" s="127">
        <v>0</v>
      </c>
    </row>
    <row r="1409" spans="1:37" ht="14.65" customHeight="1" x14ac:dyDescent="0.25">
      <c r="A1409" s="39"/>
      <c r="B1409" s="128">
        <v>57681617000137</v>
      </c>
      <c r="C1409" s="124" t="s">
        <v>9236</v>
      </c>
      <c r="D1409" s="121"/>
      <c r="E1409" s="125" t="s">
        <v>9234</v>
      </c>
      <c r="F1409" s="125" t="s">
        <v>112</v>
      </c>
      <c r="G1409" s="125" t="s">
        <v>5147</v>
      </c>
      <c r="H1409" s="126" t="s">
        <v>44</v>
      </c>
      <c r="I1409" s="126" t="s">
        <v>44</v>
      </c>
      <c r="J1409" s="126" t="s">
        <v>44</v>
      </c>
      <c r="K1409" s="125" t="s">
        <v>216</v>
      </c>
      <c r="L1409" s="125" t="s">
        <v>264</v>
      </c>
      <c r="M1409" s="152">
        <v>0.01</v>
      </c>
      <c r="N1409" s="127" t="s">
        <v>44</v>
      </c>
      <c r="O1409" s="154">
        <v>45582</v>
      </c>
      <c r="P1409" s="152">
        <v>9.3287885121999994E-2</v>
      </c>
      <c r="Q1409" s="152">
        <v>0.25773996264999999</v>
      </c>
      <c r="R1409" s="152" t="s">
        <v>44</v>
      </c>
      <c r="S1409" s="152" t="s">
        <v>44</v>
      </c>
      <c r="T1409" s="152" t="s">
        <v>44</v>
      </c>
      <c r="U1409" s="152">
        <v>8.8350991078999996</v>
      </c>
      <c r="V1409" s="152">
        <v>6.3181034775000002</v>
      </c>
      <c r="W1409" s="152" t="s">
        <v>44</v>
      </c>
      <c r="X1409" s="152" t="s">
        <v>44</v>
      </c>
      <c r="Y1409" s="152" t="s">
        <v>44</v>
      </c>
      <c r="Z1409" s="152" t="s">
        <v>44</v>
      </c>
      <c r="AA1409" s="152">
        <v>0.27323596158000002</v>
      </c>
      <c r="AB1409" s="175" t="s">
        <v>44</v>
      </c>
      <c r="AC1409" s="174">
        <v>-4.8899297091999999E-2</v>
      </c>
      <c r="AD1409" s="152">
        <v>-0.19287057000000002</v>
      </c>
      <c r="AE1409" s="152">
        <v>-0.19287057000000002</v>
      </c>
      <c r="AF1409" s="178">
        <v>1.0353983899999999</v>
      </c>
      <c r="AG1409" s="177">
        <v>30472.085849999999</v>
      </c>
      <c r="AH1409" s="177">
        <v>21692.397659999999</v>
      </c>
      <c r="AI1409" s="127">
        <v>1.6016007975E-2</v>
      </c>
      <c r="AJ1409" s="127">
        <v>0</v>
      </c>
      <c r="AK1409" s="127">
        <v>0</v>
      </c>
    </row>
    <row r="1410" spans="1:37" ht="14.65" customHeight="1" x14ac:dyDescent="0.25">
      <c r="A1410" s="39"/>
      <c r="B1410" s="128">
        <v>8708502000183</v>
      </c>
      <c r="C1410" s="124" t="s">
        <v>9237</v>
      </c>
      <c r="D1410" s="121" t="s">
        <v>3266</v>
      </c>
      <c r="E1410" s="125" t="s">
        <v>9238</v>
      </c>
      <c r="F1410" s="125" t="s">
        <v>160</v>
      </c>
      <c r="G1410" s="125" t="s">
        <v>3305</v>
      </c>
      <c r="H1410" s="126">
        <v>50</v>
      </c>
      <c r="I1410" s="126">
        <v>50</v>
      </c>
      <c r="J1410" s="126">
        <v>50</v>
      </c>
      <c r="K1410" s="125" t="s">
        <v>211</v>
      </c>
      <c r="L1410" s="125" t="s">
        <v>212</v>
      </c>
      <c r="M1410" s="152">
        <v>6.8000000000000005E-3</v>
      </c>
      <c r="N1410" s="127" t="s">
        <v>44</v>
      </c>
      <c r="O1410" s="154">
        <v>39353</v>
      </c>
      <c r="P1410" s="152">
        <v>9.9306726970000009E-3</v>
      </c>
      <c r="Q1410" s="152">
        <v>3.9495121036000006E-3</v>
      </c>
      <c r="R1410" s="152">
        <v>3.7328415844999997E-2</v>
      </c>
      <c r="S1410" s="152">
        <v>0.18436087499999998</v>
      </c>
      <c r="T1410" s="152">
        <v>0.31662408417000004</v>
      </c>
      <c r="U1410" s="152">
        <v>0.94051309419000007</v>
      </c>
      <c r="V1410" s="152">
        <v>9.6816286848999997E-2</v>
      </c>
      <c r="W1410" s="152">
        <v>0.32565923732999996</v>
      </c>
      <c r="X1410" s="152">
        <v>0.73187342562000002</v>
      </c>
      <c r="Y1410" s="152">
        <v>0.75490062831000004</v>
      </c>
      <c r="Z1410" s="152">
        <v>3.6306603205000003E-2</v>
      </c>
      <c r="AA1410" s="152">
        <v>1.1596406304999999E-2</v>
      </c>
      <c r="AB1410" s="175">
        <v>-1.9177860775</v>
      </c>
      <c r="AC1410" s="174">
        <v>-0.65236640946000002</v>
      </c>
      <c r="AD1410" s="152">
        <v>-3.0770718171999997E-2</v>
      </c>
      <c r="AE1410" s="152">
        <v>-3.9644306328999998E-2</v>
      </c>
      <c r="AF1410" s="178">
        <v>4.4696524000000002</v>
      </c>
      <c r="AG1410" s="177">
        <v>23755.872449999999</v>
      </c>
      <c r="AH1410" s="177">
        <v>-6789.1309700000002</v>
      </c>
      <c r="AI1410" s="127">
        <v>0.29250277104</v>
      </c>
      <c r="AJ1410" s="127">
        <v>0.18656287785</v>
      </c>
      <c r="AK1410" s="127">
        <v>0</v>
      </c>
    </row>
    <row r="1411" spans="1:37" ht="14.65" customHeight="1" x14ac:dyDescent="0.25">
      <c r="A1411" s="39"/>
      <c r="B1411" s="128">
        <v>26434293000109</v>
      </c>
      <c r="C1411" s="124" t="s">
        <v>9239</v>
      </c>
      <c r="D1411" s="121" t="s">
        <v>3268</v>
      </c>
      <c r="E1411" s="125" t="s">
        <v>9238</v>
      </c>
      <c r="F1411" s="125" t="s">
        <v>160</v>
      </c>
      <c r="G1411" s="125" t="s">
        <v>3324</v>
      </c>
      <c r="H1411" s="126">
        <v>1000</v>
      </c>
      <c r="I1411" s="126">
        <v>500</v>
      </c>
      <c r="J1411" s="126">
        <v>1000</v>
      </c>
      <c r="K1411" s="125" t="s">
        <v>211</v>
      </c>
      <c r="L1411" s="125" t="s">
        <v>212</v>
      </c>
      <c r="M1411" s="152">
        <v>4.5000000000000005E-3</v>
      </c>
      <c r="N1411" s="127" t="s">
        <v>44</v>
      </c>
      <c r="O1411" s="154">
        <v>42759</v>
      </c>
      <c r="P1411" s="152">
        <v>1.0400267245000001E-2</v>
      </c>
      <c r="Q1411" s="152">
        <v>4.2259961309999997E-2</v>
      </c>
      <c r="R1411" s="152">
        <v>0.11393320286</v>
      </c>
      <c r="S1411" s="152">
        <v>0.27292864997999999</v>
      </c>
      <c r="T1411" s="152">
        <v>0.44112726604999997</v>
      </c>
      <c r="U1411" s="152">
        <v>0.98498740473000002</v>
      </c>
      <c r="V1411" s="152">
        <v>1.0359387257999999</v>
      </c>
      <c r="W1411" s="152">
        <v>0.99397199454000007</v>
      </c>
      <c r="X1411" s="152">
        <v>1.0834686373</v>
      </c>
      <c r="Y1411" s="152">
        <v>1.051743272</v>
      </c>
      <c r="Z1411" s="152">
        <v>2.5269970144999997E-3</v>
      </c>
      <c r="AA1411" s="152">
        <v>9.1936839373000009E-3</v>
      </c>
      <c r="AB1411" s="175">
        <v>-0.25320688005999997</v>
      </c>
      <c r="AC1411" s="174">
        <v>-0.28695400088</v>
      </c>
      <c r="AD1411" s="152">
        <v>-4.2290834994999996E-4</v>
      </c>
      <c r="AE1411" s="152">
        <v>-5.9437576329E-2</v>
      </c>
      <c r="AF1411" s="178">
        <v>1.8938805700000001</v>
      </c>
      <c r="AG1411" s="177">
        <v>40884.570299999999</v>
      </c>
      <c r="AH1411" s="177">
        <v>-11321.725109999999</v>
      </c>
      <c r="AI1411" s="127">
        <v>0.22389188136000002</v>
      </c>
      <c r="AJ1411" s="127">
        <v>0.19928907639999999</v>
      </c>
      <c r="AK1411" s="127">
        <v>0</v>
      </c>
    </row>
    <row r="1412" spans="1:37" ht="14.65" customHeight="1" x14ac:dyDescent="0.25">
      <c r="A1412" s="39"/>
      <c r="B1412" s="128">
        <v>42405077000191</v>
      </c>
      <c r="C1412" s="124" t="s">
        <v>9240</v>
      </c>
      <c r="D1412" s="121"/>
      <c r="E1412" s="125" t="s">
        <v>7702</v>
      </c>
      <c r="F1412" s="125" t="s">
        <v>112</v>
      </c>
      <c r="G1412" s="125" t="s">
        <v>113</v>
      </c>
      <c r="H1412" s="126" t="s">
        <v>44</v>
      </c>
      <c r="I1412" s="126" t="s">
        <v>44</v>
      </c>
      <c r="J1412" s="126" t="s">
        <v>44</v>
      </c>
      <c r="K1412" s="125" t="s">
        <v>210</v>
      </c>
      <c r="L1412" s="125" t="s">
        <v>3314</v>
      </c>
      <c r="M1412" s="152">
        <v>0.01</v>
      </c>
      <c r="N1412" s="127" t="s">
        <v>44</v>
      </c>
      <c r="O1412" s="154">
        <v>44488</v>
      </c>
      <c r="P1412" s="152">
        <v>9.6101613003999997E-2</v>
      </c>
      <c r="Q1412" s="152">
        <v>0.18943207573999998</v>
      </c>
      <c r="R1412" s="152">
        <v>9.8607436081000005E-2</v>
      </c>
      <c r="S1412" s="152">
        <v>0.28372933673</v>
      </c>
      <c r="T1412" s="152">
        <v>0.23148816550999998</v>
      </c>
      <c r="U1412" s="152">
        <v>9.1015813490999999</v>
      </c>
      <c r="V1412" s="152">
        <v>4.6436394424999996</v>
      </c>
      <c r="W1412" s="152">
        <v>0.86026748530999997</v>
      </c>
      <c r="X1412" s="152">
        <v>1.1263450642999999</v>
      </c>
      <c r="Y1412" s="152">
        <v>0.55191809571999995</v>
      </c>
      <c r="Z1412" s="152">
        <v>0.15527310081000001</v>
      </c>
      <c r="AA1412" s="152">
        <v>0.16940195331999999</v>
      </c>
      <c r="AB1412" s="175">
        <v>-1.5893823759999998E-2</v>
      </c>
      <c r="AC1412" s="174">
        <v>-0.46558925948000002</v>
      </c>
      <c r="AD1412" s="152">
        <v>-0.15818973852999998</v>
      </c>
      <c r="AE1412" s="152">
        <v>-0.22044726928</v>
      </c>
      <c r="AF1412" s="178">
        <v>1.06115637</v>
      </c>
      <c r="AG1412" s="177">
        <v>18416.231</v>
      </c>
      <c r="AH1412" s="177">
        <v>-22409.727559999999</v>
      </c>
      <c r="AI1412" s="127">
        <v>2.8059409422000003E-6</v>
      </c>
      <c r="AJ1412" s="127">
        <v>0</v>
      </c>
      <c r="AK1412" s="127">
        <v>0.17342991899000001</v>
      </c>
    </row>
    <row r="1413" spans="1:37" ht="14.65" customHeight="1" x14ac:dyDescent="0.25">
      <c r="A1413" s="39"/>
      <c r="B1413" s="128">
        <v>45598817000141</v>
      </c>
      <c r="C1413" s="124" t="s">
        <v>9241</v>
      </c>
      <c r="D1413" s="121"/>
      <c r="E1413" s="125" t="s">
        <v>7702</v>
      </c>
      <c r="F1413" s="125" t="s">
        <v>112</v>
      </c>
      <c r="G1413" s="125" t="s">
        <v>7646</v>
      </c>
      <c r="H1413" s="126" t="s">
        <v>44</v>
      </c>
      <c r="I1413" s="126" t="s">
        <v>44</v>
      </c>
      <c r="J1413" s="126" t="s">
        <v>44</v>
      </c>
      <c r="K1413" s="125" t="s">
        <v>212</v>
      </c>
      <c r="L1413" s="125" t="s">
        <v>3251</v>
      </c>
      <c r="M1413" s="152">
        <v>2E-3</v>
      </c>
      <c r="N1413" s="127" t="s">
        <v>44</v>
      </c>
      <c r="O1413" s="154">
        <v>44726</v>
      </c>
      <c r="P1413" s="152">
        <v>9.6660907288000003E-2</v>
      </c>
      <c r="Q1413" s="152">
        <v>0.30634774501000001</v>
      </c>
      <c r="R1413" s="152">
        <v>0.20704992682000001</v>
      </c>
      <c r="S1413" s="152">
        <v>0.35709082489999999</v>
      </c>
      <c r="T1413" s="152" t="s">
        <v>44</v>
      </c>
      <c r="U1413" s="152">
        <v>9.1545509325999994</v>
      </c>
      <c r="V1413" s="152">
        <v>7.5096493890999998</v>
      </c>
      <c r="W1413" s="152">
        <v>1.8063376045000001</v>
      </c>
      <c r="X1413" s="152">
        <v>1.4175745547</v>
      </c>
      <c r="Y1413" s="152" t="s">
        <v>44</v>
      </c>
      <c r="Z1413" s="152">
        <v>0.2301370563</v>
      </c>
      <c r="AA1413" s="152">
        <v>0.27425202972000001</v>
      </c>
      <c r="AB1413" s="175">
        <v>0.48817541522000002</v>
      </c>
      <c r="AC1413" s="174">
        <v>-0.16191844007</v>
      </c>
      <c r="AD1413" s="152">
        <v>-0.20154466715000002</v>
      </c>
      <c r="AE1413" s="152">
        <v>-0.40710880707000002</v>
      </c>
      <c r="AF1413" s="178">
        <v>1.1025678299999999</v>
      </c>
      <c r="AG1413" s="177">
        <v>60071.713660000001</v>
      </c>
      <c r="AH1413" s="177">
        <v>-2991.3745199999998</v>
      </c>
      <c r="AI1413" s="127">
        <v>0</v>
      </c>
      <c r="AJ1413" s="127">
        <v>0</v>
      </c>
      <c r="AK1413" s="127">
        <v>0</v>
      </c>
    </row>
    <row r="1414" spans="1:37" ht="14.65" customHeight="1" x14ac:dyDescent="0.25">
      <c r="A1414" s="39"/>
      <c r="B1414" s="128">
        <v>37331342000102</v>
      </c>
      <c r="C1414" s="124" t="s">
        <v>9242</v>
      </c>
      <c r="D1414" s="121"/>
      <c r="E1414" s="125" t="s">
        <v>7702</v>
      </c>
      <c r="F1414" s="125" t="s">
        <v>112</v>
      </c>
      <c r="G1414" s="125" t="s">
        <v>4570</v>
      </c>
      <c r="H1414" s="126">
        <v>5000</v>
      </c>
      <c r="I1414" s="126">
        <v>0</v>
      </c>
      <c r="J1414" s="126">
        <v>0</v>
      </c>
      <c r="K1414" s="125" t="s">
        <v>212</v>
      </c>
      <c r="L1414" s="125" t="s">
        <v>3251</v>
      </c>
      <c r="M1414" s="152">
        <v>8.0000000000000002E-3</v>
      </c>
      <c r="N1414" s="127" t="s">
        <v>44</v>
      </c>
      <c r="O1414" s="154">
        <v>44131</v>
      </c>
      <c r="P1414" s="152">
        <v>-1.9879972916000001E-2</v>
      </c>
      <c r="Q1414" s="152">
        <v>-8.3968919646000006E-2</v>
      </c>
      <c r="R1414" s="152">
        <v>0.18365818706999998</v>
      </c>
      <c r="S1414" s="152">
        <v>0.30012414330999998</v>
      </c>
      <c r="T1414" s="152">
        <v>0.31744860316000001</v>
      </c>
      <c r="U1414" s="152">
        <v>-1.8827903617000001</v>
      </c>
      <c r="V1414" s="152">
        <v>-2.0583704512000001</v>
      </c>
      <c r="W1414" s="152">
        <v>1.6022642209</v>
      </c>
      <c r="X1414" s="152">
        <v>1.1914289562</v>
      </c>
      <c r="Y1414" s="152">
        <v>0.75686646077999997</v>
      </c>
      <c r="Z1414" s="152">
        <v>0.18422196814</v>
      </c>
      <c r="AA1414" s="152">
        <v>0.19506509862000002</v>
      </c>
      <c r="AB1414" s="175">
        <v>0.43641562820000002</v>
      </c>
      <c r="AC1414" s="174">
        <v>-0.15051808480000001</v>
      </c>
      <c r="AD1414" s="152">
        <v>-0.13065489114000001</v>
      </c>
      <c r="AE1414" s="152">
        <v>-0.32793476929999998</v>
      </c>
      <c r="AF1414" s="178">
        <v>123.4112073</v>
      </c>
      <c r="AG1414" s="177">
        <v>67676.599979999999</v>
      </c>
      <c r="AH1414" s="177">
        <v>718.07574</v>
      </c>
      <c r="AI1414" s="127">
        <v>0</v>
      </c>
      <c r="AJ1414" s="127">
        <v>0</v>
      </c>
      <c r="AK1414" s="127">
        <v>0.9860495279</v>
      </c>
    </row>
    <row r="1415" spans="1:37" ht="14.65" customHeight="1" x14ac:dyDescent="0.25">
      <c r="A1415" s="39"/>
      <c r="B1415" s="128">
        <v>37331365000109</v>
      </c>
      <c r="C1415" s="124" t="s">
        <v>9243</v>
      </c>
      <c r="D1415" s="121"/>
      <c r="E1415" s="125" t="s">
        <v>7702</v>
      </c>
      <c r="F1415" s="125" t="s">
        <v>112</v>
      </c>
      <c r="G1415" s="125" t="s">
        <v>4570</v>
      </c>
      <c r="H1415" s="126">
        <v>5000</v>
      </c>
      <c r="I1415" s="126">
        <v>0</v>
      </c>
      <c r="J1415" s="126">
        <v>0</v>
      </c>
      <c r="K1415" s="125" t="s">
        <v>212</v>
      </c>
      <c r="L1415" s="125" t="s">
        <v>7581</v>
      </c>
      <c r="M1415" s="152">
        <v>8.0000000000000002E-3</v>
      </c>
      <c r="N1415" s="127" t="s">
        <v>44</v>
      </c>
      <c r="O1415" s="154">
        <v>44123</v>
      </c>
      <c r="P1415" s="152">
        <v>5.8395026728000003E-2</v>
      </c>
      <c r="Q1415" s="152">
        <v>-0.15309246987</v>
      </c>
      <c r="R1415" s="152">
        <v>0.44501464705999999</v>
      </c>
      <c r="S1415" s="152">
        <v>0.96730834111999997</v>
      </c>
      <c r="T1415" s="152">
        <v>0.41637474842000005</v>
      </c>
      <c r="U1415" s="152">
        <v>5.5304699840999998</v>
      </c>
      <c r="V1415" s="152">
        <v>-3.7528292327000004</v>
      </c>
      <c r="W1415" s="152">
        <v>3.8823809498000004</v>
      </c>
      <c r="X1415" s="152">
        <v>3.8400081863000004</v>
      </c>
      <c r="Y1415" s="152">
        <v>0.99272789061</v>
      </c>
      <c r="Z1415" s="152">
        <v>0.31168161390000004</v>
      </c>
      <c r="AA1415" s="152">
        <v>0.39522106192000001</v>
      </c>
      <c r="AB1415" s="175">
        <v>1.1629520247</v>
      </c>
      <c r="AC1415" s="174">
        <v>-0.11455352164</v>
      </c>
      <c r="AD1415" s="152">
        <v>-0.31444766727000001</v>
      </c>
      <c r="AE1415" s="152">
        <v>-0.70839580239</v>
      </c>
      <c r="AF1415" s="178">
        <v>87.662891400000007</v>
      </c>
      <c r="AG1415" s="177">
        <v>102621.53109999999</v>
      </c>
      <c r="AH1415" s="177">
        <v>-50334.164409999998</v>
      </c>
      <c r="AI1415" s="127">
        <v>0</v>
      </c>
      <c r="AJ1415" s="127">
        <v>0</v>
      </c>
      <c r="AK1415" s="127">
        <v>0.97682858189999999</v>
      </c>
    </row>
    <row r="1416" spans="1:37" ht="14.65" customHeight="1" x14ac:dyDescent="0.25">
      <c r="A1416" s="39"/>
      <c r="B1416" s="128">
        <v>39317019000100</v>
      </c>
      <c r="C1416" s="124" t="s">
        <v>9244</v>
      </c>
      <c r="D1416" s="121"/>
      <c r="E1416" s="125" t="s">
        <v>9245</v>
      </c>
      <c r="F1416" s="125" t="s">
        <v>112</v>
      </c>
      <c r="G1416" s="125" t="s">
        <v>113</v>
      </c>
      <c r="H1416" s="126">
        <v>500</v>
      </c>
      <c r="I1416" s="126">
        <v>100</v>
      </c>
      <c r="J1416" s="126">
        <v>100</v>
      </c>
      <c r="K1416" s="125" t="s">
        <v>210</v>
      </c>
      <c r="L1416" s="125" t="s">
        <v>3314</v>
      </c>
      <c r="M1416" s="152">
        <v>1.9E-2</v>
      </c>
      <c r="N1416" s="127" t="s">
        <v>44</v>
      </c>
      <c r="O1416" s="154">
        <v>44316</v>
      </c>
      <c r="P1416" s="152">
        <v>9.1466327562000002E-2</v>
      </c>
      <c r="Q1416" s="152">
        <v>3.5084575928000003E-2</v>
      </c>
      <c r="R1416" s="152">
        <v>0.22969322991999999</v>
      </c>
      <c r="S1416" s="152">
        <v>0.58736992247999997</v>
      </c>
      <c r="T1416" s="152">
        <v>0.68638762693999988</v>
      </c>
      <c r="U1416" s="152">
        <v>8.662583228099999</v>
      </c>
      <c r="V1416" s="152">
        <v>0.86004505818999999</v>
      </c>
      <c r="W1416" s="152">
        <v>2.0038815038000002</v>
      </c>
      <c r="X1416" s="152">
        <v>2.3317335484999999</v>
      </c>
      <c r="Y1416" s="152">
        <v>1.6364972746999999</v>
      </c>
      <c r="Z1416" s="152">
        <v>0.11974838315</v>
      </c>
      <c r="AA1416" s="152">
        <v>0.14049966950000001</v>
      </c>
      <c r="AB1416" s="175">
        <v>0.93016011031000001</v>
      </c>
      <c r="AC1416" s="174">
        <v>0.42647713544999999</v>
      </c>
      <c r="AD1416" s="152">
        <v>-9.1076461370999992E-2</v>
      </c>
      <c r="AE1416" s="152">
        <v>-0.16728250213999998</v>
      </c>
      <c r="AF1416" s="178">
        <v>1.8435116</v>
      </c>
      <c r="AG1416" s="177">
        <v>49811.505319999997</v>
      </c>
      <c r="AH1416" s="177">
        <v>6057.0543100000004</v>
      </c>
      <c r="AI1416" s="127">
        <v>0</v>
      </c>
      <c r="AJ1416" s="127">
        <v>0</v>
      </c>
      <c r="AK1416" s="127">
        <v>0.17563364025999997</v>
      </c>
    </row>
    <row r="1417" spans="1:37" ht="14.65" customHeight="1" x14ac:dyDescent="0.25">
      <c r="A1417" s="39"/>
      <c r="B1417" s="128">
        <v>55070827000163</v>
      </c>
      <c r="C1417" s="124" t="s">
        <v>9246</v>
      </c>
      <c r="D1417" s="121"/>
      <c r="E1417" s="125" t="s">
        <v>9245</v>
      </c>
      <c r="F1417" s="125" t="s">
        <v>112</v>
      </c>
      <c r="G1417" s="125" t="s">
        <v>113</v>
      </c>
      <c r="H1417" s="126">
        <v>1</v>
      </c>
      <c r="I1417" s="126">
        <v>1</v>
      </c>
      <c r="J1417" s="126">
        <v>1</v>
      </c>
      <c r="K1417" s="125" t="s">
        <v>210</v>
      </c>
      <c r="L1417" s="125" t="s">
        <v>3314</v>
      </c>
      <c r="M1417" s="152">
        <v>1.9E-2</v>
      </c>
      <c r="N1417" s="127" t="s">
        <v>44</v>
      </c>
      <c r="O1417" s="154">
        <v>45460</v>
      </c>
      <c r="P1417" s="152">
        <v>8.9836246299999992E-2</v>
      </c>
      <c r="Q1417" s="152">
        <v>3.3498044830000004E-2</v>
      </c>
      <c r="R1417" s="152" t="s">
        <v>44</v>
      </c>
      <c r="S1417" s="152" t="s">
        <v>44</v>
      </c>
      <c r="T1417" s="152" t="s">
        <v>44</v>
      </c>
      <c r="U1417" s="152">
        <v>8.5082016651999997</v>
      </c>
      <c r="V1417" s="152">
        <v>0.82115365948999997</v>
      </c>
      <c r="W1417" s="152" t="s">
        <v>44</v>
      </c>
      <c r="X1417" s="152" t="s">
        <v>44</v>
      </c>
      <c r="Y1417" s="152" t="s">
        <v>44</v>
      </c>
      <c r="Z1417" s="152" t="s">
        <v>44</v>
      </c>
      <c r="AA1417" s="152">
        <v>0.11627926806</v>
      </c>
      <c r="AB1417" s="175" t="s">
        <v>44</v>
      </c>
      <c r="AC1417" s="174">
        <v>0.73773358619999996</v>
      </c>
      <c r="AD1417" s="152">
        <v>-9.0414518094000002E-2</v>
      </c>
      <c r="AE1417" s="152">
        <v>-9.0414518094000002E-2</v>
      </c>
      <c r="AF1417" s="178">
        <v>1.17553504</v>
      </c>
      <c r="AG1417" s="177">
        <v>80581.01036</v>
      </c>
      <c r="AH1417" s="177">
        <v>24371.55602</v>
      </c>
      <c r="AI1417" s="127">
        <v>0</v>
      </c>
      <c r="AJ1417" s="127">
        <v>0</v>
      </c>
      <c r="AK1417" s="127">
        <v>0.17589677339000001</v>
      </c>
    </row>
    <row r="1418" spans="1:37" ht="14.65" customHeight="1" x14ac:dyDescent="0.25">
      <c r="A1418" s="39"/>
      <c r="B1418" s="128">
        <v>28075532000107</v>
      </c>
      <c r="C1418" s="124" t="s">
        <v>9247</v>
      </c>
      <c r="D1418" s="121" t="s">
        <v>3266</v>
      </c>
      <c r="E1418" s="125" t="s">
        <v>9248</v>
      </c>
      <c r="F1418" s="125" t="s">
        <v>112</v>
      </c>
      <c r="G1418" s="125" t="s">
        <v>4570</v>
      </c>
      <c r="H1418" s="126">
        <v>1000</v>
      </c>
      <c r="I1418" s="126">
        <v>1000</v>
      </c>
      <c r="J1418" s="126">
        <v>1000</v>
      </c>
      <c r="K1418" s="125" t="s">
        <v>210</v>
      </c>
      <c r="L1418" s="125" t="s">
        <v>7713</v>
      </c>
      <c r="M1418" s="152">
        <v>1.8000000000000002E-2</v>
      </c>
      <c r="N1418" s="127" t="s">
        <v>7608</v>
      </c>
      <c r="O1418" s="154">
        <v>43018</v>
      </c>
      <c r="P1418" s="152">
        <v>-4.2729422785E-3</v>
      </c>
      <c r="Q1418" s="152">
        <v>-0.11507975664</v>
      </c>
      <c r="R1418" s="152">
        <v>5.2436786648999999E-2</v>
      </c>
      <c r="S1418" s="152">
        <v>0.24025086489</v>
      </c>
      <c r="T1418" s="152">
        <v>0.32471204290000005</v>
      </c>
      <c r="U1418" s="152">
        <v>-0.40468136311000003</v>
      </c>
      <c r="V1418" s="152">
        <v>-2.8210053387</v>
      </c>
      <c r="W1418" s="152">
        <v>0.45746714832999996</v>
      </c>
      <c r="X1418" s="152">
        <v>0.9537447872</v>
      </c>
      <c r="Y1418" s="152">
        <v>0.77418407967999991</v>
      </c>
      <c r="Z1418" s="152">
        <v>0.15350549618000001</v>
      </c>
      <c r="AA1418" s="152">
        <v>0.19043764814</v>
      </c>
      <c r="AB1418" s="175">
        <v>-0.29248665231999998</v>
      </c>
      <c r="AC1418" s="174">
        <v>0.35522699025999999</v>
      </c>
      <c r="AD1418" s="152">
        <v>-0.18271804685999998</v>
      </c>
      <c r="AE1418" s="152">
        <v>-0.31785004787999999</v>
      </c>
      <c r="AF1418" s="178">
        <v>2.5717929000000002</v>
      </c>
      <c r="AG1418" s="177">
        <v>79861.240789999996</v>
      </c>
      <c r="AH1418" s="177">
        <v>-10843.8128</v>
      </c>
      <c r="AI1418" s="127">
        <v>0</v>
      </c>
      <c r="AJ1418" s="127">
        <v>0</v>
      </c>
      <c r="AK1418" s="127">
        <v>0.97428252452999997</v>
      </c>
    </row>
    <row r="1419" spans="1:37" ht="14.65" customHeight="1" x14ac:dyDescent="0.25">
      <c r="A1419" s="39"/>
      <c r="B1419" s="128">
        <v>32102192000133</v>
      </c>
      <c r="C1419" s="124" t="s">
        <v>9249</v>
      </c>
      <c r="D1419" s="121" t="s">
        <v>3274</v>
      </c>
      <c r="E1419" s="125" t="s">
        <v>9248</v>
      </c>
      <c r="F1419" s="125" t="s">
        <v>112</v>
      </c>
      <c r="G1419" s="125" t="s">
        <v>4570</v>
      </c>
      <c r="H1419" s="126">
        <v>5000</v>
      </c>
      <c r="I1419" s="126">
        <v>1000</v>
      </c>
      <c r="J1419" s="126">
        <v>5000</v>
      </c>
      <c r="K1419" s="125" t="s">
        <v>210</v>
      </c>
      <c r="L1419" s="125" t="s">
        <v>7713</v>
      </c>
      <c r="M1419" s="152">
        <v>1.8000000000000002E-2</v>
      </c>
      <c r="N1419" s="127" t="s">
        <v>7608</v>
      </c>
      <c r="O1419" s="154">
        <v>43452</v>
      </c>
      <c r="P1419" s="152">
        <v>1.1663251243999999E-2</v>
      </c>
      <c r="Q1419" s="152">
        <v>-5.6509319784000004E-3</v>
      </c>
      <c r="R1419" s="152">
        <v>-8.4237603040999993E-3</v>
      </c>
      <c r="S1419" s="152">
        <v>0.10501389415000001</v>
      </c>
      <c r="T1419" s="152">
        <v>0.21441163062000002</v>
      </c>
      <c r="U1419" s="152">
        <v>1.104601959</v>
      </c>
      <c r="V1419" s="152">
        <v>-0.1385240093</v>
      </c>
      <c r="W1419" s="152">
        <v>-7.3490269920000004E-2</v>
      </c>
      <c r="X1419" s="152">
        <v>0.41688280362999997</v>
      </c>
      <c r="Y1419" s="152">
        <v>0.51120392531000003</v>
      </c>
      <c r="Z1419" s="152">
        <v>0.12999283078999999</v>
      </c>
      <c r="AA1419" s="152">
        <v>0.16705008395000001</v>
      </c>
      <c r="AB1419" s="175">
        <v>-0.79500532152000003</v>
      </c>
      <c r="AC1419" s="174">
        <v>-2.5003140848E-2</v>
      </c>
      <c r="AD1419" s="152">
        <v>-0.14055329223999999</v>
      </c>
      <c r="AE1419" s="152">
        <v>-0.34850579703000001</v>
      </c>
      <c r="AF1419" s="178">
        <v>1.4899033500000001</v>
      </c>
      <c r="AG1419" s="177">
        <v>12322.319299999999</v>
      </c>
      <c r="AH1419" s="177">
        <v>-4076.0290199999999</v>
      </c>
      <c r="AI1419" s="127">
        <v>0</v>
      </c>
      <c r="AJ1419" s="127">
        <v>0</v>
      </c>
      <c r="AK1419" s="127">
        <v>0.81966210067</v>
      </c>
    </row>
    <row r="1420" spans="1:37" ht="14.65" customHeight="1" x14ac:dyDescent="0.25">
      <c r="A1420" s="39"/>
      <c r="B1420" s="128">
        <v>36352424000162</v>
      </c>
      <c r="C1420" s="124" t="s">
        <v>9250</v>
      </c>
      <c r="D1420" s="121"/>
      <c r="E1420" s="125" t="s">
        <v>9248</v>
      </c>
      <c r="F1420" s="125" t="s">
        <v>112</v>
      </c>
      <c r="G1420" s="125" t="s">
        <v>4570</v>
      </c>
      <c r="H1420" s="126">
        <v>1000</v>
      </c>
      <c r="I1420" s="126">
        <v>5000</v>
      </c>
      <c r="J1420" s="126">
        <v>5000</v>
      </c>
      <c r="K1420" s="125" t="s">
        <v>216</v>
      </c>
      <c r="L1420" s="125" t="s">
        <v>784</v>
      </c>
      <c r="M1420" s="152">
        <v>1.8000000000000002E-2</v>
      </c>
      <c r="N1420" s="127" t="s">
        <v>44</v>
      </c>
      <c r="O1420" s="154">
        <v>44132</v>
      </c>
      <c r="P1420" s="152">
        <v>4.5481789803E-3</v>
      </c>
      <c r="Q1420" s="152">
        <v>-9.5429450565000004E-2</v>
      </c>
      <c r="R1420" s="152">
        <v>0.12081917752</v>
      </c>
      <c r="S1420" s="152">
        <v>0.26438851025999999</v>
      </c>
      <c r="T1420" s="152">
        <v>0.30927692420999997</v>
      </c>
      <c r="U1420" s="152">
        <v>0.43074845140000001</v>
      </c>
      <c r="V1420" s="152">
        <v>-2.3393079492999997</v>
      </c>
      <c r="W1420" s="152">
        <v>1.0540463696</v>
      </c>
      <c r="X1420" s="152">
        <v>1.0495661006999999</v>
      </c>
      <c r="Y1420" s="152">
        <v>0.73738340222999998</v>
      </c>
      <c r="Z1420" s="152">
        <v>0.15173591927999999</v>
      </c>
      <c r="AA1420" s="152">
        <v>0.18434137562</v>
      </c>
      <c r="AB1420" s="175">
        <v>0.11355965058</v>
      </c>
      <c r="AC1420" s="174">
        <v>-7.6788160731000005E-2</v>
      </c>
      <c r="AD1420" s="152">
        <v>-0.17992980231</v>
      </c>
      <c r="AE1420" s="152">
        <v>-0.37034612192999999</v>
      </c>
      <c r="AF1420" s="178">
        <v>1.33490983</v>
      </c>
      <c r="AG1420" s="177">
        <v>11861.77837</v>
      </c>
      <c r="AH1420" s="177">
        <v>-152.43407999999999</v>
      </c>
      <c r="AI1420" s="127">
        <v>0</v>
      </c>
      <c r="AJ1420" s="127">
        <v>0</v>
      </c>
      <c r="AK1420" s="127">
        <v>1.0334755433</v>
      </c>
    </row>
    <row r="1421" spans="1:37" ht="14.65" customHeight="1" x14ac:dyDescent="0.25">
      <c r="A1421" s="39"/>
      <c r="B1421" s="128">
        <v>10249165000155</v>
      </c>
      <c r="C1421" s="124" t="s">
        <v>9251</v>
      </c>
      <c r="D1421" s="121"/>
      <c r="E1421" s="125" t="s">
        <v>7702</v>
      </c>
      <c r="F1421" s="125" t="s">
        <v>112</v>
      </c>
      <c r="G1421" s="125" t="s">
        <v>113</v>
      </c>
      <c r="H1421" s="126" t="s">
        <v>44</v>
      </c>
      <c r="I1421" s="126" t="s">
        <v>44</v>
      </c>
      <c r="J1421" s="126" t="s">
        <v>44</v>
      </c>
      <c r="K1421" s="125" t="s">
        <v>212</v>
      </c>
      <c r="L1421" s="125" t="s">
        <v>220</v>
      </c>
      <c r="M1421" s="152">
        <v>5.0000000000000001E-3</v>
      </c>
      <c r="N1421" s="127" t="s">
        <v>44</v>
      </c>
      <c r="O1421" s="154">
        <v>39686</v>
      </c>
      <c r="P1421" s="152">
        <v>-1.0848067846E-2</v>
      </c>
      <c r="Q1421" s="152">
        <v>0.1156079918</v>
      </c>
      <c r="R1421" s="152">
        <v>-2.534817617E-2</v>
      </c>
      <c r="S1421" s="152">
        <v>0.21334758097999998</v>
      </c>
      <c r="T1421" s="152">
        <v>-1.5887122229E-2</v>
      </c>
      <c r="U1421" s="152">
        <v>-1.0273976564</v>
      </c>
      <c r="V1421" s="152">
        <v>2.8339542207999999</v>
      </c>
      <c r="W1421" s="152">
        <v>-0.22114165663000002</v>
      </c>
      <c r="X1421" s="152">
        <v>0.84694447744000001</v>
      </c>
      <c r="Y1421" s="152">
        <v>-3.7878352130000001E-2</v>
      </c>
      <c r="Z1421" s="152">
        <v>0.18611914986</v>
      </c>
      <c r="AA1421" s="152">
        <v>0.31046307134000001</v>
      </c>
      <c r="AB1421" s="175">
        <v>-0.59533761058000001</v>
      </c>
      <c r="AC1421" s="174">
        <v>6.1623255098999996E-3</v>
      </c>
      <c r="AD1421" s="152">
        <v>-0.18072822532999999</v>
      </c>
      <c r="AE1421" s="152">
        <v>-0.75074917365999994</v>
      </c>
      <c r="AF1421" s="178">
        <v>2.1426011100000002</v>
      </c>
      <c r="AG1421" s="177">
        <v>38501.992359999997</v>
      </c>
      <c r="AH1421" s="177">
        <v>-8194.5953399999999</v>
      </c>
      <c r="AI1421" s="127">
        <v>0</v>
      </c>
      <c r="AJ1421" s="127">
        <v>0</v>
      </c>
      <c r="AK1421" s="127">
        <v>0</v>
      </c>
    </row>
    <row r="1422" spans="1:37" ht="14.65" customHeight="1" x14ac:dyDescent="0.25">
      <c r="A1422" s="39"/>
      <c r="B1422" s="128">
        <v>9606247000120</v>
      </c>
      <c r="C1422" s="124" t="s">
        <v>9252</v>
      </c>
      <c r="D1422" s="121" t="s">
        <v>3266</v>
      </c>
      <c r="E1422" s="125" t="s">
        <v>8406</v>
      </c>
      <c r="F1422" s="125" t="s">
        <v>160</v>
      </c>
      <c r="G1422" s="125" t="s">
        <v>3305</v>
      </c>
      <c r="H1422" s="126">
        <v>25000</v>
      </c>
      <c r="I1422" s="126">
        <v>5000</v>
      </c>
      <c r="J1422" s="126">
        <v>5000</v>
      </c>
      <c r="K1422" s="125" t="s">
        <v>212</v>
      </c>
      <c r="L1422" s="125" t="s">
        <v>219</v>
      </c>
      <c r="M1422" s="152">
        <v>5.3E-3</v>
      </c>
      <c r="N1422" s="127" t="s">
        <v>44</v>
      </c>
      <c r="O1422" s="154">
        <v>39759</v>
      </c>
      <c r="P1422" s="152">
        <v>1.8595084317E-2</v>
      </c>
      <c r="Q1422" s="152">
        <v>5.4543314084999996E-2</v>
      </c>
      <c r="R1422" s="152">
        <v>3.9114735369000002E-2</v>
      </c>
      <c r="S1422" s="152">
        <v>0.11262901102</v>
      </c>
      <c r="T1422" s="152">
        <v>0.20280675687999999</v>
      </c>
      <c r="U1422" s="152">
        <v>1.7611012689000001</v>
      </c>
      <c r="V1422" s="152">
        <v>1.3370464512</v>
      </c>
      <c r="W1422" s="152">
        <v>0.34124338256999998</v>
      </c>
      <c r="X1422" s="152">
        <v>0.44711319645000003</v>
      </c>
      <c r="Y1422" s="152">
        <v>0.48353538423999998</v>
      </c>
      <c r="Z1422" s="152">
        <v>5.1517597568E-2</v>
      </c>
      <c r="AA1422" s="152">
        <v>6.4726514563999998E-2</v>
      </c>
      <c r="AB1422" s="175">
        <v>-1.2970172021999999</v>
      </c>
      <c r="AC1422" s="174">
        <v>9.1303126898999998E-2</v>
      </c>
      <c r="AD1422" s="152">
        <v>-6.3389345567000002E-2</v>
      </c>
      <c r="AE1422" s="152">
        <v>-0.14740245353</v>
      </c>
      <c r="AF1422" s="178">
        <v>4.7824945000000003</v>
      </c>
      <c r="AG1422" s="177">
        <v>480678.06069000001</v>
      </c>
      <c r="AH1422" s="177">
        <v>-37795.667399999998</v>
      </c>
      <c r="AI1422" s="127">
        <v>0</v>
      </c>
      <c r="AJ1422" s="127">
        <v>0</v>
      </c>
      <c r="AK1422" s="127">
        <v>0</v>
      </c>
    </row>
    <row r="1423" spans="1:37" ht="14.65" customHeight="1" x14ac:dyDescent="0.25">
      <c r="A1423" s="39"/>
      <c r="B1423" s="128">
        <v>43042085000183</v>
      </c>
      <c r="C1423" s="124" t="s">
        <v>9253</v>
      </c>
      <c r="D1423" s="121"/>
      <c r="E1423" s="125" t="s">
        <v>8411</v>
      </c>
      <c r="F1423" s="125" t="s">
        <v>112</v>
      </c>
      <c r="G1423" s="125" t="s">
        <v>113</v>
      </c>
      <c r="H1423" s="126">
        <v>5000</v>
      </c>
      <c r="I1423" s="126">
        <v>5000</v>
      </c>
      <c r="J1423" s="126">
        <v>5000</v>
      </c>
      <c r="K1423" s="125" t="s">
        <v>210</v>
      </c>
      <c r="L1423" s="125" t="s">
        <v>3314</v>
      </c>
      <c r="M1423" s="152">
        <v>6.9999999999999993E-3</v>
      </c>
      <c r="N1423" s="127" t="s">
        <v>44</v>
      </c>
      <c r="O1423" s="154">
        <v>45063</v>
      </c>
      <c r="P1423" s="152">
        <v>7.8804798462000003E-2</v>
      </c>
      <c r="Q1423" s="152">
        <v>0.18697301769999999</v>
      </c>
      <c r="R1423" s="152">
        <v>0.2132662776</v>
      </c>
      <c r="S1423" s="152" t="s">
        <v>44</v>
      </c>
      <c r="T1423" s="152" t="s">
        <v>44</v>
      </c>
      <c r="U1423" s="152">
        <v>7.4634364760000009</v>
      </c>
      <c r="V1423" s="152">
        <v>4.5833593717999994</v>
      </c>
      <c r="W1423" s="152">
        <v>1.8605700708000001</v>
      </c>
      <c r="X1423" s="152" t="s">
        <v>44</v>
      </c>
      <c r="Y1423" s="152" t="s">
        <v>44</v>
      </c>
      <c r="Z1423" s="152">
        <v>0.10574402557000001</v>
      </c>
      <c r="AA1423" s="152">
        <v>9.9901865743999993E-2</v>
      </c>
      <c r="AB1423" s="175">
        <v>0.89823356823</v>
      </c>
      <c r="AC1423" s="174">
        <v>0.81589384735000003</v>
      </c>
      <c r="AD1423" s="152">
        <v>-5.6572895674000007E-2</v>
      </c>
      <c r="AE1423" s="152">
        <v>-6.4024624699999991E-2</v>
      </c>
      <c r="AF1423" s="178">
        <v>1.4350721</v>
      </c>
      <c r="AG1423" s="177">
        <v>21965.432140000001</v>
      </c>
      <c r="AH1423" s="177">
        <v>-109.11474</v>
      </c>
      <c r="AI1423" s="127">
        <v>5.0507181471000001E-2</v>
      </c>
      <c r="AJ1423" s="127">
        <v>0</v>
      </c>
      <c r="AK1423" s="127">
        <v>0.32880516208999999</v>
      </c>
    </row>
    <row r="1424" spans="1:37" ht="14.65" customHeight="1" x14ac:dyDescent="0.25">
      <c r="A1424" s="39"/>
      <c r="B1424" s="128">
        <v>29054877000147</v>
      </c>
      <c r="C1424" s="124" t="s">
        <v>9254</v>
      </c>
      <c r="D1424" s="121"/>
      <c r="E1424" s="125" t="s">
        <v>9255</v>
      </c>
      <c r="F1424" s="125" t="s">
        <v>112</v>
      </c>
      <c r="G1424" s="125" t="s">
        <v>5291</v>
      </c>
      <c r="H1424" s="126">
        <v>50000</v>
      </c>
      <c r="I1424" s="126">
        <v>5000</v>
      </c>
      <c r="J1424" s="126">
        <v>50000</v>
      </c>
      <c r="K1424" s="125" t="s">
        <v>212</v>
      </c>
      <c r="L1424" s="125" t="s">
        <v>219</v>
      </c>
      <c r="M1424" s="152">
        <v>1.7500000000000002E-2</v>
      </c>
      <c r="N1424" s="127" t="s">
        <v>9256</v>
      </c>
      <c r="O1424" s="154">
        <v>43851</v>
      </c>
      <c r="P1424" s="152">
        <v>-1.1336355692E-2</v>
      </c>
      <c r="Q1424" s="152">
        <v>-6.8678682702000005E-2</v>
      </c>
      <c r="R1424" s="152">
        <v>-1.4241841637999998E-2</v>
      </c>
      <c r="S1424" s="152">
        <v>-0.14511133198000001</v>
      </c>
      <c r="T1424" s="152">
        <v>-6.2532115317000007E-3</v>
      </c>
      <c r="U1424" s="152">
        <v>-1.0736423697999999</v>
      </c>
      <c r="V1424" s="152">
        <v>-1.6835535303</v>
      </c>
      <c r="W1424" s="152">
        <v>-0.12424816808</v>
      </c>
      <c r="X1424" s="152">
        <v>-0.57606109557999996</v>
      </c>
      <c r="Y1424" s="152">
        <v>-1.4909015296999999E-2</v>
      </c>
      <c r="Z1424" s="152">
        <v>0.22526769830999999</v>
      </c>
      <c r="AA1424" s="152">
        <v>0.24635557215999998</v>
      </c>
      <c r="AB1424" s="175">
        <v>-0.41069526430999997</v>
      </c>
      <c r="AC1424" s="174">
        <v>7.1055670641999996E-2</v>
      </c>
      <c r="AD1424" s="152">
        <v>-0.16248402331</v>
      </c>
      <c r="AE1424" s="152">
        <v>-0.37713084100000005</v>
      </c>
      <c r="AF1424" s="178">
        <v>3.3041399999999999</v>
      </c>
      <c r="AG1424" s="177">
        <v>24705.010839999999</v>
      </c>
      <c r="AH1424" s="177">
        <v>-2685</v>
      </c>
      <c r="AI1424" s="127">
        <v>0</v>
      </c>
      <c r="AJ1424" s="127">
        <v>0</v>
      </c>
      <c r="AK1424" s="127">
        <v>0.13344281691999998</v>
      </c>
    </row>
    <row r="1425" spans="1:37" ht="14.65" customHeight="1" x14ac:dyDescent="0.25">
      <c r="A1425" s="39"/>
      <c r="B1425" s="128">
        <v>50357861000108</v>
      </c>
      <c r="C1425" s="124" t="s">
        <v>9257</v>
      </c>
      <c r="D1425" s="121"/>
      <c r="E1425" s="125" t="s">
        <v>9258</v>
      </c>
      <c r="F1425" s="125" t="s">
        <v>160</v>
      </c>
      <c r="G1425" s="125" t="s">
        <v>3305</v>
      </c>
      <c r="H1425" s="126">
        <v>1000</v>
      </c>
      <c r="I1425" s="126">
        <v>500</v>
      </c>
      <c r="J1425" s="126">
        <v>500</v>
      </c>
      <c r="K1425" s="125" t="s">
        <v>210</v>
      </c>
      <c r="L1425" s="125" t="s">
        <v>3314</v>
      </c>
      <c r="M1425" s="152">
        <v>5.8999999999999999E-3</v>
      </c>
      <c r="N1425" s="127" t="s">
        <v>44</v>
      </c>
      <c r="O1425" s="154">
        <v>45049</v>
      </c>
      <c r="P1425" s="152">
        <v>1.0954266511999999E-2</v>
      </c>
      <c r="Q1425" s="152">
        <v>4.4435336570999996E-2</v>
      </c>
      <c r="R1425" s="152">
        <v>0.124454836</v>
      </c>
      <c r="S1425" s="152" t="s">
        <v>44</v>
      </c>
      <c r="T1425" s="152" t="s">
        <v>44</v>
      </c>
      <c r="U1425" s="152">
        <v>1.0374555084000001</v>
      </c>
      <c r="V1425" s="152">
        <v>1.0892647443000001</v>
      </c>
      <c r="W1425" s="152">
        <v>1.085764452</v>
      </c>
      <c r="X1425" s="152" t="s">
        <v>44</v>
      </c>
      <c r="Y1425" s="152" t="s">
        <v>44</v>
      </c>
      <c r="Z1425" s="152">
        <v>2.2888928973000002E-3</v>
      </c>
      <c r="AA1425" s="152">
        <v>2.2990906882000002E-3</v>
      </c>
      <c r="AB1425" s="175">
        <v>3.9842350616000002</v>
      </c>
      <c r="AC1425" s="174">
        <v>7.9029681745999998</v>
      </c>
      <c r="AD1425" s="152">
        <v>-5.7969201269000002E-4</v>
      </c>
      <c r="AE1425" s="152">
        <v>-5.7969201269000002E-4</v>
      </c>
      <c r="AF1425" s="178">
        <v>1.29296096</v>
      </c>
      <c r="AG1425" s="177">
        <v>17296.334999999999</v>
      </c>
      <c r="AH1425" s="177">
        <v>2723.8657499999999</v>
      </c>
      <c r="AI1425" s="127">
        <v>0.31527534041999999</v>
      </c>
      <c r="AJ1425" s="127">
        <v>0.19979514067000001</v>
      </c>
      <c r="AK1425" s="127">
        <v>-1.5981211554000002E-7</v>
      </c>
    </row>
    <row r="1426" spans="1:37" ht="14.65" customHeight="1" x14ac:dyDescent="0.25">
      <c r="A1426" s="39"/>
      <c r="B1426" s="128">
        <v>35717650000137</v>
      </c>
      <c r="C1426" s="124" t="s">
        <v>9259</v>
      </c>
      <c r="D1426" s="121" t="s">
        <v>3274</v>
      </c>
      <c r="E1426" s="125" t="s">
        <v>8739</v>
      </c>
      <c r="F1426" s="125" t="s">
        <v>112</v>
      </c>
      <c r="G1426" s="125" t="s">
        <v>5291</v>
      </c>
      <c r="H1426" s="126">
        <v>5000</v>
      </c>
      <c r="I1426" s="126">
        <v>1000</v>
      </c>
      <c r="J1426" s="126">
        <v>5000</v>
      </c>
      <c r="K1426" s="125" t="s">
        <v>216</v>
      </c>
      <c r="L1426" s="125" t="s">
        <v>264</v>
      </c>
      <c r="M1426" s="152">
        <v>0.02</v>
      </c>
      <c r="N1426" s="127" t="s">
        <v>44</v>
      </c>
      <c r="O1426" s="154">
        <v>43901</v>
      </c>
      <c r="P1426" s="152">
        <v>4.3316085871999997E-2</v>
      </c>
      <c r="Q1426" s="152">
        <v>4.6686239170999996E-2</v>
      </c>
      <c r="R1426" s="152">
        <v>0.10851885702000001</v>
      </c>
      <c r="S1426" s="152">
        <v>0.24884046449</v>
      </c>
      <c r="T1426" s="152">
        <v>0.14205024689000001</v>
      </c>
      <c r="U1426" s="152">
        <v>4.1023752564000002</v>
      </c>
      <c r="V1426" s="152">
        <v>1.1444422006000001</v>
      </c>
      <c r="W1426" s="152">
        <v>0.94673635125</v>
      </c>
      <c r="X1426" s="152">
        <v>0.98784366897999998</v>
      </c>
      <c r="Y1426" s="152">
        <v>0.33867866024999999</v>
      </c>
      <c r="Z1426" s="152">
        <v>0.17968350072</v>
      </c>
      <c r="AA1426" s="152">
        <v>0.25378218820999998</v>
      </c>
      <c r="AB1426" s="175">
        <v>5.9456017673000003E-2</v>
      </c>
      <c r="AC1426" s="174">
        <v>0.32280030612999999</v>
      </c>
      <c r="AD1426" s="152">
        <v>-0.13050188137999999</v>
      </c>
      <c r="AE1426" s="152">
        <v>-0.23769776891</v>
      </c>
      <c r="AF1426" s="178">
        <v>1.97786792</v>
      </c>
      <c r="AG1426" s="177">
        <v>33739.565150000002</v>
      </c>
      <c r="AH1426" s="177">
        <v>-1288.60268</v>
      </c>
      <c r="AI1426" s="127">
        <v>0</v>
      </c>
      <c r="AJ1426" s="127">
        <v>0</v>
      </c>
      <c r="AK1426" s="127">
        <v>0</v>
      </c>
    </row>
    <row r="1427" spans="1:37" ht="14.65" customHeight="1" x14ac:dyDescent="0.25">
      <c r="A1427" s="39"/>
      <c r="B1427" s="128">
        <v>42847859000180</v>
      </c>
      <c r="C1427" s="124" t="s">
        <v>9260</v>
      </c>
      <c r="D1427" s="121"/>
      <c r="E1427" s="125" t="s">
        <v>456</v>
      </c>
      <c r="F1427" s="125" t="s">
        <v>112</v>
      </c>
      <c r="G1427" s="125" t="s">
        <v>113</v>
      </c>
      <c r="H1427" s="126">
        <v>100000</v>
      </c>
      <c r="I1427" s="126">
        <v>50000</v>
      </c>
      <c r="J1427" s="126">
        <v>100000</v>
      </c>
      <c r="K1427" s="125" t="s">
        <v>210</v>
      </c>
      <c r="L1427" s="125" t="s">
        <v>3362</v>
      </c>
      <c r="M1427" s="152">
        <v>1.9E-2</v>
      </c>
      <c r="N1427" s="127">
        <v>6</v>
      </c>
      <c r="O1427" s="154">
        <v>44720</v>
      </c>
      <c r="P1427" s="152">
        <v>7.4746455215000007E-2</v>
      </c>
      <c r="Q1427" s="152">
        <v>6.8313044562999997E-2</v>
      </c>
      <c r="R1427" s="152">
        <v>-2.4287982769000001E-3</v>
      </c>
      <c r="S1427" s="152">
        <v>0.38583146771000004</v>
      </c>
      <c r="T1427" s="152" t="s">
        <v>44</v>
      </c>
      <c r="U1427" s="152">
        <v>7.0790793352000003</v>
      </c>
      <c r="V1427" s="152">
        <v>1.6745904669999998</v>
      </c>
      <c r="W1427" s="152">
        <v>-2.1189235508999999E-2</v>
      </c>
      <c r="X1427" s="152">
        <v>1.5316687881</v>
      </c>
      <c r="Y1427" s="152" t="s">
        <v>44</v>
      </c>
      <c r="Z1427" s="152">
        <v>0.18208825577999999</v>
      </c>
      <c r="AA1427" s="152">
        <v>0.20060622473999998</v>
      </c>
      <c r="AB1427" s="175">
        <v>-0.4966768896</v>
      </c>
      <c r="AC1427" s="174">
        <v>0.15744782572999999</v>
      </c>
      <c r="AD1427" s="152">
        <v>-0.18535542298999999</v>
      </c>
      <c r="AE1427" s="152">
        <v>-0.22210529778000002</v>
      </c>
      <c r="AF1427" s="178">
        <v>44.141037300000001</v>
      </c>
      <c r="AG1427" s="177">
        <v>33893.315029999998</v>
      </c>
      <c r="AH1427" s="177">
        <v>-17078.572179999999</v>
      </c>
      <c r="AI1427" s="127">
        <v>0</v>
      </c>
      <c r="AJ1427" s="127">
        <v>0</v>
      </c>
      <c r="AK1427" s="127">
        <v>0</v>
      </c>
    </row>
    <row r="1428" spans="1:37" ht="14.65" customHeight="1" x14ac:dyDescent="0.25">
      <c r="A1428" s="39"/>
      <c r="B1428" s="128">
        <v>38280883000103</v>
      </c>
      <c r="C1428" s="124" t="s">
        <v>9261</v>
      </c>
      <c r="D1428" s="121"/>
      <c r="E1428" s="125" t="s">
        <v>456</v>
      </c>
      <c r="F1428" s="125" t="s">
        <v>112</v>
      </c>
      <c r="G1428" s="125" t="s">
        <v>113</v>
      </c>
      <c r="H1428" s="126">
        <v>5000</v>
      </c>
      <c r="I1428" s="126">
        <v>1000</v>
      </c>
      <c r="J1428" s="126">
        <v>5000</v>
      </c>
      <c r="K1428" s="125" t="s">
        <v>210</v>
      </c>
      <c r="L1428" s="125" t="s">
        <v>3314</v>
      </c>
      <c r="M1428" s="152">
        <v>1.9E-2</v>
      </c>
      <c r="N1428" s="127" t="s">
        <v>3281</v>
      </c>
      <c r="O1428" s="154">
        <v>44120</v>
      </c>
      <c r="P1428" s="152">
        <v>7.4796966482999994E-2</v>
      </c>
      <c r="Q1428" s="152">
        <v>6.8549293665000011E-2</v>
      </c>
      <c r="R1428" s="152">
        <v>-1.6111435752E-3</v>
      </c>
      <c r="S1428" s="152">
        <v>0.34647635076</v>
      </c>
      <c r="T1428" s="152">
        <v>0.45615684315000005</v>
      </c>
      <c r="U1428" s="152">
        <v>7.0838631509000001</v>
      </c>
      <c r="V1428" s="152">
        <v>1.6803817547</v>
      </c>
      <c r="W1428" s="152">
        <v>-1.4055881453000001E-2</v>
      </c>
      <c r="X1428" s="152">
        <v>1.3754373519999998</v>
      </c>
      <c r="Y1428" s="152">
        <v>1.0875770502</v>
      </c>
      <c r="Z1428" s="152">
        <v>0.18083993861</v>
      </c>
      <c r="AA1428" s="152">
        <v>0.2111990638</v>
      </c>
      <c r="AB1428" s="175">
        <v>-0.49708309145000001</v>
      </c>
      <c r="AC1428" s="174">
        <v>0.29965486989000001</v>
      </c>
      <c r="AD1428" s="152">
        <v>-0.18477662890000002</v>
      </c>
      <c r="AE1428" s="152">
        <v>-0.20771041357</v>
      </c>
      <c r="AF1428" s="178">
        <v>6.44545412</v>
      </c>
      <c r="AG1428" s="177">
        <v>598237.98950000003</v>
      </c>
      <c r="AH1428" s="177">
        <v>-44405.2356</v>
      </c>
      <c r="AI1428" s="127">
        <v>0</v>
      </c>
      <c r="AJ1428" s="127">
        <v>0</v>
      </c>
      <c r="AK1428" s="127">
        <v>0</v>
      </c>
    </row>
    <row r="1429" spans="1:37" ht="14.65" customHeight="1" x14ac:dyDescent="0.25">
      <c r="A1429" s="39"/>
      <c r="B1429" s="128">
        <v>26862104000107</v>
      </c>
      <c r="C1429" s="124" t="s">
        <v>9262</v>
      </c>
      <c r="D1429" s="121"/>
      <c r="E1429" s="125" t="s">
        <v>9191</v>
      </c>
      <c r="F1429" s="125" t="s">
        <v>112</v>
      </c>
      <c r="G1429" s="125" t="s">
        <v>113</v>
      </c>
      <c r="H1429" s="126">
        <v>5000</v>
      </c>
      <c r="I1429" s="126">
        <v>5000</v>
      </c>
      <c r="J1429" s="126">
        <v>5000</v>
      </c>
      <c r="K1429" s="125" t="s">
        <v>218</v>
      </c>
      <c r="L1429" s="125" t="s">
        <v>217</v>
      </c>
      <c r="M1429" s="152">
        <v>5.0000000000000001E-3</v>
      </c>
      <c r="N1429" s="127" t="s">
        <v>44</v>
      </c>
      <c r="O1429" s="154">
        <v>42954</v>
      </c>
      <c r="P1429" s="152">
        <v>8.2258349135000006E-2</v>
      </c>
      <c r="Q1429" s="152">
        <v>0.15494598143999999</v>
      </c>
      <c r="R1429" s="152">
        <v>4.7934329767000003E-2</v>
      </c>
      <c r="S1429" s="152">
        <v>0.27125035679999998</v>
      </c>
      <c r="T1429" s="152">
        <v>0.18713382689999999</v>
      </c>
      <c r="U1429" s="152">
        <v>7.7905149860999998</v>
      </c>
      <c r="V1429" s="152">
        <v>3.7982652519999998</v>
      </c>
      <c r="W1429" s="152">
        <v>0.41818697420000001</v>
      </c>
      <c r="X1429" s="152">
        <v>1.0768061706000001</v>
      </c>
      <c r="Y1429" s="152">
        <v>0.44616771297000002</v>
      </c>
      <c r="Z1429" s="152">
        <v>0.1657556456</v>
      </c>
      <c r="AA1429" s="152">
        <v>0.21641558177</v>
      </c>
      <c r="AB1429" s="175">
        <v>-0.28398213202</v>
      </c>
      <c r="AC1429" s="174">
        <v>3.1537545871000001E-2</v>
      </c>
      <c r="AD1429" s="152">
        <v>-0.1829352024</v>
      </c>
      <c r="AE1429" s="152">
        <v>-0.45393914672000002</v>
      </c>
      <c r="AF1429" s="178">
        <v>1.61022526</v>
      </c>
      <c r="AG1429" s="177">
        <v>10370.176079999999</v>
      </c>
      <c r="AH1429" s="177">
        <v>0</v>
      </c>
      <c r="AI1429" s="127">
        <v>2.7351072800999997E-3</v>
      </c>
      <c r="AJ1429" s="127">
        <v>0</v>
      </c>
      <c r="AK1429" s="127">
        <v>8.0142338310000005E-2</v>
      </c>
    </row>
    <row r="1430" spans="1:37" ht="14.65" customHeight="1" x14ac:dyDescent="0.25">
      <c r="A1430" s="39"/>
      <c r="B1430" s="128">
        <v>54252160000157</v>
      </c>
      <c r="C1430" s="124" t="s">
        <v>9263</v>
      </c>
      <c r="D1430" s="121"/>
      <c r="E1430" s="125" t="s">
        <v>8750</v>
      </c>
      <c r="F1430" s="125" t="s">
        <v>112</v>
      </c>
      <c r="G1430" s="125" t="s">
        <v>113</v>
      </c>
      <c r="H1430" s="126">
        <v>100000</v>
      </c>
      <c r="I1430" s="126">
        <v>10000</v>
      </c>
      <c r="J1430" s="126">
        <v>100000</v>
      </c>
      <c r="K1430" s="125" t="s">
        <v>7681</v>
      </c>
      <c r="L1430" s="125" t="s">
        <v>8438</v>
      </c>
      <c r="M1430" s="152">
        <v>1.4999999999999999E-2</v>
      </c>
      <c r="N1430" s="127">
        <v>6</v>
      </c>
      <c r="O1430" s="154">
        <v>45376</v>
      </c>
      <c r="P1430" s="152">
        <v>8.1845183539999991E-2</v>
      </c>
      <c r="Q1430" s="152">
        <v>0.17578782177000002</v>
      </c>
      <c r="R1430" s="152">
        <v>2.2098648728999998E-2</v>
      </c>
      <c r="S1430" s="152" t="s">
        <v>44</v>
      </c>
      <c r="T1430" s="152" t="s">
        <v>44</v>
      </c>
      <c r="U1430" s="152">
        <v>7.7513849428000006</v>
      </c>
      <c r="V1430" s="152">
        <v>4.3091712926000003</v>
      </c>
      <c r="W1430" s="152">
        <v>0.19279224495000002</v>
      </c>
      <c r="X1430" s="152" t="s">
        <v>44</v>
      </c>
      <c r="Y1430" s="152" t="s">
        <v>44</v>
      </c>
      <c r="Z1430" s="152">
        <v>0.19487120761999999</v>
      </c>
      <c r="AA1430" s="152">
        <v>0.19360528708999999</v>
      </c>
      <c r="AB1430" s="175">
        <v>-0.33803614499000001</v>
      </c>
      <c r="AC1430" s="174">
        <v>-0.43889936475000002</v>
      </c>
      <c r="AD1430" s="152">
        <v>-0.22797215422</v>
      </c>
      <c r="AE1430" s="152">
        <v>-0.22797215422</v>
      </c>
      <c r="AF1430" s="178">
        <v>1.00095986</v>
      </c>
      <c r="AG1430" s="177">
        <v>11431.054550000001</v>
      </c>
      <c r="AH1430" s="177">
        <v>2100</v>
      </c>
      <c r="AI1430" s="127">
        <v>0</v>
      </c>
      <c r="AJ1430" s="127">
        <v>0</v>
      </c>
      <c r="AK1430" s="127">
        <v>8.6309558691999994E-4</v>
      </c>
    </row>
    <row r="1431" spans="1:37" ht="14.65" customHeight="1" x14ac:dyDescent="0.25">
      <c r="A1431" s="39"/>
      <c r="B1431" s="128">
        <v>2763747000127</v>
      </c>
      <c r="C1431" s="124" t="s">
        <v>9264</v>
      </c>
      <c r="D1431" s="121"/>
      <c r="E1431" s="125" t="s">
        <v>9265</v>
      </c>
      <c r="F1431" s="125" t="s">
        <v>112</v>
      </c>
      <c r="G1431" s="125" t="s">
        <v>113</v>
      </c>
      <c r="H1431" s="126">
        <v>5000</v>
      </c>
      <c r="I1431" s="126">
        <v>100</v>
      </c>
      <c r="J1431" s="126">
        <v>5000</v>
      </c>
      <c r="K1431" s="125" t="s">
        <v>211</v>
      </c>
      <c r="L1431" s="125" t="s">
        <v>7564</v>
      </c>
      <c r="M1431" s="152">
        <v>8.199999999999999E-3</v>
      </c>
      <c r="N1431" s="127" t="s">
        <v>44</v>
      </c>
      <c r="O1431" s="154">
        <v>36069</v>
      </c>
      <c r="P1431" s="152">
        <v>0.11464791882</v>
      </c>
      <c r="Q1431" s="152">
        <v>0.16933484444000002</v>
      </c>
      <c r="R1431" s="152">
        <v>6.0047760506000004E-2</v>
      </c>
      <c r="S1431" s="152">
        <v>0.25575640665999999</v>
      </c>
      <c r="T1431" s="152">
        <v>0.11442833495</v>
      </c>
      <c r="U1431" s="152">
        <v>10.858062909000001</v>
      </c>
      <c r="V1431" s="152">
        <v>4.1509863605000001</v>
      </c>
      <c r="W1431" s="152">
        <v>0.52386653565000008</v>
      </c>
      <c r="X1431" s="152">
        <v>1.0152984870999999</v>
      </c>
      <c r="Y1431" s="152">
        <v>0.27282201915000004</v>
      </c>
      <c r="Z1431" s="152">
        <v>0.16664897478000001</v>
      </c>
      <c r="AA1431" s="152">
        <v>0.18786470857000001</v>
      </c>
      <c r="AB1431" s="175">
        <v>-0.21525816005000001</v>
      </c>
      <c r="AC1431" s="174">
        <v>0.23714447142</v>
      </c>
      <c r="AD1431" s="152">
        <v>-0.17698170943000002</v>
      </c>
      <c r="AE1431" s="152">
        <v>-0.49436341658999999</v>
      </c>
      <c r="AF1431" s="178">
        <v>81.708621199999996</v>
      </c>
      <c r="AG1431" s="177">
        <v>888198.30500000005</v>
      </c>
      <c r="AH1431" s="177">
        <v>55330.890200000002</v>
      </c>
      <c r="AI1431" s="127">
        <v>8.3851910906999998E-3</v>
      </c>
      <c r="AJ1431" s="127">
        <v>6.9364068879999999E-3</v>
      </c>
      <c r="AK1431" s="127">
        <v>0.11686782726</v>
      </c>
    </row>
    <row r="1432" spans="1:37" ht="14.65" customHeight="1" x14ac:dyDescent="0.25">
      <c r="A1432" s="39"/>
      <c r="B1432" s="128">
        <v>11389643000195</v>
      </c>
      <c r="C1432" s="124" t="s">
        <v>9266</v>
      </c>
      <c r="D1432" s="121"/>
      <c r="E1432" s="125" t="s">
        <v>9265</v>
      </c>
      <c r="F1432" s="125" t="s">
        <v>112</v>
      </c>
      <c r="G1432" s="125" t="s">
        <v>113</v>
      </c>
      <c r="H1432" s="126">
        <v>5000</v>
      </c>
      <c r="I1432" s="126">
        <v>100</v>
      </c>
      <c r="J1432" s="126">
        <v>5000</v>
      </c>
      <c r="K1432" s="125" t="s">
        <v>3269</v>
      </c>
      <c r="L1432" s="125" t="s">
        <v>7631</v>
      </c>
      <c r="M1432" s="152">
        <v>4.0999999999999995E-3</v>
      </c>
      <c r="N1432" s="127" t="s">
        <v>44</v>
      </c>
      <c r="O1432" s="154">
        <v>40266</v>
      </c>
      <c r="P1432" s="152">
        <v>0.11635750783000001</v>
      </c>
      <c r="Q1432" s="152">
        <v>0.17462674280000001</v>
      </c>
      <c r="R1432" s="152">
        <v>5.9784262183000002E-2</v>
      </c>
      <c r="S1432" s="152">
        <v>0.25886904962000001</v>
      </c>
      <c r="T1432" s="152">
        <v>0.12607504988000001</v>
      </c>
      <c r="U1432" s="152">
        <v>11.019974483999999</v>
      </c>
      <c r="V1432" s="152">
        <v>4.2807092064000001</v>
      </c>
      <c r="W1432" s="152">
        <v>0.52156773295000003</v>
      </c>
      <c r="X1432" s="152">
        <v>1.0276550170000001</v>
      </c>
      <c r="Y1432" s="152">
        <v>0.30059031870999997</v>
      </c>
      <c r="Z1432" s="152">
        <v>0.16783364558</v>
      </c>
      <c r="AA1432" s="152">
        <v>0.18583199596</v>
      </c>
      <c r="AB1432" s="175">
        <v>-0.21405162995999999</v>
      </c>
      <c r="AC1432" s="174">
        <v>9.8662081072999994E-2</v>
      </c>
      <c r="AD1432" s="152">
        <v>-0.17920519822</v>
      </c>
      <c r="AE1432" s="152">
        <v>-0.44140836972000003</v>
      </c>
      <c r="AF1432" s="178">
        <v>39.752127000000002</v>
      </c>
      <c r="AG1432" s="177">
        <v>1456725.7142</v>
      </c>
      <c r="AH1432" s="177">
        <v>39751.843509999999</v>
      </c>
      <c r="AI1432" s="127">
        <v>1.0570519410000001E-2</v>
      </c>
      <c r="AJ1432" s="127">
        <v>2.0042686357999999E-3</v>
      </c>
      <c r="AK1432" s="127">
        <v>0.12617908077999998</v>
      </c>
    </row>
    <row r="1433" spans="1:37" ht="14.65" customHeight="1" x14ac:dyDescent="0.25">
      <c r="A1433" s="39"/>
      <c r="B1433" s="128">
        <v>28146872000181</v>
      </c>
      <c r="C1433" s="124" t="s">
        <v>9267</v>
      </c>
      <c r="D1433" s="121"/>
      <c r="E1433" s="125" t="s">
        <v>9268</v>
      </c>
      <c r="F1433" s="125" t="s">
        <v>112</v>
      </c>
      <c r="G1433" s="125" t="s">
        <v>113</v>
      </c>
      <c r="H1433" s="126">
        <v>5000</v>
      </c>
      <c r="I1433" s="126">
        <v>1000</v>
      </c>
      <c r="J1433" s="126">
        <v>5000</v>
      </c>
      <c r="K1433" s="125" t="s">
        <v>210</v>
      </c>
      <c r="L1433" s="125" t="s">
        <v>3314</v>
      </c>
      <c r="M1433" s="152">
        <v>1.9650000000000001E-2</v>
      </c>
      <c r="N1433" s="127" t="s">
        <v>44</v>
      </c>
      <c r="O1433" s="154">
        <v>44776</v>
      </c>
      <c r="P1433" s="152">
        <v>8.292946663600001E-2</v>
      </c>
      <c r="Q1433" s="152">
        <v>0.16355159954000001</v>
      </c>
      <c r="R1433" s="152">
        <v>8.7365759458E-2</v>
      </c>
      <c r="S1433" s="152">
        <v>0.39851623539999997</v>
      </c>
      <c r="T1433" s="152" t="s">
        <v>44</v>
      </c>
      <c r="U1433" s="152">
        <v>7.8540751109999993</v>
      </c>
      <c r="V1433" s="152">
        <v>4.0092189008999997</v>
      </c>
      <c r="W1433" s="152">
        <v>0.76219325010999994</v>
      </c>
      <c r="X1433" s="152">
        <v>1.5820246153999999</v>
      </c>
      <c r="Y1433" s="152" t="s">
        <v>44</v>
      </c>
      <c r="Z1433" s="152">
        <v>0.16318956679999999</v>
      </c>
      <c r="AA1433" s="152">
        <v>0.19353594343000002</v>
      </c>
      <c r="AB1433" s="175">
        <v>-7.0152729487999999E-2</v>
      </c>
      <c r="AC1433" s="174">
        <v>-0.119219595</v>
      </c>
      <c r="AD1433" s="152">
        <v>-0.13690828862000001</v>
      </c>
      <c r="AE1433" s="152">
        <v>-0.25414204744000002</v>
      </c>
      <c r="AF1433" s="178">
        <v>3.0073076799999998</v>
      </c>
      <c r="AG1433" s="177">
        <v>45505.225010000002</v>
      </c>
      <c r="AH1433" s="177">
        <v>-2042.1210900000001</v>
      </c>
      <c r="AI1433" s="127">
        <v>0</v>
      </c>
      <c r="AJ1433" s="127">
        <v>0</v>
      </c>
      <c r="AK1433" s="127">
        <v>0</v>
      </c>
    </row>
    <row r="1434" spans="1:37" ht="14.65" customHeight="1" x14ac:dyDescent="0.25">
      <c r="A1434" s="39"/>
      <c r="B1434" s="128">
        <v>13401715000106</v>
      </c>
      <c r="C1434" s="124" t="s">
        <v>9269</v>
      </c>
      <c r="D1434" s="121" t="s">
        <v>3267</v>
      </c>
      <c r="E1434" s="125" t="s">
        <v>9270</v>
      </c>
      <c r="F1434" s="125" t="s">
        <v>112</v>
      </c>
      <c r="G1434" s="125" t="s">
        <v>113</v>
      </c>
      <c r="H1434" s="126">
        <v>100</v>
      </c>
      <c r="I1434" s="126">
        <v>100</v>
      </c>
      <c r="J1434" s="126">
        <v>100</v>
      </c>
      <c r="K1434" s="125" t="s">
        <v>212</v>
      </c>
      <c r="L1434" s="125" t="s">
        <v>219</v>
      </c>
      <c r="M1434" s="152">
        <v>1.9574999999999999E-2</v>
      </c>
      <c r="N1434" s="127" t="s">
        <v>7623</v>
      </c>
      <c r="O1434" s="154">
        <v>40753</v>
      </c>
      <c r="P1434" s="152">
        <v>7.9410071668000001E-2</v>
      </c>
      <c r="Q1434" s="152">
        <v>0.16224595733000002</v>
      </c>
      <c r="R1434" s="152">
        <v>0.14026667141000002</v>
      </c>
      <c r="S1434" s="152">
        <v>0.31271488255000002</v>
      </c>
      <c r="T1434" s="152">
        <v>0.31593496904999996</v>
      </c>
      <c r="U1434" s="152">
        <v>7.5207606265000004</v>
      </c>
      <c r="V1434" s="152">
        <v>3.9772130664999996</v>
      </c>
      <c r="W1434" s="152">
        <v>1.2237095039000001</v>
      </c>
      <c r="X1434" s="152">
        <v>1.2414115105999999</v>
      </c>
      <c r="Y1434" s="152">
        <v>0.75325762811000008</v>
      </c>
      <c r="Z1434" s="152">
        <v>0.15698660259</v>
      </c>
      <c r="AA1434" s="152">
        <v>0.21763737211999998</v>
      </c>
      <c r="AB1434" s="175">
        <v>0.22805374087999999</v>
      </c>
      <c r="AC1434" s="174">
        <v>0.18876729580000001</v>
      </c>
      <c r="AD1434" s="152">
        <v>-0.14891449047999999</v>
      </c>
      <c r="AE1434" s="152">
        <v>-0.49791502026000001</v>
      </c>
      <c r="AF1434" s="178">
        <v>430.13867770000002</v>
      </c>
      <c r="AG1434" s="177">
        <v>15145.504510000001</v>
      </c>
      <c r="AH1434" s="177">
        <v>-17378.536929999998</v>
      </c>
      <c r="AI1434" s="127">
        <v>0</v>
      </c>
      <c r="AJ1434" s="127">
        <v>0</v>
      </c>
      <c r="AK1434" s="127">
        <v>0</v>
      </c>
    </row>
    <row r="1435" spans="1:37" ht="14.65" customHeight="1" x14ac:dyDescent="0.25">
      <c r="A1435" s="39"/>
      <c r="B1435" s="128">
        <v>55054684000104</v>
      </c>
      <c r="C1435" s="124" t="s">
        <v>9271</v>
      </c>
      <c r="D1435" s="121"/>
      <c r="E1435" s="125" t="s">
        <v>9272</v>
      </c>
      <c r="F1435" s="125" t="s">
        <v>112</v>
      </c>
      <c r="G1435" s="125" t="s">
        <v>113</v>
      </c>
      <c r="H1435" s="126">
        <v>1000</v>
      </c>
      <c r="I1435" s="126">
        <v>100</v>
      </c>
      <c r="J1435" s="126">
        <v>1000</v>
      </c>
      <c r="K1435" s="125" t="s">
        <v>210</v>
      </c>
      <c r="L1435" s="125" t="s">
        <v>3312</v>
      </c>
      <c r="M1435" s="152">
        <v>1.9574999999999999E-2</v>
      </c>
      <c r="N1435" s="127" t="s">
        <v>44</v>
      </c>
      <c r="O1435" s="154">
        <v>45429</v>
      </c>
      <c r="P1435" s="152">
        <v>0.10014797940999999</v>
      </c>
      <c r="Q1435" s="152">
        <v>0.11635800729</v>
      </c>
      <c r="R1435" s="152" t="s">
        <v>44</v>
      </c>
      <c r="S1435" s="152" t="s">
        <v>44</v>
      </c>
      <c r="T1435" s="152" t="s">
        <v>44</v>
      </c>
      <c r="U1435" s="152">
        <v>9.4848041885000001</v>
      </c>
      <c r="V1435" s="152">
        <v>2.8523397108999999</v>
      </c>
      <c r="W1435" s="152" t="s">
        <v>44</v>
      </c>
      <c r="X1435" s="152" t="s">
        <v>44</v>
      </c>
      <c r="Y1435" s="152" t="s">
        <v>44</v>
      </c>
      <c r="Z1435" s="152">
        <v>8.2492879073E-2</v>
      </c>
      <c r="AA1435" s="152">
        <v>8.2492879073E-2</v>
      </c>
      <c r="AB1435" s="175">
        <v>0.52311944463000004</v>
      </c>
      <c r="AC1435" s="174">
        <v>0.52311944463000004</v>
      </c>
      <c r="AD1435" s="152">
        <v>-4.8127674001000001E-2</v>
      </c>
      <c r="AE1435" s="152">
        <v>-4.8127674001000001E-2</v>
      </c>
      <c r="AF1435" s="178">
        <v>115.100932</v>
      </c>
      <c r="AG1435" s="177">
        <v>199289.18388999999</v>
      </c>
      <c r="AH1435" s="177">
        <v>-173865.63975999999</v>
      </c>
      <c r="AI1435" s="127" t="s">
        <v>44</v>
      </c>
      <c r="AJ1435" s="127" t="s">
        <v>44</v>
      </c>
      <c r="AK1435" s="127" t="s">
        <v>44</v>
      </c>
    </row>
    <row r="1436" spans="1:37" ht="14.65" customHeight="1" x14ac:dyDescent="0.25">
      <c r="A1436" s="39"/>
      <c r="B1436" s="128">
        <v>55038873000185</v>
      </c>
      <c r="C1436" s="124" t="s">
        <v>9273</v>
      </c>
      <c r="D1436" s="121"/>
      <c r="E1436" s="125" t="s">
        <v>9270</v>
      </c>
      <c r="F1436" s="125" t="s">
        <v>112</v>
      </c>
      <c r="G1436" s="125" t="s">
        <v>113</v>
      </c>
      <c r="H1436" s="126" t="s">
        <v>44</v>
      </c>
      <c r="I1436" s="126" t="s">
        <v>44</v>
      </c>
      <c r="J1436" s="126" t="s">
        <v>44</v>
      </c>
      <c r="K1436" s="125" t="s">
        <v>211</v>
      </c>
      <c r="L1436" s="125" t="s">
        <v>211</v>
      </c>
      <c r="M1436" s="152">
        <v>1.9574999999999999E-2</v>
      </c>
      <c r="N1436" s="127" t="s">
        <v>44</v>
      </c>
      <c r="O1436" s="154">
        <v>45429</v>
      </c>
      <c r="P1436" s="152">
        <v>7.3931658661000002E-2</v>
      </c>
      <c r="Q1436" s="152">
        <v>9.6045450897000006E-2</v>
      </c>
      <c r="R1436" s="152" t="s">
        <v>44</v>
      </c>
      <c r="S1436" s="152" t="s">
        <v>44</v>
      </c>
      <c r="T1436" s="152" t="s">
        <v>44</v>
      </c>
      <c r="U1436" s="152">
        <v>7.0019116697000001</v>
      </c>
      <c r="V1436" s="152">
        <v>2.3544082612000001</v>
      </c>
      <c r="W1436" s="152" t="s">
        <v>44</v>
      </c>
      <c r="X1436" s="152" t="s">
        <v>44</v>
      </c>
      <c r="Y1436" s="152" t="s">
        <v>44</v>
      </c>
      <c r="Z1436" s="152">
        <v>8.0785407328000006E-2</v>
      </c>
      <c r="AA1436" s="152">
        <v>8.0785407328000006E-2</v>
      </c>
      <c r="AB1436" s="175">
        <v>0.53319703872000002</v>
      </c>
      <c r="AC1436" s="174">
        <v>0.53319703872000002</v>
      </c>
      <c r="AD1436" s="152">
        <v>-4.8531288856000006E-2</v>
      </c>
      <c r="AE1436" s="152">
        <v>-4.8531288856000006E-2</v>
      </c>
      <c r="AF1436" s="178">
        <v>115.100932</v>
      </c>
      <c r="AG1436" s="177">
        <v>199289.18388999999</v>
      </c>
      <c r="AH1436" s="177">
        <v>220805.36225000001</v>
      </c>
      <c r="AI1436" s="127">
        <v>1.3530828065999999E-3</v>
      </c>
      <c r="AJ1436" s="127">
        <v>0</v>
      </c>
      <c r="AK1436" s="127">
        <v>0.27269242240000002</v>
      </c>
    </row>
    <row r="1437" spans="1:37" ht="14.65" customHeight="1" x14ac:dyDescent="0.25">
      <c r="A1437" s="39"/>
      <c r="B1437" s="128">
        <v>21287464000109</v>
      </c>
      <c r="C1437" s="124" t="s">
        <v>9274</v>
      </c>
      <c r="D1437" s="121" t="s">
        <v>3266</v>
      </c>
      <c r="E1437" s="125" t="s">
        <v>7636</v>
      </c>
      <c r="F1437" s="125" t="s">
        <v>112</v>
      </c>
      <c r="G1437" s="125" t="s">
        <v>6915</v>
      </c>
      <c r="H1437" s="126">
        <v>1000</v>
      </c>
      <c r="I1437" s="126">
        <v>100</v>
      </c>
      <c r="J1437" s="126">
        <v>100</v>
      </c>
      <c r="K1437" s="125" t="s">
        <v>212</v>
      </c>
      <c r="L1437" s="125" t="s">
        <v>219</v>
      </c>
      <c r="M1437" s="152">
        <v>9.587E-3</v>
      </c>
      <c r="N1437" s="127" t="s">
        <v>44</v>
      </c>
      <c r="O1437" s="154">
        <v>42605</v>
      </c>
      <c r="P1437" s="152">
        <v>3.6104397852000002E-2</v>
      </c>
      <c r="Q1437" s="152">
        <v>0.11949822428</v>
      </c>
      <c r="R1437" s="152">
        <v>6.3272575036999998E-2</v>
      </c>
      <c r="S1437" s="152">
        <v>0.27192041169999998</v>
      </c>
      <c r="T1437" s="152">
        <v>0.22173232984999999</v>
      </c>
      <c r="U1437" s="152">
        <v>3.4193714740000001</v>
      </c>
      <c r="V1437" s="152">
        <v>2.9293173579</v>
      </c>
      <c r="W1437" s="152">
        <v>0.55200034782999996</v>
      </c>
      <c r="X1437" s="152">
        <v>1.0794661458999999</v>
      </c>
      <c r="Y1437" s="152">
        <v>0.52865806326999998</v>
      </c>
      <c r="Z1437" s="152">
        <v>0.14738665833</v>
      </c>
      <c r="AA1437" s="152">
        <v>0.23498501808</v>
      </c>
      <c r="AB1437" s="175">
        <v>-0.24323167702000001</v>
      </c>
      <c r="AC1437" s="174">
        <v>0.10989021661999999</v>
      </c>
      <c r="AD1437" s="152">
        <v>-0.13925751895999999</v>
      </c>
      <c r="AE1437" s="152">
        <v>-0.46949370612999997</v>
      </c>
      <c r="AF1437" s="178">
        <v>97.326595400000002</v>
      </c>
      <c r="AG1437" s="177">
        <v>43085.135880000002</v>
      </c>
      <c r="AH1437" s="177">
        <v>-62.246630000000003</v>
      </c>
      <c r="AI1437" s="127">
        <v>0</v>
      </c>
      <c r="AJ1437" s="127">
        <v>0</v>
      </c>
      <c r="AK1437" s="127">
        <v>0</v>
      </c>
    </row>
    <row r="1438" spans="1:37" ht="14.65" customHeight="1" x14ac:dyDescent="0.25">
      <c r="A1438" s="39"/>
      <c r="B1438" s="128">
        <v>34081211000118</v>
      </c>
      <c r="C1438" s="124" t="s">
        <v>9275</v>
      </c>
      <c r="D1438" s="121"/>
      <c r="E1438" s="125" t="s">
        <v>9276</v>
      </c>
      <c r="F1438" s="125" t="s">
        <v>160</v>
      </c>
      <c r="G1438" s="125" t="s">
        <v>8400</v>
      </c>
      <c r="H1438" s="126" t="s">
        <v>44</v>
      </c>
      <c r="I1438" s="126" t="s">
        <v>44</v>
      </c>
      <c r="J1438" s="126" t="s">
        <v>44</v>
      </c>
      <c r="K1438" s="125" t="s">
        <v>220</v>
      </c>
      <c r="L1438" s="125" t="s">
        <v>3251</v>
      </c>
      <c r="M1438" s="152">
        <v>3.4999999999999996E-3</v>
      </c>
      <c r="N1438" s="127" t="s">
        <v>44</v>
      </c>
      <c r="O1438" s="154">
        <v>43791</v>
      </c>
      <c r="P1438" s="152">
        <v>1.0682767335000001E-2</v>
      </c>
      <c r="Q1438" s="152">
        <v>4.2487634739000003E-2</v>
      </c>
      <c r="R1438" s="152">
        <v>0.12185442229</v>
      </c>
      <c r="S1438" s="152">
        <v>0.29326250996999997</v>
      </c>
      <c r="T1438" s="152">
        <v>0.43770795833999998</v>
      </c>
      <c r="U1438" s="152">
        <v>1.0117423932</v>
      </c>
      <c r="V1438" s="152">
        <v>1.0415197939</v>
      </c>
      <c r="W1438" s="152">
        <v>1.0630780151999999</v>
      </c>
      <c r="X1438" s="152">
        <v>1.1641897325999999</v>
      </c>
      <c r="Y1438" s="152">
        <v>1.0435908993</v>
      </c>
      <c r="Z1438" s="152">
        <v>9.5711058446999991E-3</v>
      </c>
      <c r="AA1438" s="152">
        <v>7.7536917659000006E-3</v>
      </c>
      <c r="AB1438" s="175">
        <v>0.68502291894</v>
      </c>
      <c r="AC1438" s="174">
        <v>1.5094057274999999</v>
      </c>
      <c r="AD1438" s="152">
        <v>-2.9344031016999999E-3</v>
      </c>
      <c r="AE1438" s="152">
        <v>-2.2384921681000002E-2</v>
      </c>
      <c r="AF1438" s="178">
        <v>1.679664</v>
      </c>
      <c r="AG1438" s="177">
        <v>2613645.9550000001</v>
      </c>
      <c r="AH1438" s="177">
        <v>-44790.944580000003</v>
      </c>
      <c r="AI1438" s="127">
        <v>0.33088744353000005</v>
      </c>
      <c r="AJ1438" s="127">
        <v>0.21649799067</v>
      </c>
      <c r="AK1438" s="127">
        <v>0</v>
      </c>
    </row>
    <row r="1439" spans="1:37" ht="14.65" customHeight="1" x14ac:dyDescent="0.25">
      <c r="A1439" s="39"/>
      <c r="B1439" s="128">
        <v>45444067000153</v>
      </c>
      <c r="C1439" s="124" t="s">
        <v>9277</v>
      </c>
      <c r="D1439" s="121"/>
      <c r="E1439" s="125" t="s">
        <v>9276</v>
      </c>
      <c r="F1439" s="125" t="s">
        <v>160</v>
      </c>
      <c r="G1439" s="125" t="s">
        <v>8400</v>
      </c>
      <c r="H1439" s="126" t="s">
        <v>44</v>
      </c>
      <c r="I1439" s="126" t="s">
        <v>44</v>
      </c>
      <c r="J1439" s="126" t="s">
        <v>44</v>
      </c>
      <c r="K1439" s="125" t="s">
        <v>265</v>
      </c>
      <c r="L1439" s="125" t="s">
        <v>7604</v>
      </c>
      <c r="M1439" s="152">
        <v>4.1999999999999997E-3</v>
      </c>
      <c r="N1439" s="127" t="s">
        <v>44</v>
      </c>
      <c r="O1439" s="154">
        <v>44798</v>
      </c>
      <c r="P1439" s="152">
        <v>8.5658880670999998E-3</v>
      </c>
      <c r="Q1439" s="152">
        <v>4.3746094387000001E-2</v>
      </c>
      <c r="R1439" s="152">
        <v>0.11950879711000001</v>
      </c>
      <c r="S1439" s="152">
        <v>0.29077106851000001</v>
      </c>
      <c r="T1439" s="152" t="s">
        <v>44</v>
      </c>
      <c r="U1439" s="152">
        <v>0.81125721653000005</v>
      </c>
      <c r="V1439" s="152">
        <v>1.0723690196</v>
      </c>
      <c r="W1439" s="152">
        <v>1.0426143955</v>
      </c>
      <c r="X1439" s="152">
        <v>1.1542992404000001</v>
      </c>
      <c r="Y1439" s="152" t="s">
        <v>44</v>
      </c>
      <c r="Z1439" s="152">
        <v>5.2390767129000008E-3</v>
      </c>
      <c r="AA1439" s="152">
        <v>8.5588608622000004E-3</v>
      </c>
      <c r="AB1439" s="175">
        <v>0.84427415209000001</v>
      </c>
      <c r="AC1439" s="174">
        <v>0.79480356635000005</v>
      </c>
      <c r="AD1439" s="152">
        <v>-2.2699343160999998E-3</v>
      </c>
      <c r="AE1439" s="152">
        <v>-1.8695886473000002E-2</v>
      </c>
      <c r="AF1439" s="178">
        <v>1.3879912999999999</v>
      </c>
      <c r="AG1439" s="177">
        <v>177781.45202999999</v>
      </c>
      <c r="AH1439" s="177">
        <v>10150.79451</v>
      </c>
      <c r="AI1439" s="127">
        <v>0.4633875683</v>
      </c>
      <c r="AJ1439" s="127">
        <v>0.27623765723999999</v>
      </c>
      <c r="AK1439" s="127">
        <v>-1.1758885462E-5</v>
      </c>
    </row>
    <row r="1440" spans="1:37" ht="14.65" customHeight="1" x14ac:dyDescent="0.25">
      <c r="A1440" s="39"/>
      <c r="B1440" s="128">
        <v>7900255000150</v>
      </c>
      <c r="C1440" s="124" t="s">
        <v>9278</v>
      </c>
      <c r="D1440" s="121"/>
      <c r="E1440" s="125" t="s">
        <v>9276</v>
      </c>
      <c r="F1440" s="125" t="s">
        <v>160</v>
      </c>
      <c r="G1440" s="125" t="s">
        <v>4633</v>
      </c>
      <c r="H1440" s="126">
        <v>500</v>
      </c>
      <c r="I1440" s="126">
        <v>500</v>
      </c>
      <c r="J1440" s="126">
        <v>500</v>
      </c>
      <c r="K1440" s="125" t="s">
        <v>211</v>
      </c>
      <c r="L1440" s="125" t="s">
        <v>212</v>
      </c>
      <c r="M1440" s="152">
        <v>3.4999999999999996E-3</v>
      </c>
      <c r="N1440" s="127" t="s">
        <v>44</v>
      </c>
      <c r="O1440" s="154">
        <v>38854</v>
      </c>
      <c r="P1440" s="152">
        <v>1.1732402731E-2</v>
      </c>
      <c r="Q1440" s="152">
        <v>4.2269006123999996E-2</v>
      </c>
      <c r="R1440" s="152">
        <v>0.12113003036</v>
      </c>
      <c r="S1440" s="152">
        <v>0.28365419011999998</v>
      </c>
      <c r="T1440" s="152">
        <v>0.43032042851000002</v>
      </c>
      <c r="U1440" s="152">
        <v>1.1111511506</v>
      </c>
      <c r="V1440" s="152">
        <v>1.0361604457</v>
      </c>
      <c r="W1440" s="152">
        <v>1.0567583009999999</v>
      </c>
      <c r="X1440" s="152">
        <v>1.1260467482999998</v>
      </c>
      <c r="Y1440" s="152">
        <v>1.0259774227</v>
      </c>
      <c r="Z1440" s="152">
        <v>9.2823980100999997E-3</v>
      </c>
      <c r="AA1440" s="152">
        <v>4.0865587885000002E-3</v>
      </c>
      <c r="AB1440" s="175">
        <v>0.63687572530000003</v>
      </c>
      <c r="AC1440" s="174">
        <v>0.98377705283000005</v>
      </c>
      <c r="AD1440" s="152">
        <v>-3.0827981887999998E-3</v>
      </c>
      <c r="AE1440" s="152">
        <v>-1.6535233822999998E-2</v>
      </c>
      <c r="AF1440" s="178">
        <v>6.4680439999999999</v>
      </c>
      <c r="AG1440" s="177">
        <v>284198.37744000001</v>
      </c>
      <c r="AH1440" s="177">
        <v>-36981.266080000001</v>
      </c>
      <c r="AI1440" s="127">
        <v>0.35596790843999998</v>
      </c>
      <c r="AJ1440" s="127">
        <v>0.28055866722</v>
      </c>
      <c r="AK1440" s="127">
        <v>0</v>
      </c>
    </row>
    <row r="1441" spans="1:37" ht="14.65" customHeight="1" x14ac:dyDescent="0.25">
      <c r="A1441" s="39"/>
      <c r="B1441" s="128">
        <v>36521750000156</v>
      </c>
      <c r="C1441" s="124" t="s">
        <v>9279</v>
      </c>
      <c r="D1441" s="121"/>
      <c r="E1441" s="125" t="s">
        <v>9276</v>
      </c>
      <c r="F1441" s="125" t="s">
        <v>160</v>
      </c>
      <c r="G1441" s="125" t="s">
        <v>3305</v>
      </c>
      <c r="H1441" s="126" t="s">
        <v>44</v>
      </c>
      <c r="I1441" s="126" t="s">
        <v>44</v>
      </c>
      <c r="J1441" s="126" t="s">
        <v>44</v>
      </c>
      <c r="K1441" s="125" t="s">
        <v>210</v>
      </c>
      <c r="L1441" s="125" t="s">
        <v>3312</v>
      </c>
      <c r="M1441" s="152">
        <v>4.0000000000000001E-3</v>
      </c>
      <c r="N1441" s="127" t="s">
        <v>44</v>
      </c>
      <c r="O1441" s="154">
        <v>44123</v>
      </c>
      <c r="P1441" s="152">
        <v>9.2095736618000006E-3</v>
      </c>
      <c r="Q1441" s="152">
        <v>4.4476058956E-2</v>
      </c>
      <c r="R1441" s="152">
        <v>0.12314959762000001</v>
      </c>
      <c r="S1441" s="152">
        <v>0.30016886093</v>
      </c>
      <c r="T1441" s="152">
        <v>0.43109099602000001</v>
      </c>
      <c r="U1441" s="152">
        <v>0.87221932340999997</v>
      </c>
      <c r="V1441" s="152">
        <v>1.0902629916</v>
      </c>
      <c r="W1441" s="152">
        <v>1.0743773378000001</v>
      </c>
      <c r="X1441" s="152">
        <v>1.1916064756</v>
      </c>
      <c r="Y1441" s="152">
        <v>1.0278146231</v>
      </c>
      <c r="Z1441" s="152">
        <v>1.2481292235000002E-2</v>
      </c>
      <c r="AA1441" s="152">
        <v>1.0757572643E-2</v>
      </c>
      <c r="AB1441" s="175">
        <v>0.62055385909000005</v>
      </c>
      <c r="AC1441" s="174">
        <v>0.99025910359000002</v>
      </c>
      <c r="AD1441" s="152">
        <v>-5.2719368576000002E-3</v>
      </c>
      <c r="AE1441" s="152">
        <v>-2.6706595912000003E-2</v>
      </c>
      <c r="AF1441" s="178">
        <v>1.6110732999999999</v>
      </c>
      <c r="AG1441" s="177">
        <v>286645.72408000001</v>
      </c>
      <c r="AH1441" s="177">
        <v>-82848.653250000003</v>
      </c>
      <c r="AI1441" s="127">
        <v>0.58373578348999999</v>
      </c>
      <c r="AJ1441" s="127">
        <v>0.14647355149999999</v>
      </c>
      <c r="AK1441" s="127">
        <v>0</v>
      </c>
    </row>
    <row r="1442" spans="1:37" ht="14.65" customHeight="1" x14ac:dyDescent="0.25">
      <c r="A1442" s="39"/>
      <c r="B1442" s="128">
        <v>32835611000146</v>
      </c>
      <c r="C1442" s="124" t="s">
        <v>9280</v>
      </c>
      <c r="D1442" s="121"/>
      <c r="E1442" s="125" t="s">
        <v>2778</v>
      </c>
      <c r="F1442" s="125" t="s">
        <v>160</v>
      </c>
      <c r="G1442" s="125" t="s">
        <v>4633</v>
      </c>
      <c r="H1442" s="126">
        <v>20000</v>
      </c>
      <c r="I1442" s="126">
        <v>1000</v>
      </c>
      <c r="J1442" s="126">
        <v>20000</v>
      </c>
      <c r="K1442" s="125" t="s">
        <v>211</v>
      </c>
      <c r="L1442" s="125" t="s">
        <v>212</v>
      </c>
      <c r="M1442" s="152">
        <v>1.48E-3</v>
      </c>
      <c r="N1442" s="127" t="s">
        <v>44</v>
      </c>
      <c r="O1442" s="154">
        <v>43616</v>
      </c>
      <c r="P1442" s="152">
        <v>1.1701282037000001E-2</v>
      </c>
      <c r="Q1442" s="152">
        <v>4.2125156151000001E-2</v>
      </c>
      <c r="R1442" s="152">
        <v>0.12046856825</v>
      </c>
      <c r="S1442" s="152">
        <v>0.28099947232</v>
      </c>
      <c r="T1442" s="152">
        <v>0.42589769161000002</v>
      </c>
      <c r="U1442" s="152">
        <v>1.1082037753</v>
      </c>
      <c r="V1442" s="152">
        <v>1.0326341822</v>
      </c>
      <c r="W1442" s="152">
        <v>1.0509875968</v>
      </c>
      <c r="X1442" s="152">
        <v>1.1155080838</v>
      </c>
      <c r="Y1442" s="152">
        <v>1.0154326567</v>
      </c>
      <c r="Z1442" s="152">
        <v>9.2286352210000002E-3</v>
      </c>
      <c r="AA1442" s="152">
        <v>6.5414064716E-3</v>
      </c>
      <c r="AB1442" s="175">
        <v>0.57595125235</v>
      </c>
      <c r="AC1442" s="174">
        <v>0.74010808325999999</v>
      </c>
      <c r="AD1442" s="152">
        <v>-3.0660769868999997E-3</v>
      </c>
      <c r="AE1442" s="152">
        <v>-1.5664198984999999E-2</v>
      </c>
      <c r="AF1442" s="178">
        <v>16.687265</v>
      </c>
      <c r="AG1442" s="177">
        <v>128064.63484</v>
      </c>
      <c r="AH1442" s="177">
        <v>-5946.2138000000004</v>
      </c>
      <c r="AI1442" s="127">
        <v>0.35380094128000006</v>
      </c>
      <c r="AJ1442" s="127">
        <v>0.27885075646000002</v>
      </c>
      <c r="AK1442" s="127">
        <v>0</v>
      </c>
    </row>
    <row r="1443" spans="1:37" ht="14.65" customHeight="1" x14ac:dyDescent="0.25">
      <c r="A1443" s="39"/>
      <c r="B1443" s="128">
        <v>32760042000117</v>
      </c>
      <c r="C1443" s="124" t="s">
        <v>9281</v>
      </c>
      <c r="D1443" s="121" t="s">
        <v>3266</v>
      </c>
      <c r="E1443" s="125" t="s">
        <v>9276</v>
      </c>
      <c r="F1443" s="125" t="s">
        <v>160</v>
      </c>
      <c r="G1443" s="125" t="s">
        <v>3305</v>
      </c>
      <c r="H1443" s="126">
        <v>20000</v>
      </c>
      <c r="I1443" s="126">
        <v>5000</v>
      </c>
      <c r="J1443" s="126">
        <v>20000</v>
      </c>
      <c r="K1443" s="125" t="s">
        <v>7696</v>
      </c>
      <c r="L1443" s="125" t="s">
        <v>7616</v>
      </c>
      <c r="M1443" s="152">
        <v>5.0000000000000001E-3</v>
      </c>
      <c r="N1443" s="127" t="s">
        <v>44</v>
      </c>
      <c r="O1443" s="154">
        <v>43633</v>
      </c>
      <c r="P1443" s="152">
        <v>9.0204502830999993E-3</v>
      </c>
      <c r="Q1443" s="152">
        <v>4.2235342393000003E-2</v>
      </c>
      <c r="R1443" s="152">
        <v>0.12437347199</v>
      </c>
      <c r="S1443" s="152">
        <v>0.3129180473</v>
      </c>
      <c r="T1443" s="152">
        <v>0.45347816887999998</v>
      </c>
      <c r="U1443" s="152">
        <v>0.85430784656000003</v>
      </c>
      <c r="V1443" s="152">
        <v>1.0353352305000001</v>
      </c>
      <c r="W1443" s="152">
        <v>1.0850546190000001</v>
      </c>
      <c r="X1443" s="152">
        <v>1.2422180314</v>
      </c>
      <c r="Y1443" s="152">
        <v>1.0811905086</v>
      </c>
      <c r="Z1443" s="152">
        <v>1.4560660747E-2</v>
      </c>
      <c r="AA1443" s="152">
        <v>1.2714727443E-2</v>
      </c>
      <c r="AB1443" s="175">
        <v>0.60885773857000003</v>
      </c>
      <c r="AC1443" s="174">
        <v>1.5076471184</v>
      </c>
      <c r="AD1443" s="152">
        <v>-4.3345338864000001E-3</v>
      </c>
      <c r="AE1443" s="152">
        <v>-3.3868808991999996E-2</v>
      </c>
      <c r="AF1443" s="178">
        <v>1.8081594000000001</v>
      </c>
      <c r="AG1443" s="177">
        <v>553588.80755000003</v>
      </c>
      <c r="AH1443" s="177">
        <v>-176968.42037000001</v>
      </c>
      <c r="AI1443" s="127">
        <v>0.61994807056000001</v>
      </c>
      <c r="AJ1443" s="127">
        <v>2.9885098389000001E-2</v>
      </c>
      <c r="AK1443" s="127">
        <v>-1.4934700153E-5</v>
      </c>
    </row>
    <row r="1444" spans="1:37" ht="14.65" customHeight="1" x14ac:dyDescent="0.25">
      <c r="A1444" s="39"/>
      <c r="B1444" s="128">
        <v>48069005000105</v>
      </c>
      <c r="C1444" s="124" t="s">
        <v>9282</v>
      </c>
      <c r="D1444" s="121"/>
      <c r="E1444" s="125" t="s">
        <v>2778</v>
      </c>
      <c r="F1444" s="125" t="s">
        <v>160</v>
      </c>
      <c r="G1444" s="125" t="s">
        <v>3305</v>
      </c>
      <c r="H1444" s="126">
        <v>500</v>
      </c>
      <c r="I1444" s="126">
        <v>500</v>
      </c>
      <c r="J1444" s="126">
        <v>500</v>
      </c>
      <c r="K1444" s="125" t="s">
        <v>211</v>
      </c>
      <c r="L1444" s="125" t="s">
        <v>212</v>
      </c>
      <c r="M1444" s="152">
        <v>1.5E-3</v>
      </c>
      <c r="N1444" s="127" t="s">
        <v>44</v>
      </c>
      <c r="O1444" s="154">
        <v>44923</v>
      </c>
      <c r="P1444" s="152">
        <v>1.0791774466E-2</v>
      </c>
      <c r="Q1444" s="152">
        <v>4.4965821646000007E-2</v>
      </c>
      <c r="R1444" s="152">
        <v>0.11909688939</v>
      </c>
      <c r="S1444" s="152">
        <v>0.27846163424999998</v>
      </c>
      <c r="T1444" s="152" t="s">
        <v>44</v>
      </c>
      <c r="U1444" s="152">
        <v>1.022066229</v>
      </c>
      <c r="V1444" s="152">
        <v>1.1022687795999999</v>
      </c>
      <c r="W1444" s="152">
        <v>1.0390208448</v>
      </c>
      <c r="X1444" s="152">
        <v>1.1054334069</v>
      </c>
      <c r="Y1444" s="152" t="s">
        <v>44</v>
      </c>
      <c r="Z1444" s="152">
        <v>4.2882297032000001E-3</v>
      </c>
      <c r="AA1444" s="152">
        <v>8.6900330028999995E-3</v>
      </c>
      <c r="AB1444" s="175">
        <v>0.95797303433000003</v>
      </c>
      <c r="AC1444" s="174">
        <v>-0.45920999597000001</v>
      </c>
      <c r="AD1444" s="152">
        <v>-1.6625110639999999E-3</v>
      </c>
      <c r="AE1444" s="152">
        <v>-1.7246094741000001E-2</v>
      </c>
      <c r="AF1444" s="178">
        <v>1.293582</v>
      </c>
      <c r="AG1444" s="177">
        <v>95605.454759999993</v>
      </c>
      <c r="AH1444" s="177">
        <v>3189.9586199999999</v>
      </c>
      <c r="AI1444" s="127">
        <v>0.37766320421000005</v>
      </c>
      <c r="AJ1444" s="127">
        <v>0.28860904411999999</v>
      </c>
      <c r="AK1444" s="127">
        <v>0</v>
      </c>
    </row>
    <row r="1445" spans="1:37" ht="14.65" customHeight="1" x14ac:dyDescent="0.25">
      <c r="A1445" s="39"/>
      <c r="B1445" s="128">
        <v>34793170000192</v>
      </c>
      <c r="C1445" s="124" t="s">
        <v>9283</v>
      </c>
      <c r="D1445" s="121" t="s">
        <v>3267</v>
      </c>
      <c r="E1445" s="125" t="s">
        <v>9276</v>
      </c>
      <c r="F1445" s="125" t="s">
        <v>160</v>
      </c>
      <c r="G1445" s="125" t="s">
        <v>3307</v>
      </c>
      <c r="H1445" s="126">
        <v>500</v>
      </c>
      <c r="I1445" s="126">
        <v>500</v>
      </c>
      <c r="J1445" s="126">
        <v>500</v>
      </c>
      <c r="K1445" s="125" t="s">
        <v>210</v>
      </c>
      <c r="L1445" s="125" t="s">
        <v>3312</v>
      </c>
      <c r="M1445" s="152">
        <v>5.0000000000000001E-3</v>
      </c>
      <c r="N1445" s="127" t="s">
        <v>44</v>
      </c>
      <c r="O1445" s="154">
        <v>43826</v>
      </c>
      <c r="P1445" s="152">
        <v>1.3083104777000001E-2</v>
      </c>
      <c r="Q1445" s="152">
        <v>4.5277917942999998E-2</v>
      </c>
      <c r="R1445" s="152">
        <v>7.8691802498999999E-2</v>
      </c>
      <c r="S1445" s="152">
        <v>0.25112737185</v>
      </c>
      <c r="T1445" s="152">
        <v>0.31182361800999997</v>
      </c>
      <c r="U1445" s="152">
        <v>1.2390732965</v>
      </c>
      <c r="V1445" s="152">
        <v>1.1099193461000001</v>
      </c>
      <c r="W1445" s="152">
        <v>0.68652022342999997</v>
      </c>
      <c r="X1445" s="152">
        <v>0.99692220436000001</v>
      </c>
      <c r="Y1445" s="152">
        <v>0.74345527369999997</v>
      </c>
      <c r="Z1445" s="152">
        <v>2.7641068543999999E-2</v>
      </c>
      <c r="AA1445" s="152">
        <v>3.3736703125999995E-2</v>
      </c>
      <c r="AB1445" s="175">
        <v>-1.1585080897</v>
      </c>
      <c r="AC1445" s="174">
        <v>0.35372002325000002</v>
      </c>
      <c r="AD1445" s="152">
        <v>-2.3602536037999999E-2</v>
      </c>
      <c r="AE1445" s="152">
        <v>-4.4660001997000001E-2</v>
      </c>
      <c r="AF1445" s="178">
        <v>1.6712910999999999</v>
      </c>
      <c r="AG1445" s="177">
        <v>137339.98298999999</v>
      </c>
      <c r="AH1445" s="177">
        <v>-42682.474040000001</v>
      </c>
      <c r="AI1445" s="127">
        <v>0.90710379074000003</v>
      </c>
      <c r="AJ1445" s="127">
        <v>0</v>
      </c>
      <c r="AK1445" s="127">
        <v>0</v>
      </c>
    </row>
    <row r="1446" spans="1:37" ht="14.65" customHeight="1" x14ac:dyDescent="0.25">
      <c r="A1446" s="39"/>
      <c r="B1446" s="128">
        <v>39997963000147</v>
      </c>
      <c r="C1446" s="124" t="s">
        <v>9284</v>
      </c>
      <c r="D1446" s="121"/>
      <c r="E1446" s="125" t="s">
        <v>9276</v>
      </c>
      <c r="F1446" s="125" t="s">
        <v>160</v>
      </c>
      <c r="G1446" s="125" t="s">
        <v>3301</v>
      </c>
      <c r="H1446" s="126">
        <v>500</v>
      </c>
      <c r="I1446" s="126">
        <v>500</v>
      </c>
      <c r="J1446" s="126">
        <v>500</v>
      </c>
      <c r="K1446" s="125" t="s">
        <v>211</v>
      </c>
      <c r="L1446" s="125" t="s">
        <v>212</v>
      </c>
      <c r="M1446" s="152">
        <v>5.0000000000000001E-3</v>
      </c>
      <c r="N1446" s="127" t="s">
        <v>44</v>
      </c>
      <c r="O1446" s="154">
        <v>44195</v>
      </c>
      <c r="P1446" s="152">
        <v>1.5088370375E-2</v>
      </c>
      <c r="Q1446" s="152">
        <v>5.4835073828E-2</v>
      </c>
      <c r="R1446" s="152">
        <v>0.26340303235000001</v>
      </c>
      <c r="S1446" s="152">
        <v>0.35147229988000001</v>
      </c>
      <c r="T1446" s="152">
        <v>0.35804459820000001</v>
      </c>
      <c r="U1446" s="152">
        <v>1.4289877777000002</v>
      </c>
      <c r="V1446" s="152">
        <v>1.3441984978999999</v>
      </c>
      <c r="W1446" s="152">
        <v>2.2979713627000002</v>
      </c>
      <c r="X1446" s="152">
        <v>1.3952702064</v>
      </c>
      <c r="Y1446" s="152">
        <v>0.85365613565000009</v>
      </c>
      <c r="Z1446" s="152">
        <v>8.1645369528E-2</v>
      </c>
      <c r="AA1446" s="152">
        <v>0.12808584134000001</v>
      </c>
      <c r="AB1446" s="175">
        <v>1.6864829215999999</v>
      </c>
      <c r="AC1446" s="174">
        <v>-0.31607344128999998</v>
      </c>
      <c r="AD1446" s="152">
        <v>-3.3645780384999997E-2</v>
      </c>
      <c r="AE1446" s="152">
        <v>-0.24985006385999997</v>
      </c>
      <c r="AF1446" s="178">
        <v>1.2363820000000001</v>
      </c>
      <c r="AG1446" s="177">
        <v>40700.666850000001</v>
      </c>
      <c r="AH1446" s="177">
        <v>6566.4294600000003</v>
      </c>
      <c r="AI1446" s="127">
        <v>0</v>
      </c>
      <c r="AJ1446" s="127">
        <v>0</v>
      </c>
      <c r="AK1446" s="127">
        <v>0.59980054454999998</v>
      </c>
    </row>
    <row r="1447" spans="1:37" ht="14.65" customHeight="1" x14ac:dyDescent="0.25">
      <c r="A1447" s="39"/>
      <c r="B1447" s="128">
        <v>10756556000166</v>
      </c>
      <c r="C1447" s="124" t="s">
        <v>9285</v>
      </c>
      <c r="D1447" s="121" t="s">
        <v>3267</v>
      </c>
      <c r="E1447" s="125" t="s">
        <v>9276</v>
      </c>
      <c r="F1447" s="125" t="s">
        <v>160</v>
      </c>
      <c r="G1447" s="125" t="s">
        <v>4633</v>
      </c>
      <c r="H1447" s="126">
        <v>20000</v>
      </c>
      <c r="I1447" s="126">
        <v>5000</v>
      </c>
      <c r="J1447" s="126">
        <v>20000</v>
      </c>
      <c r="K1447" s="125" t="s">
        <v>211</v>
      </c>
      <c r="L1447" s="125" t="s">
        <v>211</v>
      </c>
      <c r="M1447" s="152">
        <v>1.5E-3</v>
      </c>
      <c r="N1447" s="127" t="s">
        <v>44</v>
      </c>
      <c r="O1447" s="154">
        <v>39990</v>
      </c>
      <c r="P1447" s="152">
        <v>1.0660160191000001E-2</v>
      </c>
      <c r="Q1447" s="152">
        <v>4.1507742523999996E-2</v>
      </c>
      <c r="R1447" s="152">
        <v>0.11517303864</v>
      </c>
      <c r="S1447" s="152">
        <v>0.25531430653000003</v>
      </c>
      <c r="T1447" s="152">
        <v>0.42182088501000004</v>
      </c>
      <c r="U1447" s="152">
        <v>1.0096013182000001</v>
      </c>
      <c r="V1447" s="152">
        <v>1.0174992254999999</v>
      </c>
      <c r="W1447" s="152">
        <v>1.0047885257</v>
      </c>
      <c r="X1447" s="152">
        <v>1.0135434437000002</v>
      </c>
      <c r="Y1447" s="152">
        <v>1.0057126638</v>
      </c>
      <c r="Z1447" s="152">
        <v>1.238659429E-3</v>
      </c>
      <c r="AA1447" s="152">
        <v>2.6341858630999997E-3</v>
      </c>
      <c r="AB1447" s="175">
        <v>0.48663645954000001</v>
      </c>
      <c r="AC1447" s="174">
        <v>0.16543290819000001</v>
      </c>
      <c r="AD1447" s="152">
        <v>0</v>
      </c>
      <c r="AE1447" s="152">
        <v>-1.4319946875E-2</v>
      </c>
      <c r="AF1447" s="178">
        <v>4.2133751000000004</v>
      </c>
      <c r="AG1447" s="177">
        <v>362826.80997</v>
      </c>
      <c r="AH1447" s="177">
        <v>-23791.55228</v>
      </c>
      <c r="AI1447" s="127">
        <v>4.9499742967999999E-2</v>
      </c>
      <c r="AJ1447" s="127">
        <v>0.10099643203</v>
      </c>
      <c r="AK1447" s="127">
        <v>0</v>
      </c>
    </row>
    <row r="1448" spans="1:37" ht="14.65" customHeight="1" x14ac:dyDescent="0.25">
      <c r="A1448" s="39"/>
      <c r="B1448" s="128">
        <v>6224719000192</v>
      </c>
      <c r="C1448" s="124" t="s">
        <v>9286</v>
      </c>
      <c r="D1448" s="121" t="s">
        <v>3267</v>
      </c>
      <c r="E1448" s="125" t="s">
        <v>9276</v>
      </c>
      <c r="F1448" s="125" t="s">
        <v>112</v>
      </c>
      <c r="G1448" s="125" t="s">
        <v>5291</v>
      </c>
      <c r="H1448" s="126">
        <v>500</v>
      </c>
      <c r="I1448" s="126">
        <v>500</v>
      </c>
      <c r="J1448" s="126">
        <v>500</v>
      </c>
      <c r="K1448" s="125" t="s">
        <v>212</v>
      </c>
      <c r="L1448" s="125" t="s">
        <v>219</v>
      </c>
      <c r="M1448" s="152">
        <v>5.5000000000000005E-3</v>
      </c>
      <c r="N1448" s="127" t="s">
        <v>44</v>
      </c>
      <c r="O1448" s="154">
        <v>38125</v>
      </c>
      <c r="P1448" s="152">
        <v>3.4452714512999999E-2</v>
      </c>
      <c r="Q1448" s="152">
        <v>0.11784407916999999</v>
      </c>
      <c r="R1448" s="152">
        <v>7.4052096984999996E-2</v>
      </c>
      <c r="S1448" s="152">
        <v>0.29561784134000002</v>
      </c>
      <c r="T1448" s="152">
        <v>0.23814631646999998</v>
      </c>
      <c r="U1448" s="152">
        <v>3.2629440239000003</v>
      </c>
      <c r="V1448" s="152">
        <v>2.8887685043999998</v>
      </c>
      <c r="W1448" s="152">
        <v>0.64604266967000001</v>
      </c>
      <c r="X1448" s="152">
        <v>1.1735398967000001</v>
      </c>
      <c r="Y1448" s="152">
        <v>0.56779257459999999</v>
      </c>
      <c r="Z1448" s="152">
        <v>0.14517900821999999</v>
      </c>
      <c r="AA1448" s="152">
        <v>0.24892277588</v>
      </c>
      <c r="AB1448" s="175">
        <v>-0.18145465065999999</v>
      </c>
      <c r="AC1448" s="174">
        <v>0.14680938489000001</v>
      </c>
      <c r="AD1448" s="152">
        <v>-0.13033609731000001</v>
      </c>
      <c r="AE1448" s="152">
        <v>-0.60545210676000005</v>
      </c>
      <c r="AF1448" s="178">
        <v>9.2725419000000002</v>
      </c>
      <c r="AG1448" s="177">
        <v>16103.84103</v>
      </c>
      <c r="AH1448" s="177">
        <v>-67318.897089999999</v>
      </c>
      <c r="AI1448" s="127">
        <v>0</v>
      </c>
      <c r="AJ1448" s="127">
        <v>0</v>
      </c>
      <c r="AK1448" s="127">
        <v>0</v>
      </c>
    </row>
    <row r="1449" spans="1:37" ht="14.65" customHeight="1" x14ac:dyDescent="0.25">
      <c r="A1449" s="39"/>
      <c r="B1449" s="128">
        <v>19719727000151</v>
      </c>
      <c r="C1449" s="124" t="s">
        <v>9287</v>
      </c>
      <c r="D1449" s="121" t="s">
        <v>3267</v>
      </c>
      <c r="E1449" s="125" t="s">
        <v>9276</v>
      </c>
      <c r="F1449" s="125" t="s">
        <v>160</v>
      </c>
      <c r="G1449" s="125" t="s">
        <v>3324</v>
      </c>
      <c r="H1449" s="126">
        <v>500</v>
      </c>
      <c r="I1449" s="126">
        <v>500</v>
      </c>
      <c r="J1449" s="126">
        <v>500</v>
      </c>
      <c r="K1449" s="125" t="s">
        <v>3251</v>
      </c>
      <c r="L1449" s="125" t="s">
        <v>7581</v>
      </c>
      <c r="M1449" s="152">
        <v>4.0000000000000001E-3</v>
      </c>
      <c r="N1449" s="127" t="s">
        <v>44</v>
      </c>
      <c r="O1449" s="154">
        <v>41754</v>
      </c>
      <c r="P1449" s="152">
        <v>2.3209826383999998E-2</v>
      </c>
      <c r="Q1449" s="152">
        <v>5.8313521905999997E-2</v>
      </c>
      <c r="R1449" s="152">
        <v>9.0337496456000005E-2</v>
      </c>
      <c r="S1449" s="152">
        <v>0.21300230163999997</v>
      </c>
      <c r="T1449" s="152">
        <v>0.30321367071999999</v>
      </c>
      <c r="U1449" s="152">
        <v>2.1981537700000002</v>
      </c>
      <c r="V1449" s="152">
        <v>1.4294673660999999</v>
      </c>
      <c r="W1449" s="152">
        <v>0.78811917229000006</v>
      </c>
      <c r="X1449" s="152">
        <v>0.84557379198000004</v>
      </c>
      <c r="Y1449" s="152">
        <v>0.72292728816999996</v>
      </c>
      <c r="Z1449" s="152">
        <v>3.5676106834E-2</v>
      </c>
      <c r="AA1449" s="152">
        <v>3.4023598963000001E-2</v>
      </c>
      <c r="AB1449" s="175">
        <v>-0.59637303865000002</v>
      </c>
      <c r="AC1449" s="174">
        <v>0.49203198400999998</v>
      </c>
      <c r="AD1449" s="152">
        <v>-3.424402738E-2</v>
      </c>
      <c r="AE1449" s="152">
        <v>-6.5315182407999994E-2</v>
      </c>
      <c r="AF1449" s="178">
        <v>3.2275524</v>
      </c>
      <c r="AG1449" s="177">
        <v>255020.56406</v>
      </c>
      <c r="AH1449" s="177">
        <v>-43371.041829000002</v>
      </c>
      <c r="AI1449" s="127">
        <v>0.55643168889000005</v>
      </c>
      <c r="AJ1449" s="127">
        <v>0.23127701461</v>
      </c>
      <c r="AK1449" s="127">
        <v>0</v>
      </c>
    </row>
    <row r="1450" spans="1:37" ht="14.65" customHeight="1" x14ac:dyDescent="0.25">
      <c r="A1450" s="39"/>
      <c r="B1450" s="128">
        <v>10922432000103</v>
      </c>
      <c r="C1450" s="124" t="s">
        <v>9288</v>
      </c>
      <c r="D1450" s="121"/>
      <c r="E1450" s="125" t="s">
        <v>9276</v>
      </c>
      <c r="F1450" s="125" t="s">
        <v>160</v>
      </c>
      <c r="G1450" s="125" t="s">
        <v>4760</v>
      </c>
      <c r="H1450" s="126">
        <v>1000000</v>
      </c>
      <c r="I1450" s="126">
        <v>0</v>
      </c>
      <c r="J1450" s="126">
        <v>1000000</v>
      </c>
      <c r="K1450" s="125" t="s">
        <v>211</v>
      </c>
      <c r="L1450" s="125" t="s">
        <v>212</v>
      </c>
      <c r="M1450" s="152">
        <v>2.5000000000000001E-3</v>
      </c>
      <c r="N1450" s="127" t="s">
        <v>44</v>
      </c>
      <c r="O1450" s="154">
        <v>40017</v>
      </c>
      <c r="P1450" s="152">
        <v>1.7941828026000001E-2</v>
      </c>
      <c r="Q1450" s="152">
        <v>4.8302177439999996E-2</v>
      </c>
      <c r="R1450" s="152">
        <v>9.1820436934000008E-2</v>
      </c>
      <c r="S1450" s="152">
        <v>0.18166006316</v>
      </c>
      <c r="T1450" s="152">
        <v>0.2905409524</v>
      </c>
      <c r="U1450" s="152">
        <v>1.6992327414999999</v>
      </c>
      <c r="V1450" s="152">
        <v>1.1840544714000001</v>
      </c>
      <c r="W1450" s="152">
        <v>0.80105658883999997</v>
      </c>
      <c r="X1450" s="152">
        <v>0.72115177759999993</v>
      </c>
      <c r="Y1450" s="152">
        <v>0.69271277354999994</v>
      </c>
      <c r="Z1450" s="152">
        <v>2.2552678179000002E-2</v>
      </c>
      <c r="AA1450" s="152">
        <v>2.8523130155E-2</v>
      </c>
      <c r="AB1450" s="175">
        <v>-0.90123024279999997</v>
      </c>
      <c r="AC1450" s="174">
        <v>0.45918390795000003</v>
      </c>
      <c r="AD1450" s="152">
        <v>-1.7384942035999999E-2</v>
      </c>
      <c r="AE1450" s="152">
        <v>-5.5606010505999996E-2</v>
      </c>
      <c r="AF1450" s="178">
        <v>5.0791596999999999</v>
      </c>
      <c r="AG1450" s="177">
        <v>194649.40233000001</v>
      </c>
      <c r="AH1450" s="177">
        <v>-37917.388800000001</v>
      </c>
      <c r="AI1450" s="127">
        <v>0</v>
      </c>
      <c r="AJ1450" s="127">
        <v>0</v>
      </c>
      <c r="AK1450" s="127">
        <v>0</v>
      </c>
    </row>
    <row r="1451" spans="1:37" ht="14.65" customHeight="1" x14ac:dyDescent="0.25">
      <c r="A1451" s="39"/>
      <c r="B1451" s="128">
        <v>12682783000110</v>
      </c>
      <c r="C1451" s="124" t="s">
        <v>9289</v>
      </c>
      <c r="D1451" s="121" t="s">
        <v>3274</v>
      </c>
      <c r="E1451" s="125" t="s">
        <v>9276</v>
      </c>
      <c r="F1451" s="125" t="s">
        <v>160</v>
      </c>
      <c r="G1451" s="125" t="s">
        <v>3324</v>
      </c>
      <c r="H1451" s="126">
        <v>500</v>
      </c>
      <c r="I1451" s="126">
        <v>500</v>
      </c>
      <c r="J1451" s="126">
        <v>500</v>
      </c>
      <c r="K1451" s="125" t="s">
        <v>211</v>
      </c>
      <c r="L1451" s="125" t="s">
        <v>212</v>
      </c>
      <c r="M1451" s="152">
        <v>5.0000000000000001E-3</v>
      </c>
      <c r="N1451" s="127" t="s">
        <v>44</v>
      </c>
      <c r="O1451" s="154">
        <v>40514</v>
      </c>
      <c r="P1451" s="152">
        <v>1.7433208281E-2</v>
      </c>
      <c r="Q1451" s="152">
        <v>4.6089943642000003E-2</v>
      </c>
      <c r="R1451" s="152">
        <v>8.4884544635999995E-2</v>
      </c>
      <c r="S1451" s="152">
        <v>0.16753124955000001</v>
      </c>
      <c r="T1451" s="152">
        <v>0.26847279270000002</v>
      </c>
      <c r="U1451" s="152">
        <v>1.6510624367</v>
      </c>
      <c r="V1451" s="152">
        <v>1.1298249220000001</v>
      </c>
      <c r="W1451" s="152">
        <v>0.74054672403999999</v>
      </c>
      <c r="X1451" s="152">
        <v>0.66506339540000003</v>
      </c>
      <c r="Y1451" s="152">
        <v>0.64009748478000006</v>
      </c>
      <c r="Z1451" s="152">
        <v>2.2488064567000001E-2</v>
      </c>
      <c r="AA1451" s="152">
        <v>2.9453310030000002E-2</v>
      </c>
      <c r="AB1451" s="175">
        <v>-1.1822466699</v>
      </c>
      <c r="AC1451" s="174">
        <v>0.24470007856000001</v>
      </c>
      <c r="AD1451" s="152">
        <v>-1.7816823942000001E-2</v>
      </c>
      <c r="AE1451" s="152">
        <v>-5.5471198994999998E-2</v>
      </c>
      <c r="AF1451" s="178">
        <v>4.0668594999999996</v>
      </c>
      <c r="AG1451" s="177">
        <v>41579.413760000003</v>
      </c>
      <c r="AH1451" s="177">
        <v>-12708.011350000001</v>
      </c>
      <c r="AI1451" s="127">
        <v>0</v>
      </c>
      <c r="AJ1451" s="127">
        <v>0</v>
      </c>
      <c r="AK1451" s="127">
        <v>0</v>
      </c>
    </row>
    <row r="1452" spans="1:37" ht="14.65" customHeight="1" x14ac:dyDescent="0.25">
      <c r="A1452" s="39"/>
      <c r="B1452" s="128">
        <v>10756541000106</v>
      </c>
      <c r="C1452" s="124" t="s">
        <v>9290</v>
      </c>
      <c r="D1452" s="121" t="s">
        <v>3266</v>
      </c>
      <c r="E1452" s="125" t="s">
        <v>9276</v>
      </c>
      <c r="F1452" s="125" t="s">
        <v>160</v>
      </c>
      <c r="G1452" s="125" t="s">
        <v>5024</v>
      </c>
      <c r="H1452" s="126">
        <v>1000000</v>
      </c>
      <c r="I1452" s="126">
        <v>0</v>
      </c>
      <c r="J1452" s="126">
        <v>1000000</v>
      </c>
      <c r="K1452" s="125" t="s">
        <v>211</v>
      </c>
      <c r="L1452" s="125" t="s">
        <v>212</v>
      </c>
      <c r="M1452" s="152">
        <v>2.5000000000000001E-3</v>
      </c>
      <c r="N1452" s="127" t="s">
        <v>44</v>
      </c>
      <c r="O1452" s="154">
        <v>39990</v>
      </c>
      <c r="P1452" s="152">
        <v>2.3642887812E-2</v>
      </c>
      <c r="Q1452" s="152">
        <v>6.0121226808E-2</v>
      </c>
      <c r="R1452" s="152">
        <v>1.1992760769999999E-2</v>
      </c>
      <c r="S1452" s="152">
        <v>7.8165167862999999E-2</v>
      </c>
      <c r="T1452" s="152">
        <v>0.16041718628000001</v>
      </c>
      <c r="U1452" s="152">
        <v>2.2391681058000001</v>
      </c>
      <c r="V1452" s="152">
        <v>1.4737805044000001</v>
      </c>
      <c r="W1452" s="152">
        <v>0.10462681678999999</v>
      </c>
      <c r="X1452" s="152">
        <v>0.31029907602000001</v>
      </c>
      <c r="Y1452" s="152">
        <v>0.38246943541999995</v>
      </c>
      <c r="Z1452" s="152">
        <v>7.7643762424999999E-2</v>
      </c>
      <c r="AA1452" s="152">
        <v>0.10648559586999999</v>
      </c>
      <c r="AB1452" s="175">
        <v>-1.1559264120999999</v>
      </c>
      <c r="AC1452" s="174">
        <v>0.16209338952999999</v>
      </c>
      <c r="AD1452" s="152">
        <v>-0.1091393982</v>
      </c>
      <c r="AE1452" s="152">
        <v>-0.22816472821</v>
      </c>
      <c r="AF1452" s="178">
        <v>5.0727475999999996</v>
      </c>
      <c r="AG1452" s="177">
        <v>189699.69420999999</v>
      </c>
      <c r="AH1452" s="177">
        <v>-65545.301529999997</v>
      </c>
      <c r="AI1452" s="127">
        <v>0</v>
      </c>
      <c r="AJ1452" s="127">
        <v>0</v>
      </c>
      <c r="AK1452" s="127">
        <v>0</v>
      </c>
    </row>
    <row r="1453" spans="1:37" ht="14.65" customHeight="1" x14ac:dyDescent="0.25">
      <c r="A1453" s="39"/>
      <c r="B1453" s="128">
        <v>7400556000114</v>
      </c>
      <c r="C1453" s="124" t="s">
        <v>9291</v>
      </c>
      <c r="D1453" s="121" t="s">
        <v>3310</v>
      </c>
      <c r="E1453" s="125" t="s">
        <v>9276</v>
      </c>
      <c r="F1453" s="125" t="s">
        <v>160</v>
      </c>
      <c r="G1453" s="125" t="s">
        <v>4997</v>
      </c>
      <c r="H1453" s="126">
        <v>500</v>
      </c>
      <c r="I1453" s="126">
        <v>500</v>
      </c>
      <c r="J1453" s="126">
        <v>500</v>
      </c>
      <c r="K1453" s="125" t="s">
        <v>211</v>
      </c>
      <c r="L1453" s="125" t="s">
        <v>212</v>
      </c>
      <c r="M1453" s="152">
        <v>5.0000000000000001E-3</v>
      </c>
      <c r="N1453" s="127" t="s">
        <v>44</v>
      </c>
      <c r="O1453" s="154">
        <v>38534</v>
      </c>
      <c r="P1453" s="152">
        <v>2.3097480684999998E-2</v>
      </c>
      <c r="Q1453" s="152">
        <v>5.8143666729000003E-2</v>
      </c>
      <c r="R1453" s="152">
        <v>6.3725236305E-3</v>
      </c>
      <c r="S1453" s="152">
        <v>6.6627858541000007E-2</v>
      </c>
      <c r="T1453" s="152">
        <v>0.14137807287999998</v>
      </c>
      <c r="U1453" s="152">
        <v>2.1875137456</v>
      </c>
      <c r="V1453" s="152">
        <v>1.4253036245000001</v>
      </c>
      <c r="W1453" s="152">
        <v>5.5594943917000005E-2</v>
      </c>
      <c r="X1453" s="152">
        <v>0.26449841416999997</v>
      </c>
      <c r="Y1453" s="152">
        <v>0.33707605133000001</v>
      </c>
      <c r="Z1453" s="152">
        <v>7.7295232108000003E-2</v>
      </c>
      <c r="AA1453" s="152">
        <v>9.8473073213000001E-2</v>
      </c>
      <c r="AB1453" s="175">
        <v>-1.2272088311</v>
      </c>
      <c r="AC1453" s="174">
        <v>0.12051201049</v>
      </c>
      <c r="AD1453" s="152">
        <v>-0.11087774084999999</v>
      </c>
      <c r="AE1453" s="152">
        <v>-0.23220286231999998</v>
      </c>
      <c r="AF1453" s="178">
        <v>8.0092110999999999</v>
      </c>
      <c r="AG1453" s="177">
        <v>40037.842290000001</v>
      </c>
      <c r="AH1453" s="177">
        <v>-16298.41279</v>
      </c>
      <c r="AI1453" s="127">
        <v>0</v>
      </c>
      <c r="AJ1453" s="127">
        <v>0</v>
      </c>
      <c r="AK1453" s="127">
        <v>0</v>
      </c>
    </row>
    <row r="1454" spans="1:37" ht="14.65" customHeight="1" x14ac:dyDescent="0.25">
      <c r="A1454" s="39"/>
      <c r="B1454" s="128">
        <v>44917374000141</v>
      </c>
      <c r="C1454" s="124" t="s">
        <v>9292</v>
      </c>
      <c r="D1454" s="121"/>
      <c r="E1454" s="125" t="s">
        <v>9276</v>
      </c>
      <c r="F1454" s="125" t="s">
        <v>160</v>
      </c>
      <c r="G1454" s="125" t="s">
        <v>3305</v>
      </c>
      <c r="H1454" s="126">
        <v>500</v>
      </c>
      <c r="I1454" s="126">
        <v>500</v>
      </c>
      <c r="J1454" s="126">
        <v>500</v>
      </c>
      <c r="K1454" s="125" t="s">
        <v>211</v>
      </c>
      <c r="L1454" s="125" t="s">
        <v>212</v>
      </c>
      <c r="M1454" s="152">
        <v>2.3999999999999998E-3</v>
      </c>
      <c r="N1454" s="127" t="s">
        <v>44</v>
      </c>
      <c r="O1454" s="154">
        <v>44824</v>
      </c>
      <c r="P1454" s="152">
        <v>1.0842709863999999E-2</v>
      </c>
      <c r="Q1454" s="152">
        <v>4.5196181462000003E-2</v>
      </c>
      <c r="R1454" s="152">
        <v>0.11981341616000001</v>
      </c>
      <c r="S1454" s="152">
        <v>0.28310040960999999</v>
      </c>
      <c r="T1454" s="152">
        <v>0.42039235183000001</v>
      </c>
      <c r="U1454" s="152">
        <v>1.0268902132</v>
      </c>
      <c r="V1454" s="152">
        <v>1.1079157004</v>
      </c>
      <c r="W1454" s="152">
        <v>1.0452719421000001</v>
      </c>
      <c r="X1454" s="152">
        <v>1.1238483575</v>
      </c>
      <c r="Y1454" s="152">
        <v>1.0023067301999999</v>
      </c>
      <c r="Z1454" s="152">
        <v>4.3021826640999997E-3</v>
      </c>
      <c r="AA1454" s="152">
        <v>5.3088184537000002E-3</v>
      </c>
      <c r="AB1454" s="175">
        <v>1.1073010447</v>
      </c>
      <c r="AC1454" s="174">
        <v>0.75631044725999996</v>
      </c>
      <c r="AD1454" s="152">
        <v>-1.6650453283E-3</v>
      </c>
      <c r="AE1454" s="152">
        <v>-1.7254791971000001E-2</v>
      </c>
      <c r="AF1454" s="178">
        <v>6.4231483000000003</v>
      </c>
      <c r="AG1454" s="177">
        <v>344399.42950000003</v>
      </c>
      <c r="AH1454" s="177">
        <v>-145274.52110000001</v>
      </c>
      <c r="AI1454" s="127">
        <v>0.37965058630000004</v>
      </c>
      <c r="AJ1454" s="127">
        <v>0.29012779531999999</v>
      </c>
      <c r="AK1454" s="127">
        <v>0</v>
      </c>
    </row>
    <row r="1455" spans="1:37" ht="14.65" customHeight="1" x14ac:dyDescent="0.25">
      <c r="A1455" s="39"/>
      <c r="B1455" s="128">
        <v>5755769000133</v>
      </c>
      <c r="C1455" s="124" t="s">
        <v>9293</v>
      </c>
      <c r="D1455" s="121" t="s">
        <v>3267</v>
      </c>
      <c r="E1455" s="125" t="s">
        <v>9276</v>
      </c>
      <c r="F1455" s="125" t="s">
        <v>160</v>
      </c>
      <c r="G1455" s="125" t="s">
        <v>4633</v>
      </c>
      <c r="H1455" s="126">
        <v>20000</v>
      </c>
      <c r="I1455" s="126">
        <v>5000</v>
      </c>
      <c r="J1455" s="126">
        <v>20000</v>
      </c>
      <c r="K1455" s="125" t="s">
        <v>211</v>
      </c>
      <c r="L1455" s="125" t="s">
        <v>212</v>
      </c>
      <c r="M1455" s="152">
        <v>3.0000000000000001E-3</v>
      </c>
      <c r="N1455" s="127" t="s">
        <v>44</v>
      </c>
      <c r="O1455" s="154">
        <v>37928</v>
      </c>
      <c r="P1455" s="152">
        <v>1.1636970151999999E-2</v>
      </c>
      <c r="Q1455" s="152">
        <v>4.2572345615999999E-2</v>
      </c>
      <c r="R1455" s="152">
        <v>0.11114408641000001</v>
      </c>
      <c r="S1455" s="152">
        <v>0.25684572355000002</v>
      </c>
      <c r="T1455" s="152">
        <v>0.40603940960000001</v>
      </c>
      <c r="U1455" s="152">
        <v>1.1021129320999998</v>
      </c>
      <c r="V1455" s="152">
        <v>1.0435963523</v>
      </c>
      <c r="W1455" s="152">
        <v>0.96963928407</v>
      </c>
      <c r="X1455" s="152">
        <v>1.0196228431999999</v>
      </c>
      <c r="Y1455" s="152">
        <v>0.96808619669999996</v>
      </c>
      <c r="Z1455" s="152">
        <v>5.6709898426000006E-3</v>
      </c>
      <c r="AA1455" s="152">
        <v>5.7342820540999991E-3</v>
      </c>
      <c r="AB1455" s="175">
        <v>-0.55466826327999996</v>
      </c>
      <c r="AC1455" s="174">
        <v>-9.4547220168000004E-2</v>
      </c>
      <c r="AD1455" s="152">
        <v>-1.5919672784E-3</v>
      </c>
      <c r="AE1455" s="152">
        <v>-1.7467157573000002E-2</v>
      </c>
      <c r="AF1455" s="178">
        <v>8.9909085999999991</v>
      </c>
      <c r="AG1455" s="177">
        <v>560196.74800999998</v>
      </c>
      <c r="AH1455" s="177">
        <v>-55533.27592</v>
      </c>
      <c r="AI1455" s="127">
        <v>0.19700200842000001</v>
      </c>
      <c r="AJ1455" s="127">
        <v>0.11530263806</v>
      </c>
      <c r="AK1455" s="127">
        <v>0</v>
      </c>
    </row>
    <row r="1456" spans="1:37" ht="14.65" customHeight="1" x14ac:dyDescent="0.25">
      <c r="A1456" s="39"/>
      <c r="B1456" s="128">
        <v>19418031000195</v>
      </c>
      <c r="C1456" s="124" t="s">
        <v>9294</v>
      </c>
      <c r="D1456" s="121" t="s">
        <v>3310</v>
      </c>
      <c r="E1456" s="125" t="s">
        <v>9276</v>
      </c>
      <c r="F1456" s="125" t="s">
        <v>160</v>
      </c>
      <c r="G1456" s="125" t="s">
        <v>5024</v>
      </c>
      <c r="H1456" s="126">
        <v>500</v>
      </c>
      <c r="I1456" s="126">
        <v>500</v>
      </c>
      <c r="J1456" s="126">
        <v>500</v>
      </c>
      <c r="K1456" s="125" t="s">
        <v>211</v>
      </c>
      <c r="L1456" s="125" t="s">
        <v>212</v>
      </c>
      <c r="M1456" s="152">
        <v>3.0000000000000001E-3</v>
      </c>
      <c r="N1456" s="127" t="s">
        <v>44</v>
      </c>
      <c r="O1456" s="154">
        <v>41740</v>
      </c>
      <c r="P1456" s="152">
        <v>5.0827944923999994E-2</v>
      </c>
      <c r="Q1456" s="152">
        <v>0.12261645419</v>
      </c>
      <c r="R1456" s="152">
        <v>4.0279277827999997E-2</v>
      </c>
      <c r="S1456" s="152">
        <v>0.16928662013000001</v>
      </c>
      <c r="T1456" s="152">
        <v>0.30567074657999999</v>
      </c>
      <c r="U1456" s="152">
        <v>4.813807605</v>
      </c>
      <c r="V1456" s="152">
        <v>3.0057560250000002</v>
      </c>
      <c r="W1456" s="152">
        <v>0.35140304245000004</v>
      </c>
      <c r="X1456" s="152">
        <v>0.67203184289000006</v>
      </c>
      <c r="Y1456" s="152">
        <v>0.7287854910199999</v>
      </c>
      <c r="Z1456" s="152">
        <v>8.7728861036999992E-2</v>
      </c>
      <c r="AA1456" s="152">
        <v>8.2872338517000002E-2</v>
      </c>
      <c r="AB1456" s="175">
        <v>-0.72281637702000001</v>
      </c>
      <c r="AC1456" s="174">
        <v>8.9973502585999995E-2</v>
      </c>
      <c r="AD1456" s="152">
        <v>-0.10279560553</v>
      </c>
      <c r="AE1456" s="152">
        <v>-0.16295163289</v>
      </c>
      <c r="AF1456" s="178">
        <v>2.8389028000000001</v>
      </c>
      <c r="AG1456" s="177">
        <v>105709.53954</v>
      </c>
      <c r="AH1456" s="177">
        <v>-116351.58738</v>
      </c>
      <c r="AI1456" s="127">
        <v>0</v>
      </c>
      <c r="AJ1456" s="127">
        <v>0</v>
      </c>
      <c r="AK1456" s="127">
        <v>0</v>
      </c>
    </row>
    <row r="1457" spans="1:37" ht="14.65" customHeight="1" x14ac:dyDescent="0.25">
      <c r="A1457" s="39"/>
      <c r="B1457" s="128">
        <v>46467208000116</v>
      </c>
      <c r="C1457" s="124" t="s">
        <v>9295</v>
      </c>
      <c r="D1457" s="121"/>
      <c r="E1457" s="125" t="s">
        <v>2778</v>
      </c>
      <c r="F1457" s="125" t="s">
        <v>160</v>
      </c>
      <c r="G1457" s="125" t="s">
        <v>3305</v>
      </c>
      <c r="H1457" s="126">
        <v>500</v>
      </c>
      <c r="I1457" s="126">
        <v>500</v>
      </c>
      <c r="J1457" s="126">
        <v>500</v>
      </c>
      <c r="K1457" s="125" t="s">
        <v>210</v>
      </c>
      <c r="L1457" s="125" t="s">
        <v>3312</v>
      </c>
      <c r="M1457" s="152">
        <v>1.7000000000000001E-3</v>
      </c>
      <c r="N1457" s="127" t="s">
        <v>44</v>
      </c>
      <c r="O1457" s="154">
        <v>44999</v>
      </c>
      <c r="P1457" s="152">
        <v>1.2962554959999999E-2</v>
      </c>
      <c r="Q1457" s="152">
        <v>4.4832521372999999E-2</v>
      </c>
      <c r="R1457" s="152">
        <v>7.7840456111999995E-2</v>
      </c>
      <c r="S1457" s="152">
        <v>0.24911128003000002</v>
      </c>
      <c r="T1457" s="152" t="s">
        <v>44</v>
      </c>
      <c r="U1457" s="152">
        <v>1.2276562771999999</v>
      </c>
      <c r="V1457" s="152">
        <v>1.0990011260000001</v>
      </c>
      <c r="W1457" s="152">
        <v>0.67909293757</v>
      </c>
      <c r="X1457" s="152">
        <v>0.98891874901999999</v>
      </c>
      <c r="Y1457" s="152" t="s">
        <v>44</v>
      </c>
      <c r="Z1457" s="152">
        <v>2.7349816524000002E-2</v>
      </c>
      <c r="AA1457" s="152">
        <v>2.3863586781E-2</v>
      </c>
      <c r="AB1457" s="175">
        <v>-1.1992205267</v>
      </c>
      <c r="AC1457" s="174">
        <v>-0.32046656677000002</v>
      </c>
      <c r="AD1457" s="152">
        <v>-2.3297533807E-2</v>
      </c>
      <c r="AE1457" s="152">
        <v>-2.3297533807E-2</v>
      </c>
      <c r="AF1457" s="178">
        <v>1.250559</v>
      </c>
      <c r="AG1457" s="177">
        <v>33380.412729999996</v>
      </c>
      <c r="AH1457" s="177">
        <v>5571.6510900000003</v>
      </c>
      <c r="AI1457" s="127">
        <v>0.89609860229999994</v>
      </c>
      <c r="AJ1457" s="127">
        <v>0</v>
      </c>
      <c r="AK1457" s="127">
        <v>0</v>
      </c>
    </row>
    <row r="1458" spans="1:37" ht="14.65" customHeight="1" x14ac:dyDescent="0.25">
      <c r="A1458" s="39"/>
      <c r="B1458" s="128">
        <v>14843784000124</v>
      </c>
      <c r="C1458" s="124" t="s">
        <v>9296</v>
      </c>
      <c r="D1458" s="121" t="s">
        <v>3266</v>
      </c>
      <c r="E1458" s="125" t="s">
        <v>9276</v>
      </c>
      <c r="F1458" s="125" t="s">
        <v>160</v>
      </c>
      <c r="G1458" s="125" t="s">
        <v>6163</v>
      </c>
      <c r="H1458" s="126">
        <v>500</v>
      </c>
      <c r="I1458" s="126">
        <v>500</v>
      </c>
      <c r="J1458" s="126">
        <v>500</v>
      </c>
      <c r="K1458" s="125" t="s">
        <v>211</v>
      </c>
      <c r="L1458" s="125" t="s">
        <v>211</v>
      </c>
      <c r="M1458" s="152">
        <v>1.5E-3</v>
      </c>
      <c r="N1458" s="127" t="s">
        <v>44</v>
      </c>
      <c r="O1458" s="154">
        <v>42430</v>
      </c>
      <c r="P1458" s="152">
        <v>1.0416197682999999E-2</v>
      </c>
      <c r="Q1458" s="152">
        <v>4.0813899718999999E-2</v>
      </c>
      <c r="R1458" s="152">
        <v>0.11383871935000001</v>
      </c>
      <c r="S1458" s="152">
        <v>0.25061206843</v>
      </c>
      <c r="T1458" s="152">
        <v>0.41627539830000004</v>
      </c>
      <c r="U1458" s="152">
        <v>0.98649614297999999</v>
      </c>
      <c r="V1458" s="152">
        <v>1.0004907236</v>
      </c>
      <c r="W1458" s="152">
        <v>0.99314770486000004</v>
      </c>
      <c r="X1458" s="152">
        <v>0.99487655950000009</v>
      </c>
      <c r="Y1458" s="152">
        <v>0.99249101835000009</v>
      </c>
      <c r="Z1458" s="152">
        <v>1.0317329392000002E-3</v>
      </c>
      <c r="AA1458" s="152">
        <v>2.4920386801E-3</v>
      </c>
      <c r="AB1458" s="175">
        <v>-0.91424627348999998</v>
      </c>
      <c r="AC1458" s="174">
        <v>-2.8012918743999999</v>
      </c>
      <c r="AD1458" s="152">
        <v>0</v>
      </c>
      <c r="AE1458" s="152">
        <v>-1.9259068197000002E-3</v>
      </c>
      <c r="AF1458" s="178">
        <v>2.1365299000000002</v>
      </c>
      <c r="AG1458" s="177">
        <v>384611.29365000001</v>
      </c>
      <c r="AH1458" s="177">
        <v>256011.50894999999</v>
      </c>
      <c r="AI1458" s="127">
        <v>0</v>
      </c>
      <c r="AJ1458" s="127">
        <v>0</v>
      </c>
      <c r="AK1458" s="127">
        <v>0</v>
      </c>
    </row>
    <row r="1459" spans="1:37" ht="14.65" customHeight="1" x14ac:dyDescent="0.25">
      <c r="A1459" s="39"/>
      <c r="B1459" s="128">
        <v>50269714000178</v>
      </c>
      <c r="C1459" s="124" t="s">
        <v>9297</v>
      </c>
      <c r="D1459" s="121"/>
      <c r="E1459" s="125" t="s">
        <v>9298</v>
      </c>
      <c r="F1459" s="125" t="s">
        <v>160</v>
      </c>
      <c r="G1459" s="125" t="s">
        <v>5073</v>
      </c>
      <c r="H1459" s="126" t="s">
        <v>44</v>
      </c>
      <c r="I1459" s="126" t="s">
        <v>44</v>
      </c>
      <c r="J1459" s="126" t="s">
        <v>44</v>
      </c>
      <c r="K1459" s="125" t="s">
        <v>211</v>
      </c>
      <c r="L1459" s="125" t="s">
        <v>211</v>
      </c>
      <c r="M1459" s="152">
        <v>2E-3</v>
      </c>
      <c r="N1459" s="127" t="s">
        <v>44</v>
      </c>
      <c r="O1459" s="154">
        <v>45078</v>
      </c>
      <c r="P1459" s="152">
        <v>1.1516553242E-2</v>
      </c>
      <c r="Q1459" s="152">
        <v>4.1652213811000004E-2</v>
      </c>
      <c r="R1459" s="152">
        <v>0.11420616084</v>
      </c>
      <c r="S1459" s="152" t="s">
        <v>44</v>
      </c>
      <c r="T1459" s="152" t="s">
        <v>44</v>
      </c>
      <c r="U1459" s="152">
        <v>1.0907085003000001</v>
      </c>
      <c r="V1459" s="152">
        <v>1.0210407195</v>
      </c>
      <c r="W1459" s="152">
        <v>0.99635332486999995</v>
      </c>
      <c r="X1459" s="152" t="s">
        <v>44</v>
      </c>
      <c r="Y1459" s="152" t="s">
        <v>44</v>
      </c>
      <c r="Z1459" s="152">
        <v>5.2575516348E-3</v>
      </c>
      <c r="AA1459" s="152">
        <v>3.8876111080999999E-3</v>
      </c>
      <c r="AB1459" s="175">
        <v>-0.37708410165</v>
      </c>
      <c r="AC1459" s="174">
        <v>-0.98349290156000002</v>
      </c>
      <c r="AD1459" s="152">
        <v>-5.9916310682E-4</v>
      </c>
      <c r="AE1459" s="152">
        <v>-5.9916310682E-4</v>
      </c>
      <c r="AF1459" s="178">
        <v>1230.871392</v>
      </c>
      <c r="AG1459" s="177">
        <v>285739.38199000002</v>
      </c>
      <c r="AH1459" s="177">
        <v>-186194.19544000001</v>
      </c>
      <c r="AI1459" s="127">
        <v>0</v>
      </c>
      <c r="AJ1459" s="127">
        <v>0</v>
      </c>
      <c r="AK1459" s="127">
        <v>0</v>
      </c>
    </row>
    <row r="1460" spans="1:37" ht="14.65" customHeight="1" x14ac:dyDescent="0.25">
      <c r="A1460" s="39"/>
      <c r="B1460" s="128">
        <v>20468779000181</v>
      </c>
      <c r="C1460" s="124" t="s">
        <v>9299</v>
      </c>
      <c r="D1460" s="121" t="s">
        <v>3310</v>
      </c>
      <c r="E1460" s="125" t="s">
        <v>9300</v>
      </c>
      <c r="F1460" s="125" t="s">
        <v>160</v>
      </c>
      <c r="G1460" s="125" t="s">
        <v>3324</v>
      </c>
      <c r="H1460" s="126">
        <v>5000</v>
      </c>
      <c r="I1460" s="126">
        <v>1000</v>
      </c>
      <c r="J1460" s="126">
        <v>1000</v>
      </c>
      <c r="K1460" s="125" t="s">
        <v>211</v>
      </c>
      <c r="L1460" s="125" t="s">
        <v>212</v>
      </c>
      <c r="M1460" s="152">
        <v>4.1999999999999997E-3</v>
      </c>
      <c r="N1460" s="127" t="s">
        <v>3247</v>
      </c>
      <c r="O1460" s="154">
        <v>42188</v>
      </c>
      <c r="P1460" s="152">
        <v>1.0308160839E-2</v>
      </c>
      <c r="Q1460" s="152">
        <v>4.0476009914000001E-2</v>
      </c>
      <c r="R1460" s="152">
        <v>0.11200326321000001</v>
      </c>
      <c r="S1460" s="152">
        <v>0.25097064539000002</v>
      </c>
      <c r="T1460" s="152">
        <v>0.42298045133000001</v>
      </c>
      <c r="U1460" s="152">
        <v>0.97626420106</v>
      </c>
      <c r="V1460" s="152">
        <v>0.99220786858999999</v>
      </c>
      <c r="W1460" s="152">
        <v>0.97713488371000001</v>
      </c>
      <c r="X1460" s="152">
        <v>0.99630003368000009</v>
      </c>
      <c r="Y1460" s="152">
        <v>1.0084773219000001</v>
      </c>
      <c r="Z1460" s="152">
        <v>1.2373293256999999E-3</v>
      </c>
      <c r="AA1460" s="152">
        <v>7.3561231254000003E-3</v>
      </c>
      <c r="AB1460" s="175">
        <v>-2.3641290126999999</v>
      </c>
      <c r="AC1460" s="174">
        <v>-0.4349284752</v>
      </c>
      <c r="AD1460" s="152">
        <v>0</v>
      </c>
      <c r="AE1460" s="152">
        <v>-4.6847376113000001E-2</v>
      </c>
      <c r="AF1460" s="178">
        <v>2.30687351</v>
      </c>
      <c r="AG1460" s="177">
        <v>15941.914779999999</v>
      </c>
      <c r="AH1460" s="177">
        <v>-2186.7820999999999</v>
      </c>
      <c r="AI1460" s="127">
        <v>6.6307636478000004E-2</v>
      </c>
      <c r="AJ1460" s="127">
        <v>0.21265025982000002</v>
      </c>
      <c r="AK1460" s="127">
        <v>0</v>
      </c>
    </row>
    <row r="1461" spans="1:37" ht="14.65" customHeight="1" x14ac:dyDescent="0.25">
      <c r="A1461" s="39"/>
      <c r="B1461" s="128">
        <v>8140054000164</v>
      </c>
      <c r="C1461" s="124" t="s">
        <v>9301</v>
      </c>
      <c r="D1461" s="121" t="s">
        <v>3267</v>
      </c>
      <c r="E1461" s="125" t="s">
        <v>9300</v>
      </c>
      <c r="F1461" s="125" t="s">
        <v>112</v>
      </c>
      <c r="G1461" s="125" t="s">
        <v>113</v>
      </c>
      <c r="H1461" s="126">
        <v>5000</v>
      </c>
      <c r="I1461" s="126">
        <v>1000</v>
      </c>
      <c r="J1461" s="126">
        <v>1000</v>
      </c>
      <c r="K1461" s="125" t="s">
        <v>212</v>
      </c>
      <c r="L1461" s="125" t="s">
        <v>220</v>
      </c>
      <c r="M1461" s="152">
        <v>0.02</v>
      </c>
      <c r="N1461" s="127" t="s">
        <v>7768</v>
      </c>
      <c r="O1461" s="154">
        <v>38989</v>
      </c>
      <c r="P1461" s="152">
        <v>6.3110305716999993E-2</v>
      </c>
      <c r="Q1461" s="152">
        <v>0.14018732652000002</v>
      </c>
      <c r="R1461" s="152">
        <v>8.6347430261000002E-2</v>
      </c>
      <c r="S1461" s="152">
        <v>0.32046985579999998</v>
      </c>
      <c r="T1461" s="152">
        <v>0.25120522575999998</v>
      </c>
      <c r="U1461" s="152">
        <v>5.9770441254</v>
      </c>
      <c r="V1461" s="152">
        <v>3.4364792563999997</v>
      </c>
      <c r="W1461" s="152">
        <v>0.75330917874999992</v>
      </c>
      <c r="X1461" s="152">
        <v>1.2721971034000001</v>
      </c>
      <c r="Y1461" s="152">
        <v>0.59892785243000002</v>
      </c>
      <c r="Z1461" s="152">
        <v>0.16840345533000001</v>
      </c>
      <c r="AA1461" s="152">
        <v>0.20300142531999998</v>
      </c>
      <c r="AB1461" s="175">
        <v>-6.8716686856000006E-2</v>
      </c>
      <c r="AC1461" s="174">
        <v>0.19558511251999999</v>
      </c>
      <c r="AD1461" s="152">
        <v>-0.15896629069999998</v>
      </c>
      <c r="AE1461" s="152">
        <v>-0.50841447290999997</v>
      </c>
      <c r="AF1461" s="178">
        <v>7.8854636500000002</v>
      </c>
      <c r="AG1461" s="177">
        <v>93889.365980000002</v>
      </c>
      <c r="AH1461" s="177">
        <v>-3042.8748399999999</v>
      </c>
      <c r="AI1461" s="127">
        <v>2.6752695969E-3</v>
      </c>
      <c r="AJ1461" s="127">
        <v>8.5796569608999999E-3</v>
      </c>
      <c r="AK1461" s="127">
        <v>0</v>
      </c>
    </row>
    <row r="1462" spans="1:37" ht="14.65" customHeight="1" x14ac:dyDescent="0.25">
      <c r="A1462" s="39"/>
      <c r="B1462" s="128">
        <v>39992349000192</v>
      </c>
      <c r="C1462" s="124" t="s">
        <v>9302</v>
      </c>
      <c r="D1462" s="121"/>
      <c r="E1462" s="125" t="s">
        <v>8765</v>
      </c>
      <c r="F1462" s="125" t="s">
        <v>112</v>
      </c>
      <c r="G1462" s="125" t="s">
        <v>113</v>
      </c>
      <c r="H1462" s="126">
        <v>5000</v>
      </c>
      <c r="I1462" s="126">
        <v>1000</v>
      </c>
      <c r="J1462" s="126">
        <v>1000</v>
      </c>
      <c r="K1462" s="125" t="s">
        <v>7696</v>
      </c>
      <c r="L1462" s="125" t="s">
        <v>9303</v>
      </c>
      <c r="M1462" s="152">
        <v>1.4999999999999999E-2</v>
      </c>
      <c r="N1462" s="127" t="s">
        <v>9304</v>
      </c>
      <c r="O1462" s="154">
        <v>44193</v>
      </c>
      <c r="P1462" s="152">
        <v>0.11787572603999999</v>
      </c>
      <c r="Q1462" s="152">
        <v>0.16818745198999999</v>
      </c>
      <c r="R1462" s="152">
        <v>5.5074401204999998E-2</v>
      </c>
      <c r="S1462" s="152">
        <v>0.28421003076000001</v>
      </c>
      <c r="T1462" s="152">
        <v>0.22264218536000002</v>
      </c>
      <c r="U1462" s="152">
        <v>11.163761732000001</v>
      </c>
      <c r="V1462" s="152">
        <v>4.1228597782999996</v>
      </c>
      <c r="W1462" s="152">
        <v>0.48047813139000001</v>
      </c>
      <c r="X1462" s="152">
        <v>1.1282533173</v>
      </c>
      <c r="Y1462" s="152">
        <v>0.53082735655000002</v>
      </c>
      <c r="Z1462" s="152">
        <v>0.20069785271000001</v>
      </c>
      <c r="AA1462" s="152">
        <v>0.25000429767999999</v>
      </c>
      <c r="AB1462" s="175">
        <v>-0.17145597647999999</v>
      </c>
      <c r="AC1462" s="174">
        <v>-0.49709051909000002</v>
      </c>
      <c r="AD1462" s="152">
        <v>-0.19877094911000001</v>
      </c>
      <c r="AE1462" s="152">
        <v>-0.51181201817999999</v>
      </c>
      <c r="AF1462" s="178">
        <v>0.75561389999999995</v>
      </c>
      <c r="AG1462" s="177">
        <v>40558.274440000001</v>
      </c>
      <c r="AH1462" s="177">
        <v>-9990.3733800000009</v>
      </c>
      <c r="AI1462" s="127">
        <v>0</v>
      </c>
      <c r="AJ1462" s="127">
        <v>0</v>
      </c>
      <c r="AK1462" s="127">
        <v>0</v>
      </c>
    </row>
    <row r="1463" spans="1:37" ht="14.65" customHeight="1" x14ac:dyDescent="0.25">
      <c r="A1463" s="39"/>
      <c r="B1463" s="128">
        <v>48884731000173</v>
      </c>
      <c r="C1463" s="124" t="s">
        <v>9305</v>
      </c>
      <c r="D1463" s="121"/>
      <c r="E1463" s="125" t="s">
        <v>8785</v>
      </c>
      <c r="F1463" s="125" t="s">
        <v>160</v>
      </c>
      <c r="G1463" s="125" t="s">
        <v>3305</v>
      </c>
      <c r="H1463" s="126">
        <v>1</v>
      </c>
      <c r="I1463" s="126">
        <v>1</v>
      </c>
      <c r="J1463" s="126">
        <v>1</v>
      </c>
      <c r="K1463" s="125" t="s">
        <v>7703</v>
      </c>
      <c r="L1463" s="125" t="s">
        <v>9306</v>
      </c>
      <c r="M1463" s="152">
        <v>4.6999999999999993E-3</v>
      </c>
      <c r="N1463" s="127" t="s">
        <v>44</v>
      </c>
      <c r="O1463" s="154">
        <v>45022</v>
      </c>
      <c r="P1463" s="152">
        <v>2.4121318114E-2</v>
      </c>
      <c r="Q1463" s="152">
        <v>6.3646857293999992E-2</v>
      </c>
      <c r="R1463" s="152">
        <v>6.0311980310999998E-2</v>
      </c>
      <c r="S1463" s="152">
        <v>0.20288546655</v>
      </c>
      <c r="T1463" s="152" t="s">
        <v>44</v>
      </c>
      <c r="U1463" s="152">
        <v>2.2844792319000002</v>
      </c>
      <c r="V1463" s="152">
        <v>1.5602059775999999</v>
      </c>
      <c r="W1463" s="152">
        <v>0.52617163267</v>
      </c>
      <c r="X1463" s="152">
        <v>0.80541211039999994</v>
      </c>
      <c r="Y1463" s="152" t="s">
        <v>44</v>
      </c>
      <c r="Z1463" s="152">
        <v>5.8125438065999999E-2</v>
      </c>
      <c r="AA1463" s="152">
        <v>5.1820695184999994E-2</v>
      </c>
      <c r="AB1463" s="175">
        <v>-0.81426721378</v>
      </c>
      <c r="AC1463" s="174">
        <v>-0.27434442136999998</v>
      </c>
      <c r="AD1463" s="152">
        <v>-6.3545952764999997E-2</v>
      </c>
      <c r="AE1463" s="152">
        <v>-6.3545952764999997E-2</v>
      </c>
      <c r="AF1463" s="178">
        <v>122.1090604</v>
      </c>
      <c r="AG1463" s="177">
        <v>173298.45955999999</v>
      </c>
      <c r="AH1463" s="177">
        <v>-3578.6538999999998</v>
      </c>
      <c r="AI1463" s="127">
        <v>0.9459387347499999</v>
      </c>
      <c r="AJ1463" s="127">
        <v>0</v>
      </c>
      <c r="AK1463" s="127">
        <v>0</v>
      </c>
    </row>
    <row r="1464" spans="1:37" ht="14.65" customHeight="1" x14ac:dyDescent="0.25">
      <c r="A1464" s="39"/>
      <c r="B1464" s="128">
        <v>39511976000164</v>
      </c>
      <c r="C1464" s="124" t="s">
        <v>9307</v>
      </c>
      <c r="D1464" s="121"/>
      <c r="E1464" s="125" t="s">
        <v>8406</v>
      </c>
      <c r="F1464" s="125" t="s">
        <v>160</v>
      </c>
      <c r="G1464" s="125" t="s">
        <v>3305</v>
      </c>
      <c r="H1464" s="126" t="s">
        <v>44</v>
      </c>
      <c r="I1464" s="126" t="s">
        <v>44</v>
      </c>
      <c r="J1464" s="126" t="s">
        <v>44</v>
      </c>
      <c r="K1464" s="125" t="s">
        <v>211</v>
      </c>
      <c r="L1464" s="125" t="s">
        <v>212</v>
      </c>
      <c r="M1464" s="152">
        <v>2.7500000000000003E-3</v>
      </c>
      <c r="N1464" s="127" t="s">
        <v>44</v>
      </c>
      <c r="O1464" s="154">
        <v>44531</v>
      </c>
      <c r="P1464" s="152">
        <v>2.4715576778999999E-2</v>
      </c>
      <c r="Q1464" s="152">
        <v>6.4171248954000004E-2</v>
      </c>
      <c r="R1464" s="152">
        <v>7.7844365676000005E-2</v>
      </c>
      <c r="S1464" s="152">
        <v>0.24144226826000001</v>
      </c>
      <c r="T1464" s="152">
        <v>0.29652929053999999</v>
      </c>
      <c r="U1464" s="152">
        <v>2.3407602184000003</v>
      </c>
      <c r="V1464" s="152">
        <v>1.5730606422</v>
      </c>
      <c r="W1464" s="152">
        <v>0.67912704526000001</v>
      </c>
      <c r="X1464" s="152">
        <v>0.95847440494000002</v>
      </c>
      <c r="Y1464" s="152">
        <v>0.70699027310999996</v>
      </c>
      <c r="Z1464" s="152">
        <v>4.7378619324000004E-2</v>
      </c>
      <c r="AA1464" s="152">
        <v>4.3538459590000002E-2</v>
      </c>
      <c r="AB1464" s="175">
        <v>-0.67679042033000003</v>
      </c>
      <c r="AC1464" s="174">
        <v>-0.45598864894000002</v>
      </c>
      <c r="AD1464" s="152">
        <v>-4.7711299855E-2</v>
      </c>
      <c r="AE1464" s="152">
        <v>-4.7711299855E-2</v>
      </c>
      <c r="AF1464" s="178">
        <v>1.3752639099999999</v>
      </c>
      <c r="AG1464" s="177">
        <v>151369.72334999999</v>
      </c>
      <c r="AH1464" s="177">
        <v>-6000</v>
      </c>
      <c r="AI1464" s="127">
        <v>0.89422597594999997</v>
      </c>
      <c r="AJ1464" s="127">
        <v>0</v>
      </c>
      <c r="AK1464" s="127">
        <v>0</v>
      </c>
    </row>
    <row r="1465" spans="1:37" ht="14.65" customHeight="1" x14ac:dyDescent="0.25">
      <c r="A1465" s="39"/>
      <c r="B1465" s="128">
        <v>41036490000163</v>
      </c>
      <c r="C1465" s="124" t="s">
        <v>9308</v>
      </c>
      <c r="D1465" s="121"/>
      <c r="E1465" s="125" t="s">
        <v>9191</v>
      </c>
      <c r="F1465" s="125" t="s">
        <v>112</v>
      </c>
      <c r="G1465" s="125" t="s">
        <v>113</v>
      </c>
      <c r="H1465" s="126">
        <v>100</v>
      </c>
      <c r="I1465" s="126">
        <v>100</v>
      </c>
      <c r="J1465" s="126">
        <v>100</v>
      </c>
      <c r="K1465" s="125" t="s">
        <v>7743</v>
      </c>
      <c r="L1465" s="125" t="s">
        <v>8093</v>
      </c>
      <c r="M1465" s="152">
        <v>5.0000000000000001E-3</v>
      </c>
      <c r="N1465" s="127" t="s">
        <v>44</v>
      </c>
      <c r="O1465" s="154">
        <v>44272</v>
      </c>
      <c r="P1465" s="152">
        <v>7.1052554977000006E-3</v>
      </c>
      <c r="Q1465" s="152">
        <v>-3.6024592002000005E-2</v>
      </c>
      <c r="R1465" s="152">
        <v>0.15244658494999999</v>
      </c>
      <c r="S1465" s="152">
        <v>0.61417823857999998</v>
      </c>
      <c r="T1465" s="152">
        <v>0.71350476838999999</v>
      </c>
      <c r="U1465" s="152">
        <v>0.67292378240000006</v>
      </c>
      <c r="V1465" s="152">
        <v>-0.88308812364</v>
      </c>
      <c r="W1465" s="152">
        <v>1.3299690722999999</v>
      </c>
      <c r="X1465" s="152">
        <v>2.4381568563</v>
      </c>
      <c r="Y1465" s="152">
        <v>1.7011504332999998</v>
      </c>
      <c r="Z1465" s="152">
        <v>0.20936422100000002</v>
      </c>
      <c r="AA1465" s="152">
        <v>0.22657434360000001</v>
      </c>
      <c r="AB1465" s="175">
        <v>0.27145721956000002</v>
      </c>
      <c r="AC1465" s="174">
        <v>-0.1067069585</v>
      </c>
      <c r="AD1465" s="152">
        <v>-0.21459129447</v>
      </c>
      <c r="AE1465" s="152">
        <v>-0.40306881745000001</v>
      </c>
      <c r="AF1465" s="178">
        <v>1.2416984099999999</v>
      </c>
      <c r="AG1465" s="177">
        <v>32434.31019</v>
      </c>
      <c r="AH1465" s="177">
        <v>-9711.6577799999995</v>
      </c>
      <c r="AI1465" s="127">
        <v>0</v>
      </c>
      <c r="AJ1465" s="127">
        <v>0</v>
      </c>
      <c r="AK1465" s="127">
        <v>0.19692059726</v>
      </c>
    </row>
    <row r="1466" spans="1:37" ht="14.65" customHeight="1" x14ac:dyDescent="0.25">
      <c r="A1466" s="39"/>
      <c r="B1466" s="128">
        <v>36764134000126</v>
      </c>
      <c r="C1466" s="124" t="s">
        <v>9309</v>
      </c>
      <c r="D1466" s="121"/>
      <c r="E1466" s="125" t="s">
        <v>9191</v>
      </c>
      <c r="F1466" s="125" t="s">
        <v>112</v>
      </c>
      <c r="G1466" s="125" t="s">
        <v>113</v>
      </c>
      <c r="H1466" s="126">
        <v>50000</v>
      </c>
      <c r="I1466" s="126">
        <v>10000</v>
      </c>
      <c r="J1466" s="126">
        <v>50000</v>
      </c>
      <c r="K1466" s="125" t="s">
        <v>218</v>
      </c>
      <c r="L1466" s="125" t="s">
        <v>217</v>
      </c>
      <c r="M1466" s="152">
        <v>5.0000000000000001E-3</v>
      </c>
      <c r="N1466" s="127" t="s">
        <v>44</v>
      </c>
      <c r="O1466" s="154">
        <v>43917</v>
      </c>
      <c r="P1466" s="152">
        <v>0.13947008464999999</v>
      </c>
      <c r="Q1466" s="152">
        <v>0.2352422891</v>
      </c>
      <c r="R1466" s="152">
        <v>0.12893605402</v>
      </c>
      <c r="S1466" s="152">
        <v>0.38863294246000002</v>
      </c>
      <c r="T1466" s="152">
        <v>0.28790905239000003</v>
      </c>
      <c r="U1466" s="152">
        <v>13.208917952</v>
      </c>
      <c r="V1466" s="152">
        <v>5.7666072018000003</v>
      </c>
      <c r="W1466" s="152">
        <v>1.1248593348</v>
      </c>
      <c r="X1466" s="152">
        <v>1.5427900465</v>
      </c>
      <c r="Y1466" s="152">
        <v>0.68643775195000001</v>
      </c>
      <c r="Z1466" s="152">
        <v>0.18300753211000001</v>
      </c>
      <c r="AA1466" s="152">
        <v>0.20191090083999999</v>
      </c>
      <c r="AB1466" s="175">
        <v>0.16388439979</v>
      </c>
      <c r="AC1466" s="174">
        <v>0.16360295945</v>
      </c>
      <c r="AD1466" s="152">
        <v>-0.20223439287</v>
      </c>
      <c r="AE1466" s="152">
        <v>-0.39375341937999997</v>
      </c>
      <c r="AF1466" s="178">
        <v>1.6565084299999999</v>
      </c>
      <c r="AG1466" s="177">
        <v>33905.566319999998</v>
      </c>
      <c r="AH1466" s="177">
        <v>-3661.0613800000001</v>
      </c>
      <c r="AI1466" s="127">
        <v>0</v>
      </c>
      <c r="AJ1466" s="127">
        <v>0</v>
      </c>
      <c r="AK1466" s="127">
        <v>0.23606751674000001</v>
      </c>
    </row>
    <row r="1467" spans="1:37" ht="14.65" customHeight="1" x14ac:dyDescent="0.25">
      <c r="A1467" s="39"/>
      <c r="B1467" s="128">
        <v>50197313000150</v>
      </c>
      <c r="C1467" s="124" t="s">
        <v>9310</v>
      </c>
      <c r="D1467" s="121"/>
      <c r="E1467" s="125" t="s">
        <v>9191</v>
      </c>
      <c r="F1467" s="125" t="s">
        <v>160</v>
      </c>
      <c r="G1467" s="125" t="s">
        <v>3324</v>
      </c>
      <c r="H1467" s="126">
        <v>200</v>
      </c>
      <c r="I1467" s="126">
        <v>200</v>
      </c>
      <c r="J1467" s="126">
        <v>200</v>
      </c>
      <c r="K1467" s="125" t="s">
        <v>212</v>
      </c>
      <c r="L1467" s="125" t="s">
        <v>7564</v>
      </c>
      <c r="M1467" s="152">
        <v>4.5000000000000005E-3</v>
      </c>
      <c r="N1467" s="127" t="s">
        <v>44</v>
      </c>
      <c r="O1467" s="154">
        <v>45028</v>
      </c>
      <c r="P1467" s="152">
        <v>-1.6601383880999999E-2</v>
      </c>
      <c r="Q1467" s="152">
        <v>-8.0081684873000002E-3</v>
      </c>
      <c r="R1467" s="152">
        <v>0.11569761765000001</v>
      </c>
      <c r="S1467" s="152">
        <v>0.23569480321</v>
      </c>
      <c r="T1467" s="152" t="s">
        <v>44</v>
      </c>
      <c r="U1467" s="152">
        <v>-1.5722820999</v>
      </c>
      <c r="V1467" s="152">
        <v>-0.19630807985000001</v>
      </c>
      <c r="W1467" s="152">
        <v>1.0093650393</v>
      </c>
      <c r="X1467" s="152">
        <v>0.93565819226000002</v>
      </c>
      <c r="Y1467" s="152" t="s">
        <v>44</v>
      </c>
      <c r="Z1467" s="152">
        <v>4.2352578203000001E-2</v>
      </c>
      <c r="AA1467" s="152">
        <v>3.4480691803000001E-2</v>
      </c>
      <c r="AB1467" s="175">
        <v>4.3949172400999999E-2</v>
      </c>
      <c r="AC1467" s="174">
        <v>-0.17984402736999999</v>
      </c>
      <c r="AD1467" s="152">
        <v>-2.1543725121000001E-2</v>
      </c>
      <c r="AE1467" s="152">
        <v>-2.5999218605999998E-2</v>
      </c>
      <c r="AF1467" s="178">
        <v>1.2415480299999999</v>
      </c>
      <c r="AG1467" s="177">
        <v>211077.27877</v>
      </c>
      <c r="AH1467" s="177">
        <v>189520.6042</v>
      </c>
      <c r="AI1467" s="127">
        <v>3.9492154294999996E-3</v>
      </c>
      <c r="AJ1467" s="127">
        <v>3.6101955541999999E-2</v>
      </c>
      <c r="AK1467" s="127">
        <v>5.4257964598000002E-2</v>
      </c>
    </row>
    <row r="1468" spans="1:37" ht="14.65" customHeight="1" x14ac:dyDescent="0.25">
      <c r="A1468" s="39"/>
      <c r="B1468" s="128">
        <v>20879578000177</v>
      </c>
      <c r="C1468" s="124" t="s">
        <v>9311</v>
      </c>
      <c r="D1468" s="121" t="s">
        <v>3266</v>
      </c>
      <c r="E1468" s="125" t="s">
        <v>9191</v>
      </c>
      <c r="F1468" s="125" t="s">
        <v>160</v>
      </c>
      <c r="G1468" s="125" t="s">
        <v>3328</v>
      </c>
      <c r="H1468" s="126">
        <v>100</v>
      </c>
      <c r="I1468" s="126">
        <v>100</v>
      </c>
      <c r="J1468" s="126">
        <v>0</v>
      </c>
      <c r="K1468" s="125" t="s">
        <v>211</v>
      </c>
      <c r="L1468" s="125" t="s">
        <v>212</v>
      </c>
      <c r="M1468" s="152">
        <v>5.0000000000000001E-3</v>
      </c>
      <c r="N1468" s="127" t="s">
        <v>44</v>
      </c>
      <c r="O1468" s="154">
        <v>42034</v>
      </c>
      <c r="P1468" s="152">
        <v>1.1357329558E-2</v>
      </c>
      <c r="Q1468" s="152">
        <v>4.4256027288000002E-2</v>
      </c>
      <c r="R1468" s="152">
        <v>0.12079664272</v>
      </c>
      <c r="S1468" s="152">
        <v>0.27259014758</v>
      </c>
      <c r="T1468" s="152">
        <v>0.42142974490999996</v>
      </c>
      <c r="U1468" s="152">
        <v>1.0756287604999999</v>
      </c>
      <c r="V1468" s="152">
        <v>1.0848692497000001</v>
      </c>
      <c r="W1468" s="152">
        <v>1.0538497723</v>
      </c>
      <c r="X1468" s="152">
        <v>1.0821248548</v>
      </c>
      <c r="Y1468" s="152">
        <v>1.0047801008000001</v>
      </c>
      <c r="Z1468" s="152">
        <v>4.3608945260000002E-3</v>
      </c>
      <c r="AA1468" s="152">
        <v>8.6436799408999999E-3</v>
      </c>
      <c r="AB1468" s="175">
        <v>1.2844937105000001</v>
      </c>
      <c r="AC1468" s="174">
        <v>0.14505238963</v>
      </c>
      <c r="AD1468" s="152">
        <v>-2.1117670983000002E-3</v>
      </c>
      <c r="AE1468" s="152">
        <v>-5.1459813304999998E-2</v>
      </c>
      <c r="AF1468" s="178">
        <v>2.52519078</v>
      </c>
      <c r="AG1468" s="177">
        <v>1401351.1936999999</v>
      </c>
      <c r="AH1468" s="177">
        <v>-88773.108210000006</v>
      </c>
      <c r="AI1468" s="127">
        <v>0.25153197678</v>
      </c>
      <c r="AJ1468" s="127">
        <v>0.41946882774000005</v>
      </c>
      <c r="AK1468" s="127">
        <v>0</v>
      </c>
    </row>
    <row r="1469" spans="1:37" ht="14.65" customHeight="1" x14ac:dyDescent="0.25">
      <c r="A1469" s="39"/>
      <c r="B1469" s="128">
        <v>9720710000160</v>
      </c>
      <c r="C1469" s="124" t="s">
        <v>9312</v>
      </c>
      <c r="D1469" s="121" t="s">
        <v>3266</v>
      </c>
      <c r="E1469" s="125" t="s">
        <v>9191</v>
      </c>
      <c r="F1469" s="125" t="s">
        <v>160</v>
      </c>
      <c r="G1469" s="125" t="s">
        <v>3328</v>
      </c>
      <c r="H1469" s="126">
        <v>100</v>
      </c>
      <c r="I1469" s="126">
        <v>100</v>
      </c>
      <c r="J1469" s="126">
        <v>0</v>
      </c>
      <c r="K1469" s="125" t="s">
        <v>211</v>
      </c>
      <c r="L1469" s="125" t="s">
        <v>212</v>
      </c>
      <c r="M1469" s="152">
        <v>8.0000000000000002E-3</v>
      </c>
      <c r="N1469" s="127" t="s">
        <v>3247</v>
      </c>
      <c r="O1469" s="154">
        <v>39720</v>
      </c>
      <c r="P1469" s="152">
        <v>1.0716768834999999E-2</v>
      </c>
      <c r="Q1469" s="152">
        <v>4.3676768762000003E-2</v>
      </c>
      <c r="R1469" s="152">
        <v>0.11533599784</v>
      </c>
      <c r="S1469" s="152">
        <v>0.25419304797999998</v>
      </c>
      <c r="T1469" s="152">
        <v>0.39788572002</v>
      </c>
      <c r="U1469" s="152">
        <v>1.0149626035999999</v>
      </c>
      <c r="V1469" s="152">
        <v>1.0706696073000002</v>
      </c>
      <c r="W1469" s="152">
        <v>1.0062102085</v>
      </c>
      <c r="X1469" s="152">
        <v>1.0090922859</v>
      </c>
      <c r="Y1469" s="152">
        <v>0.94864602871000003</v>
      </c>
      <c r="Z1469" s="152">
        <v>2.972971978E-3</v>
      </c>
      <c r="AA1469" s="152">
        <v>1.0688068035E-2</v>
      </c>
      <c r="AB1469" s="175">
        <v>0.22299332648</v>
      </c>
      <c r="AC1469" s="174">
        <v>4.6656536369000003E-2</v>
      </c>
      <c r="AD1469" s="152">
        <v>-7.2661549256999999E-4</v>
      </c>
      <c r="AE1469" s="152">
        <v>-3.2805028887000001E-2</v>
      </c>
      <c r="AF1469" s="178">
        <v>4.6018360300000003</v>
      </c>
      <c r="AG1469" s="177">
        <v>309864.22405999998</v>
      </c>
      <c r="AH1469" s="177">
        <v>-47416.224150000002</v>
      </c>
      <c r="AI1469" s="127">
        <v>0.29252847754</v>
      </c>
      <c r="AJ1469" s="127">
        <v>0.17913589492000001</v>
      </c>
      <c r="AK1469" s="127">
        <v>0</v>
      </c>
    </row>
    <row r="1470" spans="1:37" ht="14.65" customHeight="1" x14ac:dyDescent="0.25">
      <c r="A1470" s="39"/>
      <c r="B1470" s="128">
        <v>36443522000105</v>
      </c>
      <c r="C1470" s="124" t="s">
        <v>9313</v>
      </c>
      <c r="D1470" s="121" t="s">
        <v>3310</v>
      </c>
      <c r="E1470" s="125" t="s">
        <v>9191</v>
      </c>
      <c r="F1470" s="125" t="s">
        <v>160</v>
      </c>
      <c r="G1470" s="125" t="s">
        <v>3328</v>
      </c>
      <c r="H1470" s="126">
        <v>100</v>
      </c>
      <c r="I1470" s="126">
        <v>100</v>
      </c>
      <c r="J1470" s="126">
        <v>100</v>
      </c>
      <c r="K1470" s="125" t="s">
        <v>211</v>
      </c>
      <c r="L1470" s="125" t="s">
        <v>211</v>
      </c>
      <c r="M1470" s="152">
        <v>2.5000000000000001E-3</v>
      </c>
      <c r="N1470" s="127" t="s">
        <v>44</v>
      </c>
      <c r="O1470" s="154">
        <v>43899</v>
      </c>
      <c r="P1470" s="152">
        <v>1.0660470918000001E-2</v>
      </c>
      <c r="Q1470" s="152">
        <v>4.1221517344000001E-2</v>
      </c>
      <c r="R1470" s="152">
        <v>0.11624450037</v>
      </c>
      <c r="S1470" s="152">
        <v>0.26085313085</v>
      </c>
      <c r="T1470" s="152">
        <v>0.43528233291000001</v>
      </c>
      <c r="U1470" s="152">
        <v>1.0096307465000001</v>
      </c>
      <c r="V1470" s="152">
        <v>1.0104828501999998</v>
      </c>
      <c r="W1470" s="152">
        <v>1.0141361340000001</v>
      </c>
      <c r="X1470" s="152">
        <v>1.0355313971</v>
      </c>
      <c r="Y1470" s="152">
        <v>1.0378076812000001</v>
      </c>
      <c r="Z1470" s="152">
        <v>8.8101587105E-4</v>
      </c>
      <c r="AA1470" s="152">
        <v>3.0771248088999996E-3</v>
      </c>
      <c r="AB1470" s="175">
        <v>2.5953437115</v>
      </c>
      <c r="AC1470" s="174">
        <v>3.1192313950999999</v>
      </c>
      <c r="AD1470" s="152">
        <v>0</v>
      </c>
      <c r="AE1470" s="152">
        <v>-3.9654907739E-3</v>
      </c>
      <c r="AF1470" s="178">
        <v>1.6068611500000001</v>
      </c>
      <c r="AG1470" s="177">
        <v>1684782.1869000001</v>
      </c>
      <c r="AH1470" s="177">
        <v>-104175.99385</v>
      </c>
      <c r="AI1470" s="127">
        <v>9.1386600561000009E-2</v>
      </c>
      <c r="AJ1470" s="127">
        <v>0.6413044041</v>
      </c>
      <c r="AK1470" s="127">
        <v>0</v>
      </c>
    </row>
    <row r="1471" spans="1:37" ht="14.65" customHeight="1" x14ac:dyDescent="0.25">
      <c r="A1471" s="39"/>
      <c r="B1471" s="128">
        <v>42691990000100</v>
      </c>
      <c r="C1471" s="124" t="s">
        <v>9314</v>
      </c>
      <c r="D1471" s="121"/>
      <c r="E1471" s="125" t="s">
        <v>9191</v>
      </c>
      <c r="F1471" s="125" t="s">
        <v>112</v>
      </c>
      <c r="G1471" s="125" t="s">
        <v>164</v>
      </c>
      <c r="H1471" s="126">
        <v>100</v>
      </c>
      <c r="I1471" s="126">
        <v>100</v>
      </c>
      <c r="J1471" s="126">
        <v>100</v>
      </c>
      <c r="K1471" s="125" t="s">
        <v>3251</v>
      </c>
      <c r="L1471" s="125" t="s">
        <v>7582</v>
      </c>
      <c r="M1471" s="152">
        <v>0.01</v>
      </c>
      <c r="N1471" s="127" t="s">
        <v>44</v>
      </c>
      <c r="O1471" s="154">
        <v>44603</v>
      </c>
      <c r="P1471" s="152">
        <v>4.8046762962E-2</v>
      </c>
      <c r="Q1471" s="152">
        <v>0.15256772819</v>
      </c>
      <c r="R1471" s="152">
        <v>0.13839013824000002</v>
      </c>
      <c r="S1471" s="152">
        <v>0.41833620279</v>
      </c>
      <c r="T1471" s="152">
        <v>0.49022250849999999</v>
      </c>
      <c r="U1471" s="152">
        <v>4.5504077193999999</v>
      </c>
      <c r="V1471" s="152">
        <v>3.7399659879000002</v>
      </c>
      <c r="W1471" s="152">
        <v>1.2073383199000001</v>
      </c>
      <c r="X1471" s="152">
        <v>1.6607056665</v>
      </c>
      <c r="Y1471" s="152">
        <v>1.1687969999000001</v>
      </c>
      <c r="Z1471" s="152">
        <v>0.12424631744999999</v>
      </c>
      <c r="AA1471" s="152">
        <v>0.13650148737000001</v>
      </c>
      <c r="AB1471" s="175">
        <v>0.23626022682</v>
      </c>
      <c r="AC1471" s="174">
        <v>0.18539616657999999</v>
      </c>
      <c r="AD1471" s="152">
        <v>-0.10298766109</v>
      </c>
      <c r="AE1471" s="152">
        <v>-0.17388079763</v>
      </c>
      <c r="AF1471" s="178">
        <v>1.52477825</v>
      </c>
      <c r="AG1471" s="177">
        <v>28841.660739999999</v>
      </c>
      <c r="AH1471" s="177">
        <v>-6903.8758500000004</v>
      </c>
      <c r="AI1471" s="127">
        <v>0</v>
      </c>
      <c r="AJ1471" s="127">
        <v>0</v>
      </c>
      <c r="AK1471" s="127">
        <v>0</v>
      </c>
    </row>
    <row r="1472" spans="1:37" ht="14.65" customHeight="1" x14ac:dyDescent="0.25">
      <c r="A1472" s="39"/>
      <c r="B1472" s="128">
        <v>30877528000104</v>
      </c>
      <c r="C1472" s="124" t="s">
        <v>9315</v>
      </c>
      <c r="D1472" s="121" t="s">
        <v>3310</v>
      </c>
      <c r="E1472" s="125" t="s">
        <v>9191</v>
      </c>
      <c r="F1472" s="125" t="s">
        <v>160</v>
      </c>
      <c r="G1472" s="125" t="s">
        <v>3305</v>
      </c>
      <c r="H1472" s="126">
        <v>100</v>
      </c>
      <c r="I1472" s="126">
        <v>100</v>
      </c>
      <c r="J1472" s="126">
        <v>100</v>
      </c>
      <c r="K1472" s="125" t="s">
        <v>7732</v>
      </c>
      <c r="L1472" s="125" t="s">
        <v>210</v>
      </c>
      <c r="M1472" s="152">
        <v>8.0000000000000002E-3</v>
      </c>
      <c r="N1472" s="127" t="s">
        <v>44</v>
      </c>
      <c r="O1472" s="154">
        <v>43343</v>
      </c>
      <c r="P1472" s="152">
        <v>8.1267431797000002E-3</v>
      </c>
      <c r="Q1472" s="152">
        <v>4.0295727336000002E-2</v>
      </c>
      <c r="R1472" s="152">
        <v>0.12349318055</v>
      </c>
      <c r="S1472" s="152">
        <v>0.32985431229000001</v>
      </c>
      <c r="T1472" s="152">
        <v>0.44654413775999996</v>
      </c>
      <c r="U1472" s="152">
        <v>0.76966672921000001</v>
      </c>
      <c r="V1472" s="152">
        <v>0.98778851518999999</v>
      </c>
      <c r="W1472" s="152">
        <v>1.0773748117999999</v>
      </c>
      <c r="X1472" s="152">
        <v>1.3094513979000002</v>
      </c>
      <c r="Y1472" s="152">
        <v>1.0646582713999999</v>
      </c>
      <c r="Z1472" s="152">
        <v>1.1395896437E-2</v>
      </c>
      <c r="AA1472" s="152">
        <v>1.3448323759E-2</v>
      </c>
      <c r="AB1472" s="175">
        <v>0.70633445012999996</v>
      </c>
      <c r="AC1472" s="174">
        <v>6.2182388026999998E-2</v>
      </c>
      <c r="AD1472" s="152">
        <v>-3.1026195514999998E-3</v>
      </c>
      <c r="AE1472" s="152">
        <v>-3.3359130670999999E-2</v>
      </c>
      <c r="AF1472" s="178">
        <v>1.7088034000000001</v>
      </c>
      <c r="AG1472" s="177">
        <v>602276.89447000006</v>
      </c>
      <c r="AH1472" s="177">
        <v>34929.626239999998</v>
      </c>
      <c r="AI1472" s="127">
        <v>0.91708306107000004</v>
      </c>
      <c r="AJ1472" s="127">
        <v>2.9715823742000002E-2</v>
      </c>
      <c r="AK1472" s="127">
        <v>0</v>
      </c>
    </row>
    <row r="1473" spans="1:37" ht="14.65" customHeight="1" x14ac:dyDescent="0.25">
      <c r="A1473" s="39"/>
      <c r="B1473" s="128">
        <v>42294971000131</v>
      </c>
      <c r="C1473" s="124" t="s">
        <v>9316</v>
      </c>
      <c r="D1473" s="121"/>
      <c r="E1473" s="125" t="s">
        <v>9191</v>
      </c>
      <c r="F1473" s="125" t="s">
        <v>160</v>
      </c>
      <c r="G1473" s="125" t="s">
        <v>3305</v>
      </c>
      <c r="H1473" s="126" t="s">
        <v>44</v>
      </c>
      <c r="I1473" s="126" t="s">
        <v>44</v>
      </c>
      <c r="J1473" s="126" t="s">
        <v>44</v>
      </c>
      <c r="K1473" s="125" t="s">
        <v>211</v>
      </c>
      <c r="L1473" s="125" t="s">
        <v>211</v>
      </c>
      <c r="M1473" s="152">
        <v>8.0000000000000002E-3</v>
      </c>
      <c r="N1473" s="127" t="s">
        <v>44</v>
      </c>
      <c r="O1473" s="154">
        <v>44469</v>
      </c>
      <c r="P1473" s="152">
        <v>8.9499703444999995E-3</v>
      </c>
      <c r="Q1473" s="152">
        <v>2.7355294787000002E-3</v>
      </c>
      <c r="R1473" s="152">
        <v>-7.8335110225000004E-2</v>
      </c>
      <c r="S1473" s="152">
        <v>-6.3361788520999995E-2</v>
      </c>
      <c r="T1473" s="152">
        <v>-0.13756913227000001</v>
      </c>
      <c r="U1473" s="152">
        <v>0.84763284002999995</v>
      </c>
      <c r="V1473" s="152">
        <v>6.7057347781000004E-2</v>
      </c>
      <c r="W1473" s="152">
        <v>-0.68340838139000004</v>
      </c>
      <c r="X1473" s="152">
        <v>-0.25153281149000001</v>
      </c>
      <c r="Y1473" s="152">
        <v>-0.32799470913000001</v>
      </c>
      <c r="Z1473" s="152">
        <v>6.6677048941999995E-2</v>
      </c>
      <c r="AA1473" s="152">
        <v>6.4964998938000007E-2</v>
      </c>
      <c r="AB1473" s="175">
        <v>-2.5868455721000001</v>
      </c>
      <c r="AC1473" s="174">
        <v>-2.1754093107000001</v>
      </c>
      <c r="AD1473" s="152">
        <v>-9.4648038438000001E-2</v>
      </c>
      <c r="AE1473" s="152">
        <v>-0.15982945016</v>
      </c>
      <c r="AF1473" s="178">
        <v>83.603639180000002</v>
      </c>
      <c r="AG1473" s="177">
        <v>208654.86932</v>
      </c>
      <c r="AH1473" s="177">
        <v>0</v>
      </c>
      <c r="AI1473" s="127" t="s">
        <v>44</v>
      </c>
      <c r="AJ1473" s="127" t="s">
        <v>44</v>
      </c>
      <c r="AK1473" s="127" t="s">
        <v>44</v>
      </c>
    </row>
    <row r="1474" spans="1:37" ht="14.65" customHeight="1" x14ac:dyDescent="0.25">
      <c r="A1474" s="39"/>
      <c r="B1474" s="128">
        <v>49995610000161</v>
      </c>
      <c r="C1474" s="124" t="s">
        <v>9317</v>
      </c>
      <c r="D1474" s="121"/>
      <c r="E1474" s="125" t="s">
        <v>9191</v>
      </c>
      <c r="F1474" s="125" t="s">
        <v>160</v>
      </c>
      <c r="G1474" s="125" t="s">
        <v>3328</v>
      </c>
      <c r="H1474" s="126">
        <v>100</v>
      </c>
      <c r="I1474" s="126">
        <v>100</v>
      </c>
      <c r="J1474" s="126">
        <v>100</v>
      </c>
      <c r="K1474" s="125" t="s">
        <v>211</v>
      </c>
      <c r="L1474" s="125" t="s">
        <v>211</v>
      </c>
      <c r="M1474" s="152">
        <v>2.5000000000000001E-3</v>
      </c>
      <c r="N1474" s="127" t="s">
        <v>44</v>
      </c>
      <c r="O1474" s="154">
        <v>45013</v>
      </c>
      <c r="P1474" s="152">
        <v>1.0475230543000001E-2</v>
      </c>
      <c r="Q1474" s="152">
        <v>4.0639356529999997E-2</v>
      </c>
      <c r="R1474" s="152">
        <v>0.11574962867999999</v>
      </c>
      <c r="S1474" s="152">
        <v>0.25928381604</v>
      </c>
      <c r="T1474" s="152" t="s">
        <v>44</v>
      </c>
      <c r="U1474" s="152">
        <v>0.99208702081</v>
      </c>
      <c r="V1474" s="152">
        <v>0.99621206263000006</v>
      </c>
      <c r="W1474" s="152">
        <v>1.0098187920999999</v>
      </c>
      <c r="X1474" s="152">
        <v>1.0293015513000001</v>
      </c>
      <c r="Y1474" s="152" t="s">
        <v>44</v>
      </c>
      <c r="Z1474" s="152">
        <v>8.5305974224999994E-4</v>
      </c>
      <c r="AA1474" s="152">
        <v>1.9587376174999998E-3</v>
      </c>
      <c r="AB1474" s="175">
        <v>1.7600770944999999</v>
      </c>
      <c r="AC1474" s="174">
        <v>2.4658307442999998</v>
      </c>
      <c r="AD1474" s="152">
        <v>0</v>
      </c>
      <c r="AE1474" s="152">
        <v>0</v>
      </c>
      <c r="AF1474" s="178">
        <v>1.2768084</v>
      </c>
      <c r="AG1474" s="177">
        <v>552577.00783000002</v>
      </c>
      <c r="AH1474" s="177">
        <v>-149929.15794999999</v>
      </c>
      <c r="AI1474" s="127">
        <v>0</v>
      </c>
      <c r="AJ1474" s="127">
        <v>0.77830486221000006</v>
      </c>
      <c r="AK1474" s="127">
        <v>0</v>
      </c>
    </row>
    <row r="1475" spans="1:37" ht="14.65" customHeight="1" x14ac:dyDescent="0.25">
      <c r="A1475" s="39"/>
      <c r="B1475" s="128">
        <v>27826059000190</v>
      </c>
      <c r="C1475" s="124" t="s">
        <v>9318</v>
      </c>
      <c r="D1475" s="121" t="s">
        <v>3310</v>
      </c>
      <c r="E1475" s="125" t="s">
        <v>9191</v>
      </c>
      <c r="F1475" s="125" t="s">
        <v>160</v>
      </c>
      <c r="G1475" s="125" t="s">
        <v>3328</v>
      </c>
      <c r="H1475" s="126">
        <v>500</v>
      </c>
      <c r="I1475" s="126">
        <v>100</v>
      </c>
      <c r="J1475" s="126">
        <v>500</v>
      </c>
      <c r="K1475" s="125" t="s">
        <v>7720</v>
      </c>
      <c r="L1475" s="125" t="s">
        <v>216</v>
      </c>
      <c r="M1475" s="152">
        <v>6.0000000000000001E-3</v>
      </c>
      <c r="N1475" s="127" t="s">
        <v>8201</v>
      </c>
      <c r="O1475" s="154">
        <v>43039</v>
      </c>
      <c r="P1475" s="152">
        <v>1.26177279E-2</v>
      </c>
      <c r="Q1475" s="152">
        <v>4.8798813720999999E-2</v>
      </c>
      <c r="R1475" s="152">
        <v>0.12461125833</v>
      </c>
      <c r="S1475" s="152">
        <v>0.28535598741000001</v>
      </c>
      <c r="T1475" s="152">
        <v>0.42220343970000002</v>
      </c>
      <c r="U1475" s="152">
        <v>1.1949984327000001</v>
      </c>
      <c r="V1475" s="152">
        <v>1.1962287550999999</v>
      </c>
      <c r="W1475" s="152">
        <v>1.0871291060999999</v>
      </c>
      <c r="X1475" s="152">
        <v>1.1328025211999999</v>
      </c>
      <c r="Y1475" s="152">
        <v>1.0066247573</v>
      </c>
      <c r="Z1475" s="152">
        <v>9.3400595349000005E-3</v>
      </c>
      <c r="AA1475" s="152">
        <v>1.3239430675999999E-2</v>
      </c>
      <c r="AB1475" s="175">
        <v>0.97026902958000005</v>
      </c>
      <c r="AC1475" s="174">
        <v>-2.8860435104999999E-2</v>
      </c>
      <c r="AD1475" s="152">
        <v>-7.2965118817999997E-3</v>
      </c>
      <c r="AE1475" s="152">
        <v>-6.8793619247000004E-2</v>
      </c>
      <c r="AF1475" s="178">
        <v>1.7876531200000001</v>
      </c>
      <c r="AG1475" s="177">
        <v>171042.71166</v>
      </c>
      <c r="AH1475" s="177">
        <v>2359.1362700999998</v>
      </c>
      <c r="AI1475" s="127">
        <v>0.36760640110999998</v>
      </c>
      <c r="AJ1475" s="127">
        <v>0.37976463101000002</v>
      </c>
      <c r="AK1475" s="127">
        <v>0</v>
      </c>
    </row>
    <row r="1476" spans="1:37" ht="14.65" customHeight="1" x14ac:dyDescent="0.25">
      <c r="A1476" s="39"/>
      <c r="B1476" s="128">
        <v>58897741000105</v>
      </c>
      <c r="C1476" s="124" t="s">
        <v>9319</v>
      </c>
      <c r="D1476" s="121"/>
      <c r="E1476" s="125" t="s">
        <v>9191</v>
      </c>
      <c r="F1476" s="125" t="s">
        <v>160</v>
      </c>
      <c r="G1476" s="125" t="s">
        <v>3328</v>
      </c>
      <c r="H1476" s="126">
        <v>100</v>
      </c>
      <c r="I1476" s="126">
        <v>100</v>
      </c>
      <c r="J1476" s="126">
        <v>100</v>
      </c>
      <c r="K1476" s="125" t="s">
        <v>211</v>
      </c>
      <c r="L1476" s="125" t="s">
        <v>211</v>
      </c>
      <c r="M1476" s="152">
        <v>2.5000000000000001E-3</v>
      </c>
      <c r="N1476" s="127" t="s">
        <v>44</v>
      </c>
      <c r="O1476" s="154">
        <v>45678</v>
      </c>
      <c r="P1476" s="152">
        <v>1.0431141588999999E-2</v>
      </c>
      <c r="Q1476" s="152" t="s">
        <v>44</v>
      </c>
      <c r="R1476" s="152" t="s">
        <v>44</v>
      </c>
      <c r="S1476" s="152" t="s">
        <v>44</v>
      </c>
      <c r="T1476" s="152" t="s">
        <v>44</v>
      </c>
      <c r="U1476" s="152">
        <v>0.98791144880000004</v>
      </c>
      <c r="V1476" s="152" t="s">
        <v>44</v>
      </c>
      <c r="W1476" s="152" t="s">
        <v>44</v>
      </c>
      <c r="X1476" s="152" t="s">
        <v>44</v>
      </c>
      <c r="Y1476" s="152" t="s">
        <v>44</v>
      </c>
      <c r="Z1476" s="152" t="s">
        <v>44</v>
      </c>
      <c r="AA1476" s="152">
        <v>1.3004044849999998E-3</v>
      </c>
      <c r="AB1476" s="175" t="s">
        <v>44</v>
      </c>
      <c r="AC1476" s="174">
        <v>-1.2457740844</v>
      </c>
      <c r="AD1476" s="152">
        <v>0</v>
      </c>
      <c r="AE1476" s="152">
        <v>0</v>
      </c>
      <c r="AF1476" s="178">
        <v>1.0337487599999999</v>
      </c>
      <c r="AG1476" s="177">
        <v>60166.235370000002</v>
      </c>
      <c r="AH1476" s="177">
        <v>59299.843809999998</v>
      </c>
      <c r="AI1476" s="127">
        <v>9.1145783213999992E-2</v>
      </c>
      <c r="AJ1476" s="127">
        <v>0.63961447118000003</v>
      </c>
      <c r="AK1476" s="127">
        <v>0</v>
      </c>
    </row>
    <row r="1477" spans="1:37" ht="14.65" customHeight="1" x14ac:dyDescent="0.25">
      <c r="A1477" s="39"/>
      <c r="B1477" s="128">
        <v>8815386000100</v>
      </c>
      <c r="C1477" s="124" t="s">
        <v>9320</v>
      </c>
      <c r="D1477" s="121" t="s">
        <v>3310</v>
      </c>
      <c r="E1477" s="125" t="s">
        <v>9191</v>
      </c>
      <c r="F1477" s="125" t="s">
        <v>112</v>
      </c>
      <c r="G1477" s="125" t="s">
        <v>113</v>
      </c>
      <c r="H1477" s="126">
        <v>100</v>
      </c>
      <c r="I1477" s="126">
        <v>100</v>
      </c>
      <c r="J1477" s="126">
        <v>100</v>
      </c>
      <c r="K1477" s="125" t="s">
        <v>210</v>
      </c>
      <c r="L1477" s="125" t="s">
        <v>3314</v>
      </c>
      <c r="M1477" s="152">
        <v>0.01</v>
      </c>
      <c r="N1477" s="127" t="s">
        <v>8517</v>
      </c>
      <c r="O1477" s="154">
        <v>39304</v>
      </c>
      <c r="P1477" s="152">
        <v>8.2474847181000011E-2</v>
      </c>
      <c r="Q1477" s="152">
        <v>0.15180172611000001</v>
      </c>
      <c r="R1477" s="152">
        <v>3.0100449636000001E-2</v>
      </c>
      <c r="S1477" s="152">
        <v>0.24008162767999999</v>
      </c>
      <c r="T1477" s="152">
        <v>0.11501632386000001</v>
      </c>
      <c r="U1477" s="152">
        <v>7.8110190598999996</v>
      </c>
      <c r="V1477" s="152">
        <v>3.7211886110000001</v>
      </c>
      <c r="W1477" s="152">
        <v>0.26260127171000003</v>
      </c>
      <c r="X1477" s="152">
        <v>0.95307295147999993</v>
      </c>
      <c r="Y1477" s="152">
        <v>0.27422391251</v>
      </c>
      <c r="Z1477" s="152">
        <v>0.16763824574</v>
      </c>
      <c r="AA1477" s="152">
        <v>0.19737757387999999</v>
      </c>
      <c r="AB1477" s="175">
        <v>-0.37632037562999998</v>
      </c>
      <c r="AC1477" s="174">
        <v>-0.11709732257</v>
      </c>
      <c r="AD1477" s="152">
        <v>-0.19427221738</v>
      </c>
      <c r="AE1477" s="152">
        <v>-0.43454057018999998</v>
      </c>
      <c r="AF1477" s="178">
        <v>2.4408320699999999</v>
      </c>
      <c r="AG1477" s="177">
        <v>11460.37011</v>
      </c>
      <c r="AH1477" s="177">
        <v>-2837.36051</v>
      </c>
      <c r="AI1477" s="127">
        <v>1.0266280644E-3</v>
      </c>
      <c r="AJ1477" s="127">
        <v>0</v>
      </c>
      <c r="AK1477" s="127">
        <v>6.7195259253999995E-2</v>
      </c>
    </row>
    <row r="1478" spans="1:37" ht="14.65" customHeight="1" x14ac:dyDescent="0.25">
      <c r="A1478" s="39"/>
      <c r="B1478" s="128">
        <v>26089666000151</v>
      </c>
      <c r="C1478" s="124" t="s">
        <v>9321</v>
      </c>
      <c r="D1478" s="121" t="s">
        <v>3310</v>
      </c>
      <c r="E1478" s="125" t="s">
        <v>9191</v>
      </c>
      <c r="F1478" s="125" t="s">
        <v>160</v>
      </c>
      <c r="G1478" s="125" t="s">
        <v>3305</v>
      </c>
      <c r="H1478" s="126">
        <v>100</v>
      </c>
      <c r="I1478" s="126">
        <v>100</v>
      </c>
      <c r="J1478" s="126">
        <v>100</v>
      </c>
      <c r="K1478" s="125" t="s">
        <v>210</v>
      </c>
      <c r="L1478" s="125" t="s">
        <v>3314</v>
      </c>
      <c r="M1478" s="152">
        <v>3.8E-3</v>
      </c>
      <c r="N1478" s="127" t="s">
        <v>44</v>
      </c>
      <c r="O1478" s="154">
        <v>42681</v>
      </c>
      <c r="P1478" s="152">
        <v>1.2946733585000002E-2</v>
      </c>
      <c r="Q1478" s="152">
        <v>4.8819036686999995E-2</v>
      </c>
      <c r="R1478" s="152">
        <v>0.10975268548</v>
      </c>
      <c r="S1478" s="152">
        <v>0.30589931808999998</v>
      </c>
      <c r="T1478" s="152">
        <v>0.40364096760000001</v>
      </c>
      <c r="U1478" s="152">
        <v>1.2261578681</v>
      </c>
      <c r="V1478" s="152">
        <v>1.1967244904000001</v>
      </c>
      <c r="W1478" s="152">
        <v>0.95750047360000001</v>
      </c>
      <c r="X1478" s="152">
        <v>1.2143551706</v>
      </c>
      <c r="Y1478" s="152">
        <v>0.96236778971000003</v>
      </c>
      <c r="Z1478" s="152">
        <v>1.448381688E-2</v>
      </c>
      <c r="AA1478" s="152">
        <v>1.8428619606999999E-2</v>
      </c>
      <c r="AB1478" s="175">
        <v>-0.29692220562999999</v>
      </c>
      <c r="AC1478" s="174">
        <v>0.26813836792000001</v>
      </c>
      <c r="AD1478" s="152">
        <v>-7.0442984870000003E-3</v>
      </c>
      <c r="AE1478" s="152">
        <v>-3.3613006548999999E-2</v>
      </c>
      <c r="AF1478" s="178">
        <v>2.0692172800000002</v>
      </c>
      <c r="AG1478" s="177">
        <v>116507.57289</v>
      </c>
      <c r="AH1478" s="177">
        <v>-30795.426630000002</v>
      </c>
      <c r="AI1478" s="127">
        <v>0.87681583979</v>
      </c>
      <c r="AJ1478" s="127">
        <v>1.9372510122999998E-2</v>
      </c>
      <c r="AK1478" s="127">
        <v>0</v>
      </c>
    </row>
    <row r="1479" spans="1:37" ht="14.65" customHeight="1" x14ac:dyDescent="0.25">
      <c r="A1479" s="39"/>
      <c r="B1479" s="128">
        <v>51811576000170</v>
      </c>
      <c r="C1479" s="124" t="s">
        <v>9322</v>
      </c>
      <c r="D1479" s="121"/>
      <c r="E1479" s="125" t="s">
        <v>9191</v>
      </c>
      <c r="F1479" s="125" t="s">
        <v>160</v>
      </c>
      <c r="G1479" s="125" t="s">
        <v>6163</v>
      </c>
      <c r="H1479" s="126" t="s">
        <v>44</v>
      </c>
      <c r="I1479" s="126" t="s">
        <v>44</v>
      </c>
      <c r="J1479" s="126" t="s">
        <v>44</v>
      </c>
      <c r="K1479" s="125" t="s">
        <v>211</v>
      </c>
      <c r="L1479" s="125" t="s">
        <v>211</v>
      </c>
      <c r="M1479" s="152">
        <v>2.5000000000000001E-3</v>
      </c>
      <c r="N1479" s="127" t="s">
        <v>44</v>
      </c>
      <c r="O1479" s="154">
        <v>45358</v>
      </c>
      <c r="P1479" s="152">
        <v>1.0398817146999998E-2</v>
      </c>
      <c r="Q1479" s="152">
        <v>4.0396670080000002E-2</v>
      </c>
      <c r="R1479" s="152">
        <v>0.11419359682999999</v>
      </c>
      <c r="S1479" s="152" t="s">
        <v>44</v>
      </c>
      <c r="T1479" s="152" t="s">
        <v>44</v>
      </c>
      <c r="U1479" s="152">
        <v>0.98485006897000005</v>
      </c>
      <c r="V1479" s="152">
        <v>0.99026297313</v>
      </c>
      <c r="W1479" s="152">
        <v>0.99624371439000003</v>
      </c>
      <c r="X1479" s="152" t="s">
        <v>44</v>
      </c>
      <c r="Y1479" s="152" t="s">
        <v>44</v>
      </c>
      <c r="Z1479" s="152">
        <v>9.8822500422999994E-4</v>
      </c>
      <c r="AA1479" s="152">
        <v>9.4018903311999993E-4</v>
      </c>
      <c r="AB1479" s="175">
        <v>-0.53816653221999999</v>
      </c>
      <c r="AC1479" s="174">
        <v>-0.73147425362999996</v>
      </c>
      <c r="AD1479" s="152">
        <v>0</v>
      </c>
      <c r="AE1479" s="152">
        <v>0</v>
      </c>
      <c r="AF1479" s="178">
        <v>1.13085039</v>
      </c>
      <c r="AG1479" s="177">
        <v>108551.17048</v>
      </c>
      <c r="AH1479" s="177">
        <v>25672.212940000001</v>
      </c>
      <c r="AI1479" s="127">
        <v>0</v>
      </c>
      <c r="AJ1479" s="127">
        <v>0.42961050594</v>
      </c>
      <c r="AK1479" s="127">
        <v>0</v>
      </c>
    </row>
    <row r="1480" spans="1:37" ht="14.65" customHeight="1" x14ac:dyDescent="0.25">
      <c r="A1480" s="39"/>
      <c r="B1480" s="128">
        <v>45823709000125</v>
      </c>
      <c r="C1480" s="124" t="s">
        <v>9323</v>
      </c>
      <c r="D1480" s="121"/>
      <c r="E1480" s="125" t="s">
        <v>9324</v>
      </c>
      <c r="F1480" s="125" t="s">
        <v>112</v>
      </c>
      <c r="G1480" s="125" t="s">
        <v>113</v>
      </c>
      <c r="H1480" s="126">
        <v>500</v>
      </c>
      <c r="I1480" s="126">
        <v>250</v>
      </c>
      <c r="J1480" s="126">
        <v>250</v>
      </c>
      <c r="K1480" s="125" t="s">
        <v>219</v>
      </c>
      <c r="L1480" s="125" t="s">
        <v>3251</v>
      </c>
      <c r="M1480" s="152">
        <v>0.01</v>
      </c>
      <c r="N1480" s="127" t="s">
        <v>44</v>
      </c>
      <c r="O1480" s="154">
        <v>44907</v>
      </c>
      <c r="P1480" s="152">
        <v>4.4066377598999999E-2</v>
      </c>
      <c r="Q1480" s="152">
        <v>-0.15763117786</v>
      </c>
      <c r="R1480" s="152">
        <v>0.21812727605999999</v>
      </c>
      <c r="S1480" s="152">
        <v>0.63656007715999996</v>
      </c>
      <c r="T1480" s="152" t="s">
        <v>44</v>
      </c>
      <c r="U1480" s="152">
        <v>4.1734338055000002</v>
      </c>
      <c r="V1480" s="152">
        <v>-3.8640887613000001</v>
      </c>
      <c r="W1480" s="152">
        <v>1.9029782205999999</v>
      </c>
      <c r="X1480" s="152">
        <v>2.5270079906</v>
      </c>
      <c r="Y1480" s="152" t="s">
        <v>44</v>
      </c>
      <c r="Z1480" s="152">
        <v>0.28722200389000002</v>
      </c>
      <c r="AA1480" s="152">
        <v>0.25303467060000001</v>
      </c>
      <c r="AB1480" s="175">
        <v>0.48420117793</v>
      </c>
      <c r="AC1480" s="174">
        <v>0.49187956545</v>
      </c>
      <c r="AD1480" s="152">
        <v>-0.29205811994000003</v>
      </c>
      <c r="AE1480" s="152">
        <v>-0.29205811994000003</v>
      </c>
      <c r="AF1480" s="178">
        <v>160.8444466</v>
      </c>
      <c r="AG1480" s="177">
        <v>13892.04456</v>
      </c>
      <c r="AH1480" s="177">
        <v>2584.9543800000001</v>
      </c>
      <c r="AI1480" s="127">
        <v>0</v>
      </c>
      <c r="AJ1480" s="127">
        <v>0</v>
      </c>
      <c r="AK1480" s="127">
        <v>0</v>
      </c>
    </row>
    <row r="1481" spans="1:37" ht="14.65" customHeight="1" x14ac:dyDescent="0.25">
      <c r="A1481" s="39"/>
      <c r="B1481" s="128">
        <v>35939779000190</v>
      </c>
      <c r="C1481" s="124" t="s">
        <v>9325</v>
      </c>
      <c r="D1481" s="121"/>
      <c r="E1481" s="125" t="s">
        <v>9326</v>
      </c>
      <c r="F1481" s="125" t="s">
        <v>112</v>
      </c>
      <c r="G1481" s="125" t="s">
        <v>4570</v>
      </c>
      <c r="H1481" s="126">
        <v>20000</v>
      </c>
      <c r="I1481" s="126">
        <v>5000</v>
      </c>
      <c r="J1481" s="126">
        <v>0</v>
      </c>
      <c r="K1481" s="125" t="s">
        <v>3251</v>
      </c>
      <c r="L1481" s="125" t="s">
        <v>7742</v>
      </c>
      <c r="M1481" s="152">
        <v>1.4999999999999999E-2</v>
      </c>
      <c r="N1481" s="127" t="s">
        <v>44</v>
      </c>
      <c r="O1481" s="154">
        <v>43971</v>
      </c>
      <c r="P1481" s="152">
        <v>2.333121065E-2</v>
      </c>
      <c r="Q1481" s="152">
        <v>2.4419535781E-2</v>
      </c>
      <c r="R1481" s="152">
        <v>0.17085013078</v>
      </c>
      <c r="S1481" s="152">
        <v>0.55307934150999993</v>
      </c>
      <c r="T1481" s="152">
        <v>0.64402125498000007</v>
      </c>
      <c r="U1481" s="152">
        <v>2.2096498181999999</v>
      </c>
      <c r="V1481" s="152">
        <v>0.59860780746000009</v>
      </c>
      <c r="W1481" s="152">
        <v>1.4905246319000001</v>
      </c>
      <c r="X1481" s="152">
        <v>2.1956072420999999</v>
      </c>
      <c r="Y1481" s="152">
        <v>1.5354866365000002</v>
      </c>
      <c r="Z1481" s="152">
        <v>0.15621770195000001</v>
      </c>
      <c r="AA1481" s="152">
        <v>0.19164407556000002</v>
      </c>
      <c r="AB1481" s="175">
        <v>0.40691224468999998</v>
      </c>
      <c r="AC1481" s="174">
        <v>0.34846651182999999</v>
      </c>
      <c r="AD1481" s="152">
        <v>-0.16425892636</v>
      </c>
      <c r="AE1481" s="152">
        <v>-0.35912722684999998</v>
      </c>
      <c r="AF1481" s="178">
        <v>194.66227092</v>
      </c>
      <c r="AG1481" s="177">
        <v>13580.46725</v>
      </c>
      <c r="AH1481" s="177">
        <v>-8499.0679500000006</v>
      </c>
      <c r="AI1481" s="127">
        <v>0</v>
      </c>
      <c r="AJ1481" s="127">
        <v>0</v>
      </c>
      <c r="AK1481" s="127">
        <v>0.68949449014999997</v>
      </c>
    </row>
    <row r="1482" spans="1:37" ht="14.65" customHeight="1" x14ac:dyDescent="0.25">
      <c r="A1482" s="39"/>
      <c r="B1482" s="128">
        <v>35939847000110</v>
      </c>
      <c r="C1482" s="124" t="s">
        <v>9327</v>
      </c>
      <c r="D1482" s="121" t="s">
        <v>3310</v>
      </c>
      <c r="E1482" s="125" t="s">
        <v>9326</v>
      </c>
      <c r="F1482" s="125" t="s">
        <v>112</v>
      </c>
      <c r="G1482" s="125" t="s">
        <v>113</v>
      </c>
      <c r="H1482" s="126">
        <v>20000</v>
      </c>
      <c r="I1482" s="126">
        <v>5000</v>
      </c>
      <c r="J1482" s="126">
        <v>0</v>
      </c>
      <c r="K1482" s="125" t="s">
        <v>7743</v>
      </c>
      <c r="L1482" s="125" t="s">
        <v>7720</v>
      </c>
      <c r="M1482" s="152">
        <v>1.4999999999999999E-2</v>
      </c>
      <c r="N1482" s="127" t="s">
        <v>44</v>
      </c>
      <c r="O1482" s="154">
        <v>43917</v>
      </c>
      <c r="P1482" s="152">
        <v>1.5101554481999999E-2</v>
      </c>
      <c r="Q1482" s="152">
        <v>-8.0145151628000011E-2</v>
      </c>
      <c r="R1482" s="152">
        <v>0.21986031541999998</v>
      </c>
      <c r="S1482" s="152">
        <v>0.61642351090000003</v>
      </c>
      <c r="T1482" s="152">
        <v>0.62692489246000005</v>
      </c>
      <c r="U1482" s="152">
        <v>1.4302364166000001</v>
      </c>
      <c r="V1482" s="152">
        <v>-1.9646365895</v>
      </c>
      <c r="W1482" s="152">
        <v>1.9180975409999999</v>
      </c>
      <c r="X1482" s="152">
        <v>2.4470701094000002</v>
      </c>
      <c r="Y1482" s="152">
        <v>1.4947251926999998</v>
      </c>
      <c r="Z1482" s="152">
        <v>0.16579050648999999</v>
      </c>
      <c r="AA1482" s="152">
        <v>0.21295930059000001</v>
      </c>
      <c r="AB1482" s="175">
        <v>0.66307546593</v>
      </c>
      <c r="AC1482" s="174">
        <v>0.39885518348999999</v>
      </c>
      <c r="AD1482" s="152">
        <v>-0.16344610776999999</v>
      </c>
      <c r="AE1482" s="152">
        <v>-0.42444979394999999</v>
      </c>
      <c r="AF1482" s="178">
        <v>209.98528285</v>
      </c>
      <c r="AG1482" s="177">
        <v>73369.108519999994</v>
      </c>
      <c r="AH1482" s="177">
        <v>-7850.2614599999997</v>
      </c>
      <c r="AI1482" s="127">
        <v>0</v>
      </c>
      <c r="AJ1482" s="127">
        <v>0</v>
      </c>
      <c r="AK1482" s="127">
        <v>0.20007118080000003</v>
      </c>
    </row>
    <row r="1483" spans="1:37" ht="14.65" customHeight="1" x14ac:dyDescent="0.25">
      <c r="A1483" s="39"/>
      <c r="B1483" s="128">
        <v>29544764000120</v>
      </c>
      <c r="C1483" s="124" t="s">
        <v>9328</v>
      </c>
      <c r="D1483" s="121" t="s">
        <v>3274</v>
      </c>
      <c r="E1483" s="125" t="s">
        <v>9326</v>
      </c>
      <c r="F1483" s="125" t="s">
        <v>112</v>
      </c>
      <c r="G1483" s="125" t="s">
        <v>113</v>
      </c>
      <c r="H1483" s="126">
        <v>20000</v>
      </c>
      <c r="I1483" s="126">
        <v>5000</v>
      </c>
      <c r="J1483" s="126">
        <v>0</v>
      </c>
      <c r="K1483" s="125" t="s">
        <v>210</v>
      </c>
      <c r="L1483" s="125" t="s">
        <v>3314</v>
      </c>
      <c r="M1483" s="152">
        <v>0.02</v>
      </c>
      <c r="N1483" s="127" t="s">
        <v>44</v>
      </c>
      <c r="O1483" s="154">
        <v>33057</v>
      </c>
      <c r="P1483" s="152">
        <v>8.3526173094999989E-2</v>
      </c>
      <c r="Q1483" s="152">
        <v>0.12285821338</v>
      </c>
      <c r="R1483" s="152">
        <v>0.16838665047999998</v>
      </c>
      <c r="S1483" s="152">
        <v>0.46895075339000003</v>
      </c>
      <c r="T1483" s="152">
        <v>0.44601021535999996</v>
      </c>
      <c r="U1483" s="152">
        <v>7.9105879229000005</v>
      </c>
      <c r="V1483" s="152">
        <v>3.0116823842000002</v>
      </c>
      <c r="W1483" s="152">
        <v>1.4690328247</v>
      </c>
      <c r="X1483" s="152">
        <v>1.8616346572</v>
      </c>
      <c r="Y1483" s="152">
        <v>1.0633852844</v>
      </c>
      <c r="Z1483" s="152">
        <v>0.1364299424</v>
      </c>
      <c r="AA1483" s="152">
        <v>0.15681059675</v>
      </c>
      <c r="AB1483" s="175">
        <v>0.42695395128000002</v>
      </c>
      <c r="AC1483" s="174">
        <v>0.38150545884999998</v>
      </c>
      <c r="AD1483" s="152">
        <v>-8.6109190408000011E-2</v>
      </c>
      <c r="AE1483" s="152">
        <v>-0.58171518693000002</v>
      </c>
      <c r="AF1483" s="178">
        <v>92.898348200000001</v>
      </c>
      <c r="AG1483" s="177">
        <v>442322.47295000002</v>
      </c>
      <c r="AH1483" s="177">
        <v>-21148.705160000001</v>
      </c>
      <c r="AI1483" s="127">
        <v>0</v>
      </c>
      <c r="AJ1483" s="127">
        <v>0</v>
      </c>
      <c r="AK1483" s="127">
        <v>0.31698128937999998</v>
      </c>
    </row>
    <row r="1484" spans="1:37" ht="14.65" customHeight="1" x14ac:dyDescent="0.25">
      <c r="A1484" s="39"/>
      <c r="B1484" s="128">
        <v>12082452000149</v>
      </c>
      <c r="C1484" s="124" t="s">
        <v>9329</v>
      </c>
      <c r="D1484" s="121" t="s">
        <v>3267</v>
      </c>
      <c r="E1484" s="125" t="s">
        <v>9326</v>
      </c>
      <c r="F1484" s="125" t="s">
        <v>112</v>
      </c>
      <c r="G1484" s="125" t="s">
        <v>113</v>
      </c>
      <c r="H1484" s="126">
        <v>1000</v>
      </c>
      <c r="I1484" s="126">
        <v>0</v>
      </c>
      <c r="J1484" s="126">
        <v>0</v>
      </c>
      <c r="K1484" s="125" t="s">
        <v>210</v>
      </c>
      <c r="L1484" s="125" t="s">
        <v>3314</v>
      </c>
      <c r="M1484" s="152">
        <v>0.02</v>
      </c>
      <c r="N1484" s="127" t="s">
        <v>44</v>
      </c>
      <c r="O1484" s="154">
        <v>40375</v>
      </c>
      <c r="P1484" s="152">
        <v>8.1190898565000003E-2</v>
      </c>
      <c r="Q1484" s="152">
        <v>0.12152477387999999</v>
      </c>
      <c r="R1484" s="152">
        <v>0.16545012875000001</v>
      </c>
      <c r="S1484" s="152">
        <v>0.46093903046999996</v>
      </c>
      <c r="T1484" s="152">
        <v>0.43556724201999997</v>
      </c>
      <c r="U1484" s="152">
        <v>7.6894189909000001</v>
      </c>
      <c r="V1484" s="152">
        <v>2.9789951413</v>
      </c>
      <c r="W1484" s="152">
        <v>1.4434141263999998</v>
      </c>
      <c r="X1484" s="152">
        <v>1.8298298227999998</v>
      </c>
      <c r="Y1484" s="152">
        <v>1.0384869664</v>
      </c>
      <c r="Z1484" s="152">
        <v>0.13324680362999999</v>
      </c>
      <c r="AA1484" s="152">
        <v>0.14052276754999998</v>
      </c>
      <c r="AB1484" s="175">
        <v>0.41376043710999999</v>
      </c>
      <c r="AC1484" s="174">
        <v>0.20912828523999999</v>
      </c>
      <c r="AD1484" s="152">
        <v>-8.1489946685000009E-2</v>
      </c>
      <c r="AE1484" s="152">
        <v>-0.33877921129999999</v>
      </c>
      <c r="AF1484" s="178">
        <v>5.0763790499999999</v>
      </c>
      <c r="AG1484" s="177">
        <v>470615.15210000001</v>
      </c>
      <c r="AH1484" s="177">
        <v>-56475.965770000003</v>
      </c>
      <c r="AI1484" s="127">
        <v>0</v>
      </c>
      <c r="AJ1484" s="127">
        <v>0</v>
      </c>
      <c r="AK1484" s="127">
        <v>0.16747676105000001</v>
      </c>
    </row>
    <row r="1485" spans="1:37" ht="14.65" customHeight="1" x14ac:dyDescent="0.25">
      <c r="A1485" s="39"/>
      <c r="B1485" s="128">
        <v>39413178000108</v>
      </c>
      <c r="C1485" s="124" t="s">
        <v>9330</v>
      </c>
      <c r="D1485" s="121"/>
      <c r="E1485" s="125" t="s">
        <v>2778</v>
      </c>
      <c r="F1485" s="125" t="s">
        <v>112</v>
      </c>
      <c r="G1485" s="125" t="s">
        <v>113</v>
      </c>
      <c r="H1485" s="126">
        <v>1000</v>
      </c>
      <c r="I1485" s="126">
        <v>1000</v>
      </c>
      <c r="J1485" s="126">
        <v>1000</v>
      </c>
      <c r="K1485" s="125" t="s">
        <v>210</v>
      </c>
      <c r="L1485" s="125" t="s">
        <v>3314</v>
      </c>
      <c r="M1485" s="152">
        <v>3.7000000000000002E-3</v>
      </c>
      <c r="N1485" s="127" t="s">
        <v>44</v>
      </c>
      <c r="O1485" s="154">
        <v>44165</v>
      </c>
      <c r="P1485" s="152">
        <v>5.6763907383000002E-2</v>
      </c>
      <c r="Q1485" s="152">
        <v>0.11098544437999999</v>
      </c>
      <c r="R1485" s="152">
        <v>0.13185576225000001</v>
      </c>
      <c r="S1485" s="152">
        <v>0.30584001665999999</v>
      </c>
      <c r="T1485" s="152">
        <v>0.36107302646</v>
      </c>
      <c r="U1485" s="152">
        <v>5.3759901065999998</v>
      </c>
      <c r="V1485" s="152">
        <v>2.7206394962</v>
      </c>
      <c r="W1485" s="152">
        <v>1.1503313495</v>
      </c>
      <c r="X1485" s="152">
        <v>1.2141197564999999</v>
      </c>
      <c r="Y1485" s="152">
        <v>0.86087656679000002</v>
      </c>
      <c r="Z1485" s="152">
        <v>8.1842625877999994E-2</v>
      </c>
      <c r="AA1485" s="152">
        <v>8.6874828673999996E-2</v>
      </c>
      <c r="AB1485" s="175">
        <v>0.23126492739000001</v>
      </c>
      <c r="AC1485" s="174">
        <v>-0.27427976772000001</v>
      </c>
      <c r="AD1485" s="152">
        <v>-3.7894442259000002E-2</v>
      </c>
      <c r="AE1485" s="152">
        <v>-0.13954555677</v>
      </c>
      <c r="AF1485" s="178">
        <v>13.567572</v>
      </c>
      <c r="AG1485" s="177">
        <v>26927.896669999998</v>
      </c>
      <c r="AH1485" s="177">
        <v>-6502.9125299999996</v>
      </c>
      <c r="AI1485" s="127">
        <v>0</v>
      </c>
      <c r="AJ1485" s="127">
        <v>0</v>
      </c>
      <c r="AK1485" s="127">
        <v>0.35739303202</v>
      </c>
    </row>
    <row r="1486" spans="1:37" ht="14.65" customHeight="1" x14ac:dyDescent="0.25">
      <c r="A1486" s="39"/>
      <c r="B1486" s="128">
        <v>12565182000127</v>
      </c>
      <c r="C1486" s="124" t="s">
        <v>9331</v>
      </c>
      <c r="D1486" s="121"/>
      <c r="E1486" s="125" t="s">
        <v>9326</v>
      </c>
      <c r="F1486" s="125" t="s">
        <v>112</v>
      </c>
      <c r="G1486" s="125" t="s">
        <v>113</v>
      </c>
      <c r="H1486" s="126">
        <v>20000</v>
      </c>
      <c r="I1486" s="126">
        <v>5000</v>
      </c>
      <c r="J1486" s="126">
        <v>0</v>
      </c>
      <c r="K1486" s="125" t="s">
        <v>210</v>
      </c>
      <c r="L1486" s="125" t="s">
        <v>3314</v>
      </c>
      <c r="M1486" s="152">
        <v>1.6E-2</v>
      </c>
      <c r="N1486" s="127" t="s">
        <v>9332</v>
      </c>
      <c r="O1486" s="154">
        <v>40511</v>
      </c>
      <c r="P1486" s="152">
        <v>5.8986867315999995E-2</v>
      </c>
      <c r="Q1486" s="152">
        <v>0.11552388292</v>
      </c>
      <c r="R1486" s="152">
        <v>0.13952651959000001</v>
      </c>
      <c r="S1486" s="152">
        <v>0.32347294461999998</v>
      </c>
      <c r="T1486" s="152">
        <v>0.38674657122</v>
      </c>
      <c r="U1486" s="152">
        <v>5.5865219595999998</v>
      </c>
      <c r="V1486" s="152">
        <v>2.8318924195999999</v>
      </c>
      <c r="W1486" s="152">
        <v>1.2172522977</v>
      </c>
      <c r="X1486" s="152">
        <v>1.2841187267999998</v>
      </c>
      <c r="Y1486" s="152">
        <v>0.92208787709999995</v>
      </c>
      <c r="Z1486" s="152">
        <v>8.4707220239E-2</v>
      </c>
      <c r="AA1486" s="152">
        <v>8.6577584368999996E-2</v>
      </c>
      <c r="AB1486" s="175">
        <v>0.30815067893999998</v>
      </c>
      <c r="AC1486" s="174">
        <v>0.31405338779000003</v>
      </c>
      <c r="AD1486" s="152">
        <v>-3.8915220527E-2</v>
      </c>
      <c r="AE1486" s="152">
        <v>-0.19878250610999998</v>
      </c>
      <c r="AF1486" s="178">
        <v>1487.0115705000001</v>
      </c>
      <c r="AG1486" s="177">
        <v>72119.819870000007</v>
      </c>
      <c r="AH1486" s="177">
        <v>-44906.048159999998</v>
      </c>
      <c r="AI1486" s="127">
        <v>0</v>
      </c>
      <c r="AJ1486" s="127">
        <v>0</v>
      </c>
      <c r="AK1486" s="127">
        <v>0.36975928932999996</v>
      </c>
    </row>
    <row r="1487" spans="1:37" ht="14.65" customHeight="1" x14ac:dyDescent="0.25">
      <c r="A1487" s="39"/>
      <c r="B1487" s="128">
        <v>26978438000132</v>
      </c>
      <c r="C1487" s="124" t="s">
        <v>9333</v>
      </c>
      <c r="D1487" s="121" t="s">
        <v>3310</v>
      </c>
      <c r="E1487" s="125" t="s">
        <v>9232</v>
      </c>
      <c r="F1487" s="125" t="s">
        <v>160</v>
      </c>
      <c r="G1487" s="125" t="s">
        <v>3324</v>
      </c>
      <c r="H1487" s="126">
        <v>1000</v>
      </c>
      <c r="I1487" s="126">
        <v>100</v>
      </c>
      <c r="J1487" s="126">
        <v>1000</v>
      </c>
      <c r="K1487" s="125" t="s">
        <v>211</v>
      </c>
      <c r="L1487" s="125" t="s">
        <v>212</v>
      </c>
      <c r="M1487" s="152">
        <v>4.0000000000000001E-3</v>
      </c>
      <c r="N1487" s="127" t="s">
        <v>3282</v>
      </c>
      <c r="O1487" s="154">
        <v>43047</v>
      </c>
      <c r="P1487" s="152">
        <v>1.2616283331000001E-2</v>
      </c>
      <c r="Q1487" s="152">
        <v>4.5202237456000001E-2</v>
      </c>
      <c r="R1487" s="152">
        <v>0.12552972451</v>
      </c>
      <c r="S1487" s="152">
        <v>0.28249337330000002</v>
      </c>
      <c r="T1487" s="152">
        <v>0.44536830416000001</v>
      </c>
      <c r="U1487" s="152">
        <v>1.1948616206</v>
      </c>
      <c r="V1487" s="152">
        <v>1.1080641539</v>
      </c>
      <c r="W1487" s="152">
        <v>1.0951419561</v>
      </c>
      <c r="X1487" s="152">
        <v>1.1214385525999999</v>
      </c>
      <c r="Y1487" s="152">
        <v>1.0618548286</v>
      </c>
      <c r="Z1487" s="152">
        <v>4.7345924437999995E-3</v>
      </c>
      <c r="AA1487" s="152">
        <v>9.2406033998000004E-3</v>
      </c>
      <c r="AB1487" s="175">
        <v>2.1113491215</v>
      </c>
      <c r="AC1487" s="174">
        <v>0.26712457477000001</v>
      </c>
      <c r="AD1487" s="152">
        <v>-1.7458625219999998E-3</v>
      </c>
      <c r="AE1487" s="152">
        <v>-5.3172308666E-2</v>
      </c>
      <c r="AF1487" s="178">
        <v>1.8223914699999999</v>
      </c>
      <c r="AG1487" s="177">
        <v>1556293.4967</v>
      </c>
      <c r="AH1487" s="177">
        <v>-406042.39212999999</v>
      </c>
      <c r="AI1487" s="127">
        <v>0.24759810564999998</v>
      </c>
      <c r="AJ1487" s="127">
        <v>0.14924460565</v>
      </c>
      <c r="AK1487" s="127">
        <v>0</v>
      </c>
    </row>
    <row r="1488" spans="1:37" ht="14.65" customHeight="1" x14ac:dyDescent="0.25">
      <c r="A1488" s="39"/>
      <c r="B1488" s="128">
        <v>28259415000101</v>
      </c>
      <c r="C1488" s="124" t="s">
        <v>9334</v>
      </c>
      <c r="D1488" s="121" t="s">
        <v>3310</v>
      </c>
      <c r="E1488" s="125" t="s">
        <v>9232</v>
      </c>
      <c r="F1488" s="125" t="s">
        <v>160</v>
      </c>
      <c r="G1488" s="125" t="s">
        <v>3305</v>
      </c>
      <c r="H1488" s="126">
        <v>500</v>
      </c>
      <c r="I1488" s="126">
        <v>100</v>
      </c>
      <c r="J1488" s="126">
        <v>500</v>
      </c>
      <c r="K1488" s="125" t="s">
        <v>210</v>
      </c>
      <c r="L1488" s="125" t="s">
        <v>3312</v>
      </c>
      <c r="M1488" s="152">
        <v>6.9999999999999993E-3</v>
      </c>
      <c r="N1488" s="127" t="s">
        <v>3247</v>
      </c>
      <c r="O1488" s="154">
        <v>43047</v>
      </c>
      <c r="P1488" s="152">
        <v>1.6868553434000001E-2</v>
      </c>
      <c r="Q1488" s="152">
        <v>5.0690944093999997E-2</v>
      </c>
      <c r="R1488" s="152">
        <v>0.10979867319</v>
      </c>
      <c r="S1488" s="152">
        <v>0.29474402762000002</v>
      </c>
      <c r="T1488" s="152">
        <v>0.39833869624999996</v>
      </c>
      <c r="U1488" s="152">
        <v>1.5975851655</v>
      </c>
      <c r="V1488" s="152">
        <v>1.2426114556000001</v>
      </c>
      <c r="W1488" s="152">
        <v>0.95790167791000003</v>
      </c>
      <c r="X1488" s="152">
        <v>1.1700710423</v>
      </c>
      <c r="Y1488" s="152">
        <v>0.94972602248000004</v>
      </c>
      <c r="Z1488" s="152">
        <v>1.8740832799999999E-2</v>
      </c>
      <c r="AA1488" s="152">
        <v>1.2649734459999999E-2</v>
      </c>
      <c r="AB1488" s="175">
        <v>-0.22306761451000001</v>
      </c>
      <c r="AC1488" s="174">
        <v>0.28527456224999997</v>
      </c>
      <c r="AD1488" s="152">
        <v>-1.0593509136999999E-2</v>
      </c>
      <c r="AE1488" s="152">
        <v>-3.6106498187999998E-2</v>
      </c>
      <c r="AF1488" s="178">
        <v>1.8382207699999999</v>
      </c>
      <c r="AG1488" s="177">
        <v>106362.3134</v>
      </c>
      <c r="AH1488" s="177">
        <v>-25401.02073</v>
      </c>
      <c r="AI1488" s="127">
        <v>0.90753172542000005</v>
      </c>
      <c r="AJ1488" s="127">
        <v>2.6398970183000001E-2</v>
      </c>
      <c r="AK1488" s="127">
        <v>0</v>
      </c>
    </row>
    <row r="1489" spans="1:37" ht="14.65" customHeight="1" x14ac:dyDescent="0.25">
      <c r="A1489" s="39"/>
      <c r="B1489" s="128">
        <v>13504068000150</v>
      </c>
      <c r="C1489" s="124" t="s">
        <v>9335</v>
      </c>
      <c r="D1489" s="121" t="s">
        <v>3266</v>
      </c>
      <c r="E1489" s="125" t="s">
        <v>9232</v>
      </c>
      <c r="F1489" s="125" t="s">
        <v>112</v>
      </c>
      <c r="G1489" s="125" t="s">
        <v>113</v>
      </c>
      <c r="H1489" s="126">
        <v>100</v>
      </c>
      <c r="I1489" s="126">
        <v>1</v>
      </c>
      <c r="J1489" s="126">
        <v>100</v>
      </c>
      <c r="K1489" s="125" t="s">
        <v>212</v>
      </c>
      <c r="L1489" s="125" t="s">
        <v>219</v>
      </c>
      <c r="M1489" s="152">
        <v>1.8000000000000002E-2</v>
      </c>
      <c r="N1489" s="127" t="s">
        <v>44</v>
      </c>
      <c r="O1489" s="154">
        <v>42857</v>
      </c>
      <c r="P1489" s="152">
        <v>4.7932263260000003E-2</v>
      </c>
      <c r="Q1489" s="152">
        <v>0.18682143871000001</v>
      </c>
      <c r="R1489" s="152">
        <v>0.12855672349</v>
      </c>
      <c r="S1489" s="152">
        <v>0.31414572036999999</v>
      </c>
      <c r="T1489" s="152">
        <v>0.19836404900000001</v>
      </c>
      <c r="U1489" s="152">
        <v>4.5395636937999999</v>
      </c>
      <c r="V1489" s="152">
        <v>4.5796436433999999</v>
      </c>
      <c r="W1489" s="152">
        <v>1.1215499929000001</v>
      </c>
      <c r="X1489" s="152">
        <v>1.2470916321000001</v>
      </c>
      <c r="Y1489" s="152">
        <v>0.47294300310999998</v>
      </c>
      <c r="Z1489" s="152">
        <v>0.16001387022999999</v>
      </c>
      <c r="AA1489" s="152">
        <v>0.23544484677999999</v>
      </c>
      <c r="AB1489" s="175">
        <v>0.16012856034</v>
      </c>
      <c r="AC1489" s="174">
        <v>0.10389584149</v>
      </c>
      <c r="AD1489" s="152">
        <v>-0.14186602195</v>
      </c>
      <c r="AE1489" s="152">
        <v>-0.46524974417000003</v>
      </c>
      <c r="AF1489" s="178">
        <v>2.9190590599999999</v>
      </c>
      <c r="AG1489" s="177">
        <v>33806.302839999997</v>
      </c>
      <c r="AH1489" s="177">
        <v>-12681.32393</v>
      </c>
      <c r="AI1489" s="127">
        <v>0</v>
      </c>
      <c r="AJ1489" s="127">
        <v>0</v>
      </c>
      <c r="AK1489" s="127">
        <v>0</v>
      </c>
    </row>
    <row r="1490" spans="1:37" ht="14.65" customHeight="1" x14ac:dyDescent="0.25">
      <c r="A1490" s="39"/>
      <c r="B1490" s="128">
        <v>32756812000158</v>
      </c>
      <c r="C1490" s="124" t="s">
        <v>9336</v>
      </c>
      <c r="D1490" s="121" t="s">
        <v>3267</v>
      </c>
      <c r="E1490" s="125" t="s">
        <v>9232</v>
      </c>
      <c r="F1490" s="125" t="s">
        <v>160</v>
      </c>
      <c r="G1490" s="125" t="s">
        <v>3305</v>
      </c>
      <c r="H1490" s="126">
        <v>5000</v>
      </c>
      <c r="I1490" s="126">
        <v>1000</v>
      </c>
      <c r="J1490" s="126">
        <v>5000</v>
      </c>
      <c r="K1490" s="125" t="s">
        <v>210</v>
      </c>
      <c r="L1490" s="125" t="s">
        <v>3312</v>
      </c>
      <c r="M1490" s="152">
        <v>6.0000000000000001E-3</v>
      </c>
      <c r="N1490" s="127" t="s">
        <v>44</v>
      </c>
      <c r="O1490" s="154">
        <v>43591</v>
      </c>
      <c r="P1490" s="152">
        <v>1.2817098803000001E-2</v>
      </c>
      <c r="Q1490" s="152">
        <v>4.6481955499999998E-2</v>
      </c>
      <c r="R1490" s="152">
        <v>0.12978456966999999</v>
      </c>
      <c r="S1490" s="152">
        <v>0.29135143269000002</v>
      </c>
      <c r="T1490" s="152">
        <v>0.46518673798999999</v>
      </c>
      <c r="U1490" s="152">
        <v>1.2138804309</v>
      </c>
      <c r="V1490" s="152">
        <v>1.1394344968999999</v>
      </c>
      <c r="W1490" s="152">
        <v>1.1322619249000001</v>
      </c>
      <c r="X1490" s="152">
        <v>1.1566031626</v>
      </c>
      <c r="Y1490" s="152">
        <v>1.1091062819999999</v>
      </c>
      <c r="Z1490" s="152">
        <v>4.6500626364999994E-3</v>
      </c>
      <c r="AA1490" s="152">
        <v>6.9005782069999997E-3</v>
      </c>
      <c r="AB1490" s="175">
        <v>2.9927910273</v>
      </c>
      <c r="AC1490" s="174">
        <v>1.9591126824</v>
      </c>
      <c r="AD1490" s="152">
        <v>-1.4088795337E-3</v>
      </c>
      <c r="AE1490" s="152">
        <v>-2.6234401847000002E-2</v>
      </c>
      <c r="AF1490" s="178">
        <v>1.75944737</v>
      </c>
      <c r="AG1490" s="177">
        <v>224492.95796999999</v>
      </c>
      <c r="AH1490" s="177">
        <v>-11896.521479999999</v>
      </c>
      <c r="AI1490" s="127">
        <v>0.34144503718000002</v>
      </c>
      <c r="AJ1490" s="127">
        <v>0.12068504355</v>
      </c>
      <c r="AK1490" s="127">
        <v>0</v>
      </c>
    </row>
    <row r="1491" spans="1:37" ht="14.65" customHeight="1" x14ac:dyDescent="0.25">
      <c r="A1491" s="39"/>
      <c r="B1491" s="128">
        <v>41491605000100</v>
      </c>
      <c r="C1491" s="124" t="s">
        <v>9337</v>
      </c>
      <c r="D1491" s="121"/>
      <c r="E1491" s="125" t="s">
        <v>2778</v>
      </c>
      <c r="F1491" s="125" t="s">
        <v>112</v>
      </c>
      <c r="G1491" s="125" t="s">
        <v>113</v>
      </c>
      <c r="H1491" s="126">
        <v>1</v>
      </c>
      <c r="I1491" s="126">
        <v>1</v>
      </c>
      <c r="J1491" s="126">
        <v>1</v>
      </c>
      <c r="K1491" s="125" t="s">
        <v>212</v>
      </c>
      <c r="L1491" s="125" t="s">
        <v>219</v>
      </c>
      <c r="M1491" s="152">
        <v>8.0000000000000002E-3</v>
      </c>
      <c r="N1491" s="127" t="s">
        <v>44</v>
      </c>
      <c r="O1491" s="154">
        <v>44629</v>
      </c>
      <c r="P1491" s="152">
        <v>-6.6341503151999999E-3</v>
      </c>
      <c r="Q1491" s="152">
        <v>-4.2279671656000002E-2</v>
      </c>
      <c r="R1491" s="152">
        <v>0.14598803816</v>
      </c>
      <c r="S1491" s="152">
        <v>0.45584096139000002</v>
      </c>
      <c r="T1491" s="152">
        <v>0.58727454188000006</v>
      </c>
      <c r="U1491" s="152">
        <v>-0.62830640285999995</v>
      </c>
      <c r="V1491" s="152">
        <v>-1.0364218949999999</v>
      </c>
      <c r="W1491" s="152">
        <v>1.2736236481000001</v>
      </c>
      <c r="X1491" s="152">
        <v>1.8095915738999999</v>
      </c>
      <c r="Y1491" s="152">
        <v>1.4001901397000001</v>
      </c>
      <c r="Z1491" s="152">
        <v>0.18743013014999999</v>
      </c>
      <c r="AA1491" s="152">
        <v>0.18602485525999998</v>
      </c>
      <c r="AB1491" s="175">
        <v>0.24718379871000001</v>
      </c>
      <c r="AC1491" s="174">
        <v>0.21695180235</v>
      </c>
      <c r="AD1491" s="152">
        <v>-0.18319665995000001</v>
      </c>
      <c r="AE1491" s="152">
        <v>-0.19407207228000001</v>
      </c>
      <c r="AF1491" s="178">
        <v>15.4502623</v>
      </c>
      <c r="AG1491" s="177">
        <v>15613.561799999999</v>
      </c>
      <c r="AH1491" s="177">
        <v>-749.70511999999997</v>
      </c>
      <c r="AI1491" s="127">
        <v>0</v>
      </c>
      <c r="AJ1491" s="127">
        <v>0</v>
      </c>
      <c r="AK1491" s="127">
        <v>0</v>
      </c>
    </row>
    <row r="1492" spans="1:37" ht="14.65" customHeight="1" x14ac:dyDescent="0.25">
      <c r="A1492" s="39"/>
      <c r="B1492" s="128">
        <v>74055922000132</v>
      </c>
      <c r="C1492" s="124" t="s">
        <v>9338</v>
      </c>
      <c r="D1492" s="121" t="s">
        <v>3266</v>
      </c>
      <c r="E1492" s="125" t="s">
        <v>2778</v>
      </c>
      <c r="F1492" s="125" t="s">
        <v>112</v>
      </c>
      <c r="G1492" s="125" t="s">
        <v>5291</v>
      </c>
      <c r="H1492" s="126">
        <v>1000</v>
      </c>
      <c r="I1492" s="126">
        <v>100</v>
      </c>
      <c r="J1492" s="126">
        <v>100</v>
      </c>
      <c r="K1492" s="125" t="s">
        <v>212</v>
      </c>
      <c r="L1492" s="125" t="s">
        <v>219</v>
      </c>
      <c r="M1492" s="152">
        <v>2.9500000000000002E-2</v>
      </c>
      <c r="N1492" s="127" t="s">
        <v>44</v>
      </c>
      <c r="O1492" s="154">
        <v>34366</v>
      </c>
      <c r="P1492" s="152">
        <v>4.4556739604000001E-2</v>
      </c>
      <c r="Q1492" s="152">
        <v>0.12557937699999999</v>
      </c>
      <c r="R1492" s="152">
        <v>4.1219523946000002E-2</v>
      </c>
      <c r="S1492" s="152">
        <v>0.19632509581000002</v>
      </c>
      <c r="T1492" s="152">
        <v>0.1294357559</v>
      </c>
      <c r="U1492" s="152">
        <v>4.2198749581000001</v>
      </c>
      <c r="V1492" s="152">
        <v>3.0783875747000002</v>
      </c>
      <c r="W1492" s="152">
        <v>0.35960590418000005</v>
      </c>
      <c r="X1492" s="152">
        <v>0.77936883519000011</v>
      </c>
      <c r="Y1492" s="152">
        <v>0.30860297226</v>
      </c>
      <c r="Z1492" s="152">
        <v>0.14991594127000002</v>
      </c>
      <c r="AA1492" s="152">
        <v>0.27777018224</v>
      </c>
      <c r="AB1492" s="175">
        <v>-0.37078341814999999</v>
      </c>
      <c r="AC1492" s="174">
        <v>-5.9958095856000003E-2</v>
      </c>
      <c r="AD1492" s="152">
        <v>-0.15524958261999999</v>
      </c>
      <c r="AE1492" s="152">
        <v>-0.62245634137000005</v>
      </c>
      <c r="AF1492" s="178">
        <v>365.68089900000001</v>
      </c>
      <c r="AG1492" s="177">
        <v>12131.80659</v>
      </c>
      <c r="AH1492" s="177">
        <v>-1630.05864</v>
      </c>
      <c r="AI1492" s="127">
        <v>0</v>
      </c>
      <c r="AJ1492" s="127">
        <v>0</v>
      </c>
      <c r="AK1492" s="127">
        <v>0</v>
      </c>
    </row>
    <row r="1493" spans="1:37" ht="14.65" customHeight="1" x14ac:dyDescent="0.25">
      <c r="A1493" s="39"/>
      <c r="B1493" s="128">
        <v>54486055000182</v>
      </c>
      <c r="C1493" s="124" t="s">
        <v>9339</v>
      </c>
      <c r="D1493" s="121" t="s">
        <v>3310</v>
      </c>
      <c r="E1493" s="125" t="s">
        <v>2778</v>
      </c>
      <c r="F1493" s="125" t="s">
        <v>112</v>
      </c>
      <c r="G1493" s="125" t="s">
        <v>5291</v>
      </c>
      <c r="H1493" s="126">
        <v>1000</v>
      </c>
      <c r="I1493" s="126">
        <v>0</v>
      </c>
      <c r="J1493" s="126">
        <v>100</v>
      </c>
      <c r="K1493" s="125" t="s">
        <v>212</v>
      </c>
      <c r="L1493" s="125" t="s">
        <v>219</v>
      </c>
      <c r="M1493" s="152">
        <v>3.95E-2</v>
      </c>
      <c r="N1493" s="127" t="s">
        <v>44</v>
      </c>
      <c r="O1493" s="154">
        <v>29222</v>
      </c>
      <c r="P1493" s="152">
        <v>4.1144241838999999E-2</v>
      </c>
      <c r="Q1493" s="152">
        <v>0.11866120974</v>
      </c>
      <c r="R1493" s="152">
        <v>3.0944108696999997E-2</v>
      </c>
      <c r="S1493" s="152">
        <v>0.17627970854</v>
      </c>
      <c r="T1493" s="152">
        <v>9.5013045515000005E-2</v>
      </c>
      <c r="U1493" s="152">
        <v>3.8966844826</v>
      </c>
      <c r="V1493" s="152">
        <v>2.9087992186000005</v>
      </c>
      <c r="W1493" s="152">
        <v>0.26996149207999998</v>
      </c>
      <c r="X1493" s="152">
        <v>0.69979291516000008</v>
      </c>
      <c r="Y1493" s="152">
        <v>0.22653174962</v>
      </c>
      <c r="Z1493" s="152">
        <v>0.14901090515000001</v>
      </c>
      <c r="AA1493" s="152">
        <v>0.24689384213000001</v>
      </c>
      <c r="AB1493" s="175">
        <v>-0.43674198707</v>
      </c>
      <c r="AC1493" s="174">
        <v>4.3064566994999998E-3</v>
      </c>
      <c r="AD1493" s="152">
        <v>-0.15423543897</v>
      </c>
      <c r="AE1493" s="152">
        <v>-0.61160530816000003</v>
      </c>
      <c r="AF1493" s="178">
        <v>8.1075619999999997</v>
      </c>
      <c r="AG1493" s="177">
        <v>576912.27193000005</v>
      </c>
      <c r="AH1493" s="177">
        <v>-11515.93381</v>
      </c>
      <c r="AI1493" s="127">
        <v>0</v>
      </c>
      <c r="AJ1493" s="127">
        <v>0</v>
      </c>
      <c r="AK1493" s="127">
        <v>0</v>
      </c>
    </row>
    <row r="1494" spans="1:37" ht="14.65" customHeight="1" x14ac:dyDescent="0.25">
      <c r="A1494" s="39"/>
      <c r="B1494" s="128">
        <v>52874571000159</v>
      </c>
      <c r="C1494" s="124" t="s">
        <v>9340</v>
      </c>
      <c r="D1494" s="121"/>
      <c r="E1494" s="125" t="s">
        <v>2778</v>
      </c>
      <c r="F1494" s="125" t="s">
        <v>160</v>
      </c>
      <c r="G1494" s="125" t="s">
        <v>3305</v>
      </c>
      <c r="H1494" s="126">
        <v>50000</v>
      </c>
      <c r="I1494" s="126">
        <v>1</v>
      </c>
      <c r="J1494" s="126">
        <v>50000</v>
      </c>
      <c r="K1494" s="125" t="s">
        <v>211</v>
      </c>
      <c r="L1494" s="125" t="s">
        <v>212</v>
      </c>
      <c r="M1494" s="152">
        <v>3.7000000000000002E-3</v>
      </c>
      <c r="N1494" s="127" t="s">
        <v>44</v>
      </c>
      <c r="O1494" s="154">
        <v>45247</v>
      </c>
      <c r="P1494" s="152">
        <v>3.9878540993999997E-2</v>
      </c>
      <c r="Q1494" s="152">
        <v>0.11195765755000001</v>
      </c>
      <c r="R1494" s="152">
        <v>7.4153931238000001E-2</v>
      </c>
      <c r="S1494" s="152" t="s">
        <v>44</v>
      </c>
      <c r="T1494" s="152" t="s">
        <v>44</v>
      </c>
      <c r="U1494" s="152">
        <v>3.7768126215</v>
      </c>
      <c r="V1494" s="152">
        <v>2.7444718244000001</v>
      </c>
      <c r="W1494" s="152">
        <v>0.64693108843999991</v>
      </c>
      <c r="X1494" s="152" t="s">
        <v>44</v>
      </c>
      <c r="Y1494" s="152" t="s">
        <v>44</v>
      </c>
      <c r="Z1494" s="152">
        <v>6.8586659950999995E-2</v>
      </c>
      <c r="AA1494" s="152">
        <v>6.0741188092999998E-2</v>
      </c>
      <c r="AB1494" s="175">
        <v>-0.49902765034000002</v>
      </c>
      <c r="AC1494" s="174">
        <v>-0.54429678521000002</v>
      </c>
      <c r="AD1494" s="152">
        <v>-7.1269796391000007E-2</v>
      </c>
      <c r="AE1494" s="152">
        <v>-7.1269796391000007E-2</v>
      </c>
      <c r="AF1494" s="178">
        <v>1.110948</v>
      </c>
      <c r="AG1494" s="177">
        <v>194480.30356999999</v>
      </c>
      <c r="AH1494" s="177">
        <v>0</v>
      </c>
      <c r="AI1494" s="127">
        <v>0.79238543528999994</v>
      </c>
      <c r="AJ1494" s="127">
        <v>2.6370597746E-2</v>
      </c>
      <c r="AK1494" s="127">
        <v>0</v>
      </c>
    </row>
    <row r="1495" spans="1:37" ht="14.65" customHeight="1" x14ac:dyDescent="0.25">
      <c r="A1495" s="39"/>
      <c r="B1495" s="128">
        <v>829282000134</v>
      </c>
      <c r="C1495" s="124" t="s">
        <v>9341</v>
      </c>
      <c r="D1495" s="121"/>
      <c r="E1495" s="125" t="s">
        <v>2778</v>
      </c>
      <c r="F1495" s="125" t="s">
        <v>160</v>
      </c>
      <c r="G1495" s="125" t="s">
        <v>3328</v>
      </c>
      <c r="H1495" s="126">
        <v>20000</v>
      </c>
      <c r="I1495" s="126">
        <v>1</v>
      </c>
      <c r="J1495" s="126">
        <v>1000</v>
      </c>
      <c r="K1495" s="125" t="s">
        <v>211</v>
      </c>
      <c r="L1495" s="125" t="s">
        <v>211</v>
      </c>
      <c r="M1495" s="152">
        <v>1.7000000000000001E-2</v>
      </c>
      <c r="N1495" s="127" t="s">
        <v>44</v>
      </c>
      <c r="O1495" s="154">
        <v>34974</v>
      </c>
      <c r="P1495" s="152">
        <v>9.3670016885999997E-3</v>
      </c>
      <c r="Q1495" s="152">
        <v>3.6035263454000002E-2</v>
      </c>
      <c r="R1495" s="152">
        <v>9.9949761827000008E-2</v>
      </c>
      <c r="S1495" s="152">
        <v>0.22547371397999999</v>
      </c>
      <c r="T1495" s="152">
        <v>0.35614999273000003</v>
      </c>
      <c r="U1495" s="152">
        <v>0.88712900024000008</v>
      </c>
      <c r="V1495" s="152">
        <v>0.88334971807000007</v>
      </c>
      <c r="W1495" s="152">
        <v>0.87197815582000004</v>
      </c>
      <c r="X1495" s="152">
        <v>0.89508264396000004</v>
      </c>
      <c r="Y1495" s="152">
        <v>0.84913898446999991</v>
      </c>
      <c r="Z1495" s="152">
        <v>1.5477849922000001E-3</v>
      </c>
      <c r="AA1495" s="152">
        <v>5.5962471440999997E-3</v>
      </c>
      <c r="AB1495" s="175">
        <v>-9.1880248917999996</v>
      </c>
      <c r="AC1495" s="174">
        <v>-4.3039781817999998</v>
      </c>
      <c r="AD1495" s="152">
        <v>0</v>
      </c>
      <c r="AE1495" s="152">
        <v>-1.9040672222999998E-2</v>
      </c>
      <c r="AF1495" s="178">
        <v>29298.036263999998</v>
      </c>
      <c r="AG1495" s="177">
        <v>15156.64294</v>
      </c>
      <c r="AH1495" s="177">
        <v>-4482.9633100000001</v>
      </c>
      <c r="AI1495" s="127">
        <v>0.14216046643999999</v>
      </c>
      <c r="AJ1495" s="127">
        <v>0.17661012628999997</v>
      </c>
      <c r="AK1495" s="127">
        <v>0</v>
      </c>
    </row>
    <row r="1496" spans="1:37" ht="14.65" customHeight="1" x14ac:dyDescent="0.25">
      <c r="A1496" s="39"/>
      <c r="B1496" s="128">
        <v>3184103000147</v>
      </c>
      <c r="C1496" s="124" t="s">
        <v>9342</v>
      </c>
      <c r="D1496" s="121" t="s">
        <v>3310</v>
      </c>
      <c r="E1496" s="125" t="s">
        <v>2778</v>
      </c>
      <c r="F1496" s="125" t="s">
        <v>160</v>
      </c>
      <c r="G1496" s="125" t="s">
        <v>4760</v>
      </c>
      <c r="H1496" s="126">
        <v>1000</v>
      </c>
      <c r="I1496" s="126">
        <v>100</v>
      </c>
      <c r="J1496" s="126">
        <v>100</v>
      </c>
      <c r="K1496" s="125" t="s">
        <v>211</v>
      </c>
      <c r="L1496" s="125" t="s">
        <v>211</v>
      </c>
      <c r="M1496" s="152">
        <v>1.7000000000000001E-2</v>
      </c>
      <c r="N1496" s="127" t="s">
        <v>44</v>
      </c>
      <c r="O1496" s="154">
        <v>36374</v>
      </c>
      <c r="P1496" s="152">
        <v>8.6759265249999988E-3</v>
      </c>
      <c r="Q1496" s="152">
        <v>3.4495518762999999E-2</v>
      </c>
      <c r="R1496" s="152">
        <v>9.5009079947000002E-2</v>
      </c>
      <c r="S1496" s="152">
        <v>0.21092142911</v>
      </c>
      <c r="T1496" s="152">
        <v>0.35067997654999999</v>
      </c>
      <c r="U1496" s="152">
        <v>0.82167872711000001</v>
      </c>
      <c r="V1496" s="152">
        <v>0.84560521703000002</v>
      </c>
      <c r="W1496" s="152">
        <v>0.82887483476000001</v>
      </c>
      <c r="X1496" s="152">
        <v>0.83731317104000003</v>
      </c>
      <c r="Y1496" s="152">
        <v>0.83609727708999992</v>
      </c>
      <c r="Z1496" s="152">
        <v>1.2040462210999999E-3</v>
      </c>
      <c r="AA1496" s="152">
        <v>5.8811007348999996E-3</v>
      </c>
      <c r="AB1496" s="175">
        <v>-17.242250137999999</v>
      </c>
      <c r="AC1496" s="174">
        <v>-5.9077103810000002</v>
      </c>
      <c r="AD1496" s="152">
        <v>0</v>
      </c>
      <c r="AE1496" s="152">
        <v>-1.1311843946999999E-2</v>
      </c>
      <c r="AF1496" s="178">
        <v>85.318940999999995</v>
      </c>
      <c r="AG1496" s="177">
        <v>105880.68578</v>
      </c>
      <c r="AH1496" s="177">
        <v>-5983.9068799999995</v>
      </c>
      <c r="AI1496" s="127">
        <v>8.0902871855000004E-4</v>
      </c>
      <c r="AJ1496" s="127">
        <v>8.7283422297000007E-2</v>
      </c>
      <c r="AK1496" s="127">
        <v>0</v>
      </c>
    </row>
    <row r="1497" spans="1:37" ht="14.65" customHeight="1" x14ac:dyDescent="0.25">
      <c r="A1497" s="39"/>
      <c r="B1497" s="128">
        <v>817201000186</v>
      </c>
      <c r="C1497" s="124" t="s">
        <v>9343</v>
      </c>
      <c r="D1497" s="121" t="s">
        <v>3268</v>
      </c>
      <c r="E1497" s="125" t="s">
        <v>2778</v>
      </c>
      <c r="F1497" s="125" t="s">
        <v>160</v>
      </c>
      <c r="G1497" s="125" t="s">
        <v>4760</v>
      </c>
      <c r="H1497" s="126">
        <v>1000</v>
      </c>
      <c r="I1497" s="126">
        <v>100</v>
      </c>
      <c r="J1497" s="126">
        <v>100</v>
      </c>
      <c r="K1497" s="125" t="s">
        <v>211</v>
      </c>
      <c r="L1497" s="125" t="s">
        <v>211</v>
      </c>
      <c r="M1497" s="152">
        <v>1.7000000000000001E-2</v>
      </c>
      <c r="N1497" s="127" t="s">
        <v>44</v>
      </c>
      <c r="O1497" s="154">
        <v>34974</v>
      </c>
      <c r="P1497" s="152">
        <v>8.6382252903000004E-3</v>
      </c>
      <c r="Q1497" s="152">
        <v>3.4325923524999996E-2</v>
      </c>
      <c r="R1497" s="152">
        <v>9.4488938772E-2</v>
      </c>
      <c r="S1497" s="152">
        <v>0.21000893407999999</v>
      </c>
      <c r="T1497" s="152">
        <v>0.34862149616000004</v>
      </c>
      <c r="U1497" s="152">
        <v>0.81810812256999998</v>
      </c>
      <c r="V1497" s="152">
        <v>0.84144784752000001</v>
      </c>
      <c r="W1497" s="152">
        <v>0.82433703762999999</v>
      </c>
      <c r="X1497" s="152">
        <v>0.83369076003000009</v>
      </c>
      <c r="Y1497" s="152">
        <v>0.83118941246000011</v>
      </c>
      <c r="Z1497" s="152">
        <v>1.2081123144000001E-3</v>
      </c>
      <c r="AA1497" s="152">
        <v>5.5873427060000001E-3</v>
      </c>
      <c r="AB1497" s="175">
        <v>-17.614851327</v>
      </c>
      <c r="AC1497" s="174">
        <v>-9.9261847137999997</v>
      </c>
      <c r="AD1497" s="152">
        <v>0</v>
      </c>
      <c r="AE1497" s="152">
        <v>-1.2747704601E-2</v>
      </c>
      <c r="AF1497" s="178">
        <v>251.65754799999999</v>
      </c>
      <c r="AG1497" s="177">
        <v>14298.6523</v>
      </c>
      <c r="AH1497" s="177">
        <v>-703.87809000000004</v>
      </c>
      <c r="AI1497" s="127">
        <v>8.1047348478000003E-4</v>
      </c>
      <c r="AJ1497" s="127">
        <v>8.7439293328000003E-2</v>
      </c>
      <c r="AK1497" s="127">
        <v>0</v>
      </c>
    </row>
    <row r="1498" spans="1:37" ht="14.65" customHeight="1" x14ac:dyDescent="0.25">
      <c r="A1498" s="39"/>
      <c r="B1498" s="128">
        <v>8927305000155</v>
      </c>
      <c r="C1498" s="124" t="s">
        <v>9344</v>
      </c>
      <c r="D1498" s="121"/>
      <c r="E1498" s="125" t="s">
        <v>2778</v>
      </c>
      <c r="F1498" s="125" t="s">
        <v>160</v>
      </c>
      <c r="G1498" s="125" t="s">
        <v>4760</v>
      </c>
      <c r="H1498" s="126">
        <v>100000</v>
      </c>
      <c r="I1498" s="126">
        <v>100</v>
      </c>
      <c r="J1498" s="126">
        <v>100</v>
      </c>
      <c r="K1498" s="125" t="s">
        <v>211</v>
      </c>
      <c r="L1498" s="125" t="s">
        <v>211</v>
      </c>
      <c r="M1498" s="152">
        <v>1.15E-2</v>
      </c>
      <c r="N1498" s="127" t="s">
        <v>44</v>
      </c>
      <c r="O1498" s="154">
        <v>39370</v>
      </c>
      <c r="P1498" s="152">
        <v>9.0991653342000003E-3</v>
      </c>
      <c r="Q1498" s="152">
        <v>3.6240563812999997E-2</v>
      </c>
      <c r="R1498" s="152">
        <v>0.10108559122999999</v>
      </c>
      <c r="S1498" s="152">
        <v>0.22475911344999999</v>
      </c>
      <c r="T1498" s="152">
        <v>0.37411932172999995</v>
      </c>
      <c r="U1498" s="152">
        <v>0.86176278325</v>
      </c>
      <c r="V1498" s="152">
        <v>0.88838234436999997</v>
      </c>
      <c r="W1498" s="152">
        <v>0.88188731833</v>
      </c>
      <c r="X1498" s="152">
        <v>0.89224583198999996</v>
      </c>
      <c r="Y1498" s="152">
        <v>0.8919817700599999</v>
      </c>
      <c r="Z1498" s="152">
        <v>1.1927158924E-3</v>
      </c>
      <c r="AA1498" s="152">
        <v>2.928758238E-3</v>
      </c>
      <c r="AB1498" s="175">
        <v>-11.920848459</v>
      </c>
      <c r="AC1498" s="174">
        <v>-4.6441470142999997</v>
      </c>
      <c r="AD1498" s="152">
        <v>0</v>
      </c>
      <c r="AE1498" s="152">
        <v>-3.1595074758000003E-3</v>
      </c>
      <c r="AF1498" s="178">
        <v>42.466788000000001</v>
      </c>
      <c r="AG1498" s="177">
        <v>29574.981950000001</v>
      </c>
      <c r="AH1498" s="177">
        <v>-2784.4439900000002</v>
      </c>
      <c r="AI1498" s="127">
        <v>8.0926778267000001E-4</v>
      </c>
      <c r="AJ1498" s="127">
        <v>8.7309214131000012E-2</v>
      </c>
      <c r="AK1498" s="127">
        <v>0</v>
      </c>
    </row>
    <row r="1499" spans="1:37" ht="14.65" customHeight="1" x14ac:dyDescent="0.25">
      <c r="A1499" s="39"/>
      <c r="B1499" s="128">
        <v>2290048000107</v>
      </c>
      <c r="C1499" s="124" t="s">
        <v>9345</v>
      </c>
      <c r="D1499" s="121"/>
      <c r="E1499" s="125" t="s">
        <v>2778</v>
      </c>
      <c r="F1499" s="125" t="s">
        <v>160</v>
      </c>
      <c r="G1499" s="125" t="s">
        <v>6802</v>
      </c>
      <c r="H1499" s="126">
        <v>1000</v>
      </c>
      <c r="I1499" s="126">
        <v>1</v>
      </c>
      <c r="J1499" s="126">
        <v>1</v>
      </c>
      <c r="K1499" s="125" t="s">
        <v>211</v>
      </c>
      <c r="L1499" s="125" t="s">
        <v>211</v>
      </c>
      <c r="M1499" s="152">
        <v>1.7000000000000001E-2</v>
      </c>
      <c r="N1499" s="127" t="s">
        <v>44</v>
      </c>
      <c r="O1499" s="154">
        <v>36356</v>
      </c>
      <c r="P1499" s="152">
        <v>8.0456712948999993E-3</v>
      </c>
      <c r="Q1499" s="152">
        <v>3.2822753299000001E-2</v>
      </c>
      <c r="R1499" s="152">
        <v>9.1502827393999994E-2</v>
      </c>
      <c r="S1499" s="152">
        <v>0.20118036622999999</v>
      </c>
      <c r="T1499" s="152">
        <v>0.33229324104000002</v>
      </c>
      <c r="U1499" s="152">
        <v>0.76198858176000006</v>
      </c>
      <c r="V1499" s="152">
        <v>0.80459991391000008</v>
      </c>
      <c r="W1499" s="152">
        <v>0.79828571099000001</v>
      </c>
      <c r="X1499" s="152">
        <v>0.79864322513000008</v>
      </c>
      <c r="Y1499" s="152">
        <v>0.79225930367000008</v>
      </c>
      <c r="Z1499" s="152">
        <v>1.3324780935999999E-3</v>
      </c>
      <c r="AA1499" s="152">
        <v>2.0188785142999997E-3</v>
      </c>
      <c r="AB1499" s="175">
        <v>-17.381318933999999</v>
      </c>
      <c r="AC1499" s="174">
        <v>-42.904418665999998</v>
      </c>
      <c r="AD1499" s="152">
        <v>-7.0139089823999994E-4</v>
      </c>
      <c r="AE1499" s="152">
        <v>-7.0139089823999994E-4</v>
      </c>
      <c r="AF1499" s="178">
        <v>19.560343</v>
      </c>
      <c r="AG1499" s="177">
        <v>58976.0092</v>
      </c>
      <c r="AH1499" s="177">
        <v>-1679.1681900000001</v>
      </c>
      <c r="AI1499" s="127">
        <v>0</v>
      </c>
      <c r="AJ1499" s="127">
        <v>0</v>
      </c>
      <c r="AK1499" s="127">
        <v>0</v>
      </c>
    </row>
    <row r="1500" spans="1:37" ht="14.65" customHeight="1" x14ac:dyDescent="0.25">
      <c r="A1500" s="39"/>
      <c r="B1500" s="128">
        <v>10397571000165</v>
      </c>
      <c r="C1500" s="124" t="s">
        <v>9346</v>
      </c>
      <c r="D1500" s="121" t="s">
        <v>3310</v>
      </c>
      <c r="E1500" s="125" t="s">
        <v>2778</v>
      </c>
      <c r="F1500" s="125" t="s">
        <v>160</v>
      </c>
      <c r="G1500" s="125" t="s">
        <v>3328</v>
      </c>
      <c r="H1500" s="126">
        <v>500</v>
      </c>
      <c r="I1500" s="126">
        <v>0</v>
      </c>
      <c r="J1500" s="126">
        <v>50</v>
      </c>
      <c r="K1500" s="125" t="s">
        <v>211</v>
      </c>
      <c r="L1500" s="125" t="s">
        <v>211</v>
      </c>
      <c r="M1500" s="152">
        <v>1.7000000000000001E-2</v>
      </c>
      <c r="N1500" s="127" t="s">
        <v>44</v>
      </c>
      <c r="O1500" s="154">
        <v>39994</v>
      </c>
      <c r="P1500" s="152">
        <v>9.2123494505E-3</v>
      </c>
      <c r="Q1500" s="152">
        <v>3.5576243133999999E-2</v>
      </c>
      <c r="R1500" s="152">
        <v>9.8054884287000002E-2</v>
      </c>
      <c r="S1500" s="152">
        <v>0.22080831231</v>
      </c>
      <c r="T1500" s="152">
        <v>0.36613629543999998</v>
      </c>
      <c r="U1500" s="152">
        <v>0.87248221251000002</v>
      </c>
      <c r="V1500" s="152">
        <v>0.87209753252</v>
      </c>
      <c r="W1500" s="152">
        <v>0.85544693261000004</v>
      </c>
      <c r="X1500" s="152">
        <v>0.87656199254</v>
      </c>
      <c r="Y1500" s="152">
        <v>0.87294850041999994</v>
      </c>
      <c r="Z1500" s="152">
        <v>7.7363285946999995E-4</v>
      </c>
      <c r="AA1500" s="152">
        <v>2.5925097191000003E-3</v>
      </c>
      <c r="AB1500" s="175">
        <v>-42.322098834000002</v>
      </c>
      <c r="AC1500" s="174">
        <v>-10.903085252</v>
      </c>
      <c r="AD1500" s="152">
        <v>0</v>
      </c>
      <c r="AE1500" s="152">
        <v>-3.6204502624999999E-3</v>
      </c>
      <c r="AF1500" s="178">
        <v>31.630793000000001</v>
      </c>
      <c r="AG1500" s="177">
        <v>228913.12062</v>
      </c>
      <c r="AH1500" s="177">
        <v>-40127.00488</v>
      </c>
      <c r="AI1500" s="127">
        <v>0</v>
      </c>
      <c r="AJ1500" s="127">
        <v>0.31943806360999999</v>
      </c>
      <c r="AK1500" s="127">
        <v>0</v>
      </c>
    </row>
    <row r="1501" spans="1:37" ht="14.65" customHeight="1" x14ac:dyDescent="0.25">
      <c r="A1501" s="39"/>
      <c r="B1501" s="128">
        <v>6258544000134</v>
      </c>
      <c r="C1501" s="124" t="s">
        <v>9347</v>
      </c>
      <c r="D1501" s="121" t="s">
        <v>3267</v>
      </c>
      <c r="E1501" s="125" t="s">
        <v>2778</v>
      </c>
      <c r="F1501" s="125" t="s">
        <v>112</v>
      </c>
      <c r="G1501" s="125" t="s">
        <v>164</v>
      </c>
      <c r="H1501" s="126">
        <v>1</v>
      </c>
      <c r="I1501" s="126">
        <v>1</v>
      </c>
      <c r="J1501" s="126">
        <v>1</v>
      </c>
      <c r="K1501" s="125" t="s">
        <v>212</v>
      </c>
      <c r="L1501" s="125" t="s">
        <v>219</v>
      </c>
      <c r="M1501" s="152">
        <v>1.2E-2</v>
      </c>
      <c r="N1501" s="127" t="s">
        <v>44</v>
      </c>
      <c r="O1501" s="154">
        <v>38131</v>
      </c>
      <c r="P1501" s="152">
        <v>4.1266862204999998E-2</v>
      </c>
      <c r="Q1501" s="152">
        <v>9.3085329409999987E-2</v>
      </c>
      <c r="R1501" s="152">
        <v>5.9699048345000005E-2</v>
      </c>
      <c r="S1501" s="152">
        <v>0.28287271390000002</v>
      </c>
      <c r="T1501" s="152">
        <v>0.22892804992999999</v>
      </c>
      <c r="U1501" s="152">
        <v>3.9082975991</v>
      </c>
      <c r="V1501" s="152">
        <v>2.2818453817000002</v>
      </c>
      <c r="W1501" s="152">
        <v>0.52082431342000002</v>
      </c>
      <c r="X1501" s="152">
        <v>1.1229444541</v>
      </c>
      <c r="Y1501" s="152">
        <v>0.54581422379</v>
      </c>
      <c r="Z1501" s="152">
        <v>0.13987310347999998</v>
      </c>
      <c r="AA1501" s="152">
        <v>0.22496829251</v>
      </c>
      <c r="AB1501" s="175">
        <v>-0.28699236274000001</v>
      </c>
      <c r="AC1501" s="174">
        <v>0.12320710103</v>
      </c>
      <c r="AD1501" s="152">
        <v>-0.12797897221999999</v>
      </c>
      <c r="AE1501" s="152">
        <v>-0.54265017129999993</v>
      </c>
      <c r="AF1501" s="178">
        <v>87.125691000000003</v>
      </c>
      <c r="AG1501" s="177">
        <v>73361.098790000004</v>
      </c>
      <c r="AH1501" s="177">
        <v>-13147.72273</v>
      </c>
      <c r="AI1501" s="127">
        <v>0</v>
      </c>
      <c r="AJ1501" s="127">
        <v>0</v>
      </c>
      <c r="AK1501" s="127">
        <v>0</v>
      </c>
    </row>
    <row r="1502" spans="1:37" ht="14.65" customHeight="1" x14ac:dyDescent="0.25">
      <c r="A1502" s="39"/>
      <c r="B1502" s="128">
        <v>42826922000100</v>
      </c>
      <c r="C1502" s="124" t="s">
        <v>9348</v>
      </c>
      <c r="D1502" s="121"/>
      <c r="E1502" s="125" t="s">
        <v>2778</v>
      </c>
      <c r="F1502" s="125" t="s">
        <v>160</v>
      </c>
      <c r="G1502" s="125" t="s">
        <v>3305</v>
      </c>
      <c r="H1502" s="126">
        <v>0</v>
      </c>
      <c r="I1502" s="126">
        <v>0</v>
      </c>
      <c r="J1502" s="126">
        <v>0</v>
      </c>
      <c r="K1502" s="125" t="s">
        <v>7604</v>
      </c>
      <c r="L1502" s="125" t="s">
        <v>8120</v>
      </c>
      <c r="M1502" s="152">
        <v>8.5000000000000006E-3</v>
      </c>
      <c r="N1502" s="127" t="s">
        <v>44</v>
      </c>
      <c r="O1502" s="154">
        <v>44659</v>
      </c>
      <c r="P1502" s="152">
        <v>3.2541288841E-2</v>
      </c>
      <c r="Q1502" s="152">
        <v>7.3067444810999999E-2</v>
      </c>
      <c r="R1502" s="152">
        <v>0.14048203433000001</v>
      </c>
      <c r="S1502" s="152">
        <v>0.28737306399000001</v>
      </c>
      <c r="T1502" s="152">
        <v>0.37298084566999995</v>
      </c>
      <c r="U1502" s="152">
        <v>3.0819169245000002</v>
      </c>
      <c r="V1502" s="152">
        <v>1.7911373634000001</v>
      </c>
      <c r="W1502" s="152">
        <v>1.2255883653999999</v>
      </c>
      <c r="X1502" s="152">
        <v>1.1408098858</v>
      </c>
      <c r="Y1502" s="152">
        <v>0.88926739571000002</v>
      </c>
      <c r="Z1502" s="152">
        <v>3.4371140801000004E-2</v>
      </c>
      <c r="AA1502" s="152">
        <v>5.8951608257999999E-2</v>
      </c>
      <c r="AB1502" s="175">
        <v>0.69639654748000002</v>
      </c>
      <c r="AC1502" s="174">
        <v>-0.17583530889000001</v>
      </c>
      <c r="AD1502" s="152">
        <v>-1.3489219336000001E-2</v>
      </c>
      <c r="AE1502" s="152">
        <v>-7.3137334932999995E-2</v>
      </c>
      <c r="AF1502" s="178">
        <v>13.758661099999999</v>
      </c>
      <c r="AG1502" s="177">
        <v>27218.698219999998</v>
      </c>
      <c r="AH1502" s="177">
        <v>-18816.00362</v>
      </c>
      <c r="AI1502" s="127">
        <v>0.86730595054999993</v>
      </c>
      <c r="AJ1502" s="127">
        <v>4.8320005345000002E-3</v>
      </c>
      <c r="AK1502" s="127">
        <v>0</v>
      </c>
    </row>
    <row r="1503" spans="1:37" ht="14.65" customHeight="1" x14ac:dyDescent="0.25">
      <c r="A1503" s="39"/>
      <c r="B1503" s="128">
        <v>42336900000154</v>
      </c>
      <c r="C1503" s="124" t="s">
        <v>9349</v>
      </c>
      <c r="D1503" s="121"/>
      <c r="E1503" s="125" t="s">
        <v>2778</v>
      </c>
      <c r="F1503" s="125" t="s">
        <v>160</v>
      </c>
      <c r="G1503" s="125" t="s">
        <v>3305</v>
      </c>
      <c r="H1503" s="126">
        <v>1</v>
      </c>
      <c r="I1503" s="126">
        <v>1</v>
      </c>
      <c r="J1503" s="126">
        <v>1</v>
      </c>
      <c r="K1503" s="125" t="s">
        <v>7604</v>
      </c>
      <c r="L1503" s="125" t="s">
        <v>8120</v>
      </c>
      <c r="M1503" s="152">
        <v>6.1999999999999998E-3</v>
      </c>
      <c r="N1503" s="127" t="s">
        <v>44</v>
      </c>
      <c r="O1503" s="154">
        <v>44560</v>
      </c>
      <c r="P1503" s="152">
        <v>3.2533051623999998E-2</v>
      </c>
      <c r="Q1503" s="152">
        <v>7.2939432173000002E-2</v>
      </c>
      <c r="R1503" s="152">
        <v>0.14069685504000001</v>
      </c>
      <c r="S1503" s="152">
        <v>0.28870608184999996</v>
      </c>
      <c r="T1503" s="152">
        <v>0.37366934907999999</v>
      </c>
      <c r="U1503" s="152">
        <v>3.0811367950999999</v>
      </c>
      <c r="V1503" s="152">
        <v>1.7879993282000002</v>
      </c>
      <c r="W1503" s="152">
        <v>1.2274624966000001</v>
      </c>
      <c r="X1503" s="152">
        <v>1.1461016829999999</v>
      </c>
      <c r="Y1503" s="152">
        <v>0.89090893746000011</v>
      </c>
      <c r="Z1503" s="152">
        <v>3.4096403131999999E-2</v>
      </c>
      <c r="AA1503" s="152">
        <v>5.8551203023999993E-2</v>
      </c>
      <c r="AB1503" s="175">
        <v>0.70741880742999996</v>
      </c>
      <c r="AC1503" s="174">
        <v>-0.23240740807999999</v>
      </c>
      <c r="AD1503" s="152">
        <v>-1.3464877334000001E-2</v>
      </c>
      <c r="AE1503" s="152">
        <v>-7.5403432765999992E-2</v>
      </c>
      <c r="AF1503" s="178">
        <v>1.3937729999999999</v>
      </c>
      <c r="AG1503" s="177">
        <v>350503.54171000002</v>
      </c>
      <c r="AH1503" s="177">
        <v>-45246.874799999998</v>
      </c>
      <c r="AI1503" s="127">
        <v>0.87044804721000002</v>
      </c>
      <c r="AJ1503" s="127">
        <v>4.8495060212E-3</v>
      </c>
      <c r="AK1503" s="127">
        <v>0</v>
      </c>
    </row>
    <row r="1504" spans="1:37" ht="14.65" customHeight="1" x14ac:dyDescent="0.25">
      <c r="A1504" s="39"/>
      <c r="B1504" s="128">
        <v>20335176000101</v>
      </c>
      <c r="C1504" s="124" t="s">
        <v>9350</v>
      </c>
      <c r="D1504" s="121" t="s">
        <v>3310</v>
      </c>
      <c r="E1504" s="125" t="s">
        <v>2778</v>
      </c>
      <c r="F1504" s="125" t="s">
        <v>160</v>
      </c>
      <c r="G1504" s="125" t="s">
        <v>3305</v>
      </c>
      <c r="H1504" s="126">
        <v>1</v>
      </c>
      <c r="I1504" s="126">
        <v>0</v>
      </c>
      <c r="J1504" s="126">
        <v>1</v>
      </c>
      <c r="K1504" s="125" t="s">
        <v>3251</v>
      </c>
      <c r="L1504" s="125" t="s">
        <v>7581</v>
      </c>
      <c r="M1504" s="152">
        <v>4.6999999999999993E-3</v>
      </c>
      <c r="N1504" s="127" t="s">
        <v>3247</v>
      </c>
      <c r="O1504" s="154">
        <v>41912</v>
      </c>
      <c r="P1504" s="152">
        <v>1.0734629936E-2</v>
      </c>
      <c r="Q1504" s="152">
        <v>4.5168717569999996E-2</v>
      </c>
      <c r="R1504" s="152">
        <v>0.12304593752000001</v>
      </c>
      <c r="S1504" s="152">
        <v>0.28961107358999999</v>
      </c>
      <c r="T1504" s="152">
        <v>0.44140109963000002</v>
      </c>
      <c r="U1504" s="152">
        <v>1.0166541908</v>
      </c>
      <c r="V1504" s="152">
        <v>1.1072424648999999</v>
      </c>
      <c r="W1504" s="152">
        <v>1.07347299</v>
      </c>
      <c r="X1504" s="152">
        <v>1.1496943074999999</v>
      </c>
      <c r="Y1504" s="152">
        <v>1.0523961507999999</v>
      </c>
      <c r="Z1504" s="152">
        <v>3.8009805023999999E-3</v>
      </c>
      <c r="AA1504" s="152">
        <v>6.2630200952E-3</v>
      </c>
      <c r="AB1504" s="175">
        <v>2.0100919130000001</v>
      </c>
      <c r="AC1504" s="174">
        <v>0.55643389686</v>
      </c>
      <c r="AD1504" s="152">
        <v>-1.1378534485E-3</v>
      </c>
      <c r="AE1504" s="152">
        <v>-2.6516005167999998E-2</v>
      </c>
      <c r="AF1504" s="178">
        <v>26.780542000000001</v>
      </c>
      <c r="AG1504" s="177">
        <v>5773397.7599999998</v>
      </c>
      <c r="AH1504" s="177">
        <v>-237575.94315000001</v>
      </c>
      <c r="AI1504" s="127">
        <v>0.49130474915</v>
      </c>
      <c r="AJ1504" s="127">
        <v>0.13000881287999999</v>
      </c>
      <c r="AK1504" s="127">
        <v>7.5244191899999997E-4</v>
      </c>
    </row>
    <row r="1505" spans="1:37" ht="14.65" customHeight="1" x14ac:dyDescent="0.25">
      <c r="A1505" s="39"/>
      <c r="B1505" s="128">
        <v>57439496000111</v>
      </c>
      <c r="C1505" s="124" t="s">
        <v>9351</v>
      </c>
      <c r="D1505" s="121"/>
      <c r="E1505" s="125" t="s">
        <v>2778</v>
      </c>
      <c r="F1505" s="125" t="s">
        <v>160</v>
      </c>
      <c r="G1505" s="125" t="s">
        <v>3305</v>
      </c>
      <c r="H1505" s="126">
        <v>1</v>
      </c>
      <c r="I1505" s="126">
        <v>1</v>
      </c>
      <c r="J1505" s="126">
        <v>1</v>
      </c>
      <c r="K1505" s="125" t="s">
        <v>3251</v>
      </c>
      <c r="L1505" s="125" t="s">
        <v>7581</v>
      </c>
      <c r="M1505" s="152">
        <v>4.6999999999999993E-3</v>
      </c>
      <c r="N1505" s="127" t="s">
        <v>44</v>
      </c>
      <c r="O1505" s="154">
        <v>45565</v>
      </c>
      <c r="P1505" s="152">
        <v>1.0446053485999999E-2</v>
      </c>
      <c r="Q1505" s="152">
        <v>4.3717246522999999E-2</v>
      </c>
      <c r="R1505" s="152" t="s">
        <v>44</v>
      </c>
      <c r="S1505" s="152" t="s">
        <v>44</v>
      </c>
      <c r="T1505" s="152" t="s">
        <v>44</v>
      </c>
      <c r="U1505" s="152">
        <v>0.98932372314999995</v>
      </c>
      <c r="V1505" s="152">
        <v>1.0716618580999999</v>
      </c>
      <c r="W1505" s="152" t="s">
        <v>44</v>
      </c>
      <c r="X1505" s="152" t="s">
        <v>44</v>
      </c>
      <c r="Y1505" s="152" t="s">
        <v>44</v>
      </c>
      <c r="Z1505" s="152" t="s">
        <v>44</v>
      </c>
      <c r="AA1505" s="152">
        <v>2.9224306924999998E-3</v>
      </c>
      <c r="AB1505" s="175" t="s">
        <v>44</v>
      </c>
      <c r="AC1505" s="174">
        <v>-0.54480562438000002</v>
      </c>
      <c r="AD1505" s="152">
        <v>-9.6295883579000001E-4</v>
      </c>
      <c r="AE1505" s="152">
        <v>-9.6295883579000001E-4</v>
      </c>
      <c r="AF1505" s="178">
        <v>1.0677049999999999</v>
      </c>
      <c r="AG1505" s="177">
        <v>104359.62506000001</v>
      </c>
      <c r="AH1505" s="177">
        <v>83946.203039999993</v>
      </c>
      <c r="AI1505" s="127">
        <v>0.53346981258000004</v>
      </c>
      <c r="AJ1505" s="127">
        <v>0.14074155341</v>
      </c>
      <c r="AK1505" s="127">
        <v>4.6740432435000002E-4</v>
      </c>
    </row>
    <row r="1506" spans="1:37" ht="14.65" customHeight="1" x14ac:dyDescent="0.25">
      <c r="A1506" s="39"/>
      <c r="B1506" s="128">
        <v>38000771000151</v>
      </c>
      <c r="C1506" s="124" t="s">
        <v>9352</v>
      </c>
      <c r="D1506" s="121"/>
      <c r="E1506" s="125" t="s">
        <v>2778</v>
      </c>
      <c r="F1506" s="125" t="s">
        <v>160</v>
      </c>
      <c r="G1506" s="125" t="s">
        <v>3305</v>
      </c>
      <c r="H1506" s="126">
        <v>1</v>
      </c>
      <c r="I1506" s="126">
        <v>1</v>
      </c>
      <c r="J1506" s="126">
        <v>1</v>
      </c>
      <c r="K1506" s="125" t="s">
        <v>3251</v>
      </c>
      <c r="L1506" s="125" t="s">
        <v>7581</v>
      </c>
      <c r="M1506" s="152">
        <v>4.6999999999999993E-3</v>
      </c>
      <c r="N1506" s="127" t="s">
        <v>44</v>
      </c>
      <c r="O1506" s="154">
        <v>44074</v>
      </c>
      <c r="P1506" s="152">
        <v>1.0459215286000001E-2</v>
      </c>
      <c r="Q1506" s="152">
        <v>4.3543068701000005E-2</v>
      </c>
      <c r="R1506" s="152">
        <v>0.11991003909</v>
      </c>
      <c r="S1506" s="152">
        <v>0.28841226551999999</v>
      </c>
      <c r="T1506" s="152">
        <v>0.43747675117000001</v>
      </c>
      <c r="U1506" s="152">
        <v>0.99057024948999994</v>
      </c>
      <c r="V1506" s="152">
        <v>1.0673921534999999</v>
      </c>
      <c r="W1506" s="152">
        <v>1.0461148965</v>
      </c>
      <c r="X1506" s="152">
        <v>1.1449352947</v>
      </c>
      <c r="Y1506" s="152">
        <v>1.0430396512</v>
      </c>
      <c r="Z1506" s="152">
        <v>2.7667447839999997E-3</v>
      </c>
      <c r="AA1506" s="152">
        <v>6.0269231251999997E-3</v>
      </c>
      <c r="AB1506" s="175">
        <v>1.7425138799</v>
      </c>
      <c r="AC1506" s="174">
        <v>1.4233244661</v>
      </c>
      <c r="AD1506" s="152">
        <v>-5.5205290898999995E-4</v>
      </c>
      <c r="AE1506" s="152">
        <v>-1.4232375439E-2</v>
      </c>
      <c r="AF1506" s="178">
        <v>15.990799000000001</v>
      </c>
      <c r="AG1506" s="177">
        <v>4978139.0264999997</v>
      </c>
      <c r="AH1506" s="177">
        <v>113118.5408</v>
      </c>
      <c r="AI1506" s="127">
        <v>0.53370339943</v>
      </c>
      <c r="AJ1506" s="127">
        <v>0.14080317897</v>
      </c>
      <c r="AK1506" s="127">
        <v>4.6760898354999996E-4</v>
      </c>
    </row>
    <row r="1507" spans="1:37" ht="14.65" customHeight="1" x14ac:dyDescent="0.25">
      <c r="A1507" s="39"/>
      <c r="B1507" s="128">
        <v>52969671000169</v>
      </c>
      <c r="C1507" s="124" t="s">
        <v>9353</v>
      </c>
      <c r="D1507" s="121"/>
      <c r="E1507" s="125" t="s">
        <v>2778</v>
      </c>
      <c r="F1507" s="125" t="s">
        <v>160</v>
      </c>
      <c r="G1507" s="125" t="s">
        <v>3305</v>
      </c>
      <c r="H1507" s="126">
        <v>1</v>
      </c>
      <c r="I1507" s="126">
        <v>1</v>
      </c>
      <c r="J1507" s="126">
        <v>1</v>
      </c>
      <c r="K1507" s="125" t="s">
        <v>7604</v>
      </c>
      <c r="L1507" s="125" t="s">
        <v>8120</v>
      </c>
      <c r="M1507" s="152">
        <v>8.6999999999999994E-3</v>
      </c>
      <c r="N1507" s="127" t="s">
        <v>44</v>
      </c>
      <c r="O1507" s="154">
        <v>45260</v>
      </c>
      <c r="P1507" s="152">
        <v>7.1236754610999996E-3</v>
      </c>
      <c r="Q1507" s="152">
        <v>3.0169025073E-2</v>
      </c>
      <c r="R1507" s="152">
        <v>0.14378710271</v>
      </c>
      <c r="S1507" s="152" t="s">
        <v>44</v>
      </c>
      <c r="T1507" s="152" t="s">
        <v>44</v>
      </c>
      <c r="U1507" s="152">
        <v>0.67466829833999997</v>
      </c>
      <c r="V1507" s="152">
        <v>0.73954779951000005</v>
      </c>
      <c r="W1507" s="152">
        <v>1.2544223253</v>
      </c>
      <c r="X1507" s="152" t="s">
        <v>44</v>
      </c>
      <c r="Y1507" s="152" t="s">
        <v>44</v>
      </c>
      <c r="Z1507" s="152">
        <v>1.8586262619E-2</v>
      </c>
      <c r="AA1507" s="152">
        <v>1.7973065792999999E-2</v>
      </c>
      <c r="AB1507" s="175">
        <v>1.4170477627</v>
      </c>
      <c r="AC1507" s="174">
        <v>0.91515523151</v>
      </c>
      <c r="AD1507" s="152">
        <v>-7.4120809315000001E-3</v>
      </c>
      <c r="AE1507" s="152">
        <v>-7.4120809315000001E-3</v>
      </c>
      <c r="AF1507" s="178">
        <v>1.191101</v>
      </c>
      <c r="AG1507" s="177">
        <v>123175.24280000001</v>
      </c>
      <c r="AH1507" s="177">
        <v>91027.992060000004</v>
      </c>
      <c r="AI1507" s="127">
        <v>0.62123933112000007</v>
      </c>
      <c r="AJ1507" s="127">
        <v>1.0145113512999999E-2</v>
      </c>
      <c r="AK1507" s="127">
        <v>1.1489747878999998</v>
      </c>
    </row>
    <row r="1508" spans="1:37" ht="14.65" customHeight="1" x14ac:dyDescent="0.25">
      <c r="A1508" s="39"/>
      <c r="B1508" s="128">
        <v>46422205000166</v>
      </c>
      <c r="C1508" s="124" t="s">
        <v>9354</v>
      </c>
      <c r="D1508" s="121"/>
      <c r="E1508" s="125" t="s">
        <v>2778</v>
      </c>
      <c r="F1508" s="125" t="s">
        <v>160</v>
      </c>
      <c r="G1508" s="125" t="s">
        <v>3328</v>
      </c>
      <c r="H1508" s="126">
        <v>1</v>
      </c>
      <c r="I1508" s="126">
        <v>1</v>
      </c>
      <c r="J1508" s="126">
        <v>1</v>
      </c>
      <c r="K1508" s="125" t="s">
        <v>211</v>
      </c>
      <c r="L1508" s="125" t="s">
        <v>212</v>
      </c>
      <c r="M1508" s="152">
        <v>8.6999999999999994E-3</v>
      </c>
      <c r="N1508" s="127" t="s">
        <v>44</v>
      </c>
      <c r="O1508" s="154">
        <v>45044</v>
      </c>
      <c r="P1508" s="152">
        <v>9.4190733233999995E-3</v>
      </c>
      <c r="Q1508" s="152">
        <v>2.8727772403999999E-2</v>
      </c>
      <c r="R1508" s="152">
        <v>0.13049301214</v>
      </c>
      <c r="S1508" s="152">
        <v>0.26446999999999998</v>
      </c>
      <c r="T1508" s="152" t="s">
        <v>44</v>
      </c>
      <c r="U1508" s="152">
        <v>0.89206059510000002</v>
      </c>
      <c r="V1508" s="152">
        <v>0.70421768071000002</v>
      </c>
      <c r="W1508" s="152">
        <v>1.1384424934999999</v>
      </c>
      <c r="X1508" s="152">
        <v>1.0498895976</v>
      </c>
      <c r="Y1508" s="152" t="s">
        <v>44</v>
      </c>
      <c r="Z1508" s="152">
        <v>1.3665009582000001E-2</v>
      </c>
      <c r="AA1508" s="152">
        <v>1.5340826052E-2</v>
      </c>
      <c r="AB1508" s="175">
        <v>1.0464312340999999</v>
      </c>
      <c r="AC1508" s="174">
        <v>0.33445062274999998</v>
      </c>
      <c r="AD1508" s="152">
        <v>-6.9305218270999999E-3</v>
      </c>
      <c r="AE1508" s="152">
        <v>-6.9305218270999999E-3</v>
      </c>
      <c r="AF1508" s="178">
        <v>1.26447</v>
      </c>
      <c r="AG1508" s="177">
        <v>294401.68586999999</v>
      </c>
      <c r="AH1508" s="177">
        <v>141307.89989</v>
      </c>
      <c r="AI1508" s="127">
        <v>7.5490038083999992E-4</v>
      </c>
      <c r="AJ1508" s="127">
        <v>0</v>
      </c>
      <c r="AK1508" s="127">
        <v>1.1287313622999999</v>
      </c>
    </row>
    <row r="1509" spans="1:37" ht="14.65" customHeight="1" x14ac:dyDescent="0.25">
      <c r="A1509" s="39"/>
      <c r="B1509" s="128">
        <v>50302776000134</v>
      </c>
      <c r="C1509" s="124" t="s">
        <v>9355</v>
      </c>
      <c r="D1509" s="121"/>
      <c r="E1509" s="125" t="s">
        <v>2778</v>
      </c>
      <c r="F1509" s="125" t="s">
        <v>160</v>
      </c>
      <c r="G1509" s="125" t="s">
        <v>5584</v>
      </c>
      <c r="H1509" s="126">
        <v>1</v>
      </c>
      <c r="I1509" s="126">
        <v>1</v>
      </c>
      <c r="J1509" s="126">
        <v>1</v>
      </c>
      <c r="K1509" s="125" t="s">
        <v>211</v>
      </c>
      <c r="L1509" s="125" t="s">
        <v>211</v>
      </c>
      <c r="M1509" s="152">
        <v>1.4000000000000002E-3</v>
      </c>
      <c r="N1509" s="127" t="s">
        <v>44</v>
      </c>
      <c r="O1509" s="154">
        <v>45063</v>
      </c>
      <c r="P1509" s="152">
        <v>1.7142324085999999E-2</v>
      </c>
      <c r="Q1509" s="152">
        <v>5.0880280115999994E-2</v>
      </c>
      <c r="R1509" s="152">
        <v>2.3228612699000003E-2</v>
      </c>
      <c r="S1509" s="152" t="s">
        <v>44</v>
      </c>
      <c r="T1509" s="152" t="s">
        <v>44</v>
      </c>
      <c r="U1509" s="152">
        <v>1.6235134074000002</v>
      </c>
      <c r="V1509" s="152">
        <v>1.2472527404</v>
      </c>
      <c r="W1509" s="152">
        <v>0.20265023640999999</v>
      </c>
      <c r="X1509" s="152" t="s">
        <v>44</v>
      </c>
      <c r="Y1509" s="152" t="s">
        <v>44</v>
      </c>
      <c r="Z1509" s="152">
        <v>4.9112170413999998E-2</v>
      </c>
      <c r="AA1509" s="152">
        <v>4.4180703703999999E-2</v>
      </c>
      <c r="AB1509" s="175">
        <v>-1.670584683</v>
      </c>
      <c r="AC1509" s="174">
        <v>-1.8112959018000001</v>
      </c>
      <c r="AD1509" s="152">
        <v>-5.0903375745000007E-2</v>
      </c>
      <c r="AE1509" s="152">
        <v>-5.0903375745000007E-2</v>
      </c>
      <c r="AF1509" s="178">
        <v>1.0576490000000001</v>
      </c>
      <c r="AG1509" s="177">
        <v>187372.35686</v>
      </c>
      <c r="AH1509" s="177">
        <v>546.34370999999999</v>
      </c>
      <c r="AI1509" s="127">
        <v>0</v>
      </c>
      <c r="AJ1509" s="127">
        <v>0</v>
      </c>
      <c r="AK1509" s="127">
        <v>0</v>
      </c>
    </row>
    <row r="1510" spans="1:37" ht="14.65" customHeight="1" x14ac:dyDescent="0.25">
      <c r="A1510" s="39"/>
      <c r="B1510" s="128">
        <v>35492361000187</v>
      </c>
      <c r="C1510" s="124" t="s">
        <v>9356</v>
      </c>
      <c r="D1510" s="121"/>
      <c r="E1510" s="125" t="s">
        <v>2778</v>
      </c>
      <c r="F1510" s="125" t="s">
        <v>112</v>
      </c>
      <c r="G1510" s="125" t="s">
        <v>113</v>
      </c>
      <c r="H1510" s="126">
        <v>100</v>
      </c>
      <c r="I1510" s="126">
        <v>100</v>
      </c>
      <c r="J1510" s="126">
        <v>100</v>
      </c>
      <c r="K1510" s="125" t="s">
        <v>7604</v>
      </c>
      <c r="L1510" s="125" t="s">
        <v>7605</v>
      </c>
      <c r="M1510" s="152">
        <v>1.95E-2</v>
      </c>
      <c r="N1510" s="127" t="s">
        <v>44</v>
      </c>
      <c r="O1510" s="154">
        <v>43980</v>
      </c>
      <c r="P1510" s="152">
        <v>1.6772138821E-2</v>
      </c>
      <c r="Q1510" s="152">
        <v>3.0269263780000003E-2</v>
      </c>
      <c r="R1510" s="152">
        <v>0.11491682108</v>
      </c>
      <c r="S1510" s="152">
        <v>0.30045941864999998</v>
      </c>
      <c r="T1510" s="152">
        <v>0.36651699549</v>
      </c>
      <c r="U1510" s="152">
        <v>1.5884539406</v>
      </c>
      <c r="V1510" s="152">
        <v>0.74200499906999995</v>
      </c>
      <c r="W1510" s="152">
        <v>1.0025532416</v>
      </c>
      <c r="X1510" s="152">
        <v>1.1927599279000001</v>
      </c>
      <c r="Y1510" s="152">
        <v>0.87385617208999999</v>
      </c>
      <c r="Z1510" s="152">
        <v>0.19950209438000002</v>
      </c>
      <c r="AA1510" s="152">
        <v>0.19551312175999999</v>
      </c>
      <c r="AB1510" s="175">
        <v>0.10214829876000001</v>
      </c>
      <c r="AC1510" s="174">
        <v>0.11922499334</v>
      </c>
      <c r="AD1510" s="152">
        <v>-0.13692563020000001</v>
      </c>
      <c r="AE1510" s="152">
        <v>-0.38326261305000003</v>
      </c>
      <c r="AF1510" s="178">
        <v>15.794817</v>
      </c>
      <c r="AG1510" s="177">
        <v>247018.89721</v>
      </c>
      <c r="AH1510" s="177">
        <v>-31818.070609999999</v>
      </c>
      <c r="AI1510" s="127">
        <v>0</v>
      </c>
      <c r="AJ1510" s="127">
        <v>0</v>
      </c>
      <c r="AK1510" s="127">
        <v>0.32813725978000002</v>
      </c>
    </row>
    <row r="1511" spans="1:37" ht="14.65" customHeight="1" x14ac:dyDescent="0.25">
      <c r="A1511" s="39"/>
      <c r="B1511" s="128">
        <v>35495250000124</v>
      </c>
      <c r="C1511" s="124" t="s">
        <v>9357</v>
      </c>
      <c r="D1511" s="121"/>
      <c r="E1511" s="125" t="s">
        <v>2778</v>
      </c>
      <c r="F1511" s="125" t="s">
        <v>112</v>
      </c>
      <c r="G1511" s="125" t="s">
        <v>113</v>
      </c>
      <c r="H1511" s="126">
        <v>1</v>
      </c>
      <c r="I1511" s="126">
        <v>1</v>
      </c>
      <c r="J1511" s="126">
        <v>1</v>
      </c>
      <c r="K1511" s="125" t="s">
        <v>7604</v>
      </c>
      <c r="L1511" s="125" t="s">
        <v>7605</v>
      </c>
      <c r="M1511" s="152">
        <v>1.89E-2</v>
      </c>
      <c r="N1511" s="127" t="s">
        <v>44</v>
      </c>
      <c r="O1511" s="154">
        <v>43980</v>
      </c>
      <c r="P1511" s="152">
        <v>3.4636159863999996E-2</v>
      </c>
      <c r="Q1511" s="152">
        <v>6.5971722149999995E-2</v>
      </c>
      <c r="R1511" s="152">
        <v>8.7205102591000009E-3</v>
      </c>
      <c r="S1511" s="152">
        <v>0.15744103028</v>
      </c>
      <c r="T1511" s="152">
        <v>0.26045115913</v>
      </c>
      <c r="U1511" s="152">
        <v>3.2803177467000002</v>
      </c>
      <c r="V1511" s="152">
        <v>1.6171965063</v>
      </c>
      <c r="W1511" s="152">
        <v>7.6079165318000005E-2</v>
      </c>
      <c r="X1511" s="152">
        <v>0.62500737298999998</v>
      </c>
      <c r="Y1511" s="152">
        <v>0.62097216701000002</v>
      </c>
      <c r="Z1511" s="152">
        <v>0.16920499133</v>
      </c>
      <c r="AA1511" s="152">
        <v>0.18750337128999997</v>
      </c>
      <c r="AB1511" s="175">
        <v>-0.48665069005</v>
      </c>
      <c r="AC1511" s="174">
        <v>-9.1291223672000002E-2</v>
      </c>
      <c r="AD1511" s="152">
        <v>-0.16736472103</v>
      </c>
      <c r="AE1511" s="152">
        <v>-0.42184555367999998</v>
      </c>
      <c r="AF1511" s="178">
        <v>13.06367</v>
      </c>
      <c r="AG1511" s="177">
        <v>130462.69375999999</v>
      </c>
      <c r="AH1511" s="177">
        <v>-37968.959499999997</v>
      </c>
      <c r="AI1511" s="127">
        <v>0</v>
      </c>
      <c r="AJ1511" s="127">
        <v>0</v>
      </c>
      <c r="AK1511" s="127">
        <v>0</v>
      </c>
    </row>
    <row r="1512" spans="1:37" ht="14.65" customHeight="1" x14ac:dyDescent="0.25">
      <c r="A1512" s="39"/>
      <c r="B1512" s="128">
        <v>20147389000100</v>
      </c>
      <c r="C1512" s="124" t="s">
        <v>9358</v>
      </c>
      <c r="D1512" s="121"/>
      <c r="E1512" s="125" t="s">
        <v>2778</v>
      </c>
      <c r="F1512" s="125" t="s">
        <v>112</v>
      </c>
      <c r="G1512" s="125" t="s">
        <v>113</v>
      </c>
      <c r="H1512" s="126">
        <v>5000</v>
      </c>
      <c r="I1512" s="126">
        <v>0</v>
      </c>
      <c r="J1512" s="126">
        <v>250</v>
      </c>
      <c r="K1512" s="125" t="s">
        <v>212</v>
      </c>
      <c r="L1512" s="125" t="s">
        <v>219</v>
      </c>
      <c r="M1512" s="152">
        <v>1.6500000000000001E-2</v>
      </c>
      <c r="N1512" s="127" t="s">
        <v>44</v>
      </c>
      <c r="O1512" s="154">
        <v>41880</v>
      </c>
      <c r="P1512" s="152">
        <v>-3.8332179336999998E-2</v>
      </c>
      <c r="Q1512" s="152">
        <v>-0.11235219793000001</v>
      </c>
      <c r="R1512" s="152">
        <v>0.20639356055999999</v>
      </c>
      <c r="S1512" s="152">
        <v>0.50290438841999996</v>
      </c>
      <c r="T1512" s="152">
        <v>0.53083918561999999</v>
      </c>
      <c r="U1512" s="152">
        <v>-3.6303599659999999</v>
      </c>
      <c r="V1512" s="152">
        <v>-2.7541433822000001</v>
      </c>
      <c r="W1512" s="152">
        <v>1.8006113573</v>
      </c>
      <c r="X1512" s="152">
        <v>1.9964233598999999</v>
      </c>
      <c r="Y1512" s="152">
        <v>1.2656359852999999</v>
      </c>
      <c r="Z1512" s="152">
        <v>0.17599654291</v>
      </c>
      <c r="AA1512" s="152">
        <v>0.19776974804999997</v>
      </c>
      <c r="AB1512" s="175">
        <v>0.56711026657999997</v>
      </c>
      <c r="AC1512" s="174">
        <v>0.46417587495000001</v>
      </c>
      <c r="AD1512" s="152">
        <v>-0.16045199842999999</v>
      </c>
      <c r="AE1512" s="152">
        <v>-0.26727363130999998</v>
      </c>
      <c r="AF1512" s="178">
        <v>54.023842999999999</v>
      </c>
      <c r="AG1512" s="177">
        <v>103240.69872</v>
      </c>
      <c r="AH1512" s="177">
        <v>-21262.514500000001</v>
      </c>
      <c r="AI1512" s="127">
        <v>0</v>
      </c>
      <c r="AJ1512" s="127">
        <v>0</v>
      </c>
      <c r="AK1512" s="127">
        <v>0</v>
      </c>
    </row>
    <row r="1513" spans="1:37" ht="14.65" customHeight="1" x14ac:dyDescent="0.25">
      <c r="A1513" s="39"/>
      <c r="B1513" s="128">
        <v>29546256000180</v>
      </c>
      <c r="C1513" s="124" t="s">
        <v>9359</v>
      </c>
      <c r="D1513" s="121" t="s">
        <v>3310</v>
      </c>
      <c r="E1513" s="125" t="s">
        <v>2778</v>
      </c>
      <c r="F1513" s="125" t="s">
        <v>112</v>
      </c>
      <c r="G1513" s="125" t="s">
        <v>5291</v>
      </c>
      <c r="H1513" s="126">
        <v>200</v>
      </c>
      <c r="I1513" s="126">
        <v>100</v>
      </c>
      <c r="J1513" s="126">
        <v>100</v>
      </c>
      <c r="K1513" s="125" t="s">
        <v>212</v>
      </c>
      <c r="L1513" s="125" t="s">
        <v>219</v>
      </c>
      <c r="M1513" s="152">
        <v>3.95E-2</v>
      </c>
      <c r="N1513" s="127" t="s">
        <v>44</v>
      </c>
      <c r="O1513" s="154">
        <v>29222</v>
      </c>
      <c r="P1513" s="152">
        <v>4.3779812058000002E-2</v>
      </c>
      <c r="Q1513" s="152">
        <v>0.12215076279999999</v>
      </c>
      <c r="R1513" s="152">
        <v>3.1466497927000001E-2</v>
      </c>
      <c r="S1513" s="152">
        <v>0.17382608246</v>
      </c>
      <c r="T1513" s="152">
        <v>9.7709262047000006E-2</v>
      </c>
      <c r="U1513" s="152">
        <v>4.1462937867000003</v>
      </c>
      <c r="V1513" s="152">
        <v>2.9943403085</v>
      </c>
      <c r="W1513" s="152">
        <v>0.27451890161000003</v>
      </c>
      <c r="X1513" s="152">
        <v>0.69005254197999999</v>
      </c>
      <c r="Y1513" s="152">
        <v>0.23296011579000001</v>
      </c>
      <c r="Z1513" s="152">
        <v>0.14979845227999999</v>
      </c>
      <c r="AA1513" s="152">
        <v>0.27345543502999997</v>
      </c>
      <c r="AB1513" s="175">
        <v>-0.43052103156999999</v>
      </c>
      <c r="AC1513" s="174">
        <v>-0.13320063639999999</v>
      </c>
      <c r="AD1513" s="152">
        <v>-0.15789586646000001</v>
      </c>
      <c r="AE1513" s="152">
        <v>-0.66453197936999997</v>
      </c>
      <c r="AF1513" s="178">
        <v>96.956546000000003</v>
      </c>
      <c r="AG1513" s="177">
        <v>135640.44602999999</v>
      </c>
      <c r="AH1513" s="177">
        <v>-341.30734000000001</v>
      </c>
      <c r="AI1513" s="127">
        <v>0</v>
      </c>
      <c r="AJ1513" s="127">
        <v>0</v>
      </c>
      <c r="AK1513" s="127">
        <v>0</v>
      </c>
    </row>
    <row r="1514" spans="1:37" ht="14.65" customHeight="1" x14ac:dyDescent="0.25">
      <c r="A1514" s="39"/>
      <c r="B1514" s="128">
        <v>2887290000162</v>
      </c>
      <c r="C1514" s="124" t="s">
        <v>9360</v>
      </c>
      <c r="D1514" s="121" t="s">
        <v>3267</v>
      </c>
      <c r="E1514" s="125" t="s">
        <v>2778</v>
      </c>
      <c r="F1514" s="125" t="s">
        <v>112</v>
      </c>
      <c r="G1514" s="125" t="s">
        <v>164</v>
      </c>
      <c r="H1514" s="126">
        <v>5000</v>
      </c>
      <c r="I1514" s="126">
        <v>5000</v>
      </c>
      <c r="J1514" s="126">
        <v>5000</v>
      </c>
      <c r="K1514" s="125" t="s">
        <v>212</v>
      </c>
      <c r="L1514" s="125" t="s">
        <v>219</v>
      </c>
      <c r="M1514" s="152">
        <v>1.4499999999999999E-2</v>
      </c>
      <c r="N1514" s="127" t="s">
        <v>44</v>
      </c>
      <c r="O1514" s="154">
        <v>36167</v>
      </c>
      <c r="P1514" s="152">
        <v>4.3761893598999999E-2</v>
      </c>
      <c r="Q1514" s="152">
        <v>9.7391499871999992E-2</v>
      </c>
      <c r="R1514" s="152">
        <v>6.5881707412999993E-2</v>
      </c>
      <c r="S1514" s="152">
        <v>0.31535910966999997</v>
      </c>
      <c r="T1514" s="152">
        <v>0.26941025680999997</v>
      </c>
      <c r="U1514" s="152">
        <v>4.1445967672000004</v>
      </c>
      <c r="V1514" s="152">
        <v>2.3874046062000001</v>
      </c>
      <c r="W1514" s="152">
        <v>0.57476284767999997</v>
      </c>
      <c r="X1514" s="152">
        <v>1.2519085293000001</v>
      </c>
      <c r="Y1514" s="152">
        <v>0.64233260294000005</v>
      </c>
      <c r="Z1514" s="152">
        <v>0.14140960411</v>
      </c>
      <c r="AA1514" s="152">
        <v>0.21951603046999998</v>
      </c>
      <c r="AB1514" s="175">
        <v>-0.24262933787999999</v>
      </c>
      <c r="AC1514" s="174">
        <v>0.38144522189000002</v>
      </c>
      <c r="AD1514" s="152">
        <v>-0.12796742025999999</v>
      </c>
      <c r="AE1514" s="152">
        <v>-0.53832597264000004</v>
      </c>
      <c r="AF1514" s="178">
        <v>1116.9121829999999</v>
      </c>
      <c r="AG1514" s="177">
        <v>232697.24817000001</v>
      </c>
      <c r="AH1514" s="177">
        <v>-16722.765200000002</v>
      </c>
      <c r="AI1514" s="127">
        <v>0</v>
      </c>
      <c r="AJ1514" s="127">
        <v>0</v>
      </c>
      <c r="AK1514" s="127">
        <v>0</v>
      </c>
    </row>
    <row r="1515" spans="1:37" ht="14.65" customHeight="1" x14ac:dyDescent="0.25">
      <c r="A1515" s="39"/>
      <c r="B1515" s="128">
        <v>24571992000175</v>
      </c>
      <c r="C1515" s="124" t="s">
        <v>9361</v>
      </c>
      <c r="D1515" s="121"/>
      <c r="E1515" s="125" t="s">
        <v>2778</v>
      </c>
      <c r="F1515" s="125" t="s">
        <v>112</v>
      </c>
      <c r="G1515" s="125" t="s">
        <v>113</v>
      </c>
      <c r="H1515" s="126">
        <v>1</v>
      </c>
      <c r="I1515" s="126">
        <v>1</v>
      </c>
      <c r="J1515" s="126">
        <v>1</v>
      </c>
      <c r="K1515" s="125" t="s">
        <v>7604</v>
      </c>
      <c r="L1515" s="125" t="s">
        <v>7605</v>
      </c>
      <c r="M1515" s="152">
        <v>1.4499999999999999E-2</v>
      </c>
      <c r="N1515" s="127" t="s">
        <v>44</v>
      </c>
      <c r="O1515" s="154">
        <v>42625</v>
      </c>
      <c r="P1515" s="152">
        <v>2.9029626375999998E-2</v>
      </c>
      <c r="Q1515" s="152">
        <v>5.7340081449999997E-2</v>
      </c>
      <c r="R1515" s="152">
        <v>7.4557793615999998E-2</v>
      </c>
      <c r="S1515" s="152">
        <v>0.29404354505000002</v>
      </c>
      <c r="T1515" s="152">
        <v>0.27738224783999998</v>
      </c>
      <c r="U1515" s="152">
        <v>2.7493347690000003</v>
      </c>
      <c r="V1515" s="152">
        <v>1.4056049526999999</v>
      </c>
      <c r="W1515" s="152">
        <v>0.65045445023000004</v>
      </c>
      <c r="X1515" s="152">
        <v>1.1672902756000001</v>
      </c>
      <c r="Y1515" s="152">
        <v>0.66133956211</v>
      </c>
      <c r="Z1515" s="152">
        <v>0.16715403412000002</v>
      </c>
      <c r="AA1515" s="152">
        <v>0.22744950451000001</v>
      </c>
      <c r="AB1515" s="175">
        <v>-0.13489992534</v>
      </c>
      <c r="AC1515" s="174">
        <v>0.25172332791000002</v>
      </c>
      <c r="AD1515" s="152">
        <v>-0.12050504523000001</v>
      </c>
      <c r="AE1515" s="152">
        <v>-0.47390208744000001</v>
      </c>
      <c r="AF1515" s="178">
        <v>26.134924000000002</v>
      </c>
      <c r="AG1515" s="177">
        <v>1185909.7333</v>
      </c>
      <c r="AH1515" s="177">
        <v>-80392.828439999997</v>
      </c>
      <c r="AI1515" s="127">
        <v>0</v>
      </c>
      <c r="AJ1515" s="127">
        <v>0</v>
      </c>
      <c r="AK1515" s="127">
        <v>0.15484473225000001</v>
      </c>
    </row>
    <row r="1516" spans="1:37" ht="14.65" customHeight="1" x14ac:dyDescent="0.25">
      <c r="A1516" s="39"/>
      <c r="B1516" s="128">
        <v>36347815000199</v>
      </c>
      <c r="C1516" s="124" t="s">
        <v>9362</v>
      </c>
      <c r="D1516" s="121"/>
      <c r="E1516" s="125" t="s">
        <v>2778</v>
      </c>
      <c r="F1516" s="125" t="s">
        <v>112</v>
      </c>
      <c r="G1516" s="125" t="s">
        <v>113</v>
      </c>
      <c r="H1516" s="126">
        <v>1</v>
      </c>
      <c r="I1516" s="126">
        <v>1</v>
      </c>
      <c r="J1516" s="126">
        <v>1</v>
      </c>
      <c r="K1516" s="125" t="s">
        <v>7604</v>
      </c>
      <c r="L1516" s="125" t="s">
        <v>7605</v>
      </c>
      <c r="M1516" s="152">
        <v>1.6500000000000001E-2</v>
      </c>
      <c r="N1516" s="127" t="s">
        <v>44</v>
      </c>
      <c r="O1516" s="154">
        <v>43936</v>
      </c>
      <c r="P1516" s="152">
        <v>2.9023373261000001E-2</v>
      </c>
      <c r="Q1516" s="152">
        <v>5.7433430237999995E-2</v>
      </c>
      <c r="R1516" s="152">
        <v>7.5205358708999998E-2</v>
      </c>
      <c r="S1516" s="152">
        <v>0.29445645557</v>
      </c>
      <c r="T1516" s="152">
        <v>0.27735811791999998</v>
      </c>
      <c r="U1516" s="152">
        <v>2.7487425496999998</v>
      </c>
      <c r="V1516" s="152">
        <v>1.4078932564</v>
      </c>
      <c r="W1516" s="152">
        <v>0.65610391457000006</v>
      </c>
      <c r="X1516" s="152">
        <v>1.1689294425000001</v>
      </c>
      <c r="Y1516" s="152">
        <v>0.66128203115000006</v>
      </c>
      <c r="Z1516" s="152">
        <v>0.15809978071</v>
      </c>
      <c r="AA1516" s="152">
        <v>0.18709613529999999</v>
      </c>
      <c r="AB1516" s="175">
        <v>-0.14793009937000001</v>
      </c>
      <c r="AC1516" s="174">
        <v>0.17925129661</v>
      </c>
      <c r="AD1516" s="152">
        <v>-0.11613005865999999</v>
      </c>
      <c r="AE1516" s="152">
        <v>-0.28852674859999999</v>
      </c>
      <c r="AF1516" s="178">
        <v>16.809352000000001</v>
      </c>
      <c r="AG1516" s="177">
        <v>103853.70458000001</v>
      </c>
      <c r="AH1516" s="177">
        <v>7467.0435699999998</v>
      </c>
      <c r="AI1516" s="127">
        <v>0</v>
      </c>
      <c r="AJ1516" s="127">
        <v>0</v>
      </c>
      <c r="AK1516" s="127">
        <v>0.15445367501999999</v>
      </c>
    </row>
    <row r="1517" spans="1:37" ht="14.65" customHeight="1" x14ac:dyDescent="0.25">
      <c r="A1517" s="39"/>
      <c r="B1517" s="128">
        <v>17759799000105</v>
      </c>
      <c r="C1517" s="124" t="s">
        <v>9363</v>
      </c>
      <c r="D1517" s="121" t="s">
        <v>3310</v>
      </c>
      <c r="E1517" s="125" t="s">
        <v>2778</v>
      </c>
      <c r="F1517" s="125" t="s">
        <v>112</v>
      </c>
      <c r="G1517" s="125" t="s">
        <v>113</v>
      </c>
      <c r="H1517" s="126">
        <v>5000</v>
      </c>
      <c r="I1517" s="126">
        <v>0</v>
      </c>
      <c r="J1517" s="126">
        <v>1000</v>
      </c>
      <c r="K1517" s="125" t="s">
        <v>212</v>
      </c>
      <c r="L1517" s="125" t="s">
        <v>219</v>
      </c>
      <c r="M1517" s="152">
        <v>1.6500000000000001E-2</v>
      </c>
      <c r="N1517" s="127" t="s">
        <v>44</v>
      </c>
      <c r="O1517" s="154">
        <v>41516</v>
      </c>
      <c r="P1517" s="152">
        <v>-7.3244426693999994E-3</v>
      </c>
      <c r="Q1517" s="152">
        <v>-4.5207400538999999E-2</v>
      </c>
      <c r="R1517" s="152">
        <v>0.13519704841999999</v>
      </c>
      <c r="S1517" s="152">
        <v>0.42903177806000004</v>
      </c>
      <c r="T1517" s="152">
        <v>0.54325704106999995</v>
      </c>
      <c r="U1517" s="152">
        <v>-0.69368253777000011</v>
      </c>
      <c r="V1517" s="152">
        <v>-1.1081907191</v>
      </c>
      <c r="W1517" s="152">
        <v>1.1794812793</v>
      </c>
      <c r="X1517" s="152">
        <v>1.7031648233999999</v>
      </c>
      <c r="Y1517" s="152">
        <v>1.2952428515000001</v>
      </c>
      <c r="Z1517" s="152">
        <v>0.18751300095000001</v>
      </c>
      <c r="AA1517" s="152">
        <v>0.17416115301000001</v>
      </c>
      <c r="AB1517" s="175">
        <v>0.19460871605999999</v>
      </c>
      <c r="AC1517" s="174">
        <v>0.44982884495999997</v>
      </c>
      <c r="AD1517" s="152">
        <v>-0.18424205443999997</v>
      </c>
      <c r="AE1517" s="152">
        <v>-0.35323681178999999</v>
      </c>
      <c r="AF1517" s="178">
        <v>57.852248000000003</v>
      </c>
      <c r="AG1517" s="177">
        <v>200981.96406999999</v>
      </c>
      <c r="AH1517" s="177">
        <v>-35794.811280000002</v>
      </c>
      <c r="AI1517" s="127">
        <v>0</v>
      </c>
      <c r="AJ1517" s="127">
        <v>0</v>
      </c>
      <c r="AK1517" s="127">
        <v>0</v>
      </c>
    </row>
    <row r="1518" spans="1:37" ht="14.65" customHeight="1" x14ac:dyDescent="0.25">
      <c r="A1518" s="39"/>
      <c r="B1518" s="128">
        <v>46479899000178</v>
      </c>
      <c r="C1518" s="124" t="s">
        <v>9364</v>
      </c>
      <c r="D1518" s="121"/>
      <c r="E1518" s="125" t="s">
        <v>2778</v>
      </c>
      <c r="F1518" s="125" t="s">
        <v>112</v>
      </c>
      <c r="G1518" s="125" t="s">
        <v>4570</v>
      </c>
      <c r="H1518" s="126">
        <v>1</v>
      </c>
      <c r="I1518" s="126">
        <v>1</v>
      </c>
      <c r="J1518" s="126">
        <v>1</v>
      </c>
      <c r="K1518" s="125" t="s">
        <v>212</v>
      </c>
      <c r="L1518" s="125" t="s">
        <v>220</v>
      </c>
      <c r="M1518" s="152">
        <v>1.4000000000000002E-3</v>
      </c>
      <c r="N1518" s="127" t="s">
        <v>44</v>
      </c>
      <c r="O1518" s="154">
        <v>44859</v>
      </c>
      <c r="P1518" s="152">
        <v>1.8464856474999999E-3</v>
      </c>
      <c r="Q1518" s="152">
        <v>-0.11388062607</v>
      </c>
      <c r="R1518" s="152">
        <v>0.15874217147</v>
      </c>
      <c r="S1518" s="152">
        <v>0.37966017900999999</v>
      </c>
      <c r="T1518" s="152" t="s">
        <v>44</v>
      </c>
      <c r="U1518" s="152">
        <v>0.17487676643</v>
      </c>
      <c r="V1518" s="152">
        <v>-2.7916104753000002</v>
      </c>
      <c r="W1518" s="152">
        <v>1.3848928041999999</v>
      </c>
      <c r="X1518" s="152">
        <v>1.5071700856999999</v>
      </c>
      <c r="Y1518" s="152" t="s">
        <v>44</v>
      </c>
      <c r="Z1518" s="152">
        <v>0.19621411682000001</v>
      </c>
      <c r="AA1518" s="152">
        <v>0.17920694100999998</v>
      </c>
      <c r="AB1518" s="175">
        <v>0.30568472058000001</v>
      </c>
      <c r="AC1518" s="174">
        <v>0.32689780037999999</v>
      </c>
      <c r="AD1518" s="152">
        <v>-0.21799612012</v>
      </c>
      <c r="AE1518" s="152">
        <v>-0.21799612012</v>
      </c>
      <c r="AF1518" s="178">
        <v>1.479044</v>
      </c>
      <c r="AG1518" s="177">
        <v>119612.72053000001</v>
      </c>
      <c r="AH1518" s="177">
        <v>-38350.235280000001</v>
      </c>
      <c r="AI1518" s="127">
        <v>0</v>
      </c>
      <c r="AJ1518" s="127">
        <v>0</v>
      </c>
      <c r="AK1518" s="127">
        <v>1.0016412039</v>
      </c>
    </row>
    <row r="1519" spans="1:37" ht="14.65" customHeight="1" x14ac:dyDescent="0.25">
      <c r="A1519" s="39"/>
      <c r="B1519" s="128">
        <v>7686658000148</v>
      </c>
      <c r="C1519" s="124" t="s">
        <v>9365</v>
      </c>
      <c r="D1519" s="121" t="s">
        <v>3266</v>
      </c>
      <c r="E1519" s="125" t="s">
        <v>2778</v>
      </c>
      <c r="F1519" s="125" t="s">
        <v>112</v>
      </c>
      <c r="G1519" s="125" t="s">
        <v>6915</v>
      </c>
      <c r="H1519" s="126">
        <v>2000</v>
      </c>
      <c r="I1519" s="126">
        <v>0</v>
      </c>
      <c r="J1519" s="126">
        <v>250</v>
      </c>
      <c r="K1519" s="125" t="s">
        <v>212</v>
      </c>
      <c r="L1519" s="125" t="s">
        <v>219</v>
      </c>
      <c r="M1519" s="152">
        <v>2.5499999999999998E-2</v>
      </c>
      <c r="N1519" s="127" t="s">
        <v>44</v>
      </c>
      <c r="O1519" s="154">
        <v>38960</v>
      </c>
      <c r="P1519" s="152">
        <v>3.1808300631E-2</v>
      </c>
      <c r="Q1519" s="152">
        <v>0.10465748425999999</v>
      </c>
      <c r="R1519" s="152">
        <v>3.1911281736000004E-2</v>
      </c>
      <c r="S1519" s="152">
        <v>0.22056151375999999</v>
      </c>
      <c r="T1519" s="152">
        <v>0.12502169272999999</v>
      </c>
      <c r="U1519" s="152">
        <v>3.0124971550999997</v>
      </c>
      <c r="V1519" s="152">
        <v>2.5655191709</v>
      </c>
      <c r="W1519" s="152">
        <v>0.27839926868999998</v>
      </c>
      <c r="X1519" s="152">
        <v>0.87558225482999996</v>
      </c>
      <c r="Y1519" s="152">
        <v>0.29807888634000002</v>
      </c>
      <c r="Z1519" s="152">
        <v>0.14579101553999999</v>
      </c>
      <c r="AA1519" s="152">
        <v>0.24355972675000001</v>
      </c>
      <c r="AB1519" s="175">
        <v>-0.44323275236999998</v>
      </c>
      <c r="AC1519" s="174">
        <v>-1.9098987279000001E-2</v>
      </c>
      <c r="AD1519" s="152">
        <v>-0.1461764012</v>
      </c>
      <c r="AE1519" s="152">
        <v>-0.62470368495999995</v>
      </c>
      <c r="AF1519" s="178">
        <v>30.676186999999999</v>
      </c>
      <c r="AG1519" s="177">
        <v>23190.06019</v>
      </c>
      <c r="AH1519" s="177">
        <v>-2995.3898199999999</v>
      </c>
      <c r="AI1519" s="127">
        <v>0</v>
      </c>
      <c r="AJ1519" s="127">
        <v>0</v>
      </c>
      <c r="AK1519" s="127">
        <v>0</v>
      </c>
    </row>
    <row r="1520" spans="1:37" ht="14.65" customHeight="1" x14ac:dyDescent="0.25">
      <c r="A1520" s="39"/>
      <c r="B1520" s="128">
        <v>67976423000112</v>
      </c>
      <c r="C1520" s="124" t="s">
        <v>9366</v>
      </c>
      <c r="D1520" s="121" t="s">
        <v>3266</v>
      </c>
      <c r="E1520" s="125" t="s">
        <v>2778</v>
      </c>
      <c r="F1520" s="125" t="s">
        <v>112</v>
      </c>
      <c r="G1520" s="125" t="s">
        <v>5291</v>
      </c>
      <c r="H1520" s="126">
        <v>2000</v>
      </c>
      <c r="I1520" s="126">
        <v>0</v>
      </c>
      <c r="J1520" s="126">
        <v>250</v>
      </c>
      <c r="K1520" s="125" t="s">
        <v>212</v>
      </c>
      <c r="L1520" s="125" t="s">
        <v>219</v>
      </c>
      <c r="M1520" s="152">
        <v>1.95E-2</v>
      </c>
      <c r="N1520" s="127" t="s">
        <v>44</v>
      </c>
      <c r="O1520" s="154">
        <v>33792</v>
      </c>
      <c r="P1520" s="152">
        <v>4.5392604989000003E-2</v>
      </c>
      <c r="Q1520" s="152">
        <v>0.12937180248000002</v>
      </c>
      <c r="R1520" s="152">
        <v>5.2324727571999997E-2</v>
      </c>
      <c r="S1520" s="152">
        <v>0.22153020046999999</v>
      </c>
      <c r="T1520" s="152">
        <v>0.16569909355000001</v>
      </c>
      <c r="U1520" s="152">
        <v>4.2990380081000001</v>
      </c>
      <c r="V1520" s="152">
        <v>3.1713531218000002</v>
      </c>
      <c r="W1520" s="152">
        <v>0.45648952651999997</v>
      </c>
      <c r="X1520" s="152">
        <v>0.87942773482999992</v>
      </c>
      <c r="Y1520" s="152">
        <v>0.39506265028000004</v>
      </c>
      <c r="Z1520" s="152">
        <v>0.14970009582999999</v>
      </c>
      <c r="AA1520" s="152">
        <v>0.29753348873000002</v>
      </c>
      <c r="AB1520" s="175">
        <v>-0.30391890445000003</v>
      </c>
      <c r="AC1520" s="174">
        <v>-1.1725781249999999E-2</v>
      </c>
      <c r="AD1520" s="152">
        <v>-0.15192591002</v>
      </c>
      <c r="AE1520" s="152">
        <v>-0.77769724353000003</v>
      </c>
      <c r="AF1520" s="178">
        <v>16.308916</v>
      </c>
      <c r="AG1520" s="177">
        <v>49799.395380000002</v>
      </c>
      <c r="AH1520" s="177">
        <v>-6698.6243899999999</v>
      </c>
      <c r="AI1520" s="127">
        <v>0</v>
      </c>
      <c r="AJ1520" s="127">
        <v>0</v>
      </c>
      <c r="AK1520" s="127">
        <v>0</v>
      </c>
    </row>
    <row r="1521" spans="1:37" ht="14.65" customHeight="1" x14ac:dyDescent="0.25">
      <c r="A1521" s="39"/>
      <c r="B1521" s="128">
        <v>67976449000160</v>
      </c>
      <c r="C1521" s="124" t="s">
        <v>9367</v>
      </c>
      <c r="D1521" s="121" t="s">
        <v>3266</v>
      </c>
      <c r="E1521" s="125" t="s">
        <v>2778</v>
      </c>
      <c r="F1521" s="125" t="s">
        <v>112</v>
      </c>
      <c r="G1521" s="125" t="s">
        <v>6915</v>
      </c>
      <c r="H1521" s="126">
        <v>250</v>
      </c>
      <c r="I1521" s="126">
        <v>0</v>
      </c>
      <c r="J1521" s="126">
        <v>250</v>
      </c>
      <c r="K1521" s="125" t="s">
        <v>212</v>
      </c>
      <c r="L1521" s="125" t="s">
        <v>219</v>
      </c>
      <c r="M1521" s="152">
        <v>1.95E-2</v>
      </c>
      <c r="N1521" s="127" t="s">
        <v>44</v>
      </c>
      <c r="O1521" s="154">
        <v>33792</v>
      </c>
      <c r="P1521" s="152">
        <v>3.5883185783000003E-2</v>
      </c>
      <c r="Q1521" s="152">
        <v>0.11820977002999999</v>
      </c>
      <c r="R1521" s="152">
        <v>5.8373053804E-2</v>
      </c>
      <c r="S1521" s="152">
        <v>0.25805061268000001</v>
      </c>
      <c r="T1521" s="152">
        <v>0.20291621458</v>
      </c>
      <c r="U1521" s="152">
        <v>3.3984209448000002</v>
      </c>
      <c r="V1521" s="152">
        <v>2.8977328601000001</v>
      </c>
      <c r="W1521" s="152">
        <v>0.50925611902000001</v>
      </c>
      <c r="X1521" s="152">
        <v>1.0244059964999999</v>
      </c>
      <c r="Y1521" s="152">
        <v>0.48379635516000002</v>
      </c>
      <c r="Z1521" s="152">
        <v>0.1479769558</v>
      </c>
      <c r="AA1521" s="152">
        <v>0.28590949617</v>
      </c>
      <c r="AB1521" s="175">
        <v>-0.27185562497999999</v>
      </c>
      <c r="AC1521" s="174">
        <v>-1.7217035435E-2</v>
      </c>
      <c r="AD1521" s="152">
        <v>-0.14102639179000001</v>
      </c>
      <c r="AE1521" s="152">
        <v>-0.65176343737999998</v>
      </c>
      <c r="AF1521" s="178">
        <v>13.298341000000001</v>
      </c>
      <c r="AG1521" s="177">
        <v>75882.242230000003</v>
      </c>
      <c r="AH1521" s="177">
        <v>-10102.23036</v>
      </c>
      <c r="AI1521" s="127">
        <v>0</v>
      </c>
      <c r="AJ1521" s="127">
        <v>0</v>
      </c>
      <c r="AK1521" s="127">
        <v>0</v>
      </c>
    </row>
    <row r="1522" spans="1:37" ht="14.65" customHeight="1" x14ac:dyDescent="0.25">
      <c r="A1522" s="39"/>
      <c r="B1522" s="128">
        <v>35727655000140</v>
      </c>
      <c r="C1522" s="124" t="s">
        <v>9368</v>
      </c>
      <c r="D1522" s="121"/>
      <c r="E1522" s="125" t="s">
        <v>2778</v>
      </c>
      <c r="F1522" s="125" t="s">
        <v>112</v>
      </c>
      <c r="G1522" s="125" t="s">
        <v>4570</v>
      </c>
      <c r="H1522" s="126">
        <v>1</v>
      </c>
      <c r="I1522" s="126">
        <v>1</v>
      </c>
      <c r="J1522" s="126">
        <v>1</v>
      </c>
      <c r="K1522" s="125" t="s">
        <v>212</v>
      </c>
      <c r="L1522" s="125" t="s">
        <v>3251</v>
      </c>
      <c r="M1522" s="152">
        <v>1.4000000000000002E-3</v>
      </c>
      <c r="N1522" s="127" t="s">
        <v>44</v>
      </c>
      <c r="O1522" s="154">
        <v>43845</v>
      </c>
      <c r="P1522" s="152">
        <v>2.8368935845999997E-2</v>
      </c>
      <c r="Q1522" s="152">
        <v>-2.2611319868000003E-2</v>
      </c>
      <c r="R1522" s="152">
        <v>0.18478268063000003</v>
      </c>
      <c r="S1522" s="152">
        <v>0.41740204243000001</v>
      </c>
      <c r="T1522" s="152">
        <v>0.47752708054999998</v>
      </c>
      <c r="U1522" s="152">
        <v>2.6867621604999998</v>
      </c>
      <c r="V1522" s="152">
        <v>-0.55428214242999996</v>
      </c>
      <c r="W1522" s="152">
        <v>1.6120744876000002</v>
      </c>
      <c r="X1522" s="152">
        <v>1.6569972488</v>
      </c>
      <c r="Y1522" s="152">
        <v>1.1385283406</v>
      </c>
      <c r="Z1522" s="152">
        <v>0.20967257613000001</v>
      </c>
      <c r="AA1522" s="152">
        <v>0.20530166306000003</v>
      </c>
      <c r="AB1522" s="175">
        <v>0.41433373161999998</v>
      </c>
      <c r="AC1522" s="174">
        <v>0.17954795829</v>
      </c>
      <c r="AD1522" s="152">
        <v>-0.14758175748999999</v>
      </c>
      <c r="AE1522" s="152">
        <v>-0.34793708983000005</v>
      </c>
      <c r="AF1522" s="178">
        <v>17.00704</v>
      </c>
      <c r="AG1522" s="177">
        <v>11517.920040000001</v>
      </c>
      <c r="AH1522" s="177">
        <v>-10954.88285</v>
      </c>
      <c r="AI1522" s="127">
        <v>0</v>
      </c>
      <c r="AJ1522" s="127">
        <v>0</v>
      </c>
      <c r="AK1522" s="127">
        <v>0.99285802531</v>
      </c>
    </row>
    <row r="1523" spans="1:37" ht="14.65" customHeight="1" x14ac:dyDescent="0.25">
      <c r="A1523" s="39"/>
      <c r="B1523" s="128">
        <v>35727674000177</v>
      </c>
      <c r="C1523" s="124" t="s">
        <v>9369</v>
      </c>
      <c r="D1523" s="121"/>
      <c r="E1523" s="125" t="s">
        <v>2778</v>
      </c>
      <c r="F1523" s="125" t="s">
        <v>112</v>
      </c>
      <c r="G1523" s="125" t="s">
        <v>4570</v>
      </c>
      <c r="H1523" s="126">
        <v>1</v>
      </c>
      <c r="I1523" s="126">
        <v>1</v>
      </c>
      <c r="J1523" s="126">
        <v>1</v>
      </c>
      <c r="K1523" s="125" t="s">
        <v>212</v>
      </c>
      <c r="L1523" s="125" t="s">
        <v>3251</v>
      </c>
      <c r="M1523" s="152">
        <v>1.4000000000000002E-3</v>
      </c>
      <c r="N1523" s="127" t="s">
        <v>44</v>
      </c>
      <c r="O1523" s="154">
        <v>43845</v>
      </c>
      <c r="P1523" s="152">
        <v>-5.6298152775999992E-4</v>
      </c>
      <c r="Q1523" s="152">
        <v>-5.9544862459000002E-2</v>
      </c>
      <c r="R1523" s="152">
        <v>0.16843372752999999</v>
      </c>
      <c r="S1523" s="152">
        <v>0.34276050286999998</v>
      </c>
      <c r="T1523" s="152">
        <v>0.27592898452999998</v>
      </c>
      <c r="U1523" s="152">
        <v>-5.3318794688000007E-2</v>
      </c>
      <c r="V1523" s="152">
        <v>-1.4596518083999999</v>
      </c>
      <c r="W1523" s="152">
        <v>1.4694435326999999</v>
      </c>
      <c r="X1523" s="152">
        <v>1.3606862269000002</v>
      </c>
      <c r="Y1523" s="152">
        <v>0.65787466655000004</v>
      </c>
      <c r="Z1523" s="152">
        <v>0.18109149395999999</v>
      </c>
      <c r="AA1523" s="152">
        <v>0.20383953214000003</v>
      </c>
      <c r="AB1523" s="175">
        <v>0.36314617339999999</v>
      </c>
      <c r="AC1523" s="174">
        <v>6.0104364670999999E-2</v>
      </c>
      <c r="AD1523" s="152">
        <v>-0.16755670620999999</v>
      </c>
      <c r="AE1523" s="152">
        <v>-0.40101345281999995</v>
      </c>
      <c r="AF1523" s="178">
        <v>15.011575000000001</v>
      </c>
      <c r="AG1523" s="177">
        <v>59508.151639999996</v>
      </c>
      <c r="AH1523" s="177">
        <v>-19751.954900000001</v>
      </c>
      <c r="AI1523" s="127">
        <v>0</v>
      </c>
      <c r="AJ1523" s="127">
        <v>0</v>
      </c>
      <c r="AK1523" s="127">
        <v>0.99553030449999991</v>
      </c>
    </row>
    <row r="1524" spans="1:37" ht="14.65" customHeight="1" x14ac:dyDescent="0.25">
      <c r="A1524" s="39"/>
      <c r="B1524" s="128">
        <v>16718302000130</v>
      </c>
      <c r="C1524" s="124" t="s">
        <v>9370</v>
      </c>
      <c r="D1524" s="121" t="s">
        <v>3266</v>
      </c>
      <c r="E1524" s="125" t="s">
        <v>2778</v>
      </c>
      <c r="F1524" s="125" t="s">
        <v>112</v>
      </c>
      <c r="G1524" s="125" t="s">
        <v>113</v>
      </c>
      <c r="H1524" s="126">
        <v>1</v>
      </c>
      <c r="I1524" s="126">
        <v>1</v>
      </c>
      <c r="J1524" s="126">
        <v>1</v>
      </c>
      <c r="K1524" s="125" t="s">
        <v>7604</v>
      </c>
      <c r="L1524" s="125" t="s">
        <v>7605</v>
      </c>
      <c r="M1524" s="152">
        <v>2.4500000000000001E-2</v>
      </c>
      <c r="N1524" s="127" t="s">
        <v>44</v>
      </c>
      <c r="O1524" s="154">
        <v>41213</v>
      </c>
      <c r="P1524" s="152">
        <v>8.5335335398000006E-2</v>
      </c>
      <c r="Q1524" s="152">
        <v>0.18065454350999999</v>
      </c>
      <c r="R1524" s="152">
        <v>0.11230174724</v>
      </c>
      <c r="S1524" s="152">
        <v>0.18180689042000001</v>
      </c>
      <c r="T1524" s="152">
        <v>-2.2585374397999999E-2</v>
      </c>
      <c r="U1524" s="152">
        <v>8.0819298740000001</v>
      </c>
      <c r="V1524" s="152">
        <v>4.4284715797</v>
      </c>
      <c r="W1524" s="152">
        <v>0.97973890755000004</v>
      </c>
      <c r="X1524" s="152">
        <v>0.72173465055999997</v>
      </c>
      <c r="Y1524" s="152">
        <v>-5.3848441024999999E-2</v>
      </c>
      <c r="Z1524" s="152">
        <v>0.15782050347000001</v>
      </c>
      <c r="AA1524" s="152">
        <v>0.21137736167999999</v>
      </c>
      <c r="AB1524" s="175">
        <v>6.6003261278000006E-2</v>
      </c>
      <c r="AC1524" s="174">
        <v>-2.5923116101E-2</v>
      </c>
      <c r="AD1524" s="152">
        <v>-0.13766490714999999</v>
      </c>
      <c r="AE1524" s="152">
        <v>-0.45086399708000002</v>
      </c>
      <c r="AF1524" s="178">
        <v>21.665527999999998</v>
      </c>
      <c r="AG1524" s="177">
        <v>183356.82287999999</v>
      </c>
      <c r="AH1524" s="177">
        <v>-55794.159</v>
      </c>
      <c r="AI1524" s="127">
        <v>0</v>
      </c>
      <c r="AJ1524" s="127">
        <v>0</v>
      </c>
      <c r="AK1524" s="127">
        <v>3.6379345682000003E-3</v>
      </c>
    </row>
    <row r="1525" spans="1:37" ht="14.65" customHeight="1" x14ac:dyDescent="0.25">
      <c r="A1525" s="39"/>
      <c r="B1525" s="128">
        <v>3917778000158</v>
      </c>
      <c r="C1525" s="124" t="s">
        <v>9371</v>
      </c>
      <c r="D1525" s="121"/>
      <c r="E1525" s="125" t="s">
        <v>2778</v>
      </c>
      <c r="F1525" s="125" t="s">
        <v>112</v>
      </c>
      <c r="G1525" s="125" t="s">
        <v>7739</v>
      </c>
      <c r="H1525" s="126">
        <v>20000</v>
      </c>
      <c r="I1525" s="126">
        <v>100</v>
      </c>
      <c r="J1525" s="126">
        <v>100</v>
      </c>
      <c r="K1525" s="125" t="s">
        <v>212</v>
      </c>
      <c r="L1525" s="125" t="s">
        <v>219</v>
      </c>
      <c r="M1525" s="152">
        <v>7.7000000000000002E-3</v>
      </c>
      <c r="N1525" s="127" t="s">
        <v>44</v>
      </c>
      <c r="O1525" s="154">
        <v>36717</v>
      </c>
      <c r="P1525" s="152">
        <v>-0.19710305308999998</v>
      </c>
      <c r="Q1525" s="152">
        <v>-0.17047222573999998</v>
      </c>
      <c r="R1525" s="152">
        <v>-0.13139610397000001</v>
      </c>
      <c r="S1525" s="152">
        <v>0.61554914706999997</v>
      </c>
      <c r="T1525" s="152">
        <v>1.1113178318999999</v>
      </c>
      <c r="U1525" s="152">
        <v>-18.667215000000002</v>
      </c>
      <c r="V1525" s="152">
        <v>-4.1788675346000002</v>
      </c>
      <c r="W1525" s="152">
        <v>-1.1463212151</v>
      </c>
      <c r="X1525" s="152">
        <v>2.4435990711</v>
      </c>
      <c r="Y1525" s="152">
        <v>2.6496232331999998</v>
      </c>
      <c r="Z1525" s="152">
        <v>0.26607675406999998</v>
      </c>
      <c r="AA1525" s="152">
        <v>0.42048137376</v>
      </c>
      <c r="AB1525" s="175">
        <v>-0.72819296546000001</v>
      </c>
      <c r="AC1525" s="174">
        <v>0.24259066072999999</v>
      </c>
      <c r="AD1525" s="152">
        <v>-0.22836947816999997</v>
      </c>
      <c r="AE1525" s="152">
        <v>-0.90579789198000005</v>
      </c>
      <c r="AF1525" s="178">
        <v>205.566892</v>
      </c>
      <c r="AG1525" s="177">
        <v>287628.41745000001</v>
      </c>
      <c r="AH1525" s="177">
        <v>-26754.69658</v>
      </c>
      <c r="AI1525" s="127">
        <v>0</v>
      </c>
      <c r="AJ1525" s="127">
        <v>0</v>
      </c>
      <c r="AK1525" s="127">
        <v>0</v>
      </c>
    </row>
    <row r="1526" spans="1:37" ht="14.65" customHeight="1" x14ac:dyDescent="0.25">
      <c r="A1526" s="39"/>
      <c r="B1526" s="128">
        <v>29197177000101</v>
      </c>
      <c r="C1526" s="124" t="s">
        <v>9372</v>
      </c>
      <c r="D1526" s="121"/>
      <c r="E1526" s="125" t="s">
        <v>2778</v>
      </c>
      <c r="F1526" s="125" t="s">
        <v>112</v>
      </c>
      <c r="G1526" s="125" t="s">
        <v>7739</v>
      </c>
      <c r="H1526" s="126">
        <v>1</v>
      </c>
      <c r="I1526" s="126">
        <v>1</v>
      </c>
      <c r="J1526" s="126">
        <v>1</v>
      </c>
      <c r="K1526" s="125" t="s">
        <v>212</v>
      </c>
      <c r="L1526" s="125" t="s">
        <v>219</v>
      </c>
      <c r="M1526" s="152">
        <v>2.9500000000000002E-2</v>
      </c>
      <c r="N1526" s="127" t="s">
        <v>44</v>
      </c>
      <c r="O1526" s="154">
        <v>43192</v>
      </c>
      <c r="P1526" s="152">
        <v>-0.19841163317999999</v>
      </c>
      <c r="Q1526" s="152">
        <v>-0.17647097222999999</v>
      </c>
      <c r="R1526" s="152">
        <v>-0.15090674639999999</v>
      </c>
      <c r="S1526" s="152">
        <v>0.54141914271000002</v>
      </c>
      <c r="T1526" s="152">
        <v>0.94967597552000005</v>
      </c>
      <c r="U1526" s="152">
        <v>-18.791147863999999</v>
      </c>
      <c r="V1526" s="152">
        <v>-4.3259176880000005</v>
      </c>
      <c r="W1526" s="152">
        <v>-1.3165352675999999</v>
      </c>
      <c r="X1526" s="152">
        <v>2.1493187352000001</v>
      </c>
      <c r="Y1526" s="152">
        <v>2.264233918</v>
      </c>
      <c r="Z1526" s="152">
        <v>0.26583881834</v>
      </c>
      <c r="AA1526" s="152">
        <v>0.44297252858000002</v>
      </c>
      <c r="AB1526" s="175">
        <v>-0.79762426477000004</v>
      </c>
      <c r="AC1526" s="174">
        <v>0.49387241863999998</v>
      </c>
      <c r="AD1526" s="152">
        <v>-0.23134422670999999</v>
      </c>
      <c r="AE1526" s="152">
        <v>-0.66771558479999993</v>
      </c>
      <c r="AF1526" s="178">
        <v>34.692585000000001</v>
      </c>
      <c r="AG1526" s="177">
        <v>62805.622530000001</v>
      </c>
      <c r="AH1526" s="177">
        <v>-8720.4558199999992</v>
      </c>
      <c r="AI1526" s="127">
        <v>0</v>
      </c>
      <c r="AJ1526" s="127">
        <v>0</v>
      </c>
      <c r="AK1526" s="127">
        <v>0</v>
      </c>
    </row>
    <row r="1527" spans="1:37" ht="14.65" customHeight="1" x14ac:dyDescent="0.25">
      <c r="A1527" s="39"/>
      <c r="B1527" s="128">
        <v>20335511000171</v>
      </c>
      <c r="C1527" s="124" t="s">
        <v>9373</v>
      </c>
      <c r="D1527" s="121" t="s">
        <v>3268</v>
      </c>
      <c r="E1527" s="125" t="s">
        <v>2778</v>
      </c>
      <c r="F1527" s="125" t="s">
        <v>112</v>
      </c>
      <c r="G1527" s="125" t="s">
        <v>113</v>
      </c>
      <c r="H1527" s="126">
        <v>1</v>
      </c>
      <c r="I1527" s="126">
        <v>1</v>
      </c>
      <c r="J1527" s="126">
        <v>1</v>
      </c>
      <c r="K1527" s="125" t="s">
        <v>7604</v>
      </c>
      <c r="L1527" s="125" t="s">
        <v>7605</v>
      </c>
      <c r="M1527" s="152">
        <v>1.95E-2</v>
      </c>
      <c r="N1527" s="127" t="s">
        <v>7768</v>
      </c>
      <c r="O1527" s="154">
        <v>42003</v>
      </c>
      <c r="P1527" s="152">
        <v>6.7291973116999998E-2</v>
      </c>
      <c r="Q1527" s="152">
        <v>0.15425309940000001</v>
      </c>
      <c r="R1527" s="152">
        <v>4.0429959284999997E-2</v>
      </c>
      <c r="S1527" s="152">
        <v>7.9624927733999998E-2</v>
      </c>
      <c r="T1527" s="152">
        <v>-0.10101890096</v>
      </c>
      <c r="U1527" s="152">
        <v>6.3730810369999995</v>
      </c>
      <c r="V1527" s="152">
        <v>3.7812803017999999</v>
      </c>
      <c r="W1527" s="152">
        <v>0.35271761224999998</v>
      </c>
      <c r="X1527" s="152">
        <v>0.31609401194999998</v>
      </c>
      <c r="Y1527" s="152">
        <v>-0.24085101425000002</v>
      </c>
      <c r="Z1527" s="152">
        <v>0.15480811220999999</v>
      </c>
      <c r="AA1527" s="152">
        <v>0.24294297091</v>
      </c>
      <c r="AB1527" s="175">
        <v>-0.35923244106000002</v>
      </c>
      <c r="AC1527" s="174">
        <v>-3.1176542602999999E-2</v>
      </c>
      <c r="AD1527" s="152">
        <v>-0.17011836156000001</v>
      </c>
      <c r="AE1527" s="152">
        <v>-0.55786742773999998</v>
      </c>
      <c r="AF1527" s="178">
        <v>17.275967000000001</v>
      </c>
      <c r="AG1527" s="177">
        <v>27508.796119999999</v>
      </c>
      <c r="AH1527" s="177">
        <v>-7155.2215299999998</v>
      </c>
      <c r="AI1527" s="127">
        <v>0</v>
      </c>
      <c r="AJ1527" s="127">
        <v>0</v>
      </c>
      <c r="AK1527" s="127">
        <v>0</v>
      </c>
    </row>
    <row r="1528" spans="1:37" ht="14.65" customHeight="1" x14ac:dyDescent="0.25">
      <c r="A1528" s="39"/>
      <c r="B1528" s="128">
        <v>4348384000199</v>
      </c>
      <c r="C1528" s="124" t="s">
        <v>9374</v>
      </c>
      <c r="D1528" s="121" t="s">
        <v>3266</v>
      </c>
      <c r="E1528" s="125" t="s">
        <v>2778</v>
      </c>
      <c r="F1528" s="125" t="s">
        <v>112</v>
      </c>
      <c r="G1528" s="125" t="s">
        <v>5291</v>
      </c>
      <c r="H1528" s="126">
        <v>1</v>
      </c>
      <c r="I1528" s="126">
        <v>1</v>
      </c>
      <c r="J1528" s="126">
        <v>1</v>
      </c>
      <c r="K1528" s="125" t="s">
        <v>212</v>
      </c>
      <c r="L1528" s="125" t="s">
        <v>219</v>
      </c>
      <c r="M1528" s="152">
        <v>1.4499999999999999E-2</v>
      </c>
      <c r="N1528" s="127" t="s">
        <v>44</v>
      </c>
      <c r="O1528" s="154">
        <v>37042</v>
      </c>
      <c r="P1528" s="152">
        <v>5.2721040204999993E-2</v>
      </c>
      <c r="Q1528" s="152">
        <v>0.13236479622</v>
      </c>
      <c r="R1528" s="152">
        <v>2.1563123908000002E-2</v>
      </c>
      <c r="S1528" s="152">
        <v>0.18277333910999999</v>
      </c>
      <c r="T1528" s="152">
        <v>0.13960443099</v>
      </c>
      <c r="U1528" s="152">
        <v>4.9930986716000003</v>
      </c>
      <c r="V1528" s="152">
        <v>3.2447218147000001</v>
      </c>
      <c r="W1528" s="152">
        <v>0.18812023836000002</v>
      </c>
      <c r="X1528" s="152">
        <v>0.72557124610000001</v>
      </c>
      <c r="Y1528" s="152">
        <v>0.33284730361999998</v>
      </c>
      <c r="Z1528" s="152">
        <v>0.15363706681</v>
      </c>
      <c r="AA1528" s="152">
        <v>0.21802489130000002</v>
      </c>
      <c r="AB1528" s="175">
        <v>-0.47522069158000002</v>
      </c>
      <c r="AC1528" s="174">
        <v>0.10193187514</v>
      </c>
      <c r="AD1528" s="152">
        <v>-0.16494005891999999</v>
      </c>
      <c r="AE1528" s="152">
        <v>-0.58188858373000008</v>
      </c>
      <c r="AF1528" s="178">
        <v>10.690937999999999</v>
      </c>
      <c r="AG1528" s="177">
        <v>34619.220119999998</v>
      </c>
      <c r="AH1528" s="177">
        <v>-8593.2937099999999</v>
      </c>
      <c r="AI1528" s="127">
        <v>0</v>
      </c>
      <c r="AJ1528" s="127">
        <v>0</v>
      </c>
      <c r="AK1528" s="127">
        <v>0</v>
      </c>
    </row>
    <row r="1529" spans="1:37" ht="14.65" customHeight="1" x14ac:dyDescent="0.25">
      <c r="A1529" s="39"/>
      <c r="B1529" s="128">
        <v>36348109000161</v>
      </c>
      <c r="C1529" s="124" t="s">
        <v>9375</v>
      </c>
      <c r="D1529" s="121"/>
      <c r="E1529" s="125" t="s">
        <v>2778</v>
      </c>
      <c r="F1529" s="125" t="s">
        <v>112</v>
      </c>
      <c r="G1529" s="125" t="s">
        <v>6915</v>
      </c>
      <c r="H1529" s="126">
        <v>1</v>
      </c>
      <c r="I1529" s="126">
        <v>1</v>
      </c>
      <c r="J1529" s="126">
        <v>1</v>
      </c>
      <c r="K1529" s="125" t="s">
        <v>212</v>
      </c>
      <c r="L1529" s="125" t="s">
        <v>219</v>
      </c>
      <c r="M1529" s="152">
        <v>7.7000000000000002E-3</v>
      </c>
      <c r="N1529" s="127" t="s">
        <v>44</v>
      </c>
      <c r="O1529" s="154">
        <v>43955</v>
      </c>
      <c r="P1529" s="152">
        <v>8.6627560508000009E-2</v>
      </c>
      <c r="Q1529" s="152">
        <v>0.18678997328000002</v>
      </c>
      <c r="R1529" s="152">
        <v>2.1006593948000002E-2</v>
      </c>
      <c r="S1529" s="152">
        <v>0.14189169661000001</v>
      </c>
      <c r="T1529" s="152">
        <v>-7.9982516438000001E-2</v>
      </c>
      <c r="U1529" s="152">
        <v>8.2043137922999989</v>
      </c>
      <c r="V1529" s="152">
        <v>4.5788723161</v>
      </c>
      <c r="W1529" s="152">
        <v>0.18326497949000001</v>
      </c>
      <c r="X1529" s="152">
        <v>0.56327982857000003</v>
      </c>
      <c r="Y1529" s="152">
        <v>-0.19069570172</v>
      </c>
      <c r="Z1529" s="152">
        <v>0.22628642652</v>
      </c>
      <c r="AA1529" s="152">
        <v>0.25125000180000001</v>
      </c>
      <c r="AB1529" s="175">
        <v>-0.26840246777999999</v>
      </c>
      <c r="AC1529" s="174">
        <v>-0.11075421889000001</v>
      </c>
      <c r="AD1529" s="152">
        <v>-0.20637861147</v>
      </c>
      <c r="AE1529" s="152">
        <v>-0.45482573647999996</v>
      </c>
      <c r="AF1529" s="178">
        <v>11.536815000000001</v>
      </c>
      <c r="AG1529" s="177">
        <v>24639.177629999998</v>
      </c>
      <c r="AH1529" s="177">
        <v>-5059.7318599999999</v>
      </c>
      <c r="AI1529" s="127">
        <v>0</v>
      </c>
      <c r="AJ1529" s="127">
        <v>0</v>
      </c>
      <c r="AK1529" s="127">
        <v>0</v>
      </c>
    </row>
    <row r="1530" spans="1:37" ht="14.65" customHeight="1" x14ac:dyDescent="0.25">
      <c r="A1530" s="39"/>
      <c r="B1530" s="128">
        <v>4881177000103</v>
      </c>
      <c r="C1530" s="124" t="s">
        <v>9376</v>
      </c>
      <c r="D1530" s="121"/>
      <c r="E1530" s="125" t="s">
        <v>2778</v>
      </c>
      <c r="F1530" s="125" t="s">
        <v>112</v>
      </c>
      <c r="G1530" s="125" t="s">
        <v>7739</v>
      </c>
      <c r="H1530" s="126">
        <v>1</v>
      </c>
      <c r="I1530" s="126">
        <v>1</v>
      </c>
      <c r="J1530" s="126">
        <v>1</v>
      </c>
      <c r="K1530" s="125" t="s">
        <v>212</v>
      </c>
      <c r="L1530" s="125" t="s">
        <v>219</v>
      </c>
      <c r="M1530" s="152">
        <v>2.9500000000000002E-2</v>
      </c>
      <c r="N1530" s="127" t="s">
        <v>44</v>
      </c>
      <c r="O1530" s="154">
        <v>37307</v>
      </c>
      <c r="P1530" s="152">
        <v>-6.9705610409000002E-2</v>
      </c>
      <c r="Q1530" s="152">
        <v>-4.5686504727000003E-3</v>
      </c>
      <c r="R1530" s="152">
        <v>-0.12032364654</v>
      </c>
      <c r="S1530" s="152">
        <v>-0.17354129398000001</v>
      </c>
      <c r="T1530" s="152">
        <v>-0.24265964767000001</v>
      </c>
      <c r="U1530" s="152">
        <v>-6.6016715411</v>
      </c>
      <c r="V1530" s="152">
        <v>-0.11199352301</v>
      </c>
      <c r="W1530" s="152">
        <v>-1.0497232759000001</v>
      </c>
      <c r="X1530" s="152">
        <v>-0.68892199231999995</v>
      </c>
      <c r="Y1530" s="152">
        <v>-0.57855333707000001</v>
      </c>
      <c r="Z1530" s="152">
        <v>0.24405708959999997</v>
      </c>
      <c r="AA1530" s="152">
        <v>0.38811418433999995</v>
      </c>
      <c r="AB1530" s="175">
        <v>-0.76735848217000002</v>
      </c>
      <c r="AC1530" s="174">
        <v>0.25087494505000002</v>
      </c>
      <c r="AD1530" s="152">
        <v>-0.21454346393000001</v>
      </c>
      <c r="AE1530" s="152">
        <v>-0.86000987450999999</v>
      </c>
      <c r="AF1530" s="178">
        <v>191.15988300000001</v>
      </c>
      <c r="AG1530" s="177">
        <v>192579.75693999999</v>
      </c>
      <c r="AH1530" s="177">
        <v>-18975.14818</v>
      </c>
      <c r="AI1530" s="127">
        <v>0</v>
      </c>
      <c r="AJ1530" s="127">
        <v>0</v>
      </c>
      <c r="AK1530" s="127">
        <v>0</v>
      </c>
    </row>
    <row r="1531" spans="1:37" ht="14.65" customHeight="1" x14ac:dyDescent="0.25">
      <c r="A1531" s="39"/>
      <c r="B1531" s="128">
        <v>7098295000120</v>
      </c>
      <c r="C1531" s="124" t="s">
        <v>9377</v>
      </c>
      <c r="D1531" s="121" t="s">
        <v>3266</v>
      </c>
      <c r="E1531" s="125" t="s">
        <v>2778</v>
      </c>
      <c r="F1531" s="125" t="s">
        <v>112</v>
      </c>
      <c r="G1531" s="125" t="s">
        <v>113</v>
      </c>
      <c r="H1531" s="126">
        <v>2000</v>
      </c>
      <c r="I1531" s="126">
        <v>1</v>
      </c>
      <c r="J1531" s="126">
        <v>250</v>
      </c>
      <c r="K1531" s="125" t="s">
        <v>212</v>
      </c>
      <c r="L1531" s="125" t="s">
        <v>219</v>
      </c>
      <c r="M1531" s="152">
        <v>2.9500000000000002E-2</v>
      </c>
      <c r="N1531" s="127" t="s">
        <v>44</v>
      </c>
      <c r="O1531" s="154">
        <v>38434</v>
      </c>
      <c r="P1531" s="152">
        <v>6.5963693242999999E-2</v>
      </c>
      <c r="Q1531" s="152">
        <v>0.15065149807</v>
      </c>
      <c r="R1531" s="152">
        <v>3.0033785283999997E-2</v>
      </c>
      <c r="S1531" s="152">
        <v>5.6016542911E-2</v>
      </c>
      <c r="T1531" s="152">
        <v>-0.15128373933</v>
      </c>
      <c r="U1531" s="152">
        <v>6.2472824479</v>
      </c>
      <c r="V1531" s="152">
        <v>3.6929925189000001</v>
      </c>
      <c r="W1531" s="152">
        <v>0.26201968094</v>
      </c>
      <c r="X1531" s="152">
        <v>0.22237375013000002</v>
      </c>
      <c r="Y1531" s="152">
        <v>-0.36069331294999996</v>
      </c>
      <c r="Z1531" s="152">
        <v>0.15523252241999999</v>
      </c>
      <c r="AA1531" s="152">
        <v>0.24092722067</v>
      </c>
      <c r="AB1531" s="175">
        <v>-0.41895370031000001</v>
      </c>
      <c r="AC1531" s="174">
        <v>2.8144502288999999E-2</v>
      </c>
      <c r="AD1531" s="152">
        <v>-0.17393548141000001</v>
      </c>
      <c r="AE1531" s="152">
        <v>-0.62243090735999995</v>
      </c>
      <c r="AF1531" s="178">
        <v>47.029023000000002</v>
      </c>
      <c r="AG1531" s="177">
        <v>15419.039059999999</v>
      </c>
      <c r="AH1531" s="177">
        <v>-2118.9591799999998</v>
      </c>
      <c r="AI1531" s="127">
        <v>0</v>
      </c>
      <c r="AJ1531" s="127">
        <v>0</v>
      </c>
      <c r="AK1531" s="127">
        <v>0</v>
      </c>
    </row>
    <row r="1532" spans="1:37" ht="14.65" customHeight="1" x14ac:dyDescent="0.25">
      <c r="A1532" s="39"/>
      <c r="B1532" s="128">
        <v>822954000180</v>
      </c>
      <c r="C1532" s="124" t="s">
        <v>9378</v>
      </c>
      <c r="D1532" s="121"/>
      <c r="E1532" s="125" t="s">
        <v>2778</v>
      </c>
      <c r="F1532" s="125" t="s">
        <v>363</v>
      </c>
      <c r="G1532" s="125" t="s">
        <v>363</v>
      </c>
      <c r="H1532" s="126">
        <v>5000</v>
      </c>
      <c r="I1532" s="126">
        <v>0</v>
      </c>
      <c r="J1532" s="126">
        <v>1</v>
      </c>
      <c r="K1532" s="125" t="s">
        <v>211</v>
      </c>
      <c r="L1532" s="125" t="s">
        <v>212</v>
      </c>
      <c r="M1532" s="152">
        <v>3.9000000000000003E-3</v>
      </c>
      <c r="N1532" s="127" t="s">
        <v>44</v>
      </c>
      <c r="O1532" s="154">
        <v>35002</v>
      </c>
      <c r="P1532" s="152">
        <v>-3.6666430996999998E-3</v>
      </c>
      <c r="Q1532" s="152">
        <v>-6.7551421096E-2</v>
      </c>
      <c r="R1532" s="152">
        <v>0.15622960725000001</v>
      </c>
      <c r="S1532" s="152">
        <v>0.27947793798999998</v>
      </c>
      <c r="T1532" s="152">
        <v>0.34294545798999998</v>
      </c>
      <c r="U1532" s="152">
        <v>-0.34726004492999996</v>
      </c>
      <c r="V1532" s="152">
        <v>-1.6559204252000002</v>
      </c>
      <c r="W1532" s="152">
        <v>1.3629727808000001</v>
      </c>
      <c r="X1532" s="152">
        <v>1.1094679164000001</v>
      </c>
      <c r="Y1532" s="152">
        <v>0.8176565039</v>
      </c>
      <c r="Z1532" s="152">
        <v>0.12975028954000001</v>
      </c>
      <c r="AA1532" s="152">
        <v>0.15088075013999999</v>
      </c>
      <c r="AB1532" s="175">
        <v>0.35579393005999999</v>
      </c>
      <c r="AC1532" s="174">
        <v>-0.12660642825999999</v>
      </c>
      <c r="AD1532" s="152">
        <v>-8.0557241522999992E-2</v>
      </c>
      <c r="AE1532" s="152">
        <v>-0.50641332094000002</v>
      </c>
      <c r="AF1532" s="178">
        <v>18.432195</v>
      </c>
      <c r="AG1532" s="177">
        <v>285889.07877999998</v>
      </c>
      <c r="AH1532" s="177">
        <v>-32753.040489999999</v>
      </c>
      <c r="AI1532" s="127">
        <v>0</v>
      </c>
      <c r="AJ1532" s="127">
        <v>0</v>
      </c>
      <c r="AK1532" s="127">
        <v>0</v>
      </c>
    </row>
    <row r="1533" spans="1:37" ht="14.65" customHeight="1" x14ac:dyDescent="0.25">
      <c r="A1533" s="39"/>
      <c r="B1533" s="128">
        <v>13945537000176</v>
      </c>
      <c r="C1533" s="124" t="s">
        <v>9379</v>
      </c>
      <c r="D1533" s="121" t="s">
        <v>3266</v>
      </c>
      <c r="E1533" s="125" t="s">
        <v>2778</v>
      </c>
      <c r="F1533" s="125" t="s">
        <v>160</v>
      </c>
      <c r="G1533" s="125" t="s">
        <v>3305</v>
      </c>
      <c r="H1533" s="126">
        <v>300000</v>
      </c>
      <c r="I1533" s="126">
        <v>1000</v>
      </c>
      <c r="J1533" s="126">
        <v>10000</v>
      </c>
      <c r="K1533" s="125" t="s">
        <v>220</v>
      </c>
      <c r="L1533" s="125" t="s">
        <v>3251</v>
      </c>
      <c r="M1533" s="152">
        <v>2.2000000000000001E-3</v>
      </c>
      <c r="N1533" s="127" t="s">
        <v>3247</v>
      </c>
      <c r="O1533" s="154">
        <v>40801</v>
      </c>
      <c r="P1533" s="152">
        <v>1.0976484602E-2</v>
      </c>
      <c r="Q1533" s="152">
        <v>4.5656671824000003E-2</v>
      </c>
      <c r="R1533" s="152">
        <v>0.12527067829999999</v>
      </c>
      <c r="S1533" s="152">
        <v>0.29491449666000003</v>
      </c>
      <c r="T1533" s="152">
        <v>0.44851656024999997</v>
      </c>
      <c r="U1533" s="152">
        <v>1.0395597369</v>
      </c>
      <c r="V1533" s="152">
        <v>1.1192039217999998</v>
      </c>
      <c r="W1533" s="152">
        <v>1.0928819943999999</v>
      </c>
      <c r="X1533" s="152">
        <v>1.1707477681</v>
      </c>
      <c r="Y1533" s="152">
        <v>1.0693609553000001</v>
      </c>
      <c r="Z1533" s="152">
        <v>3.8703811934999999E-3</v>
      </c>
      <c r="AA1533" s="152">
        <v>5.4305796818999996E-3</v>
      </c>
      <c r="AB1533" s="175">
        <v>2.4955819316999999</v>
      </c>
      <c r="AC1533" s="174">
        <v>0.92699947852999998</v>
      </c>
      <c r="AD1533" s="152">
        <v>-1.1056721735E-3</v>
      </c>
      <c r="AE1533" s="152">
        <v>-2.462428895E-2</v>
      </c>
      <c r="AF1533" s="178">
        <v>36.033788999999999</v>
      </c>
      <c r="AG1533" s="177">
        <v>2129281.0008</v>
      </c>
      <c r="AH1533" s="177">
        <v>-942310.76205000002</v>
      </c>
      <c r="AI1533" s="127">
        <v>0.49177223924000002</v>
      </c>
      <c r="AJ1533" s="127">
        <v>0.13013251986999999</v>
      </c>
      <c r="AK1533" s="127">
        <v>7.5315788834999996E-4</v>
      </c>
    </row>
    <row r="1534" spans="1:37" ht="14.65" customHeight="1" x14ac:dyDescent="0.25">
      <c r="A1534" s="39"/>
      <c r="B1534" s="128">
        <v>832443000149</v>
      </c>
      <c r="C1534" s="124" t="s">
        <v>9380</v>
      </c>
      <c r="D1534" s="121" t="s">
        <v>3266</v>
      </c>
      <c r="E1534" s="125" t="s">
        <v>2778</v>
      </c>
      <c r="F1534" s="125" t="s">
        <v>160</v>
      </c>
      <c r="G1534" s="125" t="s">
        <v>4760</v>
      </c>
      <c r="H1534" s="126">
        <v>30000</v>
      </c>
      <c r="I1534" s="126">
        <v>1</v>
      </c>
      <c r="J1534" s="126">
        <v>1000</v>
      </c>
      <c r="K1534" s="125" t="s">
        <v>211</v>
      </c>
      <c r="L1534" s="125" t="s">
        <v>211</v>
      </c>
      <c r="M1534" s="152">
        <v>3.7000000000000002E-3</v>
      </c>
      <c r="N1534" s="127" t="s">
        <v>44</v>
      </c>
      <c r="O1534" s="154">
        <v>34974</v>
      </c>
      <c r="P1534" s="152">
        <v>1.1214324195E-2</v>
      </c>
      <c r="Q1534" s="152">
        <v>3.5772866397000003E-2</v>
      </c>
      <c r="R1534" s="152">
        <v>0.10747472031999999</v>
      </c>
      <c r="S1534" s="152">
        <v>0.23909086563999998</v>
      </c>
      <c r="T1534" s="152">
        <v>0.39974582994000002</v>
      </c>
      <c r="U1534" s="152">
        <v>1.0620850237999999</v>
      </c>
      <c r="V1534" s="152">
        <v>0.87691745299000001</v>
      </c>
      <c r="W1534" s="152">
        <v>0.93762713101000006</v>
      </c>
      <c r="X1534" s="152">
        <v>0.94913983712000005</v>
      </c>
      <c r="Y1534" s="152">
        <v>0.95308093502000002</v>
      </c>
      <c r="Z1534" s="152">
        <v>3.0670734200999999E-3</v>
      </c>
      <c r="AA1534" s="152">
        <v>0.18161332708</v>
      </c>
      <c r="AB1534" s="175">
        <v>-2.1208384082</v>
      </c>
      <c r="AC1534" s="174">
        <v>7.4906147584999999E-2</v>
      </c>
      <c r="AD1534" s="152">
        <v>-4.7275013233999999E-4</v>
      </c>
      <c r="AE1534" s="152">
        <v>-0.49979400270000002</v>
      </c>
      <c r="AF1534" s="178">
        <v>4576.6286810000001</v>
      </c>
      <c r="AG1534" s="177">
        <v>48600.6682</v>
      </c>
      <c r="AH1534" s="177">
        <v>-2323.5925499999998</v>
      </c>
      <c r="AI1534" s="127">
        <v>3.7774351822999999E-2</v>
      </c>
      <c r="AJ1534" s="127">
        <v>0.1234179527</v>
      </c>
      <c r="AK1534" s="127">
        <v>0</v>
      </c>
    </row>
    <row r="1535" spans="1:37" ht="14.65" customHeight="1" x14ac:dyDescent="0.25">
      <c r="A1535" s="39"/>
      <c r="B1535" s="128">
        <v>1889170000131</v>
      </c>
      <c r="C1535" s="124" t="s">
        <v>9381</v>
      </c>
      <c r="D1535" s="121"/>
      <c r="E1535" s="125" t="s">
        <v>2778</v>
      </c>
      <c r="F1535" s="125" t="s">
        <v>160</v>
      </c>
      <c r="G1535" s="125" t="s">
        <v>6802</v>
      </c>
      <c r="H1535" s="126">
        <v>15000</v>
      </c>
      <c r="I1535" s="126">
        <v>1</v>
      </c>
      <c r="J1535" s="126">
        <v>1000</v>
      </c>
      <c r="K1535" s="125" t="s">
        <v>211</v>
      </c>
      <c r="L1535" s="125" t="s">
        <v>211</v>
      </c>
      <c r="M1535" s="152">
        <v>2.2000000000000001E-3</v>
      </c>
      <c r="N1535" s="127" t="s">
        <v>44</v>
      </c>
      <c r="O1535" s="154">
        <v>36146</v>
      </c>
      <c r="P1535" s="152">
        <v>1.0235139499999999E-2</v>
      </c>
      <c r="Q1535" s="152">
        <v>3.9325385930999997E-2</v>
      </c>
      <c r="R1535" s="152">
        <v>0.10998946205999999</v>
      </c>
      <c r="S1535" s="152">
        <v>0.24209133514</v>
      </c>
      <c r="T1535" s="152">
        <v>0.40032790736000001</v>
      </c>
      <c r="U1535" s="152">
        <v>0.96934850378999993</v>
      </c>
      <c r="V1535" s="152">
        <v>0.96400207034000007</v>
      </c>
      <c r="W1535" s="152">
        <v>0.95956615141000001</v>
      </c>
      <c r="X1535" s="152">
        <v>0.96105106229000004</v>
      </c>
      <c r="Y1535" s="152">
        <v>0.95446873407999999</v>
      </c>
      <c r="Z1535" s="152">
        <v>7.4695876494999998E-4</v>
      </c>
      <c r="AA1535" s="152">
        <v>1.9601206896999999E-3</v>
      </c>
      <c r="AB1535" s="175">
        <v>-36.852983012999999</v>
      </c>
      <c r="AC1535" s="174">
        <v>-25.613416638</v>
      </c>
      <c r="AD1535" s="152">
        <v>0</v>
      </c>
      <c r="AE1535" s="152">
        <v>0</v>
      </c>
      <c r="AF1535" s="178">
        <v>2312.3417399999998</v>
      </c>
      <c r="AG1535" s="177">
        <v>87878.847869999998</v>
      </c>
      <c r="AH1535" s="177">
        <v>11353.2101</v>
      </c>
      <c r="AI1535" s="127">
        <v>0</v>
      </c>
      <c r="AJ1535" s="127">
        <v>0</v>
      </c>
      <c r="AK1535" s="127">
        <v>0</v>
      </c>
    </row>
    <row r="1536" spans="1:37" ht="14.65" customHeight="1" x14ac:dyDescent="0.25">
      <c r="A1536" s="39"/>
      <c r="B1536" s="128">
        <v>8927574000111</v>
      </c>
      <c r="C1536" s="124" t="s">
        <v>9382</v>
      </c>
      <c r="D1536" s="121"/>
      <c r="E1536" s="125" t="s">
        <v>2778</v>
      </c>
      <c r="F1536" s="125" t="s">
        <v>160</v>
      </c>
      <c r="G1536" s="125" t="s">
        <v>3324</v>
      </c>
      <c r="H1536" s="126">
        <v>150000</v>
      </c>
      <c r="I1536" s="126">
        <v>5000</v>
      </c>
      <c r="J1536" s="126">
        <v>500</v>
      </c>
      <c r="K1536" s="125" t="s">
        <v>211</v>
      </c>
      <c r="L1536" s="125" t="s">
        <v>212</v>
      </c>
      <c r="M1536" s="152">
        <v>3.7000000000000002E-3</v>
      </c>
      <c r="N1536" s="127" t="s">
        <v>44</v>
      </c>
      <c r="O1536" s="154">
        <v>39386</v>
      </c>
      <c r="P1536" s="152">
        <v>1.0192574092999999E-2</v>
      </c>
      <c r="Q1536" s="152">
        <v>4.4208304034000001E-2</v>
      </c>
      <c r="R1536" s="152">
        <v>0.11756774417999999</v>
      </c>
      <c r="S1536" s="152">
        <v>0.27304767050000001</v>
      </c>
      <c r="T1536" s="152">
        <v>0.44024440517999996</v>
      </c>
      <c r="U1536" s="152">
        <v>0.96531722373999995</v>
      </c>
      <c r="V1536" s="152">
        <v>1.0836993867</v>
      </c>
      <c r="W1536" s="152">
        <v>1.0256803306</v>
      </c>
      <c r="X1536" s="152">
        <v>1.0839411234</v>
      </c>
      <c r="Y1536" s="152">
        <v>1.0496383399</v>
      </c>
      <c r="Z1536" s="152">
        <v>9.7956499349000012E-3</v>
      </c>
      <c r="AA1536" s="152">
        <v>1.2961240462000001E-2</v>
      </c>
      <c r="AB1536" s="175">
        <v>0.27702317688</v>
      </c>
      <c r="AC1536" s="174">
        <v>-4.9892250053999998E-2</v>
      </c>
      <c r="AD1536" s="152">
        <v>-2.2819656083000002E-3</v>
      </c>
      <c r="AE1536" s="152">
        <v>-3.8314040401999996E-2</v>
      </c>
      <c r="AF1536" s="178">
        <v>49.987444000000004</v>
      </c>
      <c r="AG1536" s="177">
        <v>37166.431210000002</v>
      </c>
      <c r="AH1536" s="177">
        <v>-13499.536400000001</v>
      </c>
      <c r="AI1536" s="127">
        <v>0.23576739324999998</v>
      </c>
      <c r="AJ1536" s="127">
        <v>0</v>
      </c>
      <c r="AK1536" s="127">
        <v>0.14470886733999999</v>
      </c>
    </row>
    <row r="1537" spans="1:37" ht="14.65" customHeight="1" x14ac:dyDescent="0.25">
      <c r="A1537" s="39"/>
      <c r="B1537" s="128">
        <v>49266400000132</v>
      </c>
      <c r="C1537" s="124" t="s">
        <v>9383</v>
      </c>
      <c r="D1537" s="121"/>
      <c r="E1537" s="125" t="s">
        <v>2778</v>
      </c>
      <c r="F1537" s="125" t="s">
        <v>112</v>
      </c>
      <c r="G1537" s="125" t="s">
        <v>7646</v>
      </c>
      <c r="H1537" s="126" t="s">
        <v>44</v>
      </c>
      <c r="I1537" s="126" t="s">
        <v>44</v>
      </c>
      <c r="J1537" s="126" t="s">
        <v>44</v>
      </c>
      <c r="K1537" s="125" t="s">
        <v>212</v>
      </c>
      <c r="L1537" s="125" t="s">
        <v>3251</v>
      </c>
      <c r="M1537" s="152">
        <v>1.4499999999999999E-2</v>
      </c>
      <c r="N1537" s="127" t="s">
        <v>44</v>
      </c>
      <c r="O1537" s="154">
        <v>44972</v>
      </c>
      <c r="P1537" s="152">
        <v>2.2972958222000003E-2</v>
      </c>
      <c r="Q1537" s="152">
        <v>5.5714943014999997E-2</v>
      </c>
      <c r="R1537" s="152">
        <v>7.3412132039999994E-2</v>
      </c>
      <c r="S1537" s="152">
        <v>0.23369495877999999</v>
      </c>
      <c r="T1537" s="152" t="s">
        <v>44</v>
      </c>
      <c r="U1537" s="152">
        <v>2.1757204853999998</v>
      </c>
      <c r="V1537" s="152">
        <v>1.3657671538</v>
      </c>
      <c r="W1537" s="152">
        <v>0.64045951027000003</v>
      </c>
      <c r="X1537" s="152">
        <v>0.92771923560999991</v>
      </c>
      <c r="Y1537" s="152" t="s">
        <v>44</v>
      </c>
      <c r="Z1537" s="152">
        <v>8.7094787098000004E-2</v>
      </c>
      <c r="AA1537" s="152">
        <v>8.4839118763000002E-2</v>
      </c>
      <c r="AB1537" s="175">
        <v>-0.38409178043999997</v>
      </c>
      <c r="AC1537" s="174">
        <v>-0.23335452693</v>
      </c>
      <c r="AD1537" s="152">
        <v>-7.9420900481999998E-2</v>
      </c>
      <c r="AE1537" s="152">
        <v>-7.9420900481999998E-2</v>
      </c>
      <c r="AF1537" s="178">
        <v>1.21837</v>
      </c>
      <c r="AG1537" s="177">
        <v>42262.170700000002</v>
      </c>
      <c r="AH1537" s="177">
        <v>1689.70768</v>
      </c>
      <c r="AI1537" s="127">
        <v>0.15087198797999998</v>
      </c>
      <c r="AJ1537" s="127">
        <v>0</v>
      </c>
      <c r="AK1537" s="127">
        <v>0</v>
      </c>
    </row>
    <row r="1538" spans="1:37" ht="14.65" customHeight="1" x14ac:dyDescent="0.25">
      <c r="A1538" s="39"/>
      <c r="B1538" s="128">
        <v>37306507000188</v>
      </c>
      <c r="C1538" s="124" t="s">
        <v>9384</v>
      </c>
      <c r="D1538" s="121"/>
      <c r="E1538" s="125" t="s">
        <v>2778</v>
      </c>
      <c r="F1538" s="125" t="s">
        <v>112</v>
      </c>
      <c r="G1538" s="125" t="s">
        <v>113</v>
      </c>
      <c r="H1538" s="126">
        <v>1</v>
      </c>
      <c r="I1538" s="126">
        <v>1</v>
      </c>
      <c r="J1538" s="126">
        <v>1</v>
      </c>
      <c r="K1538" s="125" t="s">
        <v>212</v>
      </c>
      <c r="L1538" s="125" t="s">
        <v>219</v>
      </c>
      <c r="M1538" s="152">
        <v>7.7000000000000002E-3</v>
      </c>
      <c r="N1538" s="127" t="s">
        <v>44</v>
      </c>
      <c r="O1538" s="154">
        <v>44012</v>
      </c>
      <c r="P1538" s="152">
        <v>-3.7441015177999998E-2</v>
      </c>
      <c r="Q1538" s="152">
        <v>-0.10914209475</v>
      </c>
      <c r="R1538" s="152">
        <v>0.21959666360999999</v>
      </c>
      <c r="S1538" s="152">
        <v>0.53553713077999998</v>
      </c>
      <c r="T1538" s="152">
        <v>0.58133707753000008</v>
      </c>
      <c r="U1538" s="152">
        <v>-3.5459596856000002</v>
      </c>
      <c r="V1538" s="152">
        <v>-2.6754525814000001</v>
      </c>
      <c r="W1538" s="152">
        <v>1.9157973992000001</v>
      </c>
      <c r="X1538" s="152">
        <v>2.1259683999999996</v>
      </c>
      <c r="Y1538" s="152">
        <v>1.3860339343000001</v>
      </c>
      <c r="Z1538" s="152">
        <v>0.17586673683000001</v>
      </c>
      <c r="AA1538" s="152">
        <v>0.18412728578999998</v>
      </c>
      <c r="AB1538" s="175">
        <v>0.63623997309000002</v>
      </c>
      <c r="AC1538" s="174">
        <v>0.36360540276999997</v>
      </c>
      <c r="AD1538" s="152">
        <v>-0.15766062542000001</v>
      </c>
      <c r="AE1538" s="152">
        <v>-0.26112058838000002</v>
      </c>
      <c r="AF1538" s="178">
        <v>19.473989</v>
      </c>
      <c r="AG1538" s="177">
        <v>219952.33267</v>
      </c>
      <c r="AH1538" s="177">
        <v>-2091.6546701000002</v>
      </c>
      <c r="AI1538" s="127">
        <v>0</v>
      </c>
      <c r="AJ1538" s="127">
        <v>0</v>
      </c>
      <c r="AK1538" s="127">
        <v>0</v>
      </c>
    </row>
    <row r="1539" spans="1:37" ht="14.65" customHeight="1" x14ac:dyDescent="0.25">
      <c r="A1539" s="39"/>
      <c r="B1539" s="128">
        <v>42814895000148</v>
      </c>
      <c r="C1539" s="124" t="s">
        <v>9385</v>
      </c>
      <c r="D1539" s="121"/>
      <c r="E1539" s="125" t="s">
        <v>2778</v>
      </c>
      <c r="F1539" s="125" t="s">
        <v>160</v>
      </c>
      <c r="G1539" s="125" t="s">
        <v>3324</v>
      </c>
      <c r="H1539" s="126">
        <v>1</v>
      </c>
      <c r="I1539" s="126">
        <v>1</v>
      </c>
      <c r="J1539" s="126">
        <v>1</v>
      </c>
      <c r="K1539" s="125" t="s">
        <v>211</v>
      </c>
      <c r="L1539" s="125" t="s">
        <v>211</v>
      </c>
      <c r="M1539" s="152">
        <v>2.7000000000000001E-3</v>
      </c>
      <c r="N1539" s="127" t="s">
        <v>44</v>
      </c>
      <c r="O1539" s="154">
        <v>45077</v>
      </c>
      <c r="P1539" s="152">
        <v>1.0756705784E-2</v>
      </c>
      <c r="Q1539" s="152">
        <v>4.1542616902E-2</v>
      </c>
      <c r="R1539" s="152">
        <v>0.1174166505</v>
      </c>
      <c r="S1539" s="152" t="s">
        <v>44</v>
      </c>
      <c r="T1539" s="152" t="s">
        <v>44</v>
      </c>
      <c r="U1539" s="152">
        <v>1.0187449478999999</v>
      </c>
      <c r="V1539" s="152">
        <v>1.0183541179</v>
      </c>
      <c r="W1539" s="152">
        <v>1.0243621645000001</v>
      </c>
      <c r="X1539" s="152" t="s">
        <v>44</v>
      </c>
      <c r="Y1539" s="152" t="s">
        <v>44</v>
      </c>
      <c r="Z1539" s="152">
        <v>7.3513005586000007E-4</v>
      </c>
      <c r="AA1539" s="152">
        <v>7.0019099040999995E-4</v>
      </c>
      <c r="AB1539" s="175">
        <v>36.889921553000001</v>
      </c>
      <c r="AC1539" s="174">
        <v>45.397582821</v>
      </c>
      <c r="AD1539" s="152">
        <v>0</v>
      </c>
      <c r="AE1539" s="152">
        <v>0</v>
      </c>
      <c r="AF1539" s="178">
        <v>1.2443820000000001</v>
      </c>
      <c r="AG1539" s="177">
        <v>1189699.4623</v>
      </c>
      <c r="AH1539" s="177">
        <v>121178.72468</v>
      </c>
      <c r="AI1539" s="127">
        <v>0</v>
      </c>
      <c r="AJ1539" s="127">
        <v>0</v>
      </c>
      <c r="AK1539" s="127">
        <v>0</v>
      </c>
    </row>
    <row r="1540" spans="1:37" ht="14.65" customHeight="1" x14ac:dyDescent="0.25">
      <c r="A1540" s="39"/>
      <c r="B1540" s="128">
        <v>2497034000169</v>
      </c>
      <c r="C1540" s="124" t="s">
        <v>9386</v>
      </c>
      <c r="D1540" s="121"/>
      <c r="E1540" s="125" t="s">
        <v>2778</v>
      </c>
      <c r="F1540" s="125" t="s">
        <v>363</v>
      </c>
      <c r="G1540" s="125" t="s">
        <v>363</v>
      </c>
      <c r="H1540" s="126">
        <v>1000</v>
      </c>
      <c r="I1540" s="126">
        <v>100</v>
      </c>
      <c r="J1540" s="126">
        <v>100</v>
      </c>
      <c r="K1540" s="125" t="s">
        <v>212</v>
      </c>
      <c r="L1540" s="125" t="s">
        <v>212</v>
      </c>
      <c r="M1540" s="152">
        <v>1.4499999999999999E-2</v>
      </c>
      <c r="N1540" s="127" t="s">
        <v>44</v>
      </c>
      <c r="O1540" s="154">
        <v>36052</v>
      </c>
      <c r="P1540" s="152">
        <v>-4.5982324053999999E-3</v>
      </c>
      <c r="Q1540" s="152">
        <v>-7.16823127E-2</v>
      </c>
      <c r="R1540" s="152">
        <v>0.14176526429</v>
      </c>
      <c r="S1540" s="152">
        <v>0.24685147436000002</v>
      </c>
      <c r="T1540" s="152">
        <v>0.29067702519999999</v>
      </c>
      <c r="U1540" s="152">
        <v>-0.43548890588</v>
      </c>
      <c r="V1540" s="152">
        <v>-1.7571829548</v>
      </c>
      <c r="W1540" s="152">
        <v>1.2367834745999999</v>
      </c>
      <c r="X1540" s="152">
        <v>0.97994780160000006</v>
      </c>
      <c r="Y1540" s="152">
        <v>0.69303720068999997</v>
      </c>
      <c r="Z1540" s="152">
        <v>0.12977386011</v>
      </c>
      <c r="AA1540" s="152">
        <v>0.15713493478000001</v>
      </c>
      <c r="AB1540" s="175">
        <v>0.25470891968999998</v>
      </c>
      <c r="AC1540" s="174">
        <v>-0.24005675604999999</v>
      </c>
      <c r="AD1540" s="152">
        <v>-8.3900271392000014E-2</v>
      </c>
      <c r="AE1540" s="152">
        <v>-0.53778744514999999</v>
      </c>
      <c r="AF1540" s="178">
        <v>64.071150000000003</v>
      </c>
      <c r="AG1540" s="177">
        <v>10604.186110000001</v>
      </c>
      <c r="AH1540" s="177">
        <v>-1572.85175</v>
      </c>
      <c r="AI1540" s="127">
        <v>0</v>
      </c>
      <c r="AJ1540" s="127">
        <v>0</v>
      </c>
      <c r="AK1540" s="127">
        <v>0</v>
      </c>
    </row>
    <row r="1541" spans="1:37" ht="14.65" customHeight="1" x14ac:dyDescent="0.25">
      <c r="A1541" s="39"/>
      <c r="B1541" s="128">
        <v>2222178000102</v>
      </c>
      <c r="C1541" s="124" t="s">
        <v>9387</v>
      </c>
      <c r="D1541" s="121"/>
      <c r="E1541" s="125" t="s">
        <v>2778</v>
      </c>
      <c r="F1541" s="125" t="s">
        <v>363</v>
      </c>
      <c r="G1541" s="125" t="s">
        <v>363</v>
      </c>
      <c r="H1541" s="126">
        <v>5000</v>
      </c>
      <c r="I1541" s="126">
        <v>0</v>
      </c>
      <c r="J1541" s="126">
        <v>500</v>
      </c>
      <c r="K1541" s="125" t="s">
        <v>212</v>
      </c>
      <c r="L1541" s="125" t="s">
        <v>212</v>
      </c>
      <c r="M1541" s="152">
        <v>1.4499999999999999E-2</v>
      </c>
      <c r="N1541" s="127" t="s">
        <v>44</v>
      </c>
      <c r="O1541" s="154">
        <v>35751</v>
      </c>
      <c r="P1541" s="152">
        <v>-4.5229091029000005E-3</v>
      </c>
      <c r="Q1541" s="152">
        <v>-7.1403659352000007E-2</v>
      </c>
      <c r="R1541" s="152">
        <v>0.14250739548999999</v>
      </c>
      <c r="S1541" s="152">
        <v>0.24871635962999999</v>
      </c>
      <c r="T1541" s="152">
        <v>0.29344364813000001</v>
      </c>
      <c r="U1541" s="152">
        <v>-0.42835519453999998</v>
      </c>
      <c r="V1541" s="152">
        <v>-1.7503521915</v>
      </c>
      <c r="W1541" s="152">
        <v>1.2432579491</v>
      </c>
      <c r="X1541" s="152">
        <v>0.98735099913000002</v>
      </c>
      <c r="Y1541" s="152">
        <v>0.69963343101000008</v>
      </c>
      <c r="Z1541" s="152">
        <v>0.12973891038999999</v>
      </c>
      <c r="AA1541" s="152">
        <v>0.15529985734000001</v>
      </c>
      <c r="AB1541" s="175">
        <v>0.25992719723000002</v>
      </c>
      <c r="AC1541" s="174">
        <v>-0.18047032465999999</v>
      </c>
      <c r="AD1541" s="152">
        <v>-8.3656441431000012E-2</v>
      </c>
      <c r="AE1541" s="152">
        <v>-0.50949568775999998</v>
      </c>
      <c r="AF1541" s="178">
        <v>9.7500610000000005</v>
      </c>
      <c r="AG1541" s="177">
        <v>46984.391710000004</v>
      </c>
      <c r="AH1541" s="177">
        <v>-2001.6016400000001</v>
      </c>
      <c r="AI1541" s="127">
        <v>0</v>
      </c>
      <c r="AJ1541" s="127">
        <v>0</v>
      </c>
      <c r="AK1541" s="127">
        <v>0</v>
      </c>
    </row>
    <row r="1542" spans="1:37" ht="14.65" customHeight="1" x14ac:dyDescent="0.25">
      <c r="A1542" s="39"/>
      <c r="B1542" s="128">
        <v>1623535000181</v>
      </c>
      <c r="C1542" s="124" t="s">
        <v>9388</v>
      </c>
      <c r="D1542" s="121"/>
      <c r="E1542" s="125" t="s">
        <v>2778</v>
      </c>
      <c r="F1542" s="125" t="s">
        <v>363</v>
      </c>
      <c r="G1542" s="125" t="s">
        <v>363</v>
      </c>
      <c r="H1542" s="126">
        <v>5000</v>
      </c>
      <c r="I1542" s="126">
        <v>1</v>
      </c>
      <c r="J1542" s="126">
        <v>1000</v>
      </c>
      <c r="K1542" s="125" t="s">
        <v>212</v>
      </c>
      <c r="L1542" s="125" t="s">
        <v>212</v>
      </c>
      <c r="M1542" s="152">
        <v>4.6999999999999993E-3</v>
      </c>
      <c r="N1542" s="127" t="s">
        <v>44</v>
      </c>
      <c r="O1542" s="154">
        <v>35667</v>
      </c>
      <c r="P1542" s="152">
        <v>-3.6679941694999999E-3</v>
      </c>
      <c r="Q1542" s="152">
        <v>-6.8322398726000003E-2</v>
      </c>
      <c r="R1542" s="152">
        <v>0.15397603482</v>
      </c>
      <c r="S1542" s="152">
        <v>0.27397445910999996</v>
      </c>
      <c r="T1542" s="152">
        <v>0.33318828283999996</v>
      </c>
      <c r="U1542" s="152">
        <v>-0.34738800191000002</v>
      </c>
      <c r="V1542" s="152">
        <v>-1.6748197701</v>
      </c>
      <c r="W1542" s="152">
        <v>1.3433122444000001</v>
      </c>
      <c r="X1542" s="152">
        <v>1.0876202769000001</v>
      </c>
      <c r="Y1542" s="152">
        <v>0.79439327782000002</v>
      </c>
      <c r="Z1542" s="152">
        <v>0.12977375491000001</v>
      </c>
      <c r="AA1542" s="152">
        <v>0.15417220366000001</v>
      </c>
      <c r="AB1542" s="175">
        <v>0.34000993453</v>
      </c>
      <c r="AC1542" s="174">
        <v>-9.7111925868999999E-2</v>
      </c>
      <c r="AD1542" s="152">
        <v>-8.1008809961000003E-2</v>
      </c>
      <c r="AE1542" s="152">
        <v>-0.47585304324</v>
      </c>
      <c r="AF1542" s="178">
        <v>141.70074700000001</v>
      </c>
      <c r="AG1542" s="177">
        <v>1329769.0259</v>
      </c>
      <c r="AH1542" s="177">
        <v>140945.73879999999</v>
      </c>
      <c r="AI1542" s="127">
        <v>0</v>
      </c>
      <c r="AJ1542" s="127">
        <v>0</v>
      </c>
      <c r="AK1542" s="127">
        <v>0</v>
      </c>
    </row>
    <row r="1543" spans="1:37" ht="14.65" customHeight="1" x14ac:dyDescent="0.25">
      <c r="A1543" s="39"/>
      <c r="B1543" s="128">
        <v>5902468000195</v>
      </c>
      <c r="C1543" s="124" t="s">
        <v>9389</v>
      </c>
      <c r="D1543" s="121"/>
      <c r="E1543" s="125" t="s">
        <v>2778</v>
      </c>
      <c r="F1543" s="125" t="s">
        <v>160</v>
      </c>
      <c r="G1543" s="125" t="s">
        <v>6802</v>
      </c>
      <c r="H1543" s="126">
        <v>15000</v>
      </c>
      <c r="I1543" s="126">
        <v>1</v>
      </c>
      <c r="J1543" s="126">
        <v>1000</v>
      </c>
      <c r="K1543" s="125" t="s">
        <v>211</v>
      </c>
      <c r="L1543" s="125" t="s">
        <v>211</v>
      </c>
      <c r="M1543" s="152">
        <v>2.8999999999999998E-3</v>
      </c>
      <c r="N1543" s="127" t="s">
        <v>44</v>
      </c>
      <c r="O1543" s="154">
        <v>38378</v>
      </c>
      <c r="P1543" s="152">
        <v>1.0230931516999999E-2</v>
      </c>
      <c r="Q1543" s="152">
        <v>3.9935573432E-2</v>
      </c>
      <c r="R1543" s="152">
        <v>0.11154954589</v>
      </c>
      <c r="S1543" s="152">
        <v>0.24562182830000001</v>
      </c>
      <c r="T1543" s="152">
        <v>0.40853243446999998</v>
      </c>
      <c r="U1543" s="152">
        <v>0.96894997459999999</v>
      </c>
      <c r="V1543" s="152">
        <v>0.97895988957000002</v>
      </c>
      <c r="W1543" s="152">
        <v>0.97317657925000001</v>
      </c>
      <c r="X1543" s="152">
        <v>0.97506636851999995</v>
      </c>
      <c r="Y1543" s="152">
        <v>0.97403010979000004</v>
      </c>
      <c r="Z1543" s="152">
        <v>7.687120858099999E-4</v>
      </c>
      <c r="AA1543" s="152">
        <v>2.3246883537999998E-3</v>
      </c>
      <c r="AB1543" s="175">
        <v>-8.9103653072999993</v>
      </c>
      <c r="AC1543" s="174">
        <v>-4.6666560775999999</v>
      </c>
      <c r="AD1543" s="152">
        <v>0</v>
      </c>
      <c r="AE1543" s="152">
        <v>-2.3352164275E-3</v>
      </c>
      <c r="AF1543" s="178">
        <v>7.1280460000000003</v>
      </c>
      <c r="AG1543" s="177">
        <v>250219.17884000001</v>
      </c>
      <c r="AH1543" s="177">
        <v>-76491.945040999999</v>
      </c>
      <c r="AI1543" s="127">
        <v>0</v>
      </c>
      <c r="AJ1543" s="127">
        <v>0</v>
      </c>
      <c r="AK1543" s="127">
        <v>0</v>
      </c>
    </row>
    <row r="1544" spans="1:37" ht="14.65" customHeight="1" x14ac:dyDescent="0.25">
      <c r="A1544" s="39"/>
      <c r="B1544" s="128">
        <v>27467895000125</v>
      </c>
      <c r="C1544" s="124" t="s">
        <v>9390</v>
      </c>
      <c r="D1544" s="121" t="s">
        <v>3266</v>
      </c>
      <c r="E1544" s="125" t="s">
        <v>2778</v>
      </c>
      <c r="F1544" s="125" t="s">
        <v>160</v>
      </c>
      <c r="G1544" s="125" t="s">
        <v>3328</v>
      </c>
      <c r="H1544" s="126">
        <v>300000</v>
      </c>
      <c r="I1544" s="126">
        <v>0</v>
      </c>
      <c r="J1544" s="126">
        <v>50</v>
      </c>
      <c r="K1544" s="125" t="s">
        <v>211</v>
      </c>
      <c r="L1544" s="125" t="s">
        <v>211</v>
      </c>
      <c r="M1544" s="152">
        <v>7.1999999999999998E-3</v>
      </c>
      <c r="N1544" s="127" t="s">
        <v>44</v>
      </c>
      <c r="O1544" s="154">
        <v>42886</v>
      </c>
      <c r="P1544" s="152">
        <v>1.0017870452E-2</v>
      </c>
      <c r="Q1544" s="152">
        <v>3.8927520182999997E-2</v>
      </c>
      <c r="R1544" s="152">
        <v>0.10912184774</v>
      </c>
      <c r="S1544" s="152">
        <v>0.24564210557999999</v>
      </c>
      <c r="T1544" s="152">
        <v>0.40802876932999999</v>
      </c>
      <c r="U1544" s="152">
        <v>0.94877140993999998</v>
      </c>
      <c r="V1544" s="152">
        <v>0.95424899620000003</v>
      </c>
      <c r="W1544" s="152">
        <v>0.95199694144000002</v>
      </c>
      <c r="X1544" s="152">
        <v>0.97514686501000003</v>
      </c>
      <c r="Y1544" s="152">
        <v>0.97282926263999991</v>
      </c>
      <c r="Z1544" s="152">
        <v>7.7169566883999996E-4</v>
      </c>
      <c r="AA1544" s="152">
        <v>2.6127656103000002E-3</v>
      </c>
      <c r="AB1544" s="175">
        <v>-14.097569157000001</v>
      </c>
      <c r="AC1544" s="174">
        <v>-4.3079221989000001</v>
      </c>
      <c r="AD1544" s="152">
        <v>0</v>
      </c>
      <c r="AE1544" s="152">
        <v>-1.5045841187000001E-3</v>
      </c>
      <c r="AF1544" s="178">
        <v>17.936266</v>
      </c>
      <c r="AG1544" s="177">
        <v>514450.90766000003</v>
      </c>
      <c r="AH1544" s="177">
        <v>-94322.37285</v>
      </c>
      <c r="AI1544" s="127">
        <v>0</v>
      </c>
      <c r="AJ1544" s="127">
        <v>0.31927400674</v>
      </c>
      <c r="AK1544" s="127">
        <v>0</v>
      </c>
    </row>
    <row r="1545" spans="1:37" ht="14.65" customHeight="1" x14ac:dyDescent="0.25">
      <c r="A1545" s="39"/>
      <c r="B1545" s="128">
        <v>46438756000118</v>
      </c>
      <c r="C1545" s="124" t="s">
        <v>9391</v>
      </c>
      <c r="D1545" s="121"/>
      <c r="E1545" s="125" t="s">
        <v>2778</v>
      </c>
      <c r="F1545" s="125" t="s">
        <v>160</v>
      </c>
      <c r="G1545" s="125" t="s">
        <v>3305</v>
      </c>
      <c r="H1545" s="126">
        <v>1</v>
      </c>
      <c r="I1545" s="126">
        <v>1</v>
      </c>
      <c r="J1545" s="126">
        <v>1</v>
      </c>
      <c r="K1545" s="125" t="s">
        <v>7604</v>
      </c>
      <c r="L1545" s="125" t="s">
        <v>8120</v>
      </c>
      <c r="M1545" s="152">
        <v>3.7000000000000002E-3</v>
      </c>
      <c r="N1545" s="127" t="s">
        <v>44</v>
      </c>
      <c r="O1545" s="154">
        <v>44736</v>
      </c>
      <c r="P1545" s="152">
        <v>2.2129128493999999E-2</v>
      </c>
      <c r="Q1545" s="152">
        <v>6.2545036041999999E-2</v>
      </c>
      <c r="R1545" s="152">
        <v>5.2468972337000007E-2</v>
      </c>
      <c r="S1545" s="152">
        <v>0.19678509462000002</v>
      </c>
      <c r="T1545" s="152" t="s">
        <v>44</v>
      </c>
      <c r="U1545" s="152">
        <v>2.0958031492</v>
      </c>
      <c r="V1545" s="152">
        <v>1.5331965042</v>
      </c>
      <c r="W1545" s="152">
        <v>0.45774794157000004</v>
      </c>
      <c r="X1545" s="152">
        <v>0.78119493253000005</v>
      </c>
      <c r="Y1545" s="152" t="s">
        <v>44</v>
      </c>
      <c r="Z1545" s="152">
        <v>6.1034643570999997E-2</v>
      </c>
      <c r="AA1545" s="152">
        <v>5.6058312552999999E-2</v>
      </c>
      <c r="AB1545" s="175">
        <v>-0.88899689179999997</v>
      </c>
      <c r="AC1545" s="174">
        <v>-0.63556597741999998</v>
      </c>
      <c r="AD1545" s="152">
        <v>-7.2500001990999999E-2</v>
      </c>
      <c r="AE1545" s="152">
        <v>-7.2500001990999999E-2</v>
      </c>
      <c r="AF1545" s="178">
        <v>1.2519149999999999</v>
      </c>
      <c r="AG1545" s="177">
        <v>239865.03015000001</v>
      </c>
      <c r="AH1545" s="177">
        <v>36533.3583</v>
      </c>
      <c r="AI1545" s="127">
        <v>0.83973311204000001</v>
      </c>
      <c r="AJ1545" s="127">
        <v>1.4681517803E-2</v>
      </c>
      <c r="AK1545" s="127">
        <v>0</v>
      </c>
    </row>
    <row r="1546" spans="1:37" ht="14.65" customHeight="1" x14ac:dyDescent="0.25">
      <c r="A1546" s="39"/>
      <c r="B1546" s="128">
        <v>46438791000137</v>
      </c>
      <c r="C1546" s="124" t="s">
        <v>9392</v>
      </c>
      <c r="D1546" s="121"/>
      <c r="E1546" s="125" t="s">
        <v>2778</v>
      </c>
      <c r="F1546" s="125" t="s">
        <v>160</v>
      </c>
      <c r="G1546" s="125" t="s">
        <v>3305</v>
      </c>
      <c r="H1546" s="126">
        <v>1</v>
      </c>
      <c r="I1546" s="126">
        <v>1</v>
      </c>
      <c r="J1546" s="126">
        <v>1</v>
      </c>
      <c r="K1546" s="125" t="s">
        <v>7604</v>
      </c>
      <c r="L1546" s="125" t="s">
        <v>8120</v>
      </c>
      <c r="M1546" s="152">
        <v>3.7000000000000002E-3</v>
      </c>
      <c r="N1546" s="127" t="s">
        <v>44</v>
      </c>
      <c r="O1546" s="154">
        <v>44736</v>
      </c>
      <c r="P1546" s="152">
        <v>9.4786956160999997E-3</v>
      </c>
      <c r="Q1546" s="152">
        <v>4.4325915805999996E-2</v>
      </c>
      <c r="R1546" s="152">
        <v>0.13132253701999999</v>
      </c>
      <c r="S1546" s="152">
        <v>0.35587359471000002</v>
      </c>
      <c r="T1546" s="152" t="s">
        <v>44</v>
      </c>
      <c r="U1546" s="152">
        <v>0.89770729685000006</v>
      </c>
      <c r="V1546" s="152">
        <v>1.0865824605000001</v>
      </c>
      <c r="W1546" s="152">
        <v>1.1456794048000001</v>
      </c>
      <c r="X1546" s="152">
        <v>1.4127424099000001</v>
      </c>
      <c r="Y1546" s="152" t="s">
        <v>44</v>
      </c>
      <c r="Z1546" s="152">
        <v>1.5441068356000001E-2</v>
      </c>
      <c r="AA1546" s="152">
        <v>1.3084237266E-2</v>
      </c>
      <c r="AB1546" s="175">
        <v>0.98283343956000002</v>
      </c>
      <c r="AC1546" s="174">
        <v>1.6444418759999999</v>
      </c>
      <c r="AD1546" s="152">
        <v>-7.9386714729E-3</v>
      </c>
      <c r="AE1546" s="152">
        <v>-7.9386714729E-3</v>
      </c>
      <c r="AF1546" s="178">
        <v>1.479814</v>
      </c>
      <c r="AG1546" s="177">
        <v>152436.15409</v>
      </c>
      <c r="AH1546" s="177">
        <v>8988.8284700000004</v>
      </c>
      <c r="AI1546" s="127">
        <v>0.86658282873000003</v>
      </c>
      <c r="AJ1546" s="127">
        <v>1.1398362951000001E-2</v>
      </c>
      <c r="AK1546" s="127">
        <v>0</v>
      </c>
    </row>
    <row r="1547" spans="1:37" ht="14.65" customHeight="1" x14ac:dyDescent="0.25">
      <c r="A1547" s="39"/>
      <c r="B1547" s="128">
        <v>60450321000110</v>
      </c>
      <c r="C1547" s="124" t="s">
        <v>9393</v>
      </c>
      <c r="D1547" s="121"/>
      <c r="E1547" s="125" t="s">
        <v>2778</v>
      </c>
      <c r="F1547" s="125" t="s">
        <v>160</v>
      </c>
      <c r="G1547" s="125" t="s">
        <v>3305</v>
      </c>
      <c r="H1547" s="126">
        <v>50000</v>
      </c>
      <c r="I1547" s="126">
        <v>1</v>
      </c>
      <c r="J1547" s="126">
        <v>50000</v>
      </c>
      <c r="K1547" s="125" t="s">
        <v>44</v>
      </c>
      <c r="L1547" s="125" t="s">
        <v>44</v>
      </c>
      <c r="M1547" s="152">
        <v>2.7000000000000001E-3</v>
      </c>
      <c r="N1547" s="127" t="s">
        <v>44</v>
      </c>
      <c r="O1547" s="154">
        <v>45772</v>
      </c>
      <c r="P1547" s="152" t="s">
        <v>44</v>
      </c>
      <c r="Q1547" s="152" t="s">
        <v>44</v>
      </c>
      <c r="R1547" s="152" t="s">
        <v>44</v>
      </c>
      <c r="S1547" s="152" t="s">
        <v>44</v>
      </c>
      <c r="T1547" s="152" t="s">
        <v>44</v>
      </c>
      <c r="U1547" s="152" t="s">
        <v>44</v>
      </c>
      <c r="V1547" s="152" t="s">
        <v>44</v>
      </c>
      <c r="W1547" s="152" t="s">
        <v>44</v>
      </c>
      <c r="X1547" s="152" t="s">
        <v>44</v>
      </c>
      <c r="Y1547" s="152" t="s">
        <v>44</v>
      </c>
      <c r="Z1547" s="152" t="s">
        <v>44</v>
      </c>
      <c r="AA1547" s="152">
        <v>4.5568582305999998E-4</v>
      </c>
      <c r="AB1547" s="175" t="s">
        <v>44</v>
      </c>
      <c r="AC1547" s="174">
        <v>-43.694225899000003</v>
      </c>
      <c r="AD1547" s="152">
        <v>0</v>
      </c>
      <c r="AE1547" s="152">
        <v>0</v>
      </c>
      <c r="AF1547" s="178">
        <v>1.0013369999999999</v>
      </c>
      <c r="AG1547" s="177">
        <v>64427.534200000002</v>
      </c>
      <c r="AH1547" s="177">
        <v>64375</v>
      </c>
      <c r="AI1547" s="127">
        <v>0</v>
      </c>
      <c r="AJ1547" s="127">
        <v>0</v>
      </c>
      <c r="AK1547" s="127">
        <v>0</v>
      </c>
    </row>
    <row r="1548" spans="1:37" ht="14.65" customHeight="1" x14ac:dyDescent="0.25">
      <c r="A1548" s="39"/>
      <c r="B1548" s="128">
        <v>59623194000124</v>
      </c>
      <c r="C1548" s="124" t="s">
        <v>9394</v>
      </c>
      <c r="D1548" s="121"/>
      <c r="E1548" s="125" t="s">
        <v>2778</v>
      </c>
      <c r="F1548" s="125" t="s">
        <v>160</v>
      </c>
      <c r="G1548" s="125" t="s">
        <v>3305</v>
      </c>
      <c r="H1548" s="126">
        <v>50000</v>
      </c>
      <c r="I1548" s="126">
        <v>1</v>
      </c>
      <c r="J1548" s="126">
        <v>50000</v>
      </c>
      <c r="K1548" s="125" t="s">
        <v>44</v>
      </c>
      <c r="L1548" s="125" t="s">
        <v>44</v>
      </c>
      <c r="M1548" s="152">
        <v>2.7000000000000001E-3</v>
      </c>
      <c r="N1548" s="127" t="s">
        <v>44</v>
      </c>
      <c r="O1548" s="154">
        <v>45715</v>
      </c>
      <c r="P1548" s="152">
        <v>4.6701833811000001E-2</v>
      </c>
      <c r="Q1548" s="152" t="s">
        <v>44</v>
      </c>
      <c r="R1548" s="152" t="s">
        <v>44</v>
      </c>
      <c r="S1548" s="152" t="s">
        <v>44</v>
      </c>
      <c r="T1548" s="152" t="s">
        <v>44</v>
      </c>
      <c r="U1548" s="152">
        <v>4.4230323123000002</v>
      </c>
      <c r="V1548" s="152" t="s">
        <v>44</v>
      </c>
      <c r="W1548" s="152" t="s">
        <v>44</v>
      </c>
      <c r="X1548" s="152" t="s">
        <v>44</v>
      </c>
      <c r="Y1548" s="152" t="s">
        <v>44</v>
      </c>
      <c r="Z1548" s="152" t="s">
        <v>44</v>
      </c>
      <c r="AA1548" s="152">
        <v>6.5322494841000001E-2</v>
      </c>
      <c r="AB1548" s="175" t="s">
        <v>44</v>
      </c>
      <c r="AC1548" s="174">
        <v>2.9730110891999999</v>
      </c>
      <c r="AD1548" s="152">
        <v>-2.2401491794999999E-2</v>
      </c>
      <c r="AE1548" s="152">
        <v>-2.2401491794999999E-2</v>
      </c>
      <c r="AF1548" s="178">
        <v>1.0496639999999999</v>
      </c>
      <c r="AG1548" s="177">
        <v>132327.83919999999</v>
      </c>
      <c r="AH1548" s="177">
        <v>126275</v>
      </c>
      <c r="AI1548" s="127">
        <v>0.66185725348999991</v>
      </c>
      <c r="AJ1548" s="127">
        <v>0.15598694869999999</v>
      </c>
      <c r="AK1548" s="127">
        <v>0</v>
      </c>
    </row>
    <row r="1549" spans="1:37" ht="14.65" customHeight="1" x14ac:dyDescent="0.25">
      <c r="A1549" s="39"/>
      <c r="B1549" s="128">
        <v>3557198000105</v>
      </c>
      <c r="C1549" s="124" t="s">
        <v>9395</v>
      </c>
      <c r="D1549" s="121"/>
      <c r="E1549" s="125" t="s">
        <v>2778</v>
      </c>
      <c r="F1549" s="125" t="s">
        <v>160</v>
      </c>
      <c r="G1549" s="125" t="s">
        <v>6802</v>
      </c>
      <c r="H1549" s="126">
        <v>500000</v>
      </c>
      <c r="I1549" s="126">
        <v>1</v>
      </c>
      <c r="J1549" s="126">
        <v>10000</v>
      </c>
      <c r="K1549" s="125" t="s">
        <v>211</v>
      </c>
      <c r="L1549" s="125" t="s">
        <v>211</v>
      </c>
      <c r="M1549" s="152">
        <v>1.5E-3</v>
      </c>
      <c r="N1549" s="127" t="s">
        <v>44</v>
      </c>
      <c r="O1549" s="154">
        <v>36749</v>
      </c>
      <c r="P1549" s="152">
        <v>1.0286769493000001E-2</v>
      </c>
      <c r="Q1549" s="152">
        <v>3.9619697260000003E-2</v>
      </c>
      <c r="R1549" s="152">
        <v>0.11114646599</v>
      </c>
      <c r="S1549" s="152">
        <v>0.24449454480999999</v>
      </c>
      <c r="T1549" s="152">
        <v>0.40495503911999997</v>
      </c>
      <c r="U1549" s="152">
        <v>0.97423827169999999</v>
      </c>
      <c r="V1549" s="152">
        <v>0.97121666528000006</v>
      </c>
      <c r="W1549" s="152">
        <v>0.96966004397000005</v>
      </c>
      <c r="X1549" s="152">
        <v>0.97059129305000003</v>
      </c>
      <c r="Y1549" s="152">
        <v>0.96550082180999997</v>
      </c>
      <c r="Z1549" s="152">
        <v>7.3897256921000006E-4</v>
      </c>
      <c r="AA1549" s="152">
        <v>2.7684164835000001E-3</v>
      </c>
      <c r="AB1549" s="175">
        <v>-27.453887136999999</v>
      </c>
      <c r="AC1549" s="174">
        <v>-18.509163483999998</v>
      </c>
      <c r="AD1549" s="152">
        <v>0</v>
      </c>
      <c r="AE1549" s="152">
        <v>0</v>
      </c>
      <c r="AF1549" s="178">
        <v>153.69519700000001</v>
      </c>
      <c r="AG1549" s="177">
        <v>1638623.9484000001</v>
      </c>
      <c r="AH1549" s="177">
        <v>-43811.971373</v>
      </c>
      <c r="AI1549" s="127">
        <v>0</v>
      </c>
      <c r="AJ1549" s="127">
        <v>0</v>
      </c>
      <c r="AK1549" s="127">
        <v>0</v>
      </c>
    </row>
    <row r="1550" spans="1:37" ht="14.65" customHeight="1" x14ac:dyDescent="0.25">
      <c r="A1550" s="39"/>
      <c r="B1550" s="128">
        <v>1599628000118</v>
      </c>
      <c r="C1550" s="124" t="s">
        <v>9396</v>
      </c>
      <c r="D1550" s="121"/>
      <c r="E1550" s="125" t="s">
        <v>2778</v>
      </c>
      <c r="F1550" s="125" t="s">
        <v>160</v>
      </c>
      <c r="G1550" s="125" t="s">
        <v>3328</v>
      </c>
      <c r="H1550" s="126">
        <v>1000000</v>
      </c>
      <c r="I1550" s="126">
        <v>1</v>
      </c>
      <c r="J1550" s="126">
        <v>1</v>
      </c>
      <c r="K1550" s="125" t="s">
        <v>211</v>
      </c>
      <c r="L1550" s="125" t="s">
        <v>211</v>
      </c>
      <c r="M1550" s="152">
        <v>1.5E-3</v>
      </c>
      <c r="N1550" s="127" t="s">
        <v>44</v>
      </c>
      <c r="O1550" s="154">
        <v>36322</v>
      </c>
      <c r="P1550" s="152">
        <v>1.0660460316999999E-2</v>
      </c>
      <c r="Q1550" s="152">
        <v>4.1756155605999996E-2</v>
      </c>
      <c r="R1550" s="152">
        <v>0.11857187164000001</v>
      </c>
      <c r="S1550" s="152">
        <v>0.26731817753000003</v>
      </c>
      <c r="T1550" s="152">
        <v>0.42652017309000001</v>
      </c>
      <c r="U1550" s="152">
        <v>1.0096297425</v>
      </c>
      <c r="V1550" s="152">
        <v>1.0235886946999999</v>
      </c>
      <c r="W1550" s="152">
        <v>1.0344405035999999</v>
      </c>
      <c r="X1550" s="152">
        <v>1.0611962560000001</v>
      </c>
      <c r="Y1550" s="152">
        <v>1.0169167879000001</v>
      </c>
      <c r="Z1550" s="152">
        <v>1.5493380142999999E-3</v>
      </c>
      <c r="AA1550" s="152">
        <v>5.0237568196000006E-3</v>
      </c>
      <c r="AB1550" s="175">
        <v>2.4783722518000002</v>
      </c>
      <c r="AC1550" s="174">
        <v>6.3219440331999999E-2</v>
      </c>
      <c r="AD1550" s="152">
        <v>0</v>
      </c>
      <c r="AE1550" s="152">
        <v>-1.8235114792E-2</v>
      </c>
      <c r="AF1550" s="178">
        <v>4935.4840439999998</v>
      </c>
      <c r="AG1550" s="177">
        <v>7053991.0559</v>
      </c>
      <c r="AH1550" s="177">
        <v>-547014.68100999994</v>
      </c>
      <c r="AI1550" s="127">
        <v>0.14220896967999999</v>
      </c>
      <c r="AJ1550" s="127">
        <v>0.17667038330000001</v>
      </c>
      <c r="AK1550" s="127">
        <v>0</v>
      </c>
    </row>
    <row r="1551" spans="1:37" ht="14.65" customHeight="1" x14ac:dyDescent="0.25">
      <c r="A1551" s="39"/>
      <c r="B1551" s="128">
        <v>829292000170</v>
      </c>
      <c r="C1551" s="124" t="s">
        <v>9397</v>
      </c>
      <c r="D1551" s="121"/>
      <c r="E1551" s="125" t="s">
        <v>2778</v>
      </c>
      <c r="F1551" s="125" t="s">
        <v>160</v>
      </c>
      <c r="G1551" s="125" t="s">
        <v>3328</v>
      </c>
      <c r="H1551" s="126">
        <v>100</v>
      </c>
      <c r="I1551" s="126">
        <v>100</v>
      </c>
      <c r="J1551" s="126">
        <v>100</v>
      </c>
      <c r="K1551" s="125" t="s">
        <v>211</v>
      </c>
      <c r="L1551" s="125" t="s">
        <v>211</v>
      </c>
      <c r="M1551" s="152">
        <v>4.6999999999999993E-3</v>
      </c>
      <c r="N1551" s="127" t="s">
        <v>44</v>
      </c>
      <c r="O1551" s="154">
        <v>34974</v>
      </c>
      <c r="P1551" s="152">
        <v>1.0377234260999998E-2</v>
      </c>
      <c r="Q1551" s="152">
        <v>4.0626653298999997E-2</v>
      </c>
      <c r="R1551" s="152">
        <v>0.11478658228000001</v>
      </c>
      <c r="S1551" s="152">
        <v>0.25882875964000002</v>
      </c>
      <c r="T1551" s="152">
        <v>0.41229274899000001</v>
      </c>
      <c r="U1551" s="152">
        <v>0.98280599931000001</v>
      </c>
      <c r="V1551" s="152">
        <v>0.99590066223999996</v>
      </c>
      <c r="W1551" s="152">
        <v>1.0014170169000001</v>
      </c>
      <c r="X1551" s="152">
        <v>1.0274950743</v>
      </c>
      <c r="Y1551" s="152">
        <v>0.98299551684999997</v>
      </c>
      <c r="Z1551" s="152">
        <v>1.5491884886999999E-3</v>
      </c>
      <c r="AA1551" s="152">
        <v>5.5996627693000005E-3</v>
      </c>
      <c r="AB1551" s="175">
        <v>0.10261605403</v>
      </c>
      <c r="AC1551" s="174">
        <v>-0.77561325565999995</v>
      </c>
      <c r="AD1551" s="152">
        <v>0</v>
      </c>
      <c r="AE1551" s="152">
        <v>-1.8926956928000001E-2</v>
      </c>
      <c r="AF1551" s="178">
        <v>45298.559207999999</v>
      </c>
      <c r="AG1551" s="177">
        <v>569129.74890000001</v>
      </c>
      <c r="AH1551" s="177">
        <v>-79064.354670999994</v>
      </c>
      <c r="AI1551" s="127">
        <v>0.14215812181000001</v>
      </c>
      <c r="AJ1551" s="127">
        <v>0.1766072135</v>
      </c>
      <c r="AK1551" s="127">
        <v>0</v>
      </c>
    </row>
    <row r="1552" spans="1:37" ht="14.65" customHeight="1" x14ac:dyDescent="0.25">
      <c r="A1552" s="39"/>
      <c r="B1552" s="128">
        <v>28280945000123</v>
      </c>
      <c r="C1552" s="124" t="s">
        <v>9398</v>
      </c>
      <c r="D1552" s="121" t="s">
        <v>3266</v>
      </c>
      <c r="E1552" s="125" t="s">
        <v>2778</v>
      </c>
      <c r="F1552" s="125" t="s">
        <v>160</v>
      </c>
      <c r="G1552" s="125" t="s">
        <v>3324</v>
      </c>
      <c r="H1552" s="126">
        <v>1000000</v>
      </c>
      <c r="I1552" s="126">
        <v>100</v>
      </c>
      <c r="J1552" s="126">
        <v>100</v>
      </c>
      <c r="K1552" s="125" t="s">
        <v>212</v>
      </c>
      <c r="L1552" s="125" t="s">
        <v>212</v>
      </c>
      <c r="M1552" s="152">
        <v>2.3999999999999998E-3</v>
      </c>
      <c r="N1552" s="127" t="s">
        <v>44</v>
      </c>
      <c r="O1552" s="154">
        <v>43224</v>
      </c>
      <c r="P1552" s="152">
        <v>1.1229439067E-2</v>
      </c>
      <c r="Q1552" s="152">
        <v>4.3995089121000003E-2</v>
      </c>
      <c r="R1552" s="152">
        <v>0.12258074298</v>
      </c>
      <c r="S1552" s="152">
        <v>0.28469856862999998</v>
      </c>
      <c r="T1552" s="152">
        <v>0.44487191648000002</v>
      </c>
      <c r="U1552" s="152">
        <v>1.0635165215</v>
      </c>
      <c r="V1552" s="152">
        <v>1.0784727471</v>
      </c>
      <c r="W1552" s="152">
        <v>1.0694145563999999</v>
      </c>
      <c r="X1552" s="152">
        <v>1.1301927087000001</v>
      </c>
      <c r="Y1552" s="152">
        <v>1.0606713324999999</v>
      </c>
      <c r="Z1552" s="152">
        <v>2.3617182731000001E-3</v>
      </c>
      <c r="AA1552" s="152">
        <v>4.9218987841000003E-3</v>
      </c>
      <c r="AB1552" s="175">
        <v>3.1371724746999998</v>
      </c>
      <c r="AC1552" s="174">
        <v>1.1963921068000001</v>
      </c>
      <c r="AD1552" s="152">
        <v>-1.0798806964E-5</v>
      </c>
      <c r="AE1552" s="152">
        <v>-1.8578978361999999E-2</v>
      </c>
      <c r="AF1552" s="178">
        <v>17.990067</v>
      </c>
      <c r="AG1552" s="177">
        <v>2146802.6715000002</v>
      </c>
      <c r="AH1552" s="177">
        <v>26257.823022</v>
      </c>
      <c r="AI1552" s="127">
        <v>0.30285001914999998</v>
      </c>
      <c r="AJ1552" s="127">
        <v>0.33778682330999998</v>
      </c>
      <c r="AK1552" s="127">
        <v>4.3167033966000004E-4</v>
      </c>
    </row>
    <row r="1553" spans="1:37" ht="14.65" customHeight="1" x14ac:dyDescent="0.25">
      <c r="A1553" s="39"/>
      <c r="B1553" s="128">
        <v>20287889000147</v>
      </c>
      <c r="C1553" s="124" t="s">
        <v>9399</v>
      </c>
      <c r="D1553" s="121" t="s">
        <v>3266</v>
      </c>
      <c r="E1553" s="125" t="s">
        <v>2778</v>
      </c>
      <c r="F1553" s="125" t="s">
        <v>160</v>
      </c>
      <c r="G1553" s="125" t="s">
        <v>3305</v>
      </c>
      <c r="H1553" s="126">
        <v>1000000</v>
      </c>
      <c r="I1553" s="126">
        <v>100</v>
      </c>
      <c r="J1553" s="126">
        <v>500</v>
      </c>
      <c r="K1553" s="125" t="s">
        <v>212</v>
      </c>
      <c r="L1553" s="125" t="s">
        <v>212</v>
      </c>
      <c r="M1553" s="152">
        <v>2.2000000000000001E-3</v>
      </c>
      <c r="N1553" s="127" t="s">
        <v>44</v>
      </c>
      <c r="O1553" s="154">
        <v>41894</v>
      </c>
      <c r="P1553" s="152">
        <v>1.1035182148E-2</v>
      </c>
      <c r="Q1553" s="152">
        <v>4.3835542948999995E-2</v>
      </c>
      <c r="R1553" s="152">
        <v>0.12167895265000001</v>
      </c>
      <c r="S1553" s="152">
        <v>0.28373171746000003</v>
      </c>
      <c r="T1553" s="152">
        <v>0.44079167784000001</v>
      </c>
      <c r="U1553" s="152">
        <v>1.0451188577999999</v>
      </c>
      <c r="V1553" s="152">
        <v>1.0745617152</v>
      </c>
      <c r="W1553" s="152">
        <v>1.0615471892999999</v>
      </c>
      <c r="X1553" s="152">
        <v>1.1263545153000001</v>
      </c>
      <c r="Y1553" s="152">
        <v>1.0509431567999998</v>
      </c>
      <c r="Z1553" s="152">
        <v>2.0344254065000002E-3</v>
      </c>
      <c r="AA1553" s="152">
        <v>4.5907622887999995E-3</v>
      </c>
      <c r="AB1553" s="175">
        <v>3.2746340327999999</v>
      </c>
      <c r="AC1553" s="174">
        <v>0.93293369926000003</v>
      </c>
      <c r="AD1553" s="152">
        <v>-9.509011410000001E-5</v>
      </c>
      <c r="AE1553" s="152">
        <v>-1.3100721117000001E-2</v>
      </c>
      <c r="AF1553" s="178">
        <v>27.045638</v>
      </c>
      <c r="AG1553" s="177">
        <v>633013.85907999997</v>
      </c>
      <c r="AH1553" s="177">
        <v>-139802.27304</v>
      </c>
      <c r="AI1553" s="127">
        <v>0.33549605507999997</v>
      </c>
      <c r="AJ1553" s="127">
        <v>0.30533084335999999</v>
      </c>
      <c r="AK1553" s="127">
        <v>1.5539747589E-4</v>
      </c>
    </row>
    <row r="1554" spans="1:37" ht="14.65" customHeight="1" x14ac:dyDescent="0.25">
      <c r="A1554" s="39"/>
      <c r="B1554" s="128">
        <v>55649203000103</v>
      </c>
      <c r="C1554" s="124" t="s">
        <v>9400</v>
      </c>
      <c r="D1554" s="121"/>
      <c r="E1554" s="125" t="s">
        <v>2778</v>
      </c>
      <c r="F1554" s="125" t="s">
        <v>160</v>
      </c>
      <c r="G1554" s="125" t="s">
        <v>4760</v>
      </c>
      <c r="H1554" s="126">
        <v>1</v>
      </c>
      <c r="I1554" s="126">
        <v>1</v>
      </c>
      <c r="J1554" s="126">
        <v>1</v>
      </c>
      <c r="K1554" s="125" t="s">
        <v>211</v>
      </c>
      <c r="L1554" s="125" t="s">
        <v>211</v>
      </c>
      <c r="M1554" s="152">
        <v>4.0000000000000001E-3</v>
      </c>
      <c r="N1554" s="127" t="s">
        <v>44</v>
      </c>
      <c r="O1554" s="154">
        <v>45470</v>
      </c>
      <c r="P1554" s="152">
        <v>1.0636068515E-2</v>
      </c>
      <c r="Q1554" s="152">
        <v>4.0931298996000003E-2</v>
      </c>
      <c r="R1554" s="152" t="s">
        <v>44</v>
      </c>
      <c r="S1554" s="152" t="s">
        <v>44</v>
      </c>
      <c r="T1554" s="152" t="s">
        <v>44</v>
      </c>
      <c r="U1554" s="152">
        <v>1.0073196463</v>
      </c>
      <c r="V1554" s="152">
        <v>1.0033685884999999</v>
      </c>
      <c r="W1554" s="152" t="s">
        <v>44</v>
      </c>
      <c r="X1554" s="152" t="s">
        <v>44</v>
      </c>
      <c r="Y1554" s="152" t="s">
        <v>44</v>
      </c>
      <c r="Z1554" s="152" t="s">
        <v>44</v>
      </c>
      <c r="AA1554" s="152">
        <v>8.8729894804999996E-4</v>
      </c>
      <c r="AB1554" s="175" t="s">
        <v>44</v>
      </c>
      <c r="AC1554" s="174">
        <v>4.2125638852999998</v>
      </c>
      <c r="AD1554" s="152">
        <v>0</v>
      </c>
      <c r="AE1554" s="152">
        <v>0</v>
      </c>
      <c r="AF1554" s="178">
        <v>1.0995680000000001</v>
      </c>
      <c r="AG1554" s="177">
        <v>3088710.9382000002</v>
      </c>
      <c r="AH1554" s="177">
        <v>1186152.0926000001</v>
      </c>
      <c r="AI1554" s="127">
        <v>0</v>
      </c>
      <c r="AJ1554" s="127">
        <v>0.81671495047999998</v>
      </c>
      <c r="AK1554" s="127">
        <v>0</v>
      </c>
    </row>
    <row r="1555" spans="1:37" ht="14.65" customHeight="1" x14ac:dyDescent="0.25">
      <c r="A1555" s="39"/>
      <c r="B1555" s="128">
        <v>51998694000139</v>
      </c>
      <c r="C1555" s="124" t="s">
        <v>9401</v>
      </c>
      <c r="D1555" s="121"/>
      <c r="E1555" s="125" t="s">
        <v>2778</v>
      </c>
      <c r="F1555" s="125" t="s">
        <v>160</v>
      </c>
      <c r="G1555" s="125" t="s">
        <v>4760</v>
      </c>
      <c r="H1555" s="126">
        <v>1</v>
      </c>
      <c r="I1555" s="126">
        <v>1</v>
      </c>
      <c r="J1555" s="126">
        <v>1</v>
      </c>
      <c r="K1555" s="125" t="s">
        <v>211</v>
      </c>
      <c r="L1555" s="125" t="s">
        <v>211</v>
      </c>
      <c r="M1555" s="152">
        <v>3.7000000000000002E-3</v>
      </c>
      <c r="N1555" s="127" t="s">
        <v>44</v>
      </c>
      <c r="O1555" s="154">
        <v>45169</v>
      </c>
      <c r="P1555" s="152">
        <v>1.0659765932E-2</v>
      </c>
      <c r="Q1555" s="152">
        <v>4.0978690497000002E-2</v>
      </c>
      <c r="R1555" s="152">
        <v>0.11849899366000001</v>
      </c>
      <c r="S1555" s="152" t="s">
        <v>44</v>
      </c>
      <c r="T1555" s="152" t="s">
        <v>44</v>
      </c>
      <c r="U1555" s="152">
        <v>1.0095639787999999</v>
      </c>
      <c r="V1555" s="152">
        <v>1.0045303191000001</v>
      </c>
      <c r="W1555" s="152">
        <v>1.0338047042</v>
      </c>
      <c r="X1555" s="152" t="s">
        <v>44</v>
      </c>
      <c r="Y1555" s="152" t="s">
        <v>44</v>
      </c>
      <c r="Z1555" s="152">
        <v>9.4924579411000002E-4</v>
      </c>
      <c r="AA1555" s="152">
        <v>1.2625434289E-3</v>
      </c>
      <c r="AB1555" s="175">
        <v>4.8436279581999999</v>
      </c>
      <c r="AC1555" s="174">
        <v>6.0710075938000001</v>
      </c>
      <c r="AD1555" s="152">
        <v>0</v>
      </c>
      <c r="AE1555" s="152">
        <v>0</v>
      </c>
      <c r="AF1555" s="178">
        <v>1.2114910000000001</v>
      </c>
      <c r="AG1555" s="177">
        <v>18630728.796999998</v>
      </c>
      <c r="AH1555" s="177">
        <v>8708119.1567000002</v>
      </c>
      <c r="AI1555" s="127">
        <v>0</v>
      </c>
      <c r="AJ1555" s="127">
        <v>0.80408845788999994</v>
      </c>
      <c r="AK1555" s="127">
        <v>0</v>
      </c>
    </row>
    <row r="1556" spans="1:37" ht="14.65" customHeight="1" x14ac:dyDescent="0.25">
      <c r="A1556" s="39"/>
      <c r="B1556" s="128">
        <v>35727696000137</v>
      </c>
      <c r="C1556" s="124" t="s">
        <v>9402</v>
      </c>
      <c r="D1556" s="121"/>
      <c r="E1556" s="125" t="s">
        <v>2778</v>
      </c>
      <c r="F1556" s="125" t="s">
        <v>160</v>
      </c>
      <c r="G1556" s="125" t="s">
        <v>3301</v>
      </c>
      <c r="H1556" s="126">
        <v>1</v>
      </c>
      <c r="I1556" s="126">
        <v>1</v>
      </c>
      <c r="J1556" s="126">
        <v>1</v>
      </c>
      <c r="K1556" s="125" t="s">
        <v>212</v>
      </c>
      <c r="L1556" s="125" t="s">
        <v>3251</v>
      </c>
      <c r="M1556" s="152">
        <v>1.4000000000000002E-3</v>
      </c>
      <c r="N1556" s="127" t="s">
        <v>44</v>
      </c>
      <c r="O1556" s="154">
        <v>43847</v>
      </c>
      <c r="P1556" s="152">
        <v>-9.2901685092999994E-3</v>
      </c>
      <c r="Q1556" s="152">
        <v>-7.9067180572000004E-2</v>
      </c>
      <c r="R1556" s="152">
        <v>0.17199664984000002</v>
      </c>
      <c r="S1556" s="152">
        <v>0.31412683517000001</v>
      </c>
      <c r="T1556" s="152">
        <v>0.34205475831999999</v>
      </c>
      <c r="U1556" s="152">
        <v>-0.87985229166000001</v>
      </c>
      <c r="V1556" s="152">
        <v>-1.9382117673999999</v>
      </c>
      <c r="W1556" s="152">
        <v>1.5005270526999999</v>
      </c>
      <c r="X1556" s="152">
        <v>1.2470166619</v>
      </c>
      <c r="Y1556" s="152">
        <v>0.81553288230999998</v>
      </c>
      <c r="Z1556" s="152">
        <v>0.13490043024000001</v>
      </c>
      <c r="AA1556" s="152">
        <v>0.16270680854999997</v>
      </c>
      <c r="AB1556" s="175">
        <v>0.45449802735</v>
      </c>
      <c r="AC1556" s="174">
        <v>5.6437355177999998E-2</v>
      </c>
      <c r="AD1556" s="152">
        <v>-9.9456296447000006E-2</v>
      </c>
      <c r="AE1556" s="152">
        <v>-0.2483807187</v>
      </c>
      <c r="AF1556" s="178">
        <v>15.366068</v>
      </c>
      <c r="AG1556" s="177">
        <v>18524.184590000001</v>
      </c>
      <c r="AH1556" s="177">
        <v>6114.8683600000004</v>
      </c>
      <c r="AI1556" s="127">
        <v>0</v>
      </c>
      <c r="AJ1556" s="127">
        <v>0</v>
      </c>
      <c r="AK1556" s="127">
        <v>0.99055716727999998</v>
      </c>
    </row>
    <row r="1557" spans="1:37" ht="14.65" customHeight="1" x14ac:dyDescent="0.25">
      <c r="A1557" s="39"/>
      <c r="B1557" s="128">
        <v>42411782000100</v>
      </c>
      <c r="C1557" s="124" t="s">
        <v>9403</v>
      </c>
      <c r="D1557" s="121"/>
      <c r="E1557" s="125" t="s">
        <v>2778</v>
      </c>
      <c r="F1557" s="125" t="s">
        <v>160</v>
      </c>
      <c r="G1557" s="125" t="s">
        <v>3328</v>
      </c>
      <c r="H1557" s="126">
        <v>1</v>
      </c>
      <c r="I1557" s="126">
        <v>1</v>
      </c>
      <c r="J1557" s="126">
        <v>1</v>
      </c>
      <c r="K1557" s="125" t="s">
        <v>211</v>
      </c>
      <c r="L1557" s="125" t="s">
        <v>211</v>
      </c>
      <c r="M1557" s="152">
        <v>4.6999999999999993E-3</v>
      </c>
      <c r="N1557" s="127" t="s">
        <v>44</v>
      </c>
      <c r="O1557" s="154">
        <v>44553</v>
      </c>
      <c r="P1557" s="152">
        <v>1.0206312432E-2</v>
      </c>
      <c r="Q1557" s="152">
        <v>3.9720540381000001E-2</v>
      </c>
      <c r="R1557" s="152">
        <v>0.11174529293</v>
      </c>
      <c r="S1557" s="152">
        <v>0.25154565594</v>
      </c>
      <c r="T1557" s="152">
        <v>0.41807201358999996</v>
      </c>
      <c r="U1557" s="152">
        <v>0.96661835292999998</v>
      </c>
      <c r="V1557" s="152">
        <v>0.97368868113000007</v>
      </c>
      <c r="W1557" s="152">
        <v>0.97488430865999998</v>
      </c>
      <c r="X1557" s="152">
        <v>0.99858270313999997</v>
      </c>
      <c r="Y1557" s="152">
        <v>0.99677453966000007</v>
      </c>
      <c r="Z1557" s="152">
        <v>7.7199791150999993E-4</v>
      </c>
      <c r="AA1557" s="152">
        <v>1.3733112512000001E-3</v>
      </c>
      <c r="AB1557" s="175">
        <v>-7.334945737</v>
      </c>
      <c r="AC1557" s="174">
        <v>4.8838787937E-2</v>
      </c>
      <c r="AD1557" s="152">
        <v>0</v>
      </c>
      <c r="AE1557" s="152">
        <v>-4.0383706291999998E-4</v>
      </c>
      <c r="AF1557" s="178">
        <v>1.469436</v>
      </c>
      <c r="AG1557" s="177">
        <v>627857.35484000004</v>
      </c>
      <c r="AH1557" s="177">
        <v>-1301345.2960999999</v>
      </c>
      <c r="AI1557" s="127">
        <v>0</v>
      </c>
      <c r="AJ1557" s="127">
        <v>0.31921622902000002</v>
      </c>
      <c r="AK1557" s="127">
        <v>0</v>
      </c>
    </row>
    <row r="1558" spans="1:37" ht="14.65" customHeight="1" x14ac:dyDescent="0.25">
      <c r="A1558" s="39"/>
      <c r="B1558" s="128">
        <v>11419792000150</v>
      </c>
      <c r="C1558" s="124" t="s">
        <v>9404</v>
      </c>
      <c r="D1558" s="121"/>
      <c r="E1558" s="125" t="s">
        <v>2778</v>
      </c>
      <c r="F1558" s="125" t="s">
        <v>160</v>
      </c>
      <c r="G1558" s="125" t="s">
        <v>6802</v>
      </c>
      <c r="H1558" s="126">
        <v>1</v>
      </c>
      <c r="I1558" s="126">
        <v>1</v>
      </c>
      <c r="J1558" s="126">
        <v>1</v>
      </c>
      <c r="K1558" s="125" t="s">
        <v>211</v>
      </c>
      <c r="L1558" s="125" t="s">
        <v>211</v>
      </c>
      <c r="M1558" s="152">
        <v>3.7000000000000002E-3</v>
      </c>
      <c r="N1558" s="127" t="s">
        <v>44</v>
      </c>
      <c r="O1558" s="154">
        <v>40393</v>
      </c>
      <c r="P1558" s="152">
        <v>9.9659157349000008E-3</v>
      </c>
      <c r="Q1558" s="152">
        <v>3.8164432371999998E-2</v>
      </c>
      <c r="R1558" s="152">
        <v>0.10692317526</v>
      </c>
      <c r="S1558" s="152">
        <v>0.23401111464999999</v>
      </c>
      <c r="T1558" s="152">
        <v>0.38919465719999996</v>
      </c>
      <c r="U1558" s="152">
        <v>0.94385088807000006</v>
      </c>
      <c r="V1558" s="152">
        <v>0.93554305822000006</v>
      </c>
      <c r="W1558" s="152">
        <v>0.93281536118000008</v>
      </c>
      <c r="X1558" s="152">
        <v>0.92897430709999995</v>
      </c>
      <c r="Y1558" s="152">
        <v>0.92792464612000003</v>
      </c>
      <c r="Z1558" s="152">
        <v>7.2202721728999999E-4</v>
      </c>
      <c r="AA1558" s="152">
        <v>2.0199252908999999E-3</v>
      </c>
      <c r="AB1558" s="175">
        <v>-46.489284247000001</v>
      </c>
      <c r="AC1558" s="174">
        <v>-29.107464277999998</v>
      </c>
      <c r="AD1558" s="152">
        <v>0</v>
      </c>
      <c r="AE1558" s="152">
        <v>-2.5952016985E-5</v>
      </c>
      <c r="AF1558" s="178">
        <v>35.396534000000003</v>
      </c>
      <c r="AG1558" s="177">
        <v>381242.19709999999</v>
      </c>
      <c r="AH1558" s="177">
        <v>-214891.92665000001</v>
      </c>
      <c r="AI1558" s="127">
        <v>0</v>
      </c>
      <c r="AJ1558" s="127">
        <v>0</v>
      </c>
      <c r="AK1558" s="127">
        <v>0</v>
      </c>
    </row>
    <row r="1559" spans="1:37" ht="14.65" customHeight="1" x14ac:dyDescent="0.25">
      <c r="A1559" s="39"/>
      <c r="B1559" s="128">
        <v>51225664000190</v>
      </c>
      <c r="C1559" s="124" t="s">
        <v>9405</v>
      </c>
      <c r="D1559" s="121"/>
      <c r="E1559" s="125" t="s">
        <v>2778</v>
      </c>
      <c r="F1559" s="125" t="s">
        <v>160</v>
      </c>
      <c r="G1559" s="125" t="s">
        <v>6163</v>
      </c>
      <c r="H1559" s="126">
        <v>1</v>
      </c>
      <c r="I1559" s="126">
        <v>0</v>
      </c>
      <c r="J1559" s="126">
        <v>1</v>
      </c>
      <c r="K1559" s="125" t="s">
        <v>211</v>
      </c>
      <c r="L1559" s="125" t="s">
        <v>211</v>
      </c>
      <c r="M1559" s="152">
        <v>2.7000000000000001E-3</v>
      </c>
      <c r="N1559" s="127" t="s">
        <v>44</v>
      </c>
      <c r="O1559" s="154">
        <v>45119</v>
      </c>
      <c r="P1559" s="152">
        <v>1.0218858963E-2</v>
      </c>
      <c r="Q1559" s="152">
        <v>3.9940882930999996E-2</v>
      </c>
      <c r="R1559" s="152">
        <v>0.11146844048</v>
      </c>
      <c r="S1559" s="152" t="s">
        <v>44</v>
      </c>
      <c r="T1559" s="152" t="s">
        <v>44</v>
      </c>
      <c r="U1559" s="152">
        <v>0.9678066083900001</v>
      </c>
      <c r="V1559" s="152">
        <v>0.97909004386999998</v>
      </c>
      <c r="W1559" s="152">
        <v>0.97246900233</v>
      </c>
      <c r="X1559" s="152" t="s">
        <v>44</v>
      </c>
      <c r="Y1559" s="152" t="s">
        <v>44</v>
      </c>
      <c r="Z1559" s="152">
        <v>7.9173206376999998E-4</v>
      </c>
      <c r="AA1559" s="152">
        <v>7.4003342434000006E-4</v>
      </c>
      <c r="AB1559" s="175">
        <v>-7.9748137347999997</v>
      </c>
      <c r="AC1559" s="174">
        <v>-8.4748206556000003</v>
      </c>
      <c r="AD1559" s="152">
        <v>0</v>
      </c>
      <c r="AE1559" s="152">
        <v>0</v>
      </c>
      <c r="AF1559" s="178">
        <v>1.21309</v>
      </c>
      <c r="AG1559" s="177">
        <v>469964.18871000002</v>
      </c>
      <c r="AH1559" s="177">
        <v>265851.91375000001</v>
      </c>
      <c r="AI1559" s="127">
        <v>0</v>
      </c>
      <c r="AJ1559" s="127">
        <v>0</v>
      </c>
      <c r="AK1559" s="127">
        <v>0</v>
      </c>
    </row>
    <row r="1560" spans="1:37" ht="14.65" customHeight="1" x14ac:dyDescent="0.25">
      <c r="A1560" s="39"/>
      <c r="B1560" s="128">
        <v>5044718000101</v>
      </c>
      <c r="C1560" s="124" t="s">
        <v>9406</v>
      </c>
      <c r="D1560" s="121"/>
      <c r="E1560" s="125" t="s">
        <v>2778</v>
      </c>
      <c r="F1560" s="125" t="s">
        <v>160</v>
      </c>
      <c r="G1560" s="125" t="s">
        <v>6802</v>
      </c>
      <c r="H1560" s="126">
        <v>1</v>
      </c>
      <c r="I1560" s="126">
        <v>0</v>
      </c>
      <c r="J1560" s="126">
        <v>1</v>
      </c>
      <c r="K1560" s="125" t="s">
        <v>211</v>
      </c>
      <c r="L1560" s="125" t="s">
        <v>211</v>
      </c>
      <c r="M1560" s="152">
        <v>1.7000000000000001E-2</v>
      </c>
      <c r="N1560" s="127" t="s">
        <v>44</v>
      </c>
      <c r="O1560" s="154">
        <v>38244</v>
      </c>
      <c r="P1560" s="152">
        <v>9.0266913884999994E-3</v>
      </c>
      <c r="Q1560" s="152">
        <v>3.4203887396999998E-2</v>
      </c>
      <c r="R1560" s="152">
        <v>9.3617357757000003E-2</v>
      </c>
      <c r="S1560" s="152">
        <v>0.20512914200000001</v>
      </c>
      <c r="T1560" s="152">
        <v>0.33806338797000002</v>
      </c>
      <c r="U1560" s="152">
        <v>0.85489892850999993</v>
      </c>
      <c r="V1560" s="152">
        <v>0.83845631730999992</v>
      </c>
      <c r="W1560" s="152">
        <v>0.81673322154999994</v>
      </c>
      <c r="X1560" s="152">
        <v>0.81431902429999992</v>
      </c>
      <c r="Y1560" s="152">
        <v>0.80601658796999998</v>
      </c>
      <c r="Z1560" s="152">
        <v>7.4584299810999996E-4</v>
      </c>
      <c r="AA1560" s="152">
        <v>1.9819286482000002E-3</v>
      </c>
      <c r="AB1560" s="175">
        <v>-121.89479467</v>
      </c>
      <c r="AC1560" s="174">
        <v>-35.830424229000002</v>
      </c>
      <c r="AD1560" s="152">
        <v>0</v>
      </c>
      <c r="AE1560" s="152">
        <v>-1.1999858659E-4</v>
      </c>
      <c r="AF1560" s="178">
        <v>280.88219199999997</v>
      </c>
      <c r="AG1560" s="177">
        <v>93406.072440000004</v>
      </c>
      <c r="AH1560" s="177">
        <v>-2159.4952001000001</v>
      </c>
      <c r="AI1560" s="127">
        <v>0</v>
      </c>
      <c r="AJ1560" s="127">
        <v>0</v>
      </c>
      <c r="AK1560" s="127">
        <v>0</v>
      </c>
    </row>
    <row r="1561" spans="1:37" ht="14.65" customHeight="1" x14ac:dyDescent="0.25">
      <c r="A1561" s="39"/>
      <c r="B1561" s="128">
        <v>58755276000160</v>
      </c>
      <c r="C1561" s="124" t="s">
        <v>9407</v>
      </c>
      <c r="D1561" s="121"/>
      <c r="E1561" s="125" t="s">
        <v>2778</v>
      </c>
      <c r="F1561" s="125" t="s">
        <v>160</v>
      </c>
      <c r="G1561" s="125" t="s">
        <v>3305</v>
      </c>
      <c r="H1561" s="126">
        <v>1</v>
      </c>
      <c r="I1561" s="126">
        <v>1</v>
      </c>
      <c r="J1561" s="126">
        <v>1</v>
      </c>
      <c r="K1561" s="125" t="s">
        <v>7615</v>
      </c>
      <c r="L1561" s="125" t="s">
        <v>7696</v>
      </c>
      <c r="M1561" s="152">
        <v>6.1999999999999998E-3</v>
      </c>
      <c r="N1561" s="127" t="s">
        <v>44</v>
      </c>
      <c r="O1561" s="154">
        <v>45688</v>
      </c>
      <c r="P1561" s="152">
        <v>9.4754550645999996E-3</v>
      </c>
      <c r="Q1561" s="152" t="s">
        <v>44</v>
      </c>
      <c r="R1561" s="152" t="s">
        <v>44</v>
      </c>
      <c r="S1561" s="152" t="s">
        <v>44</v>
      </c>
      <c r="T1561" s="152" t="s">
        <v>44</v>
      </c>
      <c r="U1561" s="152">
        <v>0.89740039104000002</v>
      </c>
      <c r="V1561" s="152" t="s">
        <v>44</v>
      </c>
      <c r="W1561" s="152" t="s">
        <v>44</v>
      </c>
      <c r="X1561" s="152" t="s">
        <v>44</v>
      </c>
      <c r="Y1561" s="152" t="s">
        <v>44</v>
      </c>
      <c r="Z1561" s="152" t="s">
        <v>44</v>
      </c>
      <c r="AA1561" s="152">
        <v>7.5877073070999999E-3</v>
      </c>
      <c r="AB1561" s="175" t="s">
        <v>44</v>
      </c>
      <c r="AC1561" s="174">
        <v>1.6111588041</v>
      </c>
      <c r="AD1561" s="152">
        <v>-6.7059012986000002E-4</v>
      </c>
      <c r="AE1561" s="152">
        <v>-6.7059012986000002E-4</v>
      </c>
      <c r="AF1561" s="178">
        <v>1.033291</v>
      </c>
      <c r="AG1561" s="177">
        <v>60649.415209999999</v>
      </c>
      <c r="AH1561" s="177">
        <v>59630.982250000001</v>
      </c>
      <c r="AI1561" s="127">
        <v>0.76350437271999994</v>
      </c>
      <c r="AJ1561" s="127">
        <v>2.5716784665999998E-2</v>
      </c>
      <c r="AK1561" s="127">
        <v>4.9388526206999996E-2</v>
      </c>
    </row>
    <row r="1562" spans="1:37" ht="14.65" customHeight="1" x14ac:dyDescent="0.25">
      <c r="A1562" s="39"/>
      <c r="B1562" s="128">
        <v>58913844000103</v>
      </c>
      <c r="C1562" s="124" t="s">
        <v>9408</v>
      </c>
      <c r="D1562" s="121"/>
      <c r="E1562" s="125" t="s">
        <v>2778</v>
      </c>
      <c r="F1562" s="125" t="s">
        <v>160</v>
      </c>
      <c r="G1562" s="125" t="s">
        <v>3305</v>
      </c>
      <c r="H1562" s="126">
        <v>1</v>
      </c>
      <c r="I1562" s="126">
        <v>3000000</v>
      </c>
      <c r="J1562" s="126">
        <v>3000000</v>
      </c>
      <c r="K1562" s="125" t="s">
        <v>7615</v>
      </c>
      <c r="L1562" s="125" t="s">
        <v>7696</v>
      </c>
      <c r="M1562" s="152">
        <v>3.7000000000000002E-3</v>
      </c>
      <c r="N1562" s="127" t="s">
        <v>44</v>
      </c>
      <c r="O1562" s="154">
        <v>45700</v>
      </c>
      <c r="P1562" s="152">
        <v>1.0021005455000001E-2</v>
      </c>
      <c r="Q1562" s="152" t="s">
        <v>44</v>
      </c>
      <c r="R1562" s="152" t="s">
        <v>44</v>
      </c>
      <c r="S1562" s="152" t="s">
        <v>44</v>
      </c>
      <c r="T1562" s="152" t="s">
        <v>44</v>
      </c>
      <c r="U1562" s="152">
        <v>0.94906831944999992</v>
      </c>
      <c r="V1562" s="152" t="s">
        <v>44</v>
      </c>
      <c r="W1562" s="152" t="s">
        <v>44</v>
      </c>
      <c r="X1562" s="152" t="s">
        <v>44</v>
      </c>
      <c r="Y1562" s="152" t="s">
        <v>44</v>
      </c>
      <c r="Z1562" s="152" t="s">
        <v>44</v>
      </c>
      <c r="AA1562" s="152">
        <v>5.9224006279999996E-3</v>
      </c>
      <c r="AB1562" s="175" t="s">
        <v>44</v>
      </c>
      <c r="AC1562" s="174">
        <v>2.5698718408999999</v>
      </c>
      <c r="AD1562" s="152">
        <v>-3.9593113641000002E-4</v>
      </c>
      <c r="AE1562" s="152">
        <v>-3.9593113641000002E-4</v>
      </c>
      <c r="AF1562" s="178">
        <v>1.0294730000000001</v>
      </c>
      <c r="AG1562" s="177">
        <v>82382.014240000004</v>
      </c>
      <c r="AH1562" s="177">
        <v>81098.664260000005</v>
      </c>
      <c r="AI1562" s="127">
        <v>0.72342379945999991</v>
      </c>
      <c r="AJ1562" s="127">
        <v>0.11012336445000001</v>
      </c>
      <c r="AK1562" s="127">
        <v>5.0044477629000002E-2</v>
      </c>
    </row>
    <row r="1563" spans="1:37" ht="14.65" customHeight="1" x14ac:dyDescent="0.25">
      <c r="A1563" s="39"/>
      <c r="B1563" s="128">
        <v>45512169000169</v>
      </c>
      <c r="C1563" s="124" t="s">
        <v>9409</v>
      </c>
      <c r="D1563" s="121"/>
      <c r="E1563" s="125" t="s">
        <v>2778</v>
      </c>
      <c r="F1563" s="125" t="s">
        <v>160</v>
      </c>
      <c r="G1563" s="125" t="s">
        <v>3305</v>
      </c>
      <c r="H1563" s="126">
        <v>100</v>
      </c>
      <c r="I1563" s="126">
        <v>1</v>
      </c>
      <c r="J1563" s="126">
        <v>100</v>
      </c>
      <c r="K1563" s="125" t="s">
        <v>7604</v>
      </c>
      <c r="L1563" s="125" t="s">
        <v>8120</v>
      </c>
      <c r="M1563" s="152">
        <v>8.5000000000000006E-3</v>
      </c>
      <c r="N1563" s="127" t="s">
        <v>44</v>
      </c>
      <c r="O1563" s="154">
        <v>44831</v>
      </c>
      <c r="P1563" s="152">
        <v>2.2318951880000003E-2</v>
      </c>
      <c r="Q1563" s="152">
        <v>6.2162812295000001E-2</v>
      </c>
      <c r="R1563" s="152">
        <v>5.0934026871000002E-2</v>
      </c>
      <c r="S1563" s="152">
        <v>0.19323282111000001</v>
      </c>
      <c r="T1563" s="152" t="s">
        <v>44</v>
      </c>
      <c r="U1563" s="152">
        <v>2.1137809222000001</v>
      </c>
      <c r="V1563" s="152">
        <v>1.5238268698999999</v>
      </c>
      <c r="W1563" s="152">
        <v>0.44435682494000001</v>
      </c>
      <c r="X1563" s="152">
        <v>0.76709316292999996</v>
      </c>
      <c r="Y1563" s="152" t="s">
        <v>44</v>
      </c>
      <c r="Z1563" s="152">
        <v>6.2791661380999994E-2</v>
      </c>
      <c r="AA1563" s="152">
        <v>5.5531189028E-2</v>
      </c>
      <c r="AB1563" s="175">
        <v>-0.88449074924000004</v>
      </c>
      <c r="AC1563" s="174">
        <v>-0.62131236643999999</v>
      </c>
      <c r="AD1563" s="152">
        <v>-7.4630009344999998E-2</v>
      </c>
      <c r="AE1563" s="152">
        <v>-7.4630009344999998E-2</v>
      </c>
      <c r="AF1563" s="178">
        <v>1.2270877</v>
      </c>
      <c r="AG1563" s="177">
        <v>57283.585619999998</v>
      </c>
      <c r="AH1563" s="177">
        <v>-9133.6585899999991</v>
      </c>
      <c r="AI1563" s="127">
        <v>0.89453022891</v>
      </c>
      <c r="AJ1563" s="127">
        <v>5.3485982334000003E-3</v>
      </c>
      <c r="AK1563" s="127">
        <v>0</v>
      </c>
    </row>
    <row r="1564" spans="1:37" ht="14.65" customHeight="1" x14ac:dyDescent="0.25">
      <c r="A1564" s="39"/>
      <c r="B1564" s="128">
        <v>41994687000105</v>
      </c>
      <c r="C1564" s="124" t="s">
        <v>9410</v>
      </c>
      <c r="D1564" s="121"/>
      <c r="E1564" s="125" t="s">
        <v>2778</v>
      </c>
      <c r="F1564" s="125" t="s">
        <v>160</v>
      </c>
      <c r="G1564" s="125" t="s">
        <v>3305</v>
      </c>
      <c r="H1564" s="126">
        <v>1</v>
      </c>
      <c r="I1564" s="126">
        <v>1</v>
      </c>
      <c r="J1564" s="126">
        <v>1</v>
      </c>
      <c r="K1564" s="125" t="s">
        <v>7604</v>
      </c>
      <c r="L1564" s="125" t="s">
        <v>8120</v>
      </c>
      <c r="M1564" s="152">
        <v>6.1999999999999998E-3</v>
      </c>
      <c r="N1564" s="127" t="s">
        <v>44</v>
      </c>
      <c r="O1564" s="154">
        <v>44377</v>
      </c>
      <c r="P1564" s="152">
        <v>2.1834417668000001E-2</v>
      </c>
      <c r="Q1564" s="152">
        <v>6.1980193032999994E-2</v>
      </c>
      <c r="R1564" s="152">
        <v>5.1542075597999996E-2</v>
      </c>
      <c r="S1564" s="152">
        <v>0.187892423</v>
      </c>
      <c r="T1564" s="152">
        <v>0.24767786820000001</v>
      </c>
      <c r="U1564" s="152">
        <v>2.0678917075999999</v>
      </c>
      <c r="V1564" s="152">
        <v>1.5193502362000002</v>
      </c>
      <c r="W1564" s="152">
        <v>0.44966154201999997</v>
      </c>
      <c r="X1564" s="152">
        <v>0.74589291933000001</v>
      </c>
      <c r="Y1564" s="152">
        <v>0.59051786542999996</v>
      </c>
      <c r="Z1564" s="152">
        <v>6.2509893979999995E-2</v>
      </c>
      <c r="AA1564" s="152">
        <v>5.6320718895999995E-2</v>
      </c>
      <c r="AB1564" s="175">
        <v>-0.87995053068999995</v>
      </c>
      <c r="AC1564" s="174">
        <v>-0.59148304472000002</v>
      </c>
      <c r="AD1564" s="152">
        <v>-7.3936628891999992E-2</v>
      </c>
      <c r="AE1564" s="152">
        <v>-7.3936628891999992E-2</v>
      </c>
      <c r="AF1564" s="178">
        <v>13.203707</v>
      </c>
      <c r="AG1564" s="177">
        <v>1252242.7919000001</v>
      </c>
      <c r="AH1564" s="177">
        <v>-108192.04835</v>
      </c>
      <c r="AI1564" s="127">
        <v>0.83452765405999996</v>
      </c>
      <c r="AJ1564" s="127">
        <v>1.0198620033000001E-2</v>
      </c>
      <c r="AK1564" s="127">
        <v>0</v>
      </c>
    </row>
    <row r="1565" spans="1:37" ht="14.65" customHeight="1" x14ac:dyDescent="0.25">
      <c r="A1565" s="39"/>
      <c r="B1565" s="128">
        <v>58666203000100</v>
      </c>
      <c r="C1565" s="124" t="s">
        <v>9411</v>
      </c>
      <c r="D1565" s="121"/>
      <c r="E1565" s="125" t="s">
        <v>2778</v>
      </c>
      <c r="F1565" s="125" t="s">
        <v>160</v>
      </c>
      <c r="G1565" s="125" t="s">
        <v>3305</v>
      </c>
      <c r="H1565" s="126">
        <v>1</v>
      </c>
      <c r="I1565" s="126">
        <v>1</v>
      </c>
      <c r="J1565" s="126">
        <v>1</v>
      </c>
      <c r="K1565" s="125" t="s">
        <v>7615</v>
      </c>
      <c r="L1565" s="125" t="s">
        <v>7696</v>
      </c>
      <c r="M1565" s="152">
        <v>6.1999999999999998E-3</v>
      </c>
      <c r="N1565" s="127" t="s">
        <v>44</v>
      </c>
      <c r="O1565" s="154">
        <v>45688</v>
      </c>
      <c r="P1565" s="152">
        <v>1.7382196475999999E-2</v>
      </c>
      <c r="Q1565" s="152" t="s">
        <v>44</v>
      </c>
      <c r="R1565" s="152" t="s">
        <v>44</v>
      </c>
      <c r="S1565" s="152" t="s">
        <v>44</v>
      </c>
      <c r="T1565" s="152" t="s">
        <v>44</v>
      </c>
      <c r="U1565" s="152">
        <v>1.6462312162000001</v>
      </c>
      <c r="V1565" s="152" t="s">
        <v>44</v>
      </c>
      <c r="W1565" s="152" t="s">
        <v>44</v>
      </c>
      <c r="X1565" s="152" t="s">
        <v>44</v>
      </c>
      <c r="Y1565" s="152" t="s">
        <v>44</v>
      </c>
      <c r="Z1565" s="152" t="s">
        <v>44</v>
      </c>
      <c r="AA1565" s="152">
        <v>1.8379912641000001E-2</v>
      </c>
      <c r="AB1565" s="175" t="s">
        <v>44</v>
      </c>
      <c r="AC1565" s="174">
        <v>0.50170644545999998</v>
      </c>
      <c r="AD1565" s="152">
        <v>-2.9166937200999997E-3</v>
      </c>
      <c r="AE1565" s="152">
        <v>-2.9166937200999997E-3</v>
      </c>
      <c r="AF1565" s="178">
        <v>1.0325299999999999</v>
      </c>
      <c r="AG1565" s="177">
        <v>14154.19188</v>
      </c>
      <c r="AH1565" s="177">
        <v>13911.982169999999</v>
      </c>
      <c r="AI1565" s="127">
        <v>0.72769745607000003</v>
      </c>
      <c r="AJ1565" s="127">
        <v>4.1275799179000004E-2</v>
      </c>
      <c r="AK1565" s="127">
        <v>4.8557181920000005E-2</v>
      </c>
    </row>
    <row r="1566" spans="1:37" ht="14.65" customHeight="1" x14ac:dyDescent="0.25">
      <c r="A1566" s="39"/>
      <c r="B1566" s="128">
        <v>46472095000147</v>
      </c>
      <c r="C1566" s="124" t="s">
        <v>9412</v>
      </c>
      <c r="D1566" s="121"/>
      <c r="E1566" s="125" t="s">
        <v>2778</v>
      </c>
      <c r="F1566" s="125" t="s">
        <v>160</v>
      </c>
      <c r="G1566" s="125" t="s">
        <v>3305</v>
      </c>
      <c r="H1566" s="126">
        <v>50000</v>
      </c>
      <c r="I1566" s="126">
        <v>1</v>
      </c>
      <c r="J1566" s="126">
        <v>50000</v>
      </c>
      <c r="K1566" s="125" t="s">
        <v>211</v>
      </c>
      <c r="L1566" s="125" t="s">
        <v>212</v>
      </c>
      <c r="M1566" s="152">
        <v>4.6999999999999993E-3</v>
      </c>
      <c r="N1566" s="127" t="s">
        <v>44</v>
      </c>
      <c r="O1566" s="154">
        <v>44778</v>
      </c>
      <c r="P1566" s="152">
        <v>2.2427604755999999E-2</v>
      </c>
      <c r="Q1566" s="152">
        <v>7.6810592778000009E-2</v>
      </c>
      <c r="R1566" s="152">
        <v>8.6737781961000002E-2</v>
      </c>
      <c r="S1566" s="152">
        <v>0.31123971854999999</v>
      </c>
      <c r="T1566" s="152" t="s">
        <v>44</v>
      </c>
      <c r="U1566" s="152">
        <v>2.1240712072000001</v>
      </c>
      <c r="V1566" s="152">
        <v>1.8828949471</v>
      </c>
      <c r="W1566" s="152">
        <v>0.75671467117000002</v>
      </c>
      <c r="X1566" s="152">
        <v>1.2355554236000001</v>
      </c>
      <c r="Y1566" s="152" t="s">
        <v>44</v>
      </c>
      <c r="Z1566" s="152">
        <v>3.8069813327999996E-2</v>
      </c>
      <c r="AA1566" s="152">
        <v>6.2005331199000001E-2</v>
      </c>
      <c r="AB1566" s="175">
        <v>-0.64244621255000001</v>
      </c>
      <c r="AC1566" s="174">
        <v>6.4127031286000002E-2</v>
      </c>
      <c r="AD1566" s="152">
        <v>-2.9719379644E-2</v>
      </c>
      <c r="AE1566" s="152">
        <v>-7.4412919800000005E-2</v>
      </c>
      <c r="AF1566" s="178">
        <v>1.3807210000000001</v>
      </c>
      <c r="AG1566" s="177">
        <v>124243.8674</v>
      </c>
      <c r="AH1566" s="177">
        <v>0</v>
      </c>
      <c r="AI1566" s="127">
        <v>0.90769710849000007</v>
      </c>
      <c r="AJ1566" s="127">
        <v>9.9352048462000003E-3</v>
      </c>
      <c r="AK1566" s="127">
        <v>0</v>
      </c>
    </row>
    <row r="1567" spans="1:37" ht="14.65" customHeight="1" x14ac:dyDescent="0.25">
      <c r="A1567" s="39"/>
      <c r="B1567" s="128">
        <v>53074193000191</v>
      </c>
      <c r="C1567" s="124" t="s">
        <v>9413</v>
      </c>
      <c r="D1567" s="121"/>
      <c r="E1567" s="125" t="s">
        <v>2778</v>
      </c>
      <c r="F1567" s="125" t="s">
        <v>160</v>
      </c>
      <c r="G1567" s="125" t="s">
        <v>3305</v>
      </c>
      <c r="H1567" s="126">
        <v>50000</v>
      </c>
      <c r="I1567" s="126">
        <v>1</v>
      </c>
      <c r="J1567" s="126">
        <v>50000</v>
      </c>
      <c r="K1567" s="125" t="s">
        <v>44</v>
      </c>
      <c r="L1567" s="125" t="s">
        <v>44</v>
      </c>
      <c r="M1567" s="152">
        <v>3.7000000000000002E-3</v>
      </c>
      <c r="N1567" s="127" t="s">
        <v>44</v>
      </c>
      <c r="O1567" s="154">
        <v>45404</v>
      </c>
      <c r="P1567" s="152">
        <v>3.9442460164999998E-2</v>
      </c>
      <c r="Q1567" s="152">
        <v>0.11132262516999999</v>
      </c>
      <c r="R1567" s="152">
        <v>6.9695303949999995E-2</v>
      </c>
      <c r="S1567" s="152" t="s">
        <v>44</v>
      </c>
      <c r="T1567" s="152" t="s">
        <v>44</v>
      </c>
      <c r="U1567" s="152">
        <v>3.7355123247000002</v>
      </c>
      <c r="V1567" s="152">
        <v>2.7289049706999999</v>
      </c>
      <c r="W1567" s="152">
        <v>0.60803329089000002</v>
      </c>
      <c r="X1567" s="152" t="s">
        <v>44</v>
      </c>
      <c r="Y1567" s="152" t="s">
        <v>44</v>
      </c>
      <c r="Z1567" s="152">
        <v>6.7338855561999991E-2</v>
      </c>
      <c r="AA1567" s="152">
        <v>6.6637538898999996E-2</v>
      </c>
      <c r="AB1567" s="175">
        <v>-0.56943522720999995</v>
      </c>
      <c r="AC1567" s="174">
        <v>-0.61424029599999996</v>
      </c>
      <c r="AD1567" s="152">
        <v>-7.2647514440999997E-2</v>
      </c>
      <c r="AE1567" s="152">
        <v>-7.2647514440999997E-2</v>
      </c>
      <c r="AF1567" s="178">
        <v>1.0683400000000001</v>
      </c>
      <c r="AG1567" s="177">
        <v>268309.05102999997</v>
      </c>
      <c r="AH1567" s="177">
        <v>0</v>
      </c>
      <c r="AI1567" s="127">
        <v>0.79073980373999997</v>
      </c>
      <c r="AJ1567" s="127">
        <v>1.2294357715999999E-2</v>
      </c>
      <c r="AK1567" s="127">
        <v>0</v>
      </c>
    </row>
    <row r="1568" spans="1:37" ht="14.65" customHeight="1" x14ac:dyDescent="0.25">
      <c r="A1568" s="39"/>
      <c r="B1568" s="128">
        <v>54856394000103</v>
      </c>
      <c r="C1568" s="124" t="s">
        <v>9414</v>
      </c>
      <c r="D1568" s="121"/>
      <c r="E1568" s="125" t="s">
        <v>2778</v>
      </c>
      <c r="F1568" s="125" t="s">
        <v>160</v>
      </c>
      <c r="G1568" s="125" t="s">
        <v>3305</v>
      </c>
      <c r="H1568" s="126">
        <v>50000</v>
      </c>
      <c r="I1568" s="126">
        <v>1</v>
      </c>
      <c r="J1568" s="126">
        <v>50000</v>
      </c>
      <c r="K1568" s="125" t="s">
        <v>211</v>
      </c>
      <c r="L1568" s="125" t="s">
        <v>212</v>
      </c>
      <c r="M1568" s="152">
        <v>3.7000000000000002E-3</v>
      </c>
      <c r="N1568" s="127" t="s">
        <v>44</v>
      </c>
      <c r="O1568" s="154">
        <v>45411</v>
      </c>
      <c r="P1568" s="152">
        <v>3.9637106026999998E-2</v>
      </c>
      <c r="Q1568" s="152">
        <v>0.11148455625000001</v>
      </c>
      <c r="R1568" s="152">
        <v>5.9829743334999998E-2</v>
      </c>
      <c r="S1568" s="152" t="s">
        <v>44</v>
      </c>
      <c r="T1568" s="152" t="s">
        <v>44</v>
      </c>
      <c r="U1568" s="152">
        <v>3.7539468242999998</v>
      </c>
      <c r="V1568" s="152">
        <v>2.7328744650000001</v>
      </c>
      <c r="W1568" s="152">
        <v>0.52196451800999999</v>
      </c>
      <c r="X1568" s="152" t="s">
        <v>44</v>
      </c>
      <c r="Y1568" s="152" t="s">
        <v>44</v>
      </c>
      <c r="Z1568" s="152">
        <v>6.7567374809000005E-2</v>
      </c>
      <c r="AA1568" s="152">
        <v>6.7433324924000004E-2</v>
      </c>
      <c r="AB1568" s="175">
        <v>-0.69932813669000005</v>
      </c>
      <c r="AC1568" s="174">
        <v>-0.69842327248000002</v>
      </c>
      <c r="AD1568" s="152">
        <v>-7.2516414230999998E-2</v>
      </c>
      <c r="AE1568" s="152">
        <v>-7.2516414230999998E-2</v>
      </c>
      <c r="AF1568" s="178">
        <v>1.0602240000000001</v>
      </c>
      <c r="AG1568" s="177">
        <v>217246.26037</v>
      </c>
      <c r="AH1568" s="177">
        <v>0</v>
      </c>
      <c r="AI1568" s="127">
        <v>0.78749167091999994</v>
      </c>
      <c r="AJ1568" s="127">
        <v>3.8371020499E-2</v>
      </c>
      <c r="AK1568" s="127">
        <v>0</v>
      </c>
    </row>
    <row r="1569" spans="1:37" ht="14.65" customHeight="1" x14ac:dyDescent="0.25">
      <c r="A1569" s="39"/>
      <c r="B1569" s="128">
        <v>46479870000196</v>
      </c>
      <c r="C1569" s="124" t="s">
        <v>9415</v>
      </c>
      <c r="D1569" s="121"/>
      <c r="E1569" s="125" t="s">
        <v>2778</v>
      </c>
      <c r="F1569" s="125" t="s">
        <v>160</v>
      </c>
      <c r="G1569" s="125" t="s">
        <v>3305</v>
      </c>
      <c r="H1569" s="126">
        <v>50000</v>
      </c>
      <c r="I1569" s="126">
        <v>1</v>
      </c>
      <c r="J1569" s="126">
        <v>1</v>
      </c>
      <c r="K1569" s="125" t="s">
        <v>211</v>
      </c>
      <c r="L1569" s="125" t="s">
        <v>212</v>
      </c>
      <c r="M1569" s="152">
        <v>3.7000000000000002E-3</v>
      </c>
      <c r="N1569" s="127" t="s">
        <v>44</v>
      </c>
      <c r="O1569" s="154">
        <v>45477</v>
      </c>
      <c r="P1569" s="152">
        <v>3.9589697101999999E-2</v>
      </c>
      <c r="Q1569" s="152">
        <v>0.11125295314</v>
      </c>
      <c r="R1569" s="152" t="s">
        <v>44</v>
      </c>
      <c r="S1569" s="152" t="s">
        <v>44</v>
      </c>
      <c r="T1569" s="152" t="s">
        <v>44</v>
      </c>
      <c r="U1569" s="152">
        <v>3.7494568249000002</v>
      </c>
      <c r="V1569" s="152">
        <v>2.7271970667000001</v>
      </c>
      <c r="W1569" s="152" t="s">
        <v>44</v>
      </c>
      <c r="X1569" s="152" t="s">
        <v>44</v>
      </c>
      <c r="Y1569" s="152" t="s">
        <v>44</v>
      </c>
      <c r="Z1569" s="152" t="s">
        <v>44</v>
      </c>
      <c r="AA1569" s="152">
        <v>6.6953616231000004E-2</v>
      </c>
      <c r="AB1569" s="175" t="s">
        <v>44</v>
      </c>
      <c r="AC1569" s="174">
        <v>-0.63374087555000003</v>
      </c>
      <c r="AD1569" s="152">
        <v>-7.0388936838000002E-2</v>
      </c>
      <c r="AE1569" s="152">
        <v>-7.0388936838000002E-2</v>
      </c>
      <c r="AF1569" s="178">
        <v>1.0550379999999999</v>
      </c>
      <c r="AG1569" s="177">
        <v>137175.95209999999</v>
      </c>
      <c r="AH1569" s="177">
        <v>0</v>
      </c>
      <c r="AI1569" s="127">
        <v>0.80514857596</v>
      </c>
      <c r="AJ1569" s="127">
        <v>8.9985787676999992E-3</v>
      </c>
      <c r="AK1569" s="127">
        <v>0</v>
      </c>
    </row>
    <row r="1570" spans="1:37" ht="14.65" customHeight="1" x14ac:dyDescent="0.25">
      <c r="A1570" s="39"/>
      <c r="B1570" s="128">
        <v>59623578000147</v>
      </c>
      <c r="C1570" s="124" t="s">
        <v>9416</v>
      </c>
      <c r="D1570" s="121"/>
      <c r="E1570" s="125" t="s">
        <v>2778</v>
      </c>
      <c r="F1570" s="125" t="s">
        <v>160</v>
      </c>
      <c r="G1570" s="125" t="s">
        <v>3305</v>
      </c>
      <c r="H1570" s="126">
        <v>50000</v>
      </c>
      <c r="I1570" s="126">
        <v>1</v>
      </c>
      <c r="J1570" s="126">
        <v>50000</v>
      </c>
      <c r="K1570" s="125" t="s">
        <v>44</v>
      </c>
      <c r="L1570" s="125" t="s">
        <v>44</v>
      </c>
      <c r="M1570" s="152">
        <v>3.7000000000000002E-3</v>
      </c>
      <c r="N1570" s="127" t="s">
        <v>44</v>
      </c>
      <c r="O1570" s="154">
        <v>45715</v>
      </c>
      <c r="P1570" s="152">
        <v>4.3618180858000004E-2</v>
      </c>
      <c r="Q1570" s="152" t="s">
        <v>44</v>
      </c>
      <c r="R1570" s="152" t="s">
        <v>44</v>
      </c>
      <c r="S1570" s="152" t="s">
        <v>44</v>
      </c>
      <c r="T1570" s="152" t="s">
        <v>44</v>
      </c>
      <c r="U1570" s="152">
        <v>4.1309860362000004</v>
      </c>
      <c r="V1570" s="152" t="s">
        <v>44</v>
      </c>
      <c r="W1570" s="152" t="s">
        <v>44</v>
      </c>
      <c r="X1570" s="152" t="s">
        <v>44</v>
      </c>
      <c r="Y1570" s="152" t="s">
        <v>44</v>
      </c>
      <c r="Z1570" s="152" t="s">
        <v>44</v>
      </c>
      <c r="AA1570" s="152">
        <v>6.1707597289E-2</v>
      </c>
      <c r="AB1570" s="175" t="s">
        <v>44</v>
      </c>
      <c r="AC1570" s="174">
        <v>2.7779210053000001</v>
      </c>
      <c r="AD1570" s="152">
        <v>-2.2418268672999998E-2</v>
      </c>
      <c r="AE1570" s="152">
        <v>-2.2418268672999998E-2</v>
      </c>
      <c r="AF1570" s="178">
        <v>1.0464850000000001</v>
      </c>
      <c r="AG1570" s="177">
        <v>59702.953249999999</v>
      </c>
      <c r="AH1570" s="177">
        <v>57170</v>
      </c>
      <c r="AI1570" s="127">
        <v>0.66335536137000006</v>
      </c>
      <c r="AJ1570" s="127">
        <v>0.15634002374</v>
      </c>
      <c r="AK1570" s="127">
        <v>0</v>
      </c>
    </row>
    <row r="1571" spans="1:37" ht="14.65" customHeight="1" x14ac:dyDescent="0.25">
      <c r="A1571" s="39"/>
      <c r="B1571" s="128">
        <v>54496707000160</v>
      </c>
      <c r="C1571" s="124" t="s">
        <v>9417</v>
      </c>
      <c r="D1571" s="121"/>
      <c r="E1571" s="125" t="s">
        <v>2778</v>
      </c>
      <c r="F1571" s="125" t="s">
        <v>160</v>
      </c>
      <c r="G1571" s="125" t="s">
        <v>3305</v>
      </c>
      <c r="H1571" s="126">
        <v>1</v>
      </c>
      <c r="I1571" s="126">
        <v>1</v>
      </c>
      <c r="J1571" s="126">
        <v>1</v>
      </c>
      <c r="K1571" s="125" t="s">
        <v>7604</v>
      </c>
      <c r="L1571" s="125" t="s">
        <v>8120</v>
      </c>
      <c r="M1571" s="152">
        <v>6.1999999999999998E-3</v>
      </c>
      <c r="N1571" s="127" t="s">
        <v>44</v>
      </c>
      <c r="O1571" s="154">
        <v>45383</v>
      </c>
      <c r="P1571" s="152">
        <v>8.9030878606999996E-3</v>
      </c>
      <c r="Q1571" s="152">
        <v>4.0677729154000003E-2</v>
      </c>
      <c r="R1571" s="152">
        <v>0.12135104493</v>
      </c>
      <c r="S1571" s="152" t="s">
        <v>44</v>
      </c>
      <c r="T1571" s="152" t="s">
        <v>44</v>
      </c>
      <c r="U1571" s="152">
        <v>0.84319269874000002</v>
      </c>
      <c r="V1571" s="152">
        <v>0.9971527091900001</v>
      </c>
      <c r="W1571" s="152">
        <v>1.0586864683999999</v>
      </c>
      <c r="X1571" s="152" t="s">
        <v>44</v>
      </c>
      <c r="Y1571" s="152" t="s">
        <v>44</v>
      </c>
      <c r="Z1571" s="152">
        <v>1.3894982110000001E-2</v>
      </c>
      <c r="AA1571" s="152">
        <v>1.3366181287000001E-2</v>
      </c>
      <c r="AB1571" s="175">
        <v>0.44338447164</v>
      </c>
      <c r="AC1571" s="174">
        <v>0.46586642783999999</v>
      </c>
      <c r="AD1571" s="152">
        <v>-9.0268228731000006E-3</v>
      </c>
      <c r="AE1571" s="152">
        <v>-9.0268228731000006E-3</v>
      </c>
      <c r="AF1571" s="178">
        <v>1.1315059999999999</v>
      </c>
      <c r="AG1571" s="177">
        <v>7059154.5212000003</v>
      </c>
      <c r="AH1571" s="177">
        <v>2315306.6738999998</v>
      </c>
      <c r="AI1571" s="127">
        <v>0.69126176915000004</v>
      </c>
      <c r="AJ1571" s="127">
        <v>8.4683020112000004E-2</v>
      </c>
      <c r="AK1571" s="127">
        <v>0</v>
      </c>
    </row>
    <row r="1572" spans="1:37" ht="14.65" customHeight="1" x14ac:dyDescent="0.25">
      <c r="A1572" s="39"/>
      <c r="B1572" s="128">
        <v>45512145000100</v>
      </c>
      <c r="C1572" s="124" t="s">
        <v>9418</v>
      </c>
      <c r="D1572" s="121"/>
      <c r="E1572" s="125" t="s">
        <v>2778</v>
      </c>
      <c r="F1572" s="125" t="s">
        <v>160</v>
      </c>
      <c r="G1572" s="125" t="s">
        <v>3305</v>
      </c>
      <c r="H1572" s="126">
        <v>100</v>
      </c>
      <c r="I1572" s="126">
        <v>1</v>
      </c>
      <c r="J1572" s="126">
        <v>100</v>
      </c>
      <c r="K1572" s="125" t="s">
        <v>7604</v>
      </c>
      <c r="L1572" s="125" t="s">
        <v>8120</v>
      </c>
      <c r="M1572" s="152">
        <v>8.5000000000000006E-3</v>
      </c>
      <c r="N1572" s="127" t="s">
        <v>44</v>
      </c>
      <c r="O1572" s="154">
        <v>44831</v>
      </c>
      <c r="P1572" s="152">
        <v>1.0001725324E-2</v>
      </c>
      <c r="Q1572" s="152">
        <v>4.3509551909999999E-2</v>
      </c>
      <c r="R1572" s="152">
        <v>0.12924049361000001</v>
      </c>
      <c r="S1572" s="152">
        <v>0.35619242727</v>
      </c>
      <c r="T1572" s="152" t="s">
        <v>44</v>
      </c>
      <c r="U1572" s="152">
        <v>0.94724233886999998</v>
      </c>
      <c r="V1572" s="152">
        <v>1.0665705402999999</v>
      </c>
      <c r="W1572" s="152">
        <v>1.1275153158</v>
      </c>
      <c r="X1572" s="152">
        <v>1.4140081072999999</v>
      </c>
      <c r="Y1572" s="152" t="s">
        <v>44</v>
      </c>
      <c r="Z1572" s="152">
        <v>1.8114167833000003E-2</v>
      </c>
      <c r="AA1572" s="152">
        <v>1.7002320969E-2</v>
      </c>
      <c r="AB1572" s="175">
        <v>0.73645520250999996</v>
      </c>
      <c r="AC1572" s="174">
        <v>1.0154551882</v>
      </c>
      <c r="AD1572" s="152">
        <v>-9.1579890838E-3</v>
      </c>
      <c r="AE1572" s="152">
        <v>-9.1579890838E-3</v>
      </c>
      <c r="AF1572" s="178">
        <v>1.4084669999999999</v>
      </c>
      <c r="AG1572" s="177">
        <v>122626.73329</v>
      </c>
      <c r="AH1572" s="177">
        <v>-18621.390630000002</v>
      </c>
      <c r="AI1572" s="127">
        <v>0.88032079351999992</v>
      </c>
      <c r="AJ1572" s="127">
        <v>3.0755449703999999E-3</v>
      </c>
      <c r="AK1572" s="127">
        <v>0</v>
      </c>
    </row>
    <row r="1573" spans="1:37" ht="14.65" customHeight="1" x14ac:dyDescent="0.25">
      <c r="A1573" s="39"/>
      <c r="B1573" s="128">
        <v>42380161000106</v>
      </c>
      <c r="C1573" s="124" t="s">
        <v>9419</v>
      </c>
      <c r="D1573" s="121"/>
      <c r="E1573" s="125" t="s">
        <v>2778</v>
      </c>
      <c r="F1573" s="125" t="s">
        <v>160</v>
      </c>
      <c r="G1573" s="125" t="s">
        <v>3305</v>
      </c>
      <c r="H1573" s="126">
        <v>1</v>
      </c>
      <c r="I1573" s="126">
        <v>1</v>
      </c>
      <c r="J1573" s="126">
        <v>1</v>
      </c>
      <c r="K1573" s="125" t="s">
        <v>7604</v>
      </c>
      <c r="L1573" s="125" t="s">
        <v>8120</v>
      </c>
      <c r="M1573" s="152">
        <v>6.1999999999999998E-3</v>
      </c>
      <c r="N1573" s="127" t="s">
        <v>44</v>
      </c>
      <c r="O1573" s="154">
        <v>44498</v>
      </c>
      <c r="P1573" s="152">
        <v>9.1556118605000004E-3</v>
      </c>
      <c r="Q1573" s="152">
        <v>4.2916126974999996E-2</v>
      </c>
      <c r="R1573" s="152">
        <v>0.13086637358</v>
      </c>
      <c r="S1573" s="152">
        <v>0.35324730787999997</v>
      </c>
      <c r="T1573" s="152">
        <v>0.48925336892999999</v>
      </c>
      <c r="U1573" s="152">
        <v>0.86710871487000007</v>
      </c>
      <c r="V1573" s="152">
        <v>1.0520236298999999</v>
      </c>
      <c r="W1573" s="152">
        <v>1.1416997600000001</v>
      </c>
      <c r="X1573" s="152">
        <v>1.4023166104</v>
      </c>
      <c r="Y1573" s="152">
        <v>1.1664863605</v>
      </c>
      <c r="Z1573" s="152">
        <v>1.5859848055E-2</v>
      </c>
      <c r="AA1573" s="152">
        <v>1.4974957440000001E-2</v>
      </c>
      <c r="AB1573" s="175">
        <v>0.93079590276000002</v>
      </c>
      <c r="AC1573" s="174">
        <v>1.1142359697999999</v>
      </c>
      <c r="AD1573" s="152">
        <v>-8.4943068679000002E-3</v>
      </c>
      <c r="AE1573" s="152">
        <v>-8.4943068679000002E-3</v>
      </c>
      <c r="AF1573" s="178">
        <v>15.735602999999999</v>
      </c>
      <c r="AG1573" s="177">
        <v>6752722.1092999997</v>
      </c>
      <c r="AH1573" s="177">
        <v>-487081.31297000003</v>
      </c>
      <c r="AI1573" s="127">
        <v>0.81067413415999989</v>
      </c>
      <c r="AJ1573" s="127">
        <v>2.8596595481999998E-2</v>
      </c>
      <c r="AK1573" s="127">
        <v>0</v>
      </c>
    </row>
    <row r="1574" spans="1:37" ht="14.65" customHeight="1" x14ac:dyDescent="0.25">
      <c r="A1574" s="39"/>
      <c r="B1574" s="128">
        <v>48133451000123</v>
      </c>
      <c r="C1574" s="124" t="s">
        <v>9420</v>
      </c>
      <c r="D1574" s="121"/>
      <c r="E1574" s="125" t="s">
        <v>2778</v>
      </c>
      <c r="F1574" s="125" t="s">
        <v>160</v>
      </c>
      <c r="G1574" s="125" t="s">
        <v>3305</v>
      </c>
      <c r="H1574" s="126">
        <v>50000</v>
      </c>
      <c r="I1574" s="126">
        <v>1</v>
      </c>
      <c r="J1574" s="126">
        <v>50000</v>
      </c>
      <c r="K1574" s="125" t="s">
        <v>211</v>
      </c>
      <c r="L1574" s="125" t="s">
        <v>212</v>
      </c>
      <c r="M1574" s="152">
        <v>4.6999999999999993E-3</v>
      </c>
      <c r="N1574" s="127" t="s">
        <v>44</v>
      </c>
      <c r="O1574" s="154">
        <v>44907</v>
      </c>
      <c r="P1574" s="152">
        <v>2.2947909874E-2</v>
      </c>
      <c r="Q1574" s="152">
        <v>7.5502855997999996E-2</v>
      </c>
      <c r="R1574" s="152">
        <v>8.9786237578999992E-2</v>
      </c>
      <c r="S1574" s="152">
        <v>0.30515100088000002</v>
      </c>
      <c r="T1574" s="152" t="s">
        <v>44</v>
      </c>
      <c r="U1574" s="152">
        <v>2.1733482090999998</v>
      </c>
      <c r="V1574" s="152">
        <v>1.8508377673999998</v>
      </c>
      <c r="W1574" s="152">
        <v>0.78330989919999994</v>
      </c>
      <c r="X1574" s="152">
        <v>1.2113845105999999</v>
      </c>
      <c r="Y1574" s="152" t="s">
        <v>44</v>
      </c>
      <c r="Z1574" s="152">
        <v>3.6534647529999999E-2</v>
      </c>
      <c r="AA1574" s="152">
        <v>4.3724552789000004E-2</v>
      </c>
      <c r="AB1574" s="175">
        <v>-0.59571900827000002</v>
      </c>
      <c r="AC1574" s="174">
        <v>0.73060686122999996</v>
      </c>
      <c r="AD1574" s="152">
        <v>-2.6664233609000002E-2</v>
      </c>
      <c r="AE1574" s="152">
        <v>-2.6664233609000002E-2</v>
      </c>
      <c r="AF1574" s="178">
        <v>1.411975</v>
      </c>
      <c r="AG1574" s="177">
        <v>77948.609389999998</v>
      </c>
      <c r="AH1574" s="177">
        <v>0</v>
      </c>
      <c r="AI1574" s="127">
        <v>0.91202238300999994</v>
      </c>
      <c r="AJ1574" s="127">
        <v>0</v>
      </c>
      <c r="AK1574" s="127">
        <v>0</v>
      </c>
    </row>
    <row r="1575" spans="1:37" ht="14.65" customHeight="1" x14ac:dyDescent="0.25">
      <c r="A1575" s="39"/>
      <c r="B1575" s="128">
        <v>27884364000138</v>
      </c>
      <c r="C1575" s="124" t="s">
        <v>9421</v>
      </c>
      <c r="D1575" s="121" t="s">
        <v>3310</v>
      </c>
      <c r="E1575" s="125" t="s">
        <v>2778</v>
      </c>
      <c r="F1575" s="125" t="s">
        <v>160</v>
      </c>
      <c r="G1575" s="125" t="s">
        <v>3328</v>
      </c>
      <c r="H1575" s="126">
        <v>100</v>
      </c>
      <c r="I1575" s="126">
        <v>100</v>
      </c>
      <c r="J1575" s="126">
        <v>100</v>
      </c>
      <c r="K1575" s="125" t="s">
        <v>212</v>
      </c>
      <c r="L1575" s="125" t="s">
        <v>212</v>
      </c>
      <c r="M1575" s="152">
        <v>2.7000000000000001E-3</v>
      </c>
      <c r="N1575" s="127" t="s">
        <v>44</v>
      </c>
      <c r="O1575" s="154">
        <v>43248</v>
      </c>
      <c r="P1575" s="152">
        <v>1.1187466784E-2</v>
      </c>
      <c r="Q1575" s="152">
        <v>4.3816374095999998E-2</v>
      </c>
      <c r="R1575" s="152">
        <v>0.12196398202999999</v>
      </c>
      <c r="S1575" s="152">
        <v>0.28330054741999999</v>
      </c>
      <c r="T1575" s="152">
        <v>0.44240405711999997</v>
      </c>
      <c r="U1575" s="152">
        <v>1.0595414149</v>
      </c>
      <c r="V1575" s="152">
        <v>1.0740918199</v>
      </c>
      <c r="W1575" s="152">
        <v>1.0640338324</v>
      </c>
      <c r="X1575" s="152">
        <v>1.1246428621</v>
      </c>
      <c r="Y1575" s="152">
        <v>1.0547874194</v>
      </c>
      <c r="Z1575" s="152">
        <v>2.3492224574999999E-3</v>
      </c>
      <c r="AA1575" s="152">
        <v>4.6450656672000004E-3</v>
      </c>
      <c r="AB1575" s="175">
        <v>2.9108718809999998</v>
      </c>
      <c r="AC1575" s="174">
        <v>0.98007052958999996</v>
      </c>
      <c r="AD1575" s="152">
        <v>-1.3055045386E-5</v>
      </c>
      <c r="AE1575" s="152">
        <v>-1.3810042667E-2</v>
      </c>
      <c r="AF1575" s="178">
        <v>17.757995999999999</v>
      </c>
      <c r="AG1575" s="177">
        <v>799381.35488</v>
      </c>
      <c r="AH1575" s="177">
        <v>-102165.43730999999</v>
      </c>
      <c r="AI1575" s="127">
        <v>0.30250082235000003</v>
      </c>
      <c r="AJ1575" s="127">
        <v>0.33739734314000003</v>
      </c>
      <c r="AK1575" s="127">
        <v>4.3117260845999995E-4</v>
      </c>
    </row>
    <row r="1576" spans="1:37" ht="14.65" customHeight="1" x14ac:dyDescent="0.25">
      <c r="A1576" s="39"/>
      <c r="B1576" s="128">
        <v>57439794000101</v>
      </c>
      <c r="C1576" s="124" t="s">
        <v>9422</v>
      </c>
      <c r="D1576" s="121"/>
      <c r="E1576" s="125" t="s">
        <v>2778</v>
      </c>
      <c r="F1576" s="125" t="s">
        <v>160</v>
      </c>
      <c r="G1576" s="125" t="s">
        <v>4760</v>
      </c>
      <c r="H1576" s="126">
        <v>1</v>
      </c>
      <c r="I1576" s="126">
        <v>1</v>
      </c>
      <c r="J1576" s="126">
        <v>1</v>
      </c>
      <c r="K1576" s="125" t="s">
        <v>212</v>
      </c>
      <c r="L1576" s="125" t="s">
        <v>212</v>
      </c>
      <c r="M1576" s="152">
        <v>4.1999999999999997E-3</v>
      </c>
      <c r="N1576" s="127" t="s">
        <v>44</v>
      </c>
      <c r="O1576" s="154">
        <v>45565</v>
      </c>
      <c r="P1576" s="152">
        <v>1.0897047691999999E-2</v>
      </c>
      <c r="Q1576" s="152">
        <v>4.3256967638E-2</v>
      </c>
      <c r="R1576" s="152" t="s">
        <v>44</v>
      </c>
      <c r="S1576" s="152" t="s">
        <v>44</v>
      </c>
      <c r="T1576" s="152" t="s">
        <v>44</v>
      </c>
      <c r="U1576" s="152">
        <v>1.0320364344999999</v>
      </c>
      <c r="V1576" s="152">
        <v>1.0603788207</v>
      </c>
      <c r="W1576" s="152" t="s">
        <v>44</v>
      </c>
      <c r="X1576" s="152" t="s">
        <v>44</v>
      </c>
      <c r="Y1576" s="152" t="s">
        <v>44</v>
      </c>
      <c r="Z1576" s="152" t="s">
        <v>44</v>
      </c>
      <c r="AA1576" s="152">
        <v>1.6910792501999999E-3</v>
      </c>
      <c r="AB1576" s="175" t="s">
        <v>44</v>
      </c>
      <c r="AC1576" s="174">
        <v>-0.37890862795000002</v>
      </c>
      <c r="AD1576" s="152">
        <v>-1.0159097388000001E-4</v>
      </c>
      <c r="AE1576" s="152">
        <v>-1.0159097388000001E-4</v>
      </c>
      <c r="AF1576" s="178">
        <v>1.068316</v>
      </c>
      <c r="AG1576" s="177">
        <v>1211464.7796</v>
      </c>
      <c r="AH1576" s="177">
        <v>844285.40619999997</v>
      </c>
      <c r="AI1576" s="127">
        <v>0.33417475688999998</v>
      </c>
      <c r="AJ1576" s="127">
        <v>0.30412834609</v>
      </c>
      <c r="AK1576" s="127">
        <v>1.5478546749E-4</v>
      </c>
    </row>
    <row r="1577" spans="1:37" ht="14.65" customHeight="1" x14ac:dyDescent="0.25">
      <c r="A1577" s="39"/>
      <c r="B1577" s="128">
        <v>13417364000113</v>
      </c>
      <c r="C1577" s="124" t="s">
        <v>9423</v>
      </c>
      <c r="D1577" s="121" t="s">
        <v>3310</v>
      </c>
      <c r="E1577" s="125" t="s">
        <v>2778</v>
      </c>
      <c r="F1577" s="125" t="s">
        <v>160</v>
      </c>
      <c r="G1577" s="125" t="s">
        <v>4760</v>
      </c>
      <c r="H1577" s="126">
        <v>500</v>
      </c>
      <c r="I1577" s="126">
        <v>100</v>
      </c>
      <c r="J1577" s="126">
        <v>500</v>
      </c>
      <c r="K1577" s="125" t="s">
        <v>212</v>
      </c>
      <c r="L1577" s="125" t="s">
        <v>212</v>
      </c>
      <c r="M1577" s="152">
        <v>3.2000000000000002E-3</v>
      </c>
      <c r="N1577" s="127" t="s">
        <v>44</v>
      </c>
      <c r="O1577" s="154">
        <v>40724</v>
      </c>
      <c r="P1577" s="152">
        <v>1.0973616669E-2</v>
      </c>
      <c r="Q1577" s="152">
        <v>4.3588903724000004E-2</v>
      </c>
      <c r="R1577" s="152">
        <v>0.12075158639</v>
      </c>
      <c r="S1577" s="152">
        <v>0.28157979334</v>
      </c>
      <c r="T1577" s="152">
        <v>0.43619018523999997</v>
      </c>
      <c r="U1577" s="152">
        <v>1.0392881209</v>
      </c>
      <c r="V1577" s="152">
        <v>1.0685157294000001</v>
      </c>
      <c r="W1577" s="152">
        <v>1.0534566935</v>
      </c>
      <c r="X1577" s="152">
        <v>1.1178118347000001</v>
      </c>
      <c r="Y1577" s="152">
        <v>1.0399721984000001</v>
      </c>
      <c r="Z1577" s="152">
        <v>2.036398019E-3</v>
      </c>
      <c r="AA1577" s="152">
        <v>4.0338312939999996E-3</v>
      </c>
      <c r="AB1577" s="175">
        <v>2.8432494448000001</v>
      </c>
      <c r="AC1577" s="174">
        <v>0.41758352764000001</v>
      </c>
      <c r="AD1577" s="152">
        <v>-9.8397763286999998E-5</v>
      </c>
      <c r="AE1577" s="152">
        <v>-1.3168759544E-2</v>
      </c>
      <c r="AF1577" s="178">
        <v>35.381259</v>
      </c>
      <c r="AG1577" s="177">
        <v>5639091.8847000003</v>
      </c>
      <c r="AH1577" s="177">
        <v>-735213.89975999994</v>
      </c>
      <c r="AI1577" s="127">
        <v>0.33460428423000005</v>
      </c>
      <c r="AJ1577" s="127">
        <v>0.30451925364999999</v>
      </c>
      <c r="AK1577" s="127">
        <v>1.5498441905000001E-4</v>
      </c>
    </row>
    <row r="1578" spans="1:37" ht="14.65" customHeight="1" x14ac:dyDescent="0.25">
      <c r="A1578" s="39"/>
      <c r="B1578" s="128">
        <v>8009152000167</v>
      </c>
      <c r="C1578" s="124" t="s">
        <v>9424</v>
      </c>
      <c r="D1578" s="121"/>
      <c r="E1578" s="125" t="s">
        <v>2778</v>
      </c>
      <c r="F1578" s="125" t="s">
        <v>160</v>
      </c>
      <c r="G1578" s="125" t="s">
        <v>3328</v>
      </c>
      <c r="H1578" s="126">
        <v>3000000</v>
      </c>
      <c r="I1578" s="126">
        <v>1</v>
      </c>
      <c r="J1578" s="126">
        <v>10000</v>
      </c>
      <c r="K1578" s="125" t="s">
        <v>211</v>
      </c>
      <c r="L1578" s="125" t="s">
        <v>211</v>
      </c>
      <c r="M1578" s="152">
        <v>1.5E-3</v>
      </c>
      <c r="N1578" s="127" t="s">
        <v>44</v>
      </c>
      <c r="O1578" s="154">
        <v>39014</v>
      </c>
      <c r="P1578" s="152">
        <v>1.063829608E-2</v>
      </c>
      <c r="Q1578" s="152">
        <v>4.1721348793999996E-2</v>
      </c>
      <c r="R1578" s="152">
        <v>0.11848681679</v>
      </c>
      <c r="S1578" s="152">
        <v>0.2671588379</v>
      </c>
      <c r="T1578" s="152">
        <v>0.42628424991999997</v>
      </c>
      <c r="U1578" s="152">
        <v>1.0075306143</v>
      </c>
      <c r="V1578" s="152">
        <v>1.0227354585999999</v>
      </c>
      <c r="W1578" s="152">
        <v>1.0336984712000001</v>
      </c>
      <c r="X1578" s="152">
        <v>1.0605637116</v>
      </c>
      <c r="Y1578" s="152">
        <v>1.0163542958</v>
      </c>
      <c r="Z1578" s="152">
        <v>1.5483332374000001E-3</v>
      </c>
      <c r="AA1578" s="152">
        <v>2.7315153774E-3</v>
      </c>
      <c r="AB1578" s="175">
        <v>2.4252145667999998</v>
      </c>
      <c r="AC1578" s="174">
        <v>0.41363457201999998</v>
      </c>
      <c r="AD1578" s="152">
        <v>0</v>
      </c>
      <c r="AE1578" s="152">
        <v>-7.6129892607000003E-3</v>
      </c>
      <c r="AF1578" s="178">
        <v>4934.1826419999998</v>
      </c>
      <c r="AG1578" s="177">
        <v>1863691.2819000001</v>
      </c>
      <c r="AH1578" s="177">
        <v>-195817.10772999999</v>
      </c>
      <c r="AI1578" s="127">
        <v>0.14217775452</v>
      </c>
      <c r="AJ1578" s="127">
        <v>0.17663160378000001</v>
      </c>
      <c r="AK1578" s="127">
        <v>0</v>
      </c>
    </row>
    <row r="1579" spans="1:37" ht="14.65" customHeight="1" x14ac:dyDescent="0.25">
      <c r="A1579" s="39"/>
      <c r="B1579" s="128">
        <v>1129004000137</v>
      </c>
      <c r="C1579" s="124" t="s">
        <v>9425</v>
      </c>
      <c r="D1579" s="121"/>
      <c r="E1579" s="125" t="s">
        <v>2778</v>
      </c>
      <c r="F1579" s="125" t="s">
        <v>160</v>
      </c>
      <c r="G1579" s="125" t="s">
        <v>3328</v>
      </c>
      <c r="H1579" s="126">
        <v>1</v>
      </c>
      <c r="I1579" s="126">
        <v>1</v>
      </c>
      <c r="J1579" s="126">
        <v>1</v>
      </c>
      <c r="K1579" s="125" t="s">
        <v>211</v>
      </c>
      <c r="L1579" s="125" t="s">
        <v>211</v>
      </c>
      <c r="M1579" s="152">
        <v>2.2000000000000001E-3</v>
      </c>
      <c r="N1579" s="127" t="s">
        <v>44</v>
      </c>
      <c r="O1579" s="154">
        <v>35178</v>
      </c>
      <c r="P1579" s="152">
        <v>1.0611122475999999E-2</v>
      </c>
      <c r="Q1579" s="152">
        <v>4.1540602838999997E-2</v>
      </c>
      <c r="R1579" s="152">
        <v>0.11785722227000001</v>
      </c>
      <c r="S1579" s="152">
        <v>0.26570508346999999</v>
      </c>
      <c r="T1579" s="152">
        <v>0.42378030047999998</v>
      </c>
      <c r="U1579" s="152">
        <v>1.0049570594999999</v>
      </c>
      <c r="V1579" s="152">
        <v>1.0183047462000001</v>
      </c>
      <c r="W1579" s="152">
        <v>1.0282057850999999</v>
      </c>
      <c r="X1579" s="152">
        <v>1.0547926160000001</v>
      </c>
      <c r="Y1579" s="152">
        <v>1.0103843361</v>
      </c>
      <c r="Z1579" s="152">
        <v>1.5493783871E-3</v>
      </c>
      <c r="AA1579" s="152">
        <v>4.0370813045999994E-3</v>
      </c>
      <c r="AB1579" s="175">
        <v>2.0297324540999999</v>
      </c>
      <c r="AC1579" s="174">
        <v>-0.59754025317000004</v>
      </c>
      <c r="AD1579" s="152">
        <v>0</v>
      </c>
      <c r="AE1579" s="152">
        <v>-7.5544173120000004E-3</v>
      </c>
      <c r="AF1579" s="178">
        <v>408.23589399999997</v>
      </c>
      <c r="AG1579" s="177">
        <v>35321413.803000003</v>
      </c>
      <c r="AH1579" s="177">
        <v>-975594.91258999996</v>
      </c>
      <c r="AI1579" s="127">
        <v>0.14221695206999999</v>
      </c>
      <c r="AJ1579" s="127">
        <v>0.17668030004999999</v>
      </c>
      <c r="AK1579" s="127">
        <v>0</v>
      </c>
    </row>
    <row r="1580" spans="1:37" ht="14.65" customHeight="1" x14ac:dyDescent="0.25">
      <c r="A1580" s="39"/>
      <c r="B1580" s="128">
        <v>30419275000125</v>
      </c>
      <c r="C1580" s="124" t="s">
        <v>9426</v>
      </c>
      <c r="D1580" s="121"/>
      <c r="E1580" s="125" t="s">
        <v>2778</v>
      </c>
      <c r="F1580" s="125" t="s">
        <v>160</v>
      </c>
      <c r="G1580" s="125" t="s">
        <v>3305</v>
      </c>
      <c r="H1580" s="126">
        <v>1000000</v>
      </c>
      <c r="I1580" s="126">
        <v>100</v>
      </c>
      <c r="J1580" s="126">
        <v>100</v>
      </c>
      <c r="K1580" s="125" t="s">
        <v>3251</v>
      </c>
      <c r="L1580" s="125" t="s">
        <v>7581</v>
      </c>
      <c r="M1580" s="152">
        <v>3.7000000000000002E-3</v>
      </c>
      <c r="N1580" s="127" t="s">
        <v>44</v>
      </c>
      <c r="O1580" s="154">
        <v>43325</v>
      </c>
      <c r="P1580" s="152">
        <v>1.0690845522000001E-2</v>
      </c>
      <c r="Q1580" s="152">
        <v>4.5068687468000003E-2</v>
      </c>
      <c r="R1580" s="152">
        <v>0.12271710572</v>
      </c>
      <c r="S1580" s="152">
        <v>0.28895551242</v>
      </c>
      <c r="T1580" s="152">
        <v>0.44038905727</v>
      </c>
      <c r="U1580" s="152">
        <v>1.0125074612</v>
      </c>
      <c r="V1580" s="152">
        <v>1.104790379</v>
      </c>
      <c r="W1580" s="152">
        <v>1.0706042072999999</v>
      </c>
      <c r="X1580" s="152">
        <v>1.1470918691999998</v>
      </c>
      <c r="Y1580" s="152">
        <v>1.0499832219</v>
      </c>
      <c r="Z1580" s="152">
        <v>3.8715742973000002E-3</v>
      </c>
      <c r="AA1580" s="152">
        <v>7.6720600714000001E-3</v>
      </c>
      <c r="AB1580" s="175">
        <v>1.8957327194</v>
      </c>
      <c r="AC1580" s="174">
        <v>0.60916539884999998</v>
      </c>
      <c r="AD1580" s="152">
        <v>-1.1300908502000001E-3</v>
      </c>
      <c r="AE1580" s="152">
        <v>-2.6508876583E-2</v>
      </c>
      <c r="AF1580" s="178">
        <v>17.572528999999999</v>
      </c>
      <c r="AG1580" s="177">
        <v>444332.12076999998</v>
      </c>
      <c r="AH1580" s="177">
        <v>-30658.924630000001</v>
      </c>
      <c r="AI1580" s="127">
        <v>0.49145169866999999</v>
      </c>
      <c r="AJ1580" s="127">
        <v>0.13004769857999998</v>
      </c>
      <c r="AK1580" s="127">
        <v>7.5266697477999992E-4</v>
      </c>
    </row>
    <row r="1581" spans="1:37" ht="14.65" customHeight="1" x14ac:dyDescent="0.25">
      <c r="A1581" s="39"/>
      <c r="B1581" s="128">
        <v>9093749000103</v>
      </c>
      <c r="C1581" s="124" t="s">
        <v>9427</v>
      </c>
      <c r="D1581" s="121"/>
      <c r="E1581" s="125" t="s">
        <v>2778</v>
      </c>
      <c r="F1581" s="125" t="s">
        <v>160</v>
      </c>
      <c r="G1581" s="125" t="s">
        <v>5073</v>
      </c>
      <c r="H1581" s="126">
        <v>5000</v>
      </c>
      <c r="I1581" s="126">
        <v>0</v>
      </c>
      <c r="J1581" s="126">
        <v>1000</v>
      </c>
      <c r="K1581" s="125" t="s">
        <v>211</v>
      </c>
      <c r="L1581" s="125" t="s">
        <v>211</v>
      </c>
      <c r="M1581" s="152">
        <v>9.4999999999999998E-3</v>
      </c>
      <c r="N1581" s="127" t="s">
        <v>44</v>
      </c>
      <c r="O1581" s="154">
        <v>39462</v>
      </c>
      <c r="P1581" s="152">
        <v>2.8942127159000002E-2</v>
      </c>
      <c r="Q1581" s="152">
        <v>7.3765847969999992E-2</v>
      </c>
      <c r="R1581" s="152">
        <v>7.3470714919999999E-2</v>
      </c>
      <c r="S1581" s="152">
        <v>0.19172641527000001</v>
      </c>
      <c r="T1581" s="152">
        <v>0.33104273022999997</v>
      </c>
      <c r="U1581" s="152">
        <v>2.7410479025000001</v>
      </c>
      <c r="V1581" s="152">
        <v>1.8082576555000001</v>
      </c>
      <c r="W1581" s="152">
        <v>0.64097059695000003</v>
      </c>
      <c r="X1581" s="152">
        <v>0.76111305247000005</v>
      </c>
      <c r="Y1581" s="152">
        <v>0.78927781411999998</v>
      </c>
      <c r="Z1581" s="152">
        <v>3.7205645271000003E-2</v>
      </c>
      <c r="AA1581" s="152">
        <v>3.3426861532000002E-2</v>
      </c>
      <c r="AB1581" s="175">
        <v>-0.98039998172999998</v>
      </c>
      <c r="AC1581" s="174">
        <v>-5.1606955122000003E-2</v>
      </c>
      <c r="AD1581" s="152">
        <v>-2.9391754842000004E-2</v>
      </c>
      <c r="AE1581" s="152">
        <v>-6.6985578019999992E-2</v>
      </c>
      <c r="AF1581" s="178">
        <v>67.526919000000007</v>
      </c>
      <c r="AG1581" s="177">
        <v>31007.512579999999</v>
      </c>
      <c r="AH1581" s="177">
        <v>-7887.3487500000001</v>
      </c>
      <c r="AI1581" s="127">
        <v>0</v>
      </c>
      <c r="AJ1581" s="127">
        <v>0</v>
      </c>
      <c r="AK1581" s="127">
        <v>0</v>
      </c>
    </row>
    <row r="1582" spans="1:37" ht="14.65" customHeight="1" x14ac:dyDescent="0.25">
      <c r="A1582" s="39"/>
      <c r="B1582" s="128">
        <v>4222376000100</v>
      </c>
      <c r="C1582" s="124" t="s">
        <v>9428</v>
      </c>
      <c r="D1582" s="121"/>
      <c r="E1582" s="125" t="s">
        <v>2778</v>
      </c>
      <c r="F1582" s="125" t="s">
        <v>160</v>
      </c>
      <c r="G1582" s="125" t="s">
        <v>6802</v>
      </c>
      <c r="H1582" s="126">
        <v>50000</v>
      </c>
      <c r="I1582" s="126">
        <v>1</v>
      </c>
      <c r="J1582" s="126">
        <v>1000</v>
      </c>
      <c r="K1582" s="125" t="s">
        <v>211</v>
      </c>
      <c r="L1582" s="125" t="s">
        <v>211</v>
      </c>
      <c r="M1582" s="152">
        <v>9.4999999999999998E-3</v>
      </c>
      <c r="N1582" s="127" t="s">
        <v>44</v>
      </c>
      <c r="O1582" s="154">
        <v>37414</v>
      </c>
      <c r="P1582" s="152">
        <v>9.6386574969000004E-3</v>
      </c>
      <c r="Q1582" s="152">
        <v>3.6852315592000001E-2</v>
      </c>
      <c r="R1582" s="152">
        <v>0.10197184906000001</v>
      </c>
      <c r="S1582" s="152">
        <v>0.22398349840000001</v>
      </c>
      <c r="T1582" s="152">
        <v>0.37029289396999998</v>
      </c>
      <c r="U1582" s="152">
        <v>0.91285694965000008</v>
      </c>
      <c r="V1582" s="152">
        <v>0.90337850948999998</v>
      </c>
      <c r="W1582" s="152">
        <v>0.88961917732000007</v>
      </c>
      <c r="X1582" s="152">
        <v>0.88916680537000004</v>
      </c>
      <c r="Y1582" s="152">
        <v>0.88285873466999998</v>
      </c>
      <c r="Z1582" s="152">
        <v>7.4105567733000004E-4</v>
      </c>
      <c r="AA1582" s="152">
        <v>2.7056474141999996E-3</v>
      </c>
      <c r="AB1582" s="175">
        <v>-100.82567628</v>
      </c>
      <c r="AC1582" s="174">
        <v>-97.090303859000002</v>
      </c>
      <c r="AD1582" s="152">
        <v>0</v>
      </c>
      <c r="AE1582" s="152">
        <v>0</v>
      </c>
      <c r="AF1582" s="178">
        <v>95.049665000000005</v>
      </c>
      <c r="AG1582" s="177">
        <v>99224.988240000006</v>
      </c>
      <c r="AH1582" s="177">
        <v>-1813.27289</v>
      </c>
      <c r="AI1582" s="127">
        <v>0</v>
      </c>
      <c r="AJ1582" s="127">
        <v>0</v>
      </c>
      <c r="AK1582" s="127">
        <v>0</v>
      </c>
    </row>
    <row r="1583" spans="1:37" ht="14.65" customHeight="1" x14ac:dyDescent="0.25">
      <c r="A1583" s="39"/>
      <c r="B1583" s="128">
        <v>4222433000142</v>
      </c>
      <c r="C1583" s="124" t="s">
        <v>9429</v>
      </c>
      <c r="D1583" s="121"/>
      <c r="E1583" s="125" t="s">
        <v>2778</v>
      </c>
      <c r="F1583" s="125" t="s">
        <v>160</v>
      </c>
      <c r="G1583" s="125" t="s">
        <v>4760</v>
      </c>
      <c r="H1583" s="126">
        <v>50000</v>
      </c>
      <c r="I1583" s="126">
        <v>1</v>
      </c>
      <c r="J1583" s="126">
        <v>5000</v>
      </c>
      <c r="K1583" s="125" t="s">
        <v>211</v>
      </c>
      <c r="L1583" s="125" t="s">
        <v>211</v>
      </c>
      <c r="M1583" s="152">
        <v>9.4999999999999998E-3</v>
      </c>
      <c r="N1583" s="127" t="s">
        <v>44</v>
      </c>
      <c r="O1583" s="154">
        <v>36983</v>
      </c>
      <c r="P1583" s="152">
        <v>9.2865467740999991E-3</v>
      </c>
      <c r="Q1583" s="152">
        <v>3.7013022952999998E-2</v>
      </c>
      <c r="R1583" s="152">
        <v>0.10364629966000001</v>
      </c>
      <c r="S1583" s="152">
        <v>0.23046232637</v>
      </c>
      <c r="T1583" s="152">
        <v>0.38379125090000005</v>
      </c>
      <c r="U1583" s="152">
        <v>0.87950928475000001</v>
      </c>
      <c r="V1583" s="152">
        <v>0.90731800621000003</v>
      </c>
      <c r="W1583" s="152">
        <v>0.9042273596699999</v>
      </c>
      <c r="X1583" s="152">
        <v>0.91488637311999998</v>
      </c>
      <c r="Y1583" s="152">
        <v>0.91504175116999997</v>
      </c>
      <c r="Z1583" s="152">
        <v>1.1926172864000001E-3</v>
      </c>
      <c r="AA1583" s="152">
        <v>6.2069798144000002E-3</v>
      </c>
      <c r="AB1583" s="175">
        <v>-9.6690031728000001</v>
      </c>
      <c r="AC1583" s="174">
        <v>-1.3387802612999999</v>
      </c>
      <c r="AD1583" s="152">
        <v>0</v>
      </c>
      <c r="AE1583" s="152">
        <v>-8.3064879318999994E-3</v>
      </c>
      <c r="AF1583" s="178">
        <v>123.34177</v>
      </c>
      <c r="AG1583" s="177">
        <v>278355.82503000001</v>
      </c>
      <c r="AH1583" s="177">
        <v>-26444.324110000001</v>
      </c>
      <c r="AI1583" s="127">
        <v>8.0898895170000002E-4</v>
      </c>
      <c r="AJ1583" s="127">
        <v>8.7279131984000002E-2</v>
      </c>
      <c r="AK1583" s="127">
        <v>0</v>
      </c>
    </row>
    <row r="1584" spans="1:37" ht="14.65" customHeight="1" x14ac:dyDescent="0.25">
      <c r="A1584" s="39"/>
      <c r="B1584" s="128">
        <v>4220338000100</v>
      </c>
      <c r="C1584" s="124" t="s">
        <v>9430</v>
      </c>
      <c r="D1584" s="121"/>
      <c r="E1584" s="125" t="s">
        <v>2778</v>
      </c>
      <c r="F1584" s="125" t="s">
        <v>160</v>
      </c>
      <c r="G1584" s="125" t="s">
        <v>3328</v>
      </c>
      <c r="H1584" s="126">
        <v>1000</v>
      </c>
      <c r="I1584" s="126">
        <v>1</v>
      </c>
      <c r="J1584" s="126">
        <v>1000</v>
      </c>
      <c r="K1584" s="125" t="s">
        <v>211</v>
      </c>
      <c r="L1584" s="125" t="s">
        <v>211</v>
      </c>
      <c r="M1584" s="152">
        <v>9.4999999999999998E-3</v>
      </c>
      <c r="N1584" s="127" t="s">
        <v>44</v>
      </c>
      <c r="O1584" s="154">
        <v>36983</v>
      </c>
      <c r="P1584" s="152">
        <v>9.7977589138999992E-3</v>
      </c>
      <c r="Q1584" s="152">
        <v>3.8029679085999996E-2</v>
      </c>
      <c r="R1584" s="152">
        <v>0.10618618381999999</v>
      </c>
      <c r="S1584" s="152">
        <v>0.23907217574</v>
      </c>
      <c r="T1584" s="152">
        <v>0.39693414459999998</v>
      </c>
      <c r="U1584" s="152">
        <v>0.92792510973999998</v>
      </c>
      <c r="V1584" s="152">
        <v>0.93223978622999992</v>
      </c>
      <c r="W1584" s="152">
        <v>0.92638572667999997</v>
      </c>
      <c r="X1584" s="152">
        <v>0.94906564219</v>
      </c>
      <c r="Y1584" s="152">
        <v>0.94637726608999995</v>
      </c>
      <c r="Z1584" s="152">
        <v>7.7032444722999996E-4</v>
      </c>
      <c r="AA1584" s="152">
        <v>0.20788068868000001</v>
      </c>
      <c r="AB1584" s="175">
        <v>-21.618926179999999</v>
      </c>
      <c r="AC1584" s="174">
        <v>6.0630525379000003E-2</v>
      </c>
      <c r="AD1584" s="152">
        <v>0</v>
      </c>
      <c r="AE1584" s="152">
        <v>-0.51305028554999998</v>
      </c>
      <c r="AF1584" s="178">
        <v>121.185515</v>
      </c>
      <c r="AG1584" s="177">
        <v>668064.89268000005</v>
      </c>
      <c r="AH1584" s="177">
        <v>-72317.312229999996</v>
      </c>
      <c r="AI1584" s="127">
        <v>0</v>
      </c>
      <c r="AJ1584" s="127">
        <v>0.31906974689000001</v>
      </c>
      <c r="AK1584" s="127">
        <v>0</v>
      </c>
    </row>
    <row r="1585" spans="1:37" ht="14.65" customHeight="1" x14ac:dyDescent="0.25">
      <c r="A1585" s="39"/>
      <c r="B1585" s="128">
        <v>11859602000115</v>
      </c>
      <c r="C1585" s="124" t="s">
        <v>9431</v>
      </c>
      <c r="D1585" s="121" t="s">
        <v>3267</v>
      </c>
      <c r="E1585" s="125" t="s">
        <v>2778</v>
      </c>
      <c r="F1585" s="125" t="s">
        <v>160</v>
      </c>
      <c r="G1585" s="125" t="s">
        <v>4760</v>
      </c>
      <c r="H1585" s="126">
        <v>5000</v>
      </c>
      <c r="I1585" s="126">
        <v>1</v>
      </c>
      <c r="J1585" s="126">
        <v>1</v>
      </c>
      <c r="K1585" s="125" t="s">
        <v>212</v>
      </c>
      <c r="L1585" s="125" t="s">
        <v>7564</v>
      </c>
      <c r="M1585" s="152">
        <v>2.8999999999999998E-3</v>
      </c>
      <c r="N1585" s="127" t="s">
        <v>9432</v>
      </c>
      <c r="O1585" s="154">
        <v>40438</v>
      </c>
      <c r="P1585" s="152">
        <v>9.1381393539999994E-3</v>
      </c>
      <c r="Q1585" s="152">
        <v>2.7973977282999999E-2</v>
      </c>
      <c r="R1585" s="152">
        <v>9.8401528559000001E-2</v>
      </c>
      <c r="S1585" s="152">
        <v>0.22603507121999999</v>
      </c>
      <c r="T1585" s="152">
        <v>0.38424785501999997</v>
      </c>
      <c r="U1585" s="152">
        <v>0.86545393057999997</v>
      </c>
      <c r="V1585" s="152">
        <v>0.68573953892999995</v>
      </c>
      <c r="W1585" s="152">
        <v>0.85847111424</v>
      </c>
      <c r="X1585" s="152">
        <v>0.89731111269999997</v>
      </c>
      <c r="Y1585" s="152">
        <v>0.91613039464000001</v>
      </c>
      <c r="Z1585" s="152">
        <v>5.7353688516E-3</v>
      </c>
      <c r="AA1585" s="152">
        <v>4.4867759615000004E-3</v>
      </c>
      <c r="AB1585" s="175">
        <v>-2.5187570889000002</v>
      </c>
      <c r="AC1585" s="174">
        <v>-0.20025467085000001</v>
      </c>
      <c r="AD1585" s="152">
        <v>-1.7390854599000001E-3</v>
      </c>
      <c r="AE1585" s="152">
        <v>-8.3157740134999995E-3</v>
      </c>
      <c r="AF1585" s="178">
        <v>37.242902000000001</v>
      </c>
      <c r="AG1585" s="177">
        <v>38184.730839999997</v>
      </c>
      <c r="AH1585" s="177">
        <v>-3394.54331</v>
      </c>
      <c r="AI1585" s="127">
        <v>6.9041649462000003E-4</v>
      </c>
      <c r="AJ1585" s="127">
        <v>8.6556249742000005E-2</v>
      </c>
      <c r="AK1585" s="127">
        <v>0</v>
      </c>
    </row>
    <row r="1586" spans="1:37" ht="14.65" customHeight="1" x14ac:dyDescent="0.25">
      <c r="A1586" s="39"/>
      <c r="B1586" s="128">
        <v>10474514000132</v>
      </c>
      <c r="C1586" s="124" t="s">
        <v>9433</v>
      </c>
      <c r="D1586" s="121"/>
      <c r="E1586" s="125" t="s">
        <v>2778</v>
      </c>
      <c r="F1586" s="125" t="s">
        <v>160</v>
      </c>
      <c r="G1586" s="125" t="s">
        <v>3328</v>
      </c>
      <c r="H1586" s="126">
        <v>300000</v>
      </c>
      <c r="I1586" s="126">
        <v>0</v>
      </c>
      <c r="J1586" s="126">
        <v>250</v>
      </c>
      <c r="K1586" s="125" t="s">
        <v>211</v>
      </c>
      <c r="L1586" s="125" t="s">
        <v>211</v>
      </c>
      <c r="M1586" s="152">
        <v>4.6999999999999993E-3</v>
      </c>
      <c r="N1586" s="127" t="s">
        <v>44</v>
      </c>
      <c r="O1586" s="154">
        <v>40120</v>
      </c>
      <c r="P1586" s="152">
        <v>1.041088666E-2</v>
      </c>
      <c r="Q1586" s="152">
        <v>4.0705055903999997E-2</v>
      </c>
      <c r="R1586" s="152">
        <v>0.11508893004000001</v>
      </c>
      <c r="S1586" s="152">
        <v>0.25944528029000002</v>
      </c>
      <c r="T1586" s="152">
        <v>0.41324935263999996</v>
      </c>
      <c r="U1586" s="152">
        <v>0.98599314713999997</v>
      </c>
      <c r="V1586" s="152">
        <v>0.99782258295000004</v>
      </c>
      <c r="W1586" s="152">
        <v>1.0040547485</v>
      </c>
      <c r="X1586" s="152">
        <v>1.0299425301</v>
      </c>
      <c r="Y1586" s="152">
        <v>0.98527626783</v>
      </c>
      <c r="Z1586" s="152">
        <v>1.5495174645000001E-3</v>
      </c>
      <c r="AA1586" s="152">
        <v>2.8305342839999997E-3</v>
      </c>
      <c r="AB1586" s="175">
        <v>0.29228170086999999</v>
      </c>
      <c r="AC1586" s="174">
        <v>-1.2587381331</v>
      </c>
      <c r="AD1586" s="152">
        <v>0</v>
      </c>
      <c r="AE1586" s="152">
        <v>-7.6993153622999999E-3</v>
      </c>
      <c r="AF1586" s="178">
        <v>39.192354000000002</v>
      </c>
      <c r="AG1586" s="177">
        <v>3113808.9781999998</v>
      </c>
      <c r="AH1586" s="177">
        <v>-575720.67773</v>
      </c>
      <c r="AI1586" s="127">
        <v>0.14224249992000002</v>
      </c>
      <c r="AJ1586" s="127">
        <v>0.17671203890000001</v>
      </c>
      <c r="AK1586" s="127">
        <v>0</v>
      </c>
    </row>
    <row r="1587" spans="1:37" ht="14.65" customHeight="1" x14ac:dyDescent="0.25">
      <c r="A1587" s="39"/>
      <c r="B1587" s="128">
        <v>6215101000166</v>
      </c>
      <c r="C1587" s="124" t="s">
        <v>9434</v>
      </c>
      <c r="D1587" s="121" t="s">
        <v>3310</v>
      </c>
      <c r="E1587" s="125" t="s">
        <v>2778</v>
      </c>
      <c r="F1587" s="125" t="s">
        <v>112</v>
      </c>
      <c r="G1587" s="125" t="s">
        <v>6915</v>
      </c>
      <c r="H1587" s="126">
        <v>1</v>
      </c>
      <c r="I1587" s="126">
        <v>1</v>
      </c>
      <c r="J1587" s="126">
        <v>1</v>
      </c>
      <c r="K1587" s="125" t="s">
        <v>212</v>
      </c>
      <c r="L1587" s="125" t="s">
        <v>219</v>
      </c>
      <c r="M1587" s="152">
        <v>1.3500000000000002E-2</v>
      </c>
      <c r="N1587" s="127" t="s">
        <v>44</v>
      </c>
      <c r="O1587" s="154">
        <v>38278</v>
      </c>
      <c r="P1587" s="152">
        <v>0.10131864701</v>
      </c>
      <c r="Q1587" s="152">
        <v>0.18081194382999999</v>
      </c>
      <c r="R1587" s="152">
        <v>4.5202581458999996E-2</v>
      </c>
      <c r="S1587" s="152">
        <v>0.18345032806</v>
      </c>
      <c r="T1587" s="152">
        <v>-7.1330920973000003E-3</v>
      </c>
      <c r="U1587" s="152">
        <v>9.5956756518000006</v>
      </c>
      <c r="V1587" s="152">
        <v>4.4323300095000002</v>
      </c>
      <c r="W1587" s="152">
        <v>0.39435475281999999</v>
      </c>
      <c r="X1587" s="152">
        <v>0.72825874809000002</v>
      </c>
      <c r="Y1587" s="152">
        <v>-1.7006841788999999E-2</v>
      </c>
      <c r="Z1587" s="152">
        <v>0.17572140066</v>
      </c>
      <c r="AA1587" s="152">
        <v>0.24058396232000001</v>
      </c>
      <c r="AB1587" s="175">
        <v>-0.27310162790999998</v>
      </c>
      <c r="AC1587" s="174">
        <v>-1.0924562227E-4</v>
      </c>
      <c r="AD1587" s="152">
        <v>-0.19909990721000001</v>
      </c>
      <c r="AE1587" s="152">
        <v>-0.60027126708</v>
      </c>
      <c r="AF1587" s="178">
        <v>43.567267000000001</v>
      </c>
      <c r="AG1587" s="177">
        <v>26159.01542</v>
      </c>
      <c r="AH1587" s="177">
        <v>-3090.8621400000002</v>
      </c>
      <c r="AI1587" s="127">
        <v>0</v>
      </c>
      <c r="AJ1587" s="127">
        <v>0</v>
      </c>
      <c r="AK1587" s="127">
        <v>0</v>
      </c>
    </row>
    <row r="1588" spans="1:37" ht="14.65" customHeight="1" x14ac:dyDescent="0.25">
      <c r="A1588" s="39"/>
      <c r="B1588" s="128">
        <v>5902493000179</v>
      </c>
      <c r="C1588" s="124" t="s">
        <v>9435</v>
      </c>
      <c r="D1588" s="121" t="s">
        <v>3310</v>
      </c>
      <c r="E1588" s="125" t="s">
        <v>2778</v>
      </c>
      <c r="F1588" s="125" t="s">
        <v>160</v>
      </c>
      <c r="G1588" s="125" t="s">
        <v>4760</v>
      </c>
      <c r="H1588" s="126">
        <v>20000</v>
      </c>
      <c r="I1588" s="126">
        <v>100</v>
      </c>
      <c r="J1588" s="126">
        <v>1000</v>
      </c>
      <c r="K1588" s="125" t="s">
        <v>211</v>
      </c>
      <c r="L1588" s="125" t="s">
        <v>211</v>
      </c>
      <c r="M1588" s="152">
        <v>1.2500000000000001E-2</v>
      </c>
      <c r="N1588" s="127" t="s">
        <v>44</v>
      </c>
      <c r="O1588" s="154">
        <v>38216</v>
      </c>
      <c r="P1588" s="152">
        <v>8.5134663622999998E-3</v>
      </c>
      <c r="Q1588" s="152">
        <v>3.3660168546999998E-2</v>
      </c>
      <c r="R1588" s="152">
        <v>9.9149551193999999E-2</v>
      </c>
      <c r="S1588" s="152">
        <v>0.22274187492</v>
      </c>
      <c r="T1588" s="152">
        <v>0.37082036734000001</v>
      </c>
      <c r="U1588" s="152">
        <v>0.80629246728000004</v>
      </c>
      <c r="V1588" s="152">
        <v>0.82512787602000004</v>
      </c>
      <c r="W1588" s="152">
        <v>0.86499698669000002</v>
      </c>
      <c r="X1588" s="152">
        <v>0.88423782446999999</v>
      </c>
      <c r="Y1588" s="152">
        <v>0.88411634582999998</v>
      </c>
      <c r="Z1588" s="152">
        <v>1.8865595775E-3</v>
      </c>
      <c r="AA1588" s="152">
        <v>2.9912582432000002E-3</v>
      </c>
      <c r="AB1588" s="175">
        <v>-7.4616316381000001</v>
      </c>
      <c r="AC1588" s="174">
        <v>-4.9616858165000002</v>
      </c>
      <c r="AD1588" s="152">
        <v>-1.8688322675999998E-4</v>
      </c>
      <c r="AE1588" s="152">
        <v>-2.5671550863999998E-3</v>
      </c>
      <c r="AF1588" s="178">
        <v>6.5813360000000003</v>
      </c>
      <c r="AG1588" s="177">
        <v>23021.662410000001</v>
      </c>
      <c r="AH1588" s="177">
        <v>-4500.8402500000002</v>
      </c>
      <c r="AI1588" s="127">
        <v>3.3544754817000005E-2</v>
      </c>
      <c r="AJ1588" s="127">
        <v>0.13183150412</v>
      </c>
      <c r="AK1588" s="127">
        <v>0</v>
      </c>
    </row>
    <row r="1589" spans="1:37" ht="14.65" customHeight="1" x14ac:dyDescent="0.25">
      <c r="A1589" s="39"/>
      <c r="B1589" s="128">
        <v>34633510000118</v>
      </c>
      <c r="C1589" s="124" t="s">
        <v>9436</v>
      </c>
      <c r="D1589" s="121"/>
      <c r="E1589" s="125" t="s">
        <v>2778</v>
      </c>
      <c r="F1589" s="125" t="s">
        <v>160</v>
      </c>
      <c r="G1589" s="125" t="s">
        <v>3305</v>
      </c>
      <c r="H1589" s="126">
        <v>1</v>
      </c>
      <c r="I1589" s="126">
        <v>1</v>
      </c>
      <c r="J1589" s="126">
        <v>1</v>
      </c>
      <c r="K1589" s="125" t="s">
        <v>211</v>
      </c>
      <c r="L1589" s="125" t="s">
        <v>212</v>
      </c>
      <c r="M1589" s="152">
        <v>8.3999999999999995E-3</v>
      </c>
      <c r="N1589" s="127" t="s">
        <v>44</v>
      </c>
      <c r="O1589" s="154">
        <v>43850</v>
      </c>
      <c r="P1589" s="152">
        <v>1.4419700618999999E-2</v>
      </c>
      <c r="Q1589" s="152">
        <v>2.7323689346000001E-2</v>
      </c>
      <c r="R1589" s="152">
        <v>-4.0513869417999997E-2</v>
      </c>
      <c r="S1589" s="152">
        <v>-8.4172713960000006E-3</v>
      </c>
      <c r="T1589" s="152">
        <v>-7.5458607738000005E-2</v>
      </c>
      <c r="U1589" s="152">
        <v>1.3656594734999998</v>
      </c>
      <c r="V1589" s="152">
        <v>0.66979871845000005</v>
      </c>
      <c r="W1589" s="152">
        <v>-0.35344965805</v>
      </c>
      <c r="X1589" s="152">
        <v>-3.3414775510000001E-2</v>
      </c>
      <c r="Y1589" s="152">
        <v>-0.17990972021000001</v>
      </c>
      <c r="Z1589" s="152">
        <v>6.3617871425E-2</v>
      </c>
      <c r="AA1589" s="152">
        <v>6.6003820241000002E-2</v>
      </c>
      <c r="AB1589" s="175">
        <v>-2.1725146827000001</v>
      </c>
      <c r="AC1589" s="174">
        <v>-1.7512126881000001</v>
      </c>
      <c r="AD1589" s="152">
        <v>-8.8231885624E-2</v>
      </c>
      <c r="AE1589" s="152">
        <v>-0.14425234075000001</v>
      </c>
      <c r="AF1589" s="178">
        <v>99.388715099999999</v>
      </c>
      <c r="AG1589" s="177">
        <v>1539734.6462000001</v>
      </c>
      <c r="AH1589" s="177">
        <v>0</v>
      </c>
      <c r="AI1589" s="127">
        <v>0.95217745246000007</v>
      </c>
      <c r="AJ1589" s="127">
        <v>0</v>
      </c>
      <c r="AK1589" s="127">
        <v>0</v>
      </c>
    </row>
    <row r="1590" spans="1:37" ht="14.65" customHeight="1" x14ac:dyDescent="0.25">
      <c r="A1590" s="39"/>
      <c r="B1590" s="128">
        <v>7098360000117</v>
      </c>
      <c r="C1590" s="124" t="s">
        <v>9437</v>
      </c>
      <c r="D1590" s="121" t="s">
        <v>3266</v>
      </c>
      <c r="E1590" s="125" t="s">
        <v>2778</v>
      </c>
      <c r="F1590" s="125" t="s">
        <v>112</v>
      </c>
      <c r="G1590" s="125" t="s">
        <v>6915</v>
      </c>
      <c r="H1590" s="126">
        <v>300</v>
      </c>
      <c r="I1590" s="126">
        <v>300</v>
      </c>
      <c r="J1590" s="126">
        <v>300</v>
      </c>
      <c r="K1590" s="125" t="s">
        <v>212</v>
      </c>
      <c r="L1590" s="125" t="s">
        <v>219</v>
      </c>
      <c r="M1590" s="152">
        <v>1.5089999999999999E-2</v>
      </c>
      <c r="N1590" s="127" t="s">
        <v>44</v>
      </c>
      <c r="O1590" s="154">
        <v>38607</v>
      </c>
      <c r="P1590" s="152">
        <v>2.4663463407999998E-2</v>
      </c>
      <c r="Q1590" s="152">
        <v>0.10313738295000001</v>
      </c>
      <c r="R1590" s="152">
        <v>5.6453790827E-2</v>
      </c>
      <c r="S1590" s="152">
        <v>0.27448886217999996</v>
      </c>
      <c r="T1590" s="152">
        <v>0.20938960495</v>
      </c>
      <c r="U1590" s="152">
        <v>2.3358246707999997</v>
      </c>
      <c r="V1590" s="152">
        <v>2.5282561974000002</v>
      </c>
      <c r="W1590" s="152">
        <v>0.49251215324999997</v>
      </c>
      <c r="X1590" s="152">
        <v>1.0896623476</v>
      </c>
      <c r="Y1590" s="152">
        <v>0.49923032468</v>
      </c>
      <c r="Z1590" s="152">
        <v>0.14582820146</v>
      </c>
      <c r="AA1590" s="152">
        <v>0.26541105616999999</v>
      </c>
      <c r="AB1590" s="175">
        <v>-0.28992540914999998</v>
      </c>
      <c r="AC1590" s="174">
        <v>5.5229824376999997E-2</v>
      </c>
      <c r="AD1590" s="152">
        <v>-0.1308972383</v>
      </c>
      <c r="AE1590" s="152">
        <v>-0.61050693407000001</v>
      </c>
      <c r="AF1590" s="178">
        <v>45.041469999999997</v>
      </c>
      <c r="AG1590" s="177">
        <v>77109.420849999995</v>
      </c>
      <c r="AH1590" s="177">
        <v>-8801.6905499999993</v>
      </c>
      <c r="AI1590" s="127">
        <v>0</v>
      </c>
      <c r="AJ1590" s="127">
        <v>0</v>
      </c>
      <c r="AK1590" s="127">
        <v>0</v>
      </c>
    </row>
    <row r="1591" spans="1:37" ht="14.65" customHeight="1" x14ac:dyDescent="0.25">
      <c r="A1591" s="39"/>
      <c r="B1591" s="128">
        <v>53556099000179</v>
      </c>
      <c r="C1591" s="124" t="s">
        <v>9438</v>
      </c>
      <c r="D1591" s="121"/>
      <c r="E1591" s="125" t="s">
        <v>2778</v>
      </c>
      <c r="F1591" s="125" t="s">
        <v>160</v>
      </c>
      <c r="G1591" s="125" t="s">
        <v>3305</v>
      </c>
      <c r="H1591" s="126">
        <v>1</v>
      </c>
      <c r="I1591" s="126">
        <v>1</v>
      </c>
      <c r="J1591" s="126">
        <v>1</v>
      </c>
      <c r="K1591" s="125" t="s">
        <v>211</v>
      </c>
      <c r="L1591" s="125" t="s">
        <v>212</v>
      </c>
      <c r="M1591" s="152">
        <v>8.5000000000000006E-3</v>
      </c>
      <c r="N1591" s="127" t="s">
        <v>44</v>
      </c>
      <c r="O1591" s="154">
        <v>45414</v>
      </c>
      <c r="P1591" s="152">
        <v>6.0548683868999996E-3</v>
      </c>
      <c r="Q1591" s="152">
        <v>1.1099827565E-2</v>
      </c>
      <c r="R1591" s="152" t="s">
        <v>44</v>
      </c>
      <c r="S1591" s="152" t="s">
        <v>44</v>
      </c>
      <c r="T1591" s="152" t="s">
        <v>44</v>
      </c>
      <c r="U1591" s="152">
        <v>0.57344383157000001</v>
      </c>
      <c r="V1591" s="152">
        <v>0.27209540351</v>
      </c>
      <c r="W1591" s="152" t="s">
        <v>44</v>
      </c>
      <c r="X1591" s="152" t="s">
        <v>44</v>
      </c>
      <c r="Y1591" s="152" t="s">
        <v>44</v>
      </c>
      <c r="Z1591" s="152">
        <v>3.4044426975E-2</v>
      </c>
      <c r="AA1591" s="152">
        <v>3.4044426975E-2</v>
      </c>
      <c r="AB1591" s="175">
        <v>-2.6423943404000001</v>
      </c>
      <c r="AC1591" s="174">
        <v>-2.6423943404000001</v>
      </c>
      <c r="AD1591" s="152">
        <v>-1.5963332617999999E-2</v>
      </c>
      <c r="AE1591" s="152">
        <v>-1.5963332617999999E-2</v>
      </c>
      <c r="AF1591" s="178">
        <v>101.44659710000001</v>
      </c>
      <c r="AG1591" s="177">
        <v>1014465.0583</v>
      </c>
      <c r="AH1591" s="177">
        <v>0</v>
      </c>
      <c r="AI1591" s="127">
        <v>0.89671514157999999</v>
      </c>
      <c r="AJ1591" s="127">
        <v>0</v>
      </c>
      <c r="AK1591" s="127">
        <v>0</v>
      </c>
    </row>
    <row r="1592" spans="1:37" ht="14.65" customHeight="1" x14ac:dyDescent="0.25">
      <c r="A1592" s="39"/>
      <c r="B1592" s="128">
        <v>4701133000146</v>
      </c>
      <c r="C1592" s="124" t="s">
        <v>9439</v>
      </c>
      <c r="D1592" s="121"/>
      <c r="E1592" s="125" t="s">
        <v>2778</v>
      </c>
      <c r="F1592" s="125" t="s">
        <v>160</v>
      </c>
      <c r="G1592" s="125" t="s">
        <v>6802</v>
      </c>
      <c r="H1592" s="126">
        <v>1</v>
      </c>
      <c r="I1592" s="126">
        <v>1</v>
      </c>
      <c r="J1592" s="126">
        <v>1</v>
      </c>
      <c r="K1592" s="125" t="s">
        <v>211</v>
      </c>
      <c r="L1592" s="125" t="s">
        <v>211</v>
      </c>
      <c r="M1592" s="152">
        <v>1.7000000000000001E-2</v>
      </c>
      <c r="N1592" s="127" t="s">
        <v>44</v>
      </c>
      <c r="O1592" s="154">
        <v>39987</v>
      </c>
      <c r="P1592" s="152">
        <v>9.0283672179999989E-3</v>
      </c>
      <c r="Q1592" s="152">
        <v>3.4438019670999999E-2</v>
      </c>
      <c r="R1592" s="152">
        <v>9.4022900426000006E-2</v>
      </c>
      <c r="S1592" s="152">
        <v>0.20632267672000001</v>
      </c>
      <c r="T1592" s="152">
        <v>0.34066248707000002</v>
      </c>
      <c r="U1592" s="152">
        <v>0.85505764279000007</v>
      </c>
      <c r="V1592" s="152">
        <v>0.84419571418000006</v>
      </c>
      <c r="W1592" s="152">
        <v>0.82027124247000005</v>
      </c>
      <c r="X1592" s="152">
        <v>0.81905710307000001</v>
      </c>
      <c r="Y1592" s="152">
        <v>0.81221340507999995</v>
      </c>
      <c r="Z1592" s="152">
        <v>8.4971416305000005E-4</v>
      </c>
      <c r="AA1592" s="152">
        <v>1.9935753804000002E-3</v>
      </c>
      <c r="AB1592" s="175">
        <v>-42.769127214999997</v>
      </c>
      <c r="AC1592" s="174">
        <v>-38.073347085000002</v>
      </c>
      <c r="AD1592" s="152">
        <v>0</v>
      </c>
      <c r="AE1592" s="152">
        <v>-4.0022557717000004E-4</v>
      </c>
      <c r="AF1592" s="178">
        <v>23.402291999999999</v>
      </c>
      <c r="AG1592" s="177">
        <v>263928.64898</v>
      </c>
      <c r="AH1592" s="177">
        <v>-148256.21588999999</v>
      </c>
      <c r="AI1592" s="127">
        <v>0</v>
      </c>
      <c r="AJ1592" s="127">
        <v>0</v>
      </c>
      <c r="AK1592" s="127">
        <v>0</v>
      </c>
    </row>
    <row r="1593" spans="1:37" ht="14.65" customHeight="1" x14ac:dyDescent="0.25">
      <c r="A1593" s="39"/>
      <c r="B1593" s="128">
        <v>8001060000130</v>
      </c>
      <c r="C1593" s="124" t="s">
        <v>9440</v>
      </c>
      <c r="D1593" s="121"/>
      <c r="E1593" s="125" t="s">
        <v>2778</v>
      </c>
      <c r="F1593" s="125" t="s">
        <v>160</v>
      </c>
      <c r="G1593" s="125" t="s">
        <v>6802</v>
      </c>
      <c r="H1593" s="126">
        <v>100</v>
      </c>
      <c r="I1593" s="126">
        <v>1</v>
      </c>
      <c r="J1593" s="126">
        <v>1</v>
      </c>
      <c r="K1593" s="125" t="s">
        <v>211</v>
      </c>
      <c r="L1593" s="125" t="s">
        <v>211</v>
      </c>
      <c r="M1593" s="152">
        <v>1.7000000000000001E-2</v>
      </c>
      <c r="N1593" s="127" t="s">
        <v>44</v>
      </c>
      <c r="O1593" s="154">
        <v>39706</v>
      </c>
      <c r="P1593" s="152">
        <v>9.1083792067000006E-3</v>
      </c>
      <c r="Q1593" s="152">
        <v>3.4620547519999996E-2</v>
      </c>
      <c r="R1593" s="152">
        <v>9.4536377465000002E-2</v>
      </c>
      <c r="S1593" s="152">
        <v>0.20742691745999997</v>
      </c>
      <c r="T1593" s="152">
        <v>0.34449113050999997</v>
      </c>
      <c r="U1593" s="152">
        <v>0.86263540971999997</v>
      </c>
      <c r="V1593" s="152">
        <v>0.84867010699000001</v>
      </c>
      <c r="W1593" s="152">
        <v>0.82475090058000011</v>
      </c>
      <c r="X1593" s="152">
        <v>0.82344070372</v>
      </c>
      <c r="Y1593" s="152">
        <v>0.82134172310999998</v>
      </c>
      <c r="Z1593" s="152">
        <v>7.4145944849E-4</v>
      </c>
      <c r="AA1593" s="152">
        <v>2.0084081387E-3</v>
      </c>
      <c r="AB1593" s="175">
        <v>-203.60401637000001</v>
      </c>
      <c r="AC1593" s="174">
        <v>-31.923220619999999</v>
      </c>
      <c r="AD1593" s="152">
        <v>0</v>
      </c>
      <c r="AE1593" s="152">
        <v>-1.1521001366000001E-3</v>
      </c>
      <c r="AF1593" s="178">
        <v>26.406673000000001</v>
      </c>
      <c r="AG1593" s="177">
        <v>187794.45976999999</v>
      </c>
      <c r="AH1593" s="177">
        <v>16223.147499999999</v>
      </c>
      <c r="AI1593" s="127">
        <v>0</v>
      </c>
      <c r="AJ1593" s="127">
        <v>0</v>
      </c>
      <c r="AK1593" s="127">
        <v>0</v>
      </c>
    </row>
    <row r="1594" spans="1:37" ht="14.65" customHeight="1" x14ac:dyDescent="0.25">
      <c r="A1594" s="39"/>
      <c r="B1594" s="128">
        <v>17329486000109</v>
      </c>
      <c r="C1594" s="124" t="s">
        <v>9441</v>
      </c>
      <c r="D1594" s="121" t="s">
        <v>3266</v>
      </c>
      <c r="E1594" s="125" t="s">
        <v>2778</v>
      </c>
      <c r="F1594" s="125" t="s">
        <v>112</v>
      </c>
      <c r="G1594" s="125" t="s">
        <v>113</v>
      </c>
      <c r="H1594" s="126">
        <v>50000</v>
      </c>
      <c r="I1594" s="126">
        <v>100</v>
      </c>
      <c r="J1594" s="126">
        <v>100</v>
      </c>
      <c r="K1594" s="125" t="s">
        <v>7696</v>
      </c>
      <c r="L1594" s="125" t="s">
        <v>9303</v>
      </c>
      <c r="M1594" s="152">
        <v>1.4499999999999999E-2</v>
      </c>
      <c r="N1594" s="127" t="s">
        <v>44</v>
      </c>
      <c r="O1594" s="154">
        <v>41302</v>
      </c>
      <c r="P1594" s="152">
        <v>6.8562033312000004E-2</v>
      </c>
      <c r="Q1594" s="152">
        <v>0.11459239492000001</v>
      </c>
      <c r="R1594" s="152">
        <v>7.2092232450999993E-2</v>
      </c>
      <c r="S1594" s="152">
        <v>0.25412499899000002</v>
      </c>
      <c r="T1594" s="152">
        <v>0.27459726514999999</v>
      </c>
      <c r="U1594" s="152">
        <v>6.4933657629000008</v>
      </c>
      <c r="V1594" s="152">
        <v>2.8090584068999997</v>
      </c>
      <c r="W1594" s="152">
        <v>0.62894448924000002</v>
      </c>
      <c r="X1594" s="152">
        <v>1.0088221459</v>
      </c>
      <c r="Y1594" s="152">
        <v>0.65469955811999991</v>
      </c>
      <c r="Z1594" s="152">
        <v>0.10672124849999999</v>
      </c>
      <c r="AA1594" s="152">
        <v>0.14236457948</v>
      </c>
      <c r="AB1594" s="175">
        <v>-0.30766176592</v>
      </c>
      <c r="AC1594" s="174">
        <v>7.6858439215999996E-2</v>
      </c>
      <c r="AD1594" s="152">
        <v>-0.10203199122999999</v>
      </c>
      <c r="AE1594" s="152">
        <v>-0.35346609712000004</v>
      </c>
      <c r="AF1594" s="178">
        <v>30.345576000000001</v>
      </c>
      <c r="AG1594" s="177">
        <v>90081.960439999995</v>
      </c>
      <c r="AH1594" s="177">
        <v>-19019.6276</v>
      </c>
      <c r="AI1594" s="127">
        <v>1.3289309229999999E-2</v>
      </c>
      <c r="AJ1594" s="127">
        <v>1.0837005414E-4</v>
      </c>
      <c r="AK1594" s="127">
        <v>0.23429254552000001</v>
      </c>
    </row>
    <row r="1595" spans="1:37" ht="14.65" customHeight="1" x14ac:dyDescent="0.25">
      <c r="A1595" s="39"/>
      <c r="B1595" s="128">
        <v>17329489000142</v>
      </c>
      <c r="C1595" s="124" t="s">
        <v>9442</v>
      </c>
      <c r="D1595" s="121"/>
      <c r="E1595" s="125" t="s">
        <v>2778</v>
      </c>
      <c r="F1595" s="125" t="s">
        <v>112</v>
      </c>
      <c r="G1595" s="125" t="s">
        <v>113</v>
      </c>
      <c r="H1595" s="126">
        <v>50000</v>
      </c>
      <c r="I1595" s="126">
        <v>1</v>
      </c>
      <c r="J1595" s="126">
        <v>1</v>
      </c>
      <c r="K1595" s="125" t="s">
        <v>7696</v>
      </c>
      <c r="L1595" s="125" t="s">
        <v>9303</v>
      </c>
      <c r="M1595" s="152">
        <v>3.0000000000000001E-3</v>
      </c>
      <c r="N1595" s="127" t="s">
        <v>44</v>
      </c>
      <c r="O1595" s="154">
        <v>41302</v>
      </c>
      <c r="P1595" s="152">
        <v>7.1815914325000008E-2</v>
      </c>
      <c r="Q1595" s="152">
        <v>0.12271417076</v>
      </c>
      <c r="R1595" s="152">
        <v>8.7688867976000007E-2</v>
      </c>
      <c r="S1595" s="152">
        <v>0.29445187413000001</v>
      </c>
      <c r="T1595" s="152">
        <v>0.33924649928999995</v>
      </c>
      <c r="U1595" s="152">
        <v>6.8015339801000003</v>
      </c>
      <c r="V1595" s="152">
        <v>3.0081513983000003</v>
      </c>
      <c r="W1595" s="152">
        <v>0.76501210193999991</v>
      </c>
      <c r="X1595" s="152">
        <v>1.1689112551</v>
      </c>
      <c r="Y1595" s="152">
        <v>0.80883738246999992</v>
      </c>
      <c r="Z1595" s="152">
        <v>0.11004450601</v>
      </c>
      <c r="AA1595" s="152">
        <v>0.14177467587000001</v>
      </c>
      <c r="AB1595" s="175">
        <v>-0.16669615499000001</v>
      </c>
      <c r="AC1595" s="174">
        <v>0.19095663328000001</v>
      </c>
      <c r="AD1595" s="152">
        <v>-0.10090785285000001</v>
      </c>
      <c r="AE1595" s="152">
        <v>-0.3495896107</v>
      </c>
      <c r="AF1595" s="178">
        <v>36.810315000000003</v>
      </c>
      <c r="AG1595" s="177">
        <v>630004.81943000003</v>
      </c>
      <c r="AH1595" s="177">
        <v>-231592.04415999999</v>
      </c>
      <c r="AI1595" s="127">
        <v>1.3689010555000001E-2</v>
      </c>
      <c r="AJ1595" s="127">
        <v>1.1162949024E-4</v>
      </c>
      <c r="AK1595" s="127">
        <v>0.24133934074999999</v>
      </c>
    </row>
    <row r="1596" spans="1:37" ht="14.65" customHeight="1" x14ac:dyDescent="0.25">
      <c r="A1596" s="39"/>
      <c r="B1596" s="128">
        <v>8817414000110</v>
      </c>
      <c r="C1596" s="124" t="s">
        <v>9443</v>
      </c>
      <c r="D1596" s="121"/>
      <c r="E1596" s="125" t="s">
        <v>2778</v>
      </c>
      <c r="F1596" s="125" t="s">
        <v>112</v>
      </c>
      <c r="G1596" s="125" t="s">
        <v>5291</v>
      </c>
      <c r="H1596" s="126">
        <v>50000</v>
      </c>
      <c r="I1596" s="126">
        <v>1</v>
      </c>
      <c r="J1596" s="126">
        <v>1</v>
      </c>
      <c r="K1596" s="125" t="s">
        <v>7564</v>
      </c>
      <c r="L1596" s="125" t="s">
        <v>220</v>
      </c>
      <c r="M1596" s="152">
        <v>1.4499999999999999E-2</v>
      </c>
      <c r="N1596" s="127" t="s">
        <v>44</v>
      </c>
      <c r="O1596" s="154">
        <v>39563</v>
      </c>
      <c r="P1596" s="152">
        <v>5.2984257818000001E-2</v>
      </c>
      <c r="Q1596" s="152">
        <v>0.13969216622</v>
      </c>
      <c r="R1596" s="152">
        <v>3.6672199223000003E-2</v>
      </c>
      <c r="S1596" s="152">
        <v>0.20313329151000001</v>
      </c>
      <c r="T1596" s="152">
        <v>0.17229958150000002</v>
      </c>
      <c r="U1596" s="152">
        <v>5.0180274573999997</v>
      </c>
      <c r="V1596" s="152">
        <v>3.4243411542</v>
      </c>
      <c r="W1596" s="152">
        <v>0.31993429562999998</v>
      </c>
      <c r="X1596" s="152">
        <v>0.80639592274999994</v>
      </c>
      <c r="Y1596" s="152">
        <v>0.41079964802000002</v>
      </c>
      <c r="Z1596" s="152">
        <v>0.15605074034999999</v>
      </c>
      <c r="AA1596" s="152">
        <v>0.23104310024999999</v>
      </c>
      <c r="AB1596" s="175">
        <v>-0.37718442516</v>
      </c>
      <c r="AC1596" s="174">
        <v>1.4136072453E-2</v>
      </c>
      <c r="AD1596" s="152">
        <v>-0.15997516922000002</v>
      </c>
      <c r="AE1596" s="152">
        <v>-0.58797957652999999</v>
      </c>
      <c r="AF1596" s="178">
        <v>3.2353710000000002</v>
      </c>
      <c r="AG1596" s="177">
        <v>154111.24460999999</v>
      </c>
      <c r="AH1596" s="177">
        <v>-132788.68080999999</v>
      </c>
      <c r="AI1596" s="127">
        <v>0</v>
      </c>
      <c r="AJ1596" s="127">
        <v>0</v>
      </c>
      <c r="AK1596" s="127">
        <v>0</v>
      </c>
    </row>
    <row r="1597" spans="1:37" ht="14.65" customHeight="1" x14ac:dyDescent="0.25">
      <c r="A1597" s="39"/>
      <c r="B1597" s="128">
        <v>42520416000180</v>
      </c>
      <c r="C1597" s="124" t="s">
        <v>9444</v>
      </c>
      <c r="D1597" s="121"/>
      <c r="E1597" s="125" t="s">
        <v>2778</v>
      </c>
      <c r="F1597" s="125" t="s">
        <v>112</v>
      </c>
      <c r="G1597" s="125" t="s">
        <v>7646</v>
      </c>
      <c r="H1597" s="126">
        <v>200</v>
      </c>
      <c r="I1597" s="126">
        <v>1</v>
      </c>
      <c r="J1597" s="126">
        <v>1</v>
      </c>
      <c r="K1597" s="125" t="s">
        <v>212</v>
      </c>
      <c r="L1597" s="125" t="s">
        <v>3251</v>
      </c>
      <c r="M1597" s="152">
        <v>1.7000000000000001E-3</v>
      </c>
      <c r="N1597" s="127" t="s">
        <v>44</v>
      </c>
      <c r="O1597" s="154">
        <v>44726</v>
      </c>
      <c r="P1597" s="152">
        <v>9.9138089708999996E-2</v>
      </c>
      <c r="Q1597" s="152">
        <v>0.31284723005999998</v>
      </c>
      <c r="R1597" s="152">
        <v>0.21159106213000001</v>
      </c>
      <c r="S1597" s="152">
        <v>0.36501248574</v>
      </c>
      <c r="T1597" s="152" t="s">
        <v>44</v>
      </c>
      <c r="U1597" s="152">
        <v>9.3891596619999991</v>
      </c>
      <c r="V1597" s="152">
        <v>7.6689743873999996</v>
      </c>
      <c r="W1597" s="152">
        <v>1.8459552156000001</v>
      </c>
      <c r="X1597" s="152">
        <v>1.4490218617999999</v>
      </c>
      <c r="Y1597" s="152" t="s">
        <v>44</v>
      </c>
      <c r="Z1597" s="152">
        <v>0.23211628180000002</v>
      </c>
      <c r="AA1597" s="152">
        <v>0.27470523612000003</v>
      </c>
      <c r="AB1597" s="175">
        <v>0.50428543064999998</v>
      </c>
      <c r="AC1597" s="174">
        <v>-0.15883691647000001</v>
      </c>
      <c r="AD1597" s="152">
        <v>-0.20260921803999998</v>
      </c>
      <c r="AE1597" s="152">
        <v>-0.40849141971999997</v>
      </c>
      <c r="AF1597" s="178">
        <v>1.1047359999999999</v>
      </c>
      <c r="AG1597" s="177">
        <v>734672.64879999997</v>
      </c>
      <c r="AH1597" s="177">
        <v>-31446.462090000001</v>
      </c>
      <c r="AI1597" s="127">
        <v>0</v>
      </c>
      <c r="AJ1597" s="127">
        <v>0</v>
      </c>
      <c r="AK1597" s="127">
        <v>0</v>
      </c>
    </row>
    <row r="1598" spans="1:37" ht="14.65" customHeight="1" x14ac:dyDescent="0.25">
      <c r="A1598" s="39"/>
      <c r="B1598" s="128">
        <v>32972925000190</v>
      </c>
      <c r="C1598" s="124" t="s">
        <v>9445</v>
      </c>
      <c r="D1598" s="121" t="s">
        <v>3267</v>
      </c>
      <c r="E1598" s="125" t="s">
        <v>2778</v>
      </c>
      <c r="F1598" s="125" t="s">
        <v>160</v>
      </c>
      <c r="G1598" s="125" t="s">
        <v>3324</v>
      </c>
      <c r="H1598" s="126">
        <v>1</v>
      </c>
      <c r="I1598" s="126">
        <v>1</v>
      </c>
      <c r="J1598" s="126">
        <v>1</v>
      </c>
      <c r="K1598" s="125" t="s">
        <v>211</v>
      </c>
      <c r="L1598" s="125" t="s">
        <v>212</v>
      </c>
      <c r="M1598" s="152">
        <v>8.6999999999999994E-3</v>
      </c>
      <c r="N1598" s="127" t="s">
        <v>44</v>
      </c>
      <c r="O1598" s="154">
        <v>43690</v>
      </c>
      <c r="P1598" s="152">
        <v>1.7167862830000002E-2</v>
      </c>
      <c r="Q1598" s="152">
        <v>4.0552269157999997E-2</v>
      </c>
      <c r="R1598" s="152">
        <v>0.12648125787</v>
      </c>
      <c r="S1598" s="152">
        <v>0.24729315921</v>
      </c>
      <c r="T1598" s="152">
        <v>0.40019328580000002</v>
      </c>
      <c r="U1598" s="152">
        <v>1.6259321280000001</v>
      </c>
      <c r="V1598" s="152">
        <v>0.99407724806999997</v>
      </c>
      <c r="W1598" s="152">
        <v>1.1034432895000001</v>
      </c>
      <c r="X1598" s="152">
        <v>0.98170119643000009</v>
      </c>
      <c r="Y1598" s="152">
        <v>0.95414776704000004</v>
      </c>
      <c r="Z1598" s="152">
        <v>1.3219505934E-2</v>
      </c>
      <c r="AA1598" s="152">
        <v>1.0053573806999999E-2</v>
      </c>
      <c r="AB1598" s="175">
        <v>0.81499326350000001</v>
      </c>
      <c r="AC1598" s="174">
        <v>0.54758956136000003</v>
      </c>
      <c r="AD1598" s="152">
        <v>-4.2724099953E-3</v>
      </c>
      <c r="AE1598" s="152">
        <v>-4.5449966887999996E-3</v>
      </c>
      <c r="AF1598" s="178">
        <v>16.541315000000001</v>
      </c>
      <c r="AG1598" s="177">
        <v>5914813.7061999999</v>
      </c>
      <c r="AH1598" s="177">
        <v>-774703.44623</v>
      </c>
      <c r="AI1598" s="127">
        <v>6.7181922757999994E-5</v>
      </c>
      <c r="AJ1598" s="127">
        <v>0</v>
      </c>
      <c r="AK1598" s="127">
        <v>0.57638806311000002</v>
      </c>
    </row>
    <row r="1599" spans="1:37" ht="14.65" customHeight="1" x14ac:dyDescent="0.25">
      <c r="A1599" s="39"/>
      <c r="B1599" s="128">
        <v>28205308000192</v>
      </c>
      <c r="C1599" s="124" t="s">
        <v>9446</v>
      </c>
      <c r="D1599" s="121"/>
      <c r="E1599" s="125" t="s">
        <v>2778</v>
      </c>
      <c r="F1599" s="125" t="s">
        <v>160</v>
      </c>
      <c r="G1599" s="125" t="s">
        <v>3328</v>
      </c>
      <c r="H1599" s="126">
        <v>5000000</v>
      </c>
      <c r="I1599" s="126">
        <v>100</v>
      </c>
      <c r="J1599" s="126">
        <v>100</v>
      </c>
      <c r="K1599" s="125" t="s">
        <v>211</v>
      </c>
      <c r="L1599" s="125" t="s">
        <v>211</v>
      </c>
      <c r="M1599" s="152">
        <v>1.4000000000000002E-3</v>
      </c>
      <c r="N1599" s="127" t="s">
        <v>44</v>
      </c>
      <c r="O1599" s="154">
        <v>43045</v>
      </c>
      <c r="P1599" s="152">
        <v>1.0680534122000001E-2</v>
      </c>
      <c r="Q1599" s="152">
        <v>4.1831927366999998E-2</v>
      </c>
      <c r="R1599" s="152">
        <v>0.1188778355</v>
      </c>
      <c r="S1599" s="152">
        <v>0.27207751602999997</v>
      </c>
      <c r="T1599" s="152">
        <v>0.43140358222000003</v>
      </c>
      <c r="U1599" s="152">
        <v>1.0115308903</v>
      </c>
      <c r="V1599" s="152">
        <v>1.0254461242000001</v>
      </c>
      <c r="W1599" s="152">
        <v>1.0371097827</v>
      </c>
      <c r="X1599" s="152">
        <v>1.0800898166999999</v>
      </c>
      <c r="Y1599" s="152">
        <v>1.0285598966</v>
      </c>
      <c r="Z1599" s="152">
        <v>1.5091473434E-3</v>
      </c>
      <c r="AA1599" s="152">
        <v>4.0970559070999998E-3</v>
      </c>
      <c r="AB1599" s="175">
        <v>2.7504907114999999</v>
      </c>
      <c r="AC1599" s="174">
        <v>0.76527598867000002</v>
      </c>
      <c r="AD1599" s="152">
        <v>0</v>
      </c>
      <c r="AE1599" s="152">
        <v>-8.2351596547000014E-3</v>
      </c>
      <c r="AF1599" s="178">
        <v>18.268177999999999</v>
      </c>
      <c r="AG1599" s="177">
        <v>4753566.4654000001</v>
      </c>
      <c r="AH1599" s="177">
        <v>-1471700.6573000001</v>
      </c>
      <c r="AI1599" s="127">
        <v>0.13894363171000002</v>
      </c>
      <c r="AJ1599" s="127">
        <v>0.17711947623000002</v>
      </c>
      <c r="AK1599" s="127">
        <v>0</v>
      </c>
    </row>
    <row r="1600" spans="1:37" ht="14.65" customHeight="1" x14ac:dyDescent="0.25">
      <c r="A1600" s="39"/>
      <c r="B1600" s="128">
        <v>41716515000170</v>
      </c>
      <c r="C1600" s="124" t="s">
        <v>9447</v>
      </c>
      <c r="D1600" s="121"/>
      <c r="E1600" s="125" t="s">
        <v>2778</v>
      </c>
      <c r="F1600" s="125" t="s">
        <v>160</v>
      </c>
      <c r="G1600" s="125" t="s">
        <v>5584</v>
      </c>
      <c r="H1600" s="126">
        <v>1</v>
      </c>
      <c r="I1600" s="126">
        <v>1</v>
      </c>
      <c r="J1600" s="126">
        <v>1</v>
      </c>
      <c r="K1600" s="125" t="s">
        <v>211</v>
      </c>
      <c r="L1600" s="125" t="s">
        <v>211</v>
      </c>
      <c r="M1600" s="152">
        <v>1.4000000000000002E-3</v>
      </c>
      <c r="N1600" s="127" t="s">
        <v>44</v>
      </c>
      <c r="O1600" s="154">
        <v>36433</v>
      </c>
      <c r="P1600" s="152">
        <v>9.4264559028999998E-3</v>
      </c>
      <c r="Q1600" s="152">
        <v>3.7434201759000002E-2</v>
      </c>
      <c r="R1600" s="152">
        <v>0.10615312956</v>
      </c>
      <c r="S1600" s="152">
        <v>0.23115487076000002</v>
      </c>
      <c r="T1600" s="152">
        <v>0.38249157222000002</v>
      </c>
      <c r="U1600" s="152">
        <v>0.89275978364999997</v>
      </c>
      <c r="V1600" s="152">
        <v>0.91764256453000004</v>
      </c>
      <c r="W1600" s="152">
        <v>0.92609735595999998</v>
      </c>
      <c r="X1600" s="152">
        <v>0.91763562693</v>
      </c>
      <c r="Y1600" s="152">
        <v>0.91194303476000005</v>
      </c>
      <c r="Z1600" s="152">
        <v>8.4234000158999996E-4</v>
      </c>
      <c r="AA1600" s="152">
        <v>2.2779753374000001E-3</v>
      </c>
      <c r="AB1600" s="175">
        <v>-13.358669665000001</v>
      </c>
      <c r="AC1600" s="174">
        <v>-11.687660137</v>
      </c>
      <c r="AD1600" s="152">
        <v>0</v>
      </c>
      <c r="AE1600" s="152">
        <v>-1.4568763632E-4</v>
      </c>
      <c r="AF1600" s="178">
        <v>108.074404</v>
      </c>
      <c r="AG1600" s="177">
        <v>590807.29657000001</v>
      </c>
      <c r="AH1600" s="177">
        <v>-165453.22427000001</v>
      </c>
      <c r="AI1600" s="127">
        <v>0</v>
      </c>
      <c r="AJ1600" s="127">
        <v>0</v>
      </c>
      <c r="AK1600" s="127">
        <v>0</v>
      </c>
    </row>
    <row r="1601" spans="1:37" ht="14.65" customHeight="1" x14ac:dyDescent="0.25">
      <c r="A1601" s="39"/>
      <c r="B1601" s="128">
        <v>9093883000104</v>
      </c>
      <c r="C1601" s="124" t="s">
        <v>9448</v>
      </c>
      <c r="D1601" s="121"/>
      <c r="E1601" s="125" t="s">
        <v>2778</v>
      </c>
      <c r="F1601" s="125" t="s">
        <v>160</v>
      </c>
      <c r="G1601" s="125" t="s">
        <v>4760</v>
      </c>
      <c r="H1601" s="126">
        <v>500000</v>
      </c>
      <c r="I1601" s="126">
        <v>1</v>
      </c>
      <c r="J1601" s="126">
        <v>1000</v>
      </c>
      <c r="K1601" s="125" t="s">
        <v>211</v>
      </c>
      <c r="L1601" s="125" t="s">
        <v>211</v>
      </c>
      <c r="M1601" s="152">
        <v>2.3999999999999998E-3</v>
      </c>
      <c r="N1601" s="127" t="s">
        <v>44</v>
      </c>
      <c r="O1601" s="154">
        <v>39742</v>
      </c>
      <c r="P1601" s="152">
        <v>1.0752208456000001E-2</v>
      </c>
      <c r="Q1601" s="152">
        <v>4.1289718740000002E-2</v>
      </c>
      <c r="R1601" s="152">
        <v>0.11959917666000001</v>
      </c>
      <c r="S1601" s="152">
        <v>0.27339165574000002</v>
      </c>
      <c r="T1601" s="152">
        <v>0.45171295034999998</v>
      </c>
      <c r="U1601" s="152">
        <v>1.0183190154999999</v>
      </c>
      <c r="V1601" s="152">
        <v>1.0121547038000001</v>
      </c>
      <c r="W1601" s="152">
        <v>1.0434028816000001</v>
      </c>
      <c r="X1601" s="152">
        <v>1.0853066715999999</v>
      </c>
      <c r="Y1601" s="152">
        <v>1.0769818440000001</v>
      </c>
      <c r="Z1601" s="152">
        <v>9.1643959988999999E-4</v>
      </c>
      <c r="AA1601" s="152">
        <v>2.4944066350999997E-3</v>
      </c>
      <c r="AB1601" s="175">
        <v>6.5654851965000001</v>
      </c>
      <c r="AC1601" s="174">
        <v>1.5735696216999999</v>
      </c>
      <c r="AD1601" s="152">
        <v>0</v>
      </c>
      <c r="AE1601" s="152">
        <v>-2.3691273858999998E-3</v>
      </c>
      <c r="AF1601" s="178">
        <v>46.942664000000001</v>
      </c>
      <c r="AG1601" s="177">
        <v>15290496.298</v>
      </c>
      <c r="AH1601" s="177">
        <v>-364650.00910999998</v>
      </c>
      <c r="AI1601" s="127">
        <v>0</v>
      </c>
      <c r="AJ1601" s="127">
        <v>0.81646714895000005</v>
      </c>
      <c r="AK1601" s="127">
        <v>0</v>
      </c>
    </row>
    <row r="1602" spans="1:37" ht="14.65" customHeight="1" x14ac:dyDescent="0.25">
      <c r="A1602" s="39"/>
      <c r="B1602" s="128">
        <v>2887434000180</v>
      </c>
      <c r="C1602" s="124" t="s">
        <v>9449</v>
      </c>
      <c r="D1602" s="121" t="s">
        <v>3310</v>
      </c>
      <c r="E1602" s="125" t="s">
        <v>2778</v>
      </c>
      <c r="F1602" s="125" t="s">
        <v>160</v>
      </c>
      <c r="G1602" s="125" t="s">
        <v>3305</v>
      </c>
      <c r="H1602" s="126">
        <v>20000</v>
      </c>
      <c r="I1602" s="126">
        <v>0</v>
      </c>
      <c r="J1602" s="126">
        <v>500</v>
      </c>
      <c r="K1602" s="125" t="s">
        <v>211</v>
      </c>
      <c r="L1602" s="125" t="s">
        <v>211</v>
      </c>
      <c r="M1602" s="152">
        <v>9.4999999999999998E-3</v>
      </c>
      <c r="N1602" s="127" t="s">
        <v>44</v>
      </c>
      <c r="O1602" s="154">
        <v>36434</v>
      </c>
      <c r="P1602" s="152">
        <v>1.0010517227999999E-2</v>
      </c>
      <c r="Q1602" s="152">
        <v>4.2109679753E-2</v>
      </c>
      <c r="R1602" s="152">
        <v>0.11537441301</v>
      </c>
      <c r="S1602" s="152">
        <v>0.27717608928999998</v>
      </c>
      <c r="T1602" s="152">
        <v>0.41962963217999999</v>
      </c>
      <c r="U1602" s="152">
        <v>0.94807500152000002</v>
      </c>
      <c r="V1602" s="152">
        <v>1.0322548018</v>
      </c>
      <c r="W1602" s="152">
        <v>1.0065453489</v>
      </c>
      <c r="X1602" s="152">
        <v>1.1003300671</v>
      </c>
      <c r="Y1602" s="152">
        <v>1.0004882408</v>
      </c>
      <c r="Z1602" s="152">
        <v>3.2927501759999998E-3</v>
      </c>
      <c r="AA1602" s="152">
        <v>7.6906553690000001E-3</v>
      </c>
      <c r="AB1602" s="175">
        <v>0.20756692898000001</v>
      </c>
      <c r="AC1602" s="174">
        <v>-0.21407082347</v>
      </c>
      <c r="AD1602" s="152">
        <v>-1.0210051252000001E-3</v>
      </c>
      <c r="AE1602" s="152">
        <v>-2.0175683589000001E-2</v>
      </c>
      <c r="AF1602" s="178">
        <v>179.818692</v>
      </c>
      <c r="AG1602" s="177">
        <v>135352.10777</v>
      </c>
      <c r="AH1602" s="177">
        <v>-7743.5142699999997</v>
      </c>
      <c r="AI1602" s="127">
        <v>0.53332159142000002</v>
      </c>
      <c r="AJ1602" s="127">
        <v>0.14070244927</v>
      </c>
      <c r="AK1602" s="127">
        <v>4.6727445905999997E-4</v>
      </c>
    </row>
    <row r="1603" spans="1:37" ht="14.65" customHeight="1" x14ac:dyDescent="0.25">
      <c r="A1603" s="39"/>
      <c r="B1603" s="128">
        <v>35495706000156</v>
      </c>
      <c r="C1603" s="124" t="s">
        <v>9450</v>
      </c>
      <c r="D1603" s="121"/>
      <c r="E1603" s="125" t="s">
        <v>2778</v>
      </c>
      <c r="F1603" s="125" t="s">
        <v>112</v>
      </c>
      <c r="G1603" s="125" t="s">
        <v>113</v>
      </c>
      <c r="H1603" s="126">
        <v>1</v>
      </c>
      <c r="I1603" s="126">
        <v>1</v>
      </c>
      <c r="J1603" s="126">
        <v>1</v>
      </c>
      <c r="K1603" s="125" t="s">
        <v>8128</v>
      </c>
      <c r="L1603" s="125" t="s">
        <v>7743</v>
      </c>
      <c r="M1603" s="152">
        <v>1.95E-2</v>
      </c>
      <c r="N1603" s="127" t="s">
        <v>44</v>
      </c>
      <c r="O1603" s="154">
        <v>43825</v>
      </c>
      <c r="P1603" s="152">
        <v>7.8438927850999998E-2</v>
      </c>
      <c r="Q1603" s="152">
        <v>0.16900688336000003</v>
      </c>
      <c r="R1603" s="152">
        <v>0.18461308963</v>
      </c>
      <c r="S1603" s="152">
        <v>0.32826466824</v>
      </c>
      <c r="T1603" s="152">
        <v>0.33172516186000001</v>
      </c>
      <c r="U1603" s="152">
        <v>7.4287856409999993</v>
      </c>
      <c r="V1603" s="152">
        <v>4.1429468930000004</v>
      </c>
      <c r="W1603" s="152">
        <v>1.6105949477999999</v>
      </c>
      <c r="X1603" s="152">
        <v>1.3031408493999999</v>
      </c>
      <c r="Y1603" s="152">
        <v>0.79090487942999999</v>
      </c>
      <c r="Z1603" s="152">
        <v>0.14339819928</v>
      </c>
      <c r="AA1603" s="152">
        <v>0.21225854612</v>
      </c>
      <c r="AB1603" s="175">
        <v>0.51624597948999995</v>
      </c>
      <c r="AC1603" s="174">
        <v>-3.8561556321999998E-3</v>
      </c>
      <c r="AD1603" s="152">
        <v>-8.8465164269999993E-2</v>
      </c>
      <c r="AE1603" s="152">
        <v>-0.42234688142999999</v>
      </c>
      <c r="AF1603" s="178">
        <v>13.912891</v>
      </c>
      <c r="AG1603" s="177">
        <v>72000.725699999995</v>
      </c>
      <c r="AH1603" s="177">
        <v>-20113.231339999998</v>
      </c>
      <c r="AI1603" s="127">
        <v>0</v>
      </c>
      <c r="AJ1603" s="127">
        <v>0</v>
      </c>
      <c r="AK1603" s="127">
        <v>0</v>
      </c>
    </row>
    <row r="1604" spans="1:37" ht="14.65" customHeight="1" x14ac:dyDescent="0.25">
      <c r="A1604" s="39"/>
      <c r="B1604" s="128">
        <v>40815071000167</v>
      </c>
      <c r="C1604" s="124" t="s">
        <v>9451</v>
      </c>
      <c r="D1604" s="121"/>
      <c r="E1604" s="125" t="s">
        <v>2778</v>
      </c>
      <c r="F1604" s="125" t="s">
        <v>160</v>
      </c>
      <c r="G1604" s="125" t="s">
        <v>3305</v>
      </c>
      <c r="H1604" s="126">
        <v>1</v>
      </c>
      <c r="I1604" s="126">
        <v>1</v>
      </c>
      <c r="J1604" s="126">
        <v>1</v>
      </c>
      <c r="K1604" s="125" t="s">
        <v>211</v>
      </c>
      <c r="L1604" s="125" t="s">
        <v>212</v>
      </c>
      <c r="M1604" s="152">
        <v>8.6999999999999994E-3</v>
      </c>
      <c r="N1604" s="127" t="s">
        <v>44</v>
      </c>
      <c r="O1604" s="154">
        <v>44286</v>
      </c>
      <c r="P1604" s="152">
        <v>2.7841971039000001E-2</v>
      </c>
      <c r="Q1604" s="152">
        <v>4.6589585311999998E-2</v>
      </c>
      <c r="R1604" s="152">
        <v>9.7842129146999995E-2</v>
      </c>
      <c r="S1604" s="152">
        <v>0.19037099906000002</v>
      </c>
      <c r="T1604" s="152">
        <v>0.29131162135999999</v>
      </c>
      <c r="U1604" s="152">
        <v>2.6368544336999999</v>
      </c>
      <c r="V1604" s="152">
        <v>1.1420728782</v>
      </c>
      <c r="W1604" s="152">
        <v>0.85359082179000001</v>
      </c>
      <c r="X1604" s="152">
        <v>0.75573233865000011</v>
      </c>
      <c r="Y1604" s="152">
        <v>0.69455021583999998</v>
      </c>
      <c r="Z1604" s="152">
        <v>1.7475900289999999E-2</v>
      </c>
      <c r="AA1604" s="152">
        <v>2.4484199197000001E-2</v>
      </c>
      <c r="AB1604" s="175">
        <v>-0.86006666010999999</v>
      </c>
      <c r="AC1604" s="174">
        <v>-0.58253933761999999</v>
      </c>
      <c r="AD1604" s="152">
        <v>-7.5429755127E-3</v>
      </c>
      <c r="AE1604" s="152">
        <v>-3.7949180810000004E-2</v>
      </c>
      <c r="AF1604" s="178">
        <v>14.354915999999999</v>
      </c>
      <c r="AG1604" s="177">
        <v>163368.82738</v>
      </c>
      <c r="AH1604" s="177">
        <v>-83365.626000000004</v>
      </c>
      <c r="AI1604" s="127">
        <v>0.15884809538</v>
      </c>
      <c r="AJ1604" s="127">
        <v>1.0185656081000001E-2</v>
      </c>
      <c r="AK1604" s="127">
        <v>7.5923941997999997E-2</v>
      </c>
    </row>
    <row r="1605" spans="1:37" ht="14.65" customHeight="1" x14ac:dyDescent="0.25">
      <c r="A1605" s="39"/>
      <c r="B1605" s="128">
        <v>53633558000170</v>
      </c>
      <c r="C1605" s="124" t="s">
        <v>9452</v>
      </c>
      <c r="D1605" s="121" t="s">
        <v>3310</v>
      </c>
      <c r="E1605" s="125" t="s">
        <v>2778</v>
      </c>
      <c r="F1605" s="125" t="s">
        <v>112</v>
      </c>
      <c r="G1605" s="125" t="s">
        <v>5291</v>
      </c>
      <c r="H1605" s="126">
        <v>1000</v>
      </c>
      <c r="I1605" s="126">
        <v>0</v>
      </c>
      <c r="J1605" s="126">
        <v>50</v>
      </c>
      <c r="K1605" s="125" t="s">
        <v>212</v>
      </c>
      <c r="L1605" s="125" t="s">
        <v>219</v>
      </c>
      <c r="M1605" s="152">
        <v>3.95E-2</v>
      </c>
      <c r="N1605" s="127" t="s">
        <v>44</v>
      </c>
      <c r="O1605" s="154">
        <v>29222</v>
      </c>
      <c r="P1605" s="152">
        <v>4.3743804696000005E-2</v>
      </c>
      <c r="Q1605" s="152">
        <v>0.12101993459999999</v>
      </c>
      <c r="R1605" s="152">
        <v>3.0065717711999999E-2</v>
      </c>
      <c r="S1605" s="152">
        <v>0.17073310636</v>
      </c>
      <c r="T1605" s="152">
        <v>9.3902888822E-2</v>
      </c>
      <c r="U1605" s="152">
        <v>4.1428836052999998</v>
      </c>
      <c r="V1605" s="152">
        <v>2.9666197736999997</v>
      </c>
      <c r="W1605" s="152">
        <v>0.26229826470000001</v>
      </c>
      <c r="X1605" s="152">
        <v>0.67777408528999994</v>
      </c>
      <c r="Y1605" s="152">
        <v>0.22388489479000001</v>
      </c>
      <c r="Z1605" s="152">
        <v>0.14990293383</v>
      </c>
      <c r="AA1605" s="152">
        <v>0.23518927498</v>
      </c>
      <c r="AB1605" s="175">
        <v>-0.43864018687</v>
      </c>
      <c r="AC1605" s="174">
        <v>-9.3574429486000005E-2</v>
      </c>
      <c r="AD1605" s="152">
        <v>-0.15800658210999999</v>
      </c>
      <c r="AE1605" s="152">
        <v>-0.58726502318999996</v>
      </c>
      <c r="AF1605" s="178">
        <v>5.6943989999999998</v>
      </c>
      <c r="AG1605" s="177">
        <v>33185.414060000003</v>
      </c>
      <c r="AH1605" s="177">
        <v>-4160.91165</v>
      </c>
      <c r="AI1605" s="127">
        <v>0</v>
      </c>
      <c r="AJ1605" s="127">
        <v>0</v>
      </c>
      <c r="AK1605" s="127">
        <v>0</v>
      </c>
    </row>
    <row r="1606" spans="1:37" ht="14.65" customHeight="1" x14ac:dyDescent="0.25">
      <c r="A1606" s="39"/>
      <c r="B1606" s="128">
        <v>32922086000104</v>
      </c>
      <c r="C1606" s="124" t="s">
        <v>9453</v>
      </c>
      <c r="D1606" s="121" t="s">
        <v>3274</v>
      </c>
      <c r="E1606" s="125" t="s">
        <v>2778</v>
      </c>
      <c r="F1606" s="125" t="s">
        <v>160</v>
      </c>
      <c r="G1606" s="125" t="s">
        <v>5073</v>
      </c>
      <c r="H1606" s="126">
        <v>5000</v>
      </c>
      <c r="I1606" s="126">
        <v>1</v>
      </c>
      <c r="J1606" s="126">
        <v>1</v>
      </c>
      <c r="K1606" s="125" t="s">
        <v>211</v>
      </c>
      <c r="L1606" s="125" t="s">
        <v>212</v>
      </c>
      <c r="M1606" s="152">
        <v>1.5E-3</v>
      </c>
      <c r="N1606" s="127" t="s">
        <v>44</v>
      </c>
      <c r="O1606" s="154">
        <v>43641</v>
      </c>
      <c r="P1606" s="152">
        <v>1.7810529278E-2</v>
      </c>
      <c r="Q1606" s="152">
        <v>4.9594708837999997E-2</v>
      </c>
      <c r="R1606" s="152">
        <v>8.9363665413000004E-2</v>
      </c>
      <c r="S1606" s="152">
        <v>0.17846553016000002</v>
      </c>
      <c r="T1606" s="152">
        <v>0.28337578364999999</v>
      </c>
      <c r="U1606" s="152">
        <v>1.6867977135999999</v>
      </c>
      <c r="V1606" s="152">
        <v>1.2157389143000001</v>
      </c>
      <c r="W1606" s="152">
        <v>0.77962331015000008</v>
      </c>
      <c r="X1606" s="152">
        <v>0.70847016163999998</v>
      </c>
      <c r="Y1606" s="152">
        <v>0.67562945404000008</v>
      </c>
      <c r="Z1606" s="152">
        <v>2.5095021155000001E-2</v>
      </c>
      <c r="AA1606" s="152">
        <v>2.8685910278E-2</v>
      </c>
      <c r="AB1606" s="175">
        <v>-0.89583048494999995</v>
      </c>
      <c r="AC1606" s="174">
        <v>-3.1668441213999997E-2</v>
      </c>
      <c r="AD1606" s="152">
        <v>-1.9702743470999998E-2</v>
      </c>
      <c r="AE1606" s="152">
        <v>-4.4572674747000003E-2</v>
      </c>
      <c r="AF1606" s="178">
        <v>16.060469999999999</v>
      </c>
      <c r="AG1606" s="177">
        <v>74706.410740000007</v>
      </c>
      <c r="AH1606" s="177">
        <v>-26090.901890000001</v>
      </c>
      <c r="AI1606" s="127">
        <v>0</v>
      </c>
      <c r="AJ1606" s="127">
        <v>0</v>
      </c>
      <c r="AK1606" s="127">
        <v>0</v>
      </c>
    </row>
    <row r="1607" spans="1:37" ht="14.65" customHeight="1" x14ac:dyDescent="0.25">
      <c r="A1607" s="39"/>
      <c r="B1607" s="128">
        <v>36249375000137</v>
      </c>
      <c r="C1607" s="124" t="s">
        <v>9454</v>
      </c>
      <c r="D1607" s="121"/>
      <c r="E1607" s="125" t="s">
        <v>2778</v>
      </c>
      <c r="F1607" s="125" t="s">
        <v>112</v>
      </c>
      <c r="G1607" s="125" t="s">
        <v>4570</v>
      </c>
      <c r="H1607" s="126">
        <v>1</v>
      </c>
      <c r="I1607" s="126">
        <v>1</v>
      </c>
      <c r="J1607" s="126">
        <v>1</v>
      </c>
      <c r="K1607" s="125" t="s">
        <v>212</v>
      </c>
      <c r="L1607" s="125" t="s">
        <v>3251</v>
      </c>
      <c r="M1607" s="152">
        <v>7.7000000000000002E-3</v>
      </c>
      <c r="N1607" s="127" t="s">
        <v>44</v>
      </c>
      <c r="O1607" s="154">
        <v>44011</v>
      </c>
      <c r="P1607" s="152">
        <v>-1.1053781262999999E-3</v>
      </c>
      <c r="Q1607" s="152">
        <v>-6.1634802206000004E-2</v>
      </c>
      <c r="R1607" s="152">
        <v>0.16033622418000001</v>
      </c>
      <c r="S1607" s="152">
        <v>0.32362276041999999</v>
      </c>
      <c r="T1607" s="152">
        <v>0.24929127279999999</v>
      </c>
      <c r="U1607" s="152">
        <v>-0.10468803408999999</v>
      </c>
      <c r="V1607" s="152">
        <v>-1.5108835049999998</v>
      </c>
      <c r="W1607" s="152">
        <v>1.3987995820000001</v>
      </c>
      <c r="X1607" s="152">
        <v>1.2847134636000002</v>
      </c>
      <c r="Y1607" s="152">
        <v>0.59436457261999998</v>
      </c>
      <c r="Z1607" s="152">
        <v>0.18101287935999999</v>
      </c>
      <c r="AA1607" s="152">
        <v>0.18356058835</v>
      </c>
      <c r="AB1607" s="175">
        <v>0.32228949553000003</v>
      </c>
      <c r="AC1607" s="174">
        <v>-0.10335087230999999</v>
      </c>
      <c r="AD1607" s="152">
        <v>-0.16940265653</v>
      </c>
      <c r="AE1607" s="152">
        <v>-0.40718958931999999</v>
      </c>
      <c r="AF1607" s="178">
        <v>12.997453999999999</v>
      </c>
      <c r="AG1607" s="177">
        <v>17868.963220000001</v>
      </c>
      <c r="AH1607" s="177">
        <v>-4064.95289</v>
      </c>
      <c r="AI1607" s="127">
        <v>0</v>
      </c>
      <c r="AJ1607" s="127">
        <v>0</v>
      </c>
      <c r="AK1607" s="127">
        <v>0.99959495399999998</v>
      </c>
    </row>
    <row r="1608" spans="1:37" ht="14.65" customHeight="1" x14ac:dyDescent="0.25">
      <c r="A1608" s="39"/>
      <c r="B1608" s="128">
        <v>37306536000140</v>
      </c>
      <c r="C1608" s="124" t="s">
        <v>9455</v>
      </c>
      <c r="D1608" s="121"/>
      <c r="E1608" s="125" t="s">
        <v>2778</v>
      </c>
      <c r="F1608" s="125" t="s">
        <v>112</v>
      </c>
      <c r="G1608" s="125" t="s">
        <v>113</v>
      </c>
      <c r="H1608" s="126">
        <v>1</v>
      </c>
      <c r="I1608" s="126">
        <v>0</v>
      </c>
      <c r="J1608" s="126">
        <v>1</v>
      </c>
      <c r="K1608" s="125" t="s">
        <v>212</v>
      </c>
      <c r="L1608" s="125" t="s">
        <v>219</v>
      </c>
      <c r="M1608" s="152">
        <v>7.7000000000000002E-3</v>
      </c>
      <c r="N1608" s="127" t="s">
        <v>44</v>
      </c>
      <c r="O1608" s="154">
        <v>44011</v>
      </c>
      <c r="P1608" s="152">
        <v>-6.7122942818999996E-3</v>
      </c>
      <c r="Q1608" s="152">
        <v>-4.2003756772000002E-2</v>
      </c>
      <c r="R1608" s="152">
        <v>0.14718769327</v>
      </c>
      <c r="S1608" s="152">
        <v>0.45923043473000003</v>
      </c>
      <c r="T1608" s="152">
        <v>0.59268769597000004</v>
      </c>
      <c r="U1608" s="152">
        <v>-0.63570725335</v>
      </c>
      <c r="V1608" s="152">
        <v>-1.0296582609</v>
      </c>
      <c r="W1608" s="152">
        <v>1.2840896366000001</v>
      </c>
      <c r="X1608" s="152">
        <v>1.8230470614999998</v>
      </c>
      <c r="Y1608" s="152">
        <v>1.4130962754999998</v>
      </c>
      <c r="Z1608" s="152">
        <v>0.18723234831999999</v>
      </c>
      <c r="AA1608" s="152">
        <v>0.1758871612</v>
      </c>
      <c r="AB1608" s="175">
        <v>0.25309413233</v>
      </c>
      <c r="AC1608" s="174">
        <v>0.55648684225</v>
      </c>
      <c r="AD1608" s="152">
        <v>-0.18296082429999999</v>
      </c>
      <c r="AE1608" s="152">
        <v>-0.20822729209999999</v>
      </c>
      <c r="AF1608" s="178">
        <v>22.510328000000001</v>
      </c>
      <c r="AG1608" s="177">
        <v>512107.18748999998</v>
      </c>
      <c r="AH1608" s="177">
        <v>-42475.806210000002</v>
      </c>
      <c r="AI1608" s="127">
        <v>0</v>
      </c>
      <c r="AJ1608" s="127">
        <v>0</v>
      </c>
      <c r="AK1608" s="127">
        <v>0</v>
      </c>
    </row>
    <row r="1609" spans="1:37" ht="14.65" customHeight="1" x14ac:dyDescent="0.25">
      <c r="A1609" s="39"/>
      <c r="B1609" s="128">
        <v>36249300000156</v>
      </c>
      <c r="C1609" s="124" t="s">
        <v>9456</v>
      </c>
      <c r="D1609" s="121"/>
      <c r="E1609" s="125" t="s">
        <v>2778</v>
      </c>
      <c r="F1609" s="125" t="s">
        <v>112</v>
      </c>
      <c r="G1609" s="125" t="s">
        <v>4570</v>
      </c>
      <c r="H1609" s="126">
        <v>1</v>
      </c>
      <c r="I1609" s="126">
        <v>1</v>
      </c>
      <c r="J1609" s="126">
        <v>1</v>
      </c>
      <c r="K1609" s="125" t="s">
        <v>212</v>
      </c>
      <c r="L1609" s="125" t="s">
        <v>3251</v>
      </c>
      <c r="M1609" s="152">
        <v>7.7000000000000002E-3</v>
      </c>
      <c r="N1609" s="127" t="s">
        <v>44</v>
      </c>
      <c r="O1609" s="154">
        <v>44011</v>
      </c>
      <c r="P1609" s="152">
        <v>2.7289403115000003E-2</v>
      </c>
      <c r="Q1609" s="152">
        <v>6.3389147212000008E-2</v>
      </c>
      <c r="R1609" s="152">
        <v>0.23849974347</v>
      </c>
      <c r="S1609" s="152">
        <v>0.43883829110999995</v>
      </c>
      <c r="T1609" s="152">
        <v>0.78213115251000009</v>
      </c>
      <c r="U1609" s="152">
        <v>2.5845218893999999</v>
      </c>
      <c r="V1609" s="152">
        <v>1.5538886066000002</v>
      </c>
      <c r="W1609" s="152">
        <v>2.0807109760000002</v>
      </c>
      <c r="X1609" s="152">
        <v>1.7420945925</v>
      </c>
      <c r="Y1609" s="152">
        <v>1.8647706475000001</v>
      </c>
      <c r="Z1609" s="152">
        <v>0.20226946964</v>
      </c>
      <c r="AA1609" s="152">
        <v>0.21548396534999997</v>
      </c>
      <c r="AB1609" s="175">
        <v>0.66528188659999998</v>
      </c>
      <c r="AC1609" s="174">
        <v>0.27597070310999999</v>
      </c>
      <c r="AD1609" s="152">
        <v>-0.12940940479999999</v>
      </c>
      <c r="AE1609" s="152">
        <v>-0.39088352254999997</v>
      </c>
      <c r="AF1609" s="178">
        <v>18.271583</v>
      </c>
      <c r="AG1609" s="177">
        <v>31349.303189999999</v>
      </c>
      <c r="AH1609" s="177">
        <v>-479.62338</v>
      </c>
      <c r="AI1609" s="127">
        <v>0</v>
      </c>
      <c r="AJ1609" s="127">
        <v>0</v>
      </c>
      <c r="AK1609" s="127">
        <v>0.99653378467999998</v>
      </c>
    </row>
    <row r="1610" spans="1:37" ht="14.65" customHeight="1" x14ac:dyDescent="0.25">
      <c r="A1610" s="39"/>
      <c r="B1610" s="128">
        <v>36249328000193</v>
      </c>
      <c r="C1610" s="124" t="s">
        <v>9457</v>
      </c>
      <c r="D1610" s="121"/>
      <c r="E1610" s="125" t="s">
        <v>2778</v>
      </c>
      <c r="F1610" s="125" t="s">
        <v>112</v>
      </c>
      <c r="G1610" s="125" t="s">
        <v>4570</v>
      </c>
      <c r="H1610" s="126">
        <v>1</v>
      </c>
      <c r="I1610" s="126">
        <v>1</v>
      </c>
      <c r="J1610" s="126">
        <v>1</v>
      </c>
      <c r="K1610" s="125" t="s">
        <v>212</v>
      </c>
      <c r="L1610" s="125" t="s">
        <v>220</v>
      </c>
      <c r="M1610" s="152">
        <v>7.7000000000000002E-3</v>
      </c>
      <c r="N1610" s="127" t="s">
        <v>44</v>
      </c>
      <c r="O1610" s="154">
        <v>44011</v>
      </c>
      <c r="P1610" s="152">
        <v>5.3541852685E-4</v>
      </c>
      <c r="Q1610" s="152">
        <v>-0.10724425909</v>
      </c>
      <c r="R1610" s="152">
        <v>0.19894615781</v>
      </c>
      <c r="S1610" s="152">
        <v>0.47733186048999998</v>
      </c>
      <c r="T1610" s="152">
        <v>0.49920983481000003</v>
      </c>
      <c r="U1610" s="152">
        <v>5.0708360927999997E-2</v>
      </c>
      <c r="V1610" s="152">
        <v>-2.6289300245999998</v>
      </c>
      <c r="W1610" s="152">
        <v>1.7356389912000001</v>
      </c>
      <c r="X1610" s="152">
        <v>1.8949058682</v>
      </c>
      <c r="Y1610" s="152">
        <v>1.190224739</v>
      </c>
      <c r="Z1610" s="152">
        <v>0.18940372627999999</v>
      </c>
      <c r="AA1610" s="152">
        <v>0.18870430400999999</v>
      </c>
      <c r="AB1610" s="175">
        <v>0.50399645939000004</v>
      </c>
      <c r="AC1610" s="174">
        <v>0.26060762079999999</v>
      </c>
      <c r="AD1610" s="152">
        <v>-0.19828273355000001</v>
      </c>
      <c r="AE1610" s="152">
        <v>-0.32071760537999999</v>
      </c>
      <c r="AF1610" s="178">
        <v>17.889043999999998</v>
      </c>
      <c r="AG1610" s="177">
        <v>58960.180899999999</v>
      </c>
      <c r="AH1610" s="177">
        <v>-26.373889991999999</v>
      </c>
      <c r="AI1610" s="127">
        <v>0</v>
      </c>
      <c r="AJ1610" s="127">
        <v>0</v>
      </c>
      <c r="AK1610" s="127">
        <v>0.9964454252199999</v>
      </c>
    </row>
    <row r="1611" spans="1:37" ht="14.65" customHeight="1" x14ac:dyDescent="0.25">
      <c r="A1611" s="39"/>
      <c r="B1611" s="128">
        <v>36348176000186</v>
      </c>
      <c r="C1611" s="124" t="s">
        <v>9458</v>
      </c>
      <c r="D1611" s="121"/>
      <c r="E1611" s="125" t="s">
        <v>2778</v>
      </c>
      <c r="F1611" s="125" t="s">
        <v>112</v>
      </c>
      <c r="G1611" s="125" t="s">
        <v>6915</v>
      </c>
      <c r="H1611" s="126">
        <v>1</v>
      </c>
      <c r="I1611" s="126">
        <v>1</v>
      </c>
      <c r="J1611" s="126">
        <v>1</v>
      </c>
      <c r="K1611" s="125" t="s">
        <v>212</v>
      </c>
      <c r="L1611" s="125" t="s">
        <v>219</v>
      </c>
      <c r="M1611" s="152">
        <v>7.7000000000000002E-3</v>
      </c>
      <c r="N1611" s="127" t="s">
        <v>44</v>
      </c>
      <c r="O1611" s="154">
        <v>43927</v>
      </c>
      <c r="P1611" s="152">
        <v>3.6838671408999997E-2</v>
      </c>
      <c r="Q1611" s="152">
        <v>0.12257872493000001</v>
      </c>
      <c r="R1611" s="152">
        <v>7.1264626088999999E-2</v>
      </c>
      <c r="S1611" s="152">
        <v>0.28861136314000002</v>
      </c>
      <c r="T1611" s="152">
        <v>0.24715695758</v>
      </c>
      <c r="U1611" s="152">
        <v>3.4889129759999999</v>
      </c>
      <c r="V1611" s="152">
        <v>3.0048311496000002</v>
      </c>
      <c r="W1611" s="152">
        <v>0.62172431525999994</v>
      </c>
      <c r="X1611" s="152">
        <v>1.1457256699</v>
      </c>
      <c r="Y1611" s="152">
        <v>0.58927590129000007</v>
      </c>
      <c r="Z1611" s="152">
        <v>0.14789379624000001</v>
      </c>
      <c r="AA1611" s="152">
        <v>0.19531718629</v>
      </c>
      <c r="AB1611" s="175">
        <v>-0.19268342702999999</v>
      </c>
      <c r="AC1611" s="174">
        <v>0.25019483097</v>
      </c>
      <c r="AD1611" s="152">
        <v>-0.13732465954</v>
      </c>
      <c r="AE1611" s="152">
        <v>-0.26738797097</v>
      </c>
      <c r="AF1611" s="178">
        <v>17.983270000000001</v>
      </c>
      <c r="AG1611" s="177">
        <v>137465.83958</v>
      </c>
      <c r="AH1611" s="177">
        <v>-26369.4781</v>
      </c>
      <c r="AI1611" s="127">
        <v>0</v>
      </c>
      <c r="AJ1611" s="127">
        <v>0</v>
      </c>
      <c r="AK1611" s="127">
        <v>0</v>
      </c>
    </row>
    <row r="1612" spans="1:37" ht="14.65" customHeight="1" x14ac:dyDescent="0.25">
      <c r="A1612" s="39"/>
      <c r="B1612" s="128">
        <v>36249291000101</v>
      </c>
      <c r="C1612" s="124" t="s">
        <v>9459</v>
      </c>
      <c r="D1612" s="121"/>
      <c r="E1612" s="125" t="s">
        <v>2778</v>
      </c>
      <c r="F1612" s="125" t="s">
        <v>112</v>
      </c>
      <c r="G1612" s="125" t="s">
        <v>4570</v>
      </c>
      <c r="H1612" s="126">
        <v>1</v>
      </c>
      <c r="I1612" s="126">
        <v>1</v>
      </c>
      <c r="J1612" s="126">
        <v>1</v>
      </c>
      <c r="K1612" s="125" t="s">
        <v>212</v>
      </c>
      <c r="L1612" s="125" t="s">
        <v>3251</v>
      </c>
      <c r="M1612" s="152">
        <v>7.7000000000000002E-3</v>
      </c>
      <c r="N1612" s="127" t="s">
        <v>44</v>
      </c>
      <c r="O1612" s="154">
        <v>44012</v>
      </c>
      <c r="P1612" s="152">
        <v>2.8015597463000003E-2</v>
      </c>
      <c r="Q1612" s="152">
        <v>-2.4448091393000002E-2</v>
      </c>
      <c r="R1612" s="152">
        <v>0.17763353934000001</v>
      </c>
      <c r="S1612" s="152">
        <v>0.41047668520999997</v>
      </c>
      <c r="T1612" s="152">
        <v>0.46089407963000001</v>
      </c>
      <c r="U1612" s="152">
        <v>2.6532982266</v>
      </c>
      <c r="V1612" s="152">
        <v>-0.59930780488000002</v>
      </c>
      <c r="W1612" s="152">
        <v>1.5497042035000002</v>
      </c>
      <c r="X1612" s="152">
        <v>1.6295050549000001</v>
      </c>
      <c r="Y1612" s="152">
        <v>1.0988716515000001</v>
      </c>
      <c r="Z1612" s="152">
        <v>0.20982615758000001</v>
      </c>
      <c r="AA1612" s="152">
        <v>0.19041646738000001</v>
      </c>
      <c r="AB1612" s="175">
        <v>0.38280107913</v>
      </c>
      <c r="AC1612" s="174">
        <v>7.2770369515999999E-3</v>
      </c>
      <c r="AD1612" s="152">
        <v>-0.14948934191999999</v>
      </c>
      <c r="AE1612" s="152">
        <v>-0.35469461509</v>
      </c>
      <c r="AF1612" s="178">
        <v>14.263004</v>
      </c>
      <c r="AG1612" s="177">
        <v>11511.34813</v>
      </c>
      <c r="AH1612" s="177">
        <v>-1704.2674199999999</v>
      </c>
      <c r="AI1612" s="127">
        <v>0</v>
      </c>
      <c r="AJ1612" s="127">
        <v>0</v>
      </c>
      <c r="AK1612" s="127">
        <v>0.99564121834000008</v>
      </c>
    </row>
    <row r="1613" spans="1:37" ht="14.65" customHeight="1" x14ac:dyDescent="0.25">
      <c r="A1613" s="39"/>
      <c r="B1613" s="128">
        <v>49920157000124</v>
      </c>
      <c r="C1613" s="124" t="s">
        <v>9460</v>
      </c>
      <c r="D1613" s="121"/>
      <c r="E1613" s="125" t="s">
        <v>2778</v>
      </c>
      <c r="F1613" s="125" t="s">
        <v>112</v>
      </c>
      <c r="G1613" s="125" t="s">
        <v>4789</v>
      </c>
      <c r="H1613" s="126">
        <v>1</v>
      </c>
      <c r="I1613" s="126">
        <v>1</v>
      </c>
      <c r="J1613" s="126">
        <v>1</v>
      </c>
      <c r="K1613" s="125" t="s">
        <v>211</v>
      </c>
      <c r="L1613" s="125" t="s">
        <v>7564</v>
      </c>
      <c r="M1613" s="152">
        <v>7.7000000000000002E-3</v>
      </c>
      <c r="N1613" s="127" t="s">
        <v>44</v>
      </c>
      <c r="O1613" s="154">
        <v>45016</v>
      </c>
      <c r="P1613" s="152">
        <v>0.12884856375000001</v>
      </c>
      <c r="Q1613" s="152">
        <v>-8.3557077993999987E-2</v>
      </c>
      <c r="R1613" s="152">
        <v>0.57806497493999998</v>
      </c>
      <c r="S1613" s="152">
        <v>2.8721421482</v>
      </c>
      <c r="T1613" s="152" t="s">
        <v>44</v>
      </c>
      <c r="U1613" s="152">
        <v>12.202976080000001</v>
      </c>
      <c r="V1613" s="152">
        <v>-2.0482747789999998</v>
      </c>
      <c r="W1613" s="152">
        <v>5.0431338863000006</v>
      </c>
      <c r="X1613" s="152">
        <v>11.401792884999999</v>
      </c>
      <c r="Y1613" s="152" t="s">
        <v>44</v>
      </c>
      <c r="Z1613" s="152">
        <v>0.52359468146999999</v>
      </c>
      <c r="AA1613" s="152">
        <v>0.50004271240999998</v>
      </c>
      <c r="AB1613" s="175">
        <v>1.1947579850000001</v>
      </c>
      <c r="AC1613" s="174">
        <v>1.9208044459</v>
      </c>
      <c r="AD1613" s="152">
        <v>-0.29704976944</v>
      </c>
      <c r="AE1613" s="152">
        <v>-0.29704976944</v>
      </c>
      <c r="AF1613" s="178">
        <v>3.9365320000000001</v>
      </c>
      <c r="AG1613" s="177">
        <v>610609.29251000006</v>
      </c>
      <c r="AH1613" s="177">
        <v>194051.64209000001</v>
      </c>
      <c r="AI1613" s="127">
        <v>0</v>
      </c>
      <c r="AJ1613" s="127">
        <v>0</v>
      </c>
      <c r="AK1613" s="127">
        <v>0</v>
      </c>
    </row>
    <row r="1614" spans="1:37" ht="14.65" customHeight="1" x14ac:dyDescent="0.25">
      <c r="A1614" s="39"/>
      <c r="B1614" s="128">
        <v>40978416000101</v>
      </c>
      <c r="C1614" s="124" t="s">
        <v>9461</v>
      </c>
      <c r="D1614" s="121"/>
      <c r="E1614" s="125" t="s">
        <v>2778</v>
      </c>
      <c r="F1614" s="125" t="s">
        <v>112</v>
      </c>
      <c r="G1614" s="125" t="s">
        <v>4570</v>
      </c>
      <c r="H1614" s="126">
        <v>1</v>
      </c>
      <c r="I1614" s="126">
        <v>1</v>
      </c>
      <c r="J1614" s="126">
        <v>1</v>
      </c>
      <c r="K1614" s="125" t="s">
        <v>212</v>
      </c>
      <c r="L1614" s="125" t="s">
        <v>3251</v>
      </c>
      <c r="M1614" s="152">
        <v>7.7000000000000002E-3</v>
      </c>
      <c r="N1614" s="127" t="s">
        <v>44</v>
      </c>
      <c r="O1614" s="154">
        <v>44347</v>
      </c>
      <c r="P1614" s="152">
        <v>4.3163772522999994E-2</v>
      </c>
      <c r="Q1614" s="152">
        <v>-0.17764767504000001</v>
      </c>
      <c r="R1614" s="152">
        <v>0.19294491020999999</v>
      </c>
      <c r="S1614" s="152">
        <v>0.71238910919999998</v>
      </c>
      <c r="T1614" s="152">
        <v>0.19501997456</v>
      </c>
      <c r="U1614" s="152">
        <v>4.0879499799000003</v>
      </c>
      <c r="V1614" s="152">
        <v>-4.3547627690000006</v>
      </c>
      <c r="W1614" s="152">
        <v>1.6832831204999998</v>
      </c>
      <c r="X1614" s="152">
        <v>2.8280331047999998</v>
      </c>
      <c r="Y1614" s="152">
        <v>0.46497000288000001</v>
      </c>
      <c r="Z1614" s="152">
        <v>0.40449888295999997</v>
      </c>
      <c r="AA1614" s="152">
        <v>0.36536906527000002</v>
      </c>
      <c r="AB1614" s="175">
        <v>0.40053377027999998</v>
      </c>
      <c r="AC1614" s="174">
        <v>-0.20497912374999999</v>
      </c>
      <c r="AD1614" s="152">
        <v>-0.38768121698000002</v>
      </c>
      <c r="AE1614" s="152">
        <v>-0.63848833712999997</v>
      </c>
      <c r="AF1614" s="178">
        <v>8.6288640000000001</v>
      </c>
      <c r="AG1614" s="177">
        <v>38001.31768</v>
      </c>
      <c r="AH1614" s="177">
        <v>12031.091420000001</v>
      </c>
      <c r="AI1614" s="127">
        <v>0</v>
      </c>
      <c r="AJ1614" s="127">
        <v>0</v>
      </c>
      <c r="AK1614" s="127">
        <v>0.98589757398</v>
      </c>
    </row>
    <row r="1615" spans="1:37" ht="14.65" customHeight="1" x14ac:dyDescent="0.25">
      <c r="A1615" s="39"/>
      <c r="B1615" s="128">
        <v>37306612000117</v>
      </c>
      <c r="C1615" s="124" t="s">
        <v>9462</v>
      </c>
      <c r="D1615" s="121"/>
      <c r="E1615" s="125" t="s">
        <v>2778</v>
      </c>
      <c r="F1615" s="125" t="s">
        <v>363</v>
      </c>
      <c r="G1615" s="125" t="s">
        <v>363</v>
      </c>
      <c r="H1615" s="126">
        <v>1</v>
      </c>
      <c r="I1615" s="126">
        <v>1</v>
      </c>
      <c r="J1615" s="126">
        <v>1</v>
      </c>
      <c r="K1615" s="125" t="s">
        <v>211</v>
      </c>
      <c r="L1615" s="125" t="s">
        <v>212</v>
      </c>
      <c r="M1615" s="152">
        <v>4.6999999999999993E-3</v>
      </c>
      <c r="N1615" s="127" t="s">
        <v>44</v>
      </c>
      <c r="O1615" s="154">
        <v>44008</v>
      </c>
      <c r="P1615" s="152">
        <v>-3.808901628E-3</v>
      </c>
      <c r="Q1615" s="152">
        <v>-6.7856449877E-2</v>
      </c>
      <c r="R1615" s="152">
        <v>0.15536692748</v>
      </c>
      <c r="S1615" s="152">
        <v>0.27731079735000003</v>
      </c>
      <c r="T1615" s="152">
        <v>0.33930180898000001</v>
      </c>
      <c r="U1615" s="152">
        <v>-0.36073305050000004</v>
      </c>
      <c r="V1615" s="152">
        <v>-1.6633977422000001</v>
      </c>
      <c r="W1615" s="152">
        <v>1.3554466206999998</v>
      </c>
      <c r="X1615" s="152">
        <v>1.1008648293999999</v>
      </c>
      <c r="Y1615" s="152">
        <v>0.80896925278999998</v>
      </c>
      <c r="Z1615" s="152">
        <v>0.12975658075999999</v>
      </c>
      <c r="AA1615" s="152">
        <v>0.14840368058</v>
      </c>
      <c r="AB1615" s="175">
        <v>0.34975640108</v>
      </c>
      <c r="AC1615" s="174">
        <v>-0.25564153312999999</v>
      </c>
      <c r="AD1615" s="152">
        <v>-8.0754035818999995E-2</v>
      </c>
      <c r="AE1615" s="152">
        <v>-0.20051464189000001</v>
      </c>
      <c r="AF1615" s="178">
        <v>12.168544000000001</v>
      </c>
      <c r="AG1615" s="177">
        <v>275718.08637999999</v>
      </c>
      <c r="AH1615" s="177">
        <v>13046.14292</v>
      </c>
      <c r="AI1615" s="127">
        <v>0</v>
      </c>
      <c r="AJ1615" s="127">
        <v>0</v>
      </c>
      <c r="AK1615" s="127">
        <v>0</v>
      </c>
    </row>
    <row r="1616" spans="1:37" ht="14.65" customHeight="1" x14ac:dyDescent="0.25">
      <c r="A1616" s="39"/>
      <c r="B1616" s="128">
        <v>40526664000103</v>
      </c>
      <c r="C1616" s="124" t="s">
        <v>9463</v>
      </c>
      <c r="D1616" s="121"/>
      <c r="E1616" s="125" t="s">
        <v>2778</v>
      </c>
      <c r="F1616" s="125" t="s">
        <v>112</v>
      </c>
      <c r="G1616" s="125" t="s">
        <v>4570</v>
      </c>
      <c r="H1616" s="126">
        <v>1</v>
      </c>
      <c r="I1616" s="126">
        <v>1</v>
      </c>
      <c r="J1616" s="126">
        <v>1</v>
      </c>
      <c r="K1616" s="125" t="s">
        <v>212</v>
      </c>
      <c r="L1616" s="125" t="s">
        <v>3251</v>
      </c>
      <c r="M1616" s="152">
        <v>7.7000000000000002E-3</v>
      </c>
      <c r="N1616" s="127" t="s">
        <v>44</v>
      </c>
      <c r="O1616" s="154">
        <v>44315</v>
      </c>
      <c r="P1616" s="152">
        <v>-9.0581909725000007E-2</v>
      </c>
      <c r="Q1616" s="152">
        <v>3.6697312553000002E-3</v>
      </c>
      <c r="R1616" s="152">
        <v>0.27545130693000003</v>
      </c>
      <c r="S1616" s="152">
        <v>0.33966239340000004</v>
      </c>
      <c r="T1616" s="152">
        <v>0.30164446927999999</v>
      </c>
      <c r="U1616" s="152">
        <v>-8.5788218775999994</v>
      </c>
      <c r="V1616" s="152">
        <v>8.9957884555999998E-2</v>
      </c>
      <c r="W1616" s="152">
        <v>2.4030824910999997</v>
      </c>
      <c r="X1616" s="152">
        <v>1.3483873919000002</v>
      </c>
      <c r="Y1616" s="152">
        <v>0.71918597092000003</v>
      </c>
      <c r="Z1616" s="152">
        <v>0.37978040640000005</v>
      </c>
      <c r="AA1616" s="152">
        <v>0.46926865237000004</v>
      </c>
      <c r="AB1616" s="175">
        <v>0.60395924074999996</v>
      </c>
      <c r="AC1616" s="174">
        <v>-0.33954804526999999</v>
      </c>
      <c r="AD1616" s="152">
        <v>-0.22956943455000001</v>
      </c>
      <c r="AE1616" s="152">
        <v>-0.75059259999999994</v>
      </c>
      <c r="AF1616" s="178">
        <v>4.828087</v>
      </c>
      <c r="AG1616" s="177">
        <v>30860.380720000001</v>
      </c>
      <c r="AH1616" s="177">
        <v>21710.149799999999</v>
      </c>
      <c r="AI1616" s="127">
        <v>0</v>
      </c>
      <c r="AJ1616" s="127">
        <v>0</v>
      </c>
      <c r="AK1616" s="127">
        <v>0.98970664896000005</v>
      </c>
    </row>
    <row r="1617" spans="1:37" ht="14.65" customHeight="1" x14ac:dyDescent="0.25">
      <c r="A1617" s="39"/>
      <c r="B1617" s="128">
        <v>35412094000190</v>
      </c>
      <c r="C1617" s="124" t="s">
        <v>9464</v>
      </c>
      <c r="D1617" s="121"/>
      <c r="E1617" s="125" t="s">
        <v>2778</v>
      </c>
      <c r="F1617" s="125" t="s">
        <v>160</v>
      </c>
      <c r="G1617" s="125" t="s">
        <v>3301</v>
      </c>
      <c r="H1617" s="126">
        <v>1</v>
      </c>
      <c r="I1617" s="126">
        <v>1</v>
      </c>
      <c r="J1617" s="126">
        <v>1</v>
      </c>
      <c r="K1617" s="125" t="s">
        <v>212</v>
      </c>
      <c r="L1617" s="125" t="s">
        <v>3251</v>
      </c>
      <c r="M1617" s="152">
        <v>4.6999999999999993E-3</v>
      </c>
      <c r="N1617" s="127" t="s">
        <v>44</v>
      </c>
      <c r="O1617" s="154">
        <v>44008</v>
      </c>
      <c r="P1617" s="152">
        <v>-9.5892976115E-3</v>
      </c>
      <c r="Q1617" s="152">
        <v>-7.9733123527999994E-2</v>
      </c>
      <c r="R1617" s="152">
        <v>0.16850425491999999</v>
      </c>
      <c r="S1617" s="152">
        <v>0.30537073771000001</v>
      </c>
      <c r="T1617" s="152">
        <v>0.32699954933999997</v>
      </c>
      <c r="U1617" s="152">
        <v>-0.90818217887000008</v>
      </c>
      <c r="V1617" s="152">
        <v>-1.9545363467999999</v>
      </c>
      <c r="W1617" s="152">
        <v>1.4700588252</v>
      </c>
      <c r="X1617" s="152">
        <v>1.212256819</v>
      </c>
      <c r="Y1617" s="152">
        <v>0.77963799218000007</v>
      </c>
      <c r="Z1617" s="152">
        <v>0.13459166151999999</v>
      </c>
      <c r="AA1617" s="152">
        <v>0.14962033996000002</v>
      </c>
      <c r="AB1617" s="175">
        <v>0.43161903693999998</v>
      </c>
      <c r="AC1617" s="174">
        <v>-0.21546454348999999</v>
      </c>
      <c r="AD1617" s="152">
        <v>-9.9944792837000002E-2</v>
      </c>
      <c r="AE1617" s="152">
        <v>-0.24995465928000002</v>
      </c>
      <c r="AF1617" s="178">
        <v>12.508595</v>
      </c>
      <c r="AG1617" s="177">
        <v>11393.079589999999</v>
      </c>
      <c r="AH1617" s="177">
        <v>367.29837000999999</v>
      </c>
      <c r="AI1617" s="127">
        <v>0</v>
      </c>
      <c r="AJ1617" s="127">
        <v>0</v>
      </c>
      <c r="AK1617" s="127">
        <v>0.99012750616999989</v>
      </c>
    </row>
    <row r="1618" spans="1:37" ht="14.65" customHeight="1" x14ac:dyDescent="0.25">
      <c r="A1618" s="39"/>
      <c r="B1618" s="128">
        <v>39490897000114</v>
      </c>
      <c r="C1618" s="124" t="s">
        <v>9465</v>
      </c>
      <c r="D1618" s="121"/>
      <c r="E1618" s="125" t="s">
        <v>2778</v>
      </c>
      <c r="F1618" s="125" t="s">
        <v>112</v>
      </c>
      <c r="G1618" s="125" t="s">
        <v>4570</v>
      </c>
      <c r="H1618" s="126">
        <v>1</v>
      </c>
      <c r="I1618" s="126">
        <v>1</v>
      </c>
      <c r="J1618" s="126">
        <v>1</v>
      </c>
      <c r="K1618" s="125" t="s">
        <v>212</v>
      </c>
      <c r="L1618" s="125" t="s">
        <v>220</v>
      </c>
      <c r="M1618" s="152">
        <v>7.7000000000000002E-3</v>
      </c>
      <c r="N1618" s="127" t="s">
        <v>44</v>
      </c>
      <c r="O1618" s="154">
        <v>44174</v>
      </c>
      <c r="P1618" s="152">
        <v>3.7116030623999999E-2</v>
      </c>
      <c r="Q1618" s="152">
        <v>-2.6319430973000001E-2</v>
      </c>
      <c r="R1618" s="152">
        <v>0.15744747391</v>
      </c>
      <c r="S1618" s="152">
        <v>0.32431760588000003</v>
      </c>
      <c r="T1618" s="152">
        <v>0.35400702752000002</v>
      </c>
      <c r="U1618" s="152">
        <v>3.5151810829999999</v>
      </c>
      <c r="V1618" s="152">
        <v>-0.64518085066999997</v>
      </c>
      <c r="W1618" s="152">
        <v>1.3735976498</v>
      </c>
      <c r="X1618" s="152">
        <v>1.2874718522000002</v>
      </c>
      <c r="Y1618" s="152">
        <v>0.84402968967999992</v>
      </c>
      <c r="Z1618" s="152">
        <v>0.17622861668999998</v>
      </c>
      <c r="AA1618" s="152">
        <v>0.18874590967999999</v>
      </c>
      <c r="AB1618" s="175">
        <v>0.31118669345</v>
      </c>
      <c r="AC1618" s="174">
        <v>1.7870706449999999E-2</v>
      </c>
      <c r="AD1618" s="152">
        <v>-0.16444379001000001</v>
      </c>
      <c r="AE1618" s="152">
        <v>-0.37827879539999998</v>
      </c>
      <c r="AF1618" s="178">
        <v>14.389512</v>
      </c>
      <c r="AG1618" s="177">
        <v>10846.960709999999</v>
      </c>
      <c r="AH1618" s="177">
        <v>-1156.0683100000001</v>
      </c>
      <c r="AI1618" s="127">
        <v>0</v>
      </c>
      <c r="AJ1618" s="127">
        <v>0</v>
      </c>
      <c r="AK1618" s="127">
        <v>0.99506309782000002</v>
      </c>
    </row>
    <row r="1619" spans="1:37" ht="14.65" customHeight="1" x14ac:dyDescent="0.25">
      <c r="A1619" s="39"/>
      <c r="B1619" s="128">
        <v>10239877000193</v>
      </c>
      <c r="C1619" s="124" t="s">
        <v>9466</v>
      </c>
      <c r="D1619" s="121" t="s">
        <v>3266</v>
      </c>
      <c r="E1619" s="125" t="s">
        <v>2778</v>
      </c>
      <c r="F1619" s="125" t="s">
        <v>112</v>
      </c>
      <c r="G1619" s="125" t="s">
        <v>6915</v>
      </c>
      <c r="H1619" s="126">
        <v>1</v>
      </c>
      <c r="I1619" s="126">
        <v>1</v>
      </c>
      <c r="J1619" s="126">
        <v>1</v>
      </c>
      <c r="K1619" s="125" t="s">
        <v>212</v>
      </c>
      <c r="L1619" s="125" t="s">
        <v>219</v>
      </c>
      <c r="M1619" s="152">
        <v>6.7000000000000002E-3</v>
      </c>
      <c r="N1619" s="127" t="s">
        <v>44</v>
      </c>
      <c r="O1619" s="154">
        <v>39833</v>
      </c>
      <c r="P1619" s="152">
        <v>3.6833514548999996E-2</v>
      </c>
      <c r="Q1619" s="152">
        <v>0.12232811140000001</v>
      </c>
      <c r="R1619" s="152">
        <v>7.0604551328999995E-2</v>
      </c>
      <c r="S1619" s="152">
        <v>0.28711413187000001</v>
      </c>
      <c r="T1619" s="152">
        <v>0.24480527412</v>
      </c>
      <c r="U1619" s="152">
        <v>3.4884245806000003</v>
      </c>
      <c r="V1619" s="152">
        <v>2.9986877399000003</v>
      </c>
      <c r="W1619" s="152">
        <v>0.61596571453000004</v>
      </c>
      <c r="X1619" s="152">
        <v>1.1397819805</v>
      </c>
      <c r="Y1619" s="152">
        <v>0.58366897683999996</v>
      </c>
      <c r="Z1619" s="152">
        <v>0.14793863996000001</v>
      </c>
      <c r="AA1619" s="152">
        <v>0.20855081823999999</v>
      </c>
      <c r="AB1619" s="175">
        <v>-0.19664647956</v>
      </c>
      <c r="AC1619" s="174">
        <v>0.21022291514999999</v>
      </c>
      <c r="AD1619" s="152">
        <v>-0.13752616229</v>
      </c>
      <c r="AE1619" s="152">
        <v>-0.46889705166000001</v>
      </c>
      <c r="AF1619" s="178">
        <v>61.714447999999997</v>
      </c>
      <c r="AG1619" s="177">
        <v>31394.240140000002</v>
      </c>
      <c r="AH1619" s="177">
        <v>-2500.3327300000001</v>
      </c>
      <c r="AI1619" s="127">
        <v>0</v>
      </c>
      <c r="AJ1619" s="127">
        <v>0</v>
      </c>
      <c r="AK1619" s="127">
        <v>0</v>
      </c>
    </row>
    <row r="1620" spans="1:37" ht="14.65" customHeight="1" x14ac:dyDescent="0.25">
      <c r="A1620" s="39"/>
      <c r="B1620" s="128">
        <v>36347678000192</v>
      </c>
      <c r="C1620" s="124" t="s">
        <v>9467</v>
      </c>
      <c r="D1620" s="121"/>
      <c r="E1620" s="125" t="s">
        <v>2778</v>
      </c>
      <c r="F1620" s="125" t="s">
        <v>112</v>
      </c>
      <c r="G1620" s="125" t="s">
        <v>7739</v>
      </c>
      <c r="H1620" s="126">
        <v>1</v>
      </c>
      <c r="I1620" s="126">
        <v>1</v>
      </c>
      <c r="J1620" s="126">
        <v>1</v>
      </c>
      <c r="K1620" s="125" t="s">
        <v>212</v>
      </c>
      <c r="L1620" s="125" t="s">
        <v>219</v>
      </c>
      <c r="M1620" s="152">
        <v>7.7000000000000002E-3</v>
      </c>
      <c r="N1620" s="127" t="s">
        <v>44</v>
      </c>
      <c r="O1620" s="154">
        <v>43938</v>
      </c>
      <c r="P1620" s="152">
        <v>0.13173604832999999</v>
      </c>
      <c r="Q1620" s="152">
        <v>0.32957573734999995</v>
      </c>
      <c r="R1620" s="152">
        <v>0.33271069429</v>
      </c>
      <c r="S1620" s="152">
        <v>0.71297018386</v>
      </c>
      <c r="T1620" s="152">
        <v>0.93744052274</v>
      </c>
      <c r="U1620" s="152">
        <v>12.476443663</v>
      </c>
      <c r="V1620" s="152">
        <v>8.0790483199000001</v>
      </c>
      <c r="W1620" s="152">
        <v>2.9026228008999997</v>
      </c>
      <c r="X1620" s="152">
        <v>2.8303398473999999</v>
      </c>
      <c r="Y1620" s="152">
        <v>2.2350619394</v>
      </c>
      <c r="Z1620" s="152">
        <v>0.19124498286000002</v>
      </c>
      <c r="AA1620" s="152">
        <v>0.27141307946000004</v>
      </c>
      <c r="AB1620" s="175">
        <v>1.141517278</v>
      </c>
      <c r="AC1620" s="174">
        <v>0.51078678842000003</v>
      </c>
      <c r="AD1620" s="152">
        <v>-0.18835970408000002</v>
      </c>
      <c r="AE1620" s="152">
        <v>-0.23869090241999999</v>
      </c>
      <c r="AF1620" s="178">
        <v>24.807497999999999</v>
      </c>
      <c r="AG1620" s="177">
        <v>80479.756789999999</v>
      </c>
      <c r="AH1620" s="177">
        <v>-11806.24855</v>
      </c>
      <c r="AI1620" s="127">
        <v>0</v>
      </c>
      <c r="AJ1620" s="127">
        <v>0</v>
      </c>
      <c r="AK1620" s="127">
        <v>0</v>
      </c>
    </row>
    <row r="1621" spans="1:37" ht="14.65" customHeight="1" x14ac:dyDescent="0.25">
      <c r="A1621" s="39"/>
      <c r="B1621" s="128">
        <v>37307077000119</v>
      </c>
      <c r="C1621" s="124" t="s">
        <v>9468</v>
      </c>
      <c r="D1621" s="121"/>
      <c r="E1621" s="125" t="s">
        <v>2778</v>
      </c>
      <c r="F1621" s="125" t="s">
        <v>160</v>
      </c>
      <c r="G1621" s="125" t="s">
        <v>5073</v>
      </c>
      <c r="H1621" s="126">
        <v>1</v>
      </c>
      <c r="I1621" s="126">
        <v>1</v>
      </c>
      <c r="J1621" s="126">
        <v>1</v>
      </c>
      <c r="K1621" s="125" t="s">
        <v>211</v>
      </c>
      <c r="L1621" s="125" t="s">
        <v>212</v>
      </c>
      <c r="M1621" s="152">
        <v>4.6999999999999993E-3</v>
      </c>
      <c r="N1621" s="127" t="s">
        <v>44</v>
      </c>
      <c r="O1621" s="154">
        <v>44008</v>
      </c>
      <c r="P1621" s="152">
        <v>2.2861213603000002E-2</v>
      </c>
      <c r="Q1621" s="152">
        <v>5.9208561239E-2</v>
      </c>
      <c r="R1621" s="152">
        <v>8.3762338254000004E-3</v>
      </c>
      <c r="S1621" s="152">
        <v>7.1434767878999994E-2</v>
      </c>
      <c r="T1621" s="152">
        <v>0.15204472708</v>
      </c>
      <c r="U1621" s="152">
        <v>2.1651373878999998</v>
      </c>
      <c r="V1621" s="152">
        <v>1.4514078951</v>
      </c>
      <c r="W1621" s="152">
        <v>7.3075641105000005E-2</v>
      </c>
      <c r="X1621" s="152">
        <v>0.28358082090999998</v>
      </c>
      <c r="Y1621" s="152">
        <v>0.36250767310999998</v>
      </c>
      <c r="Z1621" s="152">
        <v>7.7762926194000007E-2</v>
      </c>
      <c r="AA1621" s="152">
        <v>8.0630007284999999E-2</v>
      </c>
      <c r="AB1621" s="175">
        <v>-1.1961184347</v>
      </c>
      <c r="AC1621" s="174">
        <v>-0.54584472898000003</v>
      </c>
      <c r="AD1621" s="152">
        <v>-0.11095027348</v>
      </c>
      <c r="AE1621" s="152">
        <v>-0.12262834907</v>
      </c>
      <c r="AF1621" s="178">
        <v>12.251982999999999</v>
      </c>
      <c r="AG1621" s="177">
        <v>57389.646189999999</v>
      </c>
      <c r="AH1621" s="177">
        <v>-17143.32922</v>
      </c>
      <c r="AI1621" s="127">
        <v>0</v>
      </c>
      <c r="AJ1621" s="127">
        <v>0</v>
      </c>
      <c r="AK1621" s="127">
        <v>0</v>
      </c>
    </row>
    <row r="1622" spans="1:37" ht="14.65" customHeight="1" x14ac:dyDescent="0.25">
      <c r="A1622" s="39"/>
      <c r="B1622" s="128">
        <v>37307475000135</v>
      </c>
      <c r="C1622" s="124" t="s">
        <v>9469</v>
      </c>
      <c r="D1622" s="121"/>
      <c r="E1622" s="125" t="s">
        <v>2778</v>
      </c>
      <c r="F1622" s="125" t="s">
        <v>160</v>
      </c>
      <c r="G1622" s="125" t="s">
        <v>5073</v>
      </c>
      <c r="H1622" s="126">
        <v>1</v>
      </c>
      <c r="I1622" s="126">
        <v>1</v>
      </c>
      <c r="J1622" s="126">
        <v>1</v>
      </c>
      <c r="K1622" s="125" t="s">
        <v>211</v>
      </c>
      <c r="L1622" s="125" t="s">
        <v>212</v>
      </c>
      <c r="M1622" s="152">
        <v>4.6999999999999993E-3</v>
      </c>
      <c r="N1622" s="127" t="s">
        <v>44</v>
      </c>
      <c r="O1622" s="154">
        <v>44008</v>
      </c>
      <c r="P1622" s="152">
        <v>1.7196964996E-2</v>
      </c>
      <c r="Q1622" s="152">
        <v>4.7530339488999998E-2</v>
      </c>
      <c r="R1622" s="152">
        <v>8.8296075994999987E-2</v>
      </c>
      <c r="S1622" s="152">
        <v>0.17414320618000001</v>
      </c>
      <c r="T1622" s="152">
        <v>0.28161064560999999</v>
      </c>
      <c r="U1622" s="152">
        <v>1.6286883328999999</v>
      </c>
      <c r="V1622" s="152">
        <v>1.1651340371000001</v>
      </c>
      <c r="W1622" s="152">
        <v>0.77030948453999992</v>
      </c>
      <c r="X1622" s="152">
        <v>0.69131145561999996</v>
      </c>
      <c r="Y1622" s="152">
        <v>0.67142098136000006</v>
      </c>
      <c r="Z1622" s="152">
        <v>2.2757892798000001E-2</v>
      </c>
      <c r="AA1622" s="152">
        <v>2.348595316E-2</v>
      </c>
      <c r="AB1622" s="175">
        <v>-1.0326277986000001</v>
      </c>
      <c r="AC1622" s="174">
        <v>-0.43983996189000002</v>
      </c>
      <c r="AD1622" s="152">
        <v>-1.8450662619999999E-2</v>
      </c>
      <c r="AE1622" s="152">
        <v>-2.2945737819999999E-2</v>
      </c>
      <c r="AF1622" s="178">
        <v>14.688373</v>
      </c>
      <c r="AG1622" s="177">
        <v>418883.43682</v>
      </c>
      <c r="AH1622" s="177">
        <v>-136551.51733999999</v>
      </c>
      <c r="AI1622" s="127">
        <v>0</v>
      </c>
      <c r="AJ1622" s="127">
        <v>0</v>
      </c>
      <c r="AK1622" s="127">
        <v>0</v>
      </c>
    </row>
    <row r="1623" spans="1:37" ht="14.65" customHeight="1" x14ac:dyDescent="0.25">
      <c r="A1623" s="39"/>
      <c r="B1623" s="128">
        <v>38267929000154</v>
      </c>
      <c r="C1623" s="124" t="s">
        <v>9470</v>
      </c>
      <c r="D1623" s="121"/>
      <c r="E1623" s="125" t="s">
        <v>2778</v>
      </c>
      <c r="F1623" s="125" t="s">
        <v>112</v>
      </c>
      <c r="G1623" s="125" t="s">
        <v>7739</v>
      </c>
      <c r="H1623" s="126">
        <v>1</v>
      </c>
      <c r="I1623" s="126">
        <v>0</v>
      </c>
      <c r="J1623" s="126">
        <v>1</v>
      </c>
      <c r="K1623" s="125" t="s">
        <v>212</v>
      </c>
      <c r="L1623" s="125" t="s">
        <v>219</v>
      </c>
      <c r="M1623" s="152">
        <v>7.7000000000000002E-3</v>
      </c>
      <c r="N1623" s="127" t="s">
        <v>44</v>
      </c>
      <c r="O1623" s="154">
        <v>44151</v>
      </c>
      <c r="P1623" s="152">
        <v>-0.19532439359000001</v>
      </c>
      <c r="Q1623" s="152">
        <v>-0.16821790686999999</v>
      </c>
      <c r="R1623" s="152">
        <v>-0.12979359548</v>
      </c>
      <c r="S1623" s="152">
        <v>0.61190300344999993</v>
      </c>
      <c r="T1623" s="152">
        <v>1.0806555409</v>
      </c>
      <c r="U1623" s="152">
        <v>-18.498761905999999</v>
      </c>
      <c r="V1623" s="152">
        <v>-4.1236063334999997</v>
      </c>
      <c r="W1623" s="152">
        <v>-1.1323406675000001</v>
      </c>
      <c r="X1623" s="152">
        <v>2.4291246572</v>
      </c>
      <c r="Y1623" s="152">
        <v>2.5765176674999997</v>
      </c>
      <c r="Z1623" s="152">
        <v>0.26470161127000003</v>
      </c>
      <c r="AA1623" s="152">
        <v>0.35317483899000002</v>
      </c>
      <c r="AB1623" s="175">
        <v>-0.72740826963000005</v>
      </c>
      <c r="AC1623" s="174">
        <v>0.85898553812</v>
      </c>
      <c r="AD1623" s="152">
        <v>-0.22622639431</v>
      </c>
      <c r="AE1623" s="152">
        <v>-0.33563861568999998</v>
      </c>
      <c r="AF1623" s="178">
        <v>37.349418999999997</v>
      </c>
      <c r="AG1623" s="177">
        <v>309599.53288999997</v>
      </c>
      <c r="AH1623" s="177">
        <v>-40896.768499999998</v>
      </c>
      <c r="AI1623" s="127">
        <v>0</v>
      </c>
      <c r="AJ1623" s="127">
        <v>0</v>
      </c>
      <c r="AK1623" s="127">
        <v>0</v>
      </c>
    </row>
    <row r="1624" spans="1:37" ht="14.65" customHeight="1" x14ac:dyDescent="0.25">
      <c r="A1624" s="39"/>
      <c r="B1624" s="128">
        <v>39401219000138</v>
      </c>
      <c r="C1624" s="124" t="s">
        <v>9471</v>
      </c>
      <c r="D1624" s="121"/>
      <c r="E1624" s="125" t="s">
        <v>2778</v>
      </c>
      <c r="F1624" s="125" t="s">
        <v>160</v>
      </c>
      <c r="G1624" s="125" t="s">
        <v>5073</v>
      </c>
      <c r="H1624" s="126">
        <v>1</v>
      </c>
      <c r="I1624" s="126">
        <v>1</v>
      </c>
      <c r="J1624" s="126">
        <v>1</v>
      </c>
      <c r="K1624" s="125" t="s">
        <v>211</v>
      </c>
      <c r="L1624" s="125" t="s">
        <v>212</v>
      </c>
      <c r="M1624" s="152">
        <v>4.6999999999999993E-3</v>
      </c>
      <c r="N1624" s="127" t="s">
        <v>44</v>
      </c>
      <c r="O1624" s="154">
        <v>44195</v>
      </c>
      <c r="P1624" s="152">
        <v>3.8064697457000002E-2</v>
      </c>
      <c r="Q1624" s="152">
        <v>9.3227251804000003E-2</v>
      </c>
      <c r="R1624" s="152">
        <v>6.6047340151E-2</v>
      </c>
      <c r="S1624" s="152">
        <v>0.19457140116000002</v>
      </c>
      <c r="T1624" s="152">
        <v>0.34038339221000002</v>
      </c>
      <c r="U1624" s="152">
        <v>3.6050273206000001</v>
      </c>
      <c r="V1624" s="152">
        <v>2.2853243934999998</v>
      </c>
      <c r="W1624" s="152">
        <v>0.57620785492000004</v>
      </c>
      <c r="X1624" s="152">
        <v>0.77240704076</v>
      </c>
      <c r="Y1624" s="152">
        <v>0.81154798227000002</v>
      </c>
      <c r="Z1624" s="152">
        <v>5.5293166967999997E-2</v>
      </c>
      <c r="AA1624" s="152">
        <v>4.9166206600000005E-2</v>
      </c>
      <c r="AB1624" s="175">
        <v>-0.76579199174000001</v>
      </c>
      <c r="AC1624" s="174">
        <v>-0.85767819021000002</v>
      </c>
      <c r="AD1624" s="152">
        <v>-5.4583180847999999E-2</v>
      </c>
      <c r="AE1624" s="152">
        <v>-0.10035251528</v>
      </c>
      <c r="AF1624" s="178">
        <v>12.660971999999999</v>
      </c>
      <c r="AG1624" s="177">
        <v>76730.207309999998</v>
      </c>
      <c r="AH1624" s="177">
        <v>-25124.241959999999</v>
      </c>
      <c r="AI1624" s="127">
        <v>0</v>
      </c>
      <c r="AJ1624" s="127">
        <v>0</v>
      </c>
      <c r="AK1624" s="127">
        <v>0</v>
      </c>
    </row>
    <row r="1625" spans="1:37" ht="14.65" customHeight="1" x14ac:dyDescent="0.25">
      <c r="A1625" s="39"/>
      <c r="B1625" s="128">
        <v>37307534000175</v>
      </c>
      <c r="C1625" s="124" t="s">
        <v>9472</v>
      </c>
      <c r="D1625" s="121"/>
      <c r="E1625" s="125" t="s">
        <v>2778</v>
      </c>
      <c r="F1625" s="125" t="s">
        <v>160</v>
      </c>
      <c r="G1625" s="125" t="s">
        <v>5073</v>
      </c>
      <c r="H1625" s="126">
        <v>1</v>
      </c>
      <c r="I1625" s="126">
        <v>1</v>
      </c>
      <c r="J1625" s="126">
        <v>1</v>
      </c>
      <c r="K1625" s="125" t="s">
        <v>211</v>
      </c>
      <c r="L1625" s="125" t="s">
        <v>212</v>
      </c>
      <c r="M1625" s="152">
        <v>4.6999999999999993E-3</v>
      </c>
      <c r="N1625" s="127" t="s">
        <v>44</v>
      </c>
      <c r="O1625" s="154">
        <v>44008</v>
      </c>
      <c r="P1625" s="152">
        <v>2.9430348092999999E-2</v>
      </c>
      <c r="Q1625" s="152">
        <v>7.5760222628000001E-2</v>
      </c>
      <c r="R1625" s="152">
        <v>7.9013074441000003E-2</v>
      </c>
      <c r="S1625" s="152">
        <v>0.20442581752</v>
      </c>
      <c r="T1625" s="152">
        <v>0.34952689025</v>
      </c>
      <c r="U1625" s="152">
        <v>2.7872862787999999</v>
      </c>
      <c r="V1625" s="152">
        <v>1.8571467192</v>
      </c>
      <c r="W1625" s="152">
        <v>0.68932305267000005</v>
      </c>
      <c r="X1625" s="152">
        <v>0.81152697583000011</v>
      </c>
      <c r="Y1625" s="152">
        <v>0.83334806876</v>
      </c>
      <c r="Z1625" s="152">
        <v>3.7457430835E-2</v>
      </c>
      <c r="AA1625" s="152">
        <v>3.3110164152999999E-2</v>
      </c>
      <c r="AB1625" s="175">
        <v>-0.83990411610000004</v>
      </c>
      <c r="AC1625" s="174">
        <v>-0.81700831341000002</v>
      </c>
      <c r="AD1625" s="152">
        <v>-2.9570510759999998E-2</v>
      </c>
      <c r="AE1625" s="152">
        <v>-6.3519996007000007E-2</v>
      </c>
      <c r="AF1625" s="178">
        <v>13.522945</v>
      </c>
      <c r="AG1625" s="177">
        <v>59302.850579999998</v>
      </c>
      <c r="AH1625" s="177">
        <v>-7871.9695000000002</v>
      </c>
      <c r="AI1625" s="127">
        <v>0</v>
      </c>
      <c r="AJ1625" s="127">
        <v>0</v>
      </c>
      <c r="AK1625" s="127">
        <v>0</v>
      </c>
    </row>
    <row r="1626" spans="1:37" ht="14.65" customHeight="1" x14ac:dyDescent="0.25">
      <c r="A1626" s="39"/>
      <c r="B1626" s="128">
        <v>40457904000165</v>
      </c>
      <c r="C1626" s="124" t="s">
        <v>9473</v>
      </c>
      <c r="D1626" s="121"/>
      <c r="E1626" s="125" t="s">
        <v>2778</v>
      </c>
      <c r="F1626" s="125" t="s">
        <v>160</v>
      </c>
      <c r="G1626" s="125" t="s">
        <v>6163</v>
      </c>
      <c r="H1626" s="126">
        <v>1</v>
      </c>
      <c r="I1626" s="126">
        <v>1</v>
      </c>
      <c r="J1626" s="126">
        <v>1</v>
      </c>
      <c r="K1626" s="125" t="s">
        <v>211</v>
      </c>
      <c r="L1626" s="125" t="s">
        <v>211</v>
      </c>
      <c r="M1626" s="152">
        <v>2.2000000000000001E-3</v>
      </c>
      <c r="N1626" s="127" t="s">
        <v>44</v>
      </c>
      <c r="O1626" s="154">
        <v>44347</v>
      </c>
      <c r="P1626" s="152">
        <v>1.0279984365999998E-2</v>
      </c>
      <c r="Q1626" s="152">
        <v>4.0170454717000002E-2</v>
      </c>
      <c r="R1626" s="152">
        <v>0.11231411829</v>
      </c>
      <c r="S1626" s="152">
        <v>0.24732907579999999</v>
      </c>
      <c r="T1626" s="152">
        <v>0.41165757745999998</v>
      </c>
      <c r="U1626" s="152">
        <v>0.97359566662000008</v>
      </c>
      <c r="V1626" s="152">
        <v>0.98471764730999989</v>
      </c>
      <c r="W1626" s="152">
        <v>0.97984683458999999</v>
      </c>
      <c r="X1626" s="152">
        <v>0.98184377762999997</v>
      </c>
      <c r="Y1626" s="152">
        <v>0.98148112987000002</v>
      </c>
      <c r="Z1626" s="152">
        <v>7.8223600295000001E-4</v>
      </c>
      <c r="AA1626" s="152">
        <v>1.5458599384E-3</v>
      </c>
      <c r="AB1626" s="175">
        <v>-6.2258778330000002</v>
      </c>
      <c r="AC1626" s="174">
        <v>-5.3239297712000004</v>
      </c>
      <c r="AD1626" s="152">
        <v>0</v>
      </c>
      <c r="AE1626" s="152">
        <v>0</v>
      </c>
      <c r="AF1626" s="178">
        <v>15.064693</v>
      </c>
      <c r="AG1626" s="177">
        <v>2405353.6405000002</v>
      </c>
      <c r="AH1626" s="177">
        <v>300121.38630000001</v>
      </c>
      <c r="AI1626" s="127">
        <v>0</v>
      </c>
      <c r="AJ1626" s="127">
        <v>0</v>
      </c>
      <c r="AK1626" s="127">
        <v>0</v>
      </c>
    </row>
    <row r="1627" spans="1:37" ht="14.65" customHeight="1" x14ac:dyDescent="0.25">
      <c r="A1627" s="39"/>
      <c r="B1627" s="128">
        <v>36347721000110</v>
      </c>
      <c r="C1627" s="124" t="s">
        <v>9474</v>
      </c>
      <c r="D1627" s="121"/>
      <c r="E1627" s="125" t="s">
        <v>2778</v>
      </c>
      <c r="F1627" s="125" t="s">
        <v>160</v>
      </c>
      <c r="G1627" s="125" t="s">
        <v>6163</v>
      </c>
      <c r="H1627" s="126">
        <v>1</v>
      </c>
      <c r="I1627" s="126">
        <v>1</v>
      </c>
      <c r="J1627" s="126">
        <v>1</v>
      </c>
      <c r="K1627" s="125" t="s">
        <v>211</v>
      </c>
      <c r="L1627" s="125" t="s">
        <v>211</v>
      </c>
      <c r="M1627" s="152">
        <v>2.7000000000000001E-3</v>
      </c>
      <c r="N1627" s="127" t="s">
        <v>44</v>
      </c>
      <c r="O1627" s="154">
        <v>43924</v>
      </c>
      <c r="P1627" s="152">
        <v>1.0240956724000001E-2</v>
      </c>
      <c r="Q1627" s="152">
        <v>4.0000054152000003E-2</v>
      </c>
      <c r="R1627" s="152">
        <v>0.11175816923</v>
      </c>
      <c r="S1627" s="152">
        <v>0.24600190480999998</v>
      </c>
      <c r="T1627" s="152">
        <v>0.40937148299999998</v>
      </c>
      <c r="U1627" s="152">
        <v>0.96989944087000002</v>
      </c>
      <c r="V1627" s="152">
        <v>0.98054053644000005</v>
      </c>
      <c r="W1627" s="152">
        <v>0.97499664354999993</v>
      </c>
      <c r="X1627" s="152">
        <v>0.97657519136000004</v>
      </c>
      <c r="Y1627" s="152">
        <v>0.97603058384999997</v>
      </c>
      <c r="Z1627" s="152">
        <v>7.8282169935999998E-4</v>
      </c>
      <c r="AA1627" s="152">
        <v>2.7263077110000001E-3</v>
      </c>
      <c r="AB1627" s="175">
        <v>-7.7206010725000001</v>
      </c>
      <c r="AC1627" s="174">
        <v>-3.4751104590000002</v>
      </c>
      <c r="AD1627" s="152">
        <v>0</v>
      </c>
      <c r="AE1627" s="152">
        <v>-1.7359060013999999E-3</v>
      </c>
      <c r="AF1627" s="178">
        <v>15.36429</v>
      </c>
      <c r="AG1627" s="177">
        <v>1875088.4306000001</v>
      </c>
      <c r="AH1627" s="177">
        <v>21097.949950999999</v>
      </c>
      <c r="AI1627" s="127">
        <v>0</v>
      </c>
      <c r="AJ1627" s="127">
        <v>0</v>
      </c>
      <c r="AK1627" s="127">
        <v>0</v>
      </c>
    </row>
    <row r="1628" spans="1:37" ht="14.65" customHeight="1" x14ac:dyDescent="0.25">
      <c r="A1628" s="39"/>
      <c r="B1628" s="128">
        <v>36249317000103</v>
      </c>
      <c r="C1628" s="124" t="s">
        <v>9475</v>
      </c>
      <c r="D1628" s="121"/>
      <c r="E1628" s="125" t="s">
        <v>2778</v>
      </c>
      <c r="F1628" s="125" t="s">
        <v>112</v>
      </c>
      <c r="G1628" s="125" t="s">
        <v>113</v>
      </c>
      <c r="H1628" s="126">
        <v>1</v>
      </c>
      <c r="I1628" s="126">
        <v>1</v>
      </c>
      <c r="J1628" s="126">
        <v>1</v>
      </c>
      <c r="K1628" s="125" t="s">
        <v>212</v>
      </c>
      <c r="L1628" s="125" t="s">
        <v>7581</v>
      </c>
      <c r="M1628" s="152">
        <v>7.7000000000000002E-3</v>
      </c>
      <c r="N1628" s="127" t="s">
        <v>44</v>
      </c>
      <c r="O1628" s="154">
        <v>44008</v>
      </c>
      <c r="P1628" s="152">
        <v>5.1966237863000003E-2</v>
      </c>
      <c r="Q1628" s="152">
        <v>-4.6296787337999995E-2</v>
      </c>
      <c r="R1628" s="152">
        <v>0.26482935952999997</v>
      </c>
      <c r="S1628" s="152">
        <v>0.96484757006999999</v>
      </c>
      <c r="T1628" s="152">
        <v>1.3363315383000001</v>
      </c>
      <c r="U1628" s="152">
        <v>4.9216129316000004</v>
      </c>
      <c r="V1628" s="152">
        <v>-1.1348953808</v>
      </c>
      <c r="W1628" s="152">
        <v>2.3104148754999998</v>
      </c>
      <c r="X1628" s="152">
        <v>3.8302394492</v>
      </c>
      <c r="Y1628" s="152">
        <v>3.1861048111000003</v>
      </c>
      <c r="Z1628" s="152">
        <v>0.27520899647000002</v>
      </c>
      <c r="AA1628" s="152">
        <v>0.27404530111999997</v>
      </c>
      <c r="AB1628" s="175">
        <v>0.64834836525999995</v>
      </c>
      <c r="AC1628" s="174">
        <v>0.76772192259000005</v>
      </c>
      <c r="AD1628" s="152">
        <v>-0.23719587809000001</v>
      </c>
      <c r="AE1628" s="152">
        <v>-0.38255258539000003</v>
      </c>
      <c r="AF1628" s="178">
        <v>32.424059999999997</v>
      </c>
      <c r="AG1628" s="177">
        <v>875859.58687</v>
      </c>
      <c r="AH1628" s="177">
        <v>-47192.593410000001</v>
      </c>
      <c r="AI1628" s="127">
        <v>0</v>
      </c>
      <c r="AJ1628" s="127">
        <v>0</v>
      </c>
      <c r="AK1628" s="127">
        <v>0</v>
      </c>
    </row>
    <row r="1629" spans="1:37" ht="14.65" customHeight="1" x14ac:dyDescent="0.25">
      <c r="A1629" s="39"/>
      <c r="B1629" s="128">
        <v>36350655000137</v>
      </c>
      <c r="C1629" s="124" t="s">
        <v>9476</v>
      </c>
      <c r="D1629" s="121"/>
      <c r="E1629" s="125" t="s">
        <v>2778</v>
      </c>
      <c r="F1629" s="125" t="s">
        <v>112</v>
      </c>
      <c r="G1629" s="125" t="s">
        <v>7739</v>
      </c>
      <c r="H1629" s="126">
        <v>1</v>
      </c>
      <c r="I1629" s="126">
        <v>0</v>
      </c>
      <c r="J1629" s="126">
        <v>1</v>
      </c>
      <c r="K1629" s="125" t="s">
        <v>212</v>
      </c>
      <c r="L1629" s="125" t="s">
        <v>219</v>
      </c>
      <c r="M1629" s="152">
        <v>7.7000000000000002E-3</v>
      </c>
      <c r="N1629" s="127" t="s">
        <v>44</v>
      </c>
      <c r="O1629" s="154">
        <v>43990</v>
      </c>
      <c r="P1629" s="152">
        <v>-6.7544329468999992E-2</v>
      </c>
      <c r="Q1629" s="152">
        <v>2.9946423456000001E-3</v>
      </c>
      <c r="R1629" s="152">
        <v>-9.9965715510000011E-2</v>
      </c>
      <c r="S1629" s="152">
        <v>-0.13467513105000001</v>
      </c>
      <c r="T1629" s="152">
        <v>-0.18903278414999999</v>
      </c>
      <c r="U1629" s="152">
        <v>-6.3969811754999997</v>
      </c>
      <c r="V1629" s="152">
        <v>7.3409105917999998E-2</v>
      </c>
      <c r="W1629" s="152">
        <v>-0.87211733836999994</v>
      </c>
      <c r="X1629" s="152">
        <v>-0.53463159963000007</v>
      </c>
      <c r="Y1629" s="152">
        <v>-0.45069523977000003</v>
      </c>
      <c r="Z1629" s="152">
        <v>0.24294202552000002</v>
      </c>
      <c r="AA1629" s="152">
        <v>0.30663149396</v>
      </c>
      <c r="AB1629" s="175">
        <v>-0.69422635105999997</v>
      </c>
      <c r="AC1629" s="174">
        <v>0.14103317996</v>
      </c>
      <c r="AD1629" s="152">
        <v>-0.20081364640999999</v>
      </c>
      <c r="AE1629" s="152">
        <v>-0.41222846631999999</v>
      </c>
      <c r="AF1629" s="178">
        <v>15.139492000000001</v>
      </c>
      <c r="AG1629" s="177">
        <v>116515.5981</v>
      </c>
      <c r="AH1629" s="177">
        <v>-21667.538960000002</v>
      </c>
      <c r="AI1629" s="127">
        <v>0</v>
      </c>
      <c r="AJ1629" s="127">
        <v>0</v>
      </c>
      <c r="AK1629" s="127">
        <v>0</v>
      </c>
    </row>
    <row r="1630" spans="1:37" ht="14.65" customHeight="1" x14ac:dyDescent="0.25">
      <c r="A1630" s="39"/>
      <c r="B1630" s="128">
        <v>42814825000190</v>
      </c>
      <c r="C1630" s="124" t="s">
        <v>9477</v>
      </c>
      <c r="D1630" s="121"/>
      <c r="E1630" s="125" t="s">
        <v>2778</v>
      </c>
      <c r="F1630" s="125" t="s">
        <v>112</v>
      </c>
      <c r="G1630" s="125" t="s">
        <v>113</v>
      </c>
      <c r="H1630" s="126">
        <v>1</v>
      </c>
      <c r="I1630" s="126">
        <v>1</v>
      </c>
      <c r="J1630" s="126">
        <v>1</v>
      </c>
      <c r="K1630" s="125" t="s">
        <v>7604</v>
      </c>
      <c r="L1630" s="125" t="s">
        <v>7605</v>
      </c>
      <c r="M1630" s="152">
        <v>9.4999999999999998E-3</v>
      </c>
      <c r="N1630" s="127" t="s">
        <v>3311</v>
      </c>
      <c r="O1630" s="154">
        <v>44617</v>
      </c>
      <c r="P1630" s="152">
        <v>0.14459744100999999</v>
      </c>
      <c r="Q1630" s="152">
        <v>0.27457247008000002</v>
      </c>
      <c r="R1630" s="152">
        <v>0.12753953070999999</v>
      </c>
      <c r="S1630" s="152">
        <v>0.27823298221000003</v>
      </c>
      <c r="T1630" s="152">
        <v>0.29282156202999998</v>
      </c>
      <c r="U1630" s="152">
        <v>13.694519072999999</v>
      </c>
      <c r="V1630" s="152">
        <v>6.7307268153999997</v>
      </c>
      <c r="W1630" s="152">
        <v>1.1126758359</v>
      </c>
      <c r="X1630" s="152">
        <v>1.1045257069999999</v>
      </c>
      <c r="Y1630" s="152">
        <v>0.69815024253999991</v>
      </c>
      <c r="Z1630" s="152">
        <v>0.19363668998000003</v>
      </c>
      <c r="AA1630" s="152">
        <v>0.18558874847999998</v>
      </c>
      <c r="AB1630" s="175">
        <v>0.15900376183000001</v>
      </c>
      <c r="AC1630" s="174">
        <v>-2.2481641504000002E-2</v>
      </c>
      <c r="AD1630" s="152">
        <v>-0.21917288278000002</v>
      </c>
      <c r="AE1630" s="152">
        <v>-0.21924990738000003</v>
      </c>
      <c r="AF1630" s="178">
        <v>1.3503559999999999</v>
      </c>
      <c r="AG1630" s="177">
        <v>333377.80283</v>
      </c>
      <c r="AH1630" s="177">
        <v>921.79879000000005</v>
      </c>
      <c r="AI1630" s="127">
        <v>0</v>
      </c>
      <c r="AJ1630" s="127">
        <v>0</v>
      </c>
      <c r="AK1630" s="127">
        <v>0</v>
      </c>
    </row>
    <row r="1631" spans="1:37" ht="14.65" customHeight="1" x14ac:dyDescent="0.25">
      <c r="A1631" s="39"/>
      <c r="B1631" s="128">
        <v>35727449000130</v>
      </c>
      <c r="C1631" s="124" t="s">
        <v>9478</v>
      </c>
      <c r="D1631" s="121"/>
      <c r="E1631" s="125" t="s">
        <v>2778</v>
      </c>
      <c r="F1631" s="125" t="s">
        <v>160</v>
      </c>
      <c r="G1631" s="125" t="s">
        <v>3301</v>
      </c>
      <c r="H1631" s="126">
        <v>1</v>
      </c>
      <c r="I1631" s="126">
        <v>1</v>
      </c>
      <c r="J1631" s="126">
        <v>1</v>
      </c>
      <c r="K1631" s="125" t="s">
        <v>212</v>
      </c>
      <c r="L1631" s="125" t="s">
        <v>3251</v>
      </c>
      <c r="M1631" s="152">
        <v>1.4000000000000002E-3</v>
      </c>
      <c r="N1631" s="127" t="s">
        <v>44</v>
      </c>
      <c r="O1631" s="154">
        <v>43845</v>
      </c>
      <c r="P1631" s="152">
        <v>-8.647842820200001E-3</v>
      </c>
      <c r="Q1631" s="152">
        <v>-4.9820914583000003E-2</v>
      </c>
      <c r="R1631" s="152">
        <v>0.17432478996</v>
      </c>
      <c r="S1631" s="152">
        <v>0.20221362379999999</v>
      </c>
      <c r="T1631" s="152">
        <v>0.15069011267000001</v>
      </c>
      <c r="U1631" s="152">
        <v>-0.81901897856999994</v>
      </c>
      <c r="V1631" s="152">
        <v>-1.2212840042999999</v>
      </c>
      <c r="W1631" s="152">
        <v>1.52083813</v>
      </c>
      <c r="X1631" s="152">
        <v>0.80274503770999994</v>
      </c>
      <c r="Y1631" s="152">
        <v>0.35927797796999994</v>
      </c>
      <c r="Z1631" s="152">
        <v>0.14067817991000001</v>
      </c>
      <c r="AA1631" s="152">
        <v>0.16600067123999998</v>
      </c>
      <c r="AB1631" s="175">
        <v>0.45621478330999998</v>
      </c>
      <c r="AC1631" s="174">
        <v>2.5939643700000001E-2</v>
      </c>
      <c r="AD1631" s="152">
        <v>-7.6682628865000005E-2</v>
      </c>
      <c r="AE1631" s="152">
        <v>-0.26077407442</v>
      </c>
      <c r="AF1631" s="178">
        <v>14.940939</v>
      </c>
      <c r="AG1631" s="177">
        <v>63795.656219999997</v>
      </c>
      <c r="AH1631" s="177">
        <v>-22625.589779999998</v>
      </c>
      <c r="AI1631" s="127">
        <v>0</v>
      </c>
      <c r="AJ1631" s="127">
        <v>0</v>
      </c>
      <c r="AK1631" s="127">
        <v>0.99563281649000002</v>
      </c>
    </row>
    <row r="1632" spans="1:37" ht="14.65" customHeight="1" x14ac:dyDescent="0.25">
      <c r="A1632" s="39"/>
      <c r="B1632" s="128">
        <v>56092829000116</v>
      </c>
      <c r="C1632" s="124" t="s">
        <v>9479</v>
      </c>
      <c r="D1632" s="121"/>
      <c r="E1632" s="125" t="s">
        <v>2778</v>
      </c>
      <c r="F1632" s="125" t="s">
        <v>112</v>
      </c>
      <c r="G1632" s="125" t="s">
        <v>4570</v>
      </c>
      <c r="H1632" s="126">
        <v>1</v>
      </c>
      <c r="I1632" s="126">
        <v>1</v>
      </c>
      <c r="J1632" s="126">
        <v>1</v>
      </c>
      <c r="K1632" s="125" t="s">
        <v>212</v>
      </c>
      <c r="L1632" s="125" t="s">
        <v>219</v>
      </c>
      <c r="M1632" s="152">
        <v>4.6999999999999993E-3</v>
      </c>
      <c r="N1632" s="127" t="s">
        <v>44</v>
      </c>
      <c r="O1632" s="154">
        <v>45520</v>
      </c>
      <c r="P1632" s="152">
        <v>1.262545463E-2</v>
      </c>
      <c r="Q1632" s="152">
        <v>-4.5835373258000002E-2</v>
      </c>
      <c r="R1632" s="152" t="s">
        <v>44</v>
      </c>
      <c r="S1632" s="152" t="s">
        <v>44</v>
      </c>
      <c r="T1632" s="152" t="s">
        <v>44</v>
      </c>
      <c r="U1632" s="152">
        <v>1.195730215</v>
      </c>
      <c r="V1632" s="152">
        <v>-1.1235845159</v>
      </c>
      <c r="W1632" s="152" t="s">
        <v>44</v>
      </c>
      <c r="X1632" s="152" t="s">
        <v>44</v>
      </c>
      <c r="Y1632" s="152" t="s">
        <v>44</v>
      </c>
      <c r="Z1632" s="152" t="s">
        <v>44</v>
      </c>
      <c r="AA1632" s="152">
        <v>0.23376046394</v>
      </c>
      <c r="AB1632" s="175" t="s">
        <v>44</v>
      </c>
      <c r="AC1632" s="174">
        <v>-0.15212553139000001</v>
      </c>
      <c r="AD1632" s="152">
        <v>-0.21117962152</v>
      </c>
      <c r="AE1632" s="152">
        <v>-0.21117962152</v>
      </c>
      <c r="AF1632" s="178">
        <v>1.034886</v>
      </c>
      <c r="AG1632" s="177">
        <v>34017.531609999998</v>
      </c>
      <c r="AH1632" s="177">
        <v>15354.69428</v>
      </c>
      <c r="AI1632" s="127">
        <v>0</v>
      </c>
      <c r="AJ1632" s="127">
        <v>0</v>
      </c>
      <c r="AK1632" s="127">
        <v>0.67625671076000005</v>
      </c>
    </row>
    <row r="1633" spans="1:37" ht="14.65" customHeight="1" x14ac:dyDescent="0.25">
      <c r="A1633" s="39"/>
      <c r="B1633" s="128">
        <v>29241799000190</v>
      </c>
      <c r="C1633" s="124" t="s">
        <v>9480</v>
      </c>
      <c r="D1633" s="121"/>
      <c r="E1633" s="125" t="s">
        <v>2778</v>
      </c>
      <c r="F1633" s="125" t="s">
        <v>160</v>
      </c>
      <c r="G1633" s="125" t="s">
        <v>5584</v>
      </c>
      <c r="H1633" s="126">
        <v>5000</v>
      </c>
      <c r="I1633" s="126">
        <v>0</v>
      </c>
      <c r="J1633" s="126">
        <v>500</v>
      </c>
      <c r="K1633" s="125" t="s">
        <v>211</v>
      </c>
      <c r="L1633" s="125" t="s">
        <v>212</v>
      </c>
      <c r="M1633" s="152">
        <v>4.6999999999999993E-3</v>
      </c>
      <c r="N1633" s="127" t="s">
        <v>44</v>
      </c>
      <c r="O1633" s="154">
        <v>43297</v>
      </c>
      <c r="P1633" s="152">
        <v>9.5327840390000002E-3</v>
      </c>
      <c r="Q1633" s="152">
        <v>3.9644882174000001E-2</v>
      </c>
      <c r="R1633" s="152">
        <v>0.12729954017</v>
      </c>
      <c r="S1633" s="152">
        <v>0.27665551221000001</v>
      </c>
      <c r="T1633" s="152">
        <v>0.40788693993000003</v>
      </c>
      <c r="U1633" s="152">
        <v>0.90282989745999997</v>
      </c>
      <c r="V1633" s="152">
        <v>0.97183403517</v>
      </c>
      <c r="W1633" s="152">
        <v>1.1105821189</v>
      </c>
      <c r="X1633" s="152">
        <v>1.0982634869000001</v>
      </c>
      <c r="Y1633" s="152">
        <v>0.97249111052000003</v>
      </c>
      <c r="Z1633" s="152">
        <v>1.6743615324E-2</v>
      </c>
      <c r="AA1633" s="152">
        <v>1.7491623599E-2</v>
      </c>
      <c r="AB1633" s="175">
        <v>0.69019194371000003</v>
      </c>
      <c r="AC1633" s="174">
        <v>0.92531075122999995</v>
      </c>
      <c r="AD1633" s="152">
        <v>-6.8378557681999996E-3</v>
      </c>
      <c r="AE1633" s="152">
        <v>-1.1654777699E-2</v>
      </c>
      <c r="AF1633" s="178">
        <v>19.095248000000002</v>
      </c>
      <c r="AG1633" s="177">
        <v>1554984.6124</v>
      </c>
      <c r="AH1633" s="177">
        <v>390747.25053999998</v>
      </c>
      <c r="AI1633" s="127">
        <v>0</v>
      </c>
      <c r="AJ1633" s="127">
        <v>0</v>
      </c>
      <c r="AK1633" s="127">
        <v>0</v>
      </c>
    </row>
    <row r="1634" spans="1:37" ht="14.65" customHeight="1" x14ac:dyDescent="0.25">
      <c r="A1634" s="39"/>
      <c r="B1634" s="128">
        <v>21838150000149</v>
      </c>
      <c r="C1634" s="124" t="s">
        <v>9481</v>
      </c>
      <c r="D1634" s="121"/>
      <c r="E1634" s="125" t="s">
        <v>2778</v>
      </c>
      <c r="F1634" s="125" t="s">
        <v>160</v>
      </c>
      <c r="G1634" s="125" t="s">
        <v>5584</v>
      </c>
      <c r="H1634" s="126">
        <v>5000</v>
      </c>
      <c r="I1634" s="126">
        <v>1</v>
      </c>
      <c r="J1634" s="126">
        <v>1</v>
      </c>
      <c r="K1634" s="125" t="s">
        <v>211</v>
      </c>
      <c r="L1634" s="125" t="s">
        <v>212</v>
      </c>
      <c r="M1634" s="152">
        <v>3.7000000000000002E-3</v>
      </c>
      <c r="N1634" s="127" t="s">
        <v>44</v>
      </c>
      <c r="O1634" s="154">
        <v>42156</v>
      </c>
      <c r="P1634" s="152">
        <v>1.2482079552000001E-2</v>
      </c>
      <c r="Q1634" s="152">
        <v>4.3092883403E-2</v>
      </c>
      <c r="R1634" s="152">
        <v>9.0809000005000001E-2</v>
      </c>
      <c r="S1634" s="152">
        <v>0.21512479597999998</v>
      </c>
      <c r="T1634" s="152">
        <v>0.33518293885</v>
      </c>
      <c r="U1634" s="152">
        <v>1.1821514632999999</v>
      </c>
      <c r="V1634" s="152">
        <v>1.0563565450999999</v>
      </c>
      <c r="W1634" s="152">
        <v>0.79223264677000005</v>
      </c>
      <c r="X1634" s="152">
        <v>0.85399964264000006</v>
      </c>
      <c r="Y1634" s="152">
        <v>0.79914897125999995</v>
      </c>
      <c r="Z1634" s="152">
        <v>1.6055949189E-2</v>
      </c>
      <c r="AA1634" s="152">
        <v>3.0141551399000002E-2</v>
      </c>
      <c r="AB1634" s="175">
        <v>-1.3344471427</v>
      </c>
      <c r="AC1634" s="174">
        <v>0.28840363966999999</v>
      </c>
      <c r="AD1634" s="152">
        <v>-9.6006652860999991E-3</v>
      </c>
      <c r="AE1634" s="152">
        <v>-5.0063137082000005E-2</v>
      </c>
      <c r="AF1634" s="178">
        <v>26.021889000000002</v>
      </c>
      <c r="AG1634" s="177">
        <v>1379380.4373999999</v>
      </c>
      <c r="AH1634" s="177">
        <v>-453434.48535999999</v>
      </c>
      <c r="AI1634" s="127">
        <v>0</v>
      </c>
      <c r="AJ1634" s="127">
        <v>0</v>
      </c>
      <c r="AK1634" s="127">
        <v>0</v>
      </c>
    </row>
    <row r="1635" spans="1:37" ht="14.65" customHeight="1" x14ac:dyDescent="0.25">
      <c r="A1635" s="39"/>
      <c r="B1635" s="128">
        <v>32665845000192</v>
      </c>
      <c r="C1635" s="124" t="s">
        <v>9482</v>
      </c>
      <c r="D1635" s="121" t="s">
        <v>3266</v>
      </c>
      <c r="E1635" s="125" t="s">
        <v>2778</v>
      </c>
      <c r="F1635" s="125" t="s">
        <v>112</v>
      </c>
      <c r="G1635" s="125" t="s">
        <v>113</v>
      </c>
      <c r="H1635" s="126">
        <v>100</v>
      </c>
      <c r="I1635" s="126">
        <v>100</v>
      </c>
      <c r="J1635" s="126">
        <v>100</v>
      </c>
      <c r="K1635" s="125" t="s">
        <v>8120</v>
      </c>
      <c r="L1635" s="125" t="s">
        <v>8183</v>
      </c>
      <c r="M1635" s="152">
        <v>7.7000000000000002E-3</v>
      </c>
      <c r="N1635" s="127" t="s">
        <v>44</v>
      </c>
      <c r="O1635" s="154">
        <v>43627</v>
      </c>
      <c r="P1635" s="152">
        <v>7.0203431119999993E-2</v>
      </c>
      <c r="Q1635" s="152">
        <v>0.16542154208999998</v>
      </c>
      <c r="R1635" s="152">
        <v>6.6064581519000007E-2</v>
      </c>
      <c r="S1635" s="152">
        <v>0.20767156399</v>
      </c>
      <c r="T1635" s="152">
        <v>0.11410314019999999</v>
      </c>
      <c r="U1635" s="152">
        <v>6.6488190921000001</v>
      </c>
      <c r="V1635" s="152">
        <v>4.0550577006999999</v>
      </c>
      <c r="W1635" s="152">
        <v>0.57635827143999996</v>
      </c>
      <c r="X1635" s="152">
        <v>0.82441189835000006</v>
      </c>
      <c r="Y1635" s="152">
        <v>0.2720466842</v>
      </c>
      <c r="Z1635" s="152">
        <v>0.16219157459000003</v>
      </c>
      <c r="AA1635" s="152">
        <v>0.24740734249999999</v>
      </c>
      <c r="AB1635" s="175">
        <v>-0.19176238289</v>
      </c>
      <c r="AC1635" s="174">
        <v>-9.8837170141999997E-2</v>
      </c>
      <c r="AD1635" s="152">
        <v>-0.16951348395999999</v>
      </c>
      <c r="AE1635" s="152">
        <v>-0.46110057425000001</v>
      </c>
      <c r="AF1635" s="178">
        <v>11.759283999999999</v>
      </c>
      <c r="AG1635" s="177">
        <v>84548.487760000004</v>
      </c>
      <c r="AH1635" s="177">
        <v>-35894.078009999997</v>
      </c>
      <c r="AI1635" s="127">
        <v>0</v>
      </c>
      <c r="AJ1635" s="127">
        <v>0</v>
      </c>
      <c r="AK1635" s="127">
        <v>0</v>
      </c>
    </row>
    <row r="1636" spans="1:37" ht="14.65" customHeight="1" x14ac:dyDescent="0.25">
      <c r="A1636" s="39"/>
      <c r="B1636" s="128">
        <v>23731629000107</v>
      </c>
      <c r="C1636" s="124" t="s">
        <v>9483</v>
      </c>
      <c r="D1636" s="121"/>
      <c r="E1636" s="125" t="s">
        <v>2778</v>
      </c>
      <c r="F1636" s="125" t="s">
        <v>112</v>
      </c>
      <c r="G1636" s="125" t="s">
        <v>113</v>
      </c>
      <c r="H1636" s="126">
        <v>50000</v>
      </c>
      <c r="I1636" s="126">
        <v>1</v>
      </c>
      <c r="J1636" s="126">
        <v>250</v>
      </c>
      <c r="K1636" s="125" t="s">
        <v>7604</v>
      </c>
      <c r="L1636" s="125" t="s">
        <v>7605</v>
      </c>
      <c r="M1636" s="152">
        <v>1.95E-2</v>
      </c>
      <c r="N1636" s="127" t="s">
        <v>3281</v>
      </c>
      <c r="O1636" s="154">
        <v>42586</v>
      </c>
      <c r="P1636" s="152">
        <v>6.7311843723000003E-2</v>
      </c>
      <c r="Q1636" s="152">
        <v>0.15430206336999999</v>
      </c>
      <c r="R1636" s="152">
        <v>4.0474029152000005E-2</v>
      </c>
      <c r="S1636" s="152">
        <v>7.9662863860000002E-2</v>
      </c>
      <c r="T1636" s="152">
        <v>-0.10059946407000001</v>
      </c>
      <c r="U1636" s="152">
        <v>6.3749629402000005</v>
      </c>
      <c r="V1636" s="152">
        <v>3.7824805791</v>
      </c>
      <c r="W1636" s="152">
        <v>0.35310208502999996</v>
      </c>
      <c r="X1636" s="152">
        <v>0.31624461029000001</v>
      </c>
      <c r="Y1636" s="152">
        <v>-0.23985098555000001</v>
      </c>
      <c r="Z1636" s="152">
        <v>0.15483979535</v>
      </c>
      <c r="AA1636" s="152">
        <v>0.22996523916</v>
      </c>
      <c r="AB1636" s="175">
        <v>-0.35886805963000001</v>
      </c>
      <c r="AC1636" s="174">
        <v>-8.9638487173000006E-2</v>
      </c>
      <c r="AD1636" s="152">
        <v>-0.17015724000999999</v>
      </c>
      <c r="AE1636" s="152">
        <v>-0.55791963416000001</v>
      </c>
      <c r="AF1636" s="178">
        <v>17.079581999999998</v>
      </c>
      <c r="AG1636" s="177">
        <v>75482.858909999995</v>
      </c>
      <c r="AH1636" s="177">
        <v>-12734.17095</v>
      </c>
      <c r="AI1636" s="127">
        <v>0</v>
      </c>
      <c r="AJ1636" s="127">
        <v>0</v>
      </c>
      <c r="AK1636" s="127">
        <v>0</v>
      </c>
    </row>
    <row r="1637" spans="1:37" ht="14.65" customHeight="1" x14ac:dyDescent="0.25">
      <c r="A1637" s="39"/>
      <c r="B1637" s="128">
        <v>32972942000128</v>
      </c>
      <c r="C1637" s="124" t="s">
        <v>9484</v>
      </c>
      <c r="D1637" s="121"/>
      <c r="E1637" s="125" t="s">
        <v>2778</v>
      </c>
      <c r="F1637" s="125" t="s">
        <v>160</v>
      </c>
      <c r="G1637" s="125" t="s">
        <v>5584</v>
      </c>
      <c r="H1637" s="126">
        <v>1</v>
      </c>
      <c r="I1637" s="126">
        <v>1</v>
      </c>
      <c r="J1637" s="126">
        <v>1</v>
      </c>
      <c r="K1637" s="125" t="s">
        <v>211</v>
      </c>
      <c r="L1637" s="125" t="s">
        <v>212</v>
      </c>
      <c r="M1637" s="152">
        <v>4.8999999999999998E-3</v>
      </c>
      <c r="N1637" s="127" t="s">
        <v>44</v>
      </c>
      <c r="O1637" s="154">
        <v>43752</v>
      </c>
      <c r="P1637" s="152">
        <v>1.1293771628E-2</v>
      </c>
      <c r="Q1637" s="152">
        <v>3.8387576456000001E-2</v>
      </c>
      <c r="R1637" s="152">
        <v>0.11486277810000001</v>
      </c>
      <c r="S1637" s="152">
        <v>0.24546033797</v>
      </c>
      <c r="T1637" s="152">
        <v>0.39788454867</v>
      </c>
      <c r="U1637" s="152">
        <v>1.0696093227999999</v>
      </c>
      <c r="V1637" s="152">
        <v>0.94101309632999997</v>
      </c>
      <c r="W1637" s="152">
        <v>1.0020817617</v>
      </c>
      <c r="X1637" s="152">
        <v>0.97442528628999991</v>
      </c>
      <c r="Y1637" s="152">
        <v>0.94864323594</v>
      </c>
      <c r="Z1637" s="152">
        <v>5.5221586937000003E-3</v>
      </c>
      <c r="AA1637" s="152">
        <v>8.0334729327000004E-3</v>
      </c>
      <c r="AB1637" s="175">
        <v>4.1652529532E-2</v>
      </c>
      <c r="AC1637" s="174">
        <v>0.49904689623999998</v>
      </c>
      <c r="AD1637" s="152">
        <v>-1.4827056888000001E-3</v>
      </c>
      <c r="AE1637" s="152">
        <v>-4.0344456934999998E-3</v>
      </c>
      <c r="AF1637" s="178">
        <v>16.233411</v>
      </c>
      <c r="AG1637" s="177">
        <v>1879266.0582000001</v>
      </c>
      <c r="AH1637" s="177">
        <v>-371964.48463999998</v>
      </c>
      <c r="AI1637" s="127">
        <v>0</v>
      </c>
      <c r="AJ1637" s="127">
        <v>0</v>
      </c>
      <c r="AK1637" s="127">
        <v>0</v>
      </c>
    </row>
    <row r="1638" spans="1:37" ht="14.65" customHeight="1" x14ac:dyDescent="0.25">
      <c r="A1638" s="39"/>
      <c r="B1638" s="128">
        <v>56147579000174</v>
      </c>
      <c r="C1638" s="124" t="s">
        <v>9485</v>
      </c>
      <c r="D1638" s="121"/>
      <c r="E1638" s="125" t="s">
        <v>2778</v>
      </c>
      <c r="F1638" s="125" t="s">
        <v>112</v>
      </c>
      <c r="G1638" s="125" t="s">
        <v>4570</v>
      </c>
      <c r="H1638" s="126">
        <v>1</v>
      </c>
      <c r="I1638" s="126">
        <v>1</v>
      </c>
      <c r="J1638" s="126">
        <v>1</v>
      </c>
      <c r="K1638" s="125" t="s">
        <v>212</v>
      </c>
      <c r="L1638" s="125" t="s">
        <v>219</v>
      </c>
      <c r="M1638" s="152">
        <v>4.6999999999999993E-3</v>
      </c>
      <c r="N1638" s="127" t="s">
        <v>44</v>
      </c>
      <c r="O1638" s="154">
        <v>45642</v>
      </c>
      <c r="P1638" s="152">
        <v>5.9864570230000001E-3</v>
      </c>
      <c r="Q1638" s="152">
        <v>-0.13358411085999999</v>
      </c>
      <c r="R1638" s="152" t="s">
        <v>44</v>
      </c>
      <c r="S1638" s="152" t="s">
        <v>44</v>
      </c>
      <c r="T1638" s="152" t="s">
        <v>44</v>
      </c>
      <c r="U1638" s="152">
        <v>0.56696473539000003</v>
      </c>
      <c r="V1638" s="152">
        <v>-3.27461146</v>
      </c>
      <c r="W1638" s="152" t="s">
        <v>44</v>
      </c>
      <c r="X1638" s="152" t="s">
        <v>44</v>
      </c>
      <c r="Y1638" s="152" t="s">
        <v>44</v>
      </c>
      <c r="Z1638" s="152" t="s">
        <v>44</v>
      </c>
      <c r="AA1638" s="152">
        <v>0.27726882283999998</v>
      </c>
      <c r="AB1638" s="175" t="s">
        <v>44</v>
      </c>
      <c r="AC1638" s="174">
        <v>-1.5181585866</v>
      </c>
      <c r="AD1638" s="152">
        <v>-0.23344074436000001</v>
      </c>
      <c r="AE1638" s="152">
        <v>-0.23344074436000001</v>
      </c>
      <c r="AF1638" s="178">
        <v>0.84576399999999996</v>
      </c>
      <c r="AG1638" s="177">
        <v>34848.820780000002</v>
      </c>
      <c r="AH1638" s="177">
        <v>41183.706740000001</v>
      </c>
      <c r="AI1638" s="127">
        <v>0</v>
      </c>
      <c r="AJ1638" s="127">
        <v>0</v>
      </c>
      <c r="AK1638" s="127">
        <v>0.83205659937999998</v>
      </c>
    </row>
    <row r="1639" spans="1:37" ht="14.65" customHeight="1" x14ac:dyDescent="0.25">
      <c r="A1639" s="39"/>
      <c r="B1639" s="128">
        <v>52156446000103</v>
      </c>
      <c r="C1639" s="124" t="s">
        <v>9486</v>
      </c>
      <c r="D1639" s="121"/>
      <c r="E1639" s="125" t="s">
        <v>2778</v>
      </c>
      <c r="F1639" s="125" t="s">
        <v>160</v>
      </c>
      <c r="G1639" s="125" t="s">
        <v>3324</v>
      </c>
      <c r="H1639" s="126">
        <v>1</v>
      </c>
      <c r="I1639" s="126">
        <v>1</v>
      </c>
      <c r="J1639" s="126">
        <v>1</v>
      </c>
      <c r="K1639" s="125" t="s">
        <v>211</v>
      </c>
      <c r="L1639" s="125" t="s">
        <v>212</v>
      </c>
      <c r="M1639" s="152">
        <v>4.8999999999999998E-3</v>
      </c>
      <c r="N1639" s="127" t="s">
        <v>44</v>
      </c>
      <c r="O1639" s="154">
        <v>45198</v>
      </c>
      <c r="P1639" s="152">
        <v>1.7975353518999999E-2</v>
      </c>
      <c r="Q1639" s="152">
        <v>5.1622897109999996E-2</v>
      </c>
      <c r="R1639" s="152">
        <v>0.12713031389999999</v>
      </c>
      <c r="S1639" s="152" t="s">
        <v>44</v>
      </c>
      <c r="T1639" s="152" t="s">
        <v>44</v>
      </c>
      <c r="U1639" s="152">
        <v>1.7024078703999999</v>
      </c>
      <c r="V1639" s="152">
        <v>1.2654568674</v>
      </c>
      <c r="W1639" s="152">
        <v>1.1091057610999999</v>
      </c>
      <c r="X1639" s="152" t="s">
        <v>44</v>
      </c>
      <c r="Y1639" s="152" t="s">
        <v>44</v>
      </c>
      <c r="Z1639" s="152">
        <v>8.7333378353999999E-3</v>
      </c>
      <c r="AA1639" s="152">
        <v>8.0946070280999999E-3</v>
      </c>
      <c r="AB1639" s="175">
        <v>1.306836267</v>
      </c>
      <c r="AC1639" s="174">
        <v>1.5459849224</v>
      </c>
      <c r="AD1639" s="152">
        <v>-2.759243158E-3</v>
      </c>
      <c r="AE1639" s="152">
        <v>-2.759243158E-3</v>
      </c>
      <c r="AF1639" s="178">
        <v>1.209767</v>
      </c>
      <c r="AG1639" s="177">
        <v>768964.26786999998</v>
      </c>
      <c r="AH1639" s="177">
        <v>254159.45214000001</v>
      </c>
      <c r="AI1639" s="127">
        <v>0</v>
      </c>
      <c r="AJ1639" s="127">
        <v>0</v>
      </c>
      <c r="AK1639" s="127">
        <v>0</v>
      </c>
    </row>
    <row r="1640" spans="1:37" ht="14.65" customHeight="1" x14ac:dyDescent="0.25">
      <c r="A1640" s="39"/>
      <c r="B1640" s="128">
        <v>46467193000196</v>
      </c>
      <c r="C1640" s="124" t="s">
        <v>9487</v>
      </c>
      <c r="D1640" s="121"/>
      <c r="E1640" s="125" t="s">
        <v>2778</v>
      </c>
      <c r="F1640" s="125" t="s">
        <v>160</v>
      </c>
      <c r="G1640" s="125" t="s">
        <v>5584</v>
      </c>
      <c r="H1640" s="126">
        <v>1</v>
      </c>
      <c r="I1640" s="126">
        <v>1</v>
      </c>
      <c r="J1640" s="126">
        <v>1</v>
      </c>
      <c r="K1640" s="125" t="s">
        <v>211</v>
      </c>
      <c r="L1640" s="125" t="s">
        <v>212</v>
      </c>
      <c r="M1640" s="152">
        <v>4.6999999999999993E-3</v>
      </c>
      <c r="N1640" s="127" t="s">
        <v>44</v>
      </c>
      <c r="O1640" s="154">
        <v>45014</v>
      </c>
      <c r="P1640" s="152">
        <v>2.4074112486999998E-2</v>
      </c>
      <c r="Q1640" s="152">
        <v>4.3920110498000001E-2</v>
      </c>
      <c r="R1640" s="152">
        <v>0.10901655695000001</v>
      </c>
      <c r="S1640" s="152">
        <v>0.22441126108999998</v>
      </c>
      <c r="T1640" s="152" t="s">
        <v>44</v>
      </c>
      <c r="U1640" s="152">
        <v>2.2800084863999999</v>
      </c>
      <c r="V1640" s="152">
        <v>1.0766347600999999</v>
      </c>
      <c r="W1640" s="152">
        <v>0.95107836723999994</v>
      </c>
      <c r="X1640" s="152">
        <v>0.89086493215999996</v>
      </c>
      <c r="Y1640" s="152" t="s">
        <v>44</v>
      </c>
      <c r="Z1640" s="152">
        <v>1.1945152348000001E-2</v>
      </c>
      <c r="AA1640" s="152">
        <v>1.5295771678000001E-2</v>
      </c>
      <c r="AB1640" s="175">
        <v>-0.42002629196000002</v>
      </c>
      <c r="AC1640" s="174">
        <v>-0.76156662263999997</v>
      </c>
      <c r="AD1640" s="152">
        <v>-3.3621197881999998E-3</v>
      </c>
      <c r="AE1640" s="152">
        <v>-9.8721387694999992E-3</v>
      </c>
      <c r="AF1640" s="178">
        <v>1.2342089999999999</v>
      </c>
      <c r="AG1640" s="177">
        <v>44225.597629999997</v>
      </c>
      <c r="AH1640" s="177">
        <v>-26849.106029999999</v>
      </c>
      <c r="AI1640" s="127">
        <v>0</v>
      </c>
      <c r="AJ1640" s="127">
        <v>0</v>
      </c>
      <c r="AK1640" s="127">
        <v>0</v>
      </c>
    </row>
    <row r="1641" spans="1:37" ht="14.65" customHeight="1" x14ac:dyDescent="0.25">
      <c r="A1641" s="39"/>
      <c r="B1641" s="128">
        <v>40635061000140</v>
      </c>
      <c r="C1641" s="124" t="s">
        <v>9488</v>
      </c>
      <c r="D1641" s="121"/>
      <c r="E1641" s="125" t="s">
        <v>2778</v>
      </c>
      <c r="F1641" s="125" t="s">
        <v>160</v>
      </c>
      <c r="G1641" s="125" t="s">
        <v>5584</v>
      </c>
      <c r="H1641" s="126">
        <v>1</v>
      </c>
      <c r="I1641" s="126">
        <v>1</v>
      </c>
      <c r="J1641" s="126">
        <v>1</v>
      </c>
      <c r="K1641" s="125" t="s">
        <v>211</v>
      </c>
      <c r="L1641" s="125" t="s">
        <v>212</v>
      </c>
      <c r="M1641" s="152">
        <v>4.8999999999999998E-3</v>
      </c>
      <c r="N1641" s="127" t="s">
        <v>44</v>
      </c>
      <c r="O1641" s="154">
        <v>44337</v>
      </c>
      <c r="P1641" s="152">
        <v>7.0574763157999999E-3</v>
      </c>
      <c r="Q1641" s="152">
        <v>2.8908166070000001E-2</v>
      </c>
      <c r="R1641" s="152">
        <v>0.12056354850000001</v>
      </c>
      <c r="S1641" s="152">
        <v>0.25588332188000001</v>
      </c>
      <c r="T1641" s="152">
        <v>0.41725633025000003</v>
      </c>
      <c r="U1641" s="152">
        <v>0.66839871673000006</v>
      </c>
      <c r="V1641" s="152">
        <v>0.70863975729000006</v>
      </c>
      <c r="W1641" s="152">
        <v>1.0518162201000001</v>
      </c>
      <c r="X1641" s="152">
        <v>1.0158023135000001</v>
      </c>
      <c r="Y1641" s="152">
        <v>0.99482977331</v>
      </c>
      <c r="Z1641" s="152">
        <v>8.2438604229000002E-3</v>
      </c>
      <c r="AA1641" s="152">
        <v>8.8177194107999998E-3</v>
      </c>
      <c r="AB1641" s="175">
        <v>0.64503892298999999</v>
      </c>
      <c r="AC1641" s="174">
        <v>1.2864801719000001</v>
      </c>
      <c r="AD1641" s="152">
        <v>-1.248500115E-3</v>
      </c>
      <c r="AE1641" s="152">
        <v>-3.1870322009E-3</v>
      </c>
      <c r="AF1641" s="178">
        <v>15.870108999999999</v>
      </c>
      <c r="AG1641" s="177">
        <v>1938737.6819</v>
      </c>
      <c r="AH1641" s="177">
        <v>321766.36559</v>
      </c>
      <c r="AI1641" s="127">
        <v>0</v>
      </c>
      <c r="AJ1641" s="127">
        <v>0</v>
      </c>
      <c r="AK1641" s="127">
        <v>0</v>
      </c>
    </row>
    <row r="1642" spans="1:37" ht="14.65" customHeight="1" x14ac:dyDescent="0.25">
      <c r="A1642" s="39"/>
      <c r="B1642" s="128">
        <v>10474513000198</v>
      </c>
      <c r="C1642" s="124" t="s">
        <v>9489</v>
      </c>
      <c r="D1642" s="121"/>
      <c r="E1642" s="125" t="s">
        <v>2778</v>
      </c>
      <c r="F1642" s="125" t="s">
        <v>160</v>
      </c>
      <c r="G1642" s="125" t="s">
        <v>5073</v>
      </c>
      <c r="H1642" s="126">
        <v>1</v>
      </c>
      <c r="I1642" s="126">
        <v>1</v>
      </c>
      <c r="J1642" s="126">
        <v>1</v>
      </c>
      <c r="K1642" s="125" t="s">
        <v>211</v>
      </c>
      <c r="L1642" s="125" t="s">
        <v>212</v>
      </c>
      <c r="M1642" s="152">
        <v>1.7000000000000001E-3</v>
      </c>
      <c r="N1642" s="127" t="s">
        <v>44</v>
      </c>
      <c r="O1642" s="154">
        <v>40143</v>
      </c>
      <c r="P1642" s="152">
        <v>2.0663524587E-2</v>
      </c>
      <c r="Q1642" s="152">
        <v>5.5392508704000004E-2</v>
      </c>
      <c r="R1642" s="152">
        <v>4.3024821507000002E-2</v>
      </c>
      <c r="S1642" s="152">
        <v>0.12214132497999999</v>
      </c>
      <c r="T1642" s="152">
        <v>0.21785478704</v>
      </c>
      <c r="U1642" s="152">
        <v>1.9569988900999999</v>
      </c>
      <c r="V1642" s="152">
        <v>1.3578631666999998</v>
      </c>
      <c r="W1642" s="152">
        <v>0.37535561692999997</v>
      </c>
      <c r="X1642" s="152">
        <v>0.48487505782000001</v>
      </c>
      <c r="Y1642" s="152">
        <v>0.51941315851000003</v>
      </c>
      <c r="Z1642" s="152">
        <v>5.1743470634999997E-2</v>
      </c>
      <c r="AA1642" s="152">
        <v>7.1361042523999996E-2</v>
      </c>
      <c r="AB1642" s="175">
        <v>-1.2229879320000001</v>
      </c>
      <c r="AC1642" s="174">
        <v>0.19280297100999999</v>
      </c>
      <c r="AD1642" s="152">
        <v>-6.2272593306999996E-2</v>
      </c>
      <c r="AE1642" s="152">
        <v>-0.14594540617999999</v>
      </c>
      <c r="AF1642" s="178">
        <v>48.023462000000002</v>
      </c>
      <c r="AG1642" s="177">
        <v>296166.95468000002</v>
      </c>
      <c r="AH1642" s="177">
        <v>-295.08248996999998</v>
      </c>
      <c r="AI1642" s="127">
        <v>0</v>
      </c>
      <c r="AJ1642" s="127">
        <v>0</v>
      </c>
      <c r="AK1642" s="127">
        <v>0</v>
      </c>
    </row>
    <row r="1643" spans="1:37" ht="14.65" customHeight="1" x14ac:dyDescent="0.25">
      <c r="A1643" s="39"/>
      <c r="B1643" s="128">
        <v>9093819000115</v>
      </c>
      <c r="C1643" s="124" t="s">
        <v>9490</v>
      </c>
      <c r="D1643" s="121"/>
      <c r="E1643" s="125" t="s">
        <v>2778</v>
      </c>
      <c r="F1643" s="125" t="s">
        <v>160</v>
      </c>
      <c r="G1643" s="125" t="s">
        <v>5073</v>
      </c>
      <c r="H1643" s="126">
        <v>5000</v>
      </c>
      <c r="I1643" s="126">
        <v>1000</v>
      </c>
      <c r="J1643" s="126">
        <v>1000</v>
      </c>
      <c r="K1643" s="125" t="s">
        <v>211</v>
      </c>
      <c r="L1643" s="125" t="s">
        <v>212</v>
      </c>
      <c r="M1643" s="152">
        <v>1.5E-3</v>
      </c>
      <c r="N1643" s="127" t="s">
        <v>44</v>
      </c>
      <c r="O1643" s="154">
        <v>40059</v>
      </c>
      <c r="P1643" s="152">
        <v>1.7432614853999998E-2</v>
      </c>
      <c r="Q1643" s="152">
        <v>4.8569436436000001E-2</v>
      </c>
      <c r="R1643" s="152">
        <v>9.1657543697000007E-2</v>
      </c>
      <c r="S1643" s="152">
        <v>0.18144271352999999</v>
      </c>
      <c r="T1643" s="152">
        <v>0.29351555161999998</v>
      </c>
      <c r="U1643" s="152">
        <v>1.6510062345000001</v>
      </c>
      <c r="V1643" s="152">
        <v>1.1906059195000001</v>
      </c>
      <c r="W1643" s="152">
        <v>0.79963548145000007</v>
      </c>
      <c r="X1643" s="152">
        <v>0.72028894582000003</v>
      </c>
      <c r="Y1643" s="152">
        <v>0.69980486457000002</v>
      </c>
      <c r="Z1643" s="152">
        <v>2.2757821733000002E-2</v>
      </c>
      <c r="AA1643" s="152">
        <v>2.7940518711000003E-2</v>
      </c>
      <c r="AB1643" s="175">
        <v>-0.89932816114000003</v>
      </c>
      <c r="AC1643" s="174">
        <v>0.45282059259000002</v>
      </c>
      <c r="AD1643" s="152">
        <v>-1.8229980888999998E-2</v>
      </c>
      <c r="AE1643" s="152">
        <v>-5.3444587914000002E-2</v>
      </c>
      <c r="AF1643" s="178">
        <v>49.889384</v>
      </c>
      <c r="AG1643" s="177">
        <v>1585181.3629999999</v>
      </c>
      <c r="AH1643" s="177">
        <v>-56203.804250000001</v>
      </c>
      <c r="AI1643" s="127">
        <v>0</v>
      </c>
      <c r="AJ1643" s="127">
        <v>0</v>
      </c>
      <c r="AK1643" s="127">
        <v>0</v>
      </c>
    </row>
    <row r="1644" spans="1:37" ht="14.65" customHeight="1" x14ac:dyDescent="0.25">
      <c r="A1644" s="39"/>
      <c r="B1644" s="128">
        <v>8703063000116</v>
      </c>
      <c r="C1644" s="124" t="s">
        <v>9491</v>
      </c>
      <c r="D1644" s="121" t="s">
        <v>3267</v>
      </c>
      <c r="E1644" s="125" t="s">
        <v>2778</v>
      </c>
      <c r="F1644" s="125" t="s">
        <v>160</v>
      </c>
      <c r="G1644" s="125" t="s">
        <v>5073</v>
      </c>
      <c r="H1644" s="126">
        <v>10000</v>
      </c>
      <c r="I1644" s="126">
        <v>1</v>
      </c>
      <c r="J1644" s="126">
        <v>1000</v>
      </c>
      <c r="K1644" s="125" t="s">
        <v>211</v>
      </c>
      <c r="L1644" s="125" t="s">
        <v>211</v>
      </c>
      <c r="M1644" s="152">
        <v>1.7000000000000001E-3</v>
      </c>
      <c r="N1644" s="127" t="s">
        <v>44</v>
      </c>
      <c r="O1644" s="154">
        <v>39373</v>
      </c>
      <c r="P1644" s="152">
        <v>1.2299679664E-2</v>
      </c>
      <c r="Q1644" s="152">
        <v>4.5385761398999996E-2</v>
      </c>
      <c r="R1644" s="152">
        <v>0.10818188455</v>
      </c>
      <c r="S1644" s="152">
        <v>0.23983520475999998</v>
      </c>
      <c r="T1644" s="152">
        <v>0.40283523602999999</v>
      </c>
      <c r="U1644" s="152">
        <v>1.1648767541</v>
      </c>
      <c r="V1644" s="152">
        <v>1.1125629644999999</v>
      </c>
      <c r="W1644" s="152">
        <v>0.94379654804000002</v>
      </c>
      <c r="X1644" s="152">
        <v>0.95209470496999993</v>
      </c>
      <c r="Y1644" s="152">
        <v>0.96044675056000006</v>
      </c>
      <c r="Z1644" s="152">
        <v>5.0306381984E-3</v>
      </c>
      <c r="AA1644" s="152">
        <v>4.6369150518000002E-3</v>
      </c>
      <c r="AB1644" s="175">
        <v>-1.1833230978</v>
      </c>
      <c r="AC1644" s="174">
        <v>-0.15660740203000001</v>
      </c>
      <c r="AD1644" s="152">
        <v>-7.2779993546999997E-4</v>
      </c>
      <c r="AE1644" s="152">
        <v>-8.6599040031999988E-3</v>
      </c>
      <c r="AF1644" s="178">
        <v>50.146763999999997</v>
      </c>
      <c r="AG1644" s="177">
        <v>720153.66281000001</v>
      </c>
      <c r="AH1644" s="177">
        <v>36523.361380000002</v>
      </c>
      <c r="AI1644" s="127">
        <v>0</v>
      </c>
      <c r="AJ1644" s="127">
        <v>0</v>
      </c>
      <c r="AK1644" s="127">
        <v>0</v>
      </c>
    </row>
    <row r="1645" spans="1:37" ht="14.65" customHeight="1" x14ac:dyDescent="0.25">
      <c r="A1645" s="39"/>
      <c r="B1645" s="128">
        <v>10396381000123</v>
      </c>
      <c r="C1645" s="124" t="s">
        <v>9492</v>
      </c>
      <c r="D1645" s="121" t="s">
        <v>3267</v>
      </c>
      <c r="E1645" s="125" t="s">
        <v>2778</v>
      </c>
      <c r="F1645" s="125" t="s">
        <v>160</v>
      </c>
      <c r="G1645" s="125" t="s">
        <v>5073</v>
      </c>
      <c r="H1645" s="126">
        <v>1</v>
      </c>
      <c r="I1645" s="126">
        <v>1</v>
      </c>
      <c r="J1645" s="126">
        <v>1</v>
      </c>
      <c r="K1645" s="125" t="s">
        <v>211</v>
      </c>
      <c r="L1645" s="125" t="s">
        <v>211</v>
      </c>
      <c r="M1645" s="152">
        <v>1.7000000000000001E-3</v>
      </c>
      <c r="N1645" s="127" t="s">
        <v>44</v>
      </c>
      <c r="O1645" s="154">
        <v>40143</v>
      </c>
      <c r="P1645" s="152">
        <v>2.9604129861E-2</v>
      </c>
      <c r="Q1645" s="152">
        <v>7.655530362900001E-2</v>
      </c>
      <c r="R1645" s="152">
        <v>8.2292340869000002E-2</v>
      </c>
      <c r="S1645" s="152">
        <v>0.21126368852999999</v>
      </c>
      <c r="T1645" s="152">
        <v>0.36371524893000001</v>
      </c>
      <c r="U1645" s="152">
        <v>2.803744784</v>
      </c>
      <c r="V1645" s="152">
        <v>1.8766369216000001</v>
      </c>
      <c r="W1645" s="152">
        <v>0.71793191216999996</v>
      </c>
      <c r="X1645" s="152">
        <v>0.83867186805000005</v>
      </c>
      <c r="Y1645" s="152">
        <v>0.86717619938000001</v>
      </c>
      <c r="Z1645" s="152">
        <v>3.7190879815000001E-2</v>
      </c>
      <c r="AA1645" s="152">
        <v>3.3926138554E-2</v>
      </c>
      <c r="AB1645" s="175">
        <v>-0.76655241319</v>
      </c>
      <c r="AC1645" s="174">
        <v>0.16342849708000001</v>
      </c>
      <c r="AD1645" s="152">
        <v>-2.8871836469E-2</v>
      </c>
      <c r="AE1645" s="152">
        <v>-6.0906916793999996E-2</v>
      </c>
      <c r="AF1645" s="178">
        <v>43.700772000000001</v>
      </c>
      <c r="AG1645" s="177">
        <v>116124.41353999999</v>
      </c>
      <c r="AH1645" s="177">
        <v>-117.96056998</v>
      </c>
      <c r="AI1645" s="127">
        <v>0</v>
      </c>
      <c r="AJ1645" s="127">
        <v>0</v>
      </c>
      <c r="AK1645" s="127">
        <v>0</v>
      </c>
    </row>
    <row r="1646" spans="1:37" ht="14.65" customHeight="1" x14ac:dyDescent="0.25">
      <c r="A1646" s="39"/>
      <c r="B1646" s="128">
        <v>832435000100</v>
      </c>
      <c r="C1646" s="124" t="s">
        <v>9493</v>
      </c>
      <c r="D1646" s="121"/>
      <c r="E1646" s="125" t="s">
        <v>2778</v>
      </c>
      <c r="F1646" s="125" t="s">
        <v>160</v>
      </c>
      <c r="G1646" s="125" t="s">
        <v>3328</v>
      </c>
      <c r="H1646" s="126">
        <v>1</v>
      </c>
      <c r="I1646" s="126">
        <v>1</v>
      </c>
      <c r="J1646" s="126">
        <v>1</v>
      </c>
      <c r="K1646" s="125" t="s">
        <v>211</v>
      </c>
      <c r="L1646" s="125" t="s">
        <v>211</v>
      </c>
      <c r="M1646" s="152">
        <v>1.5E-3</v>
      </c>
      <c r="N1646" s="127" t="s">
        <v>44</v>
      </c>
      <c r="O1646" s="154">
        <v>34974</v>
      </c>
      <c r="P1646" s="152">
        <v>1.0614467649999999E-2</v>
      </c>
      <c r="Q1646" s="152">
        <v>4.1410990085000002E-2</v>
      </c>
      <c r="R1646" s="152">
        <v>0.11620327178000001</v>
      </c>
      <c r="S1646" s="152">
        <v>0.26416053048999999</v>
      </c>
      <c r="T1646" s="152">
        <v>0.43656616937000003</v>
      </c>
      <c r="U1646" s="152">
        <v>1.0052738739</v>
      </c>
      <c r="V1646" s="152">
        <v>1.0151274865</v>
      </c>
      <c r="W1646" s="152">
        <v>1.0137764490000001</v>
      </c>
      <c r="X1646" s="152">
        <v>1.0486610695</v>
      </c>
      <c r="Y1646" s="152">
        <v>1.0408686263</v>
      </c>
      <c r="Z1646" s="152">
        <v>8.3514931682000001E-4</v>
      </c>
      <c r="AA1646" s="152">
        <v>8.3906622167999999E-3</v>
      </c>
      <c r="AB1646" s="175">
        <v>2.9761579974000001</v>
      </c>
      <c r="AC1646" s="174">
        <v>7.2485863605000006E-2</v>
      </c>
      <c r="AD1646" s="152">
        <v>0</v>
      </c>
      <c r="AE1646" s="152">
        <v>-3.6637867005999997E-2</v>
      </c>
      <c r="AF1646" s="178">
        <v>4986.2137919999996</v>
      </c>
      <c r="AG1646" s="177">
        <v>7726342.0955999997</v>
      </c>
      <c r="AH1646" s="177">
        <v>56649.932203999997</v>
      </c>
      <c r="AI1646" s="127">
        <v>7.2615000190999993E-2</v>
      </c>
      <c r="AJ1646" s="127">
        <v>0.22695173047</v>
      </c>
      <c r="AK1646" s="127">
        <v>0</v>
      </c>
    </row>
    <row r="1647" spans="1:37" ht="14.65" customHeight="1" x14ac:dyDescent="0.25">
      <c r="A1647" s="39"/>
      <c r="B1647" s="128">
        <v>9093537000118</v>
      </c>
      <c r="C1647" s="124" t="s">
        <v>9494</v>
      </c>
      <c r="D1647" s="121"/>
      <c r="E1647" s="125" t="s">
        <v>2778</v>
      </c>
      <c r="F1647" s="125" t="s">
        <v>160</v>
      </c>
      <c r="G1647" s="125" t="s">
        <v>6802</v>
      </c>
      <c r="H1647" s="126">
        <v>1</v>
      </c>
      <c r="I1647" s="126">
        <v>1</v>
      </c>
      <c r="J1647" s="126">
        <v>0</v>
      </c>
      <c r="K1647" s="125" t="s">
        <v>211</v>
      </c>
      <c r="L1647" s="125" t="s">
        <v>211</v>
      </c>
      <c r="M1647" s="152">
        <v>3.2000000000000002E-3</v>
      </c>
      <c r="N1647" s="127" t="s">
        <v>44</v>
      </c>
      <c r="O1647" s="154">
        <v>39582</v>
      </c>
      <c r="P1647" s="152">
        <v>1.0100579562000001E-2</v>
      </c>
      <c r="Q1647" s="152">
        <v>3.9496941496999997E-2</v>
      </c>
      <c r="R1647" s="152">
        <v>0.10974822616999999</v>
      </c>
      <c r="S1647" s="152">
        <v>0.24163314995000001</v>
      </c>
      <c r="T1647" s="152">
        <v>0.40260270436000001</v>
      </c>
      <c r="U1647" s="152">
        <v>0.95660461551999998</v>
      </c>
      <c r="V1647" s="152">
        <v>0.96820749433000008</v>
      </c>
      <c r="W1647" s="152">
        <v>0.95746156988999997</v>
      </c>
      <c r="X1647" s="152">
        <v>0.95923216460000005</v>
      </c>
      <c r="Y1647" s="152">
        <v>0.95989234452000005</v>
      </c>
      <c r="Z1647" s="152">
        <v>7.8495037860999998E-4</v>
      </c>
      <c r="AA1647" s="152">
        <v>1.9967472836999998E-3</v>
      </c>
      <c r="AB1647" s="175">
        <v>-12.659700815000001</v>
      </c>
      <c r="AC1647" s="174">
        <v>-9.5373813153999993</v>
      </c>
      <c r="AD1647" s="152">
        <v>0</v>
      </c>
      <c r="AE1647" s="152">
        <v>-1.6087828907000001E-3</v>
      </c>
      <c r="AF1647" s="178">
        <v>44.860793000000001</v>
      </c>
      <c r="AG1647" s="177">
        <v>282948.16567999998</v>
      </c>
      <c r="AH1647" s="177">
        <v>-35101.0268</v>
      </c>
      <c r="AI1647" s="127">
        <v>0</v>
      </c>
      <c r="AJ1647" s="127">
        <v>0</v>
      </c>
      <c r="AK1647" s="127">
        <v>0</v>
      </c>
    </row>
    <row r="1648" spans="1:37" ht="14.65" customHeight="1" x14ac:dyDescent="0.25">
      <c r="A1648" s="39"/>
      <c r="B1648" s="128">
        <v>48107091000195</v>
      </c>
      <c r="C1648" s="124" t="s">
        <v>9495</v>
      </c>
      <c r="D1648" s="121"/>
      <c r="E1648" s="125" t="s">
        <v>2778</v>
      </c>
      <c r="F1648" s="125" t="s">
        <v>112</v>
      </c>
      <c r="G1648" s="125" t="s">
        <v>113</v>
      </c>
      <c r="H1648" s="126">
        <v>1</v>
      </c>
      <c r="I1648" s="126">
        <v>1</v>
      </c>
      <c r="J1648" s="126">
        <v>1</v>
      </c>
      <c r="K1648" s="125" t="s">
        <v>211</v>
      </c>
      <c r="L1648" s="125" t="s">
        <v>7564</v>
      </c>
      <c r="M1648" s="152">
        <v>4.6999999999999993E-3</v>
      </c>
      <c r="N1648" s="127" t="s">
        <v>44</v>
      </c>
      <c r="O1648" s="154">
        <v>44923</v>
      </c>
      <c r="P1648" s="152">
        <v>4.4561447882999997E-2</v>
      </c>
      <c r="Q1648" s="152">
        <v>0.13294667292000001</v>
      </c>
      <c r="R1648" s="152">
        <v>0.10186357167</v>
      </c>
      <c r="S1648" s="152">
        <v>0.40143958279999997</v>
      </c>
      <c r="T1648" s="152" t="s">
        <v>44</v>
      </c>
      <c r="U1648" s="152">
        <v>4.2203208694000001</v>
      </c>
      <c r="V1648" s="152">
        <v>3.2589856375999999</v>
      </c>
      <c r="W1648" s="152">
        <v>0.88867454755999997</v>
      </c>
      <c r="X1648" s="152">
        <v>1.5936296822</v>
      </c>
      <c r="Y1648" s="152" t="s">
        <v>44</v>
      </c>
      <c r="Z1648" s="152">
        <v>0.15224120670999999</v>
      </c>
      <c r="AA1648" s="152">
        <v>0.15637329952000001</v>
      </c>
      <c r="AB1648" s="175">
        <v>1.6888651998999999E-4</v>
      </c>
      <c r="AC1648" s="174">
        <v>0.21776690326000001</v>
      </c>
      <c r="AD1648" s="152">
        <v>-0.13610239005999999</v>
      </c>
      <c r="AE1648" s="152">
        <v>-0.13610239005999999</v>
      </c>
      <c r="AF1648" s="178">
        <v>1.3710830000000001</v>
      </c>
      <c r="AG1648" s="177">
        <v>349773.17262000003</v>
      </c>
      <c r="AH1648" s="177">
        <v>-31065.213619999999</v>
      </c>
      <c r="AI1648" s="127">
        <v>0</v>
      </c>
      <c r="AJ1648" s="127">
        <v>0</v>
      </c>
      <c r="AK1648" s="127">
        <v>0</v>
      </c>
    </row>
    <row r="1649" spans="1:37" ht="14.65" customHeight="1" x14ac:dyDescent="0.25">
      <c r="A1649" s="39"/>
      <c r="B1649" s="128">
        <v>35822736000120</v>
      </c>
      <c r="C1649" s="124" t="s">
        <v>9496</v>
      </c>
      <c r="D1649" s="121"/>
      <c r="E1649" s="125" t="s">
        <v>2778</v>
      </c>
      <c r="F1649" s="125" t="s">
        <v>112</v>
      </c>
      <c r="G1649" s="125" t="s">
        <v>113</v>
      </c>
      <c r="H1649" s="126">
        <v>1</v>
      </c>
      <c r="I1649" s="126">
        <v>1</v>
      </c>
      <c r="J1649" s="126">
        <v>1</v>
      </c>
      <c r="K1649" s="125" t="s">
        <v>7604</v>
      </c>
      <c r="L1649" s="125" t="s">
        <v>7605</v>
      </c>
      <c r="M1649" s="152">
        <v>8.6999999999999994E-3</v>
      </c>
      <c r="N1649" s="127" t="s">
        <v>44</v>
      </c>
      <c r="O1649" s="154">
        <v>43880</v>
      </c>
      <c r="P1649" s="152">
        <v>2.9741133526999999E-2</v>
      </c>
      <c r="Q1649" s="152">
        <v>6.0622962823000004E-2</v>
      </c>
      <c r="R1649" s="152">
        <v>7.2592702635999998E-2</v>
      </c>
      <c r="S1649" s="152">
        <v>0.30320563472000001</v>
      </c>
      <c r="T1649" s="152">
        <v>0.29801582214</v>
      </c>
      <c r="U1649" s="152">
        <v>2.8167201126999997</v>
      </c>
      <c r="V1649" s="152">
        <v>1.4860798003</v>
      </c>
      <c r="W1649" s="152">
        <v>0.63331067342000003</v>
      </c>
      <c r="X1649" s="152">
        <v>1.2036618210999999</v>
      </c>
      <c r="Y1649" s="152">
        <v>0.71053448751999992</v>
      </c>
      <c r="Z1649" s="152">
        <v>0.16572299273999999</v>
      </c>
      <c r="AA1649" s="152">
        <v>0.24772667645999999</v>
      </c>
      <c r="AB1649" s="175">
        <v>-0.14831657923</v>
      </c>
      <c r="AC1649" s="174">
        <v>-0.12034430015</v>
      </c>
      <c r="AD1649" s="152">
        <v>-0.12041000371999999</v>
      </c>
      <c r="AE1649" s="152">
        <v>-0.45216140000000005</v>
      </c>
      <c r="AF1649" s="178">
        <v>11.451019000000001</v>
      </c>
      <c r="AG1649" s="177">
        <v>14848.58366</v>
      </c>
      <c r="AH1649" s="177">
        <v>-2462.6233400000001</v>
      </c>
      <c r="AI1649" s="127">
        <v>0</v>
      </c>
      <c r="AJ1649" s="127">
        <v>0</v>
      </c>
      <c r="AK1649" s="127">
        <v>0.15438958392999999</v>
      </c>
    </row>
    <row r="1650" spans="1:37" ht="14.65" customHeight="1" x14ac:dyDescent="0.25">
      <c r="A1650" s="39"/>
      <c r="B1650" s="128">
        <v>53858453000110</v>
      </c>
      <c r="C1650" s="124" t="s">
        <v>9497</v>
      </c>
      <c r="D1650" s="121"/>
      <c r="E1650" s="125" t="s">
        <v>2778</v>
      </c>
      <c r="F1650" s="125" t="s">
        <v>160</v>
      </c>
      <c r="G1650" s="125" t="s">
        <v>3305</v>
      </c>
      <c r="H1650" s="126">
        <v>1</v>
      </c>
      <c r="I1650" s="126">
        <v>1</v>
      </c>
      <c r="J1650" s="126">
        <v>1</v>
      </c>
      <c r="K1650" s="125" t="s">
        <v>7604</v>
      </c>
      <c r="L1650" s="125" t="s">
        <v>8120</v>
      </c>
      <c r="M1650" s="152">
        <v>4.1999999999999997E-3</v>
      </c>
      <c r="N1650" s="127" t="s">
        <v>44</v>
      </c>
      <c r="O1650" s="154">
        <v>45348</v>
      </c>
      <c r="P1650" s="152">
        <v>9.3156683214999994E-3</v>
      </c>
      <c r="Q1650" s="152">
        <v>4.4636491633000007E-2</v>
      </c>
      <c r="R1650" s="152">
        <v>0.14011550273999998</v>
      </c>
      <c r="S1650" s="152" t="s">
        <v>44</v>
      </c>
      <c r="T1650" s="152" t="s">
        <v>44</v>
      </c>
      <c r="U1650" s="152">
        <v>0.88226732515999995</v>
      </c>
      <c r="V1650" s="152">
        <v>1.0941957549000001</v>
      </c>
      <c r="W1650" s="152">
        <v>1.2223906835</v>
      </c>
      <c r="X1650" s="152" t="s">
        <v>44</v>
      </c>
      <c r="Y1650" s="152" t="s">
        <v>44</v>
      </c>
      <c r="Z1650" s="152">
        <v>1.6821141046999999E-2</v>
      </c>
      <c r="AA1650" s="152">
        <v>1.5565345719999998E-2</v>
      </c>
      <c r="AB1650" s="175">
        <v>1.3735374139000001</v>
      </c>
      <c r="AC1650" s="174">
        <v>1.5006798256</v>
      </c>
      <c r="AD1650" s="152">
        <v>-9.2237654217999995E-3</v>
      </c>
      <c r="AE1650" s="152">
        <v>-9.2237654217999995E-3</v>
      </c>
      <c r="AF1650" s="178">
        <v>1.166345</v>
      </c>
      <c r="AG1650" s="177">
        <v>214597.24012</v>
      </c>
      <c r="AH1650" s="177">
        <v>53450.241970000003</v>
      </c>
      <c r="AI1650" s="127">
        <v>0.81622040670999996</v>
      </c>
      <c r="AJ1650" s="127">
        <v>4.8567933499000002E-2</v>
      </c>
      <c r="AK1650" s="127">
        <v>0</v>
      </c>
    </row>
    <row r="1651" spans="1:37" ht="14.65" customHeight="1" x14ac:dyDescent="0.25">
      <c r="A1651" s="39"/>
      <c r="B1651" s="128">
        <v>46422299000173</v>
      </c>
      <c r="C1651" s="124" t="s">
        <v>9498</v>
      </c>
      <c r="D1651" s="121"/>
      <c r="E1651" s="125" t="s">
        <v>2778</v>
      </c>
      <c r="F1651" s="125" t="s">
        <v>160</v>
      </c>
      <c r="G1651" s="125" t="s">
        <v>3324</v>
      </c>
      <c r="H1651" s="126">
        <v>1</v>
      </c>
      <c r="I1651" s="126">
        <v>1</v>
      </c>
      <c r="J1651" s="126">
        <v>1</v>
      </c>
      <c r="K1651" s="125" t="s">
        <v>211</v>
      </c>
      <c r="L1651" s="125" t="s">
        <v>212</v>
      </c>
      <c r="M1651" s="152">
        <v>4.1999999999999997E-3</v>
      </c>
      <c r="N1651" s="127" t="s">
        <v>44</v>
      </c>
      <c r="O1651" s="154">
        <v>44819</v>
      </c>
      <c r="P1651" s="152">
        <v>1.7325453394999999E-2</v>
      </c>
      <c r="Q1651" s="152">
        <v>4.1504811060999999E-2</v>
      </c>
      <c r="R1651" s="152">
        <v>0.12951688134</v>
      </c>
      <c r="S1651" s="152">
        <v>0.25434579969000004</v>
      </c>
      <c r="T1651" s="152" t="s">
        <v>44</v>
      </c>
      <c r="U1651" s="152">
        <v>1.6408571985</v>
      </c>
      <c r="V1651" s="152">
        <v>1.0174273651000001</v>
      </c>
      <c r="W1651" s="152">
        <v>1.1299265678000001</v>
      </c>
      <c r="X1651" s="152">
        <v>1.0096986776999999</v>
      </c>
      <c r="Y1651" s="152" t="s">
        <v>44</v>
      </c>
      <c r="Z1651" s="152">
        <v>1.2832767302000002E-2</v>
      </c>
      <c r="AA1651" s="152">
        <v>1.1053381313999999E-2</v>
      </c>
      <c r="AB1651" s="175">
        <v>1.0523959916000001</v>
      </c>
      <c r="AC1651" s="174">
        <v>-0.13232343103999999</v>
      </c>
      <c r="AD1651" s="152">
        <v>-4.2634071153999998E-3</v>
      </c>
      <c r="AE1651" s="152">
        <v>-4.4156839612999998E-3</v>
      </c>
      <c r="AF1651" s="178">
        <v>1.3483540000000001</v>
      </c>
      <c r="AG1651" s="177">
        <v>11043.05881</v>
      </c>
      <c r="AH1651" s="177">
        <v>3008.3794899999998</v>
      </c>
      <c r="AI1651" s="127">
        <v>6.7836751448000008E-5</v>
      </c>
      <c r="AJ1651" s="127">
        <v>0</v>
      </c>
      <c r="AK1651" s="127">
        <v>0.57829554313999998</v>
      </c>
    </row>
    <row r="1652" spans="1:37" ht="14.65" customHeight="1" x14ac:dyDescent="0.25">
      <c r="A1652" s="39"/>
      <c r="B1652" s="128">
        <v>49540349000105</v>
      </c>
      <c r="C1652" s="124" t="s">
        <v>9499</v>
      </c>
      <c r="D1652" s="121"/>
      <c r="E1652" s="125" t="s">
        <v>2778</v>
      </c>
      <c r="F1652" s="125" t="s">
        <v>160</v>
      </c>
      <c r="G1652" s="125" t="s">
        <v>3305</v>
      </c>
      <c r="H1652" s="126">
        <v>1</v>
      </c>
      <c r="I1652" s="126">
        <v>1</v>
      </c>
      <c r="J1652" s="126">
        <v>1</v>
      </c>
      <c r="K1652" s="125" t="s">
        <v>211</v>
      </c>
      <c r="L1652" s="125" t="s">
        <v>212</v>
      </c>
      <c r="M1652" s="152">
        <v>1.5E-3</v>
      </c>
      <c r="N1652" s="127" t="s">
        <v>44</v>
      </c>
      <c r="O1652" s="154">
        <v>44984</v>
      </c>
      <c r="P1652" s="152">
        <v>1.5940641764000001E-2</v>
      </c>
      <c r="Q1652" s="152">
        <v>2.9629198725E-2</v>
      </c>
      <c r="R1652" s="152">
        <v>9.7267662227999999E-2</v>
      </c>
      <c r="S1652" s="152">
        <v>0.23411860946000002</v>
      </c>
      <c r="T1652" s="152" t="s">
        <v>44</v>
      </c>
      <c r="U1652" s="152">
        <v>1.5097046058000001</v>
      </c>
      <c r="V1652" s="152">
        <v>0.72631477702000002</v>
      </c>
      <c r="W1652" s="152">
        <v>0.84857907792999998</v>
      </c>
      <c r="X1652" s="152">
        <v>0.9294010386399999</v>
      </c>
      <c r="Y1652" s="152" t="s">
        <v>44</v>
      </c>
      <c r="Z1652" s="152">
        <v>2.5576353781E-2</v>
      </c>
      <c r="AA1652" s="152">
        <v>2.4290274173999999E-2</v>
      </c>
      <c r="AB1652" s="175">
        <v>-0.59864535997000001</v>
      </c>
      <c r="AC1652" s="174">
        <v>-0.32130768191999998</v>
      </c>
      <c r="AD1652" s="152">
        <v>-1.4445192125999999E-2</v>
      </c>
      <c r="AE1652" s="152">
        <v>-1.5158033034E-2</v>
      </c>
      <c r="AF1652" s="178">
        <v>1.2566820000000001</v>
      </c>
      <c r="AG1652" s="177">
        <v>19669.028480000001</v>
      </c>
      <c r="AH1652" s="177">
        <v>-4947.7920400000003</v>
      </c>
      <c r="AI1652" s="127">
        <v>6.0248141271999997E-2</v>
      </c>
      <c r="AJ1652" s="127">
        <v>6.9589088426000008E-4</v>
      </c>
      <c r="AK1652" s="127">
        <v>6.6664660282999999E-2</v>
      </c>
    </row>
    <row r="1653" spans="1:37" ht="14.65" customHeight="1" x14ac:dyDescent="0.25">
      <c r="A1653" s="39"/>
      <c r="B1653" s="128">
        <v>31820901000153</v>
      </c>
      <c r="C1653" s="124" t="s">
        <v>9500</v>
      </c>
      <c r="D1653" s="121" t="s">
        <v>3266</v>
      </c>
      <c r="E1653" s="125" t="s">
        <v>2778</v>
      </c>
      <c r="F1653" s="125" t="s">
        <v>160</v>
      </c>
      <c r="G1653" s="125" t="s">
        <v>3328</v>
      </c>
      <c r="H1653" s="126">
        <v>1</v>
      </c>
      <c r="I1653" s="126">
        <v>1</v>
      </c>
      <c r="J1653" s="126">
        <v>1</v>
      </c>
      <c r="K1653" s="125" t="s">
        <v>211</v>
      </c>
      <c r="L1653" s="125" t="s">
        <v>211</v>
      </c>
      <c r="M1653" s="152">
        <v>1.7000000000000001E-3</v>
      </c>
      <c r="N1653" s="127" t="s">
        <v>44</v>
      </c>
      <c r="O1653" s="154">
        <v>43503</v>
      </c>
      <c r="P1653" s="152">
        <v>1.0630475452E-2</v>
      </c>
      <c r="Q1653" s="152">
        <v>4.1617253084000001E-2</v>
      </c>
      <c r="R1653" s="152">
        <v>0.11810822022</v>
      </c>
      <c r="S1653" s="152">
        <v>0.26531185809000002</v>
      </c>
      <c r="T1653" s="152">
        <v>0.42209167327000002</v>
      </c>
      <c r="U1653" s="152">
        <v>1.0067899389999999</v>
      </c>
      <c r="V1653" s="152">
        <v>1.0201837104</v>
      </c>
      <c r="W1653" s="152">
        <v>1.0303955325</v>
      </c>
      <c r="X1653" s="152">
        <v>1.053231595</v>
      </c>
      <c r="Y1653" s="152">
        <v>1.0063582818999999</v>
      </c>
      <c r="Z1653" s="152">
        <v>1.5191487391999999E-3</v>
      </c>
      <c r="AA1653" s="152">
        <v>4.0428525606999999E-3</v>
      </c>
      <c r="AB1653" s="175">
        <v>2.2386037270000001</v>
      </c>
      <c r="AC1653" s="174">
        <v>0.11252443030000001</v>
      </c>
      <c r="AD1653" s="152">
        <v>0</v>
      </c>
      <c r="AE1653" s="152">
        <v>-7.6383614026999998E-3</v>
      </c>
      <c r="AF1653" s="178">
        <v>16.594894</v>
      </c>
      <c r="AG1653" s="177">
        <v>225226.32485</v>
      </c>
      <c r="AH1653" s="177">
        <v>50442.800609999998</v>
      </c>
      <c r="AI1653" s="127">
        <v>0.13987972505000001</v>
      </c>
      <c r="AJ1653" s="127">
        <v>0.17692058988000001</v>
      </c>
      <c r="AK1653" s="127">
        <v>0</v>
      </c>
    </row>
    <row r="1654" spans="1:37" ht="14.65" customHeight="1" x14ac:dyDescent="0.25">
      <c r="A1654" s="39"/>
      <c r="B1654" s="128">
        <v>52342951000142</v>
      </c>
      <c r="C1654" s="124" t="s">
        <v>9501</v>
      </c>
      <c r="D1654" s="121"/>
      <c r="E1654" s="125" t="s">
        <v>2778</v>
      </c>
      <c r="F1654" s="125" t="s">
        <v>160</v>
      </c>
      <c r="G1654" s="125" t="s">
        <v>3324</v>
      </c>
      <c r="H1654" s="126">
        <v>1</v>
      </c>
      <c r="I1654" s="126">
        <v>1</v>
      </c>
      <c r="J1654" s="126">
        <v>1</v>
      </c>
      <c r="K1654" s="125" t="s">
        <v>211</v>
      </c>
      <c r="L1654" s="125" t="s">
        <v>212</v>
      </c>
      <c r="M1654" s="152">
        <v>9.0000000000000011E-3</v>
      </c>
      <c r="N1654" s="127" t="s">
        <v>44</v>
      </c>
      <c r="O1654" s="154">
        <v>45198</v>
      </c>
      <c r="P1654" s="152">
        <v>2.3014393344E-2</v>
      </c>
      <c r="Q1654" s="152">
        <v>5.8653465170000002E-2</v>
      </c>
      <c r="R1654" s="152">
        <v>0.15011736272000001</v>
      </c>
      <c r="S1654" s="152" t="s">
        <v>44</v>
      </c>
      <c r="T1654" s="152" t="s">
        <v>44</v>
      </c>
      <c r="U1654" s="152">
        <v>2.1796447185000001</v>
      </c>
      <c r="V1654" s="152">
        <v>1.4378005586</v>
      </c>
      <c r="W1654" s="152">
        <v>1.3096485545999998</v>
      </c>
      <c r="X1654" s="152" t="s">
        <v>44</v>
      </c>
      <c r="Y1654" s="152" t="s">
        <v>44</v>
      </c>
      <c r="Z1654" s="152">
        <v>1.5387877935E-2</v>
      </c>
      <c r="AA1654" s="152">
        <v>1.3995874073E-2</v>
      </c>
      <c r="AB1654" s="175">
        <v>2.0874192642999998</v>
      </c>
      <c r="AC1654" s="174">
        <v>1.2305243012</v>
      </c>
      <c r="AD1654" s="152">
        <v>-5.5317215533999993E-3</v>
      </c>
      <c r="AE1654" s="152">
        <v>-5.5317215533999993E-3</v>
      </c>
      <c r="AF1654" s="178">
        <v>1.2186394</v>
      </c>
      <c r="AG1654" s="177">
        <v>311326.74037000001</v>
      </c>
      <c r="AH1654" s="177">
        <v>224045.15518</v>
      </c>
      <c r="AI1654" s="127">
        <v>0</v>
      </c>
      <c r="AJ1654" s="127">
        <v>0</v>
      </c>
      <c r="AK1654" s="127">
        <v>0.15620956895000002</v>
      </c>
    </row>
    <row r="1655" spans="1:37" ht="14.65" customHeight="1" x14ac:dyDescent="0.25">
      <c r="A1655" s="39"/>
      <c r="B1655" s="128">
        <v>55667045000106</v>
      </c>
      <c r="C1655" s="124" t="s">
        <v>9502</v>
      </c>
      <c r="D1655" s="121"/>
      <c r="E1655" s="125" t="s">
        <v>2778</v>
      </c>
      <c r="F1655" s="125" t="s">
        <v>160</v>
      </c>
      <c r="G1655" s="125" t="s">
        <v>3305</v>
      </c>
      <c r="H1655" s="126">
        <v>1</v>
      </c>
      <c r="I1655" s="126">
        <v>1</v>
      </c>
      <c r="J1655" s="126">
        <v>1</v>
      </c>
      <c r="K1655" s="125" t="s">
        <v>7604</v>
      </c>
      <c r="L1655" s="125" t="s">
        <v>8120</v>
      </c>
      <c r="M1655" s="152">
        <v>8.6999999999999994E-3</v>
      </c>
      <c r="N1655" s="127" t="s">
        <v>44</v>
      </c>
      <c r="O1655" s="154">
        <v>45471</v>
      </c>
      <c r="P1655" s="152">
        <v>1.7776249946000001E-2</v>
      </c>
      <c r="Q1655" s="152">
        <v>5.4712260060000004E-2</v>
      </c>
      <c r="R1655" s="152" t="s">
        <v>44</v>
      </c>
      <c r="S1655" s="152" t="s">
        <v>44</v>
      </c>
      <c r="T1655" s="152" t="s">
        <v>44</v>
      </c>
      <c r="U1655" s="152">
        <v>1.6835511903</v>
      </c>
      <c r="V1655" s="152">
        <v>1.341187905</v>
      </c>
      <c r="W1655" s="152" t="s">
        <v>44</v>
      </c>
      <c r="X1655" s="152" t="s">
        <v>44</v>
      </c>
      <c r="Y1655" s="152" t="s">
        <v>44</v>
      </c>
      <c r="Z1655" s="152" t="s">
        <v>44</v>
      </c>
      <c r="AA1655" s="152">
        <v>1.7091152004E-2</v>
      </c>
      <c r="AB1655" s="175" t="s">
        <v>44</v>
      </c>
      <c r="AC1655" s="174">
        <v>1.2568717435000001</v>
      </c>
      <c r="AD1655" s="152">
        <v>-7.5439608721999995E-3</v>
      </c>
      <c r="AE1655" s="152">
        <v>-7.5439608721999995E-3</v>
      </c>
      <c r="AF1655" s="178">
        <v>1.1161829999999999</v>
      </c>
      <c r="AG1655" s="177">
        <v>284663.69777999999</v>
      </c>
      <c r="AH1655" s="177">
        <v>231147.63149999999</v>
      </c>
      <c r="AI1655" s="127">
        <v>0.33256986548</v>
      </c>
      <c r="AJ1655" s="127">
        <v>9.9063278275000003E-3</v>
      </c>
      <c r="AK1655" s="127">
        <v>0</v>
      </c>
    </row>
    <row r="1656" spans="1:37" ht="14.65" customHeight="1" x14ac:dyDescent="0.25">
      <c r="A1656" s="39"/>
      <c r="B1656" s="128">
        <v>52239457000157</v>
      </c>
      <c r="C1656" s="124" t="s">
        <v>9503</v>
      </c>
      <c r="D1656" s="121"/>
      <c r="E1656" s="125" t="s">
        <v>2778</v>
      </c>
      <c r="F1656" s="125" t="s">
        <v>160</v>
      </c>
      <c r="G1656" s="125" t="s">
        <v>3324</v>
      </c>
      <c r="H1656" s="126">
        <v>1</v>
      </c>
      <c r="I1656" s="126">
        <v>1</v>
      </c>
      <c r="J1656" s="126">
        <v>1</v>
      </c>
      <c r="K1656" s="125" t="s">
        <v>211</v>
      </c>
      <c r="L1656" s="125" t="s">
        <v>212</v>
      </c>
      <c r="M1656" s="152">
        <v>8.6999999999999994E-3</v>
      </c>
      <c r="N1656" s="127" t="s">
        <v>44</v>
      </c>
      <c r="O1656" s="154">
        <v>45198</v>
      </c>
      <c r="P1656" s="152">
        <v>2.3052930807999999E-2</v>
      </c>
      <c r="Q1656" s="152">
        <v>5.8584761151000003E-2</v>
      </c>
      <c r="R1656" s="152">
        <v>0.15186610818000001</v>
      </c>
      <c r="S1656" s="152" t="s">
        <v>44</v>
      </c>
      <c r="T1656" s="152" t="s">
        <v>44</v>
      </c>
      <c r="U1656" s="152">
        <v>2.1832945205000001</v>
      </c>
      <c r="V1656" s="152">
        <v>1.4361163839</v>
      </c>
      <c r="W1656" s="152">
        <v>1.3249048975</v>
      </c>
      <c r="X1656" s="152" t="s">
        <v>44</v>
      </c>
      <c r="Y1656" s="152" t="s">
        <v>44</v>
      </c>
      <c r="Z1656" s="152">
        <v>1.5285346195000001E-2</v>
      </c>
      <c r="AA1656" s="152">
        <v>1.4087786219E-2</v>
      </c>
      <c r="AB1656" s="175">
        <v>2.2042284045999998</v>
      </c>
      <c r="AC1656" s="174">
        <v>1.34321567</v>
      </c>
      <c r="AD1656" s="152">
        <v>-5.4508077151000003E-3</v>
      </c>
      <c r="AE1656" s="152">
        <v>-5.4508077151000003E-3</v>
      </c>
      <c r="AF1656" s="178">
        <v>1.221827</v>
      </c>
      <c r="AG1656" s="177">
        <v>1418199.04</v>
      </c>
      <c r="AH1656" s="177">
        <v>1096248.1512</v>
      </c>
      <c r="AI1656" s="127">
        <v>0</v>
      </c>
      <c r="AJ1656" s="127">
        <v>0</v>
      </c>
      <c r="AK1656" s="127">
        <v>0.15667612323999999</v>
      </c>
    </row>
    <row r="1657" spans="1:37" ht="14.65" customHeight="1" x14ac:dyDescent="0.25">
      <c r="A1657" s="39"/>
      <c r="B1657" s="128">
        <v>42698158000127</v>
      </c>
      <c r="C1657" s="124" t="s">
        <v>9504</v>
      </c>
      <c r="D1657" s="121"/>
      <c r="E1657" s="125" t="s">
        <v>2778</v>
      </c>
      <c r="F1657" s="125" t="s">
        <v>160</v>
      </c>
      <c r="G1657" s="125" t="s">
        <v>3305</v>
      </c>
      <c r="H1657" s="126">
        <v>1</v>
      </c>
      <c r="I1657" s="126">
        <v>1</v>
      </c>
      <c r="J1657" s="126">
        <v>1</v>
      </c>
      <c r="K1657" s="125" t="s">
        <v>211</v>
      </c>
      <c r="L1657" s="125" t="s">
        <v>212</v>
      </c>
      <c r="M1657" s="152">
        <v>2.1849999999999999E-3</v>
      </c>
      <c r="N1657" s="127" t="s">
        <v>44</v>
      </c>
      <c r="O1657" s="154">
        <v>44460</v>
      </c>
      <c r="P1657" s="152">
        <v>1.1513837542000001E-2</v>
      </c>
      <c r="Q1657" s="152">
        <v>4.8006582494E-2</v>
      </c>
      <c r="R1657" s="152">
        <v>0.12169726163</v>
      </c>
      <c r="S1657" s="152">
        <v>0.28599492910999996</v>
      </c>
      <c r="T1657" s="152">
        <v>0.47068310233999999</v>
      </c>
      <c r="U1657" s="152">
        <v>1.090451302</v>
      </c>
      <c r="V1657" s="152">
        <v>1.1768084106000001</v>
      </c>
      <c r="W1657" s="152">
        <v>1.0617069198</v>
      </c>
      <c r="X1657" s="152">
        <v>1.1353389837000001</v>
      </c>
      <c r="Y1657" s="152">
        <v>1.1222108091</v>
      </c>
      <c r="Z1657" s="152">
        <v>3.3463772494E-3</v>
      </c>
      <c r="AA1657" s="152">
        <v>3.8801891258999997E-3</v>
      </c>
      <c r="AB1657" s="175">
        <v>1.9728243389</v>
      </c>
      <c r="AC1657" s="174">
        <v>3.1830678448</v>
      </c>
      <c r="AD1657" s="152">
        <v>-1.1030107962E-3</v>
      </c>
      <c r="AE1657" s="152">
        <v>-1.1030107962E-3</v>
      </c>
      <c r="AF1657" s="178">
        <v>15.600146000000001</v>
      </c>
      <c r="AG1657" s="177">
        <v>4093273.6383000002</v>
      </c>
      <c r="AH1657" s="177">
        <v>79515.145801000006</v>
      </c>
      <c r="AI1657" s="127">
        <v>7.3258253143E-6</v>
      </c>
      <c r="AJ1657" s="127">
        <v>9.3832579685000006E-6</v>
      </c>
      <c r="AK1657" s="127">
        <v>0</v>
      </c>
    </row>
    <row r="1658" spans="1:37" ht="14.65" customHeight="1" x14ac:dyDescent="0.25">
      <c r="A1658" s="39"/>
      <c r="B1658" s="128">
        <v>47611958000182</v>
      </c>
      <c r="C1658" s="124" t="s">
        <v>9505</v>
      </c>
      <c r="D1658" s="121"/>
      <c r="E1658" s="125" t="s">
        <v>2778</v>
      </c>
      <c r="F1658" s="125" t="s">
        <v>160</v>
      </c>
      <c r="G1658" s="125" t="s">
        <v>3305</v>
      </c>
      <c r="H1658" s="126">
        <v>1</v>
      </c>
      <c r="I1658" s="126">
        <v>1</v>
      </c>
      <c r="J1658" s="126">
        <v>1</v>
      </c>
      <c r="K1658" s="125" t="s">
        <v>211</v>
      </c>
      <c r="L1658" s="125" t="s">
        <v>212</v>
      </c>
      <c r="M1658" s="152">
        <v>2.8499999999999997E-3</v>
      </c>
      <c r="N1658" s="127" t="s">
        <v>44</v>
      </c>
      <c r="O1658" s="154">
        <v>44834</v>
      </c>
      <c r="P1658" s="152">
        <v>1.3492716073E-2</v>
      </c>
      <c r="Q1658" s="152">
        <v>3.1789085302000003E-2</v>
      </c>
      <c r="R1658" s="152">
        <v>0.10365828321000001</v>
      </c>
      <c r="S1658" s="152">
        <v>0.25308343332</v>
      </c>
      <c r="T1658" s="152" t="s">
        <v>44</v>
      </c>
      <c r="U1658" s="152">
        <v>1.2778667195</v>
      </c>
      <c r="V1658" s="152">
        <v>0.77926111391000008</v>
      </c>
      <c r="W1658" s="152">
        <v>0.90433190619000003</v>
      </c>
      <c r="X1658" s="152">
        <v>1.0046873519000001</v>
      </c>
      <c r="Y1658" s="152" t="s">
        <v>44</v>
      </c>
      <c r="Z1658" s="152">
        <v>2.1320833555999997E-2</v>
      </c>
      <c r="AA1658" s="152">
        <v>2.0694215408E-2</v>
      </c>
      <c r="AB1658" s="175">
        <v>-0.45281065660999997</v>
      </c>
      <c r="AC1658" s="174">
        <v>0.12868142169999999</v>
      </c>
      <c r="AD1658" s="152">
        <v>-1.5271317640999999E-2</v>
      </c>
      <c r="AE1658" s="152">
        <v>-1.5271317640999999E-2</v>
      </c>
      <c r="AF1658" s="178">
        <v>1.3546069999999999</v>
      </c>
      <c r="AG1658" s="177">
        <v>2001647.2590000001</v>
      </c>
      <c r="AH1658" s="177">
        <v>-1346064.2213999999</v>
      </c>
      <c r="AI1658" s="127">
        <v>4.3596571763999996E-2</v>
      </c>
      <c r="AJ1658" s="127">
        <v>6.6970743442000004E-4</v>
      </c>
      <c r="AK1658" s="127">
        <v>6.3528481348000002E-2</v>
      </c>
    </row>
    <row r="1659" spans="1:37" ht="14.65" customHeight="1" x14ac:dyDescent="0.25">
      <c r="A1659" s="39"/>
      <c r="B1659" s="128">
        <v>54383407000174</v>
      </c>
      <c r="C1659" s="124" t="s">
        <v>9506</v>
      </c>
      <c r="D1659" s="121"/>
      <c r="E1659" s="125" t="s">
        <v>2778</v>
      </c>
      <c r="F1659" s="125" t="s">
        <v>160</v>
      </c>
      <c r="G1659" s="125" t="s">
        <v>3305</v>
      </c>
      <c r="H1659" s="126">
        <v>1</v>
      </c>
      <c r="I1659" s="126">
        <v>1</v>
      </c>
      <c r="J1659" s="126">
        <v>1</v>
      </c>
      <c r="K1659" s="125" t="s">
        <v>8120</v>
      </c>
      <c r="L1659" s="125" t="s">
        <v>7605</v>
      </c>
      <c r="M1659" s="152">
        <v>2.1849999999999999E-3</v>
      </c>
      <c r="N1659" s="127" t="s">
        <v>44</v>
      </c>
      <c r="O1659" s="154">
        <v>45379</v>
      </c>
      <c r="P1659" s="152">
        <v>1.0276155404E-2</v>
      </c>
      <c r="Q1659" s="152">
        <v>3.6929711000999996E-2</v>
      </c>
      <c r="R1659" s="152">
        <v>0.12283056047</v>
      </c>
      <c r="S1659" s="152" t="s">
        <v>44</v>
      </c>
      <c r="T1659" s="152" t="s">
        <v>44</v>
      </c>
      <c r="U1659" s="152">
        <v>0.97323303370999992</v>
      </c>
      <c r="V1659" s="152">
        <v>0.90527574032000002</v>
      </c>
      <c r="W1659" s="152">
        <v>1.0715940052000001</v>
      </c>
      <c r="X1659" s="152" t="s">
        <v>44</v>
      </c>
      <c r="Y1659" s="152" t="s">
        <v>44</v>
      </c>
      <c r="Z1659" s="152">
        <v>1.3573397668E-2</v>
      </c>
      <c r="AA1659" s="152">
        <v>1.3602349721000001E-2</v>
      </c>
      <c r="AB1659" s="175">
        <v>0.55059334965999995</v>
      </c>
      <c r="AC1659" s="174">
        <v>5.9238531230000002E-2</v>
      </c>
      <c r="AD1659" s="152">
        <v>-5.2423698379999994E-3</v>
      </c>
      <c r="AE1659" s="152">
        <v>-5.2423698379999994E-3</v>
      </c>
      <c r="AF1659" s="178">
        <v>1.1253850000000001</v>
      </c>
      <c r="AG1659" s="177">
        <v>155418.33274000001</v>
      </c>
      <c r="AH1659" s="177">
        <v>34944.468150000001</v>
      </c>
      <c r="AI1659" s="127">
        <v>0.72249019990999996</v>
      </c>
      <c r="AJ1659" s="127">
        <v>2.2188646644999998E-3</v>
      </c>
      <c r="AK1659" s="127">
        <v>2.011593876E-2</v>
      </c>
    </row>
    <row r="1660" spans="1:37" ht="14.65" customHeight="1" x14ac:dyDescent="0.25">
      <c r="A1660" s="39"/>
      <c r="B1660" s="128">
        <v>35495418000100</v>
      </c>
      <c r="C1660" s="124" t="s">
        <v>9507</v>
      </c>
      <c r="D1660" s="121"/>
      <c r="E1660" s="125" t="s">
        <v>2778</v>
      </c>
      <c r="F1660" s="125" t="s">
        <v>112</v>
      </c>
      <c r="G1660" s="125" t="s">
        <v>113</v>
      </c>
      <c r="H1660" s="126">
        <v>1</v>
      </c>
      <c r="I1660" s="126">
        <v>1</v>
      </c>
      <c r="J1660" s="126">
        <v>1</v>
      </c>
      <c r="K1660" s="125" t="s">
        <v>216</v>
      </c>
      <c r="L1660" s="125" t="s">
        <v>264</v>
      </c>
      <c r="M1660" s="152">
        <v>7.4999999999999997E-3</v>
      </c>
      <c r="N1660" s="127" t="s">
        <v>44</v>
      </c>
      <c r="O1660" s="154">
        <v>43819</v>
      </c>
      <c r="P1660" s="152">
        <v>7.1298214402999993E-2</v>
      </c>
      <c r="Q1660" s="152">
        <v>0.13870013756999999</v>
      </c>
      <c r="R1660" s="152">
        <v>0.10556123663</v>
      </c>
      <c r="S1660" s="152">
        <v>0.30892386089000001</v>
      </c>
      <c r="T1660" s="152">
        <v>0.21082679575999999</v>
      </c>
      <c r="U1660" s="152">
        <v>6.7525037109000001</v>
      </c>
      <c r="V1660" s="152">
        <v>3.4000230797</v>
      </c>
      <c r="W1660" s="152">
        <v>0.92093358465999997</v>
      </c>
      <c r="X1660" s="152">
        <v>1.2263619617000001</v>
      </c>
      <c r="Y1660" s="152">
        <v>0.50265689991999996</v>
      </c>
      <c r="Z1660" s="152">
        <v>0.14198567586999999</v>
      </c>
      <c r="AA1660" s="152">
        <v>0.2403556322</v>
      </c>
      <c r="AB1660" s="175">
        <v>1.3252208586E-2</v>
      </c>
      <c r="AC1660" s="174">
        <v>5.2588333472000003E-2</v>
      </c>
      <c r="AD1660" s="152">
        <v>-0.11522921852</v>
      </c>
      <c r="AE1660" s="152">
        <v>-0.44843516180999998</v>
      </c>
      <c r="AF1660" s="178">
        <v>14.442874</v>
      </c>
      <c r="AG1660" s="177">
        <v>180818.28391999999</v>
      </c>
      <c r="AH1660" s="177">
        <v>-59207.654999999999</v>
      </c>
      <c r="AI1660" s="127">
        <v>0</v>
      </c>
      <c r="AJ1660" s="127">
        <v>0</v>
      </c>
      <c r="AK1660" s="127">
        <v>8.2132450371000004E-2</v>
      </c>
    </row>
    <row r="1661" spans="1:37" ht="14.65" customHeight="1" x14ac:dyDescent="0.25">
      <c r="A1661" s="39"/>
      <c r="B1661" s="128">
        <v>39303195000184</v>
      </c>
      <c r="C1661" s="124" t="s">
        <v>9508</v>
      </c>
      <c r="D1661" s="121"/>
      <c r="E1661" s="125" t="s">
        <v>2778</v>
      </c>
      <c r="F1661" s="125" t="s">
        <v>160</v>
      </c>
      <c r="G1661" s="125" t="s">
        <v>3305</v>
      </c>
      <c r="H1661" s="126">
        <v>1</v>
      </c>
      <c r="I1661" s="126">
        <v>1</v>
      </c>
      <c r="J1661" s="126">
        <v>1</v>
      </c>
      <c r="K1661" s="125" t="s">
        <v>211</v>
      </c>
      <c r="L1661" s="125" t="s">
        <v>212</v>
      </c>
      <c r="M1661" s="152">
        <v>3.2300000000000002E-3</v>
      </c>
      <c r="N1661" s="127" t="s">
        <v>44</v>
      </c>
      <c r="O1661" s="154">
        <v>44165</v>
      </c>
      <c r="P1661" s="152">
        <v>1.5901255860000001E-2</v>
      </c>
      <c r="Q1661" s="152">
        <v>2.9082267411999999E-2</v>
      </c>
      <c r="R1661" s="152">
        <v>9.505571127399999E-2</v>
      </c>
      <c r="S1661" s="152">
        <v>0.22938813966000002</v>
      </c>
      <c r="T1661" s="152">
        <v>0.38014461085999995</v>
      </c>
      <c r="U1661" s="152">
        <v>1.5059744497000001</v>
      </c>
      <c r="V1661" s="152">
        <v>0.71290758710000002</v>
      </c>
      <c r="W1661" s="152">
        <v>0.82928165411999999</v>
      </c>
      <c r="X1661" s="152">
        <v>0.91062208056000005</v>
      </c>
      <c r="Y1661" s="152">
        <v>0.90634736881</v>
      </c>
      <c r="Z1661" s="152">
        <v>2.5553854737E-2</v>
      </c>
      <c r="AA1661" s="152">
        <v>3.0622198579000001E-2</v>
      </c>
      <c r="AB1661" s="175">
        <v>-0.67720139974000004</v>
      </c>
      <c r="AC1661" s="174">
        <v>0.22357215401</v>
      </c>
      <c r="AD1661" s="152">
        <v>-1.4552640604E-2</v>
      </c>
      <c r="AE1661" s="152">
        <v>-3.4700934257999999E-2</v>
      </c>
      <c r="AF1661" s="178">
        <v>15.76797</v>
      </c>
      <c r="AG1661" s="177">
        <v>2584877.6225000001</v>
      </c>
      <c r="AH1661" s="177">
        <v>-1359479.8605</v>
      </c>
      <c r="AI1661" s="127">
        <v>6.1921069489000002E-2</v>
      </c>
      <c r="AJ1661" s="127">
        <v>3.9769581997999995E-3</v>
      </c>
      <c r="AK1661" s="127">
        <v>6.5672351246999994E-2</v>
      </c>
    </row>
    <row r="1662" spans="1:37" ht="14.65" customHeight="1" x14ac:dyDescent="0.25">
      <c r="A1662" s="39"/>
      <c r="B1662" s="128">
        <v>36249200000120</v>
      </c>
      <c r="C1662" s="124" t="s">
        <v>9509</v>
      </c>
      <c r="D1662" s="121"/>
      <c r="E1662" s="125" t="s">
        <v>2778</v>
      </c>
      <c r="F1662" s="125" t="s">
        <v>160</v>
      </c>
      <c r="G1662" s="125" t="s">
        <v>3305</v>
      </c>
      <c r="H1662" s="126">
        <v>1000</v>
      </c>
      <c r="I1662" s="126">
        <v>1000</v>
      </c>
      <c r="J1662" s="126">
        <v>1000</v>
      </c>
      <c r="K1662" s="125" t="s">
        <v>3269</v>
      </c>
      <c r="L1662" s="125" t="s">
        <v>7631</v>
      </c>
      <c r="M1662" s="152">
        <v>2.1849999999999999E-3</v>
      </c>
      <c r="N1662" s="127" t="s">
        <v>44</v>
      </c>
      <c r="O1662" s="154">
        <v>43991</v>
      </c>
      <c r="P1662" s="152">
        <v>1.1467388864E-2</v>
      </c>
      <c r="Q1662" s="152">
        <v>4.8642083091000002E-2</v>
      </c>
      <c r="R1662" s="152">
        <v>0.12780668609999998</v>
      </c>
      <c r="S1662" s="152">
        <v>0.30064448452000003</v>
      </c>
      <c r="T1662" s="152">
        <v>0.48519394953</v>
      </c>
      <c r="U1662" s="152">
        <v>1.0860522455000001</v>
      </c>
      <c r="V1662" s="152">
        <v>1.1923867419</v>
      </c>
      <c r="W1662" s="152">
        <v>1.1150065434</v>
      </c>
      <c r="X1662" s="152">
        <v>1.1934946</v>
      </c>
      <c r="Y1662" s="152">
        <v>1.1568078224</v>
      </c>
      <c r="Z1662" s="152">
        <v>3.0729067102000002E-3</v>
      </c>
      <c r="AA1662" s="152">
        <v>4.5099061536000001E-3</v>
      </c>
      <c r="AB1662" s="175">
        <v>3.9963907506999998</v>
      </c>
      <c r="AC1662" s="174">
        <v>5.3862147577000004</v>
      </c>
      <c r="AD1662" s="152">
        <v>-8.6817440287999996E-4</v>
      </c>
      <c r="AE1662" s="152">
        <v>-1.175778953E-3</v>
      </c>
      <c r="AF1662" s="178">
        <v>17.284154000000001</v>
      </c>
      <c r="AG1662" s="177">
        <v>411601.40003000002</v>
      </c>
      <c r="AH1662" s="177">
        <v>-43086.846669999999</v>
      </c>
      <c r="AI1662" s="127">
        <v>0.58992204059999998</v>
      </c>
      <c r="AJ1662" s="127">
        <v>1.8633282421E-2</v>
      </c>
      <c r="AK1662" s="127">
        <v>1.9195635613000001E-2</v>
      </c>
    </row>
    <row r="1663" spans="1:37" ht="14.65" customHeight="1" x14ac:dyDescent="0.25">
      <c r="A1663" s="39"/>
      <c r="B1663" s="128">
        <v>28851710000144</v>
      </c>
      <c r="C1663" s="124" t="s">
        <v>9510</v>
      </c>
      <c r="D1663" s="121"/>
      <c r="E1663" s="125" t="s">
        <v>2778</v>
      </c>
      <c r="F1663" s="125" t="s">
        <v>160</v>
      </c>
      <c r="G1663" s="125" t="s">
        <v>3307</v>
      </c>
      <c r="H1663" s="126">
        <v>5000</v>
      </c>
      <c r="I1663" s="126">
        <v>100</v>
      </c>
      <c r="J1663" s="126">
        <v>5000</v>
      </c>
      <c r="K1663" s="125" t="s">
        <v>211</v>
      </c>
      <c r="L1663" s="125" t="s">
        <v>212</v>
      </c>
      <c r="M1663" s="152">
        <v>2.565E-3</v>
      </c>
      <c r="N1663" s="127" t="s">
        <v>44</v>
      </c>
      <c r="O1663" s="154">
        <v>43131</v>
      </c>
      <c r="P1663" s="152">
        <v>1.159399702E-2</v>
      </c>
      <c r="Q1663" s="152">
        <v>3.6459543437000003E-2</v>
      </c>
      <c r="R1663" s="152">
        <v>0.10763027127000001</v>
      </c>
      <c r="S1663" s="152">
        <v>0.24627397529</v>
      </c>
      <c r="T1663" s="152">
        <v>0.41692317802000001</v>
      </c>
      <c r="U1663" s="152">
        <v>1.0980430373000001</v>
      </c>
      <c r="V1663" s="152">
        <v>0.89375029702999997</v>
      </c>
      <c r="W1663" s="152">
        <v>0.93898418301999997</v>
      </c>
      <c r="X1663" s="152">
        <v>0.97765525323999991</v>
      </c>
      <c r="Y1663" s="152">
        <v>0.99403546598000003</v>
      </c>
      <c r="Z1663" s="152">
        <v>7.9710758028999993E-3</v>
      </c>
      <c r="AA1663" s="152">
        <v>1.6048342614E-2</v>
      </c>
      <c r="AB1663" s="175">
        <v>-0.78825295795999994</v>
      </c>
      <c r="AC1663" s="174">
        <v>6.0925525068000003E-2</v>
      </c>
      <c r="AD1663" s="152">
        <v>-2.3793696640999999E-3</v>
      </c>
      <c r="AE1663" s="152">
        <v>-2.8892999999999999E-2</v>
      </c>
      <c r="AF1663" s="178">
        <v>17.745740000000001</v>
      </c>
      <c r="AG1663" s="177">
        <v>5456824.7147000004</v>
      </c>
      <c r="AH1663" s="177">
        <v>-2053714.7069000001</v>
      </c>
      <c r="AI1663" s="127">
        <v>2.7069115754999998E-2</v>
      </c>
      <c r="AJ1663" s="127">
        <v>9.9074573681999989E-4</v>
      </c>
      <c r="AK1663" s="127">
        <v>2.9701608198999998E-2</v>
      </c>
    </row>
    <row r="1664" spans="1:37" ht="14.65" customHeight="1" x14ac:dyDescent="0.25">
      <c r="A1664" s="39"/>
      <c r="B1664" s="128">
        <v>41993440000174</v>
      </c>
      <c r="C1664" s="124" t="s">
        <v>9511</v>
      </c>
      <c r="D1664" s="121"/>
      <c r="E1664" s="125" t="s">
        <v>2778</v>
      </c>
      <c r="F1664" s="125" t="s">
        <v>160</v>
      </c>
      <c r="G1664" s="125" t="s">
        <v>3324</v>
      </c>
      <c r="H1664" s="126">
        <v>100</v>
      </c>
      <c r="I1664" s="126">
        <v>1</v>
      </c>
      <c r="J1664" s="126">
        <v>100</v>
      </c>
      <c r="K1664" s="125" t="s">
        <v>211</v>
      </c>
      <c r="L1664" s="125" t="s">
        <v>212</v>
      </c>
      <c r="M1664" s="152">
        <v>9.0000000000000011E-3</v>
      </c>
      <c r="N1664" s="127" t="s">
        <v>44</v>
      </c>
      <c r="O1664" s="154">
        <v>44439</v>
      </c>
      <c r="P1664" s="152">
        <v>9.0379023786000007E-3</v>
      </c>
      <c r="Q1664" s="152">
        <v>3.8043222006000001E-2</v>
      </c>
      <c r="R1664" s="152">
        <v>0.12199110490000001</v>
      </c>
      <c r="S1664" s="152">
        <v>0.25319412121000001</v>
      </c>
      <c r="T1664" s="152">
        <v>0.37586160548000003</v>
      </c>
      <c r="U1664" s="152">
        <v>0.85596069776999995</v>
      </c>
      <c r="V1664" s="152">
        <v>0.93257177033000005</v>
      </c>
      <c r="W1664" s="152">
        <v>1.0642704568000001</v>
      </c>
      <c r="X1664" s="152">
        <v>1.0051267593</v>
      </c>
      <c r="Y1664" s="152">
        <v>0.89613575316999994</v>
      </c>
      <c r="Z1664" s="152">
        <v>1.6853432663E-2</v>
      </c>
      <c r="AA1664" s="152">
        <v>1.8063971033E-2</v>
      </c>
      <c r="AB1664" s="175">
        <v>0.40210227231000001</v>
      </c>
      <c r="AC1664" s="174">
        <v>-0.34500027775999997</v>
      </c>
      <c r="AD1664" s="152">
        <v>-6.8325297343000005E-3</v>
      </c>
      <c r="AE1664" s="152">
        <v>-1.2621331726000001E-2</v>
      </c>
      <c r="AF1664" s="178">
        <v>14.651192099999999</v>
      </c>
      <c r="AG1664" s="177">
        <v>72959.758159999998</v>
      </c>
      <c r="AH1664" s="177">
        <v>39639.086929999998</v>
      </c>
      <c r="AI1664" s="127">
        <v>0</v>
      </c>
      <c r="AJ1664" s="127">
        <v>0</v>
      </c>
      <c r="AK1664" s="127">
        <v>0</v>
      </c>
    </row>
    <row r="1665" spans="1:37" ht="14.65" customHeight="1" x14ac:dyDescent="0.25">
      <c r="A1665" s="39"/>
      <c r="B1665" s="128">
        <v>57038991000119</v>
      </c>
      <c r="C1665" s="124" t="s">
        <v>9512</v>
      </c>
      <c r="D1665" s="121"/>
      <c r="E1665" s="125" t="s">
        <v>2778</v>
      </c>
      <c r="F1665" s="125" t="s">
        <v>160</v>
      </c>
      <c r="G1665" s="125" t="s">
        <v>3305</v>
      </c>
      <c r="H1665" s="126">
        <v>1</v>
      </c>
      <c r="I1665" s="126">
        <v>1</v>
      </c>
      <c r="J1665" s="126">
        <v>1</v>
      </c>
      <c r="K1665" s="125" t="s">
        <v>7604</v>
      </c>
      <c r="L1665" s="125" t="s">
        <v>8120</v>
      </c>
      <c r="M1665" s="152">
        <v>8.6999999999999994E-3</v>
      </c>
      <c r="N1665" s="127" t="s">
        <v>44</v>
      </c>
      <c r="O1665" s="154">
        <v>45534</v>
      </c>
      <c r="P1665" s="152">
        <v>7.6629843570000002E-3</v>
      </c>
      <c r="Q1665" s="152">
        <v>4.0423561468000004E-2</v>
      </c>
      <c r="R1665" s="152" t="s">
        <v>44</v>
      </c>
      <c r="S1665" s="152" t="s">
        <v>44</v>
      </c>
      <c r="T1665" s="152" t="s">
        <v>44</v>
      </c>
      <c r="U1665" s="152">
        <v>0.72574510793000002</v>
      </c>
      <c r="V1665" s="152">
        <v>0.9909221746500001</v>
      </c>
      <c r="W1665" s="152" t="s">
        <v>44</v>
      </c>
      <c r="X1665" s="152" t="s">
        <v>44</v>
      </c>
      <c r="Y1665" s="152" t="s">
        <v>44</v>
      </c>
      <c r="Z1665" s="152" t="s">
        <v>44</v>
      </c>
      <c r="AA1665" s="152">
        <v>1.8433082704000001E-2</v>
      </c>
      <c r="AB1665" s="175" t="s">
        <v>44</v>
      </c>
      <c r="AC1665" s="174">
        <v>0.77294692366999995</v>
      </c>
      <c r="AD1665" s="152">
        <v>-5.4425307183000003E-3</v>
      </c>
      <c r="AE1665" s="152">
        <v>-5.4425307183000003E-3</v>
      </c>
      <c r="AF1665" s="178">
        <v>1.0874839999999999</v>
      </c>
      <c r="AG1665" s="177">
        <v>33115.789420000001</v>
      </c>
      <c r="AH1665" s="177">
        <v>28530.365529999999</v>
      </c>
      <c r="AI1665" s="127">
        <v>0.51457552554000008</v>
      </c>
      <c r="AJ1665" s="127">
        <v>2.5985859896E-2</v>
      </c>
      <c r="AK1665" s="127">
        <v>0</v>
      </c>
    </row>
    <row r="1666" spans="1:37" ht="14.65" customHeight="1" x14ac:dyDescent="0.25">
      <c r="A1666" s="39"/>
      <c r="B1666" s="128">
        <v>29197055000115</v>
      </c>
      <c r="C1666" s="124" t="s">
        <v>9513</v>
      </c>
      <c r="D1666" s="121" t="s">
        <v>3266</v>
      </c>
      <c r="E1666" s="125" t="s">
        <v>2778</v>
      </c>
      <c r="F1666" s="125" t="s">
        <v>160</v>
      </c>
      <c r="G1666" s="125" t="s">
        <v>3324</v>
      </c>
      <c r="H1666" s="126">
        <v>1</v>
      </c>
      <c r="I1666" s="126">
        <v>1</v>
      </c>
      <c r="J1666" s="126">
        <v>1</v>
      </c>
      <c r="K1666" s="125" t="s">
        <v>211</v>
      </c>
      <c r="L1666" s="125" t="s">
        <v>212</v>
      </c>
      <c r="M1666" s="152">
        <v>8.6999999999999994E-3</v>
      </c>
      <c r="N1666" s="127" t="s">
        <v>44</v>
      </c>
      <c r="O1666" s="154">
        <v>43287</v>
      </c>
      <c r="P1666" s="152">
        <v>9.1070023009000006E-3</v>
      </c>
      <c r="Q1666" s="152">
        <v>3.8242764734999997E-2</v>
      </c>
      <c r="R1666" s="152">
        <v>0.12301702412999999</v>
      </c>
      <c r="S1666" s="152">
        <v>0.25583883255000001</v>
      </c>
      <c r="T1666" s="152">
        <v>0.38002133716999997</v>
      </c>
      <c r="U1666" s="152">
        <v>0.86250500586000001</v>
      </c>
      <c r="V1666" s="152">
        <v>0.93746325705</v>
      </c>
      <c r="W1666" s="152">
        <v>1.0732207448</v>
      </c>
      <c r="X1666" s="152">
        <v>1.0156257003</v>
      </c>
      <c r="Y1666" s="152">
        <v>0.90605345754</v>
      </c>
      <c r="Z1666" s="152">
        <v>1.6774848935999998E-2</v>
      </c>
      <c r="AA1666" s="152">
        <v>1.7707036682999999E-2</v>
      </c>
      <c r="AB1666" s="175">
        <v>0.45897185576999999</v>
      </c>
      <c r="AC1666" s="174">
        <v>0.61048580464000002</v>
      </c>
      <c r="AD1666" s="152">
        <v>-6.8189200512E-3</v>
      </c>
      <c r="AE1666" s="152">
        <v>-1.2602341792E-2</v>
      </c>
      <c r="AF1666" s="178">
        <v>18.454896999999999</v>
      </c>
      <c r="AG1666" s="177">
        <v>2465754.7831000001</v>
      </c>
      <c r="AH1666" s="177">
        <v>528062.52211000002</v>
      </c>
      <c r="AI1666" s="127">
        <v>0</v>
      </c>
      <c r="AJ1666" s="127">
        <v>0</v>
      </c>
      <c r="AK1666" s="127">
        <v>0</v>
      </c>
    </row>
    <row r="1667" spans="1:37" ht="14.65" customHeight="1" x14ac:dyDescent="0.25">
      <c r="A1667" s="39"/>
      <c r="B1667" s="128">
        <v>2935821000145</v>
      </c>
      <c r="C1667" s="124" t="s">
        <v>9514</v>
      </c>
      <c r="D1667" s="121" t="s">
        <v>3310</v>
      </c>
      <c r="E1667" s="125" t="s">
        <v>2778</v>
      </c>
      <c r="F1667" s="125" t="s">
        <v>160</v>
      </c>
      <c r="G1667" s="125" t="s">
        <v>5073</v>
      </c>
      <c r="H1667" s="126">
        <v>50000</v>
      </c>
      <c r="I1667" s="126">
        <v>0</v>
      </c>
      <c r="J1667" s="126">
        <v>1000</v>
      </c>
      <c r="K1667" s="125" t="s">
        <v>212</v>
      </c>
      <c r="L1667" s="125" t="s">
        <v>212</v>
      </c>
      <c r="M1667" s="152">
        <v>9.4999999999999998E-3</v>
      </c>
      <c r="N1667" s="127" t="s">
        <v>44</v>
      </c>
      <c r="O1667" s="154">
        <v>37102</v>
      </c>
      <c r="P1667" s="152">
        <v>2.8905553409999996E-2</v>
      </c>
      <c r="Q1667" s="152">
        <v>7.3545793804000004E-2</v>
      </c>
      <c r="R1667" s="152">
        <v>7.2822908497999994E-2</v>
      </c>
      <c r="S1667" s="152">
        <v>0.19033013871000001</v>
      </c>
      <c r="T1667" s="152">
        <v>0.32898990576999998</v>
      </c>
      <c r="U1667" s="152">
        <v>2.7375840798</v>
      </c>
      <c r="V1667" s="152">
        <v>1.8028633619999999</v>
      </c>
      <c r="W1667" s="152">
        <v>0.63531902721</v>
      </c>
      <c r="X1667" s="152">
        <v>0.7555701317800001</v>
      </c>
      <c r="Y1667" s="152">
        <v>0.78438343446999992</v>
      </c>
      <c r="Z1667" s="152">
        <v>3.7210379351000002E-2</v>
      </c>
      <c r="AA1667" s="152">
        <v>3.0229764216000002E-2</v>
      </c>
      <c r="AB1667" s="175">
        <v>-0.99599509810999998</v>
      </c>
      <c r="AC1667" s="174">
        <v>-5.3842938540000001E-3</v>
      </c>
      <c r="AD1667" s="152">
        <v>-2.9432627185000001E-2</v>
      </c>
      <c r="AE1667" s="152">
        <v>-6.7249956257000004E-2</v>
      </c>
      <c r="AF1667" s="178">
        <v>1379.4161059999999</v>
      </c>
      <c r="AG1667" s="177">
        <v>12151.987090000001</v>
      </c>
      <c r="AH1667" s="177">
        <v>-1301.5024100000001</v>
      </c>
      <c r="AI1667" s="127">
        <v>0</v>
      </c>
      <c r="AJ1667" s="127">
        <v>0</v>
      </c>
      <c r="AK1667" s="127">
        <v>0</v>
      </c>
    </row>
    <row r="1668" spans="1:37" ht="14.65" customHeight="1" x14ac:dyDescent="0.25">
      <c r="A1668" s="39"/>
      <c r="B1668" s="128">
        <v>53304657000109</v>
      </c>
      <c r="C1668" s="124" t="s">
        <v>9515</v>
      </c>
      <c r="D1668" s="121"/>
      <c r="E1668" s="125" t="s">
        <v>2778</v>
      </c>
      <c r="F1668" s="125" t="s">
        <v>160</v>
      </c>
      <c r="G1668" s="125" t="s">
        <v>4760</v>
      </c>
      <c r="H1668" s="126">
        <v>1</v>
      </c>
      <c r="I1668" s="126">
        <v>1</v>
      </c>
      <c r="J1668" s="126">
        <v>1</v>
      </c>
      <c r="K1668" s="125" t="s">
        <v>211</v>
      </c>
      <c r="L1668" s="125" t="s">
        <v>212</v>
      </c>
      <c r="M1668" s="152">
        <v>5.6999999999999993E-3</v>
      </c>
      <c r="N1668" s="127" t="s">
        <v>44</v>
      </c>
      <c r="O1668" s="154">
        <v>45289</v>
      </c>
      <c r="P1668" s="152">
        <v>1.3728530210000001E-2</v>
      </c>
      <c r="Q1668" s="152">
        <v>4.1053975801000002E-2</v>
      </c>
      <c r="R1668" s="152">
        <v>0.11261768208999999</v>
      </c>
      <c r="S1668" s="152" t="s">
        <v>44</v>
      </c>
      <c r="T1668" s="152" t="s">
        <v>44</v>
      </c>
      <c r="U1668" s="152">
        <v>1.3002001798</v>
      </c>
      <c r="V1668" s="152">
        <v>1.0063758239</v>
      </c>
      <c r="W1668" s="152">
        <v>0.98249517504999995</v>
      </c>
      <c r="X1668" s="152" t="s">
        <v>44</v>
      </c>
      <c r="Y1668" s="152" t="s">
        <v>44</v>
      </c>
      <c r="Z1668" s="152">
        <v>3.6901921431000003E-3</v>
      </c>
      <c r="AA1668" s="152">
        <v>3.3237869006999998E-3</v>
      </c>
      <c r="AB1668" s="175">
        <v>-0.50204893380000004</v>
      </c>
      <c r="AC1668" s="174">
        <v>-0.25292126323000003</v>
      </c>
      <c r="AD1668" s="152">
        <v>-1.7858846820999999E-4</v>
      </c>
      <c r="AE1668" s="152">
        <v>-1.7858846820999999E-4</v>
      </c>
      <c r="AF1668" s="178">
        <v>1.1527320000000001</v>
      </c>
      <c r="AG1668" s="177">
        <v>16898.994279999999</v>
      </c>
      <c r="AH1668" s="177">
        <v>8067.5327699999998</v>
      </c>
      <c r="AI1668" s="127">
        <v>0.19412446067</v>
      </c>
      <c r="AJ1668" s="127">
        <v>2.2016275323E-2</v>
      </c>
      <c r="AK1668" s="127">
        <v>0</v>
      </c>
    </row>
    <row r="1669" spans="1:37" ht="14.65" customHeight="1" x14ac:dyDescent="0.25">
      <c r="A1669" s="39"/>
      <c r="B1669" s="128">
        <v>51974730000124</v>
      </c>
      <c r="C1669" s="124" t="s">
        <v>9516</v>
      </c>
      <c r="D1669" s="121"/>
      <c r="E1669" s="125" t="s">
        <v>2778</v>
      </c>
      <c r="F1669" s="125" t="s">
        <v>160</v>
      </c>
      <c r="G1669" s="125" t="s">
        <v>3305</v>
      </c>
      <c r="H1669" s="126">
        <v>1</v>
      </c>
      <c r="I1669" s="126">
        <v>1</v>
      </c>
      <c r="J1669" s="126">
        <v>1</v>
      </c>
      <c r="K1669" s="125" t="s">
        <v>7604</v>
      </c>
      <c r="L1669" s="125" t="s">
        <v>8120</v>
      </c>
      <c r="M1669" s="152">
        <v>7.1999999999999998E-3</v>
      </c>
      <c r="N1669" s="127" t="s">
        <v>44</v>
      </c>
      <c r="O1669" s="154">
        <v>45169</v>
      </c>
      <c r="P1669" s="152">
        <v>1.9621834349999999E-2</v>
      </c>
      <c r="Q1669" s="152">
        <v>4.574114252E-2</v>
      </c>
      <c r="R1669" s="152">
        <v>0.12267899778000001</v>
      </c>
      <c r="S1669" s="152" t="s">
        <v>44</v>
      </c>
      <c r="T1669" s="152" t="s">
        <v>44</v>
      </c>
      <c r="U1669" s="152">
        <v>1.8583426019</v>
      </c>
      <c r="V1669" s="152">
        <v>1.1212745925999998</v>
      </c>
      <c r="W1669" s="152">
        <v>1.0702717474000001</v>
      </c>
      <c r="X1669" s="152" t="s">
        <v>44</v>
      </c>
      <c r="Y1669" s="152" t="s">
        <v>44</v>
      </c>
      <c r="Z1669" s="152">
        <v>1.7964926738000001E-2</v>
      </c>
      <c r="AA1669" s="152">
        <v>1.707260603E-2</v>
      </c>
      <c r="AB1669" s="175">
        <v>0.41404654274000002</v>
      </c>
      <c r="AC1669" s="174">
        <v>0.40914622239999998</v>
      </c>
      <c r="AD1669" s="152">
        <v>-7.7795456383999992E-3</v>
      </c>
      <c r="AE1669" s="152">
        <v>-7.7795456383999992E-3</v>
      </c>
      <c r="AF1669" s="178">
        <v>1.21174</v>
      </c>
      <c r="AG1669" s="177">
        <v>141663.64426</v>
      </c>
      <c r="AH1669" s="177">
        <v>11249.81914</v>
      </c>
      <c r="AI1669" s="127">
        <v>0.78148487360999996</v>
      </c>
      <c r="AJ1669" s="127">
        <v>1.0891890077E-2</v>
      </c>
      <c r="AK1669" s="127">
        <v>7.2891530415000003E-2</v>
      </c>
    </row>
    <row r="1670" spans="1:37" ht="14.65" customHeight="1" x14ac:dyDescent="0.25">
      <c r="A1670" s="39"/>
      <c r="B1670" s="128">
        <v>46467316000199</v>
      </c>
      <c r="C1670" s="124" t="s">
        <v>9517</v>
      </c>
      <c r="D1670" s="121"/>
      <c r="E1670" s="125" t="s">
        <v>2778</v>
      </c>
      <c r="F1670" s="125" t="s">
        <v>160</v>
      </c>
      <c r="G1670" s="125" t="s">
        <v>3324</v>
      </c>
      <c r="H1670" s="126">
        <v>1</v>
      </c>
      <c r="I1670" s="126">
        <v>1</v>
      </c>
      <c r="J1670" s="126">
        <v>1</v>
      </c>
      <c r="K1670" s="125" t="s">
        <v>211</v>
      </c>
      <c r="L1670" s="125" t="s">
        <v>212</v>
      </c>
      <c r="M1670" s="152">
        <v>8.6999999999999994E-3</v>
      </c>
      <c r="N1670" s="127" t="s">
        <v>44</v>
      </c>
      <c r="O1670" s="154">
        <v>44804</v>
      </c>
      <c r="P1670" s="152">
        <v>2.1690358577E-2</v>
      </c>
      <c r="Q1670" s="152">
        <v>4.4459811129999999E-2</v>
      </c>
      <c r="R1670" s="152">
        <v>9.6994942984999999E-2</v>
      </c>
      <c r="S1670" s="152">
        <v>0.21095263562</v>
      </c>
      <c r="T1670" s="152" t="s">
        <v>44</v>
      </c>
      <c r="U1670" s="152">
        <v>2.0542481745000001</v>
      </c>
      <c r="V1670" s="152">
        <v>1.0898647009</v>
      </c>
      <c r="W1670" s="152">
        <v>0.84619983042000002</v>
      </c>
      <c r="X1670" s="152">
        <v>0.83743705422000003</v>
      </c>
      <c r="Y1670" s="152" t="s">
        <v>44</v>
      </c>
      <c r="Z1670" s="152">
        <v>1.0975430824000001E-2</v>
      </c>
      <c r="AA1670" s="152">
        <v>1.3884480871000001E-2</v>
      </c>
      <c r="AB1670" s="175">
        <v>-1.4568217483999999</v>
      </c>
      <c r="AC1670" s="174">
        <v>-1.1908638029</v>
      </c>
      <c r="AD1670" s="152">
        <v>-3.0138689317E-3</v>
      </c>
      <c r="AE1670" s="152">
        <v>-1.0613465533999999E-2</v>
      </c>
      <c r="AF1670" s="178">
        <v>1.3019860000000001</v>
      </c>
      <c r="AG1670" s="177">
        <v>10735.06388</v>
      </c>
      <c r="AH1670" s="177">
        <v>-9723.0652399999999</v>
      </c>
      <c r="AI1670" s="127">
        <v>0.17969746474000001</v>
      </c>
      <c r="AJ1670" s="127">
        <v>4.5804179009999994E-2</v>
      </c>
      <c r="AK1670" s="127">
        <v>7.6830570072000004E-2</v>
      </c>
    </row>
    <row r="1671" spans="1:37" ht="14.65" customHeight="1" x14ac:dyDescent="0.25">
      <c r="A1671" s="39"/>
      <c r="B1671" s="128">
        <v>52151906000100</v>
      </c>
      <c r="C1671" s="124" t="s">
        <v>9518</v>
      </c>
      <c r="D1671" s="121"/>
      <c r="E1671" s="125" t="s">
        <v>2778</v>
      </c>
      <c r="F1671" s="125" t="s">
        <v>160</v>
      </c>
      <c r="G1671" s="125" t="s">
        <v>7894</v>
      </c>
      <c r="H1671" s="126">
        <v>1</v>
      </c>
      <c r="I1671" s="126">
        <v>1</v>
      </c>
      <c r="J1671" s="126">
        <v>1</v>
      </c>
      <c r="K1671" s="125" t="s">
        <v>211</v>
      </c>
      <c r="L1671" s="125" t="s">
        <v>211</v>
      </c>
      <c r="M1671" s="152">
        <v>4.1999999999999997E-3</v>
      </c>
      <c r="N1671" s="127" t="s">
        <v>44</v>
      </c>
      <c r="O1671" s="154">
        <v>45198</v>
      </c>
      <c r="P1671" s="152">
        <v>1.4135097532000001E-2</v>
      </c>
      <c r="Q1671" s="152">
        <v>4.0637782489000004E-2</v>
      </c>
      <c r="R1671" s="152">
        <v>0.10710452562</v>
      </c>
      <c r="S1671" s="152" t="s">
        <v>44</v>
      </c>
      <c r="T1671" s="152" t="s">
        <v>44</v>
      </c>
      <c r="U1671" s="152">
        <v>1.3387053144999999</v>
      </c>
      <c r="V1671" s="152">
        <v>0.99617347742000006</v>
      </c>
      <c r="W1671" s="152">
        <v>0.93439749158999996</v>
      </c>
      <c r="X1671" s="152" t="s">
        <v>44</v>
      </c>
      <c r="Y1671" s="152" t="s">
        <v>44</v>
      </c>
      <c r="Z1671" s="152">
        <v>3.9287081171000002E-3</v>
      </c>
      <c r="AA1671" s="152">
        <v>3.4547708726999997E-3</v>
      </c>
      <c r="AB1671" s="175">
        <v>-1.7887836434</v>
      </c>
      <c r="AC1671" s="174">
        <v>-2.2463099504000001</v>
      </c>
      <c r="AD1671" s="152">
        <v>-3.4765607550000003E-4</v>
      </c>
      <c r="AE1671" s="152">
        <v>-6.8119955343000002E-4</v>
      </c>
      <c r="AF1671" s="178">
        <v>1.17283</v>
      </c>
      <c r="AG1671" s="177">
        <v>26286.834650000001</v>
      </c>
      <c r="AH1671" s="177">
        <v>9834.8575099999998</v>
      </c>
      <c r="AI1671" s="127">
        <v>0</v>
      </c>
      <c r="AJ1671" s="127">
        <v>0</v>
      </c>
      <c r="AK1671" s="127">
        <v>0</v>
      </c>
    </row>
    <row r="1672" spans="1:37" ht="14.65" customHeight="1" x14ac:dyDescent="0.25">
      <c r="A1672" s="39"/>
      <c r="B1672" s="128">
        <v>7104783000100</v>
      </c>
      <c r="C1672" s="124" t="s">
        <v>9519</v>
      </c>
      <c r="D1672" s="121"/>
      <c r="E1672" s="125" t="s">
        <v>2778</v>
      </c>
      <c r="F1672" s="125" t="s">
        <v>160</v>
      </c>
      <c r="G1672" s="125" t="s">
        <v>4760</v>
      </c>
      <c r="H1672" s="126">
        <v>20000</v>
      </c>
      <c r="I1672" s="126">
        <v>100</v>
      </c>
      <c r="J1672" s="126">
        <v>100</v>
      </c>
      <c r="K1672" s="125" t="s">
        <v>211</v>
      </c>
      <c r="L1672" s="125" t="s">
        <v>211</v>
      </c>
      <c r="M1672" s="152">
        <v>1.7000000000000001E-2</v>
      </c>
      <c r="N1672" s="127" t="s">
        <v>44</v>
      </c>
      <c r="O1672" s="154">
        <v>38485</v>
      </c>
      <c r="P1672" s="152">
        <v>8.6886122335000007E-3</v>
      </c>
      <c r="Q1672" s="152">
        <v>3.4534036262000002E-2</v>
      </c>
      <c r="R1672" s="152">
        <v>9.5274063127E-2</v>
      </c>
      <c r="S1672" s="152">
        <v>0.21177092228</v>
      </c>
      <c r="T1672" s="152">
        <v>0.35250087548000003</v>
      </c>
      <c r="U1672" s="152">
        <v>0.82288016384000007</v>
      </c>
      <c r="V1672" s="152">
        <v>0.84654941498000003</v>
      </c>
      <c r="W1672" s="152">
        <v>0.83118659159000008</v>
      </c>
      <c r="X1672" s="152">
        <v>0.84068547804999993</v>
      </c>
      <c r="Y1672" s="152">
        <v>0.84043869588000009</v>
      </c>
      <c r="Z1672" s="152">
        <v>1.1974030217E-3</v>
      </c>
      <c r="AA1672" s="152">
        <v>3.0531490947000002E-3</v>
      </c>
      <c r="AB1672" s="175">
        <v>-17.055946694999999</v>
      </c>
      <c r="AC1672" s="174">
        <v>-7.3382286502999996</v>
      </c>
      <c r="AD1672" s="152">
        <v>0</v>
      </c>
      <c r="AE1672" s="152">
        <v>-3.1921922186E-3</v>
      </c>
      <c r="AF1672" s="178">
        <v>52.143019000000002</v>
      </c>
      <c r="AG1672" s="177">
        <v>78478.067339999994</v>
      </c>
      <c r="AH1672" s="177">
        <v>-8619.9677599999995</v>
      </c>
      <c r="AI1672" s="127">
        <v>8.1047614293000005E-4</v>
      </c>
      <c r="AJ1672" s="127">
        <v>8.7439580108000001E-2</v>
      </c>
      <c r="AK1672" s="127">
        <v>0</v>
      </c>
    </row>
    <row r="1673" spans="1:37" ht="14.65" customHeight="1" x14ac:dyDescent="0.25">
      <c r="A1673" s="39"/>
      <c r="B1673" s="128">
        <v>7104788000125</v>
      </c>
      <c r="C1673" s="124" t="s">
        <v>9520</v>
      </c>
      <c r="D1673" s="121"/>
      <c r="E1673" s="125" t="s">
        <v>2778</v>
      </c>
      <c r="F1673" s="125" t="s">
        <v>160</v>
      </c>
      <c r="G1673" s="125" t="s">
        <v>3328</v>
      </c>
      <c r="H1673" s="126">
        <v>20000</v>
      </c>
      <c r="I1673" s="126">
        <v>0</v>
      </c>
      <c r="J1673" s="126">
        <v>1</v>
      </c>
      <c r="K1673" s="125" t="s">
        <v>211</v>
      </c>
      <c r="L1673" s="125" t="s">
        <v>211</v>
      </c>
      <c r="M1673" s="152">
        <v>1.7000000000000001E-2</v>
      </c>
      <c r="N1673" s="127" t="s">
        <v>44</v>
      </c>
      <c r="O1673" s="154">
        <v>38485</v>
      </c>
      <c r="P1673" s="152">
        <v>9.2091330498000005E-3</v>
      </c>
      <c r="Q1673" s="152">
        <v>3.5562729267E-2</v>
      </c>
      <c r="R1673" s="152">
        <v>9.7954247321000013E-2</v>
      </c>
      <c r="S1673" s="152">
        <v>0.22063466715000002</v>
      </c>
      <c r="T1673" s="152">
        <v>0.36589438348000003</v>
      </c>
      <c r="U1673" s="152">
        <v>0.87217759397999994</v>
      </c>
      <c r="V1673" s="152">
        <v>0.87176626060999995</v>
      </c>
      <c r="W1673" s="152">
        <v>0.85456895916999998</v>
      </c>
      <c r="X1673" s="152">
        <v>0.87587265822000004</v>
      </c>
      <c r="Y1673" s="152">
        <v>0.87237172974999988</v>
      </c>
      <c r="Z1673" s="152">
        <v>7.7541386719000001E-4</v>
      </c>
      <c r="AA1673" s="152">
        <v>2.3483060619E-3</v>
      </c>
      <c r="AB1673" s="175">
        <v>-42.628230578999997</v>
      </c>
      <c r="AC1673" s="174">
        <v>-18.319857559999999</v>
      </c>
      <c r="AD1673" s="152">
        <v>0</v>
      </c>
      <c r="AE1673" s="152">
        <v>-2.2004766625E-3</v>
      </c>
      <c r="AF1673" s="178">
        <v>52.228366000000001</v>
      </c>
      <c r="AG1673" s="177">
        <v>146265.97845</v>
      </c>
      <c r="AH1673" s="177">
        <v>-16423.226299999998</v>
      </c>
      <c r="AI1673" s="127">
        <v>0</v>
      </c>
      <c r="AJ1673" s="127">
        <v>0.31940437130999999</v>
      </c>
      <c r="AK1673" s="127">
        <v>0</v>
      </c>
    </row>
    <row r="1674" spans="1:37" ht="14.65" customHeight="1" x14ac:dyDescent="0.25">
      <c r="A1674" s="39"/>
      <c r="B1674" s="128">
        <v>10475107000140</v>
      </c>
      <c r="C1674" s="124" t="s">
        <v>9521</v>
      </c>
      <c r="D1674" s="121"/>
      <c r="E1674" s="125" t="s">
        <v>2778</v>
      </c>
      <c r="F1674" s="125" t="s">
        <v>160</v>
      </c>
      <c r="G1674" s="125" t="s">
        <v>4760</v>
      </c>
      <c r="H1674" s="126">
        <v>5000</v>
      </c>
      <c r="I1674" s="126">
        <v>0</v>
      </c>
      <c r="J1674" s="126">
        <v>100</v>
      </c>
      <c r="K1674" s="125" t="s">
        <v>211</v>
      </c>
      <c r="L1674" s="125" t="s">
        <v>211</v>
      </c>
      <c r="M1674" s="152">
        <v>1.55E-2</v>
      </c>
      <c r="N1674" s="127" t="s">
        <v>44</v>
      </c>
      <c r="O1674" s="154">
        <v>39994</v>
      </c>
      <c r="P1674" s="152">
        <v>8.7773395571000001E-3</v>
      </c>
      <c r="Q1674" s="152">
        <v>3.4908597884999996E-2</v>
      </c>
      <c r="R1674" s="152">
        <v>9.6667990833000011E-2</v>
      </c>
      <c r="S1674" s="152">
        <v>0.21492418451999998</v>
      </c>
      <c r="T1674" s="152">
        <v>0.35721575134</v>
      </c>
      <c r="U1674" s="152">
        <v>0.83128334176999996</v>
      </c>
      <c r="V1674" s="152">
        <v>0.85573122392000001</v>
      </c>
      <c r="W1674" s="152">
        <v>0.8433474460799999</v>
      </c>
      <c r="X1674" s="152">
        <v>0.85320325785999995</v>
      </c>
      <c r="Y1674" s="152">
        <v>0.85167998460000005</v>
      </c>
      <c r="Z1674" s="152">
        <v>1.1949809472000001E-3</v>
      </c>
      <c r="AA1674" s="152">
        <v>2.3317289048E-3</v>
      </c>
      <c r="AB1674" s="175">
        <v>-15.797827225000001</v>
      </c>
      <c r="AC1674" s="174">
        <v>-11.786123249999999</v>
      </c>
      <c r="AD1674" s="152">
        <v>0</v>
      </c>
      <c r="AE1674" s="152">
        <v>-1.5595552460000001E-3</v>
      </c>
      <c r="AF1674" s="178">
        <v>33.547415999999998</v>
      </c>
      <c r="AG1674" s="177">
        <v>24563.278569999999</v>
      </c>
      <c r="AH1674" s="177">
        <v>-4350.3984600000003</v>
      </c>
      <c r="AI1674" s="127">
        <v>8.1021694784999998E-4</v>
      </c>
      <c r="AJ1674" s="127">
        <v>8.7411616410999995E-2</v>
      </c>
      <c r="AK1674" s="127">
        <v>0</v>
      </c>
    </row>
    <row r="1675" spans="1:37" ht="14.65" customHeight="1" x14ac:dyDescent="0.25">
      <c r="A1675" s="39"/>
      <c r="B1675" s="128">
        <v>10397614000102</v>
      </c>
      <c r="C1675" s="124" t="s">
        <v>9522</v>
      </c>
      <c r="D1675" s="121"/>
      <c r="E1675" s="125" t="s">
        <v>2778</v>
      </c>
      <c r="F1675" s="125" t="s">
        <v>160</v>
      </c>
      <c r="G1675" s="125" t="s">
        <v>3328</v>
      </c>
      <c r="H1675" s="126">
        <v>5000</v>
      </c>
      <c r="I1675" s="126">
        <v>0</v>
      </c>
      <c r="J1675" s="126">
        <v>50</v>
      </c>
      <c r="K1675" s="125" t="s">
        <v>211</v>
      </c>
      <c r="L1675" s="125" t="s">
        <v>211</v>
      </c>
      <c r="M1675" s="152">
        <v>1.55E-2</v>
      </c>
      <c r="N1675" s="127" t="s">
        <v>44</v>
      </c>
      <c r="O1675" s="154">
        <v>39994</v>
      </c>
      <c r="P1675" s="152">
        <v>9.3282085709000002E-3</v>
      </c>
      <c r="Q1675" s="152">
        <v>3.6059138753E-2</v>
      </c>
      <c r="R1675" s="152">
        <v>9.9610856436000011E-2</v>
      </c>
      <c r="S1675" s="152">
        <v>0.22426154317000002</v>
      </c>
      <c r="T1675" s="152">
        <v>0.37194842815999996</v>
      </c>
      <c r="U1675" s="152">
        <v>0.88345498577000003</v>
      </c>
      <c r="V1675" s="152">
        <v>0.88393498472000009</v>
      </c>
      <c r="W1675" s="152">
        <v>0.86902148947000002</v>
      </c>
      <c r="X1675" s="152">
        <v>0.89027058389000002</v>
      </c>
      <c r="Y1675" s="152">
        <v>0.88680588799000004</v>
      </c>
      <c r="Z1675" s="152">
        <v>7.7414677417999992E-4</v>
      </c>
      <c r="AA1675" s="152">
        <v>2.1768202165000001E-3</v>
      </c>
      <c r="AB1675" s="175">
        <v>-38.436798207999999</v>
      </c>
      <c r="AC1675" s="174">
        <v>-17.710092011</v>
      </c>
      <c r="AD1675" s="152">
        <v>0</v>
      </c>
      <c r="AE1675" s="152">
        <v>-2.0885315954999998E-3</v>
      </c>
      <c r="AF1675" s="178">
        <v>33.511912000000002</v>
      </c>
      <c r="AG1675" s="177">
        <v>137694.20629999999</v>
      </c>
      <c r="AH1675" s="177">
        <v>-32402.008129999998</v>
      </c>
      <c r="AI1675" s="127">
        <v>0</v>
      </c>
      <c r="AJ1675" s="127">
        <v>0.31938351923999997</v>
      </c>
      <c r="AK1675" s="127">
        <v>0</v>
      </c>
    </row>
    <row r="1676" spans="1:37" ht="14.65" customHeight="1" x14ac:dyDescent="0.25">
      <c r="A1676" s="39"/>
      <c r="B1676" s="128">
        <v>826907000104</v>
      </c>
      <c r="C1676" s="124" t="s">
        <v>9523</v>
      </c>
      <c r="D1676" s="121"/>
      <c r="E1676" s="125" t="s">
        <v>2778</v>
      </c>
      <c r="F1676" s="125" t="s">
        <v>160</v>
      </c>
      <c r="G1676" s="125" t="s">
        <v>3328</v>
      </c>
      <c r="H1676" s="126">
        <v>100000</v>
      </c>
      <c r="I1676" s="126">
        <v>1</v>
      </c>
      <c r="J1676" s="126">
        <v>1000</v>
      </c>
      <c r="K1676" s="125" t="s">
        <v>211</v>
      </c>
      <c r="L1676" s="125" t="s">
        <v>211</v>
      </c>
      <c r="M1676" s="152">
        <v>1.0500000000000001E-2</v>
      </c>
      <c r="N1676" s="127" t="s">
        <v>44</v>
      </c>
      <c r="O1676" s="154">
        <v>34974</v>
      </c>
      <c r="P1676" s="152">
        <v>9.6861627244E-3</v>
      </c>
      <c r="Q1676" s="152">
        <v>3.7548533186000002E-2</v>
      </c>
      <c r="R1676" s="152">
        <v>0.10461603611999999</v>
      </c>
      <c r="S1676" s="152">
        <v>0.23552716526</v>
      </c>
      <c r="T1676" s="152">
        <v>0.39117090278</v>
      </c>
      <c r="U1676" s="152">
        <v>0.91735606969000005</v>
      </c>
      <c r="V1676" s="152">
        <v>0.92044522572000009</v>
      </c>
      <c r="W1676" s="152">
        <v>0.91268750002999999</v>
      </c>
      <c r="X1676" s="152">
        <v>0.9349927053</v>
      </c>
      <c r="Y1676" s="152">
        <v>0.93263644508999999</v>
      </c>
      <c r="Z1676" s="152">
        <v>7.6964210655999993E-4</v>
      </c>
      <c r="AA1676" s="152">
        <v>2.1804007242000002E-3</v>
      </c>
      <c r="AB1676" s="175">
        <v>-25.627354995000001</v>
      </c>
      <c r="AC1676" s="174">
        <v>-10.791416506999999</v>
      </c>
      <c r="AD1676" s="152">
        <v>0</v>
      </c>
      <c r="AE1676" s="152">
        <v>-1.7427724761E-3</v>
      </c>
      <c r="AF1676" s="178">
        <v>3897.1002480000002</v>
      </c>
      <c r="AG1676" s="177">
        <v>22403.836889999999</v>
      </c>
      <c r="AH1676" s="177">
        <v>-1438.9012399999999</v>
      </c>
      <c r="AI1676" s="127">
        <v>0</v>
      </c>
      <c r="AJ1676" s="127">
        <v>0.31910653609</v>
      </c>
      <c r="AK1676" s="127">
        <v>0</v>
      </c>
    </row>
    <row r="1677" spans="1:37" ht="14.65" customHeight="1" x14ac:dyDescent="0.25">
      <c r="A1677" s="39"/>
      <c r="B1677" s="128">
        <v>8078462000133</v>
      </c>
      <c r="C1677" s="124" t="s">
        <v>9524</v>
      </c>
      <c r="D1677" s="121"/>
      <c r="E1677" s="125" t="s">
        <v>2778</v>
      </c>
      <c r="F1677" s="125" t="s">
        <v>160</v>
      </c>
      <c r="G1677" s="125" t="s">
        <v>4760</v>
      </c>
      <c r="H1677" s="126">
        <v>40000</v>
      </c>
      <c r="I1677" s="126">
        <v>0</v>
      </c>
      <c r="J1677" s="126">
        <v>0</v>
      </c>
      <c r="K1677" s="125" t="s">
        <v>211</v>
      </c>
      <c r="L1677" s="125" t="s">
        <v>211</v>
      </c>
      <c r="M1677" s="152">
        <v>1.3500000000000002E-2</v>
      </c>
      <c r="N1677" s="127" t="s">
        <v>44</v>
      </c>
      <c r="O1677" s="154">
        <v>39325</v>
      </c>
      <c r="P1677" s="152">
        <v>8.9469944996E-3</v>
      </c>
      <c r="Q1677" s="152">
        <v>3.5615678110999999E-2</v>
      </c>
      <c r="R1677" s="152">
        <v>9.9013263522000003E-2</v>
      </c>
      <c r="S1677" s="152">
        <v>0.22016051166</v>
      </c>
      <c r="T1677" s="152">
        <v>0.36642500751000001</v>
      </c>
      <c r="U1677" s="152">
        <v>0.84735100403000008</v>
      </c>
      <c r="V1677" s="152">
        <v>0.87306422104999992</v>
      </c>
      <c r="W1677" s="152">
        <v>0.86380799063000002</v>
      </c>
      <c r="X1677" s="152">
        <v>0.87399036185000001</v>
      </c>
      <c r="Y1677" s="152">
        <v>0.87363685274999991</v>
      </c>
      <c r="Z1677" s="152">
        <v>1.1926301976E-3</v>
      </c>
      <c r="AA1677" s="152">
        <v>2.9307750067E-3</v>
      </c>
      <c r="AB1677" s="175">
        <v>-13.750062825000001</v>
      </c>
      <c r="AC1677" s="174">
        <v>-5.4723358090999996</v>
      </c>
      <c r="AD1677" s="152">
        <v>0</v>
      </c>
      <c r="AE1677" s="152">
        <v>-3.1764021838E-3</v>
      </c>
      <c r="AF1677" s="178">
        <v>41.560589999999998</v>
      </c>
      <c r="AG1677" s="177">
        <v>51431.639320000002</v>
      </c>
      <c r="AH1677" s="177">
        <v>-8867.1509299999998</v>
      </c>
      <c r="AI1677" s="127">
        <v>8.0905689446999997E-4</v>
      </c>
      <c r="AJ1677" s="127">
        <v>8.7286462103000007E-2</v>
      </c>
      <c r="AK1677" s="127">
        <v>0</v>
      </c>
    </row>
    <row r="1678" spans="1:37" ht="14.65" customHeight="1" x14ac:dyDescent="0.25">
      <c r="A1678" s="39"/>
      <c r="B1678" s="128">
        <v>8927292000114</v>
      </c>
      <c r="C1678" s="124" t="s">
        <v>9525</v>
      </c>
      <c r="D1678" s="121" t="s">
        <v>3310</v>
      </c>
      <c r="E1678" s="125" t="s">
        <v>2778</v>
      </c>
      <c r="F1678" s="125" t="s">
        <v>160</v>
      </c>
      <c r="G1678" s="125" t="s">
        <v>3328</v>
      </c>
      <c r="H1678" s="126">
        <v>40000</v>
      </c>
      <c r="I1678" s="126">
        <v>100</v>
      </c>
      <c r="J1678" s="126">
        <v>100</v>
      </c>
      <c r="K1678" s="125" t="s">
        <v>211</v>
      </c>
      <c r="L1678" s="125" t="s">
        <v>211</v>
      </c>
      <c r="M1678" s="152">
        <v>1.3500000000000002E-2</v>
      </c>
      <c r="N1678" s="127" t="s">
        <v>44</v>
      </c>
      <c r="O1678" s="154">
        <v>39345</v>
      </c>
      <c r="P1678" s="152">
        <v>9.4766033034999995E-3</v>
      </c>
      <c r="Q1678" s="152">
        <v>3.6671571968E-2</v>
      </c>
      <c r="R1678" s="152">
        <v>0.10177685469</v>
      </c>
      <c r="S1678" s="152">
        <v>0.22924343147999998</v>
      </c>
      <c r="T1678" s="152">
        <v>0.38028430952999998</v>
      </c>
      <c r="U1678" s="152">
        <v>0.89750913833000001</v>
      </c>
      <c r="V1678" s="152">
        <v>0.8989478542499999</v>
      </c>
      <c r="W1678" s="152">
        <v>0.88791801439999996</v>
      </c>
      <c r="X1678" s="152">
        <v>0.91004761990999994</v>
      </c>
      <c r="Y1678" s="152">
        <v>0.9066804408100001</v>
      </c>
      <c r="Z1678" s="152">
        <v>7.6840813640000007E-4</v>
      </c>
      <c r="AA1678" s="152">
        <v>2.1765033463000002E-3</v>
      </c>
      <c r="AB1678" s="175">
        <v>-32.910743699000001</v>
      </c>
      <c r="AC1678" s="174">
        <v>-13.03376686</v>
      </c>
      <c r="AD1678" s="152">
        <v>0</v>
      </c>
      <c r="AE1678" s="152">
        <v>-1.9462003426999998E-3</v>
      </c>
      <c r="AF1678" s="178">
        <v>41.495305000000002</v>
      </c>
      <c r="AG1678" s="177">
        <v>97939.787779999999</v>
      </c>
      <c r="AH1678" s="177">
        <v>-46480.266839999997</v>
      </c>
      <c r="AI1678" s="127">
        <v>0</v>
      </c>
      <c r="AJ1678" s="127">
        <v>0.31920938044000002</v>
      </c>
      <c r="AK1678" s="127">
        <v>0</v>
      </c>
    </row>
    <row r="1679" spans="1:37" ht="14.65" customHeight="1" x14ac:dyDescent="0.25">
      <c r="A1679" s="39"/>
      <c r="B1679" s="128">
        <v>35727715000125</v>
      </c>
      <c r="C1679" s="124" t="s">
        <v>9526</v>
      </c>
      <c r="D1679" s="121"/>
      <c r="E1679" s="125" t="s">
        <v>2778</v>
      </c>
      <c r="F1679" s="125" t="s">
        <v>160</v>
      </c>
      <c r="G1679" s="125" t="s">
        <v>3301</v>
      </c>
      <c r="H1679" s="126">
        <v>1</v>
      </c>
      <c r="I1679" s="126">
        <v>1</v>
      </c>
      <c r="J1679" s="126">
        <v>1</v>
      </c>
      <c r="K1679" s="125" t="s">
        <v>212</v>
      </c>
      <c r="L1679" s="125" t="s">
        <v>3251</v>
      </c>
      <c r="M1679" s="152">
        <v>1.4000000000000002E-3</v>
      </c>
      <c r="N1679" s="127" t="s">
        <v>44</v>
      </c>
      <c r="O1679" s="154">
        <v>43845</v>
      </c>
      <c r="P1679" s="152">
        <v>-6.7076902596E-3</v>
      </c>
      <c r="Q1679" s="152">
        <v>-6.6014694797999998E-2</v>
      </c>
      <c r="R1679" s="152">
        <v>0.18572573423000002</v>
      </c>
      <c r="S1679" s="152">
        <v>0.32745034601999995</v>
      </c>
      <c r="T1679" s="152">
        <v>0.32337890495000005</v>
      </c>
      <c r="U1679" s="152">
        <v>-0.63527121610000004</v>
      </c>
      <c r="V1679" s="152">
        <v>-1.6182499154000001</v>
      </c>
      <c r="W1679" s="152">
        <v>1.6203018423</v>
      </c>
      <c r="X1679" s="152">
        <v>1.2999081636000001</v>
      </c>
      <c r="Y1679" s="152">
        <v>0.77100558907999994</v>
      </c>
      <c r="Z1679" s="152">
        <v>0.14203866317</v>
      </c>
      <c r="AA1679" s="152">
        <v>0.17518821434999998</v>
      </c>
      <c r="AB1679" s="175">
        <v>0.52716803973000004</v>
      </c>
      <c r="AC1679" s="174">
        <v>-0.10613115493</v>
      </c>
      <c r="AD1679" s="152">
        <v>-9.4570969966000007E-2</v>
      </c>
      <c r="AE1679" s="152">
        <v>-0.33317155380999997</v>
      </c>
      <c r="AF1679" s="178">
        <v>13.129745</v>
      </c>
      <c r="AG1679" s="177">
        <v>21755.293460000001</v>
      </c>
      <c r="AH1679" s="177">
        <v>-56087.597909999997</v>
      </c>
      <c r="AI1679" s="127">
        <v>0</v>
      </c>
      <c r="AJ1679" s="127">
        <v>0</v>
      </c>
      <c r="AK1679" s="127">
        <v>0.99547661653000008</v>
      </c>
    </row>
    <row r="1680" spans="1:37" ht="14.65" customHeight="1" x14ac:dyDescent="0.25">
      <c r="A1680" s="39"/>
      <c r="B1680" s="128">
        <v>785365000179</v>
      </c>
      <c r="C1680" s="124" t="s">
        <v>9527</v>
      </c>
      <c r="D1680" s="121"/>
      <c r="E1680" s="125" t="s">
        <v>2778</v>
      </c>
      <c r="F1680" s="125" t="s">
        <v>160</v>
      </c>
      <c r="G1680" s="125" t="s">
        <v>4760</v>
      </c>
      <c r="H1680" s="126">
        <v>120</v>
      </c>
      <c r="I1680" s="126">
        <v>1</v>
      </c>
      <c r="J1680" s="126">
        <v>1</v>
      </c>
      <c r="K1680" s="125" t="s">
        <v>211</v>
      </c>
      <c r="L1680" s="125" t="s">
        <v>211</v>
      </c>
      <c r="M1680" s="152">
        <v>1.7000000000000001E-2</v>
      </c>
      <c r="N1680" s="127" t="s">
        <v>44</v>
      </c>
      <c r="O1680" s="154">
        <v>29222</v>
      </c>
      <c r="P1680" s="152">
        <v>8.671872577900001E-3</v>
      </c>
      <c r="Q1680" s="152">
        <v>3.4476877321E-2</v>
      </c>
      <c r="R1680" s="152">
        <v>9.5137805839999992E-2</v>
      </c>
      <c r="S1680" s="152">
        <v>0.21086677889</v>
      </c>
      <c r="T1680" s="152">
        <v>0.35039125656000003</v>
      </c>
      <c r="U1680" s="152">
        <v>0.82129478630999997</v>
      </c>
      <c r="V1680" s="152">
        <v>0.84514825041999997</v>
      </c>
      <c r="W1680" s="152">
        <v>0.82999786060999992</v>
      </c>
      <c r="X1680" s="152">
        <v>0.83709622128999994</v>
      </c>
      <c r="Y1680" s="152">
        <v>0.83540890590000005</v>
      </c>
      <c r="Z1680" s="152">
        <v>1.1938051564E-3</v>
      </c>
      <c r="AA1680" s="152">
        <v>6.6277839472999997E-3</v>
      </c>
      <c r="AB1680" s="175">
        <v>-17.230959709</v>
      </c>
      <c r="AC1680" s="174">
        <v>-9.8189302558999998</v>
      </c>
      <c r="AD1680" s="152">
        <v>0</v>
      </c>
      <c r="AE1680" s="152">
        <v>-2.4496865468000003E-2</v>
      </c>
      <c r="AF1680" s="178">
        <v>4.1001159999999999</v>
      </c>
      <c r="AG1680" s="177">
        <v>65359.584949999997</v>
      </c>
      <c r="AH1680" s="177">
        <v>-503.68768999999998</v>
      </c>
      <c r="AI1680" s="127">
        <v>8.0900436539999997E-4</v>
      </c>
      <c r="AJ1680" s="127">
        <v>8.7280794916000007E-2</v>
      </c>
      <c r="AK1680" s="127">
        <v>0</v>
      </c>
    </row>
    <row r="1681" spans="1:37" ht="14.65" customHeight="1" x14ac:dyDescent="0.25">
      <c r="A1681" s="39"/>
      <c r="B1681" s="128">
        <v>3721554000176</v>
      </c>
      <c r="C1681" s="124" t="s">
        <v>9528</v>
      </c>
      <c r="D1681" s="121"/>
      <c r="E1681" s="125" t="s">
        <v>2778</v>
      </c>
      <c r="F1681" s="125" t="s">
        <v>160</v>
      </c>
      <c r="G1681" s="125" t="s">
        <v>3328</v>
      </c>
      <c r="H1681" s="126">
        <v>1</v>
      </c>
      <c r="I1681" s="126">
        <v>1</v>
      </c>
      <c r="J1681" s="126">
        <v>1000</v>
      </c>
      <c r="K1681" s="125" t="s">
        <v>211</v>
      </c>
      <c r="L1681" s="125" t="s">
        <v>211</v>
      </c>
      <c r="M1681" s="152">
        <v>3.7000000000000002E-3</v>
      </c>
      <c r="N1681" s="127" t="s">
        <v>44</v>
      </c>
      <c r="O1681" s="154">
        <v>36626</v>
      </c>
      <c r="P1681" s="152">
        <v>1.0249556819000001E-2</v>
      </c>
      <c r="Q1681" s="152">
        <v>3.9893414356000002E-2</v>
      </c>
      <c r="R1681" s="152">
        <v>0.11236365497999999</v>
      </c>
      <c r="S1681" s="152">
        <v>0.25288335583999999</v>
      </c>
      <c r="T1681" s="152">
        <v>0.41944291072000001</v>
      </c>
      <c r="U1681" s="152">
        <v>0.97071393771000003</v>
      </c>
      <c r="V1681" s="152">
        <v>0.97792642389999995</v>
      </c>
      <c r="W1681" s="152">
        <v>0.98027900084999997</v>
      </c>
      <c r="X1681" s="152">
        <v>1.0038930869</v>
      </c>
      <c r="Y1681" s="152">
        <v>1.0000430563</v>
      </c>
      <c r="Z1681" s="152">
        <v>7.7030273304000006E-4</v>
      </c>
      <c r="AA1681" s="152">
        <v>3.7677210663000001E-3</v>
      </c>
      <c r="AB1681" s="175">
        <v>-5.7841675579</v>
      </c>
      <c r="AC1681" s="174">
        <v>-0.90725209785000005</v>
      </c>
      <c r="AD1681" s="152">
        <v>0</v>
      </c>
      <c r="AE1681" s="152">
        <v>-1.0120432071000001E-2</v>
      </c>
      <c r="AF1681" s="178">
        <v>16.157398000000001</v>
      </c>
      <c r="AG1681" s="177">
        <v>23058.791300000001</v>
      </c>
      <c r="AH1681" s="177">
        <v>-2179.1387500000001</v>
      </c>
      <c r="AI1681" s="127">
        <v>0</v>
      </c>
      <c r="AJ1681" s="127">
        <v>0.31914935220000001</v>
      </c>
      <c r="AK1681" s="127">
        <v>0</v>
      </c>
    </row>
    <row r="1682" spans="1:37" ht="14.65" customHeight="1" x14ac:dyDescent="0.25">
      <c r="A1682" s="39"/>
      <c r="B1682" s="128">
        <v>32246546000113</v>
      </c>
      <c r="C1682" s="124" t="s">
        <v>9529</v>
      </c>
      <c r="D1682" s="121"/>
      <c r="E1682" s="125" t="s">
        <v>2778</v>
      </c>
      <c r="F1682" s="125" t="s">
        <v>112</v>
      </c>
      <c r="G1682" s="125" t="s">
        <v>5291</v>
      </c>
      <c r="H1682" s="126">
        <v>1</v>
      </c>
      <c r="I1682" s="126">
        <v>1</v>
      </c>
      <c r="J1682" s="126">
        <v>1</v>
      </c>
      <c r="K1682" s="125" t="s">
        <v>212</v>
      </c>
      <c r="L1682" s="125" t="s">
        <v>219</v>
      </c>
      <c r="M1682" s="152">
        <v>1.4499999999999999E-2</v>
      </c>
      <c r="N1682" s="127" t="s">
        <v>44</v>
      </c>
      <c r="O1682" s="154">
        <v>43616</v>
      </c>
      <c r="P1682" s="152">
        <v>5.7812733527000004E-2</v>
      </c>
      <c r="Q1682" s="152">
        <v>0.14530415402999999</v>
      </c>
      <c r="R1682" s="152">
        <v>5.1413090044999998E-2</v>
      </c>
      <c r="S1682" s="152">
        <v>0.14170267351999999</v>
      </c>
      <c r="T1682" s="152">
        <v>-1.6033762675E-2</v>
      </c>
      <c r="U1682" s="152">
        <v>5.4753222215000008</v>
      </c>
      <c r="V1682" s="152">
        <v>3.5619105064000003</v>
      </c>
      <c r="W1682" s="152">
        <v>0.44853625083999998</v>
      </c>
      <c r="X1682" s="152">
        <v>0.56252944717999998</v>
      </c>
      <c r="Y1682" s="152">
        <v>-3.8227974821000002E-2</v>
      </c>
      <c r="Z1682" s="152">
        <v>0.15178621434</v>
      </c>
      <c r="AA1682" s="152">
        <v>0.24549108929999999</v>
      </c>
      <c r="AB1682" s="175">
        <v>-0.30326883972000002</v>
      </c>
      <c r="AC1682" s="174">
        <v>-0.17507714873999999</v>
      </c>
      <c r="AD1682" s="152">
        <v>-0.15995711329000001</v>
      </c>
      <c r="AE1682" s="152">
        <v>-0.45580440219000001</v>
      </c>
      <c r="AF1682" s="178">
        <v>10.54579</v>
      </c>
      <c r="AG1682" s="177">
        <v>124120.17413</v>
      </c>
      <c r="AH1682" s="177">
        <v>-32783.961669999997</v>
      </c>
      <c r="AI1682" s="127">
        <v>0</v>
      </c>
      <c r="AJ1682" s="127">
        <v>0</v>
      </c>
      <c r="AK1682" s="127">
        <v>0</v>
      </c>
    </row>
    <row r="1683" spans="1:37" ht="14.65" customHeight="1" x14ac:dyDescent="0.25">
      <c r="A1683" s="39"/>
      <c r="B1683" s="128">
        <v>32892819000105</v>
      </c>
      <c r="C1683" s="124" t="s">
        <v>9530</v>
      </c>
      <c r="D1683" s="121"/>
      <c r="E1683" s="125" t="s">
        <v>2778</v>
      </c>
      <c r="F1683" s="125" t="s">
        <v>160</v>
      </c>
      <c r="G1683" s="125" t="s">
        <v>3324</v>
      </c>
      <c r="H1683" s="126">
        <v>100</v>
      </c>
      <c r="I1683" s="126">
        <v>1</v>
      </c>
      <c r="J1683" s="126">
        <v>100</v>
      </c>
      <c r="K1683" s="125" t="s">
        <v>211</v>
      </c>
      <c r="L1683" s="125" t="s">
        <v>212</v>
      </c>
      <c r="M1683" s="152">
        <v>9.0000000000000011E-3</v>
      </c>
      <c r="N1683" s="127" t="s">
        <v>44</v>
      </c>
      <c r="O1683" s="154">
        <v>44544</v>
      </c>
      <c r="P1683" s="152">
        <v>1.1906058212999998E-2</v>
      </c>
      <c r="Q1683" s="152">
        <v>3.0666884985999999E-2</v>
      </c>
      <c r="R1683" s="152">
        <v>0.11289169379000001</v>
      </c>
      <c r="S1683" s="152">
        <v>0.23265832665000002</v>
      </c>
      <c r="T1683" s="152">
        <v>0.41241188265000001</v>
      </c>
      <c r="U1683" s="152">
        <v>1.1275976956</v>
      </c>
      <c r="V1683" s="152">
        <v>0.75175207865999993</v>
      </c>
      <c r="W1683" s="152">
        <v>0.98488569816999993</v>
      </c>
      <c r="X1683" s="152">
        <v>0.92360402672999997</v>
      </c>
      <c r="Y1683" s="152">
        <v>0.98327955736999995</v>
      </c>
      <c r="Z1683" s="152">
        <v>1.4368905886E-2</v>
      </c>
      <c r="AA1683" s="152">
        <v>1.1497826312E-2</v>
      </c>
      <c r="AB1683" s="175">
        <v>-0.10134453408999999</v>
      </c>
      <c r="AC1683" s="174">
        <v>0.36008553131999999</v>
      </c>
      <c r="AD1683" s="152">
        <v>-7.2289263264E-3</v>
      </c>
      <c r="AE1683" s="152">
        <v>-7.2289263264E-3</v>
      </c>
      <c r="AF1683" s="178">
        <v>14.9300289</v>
      </c>
      <c r="AG1683" s="177">
        <v>28105.896939999999</v>
      </c>
      <c r="AH1683" s="177">
        <v>-60357.927539999997</v>
      </c>
      <c r="AI1683" s="127">
        <v>0</v>
      </c>
      <c r="AJ1683" s="127">
        <v>0</v>
      </c>
      <c r="AK1683" s="127">
        <v>0.21614225239999998</v>
      </c>
    </row>
    <row r="1684" spans="1:37" ht="14.65" customHeight="1" x14ac:dyDescent="0.25">
      <c r="A1684" s="39"/>
      <c r="B1684" s="128">
        <v>40498539000137</v>
      </c>
      <c r="C1684" s="124" t="s">
        <v>9531</v>
      </c>
      <c r="D1684" s="121"/>
      <c r="E1684" s="125" t="s">
        <v>2778</v>
      </c>
      <c r="F1684" s="125" t="s">
        <v>160</v>
      </c>
      <c r="G1684" s="125" t="s">
        <v>3324</v>
      </c>
      <c r="H1684" s="126">
        <v>1</v>
      </c>
      <c r="I1684" s="126">
        <v>1</v>
      </c>
      <c r="J1684" s="126">
        <v>1</v>
      </c>
      <c r="K1684" s="125" t="s">
        <v>211</v>
      </c>
      <c r="L1684" s="125" t="s">
        <v>212</v>
      </c>
      <c r="M1684" s="152">
        <v>8.6999999999999994E-3</v>
      </c>
      <c r="N1684" s="127" t="s">
        <v>44</v>
      </c>
      <c r="O1684" s="154">
        <v>44286</v>
      </c>
      <c r="P1684" s="152">
        <v>1.1977265849000001E-2</v>
      </c>
      <c r="Q1684" s="152">
        <v>3.0961771456999999E-2</v>
      </c>
      <c r="R1684" s="152">
        <v>0.11423841311000001</v>
      </c>
      <c r="S1684" s="152">
        <v>0.23561530716000001</v>
      </c>
      <c r="T1684" s="152">
        <v>0.41702648203999998</v>
      </c>
      <c r="U1684" s="152">
        <v>1.1343416207999999</v>
      </c>
      <c r="V1684" s="152">
        <v>0.75898077233999994</v>
      </c>
      <c r="W1684" s="152">
        <v>0.99663469901000001</v>
      </c>
      <c r="X1684" s="152">
        <v>0.93534260987999995</v>
      </c>
      <c r="Y1684" s="152">
        <v>0.99428176522</v>
      </c>
      <c r="Z1684" s="152">
        <v>1.4363408763000001E-2</v>
      </c>
      <c r="AA1684" s="152">
        <v>1.2061424891000001E-2</v>
      </c>
      <c r="AB1684" s="175">
        <v>-1.7014572507E-2</v>
      </c>
      <c r="AC1684" s="174">
        <v>1.1372100595000001</v>
      </c>
      <c r="AD1684" s="152">
        <v>-7.2242175605000004E-3</v>
      </c>
      <c r="AE1684" s="152">
        <v>-7.2242175605000004E-3</v>
      </c>
      <c r="AF1684" s="178">
        <v>16.100363999999999</v>
      </c>
      <c r="AG1684" s="177">
        <v>2993903.9992999998</v>
      </c>
      <c r="AH1684" s="177">
        <v>-938666.23901000002</v>
      </c>
      <c r="AI1684" s="127">
        <v>0</v>
      </c>
      <c r="AJ1684" s="127">
        <v>0</v>
      </c>
      <c r="AK1684" s="127">
        <v>0.21619759144</v>
      </c>
    </row>
    <row r="1685" spans="1:37" ht="14.65" customHeight="1" x14ac:dyDescent="0.25">
      <c r="A1685" s="39"/>
      <c r="B1685" s="128">
        <v>56573470000107</v>
      </c>
      <c r="C1685" s="124" t="s">
        <v>9532</v>
      </c>
      <c r="D1685" s="121" t="s">
        <v>3310</v>
      </c>
      <c r="E1685" s="125" t="s">
        <v>2778</v>
      </c>
      <c r="F1685" s="125" t="s">
        <v>112</v>
      </c>
      <c r="G1685" s="125" t="s">
        <v>5291</v>
      </c>
      <c r="H1685" s="126">
        <v>2000</v>
      </c>
      <c r="I1685" s="126">
        <v>0</v>
      </c>
      <c r="J1685" s="126">
        <v>250</v>
      </c>
      <c r="K1685" s="125" t="s">
        <v>212</v>
      </c>
      <c r="L1685" s="125" t="s">
        <v>219</v>
      </c>
      <c r="M1685" s="152">
        <v>3.95E-2</v>
      </c>
      <c r="N1685" s="127" t="s">
        <v>44</v>
      </c>
      <c r="O1685" s="154">
        <v>29222</v>
      </c>
      <c r="P1685" s="152">
        <v>4.1034287018000007E-2</v>
      </c>
      <c r="Q1685" s="152">
        <v>0.11808188971</v>
      </c>
      <c r="R1685" s="152">
        <v>2.9979746285000001E-2</v>
      </c>
      <c r="S1685" s="152">
        <v>0.17453336434</v>
      </c>
      <c r="T1685" s="152">
        <v>9.2782918899999997E-2</v>
      </c>
      <c r="U1685" s="152">
        <v>3.8862708930999998</v>
      </c>
      <c r="V1685" s="152">
        <v>2.8945980683000001</v>
      </c>
      <c r="W1685" s="152">
        <v>0.26154823582999998</v>
      </c>
      <c r="X1685" s="152">
        <v>0.69286030043000002</v>
      </c>
      <c r="Y1685" s="152">
        <v>0.22121464309</v>
      </c>
      <c r="Z1685" s="152">
        <v>0.14895877655</v>
      </c>
      <c r="AA1685" s="152">
        <v>0.25979784231000003</v>
      </c>
      <c r="AB1685" s="175">
        <v>-0.44284529252999999</v>
      </c>
      <c r="AC1685" s="174">
        <v>-2.6274951683000002E-2</v>
      </c>
      <c r="AD1685" s="152">
        <v>-0.1544085369</v>
      </c>
      <c r="AE1685" s="152">
        <v>-0.69064365881000001</v>
      </c>
      <c r="AF1685" s="178">
        <v>19.927596999999999</v>
      </c>
      <c r="AG1685" s="177">
        <v>18525.519619999999</v>
      </c>
      <c r="AH1685" s="177">
        <v>-1901.38976</v>
      </c>
      <c r="AI1685" s="127">
        <v>0</v>
      </c>
      <c r="AJ1685" s="127">
        <v>0</v>
      </c>
      <c r="AK1685" s="127">
        <v>0</v>
      </c>
    </row>
    <row r="1686" spans="1:37" ht="14.65" customHeight="1" x14ac:dyDescent="0.25">
      <c r="A1686" s="39"/>
      <c r="B1686" s="128">
        <v>23731760000174</v>
      </c>
      <c r="C1686" s="124" t="s">
        <v>9533</v>
      </c>
      <c r="D1686" s="121"/>
      <c r="E1686" s="125" t="s">
        <v>2778</v>
      </c>
      <c r="F1686" s="125" t="s">
        <v>363</v>
      </c>
      <c r="G1686" s="125" t="s">
        <v>363</v>
      </c>
      <c r="H1686" s="126">
        <v>50000</v>
      </c>
      <c r="I1686" s="126">
        <v>1</v>
      </c>
      <c r="J1686" s="126">
        <v>1</v>
      </c>
      <c r="K1686" s="125" t="s">
        <v>212</v>
      </c>
      <c r="L1686" s="125" t="s">
        <v>212</v>
      </c>
      <c r="M1686" s="152">
        <v>9.4999999999999998E-3</v>
      </c>
      <c r="N1686" s="127" t="s">
        <v>44</v>
      </c>
      <c r="O1686" s="154">
        <v>42551</v>
      </c>
      <c r="P1686" s="152">
        <v>-4.1328824608999996E-3</v>
      </c>
      <c r="Q1686" s="152">
        <v>-6.9968537565000002E-2</v>
      </c>
      <c r="R1686" s="152">
        <v>0.14799326970999999</v>
      </c>
      <c r="S1686" s="152">
        <v>0.26073522794999998</v>
      </c>
      <c r="T1686" s="152">
        <v>0.31232989478000001</v>
      </c>
      <c r="U1686" s="152">
        <v>-0.39141659279000002</v>
      </c>
      <c r="V1686" s="152">
        <v>-1.7151723619000001</v>
      </c>
      <c r="W1686" s="152">
        <v>1.2911176179000001</v>
      </c>
      <c r="X1686" s="152">
        <v>1.0350633476</v>
      </c>
      <c r="Y1686" s="152">
        <v>0.74466234756000005</v>
      </c>
      <c r="Z1686" s="152">
        <v>0.12975572428999999</v>
      </c>
      <c r="AA1686" s="152">
        <v>0.14830419442000001</v>
      </c>
      <c r="AB1686" s="175">
        <v>0.29823976578</v>
      </c>
      <c r="AC1686" s="174">
        <v>8.8109836228999996E-2</v>
      </c>
      <c r="AD1686" s="152">
        <v>-8.240259487099999E-2</v>
      </c>
      <c r="AE1686" s="152">
        <v>-0.22564381106999998</v>
      </c>
      <c r="AF1686" s="178">
        <v>21.206091000000001</v>
      </c>
      <c r="AG1686" s="177">
        <v>25515.533220000001</v>
      </c>
      <c r="AH1686" s="177">
        <v>-1429.9504899999999</v>
      </c>
      <c r="AI1686" s="127">
        <v>0</v>
      </c>
      <c r="AJ1686" s="127">
        <v>0</v>
      </c>
      <c r="AK1686" s="127">
        <v>0</v>
      </c>
    </row>
    <row r="1687" spans="1:37" ht="14.65" customHeight="1" x14ac:dyDescent="0.25">
      <c r="A1687" s="39"/>
      <c r="B1687" s="128">
        <v>1433414000177</v>
      </c>
      <c r="C1687" s="124" t="s">
        <v>9534</v>
      </c>
      <c r="D1687" s="121"/>
      <c r="E1687" s="125" t="s">
        <v>2778</v>
      </c>
      <c r="F1687" s="125" t="s">
        <v>160</v>
      </c>
      <c r="G1687" s="125" t="s">
        <v>3328</v>
      </c>
      <c r="H1687" s="126">
        <v>50000</v>
      </c>
      <c r="I1687" s="126">
        <v>0</v>
      </c>
      <c r="J1687" s="126">
        <v>1000</v>
      </c>
      <c r="K1687" s="125" t="s">
        <v>211</v>
      </c>
      <c r="L1687" s="125" t="s">
        <v>211</v>
      </c>
      <c r="M1687" s="152">
        <v>1.4499999999999999E-2</v>
      </c>
      <c r="N1687" s="127" t="s">
        <v>44</v>
      </c>
      <c r="O1687" s="154">
        <v>35453</v>
      </c>
      <c r="P1687" s="152">
        <v>9.5825154257999992E-3</v>
      </c>
      <c r="Q1687" s="152">
        <v>3.7251314002999997E-2</v>
      </c>
      <c r="R1687" s="152">
        <v>0.10361940176999999</v>
      </c>
      <c r="S1687" s="152">
        <v>0.23368963287</v>
      </c>
      <c r="T1687" s="152">
        <v>0.37017659711999995</v>
      </c>
      <c r="U1687" s="152">
        <v>0.90753985235000001</v>
      </c>
      <c r="V1687" s="152">
        <v>0.91315934914999997</v>
      </c>
      <c r="W1687" s="152">
        <v>0.90399269805000004</v>
      </c>
      <c r="X1687" s="152">
        <v>0.92769809288000005</v>
      </c>
      <c r="Y1687" s="152">
        <v>0.88258145772000007</v>
      </c>
      <c r="Z1687" s="152">
        <v>1.5514896426999999E-3</v>
      </c>
      <c r="AA1687" s="152">
        <v>4.1829839870000003E-3</v>
      </c>
      <c r="AB1687" s="175">
        <v>-6.8994713729999999</v>
      </c>
      <c r="AC1687" s="174">
        <v>-6.9031558133999997</v>
      </c>
      <c r="AD1687" s="152">
        <v>0</v>
      </c>
      <c r="AE1687" s="152">
        <v>-7.9886404124999994E-3</v>
      </c>
      <c r="AF1687" s="178">
        <v>2428.5900539999998</v>
      </c>
      <c r="AG1687" s="177">
        <v>36527.585709999999</v>
      </c>
      <c r="AH1687" s="177">
        <v>-2165.2657599999998</v>
      </c>
      <c r="AI1687" s="127">
        <v>0.14237179395999999</v>
      </c>
      <c r="AJ1687" s="127">
        <v>0.17687266469000001</v>
      </c>
      <c r="AK1687" s="127">
        <v>0</v>
      </c>
    </row>
    <row r="1688" spans="1:37" ht="14.65" customHeight="1" x14ac:dyDescent="0.25">
      <c r="A1688" s="39"/>
      <c r="B1688" s="128">
        <v>832431000114</v>
      </c>
      <c r="C1688" s="124" t="s">
        <v>9535</v>
      </c>
      <c r="D1688" s="121" t="s">
        <v>3310</v>
      </c>
      <c r="E1688" s="125" t="s">
        <v>2778</v>
      </c>
      <c r="F1688" s="125" t="s">
        <v>160</v>
      </c>
      <c r="G1688" s="125" t="s">
        <v>4760</v>
      </c>
      <c r="H1688" s="126">
        <v>1000</v>
      </c>
      <c r="I1688" s="126">
        <v>0</v>
      </c>
      <c r="J1688" s="126">
        <v>250</v>
      </c>
      <c r="K1688" s="125" t="s">
        <v>211</v>
      </c>
      <c r="L1688" s="125" t="s">
        <v>211</v>
      </c>
      <c r="M1688" s="152">
        <v>1.7000000000000001E-2</v>
      </c>
      <c r="N1688" s="127" t="s">
        <v>44</v>
      </c>
      <c r="O1688" s="154">
        <v>34974</v>
      </c>
      <c r="P1688" s="152">
        <v>8.1613858383000008E-3</v>
      </c>
      <c r="Q1688" s="152">
        <v>3.2178131031999999E-2</v>
      </c>
      <c r="R1688" s="152">
        <v>9.4337612555999997E-2</v>
      </c>
      <c r="S1688" s="152">
        <v>0.21195433606000003</v>
      </c>
      <c r="T1688" s="152">
        <v>0.35286243443999998</v>
      </c>
      <c r="U1688" s="152">
        <v>0.77294766244000002</v>
      </c>
      <c r="V1688" s="152">
        <v>0.78879797872000001</v>
      </c>
      <c r="W1688" s="152">
        <v>0.82301684283999998</v>
      </c>
      <c r="X1688" s="152">
        <v>0.84141359171000007</v>
      </c>
      <c r="Y1688" s="152">
        <v>0.84130073100000002</v>
      </c>
      <c r="Z1688" s="152">
        <v>1.8869699681E-3</v>
      </c>
      <c r="AA1688" s="152">
        <v>5.7227753946000005E-3</v>
      </c>
      <c r="AB1688" s="175">
        <v>-9.7745638061999998</v>
      </c>
      <c r="AC1688" s="174">
        <v>-4.1237565308999997</v>
      </c>
      <c r="AD1688" s="152">
        <v>-2.0474019557000002E-4</v>
      </c>
      <c r="AE1688" s="152">
        <v>-7.3429140429999993E-3</v>
      </c>
      <c r="AF1688" s="178">
        <v>3016.0529230000002</v>
      </c>
      <c r="AG1688" s="177">
        <v>24479.51282</v>
      </c>
      <c r="AH1688" s="177">
        <v>-4149.04108</v>
      </c>
      <c r="AI1688" s="127">
        <v>3.3557593279E-2</v>
      </c>
      <c r="AJ1688" s="127">
        <v>0.13188195951000001</v>
      </c>
      <c r="AK1688" s="127">
        <v>0</v>
      </c>
    </row>
    <row r="1689" spans="1:37" ht="14.65" customHeight="1" x14ac:dyDescent="0.25">
      <c r="A1689" s="39"/>
      <c r="B1689" s="128">
        <v>53246272000132</v>
      </c>
      <c r="C1689" s="124" t="s">
        <v>9536</v>
      </c>
      <c r="D1689" s="121"/>
      <c r="E1689" s="125" t="s">
        <v>2778</v>
      </c>
      <c r="F1689" s="125" t="s">
        <v>160</v>
      </c>
      <c r="G1689" s="125" t="s">
        <v>3305</v>
      </c>
      <c r="H1689" s="126">
        <v>1</v>
      </c>
      <c r="I1689" s="126">
        <v>1</v>
      </c>
      <c r="J1689" s="126">
        <v>1</v>
      </c>
      <c r="K1689" s="125" t="s">
        <v>7604</v>
      </c>
      <c r="L1689" s="125" t="s">
        <v>8120</v>
      </c>
      <c r="M1689" s="152">
        <v>6.9999999999999993E-3</v>
      </c>
      <c r="N1689" s="127" t="s">
        <v>44</v>
      </c>
      <c r="O1689" s="154">
        <v>45296</v>
      </c>
      <c r="P1689" s="152">
        <v>1.0915535702E-2</v>
      </c>
      <c r="Q1689" s="152">
        <v>4.2205516002000003E-2</v>
      </c>
      <c r="R1689" s="152">
        <v>0.1193378854</v>
      </c>
      <c r="S1689" s="152" t="s">
        <v>44</v>
      </c>
      <c r="T1689" s="152" t="s">
        <v>44</v>
      </c>
      <c r="U1689" s="152">
        <v>1.0337873949</v>
      </c>
      <c r="V1689" s="152">
        <v>1.0346040818</v>
      </c>
      <c r="W1689" s="152">
        <v>1.0411233337000001</v>
      </c>
      <c r="X1689" s="152" t="s">
        <v>44</v>
      </c>
      <c r="Y1689" s="152" t="s">
        <v>44</v>
      </c>
      <c r="Z1689" s="152">
        <v>7.5298901378999998E-4</v>
      </c>
      <c r="AA1689" s="152">
        <v>6.7421990216000002E-4</v>
      </c>
      <c r="AB1689" s="175">
        <v>51.530373736999998</v>
      </c>
      <c r="AC1689" s="174">
        <v>51.579126748</v>
      </c>
      <c r="AD1689" s="152">
        <v>0</v>
      </c>
      <c r="AE1689" s="152">
        <v>0</v>
      </c>
      <c r="AF1689" s="178">
        <v>1.1583513999999999</v>
      </c>
      <c r="AG1689" s="177">
        <v>33881.78125</v>
      </c>
      <c r="AH1689" s="177">
        <v>-500.10252000000003</v>
      </c>
      <c r="AI1689" s="127">
        <v>0</v>
      </c>
      <c r="AJ1689" s="127">
        <v>0</v>
      </c>
      <c r="AK1689" s="127">
        <v>0</v>
      </c>
    </row>
    <row r="1690" spans="1:37" ht="14.65" customHeight="1" x14ac:dyDescent="0.25">
      <c r="A1690" s="39"/>
      <c r="B1690" s="128">
        <v>51781614000199</v>
      </c>
      <c r="C1690" s="124" t="s">
        <v>9537</v>
      </c>
      <c r="D1690" s="121"/>
      <c r="E1690" s="125" t="s">
        <v>2778</v>
      </c>
      <c r="F1690" s="125" t="s">
        <v>160</v>
      </c>
      <c r="G1690" s="125" t="s">
        <v>3305</v>
      </c>
      <c r="H1690" s="126">
        <v>100000</v>
      </c>
      <c r="I1690" s="126">
        <v>1</v>
      </c>
      <c r="J1690" s="126">
        <v>1</v>
      </c>
      <c r="K1690" s="125" t="s">
        <v>7604</v>
      </c>
      <c r="L1690" s="125" t="s">
        <v>8120</v>
      </c>
      <c r="M1690" s="152">
        <v>6.9999999999999993E-3</v>
      </c>
      <c r="N1690" s="127" t="s">
        <v>44</v>
      </c>
      <c r="O1690" s="154">
        <v>45196</v>
      </c>
      <c r="P1690" s="152">
        <v>1.0957291474999999E-2</v>
      </c>
      <c r="Q1690" s="152">
        <v>4.2383470490999997E-2</v>
      </c>
      <c r="R1690" s="152">
        <v>0.12002028374</v>
      </c>
      <c r="S1690" s="152" t="s">
        <v>44</v>
      </c>
      <c r="T1690" s="152" t="s">
        <v>44</v>
      </c>
      <c r="U1690" s="152">
        <v>1.0377419963000001</v>
      </c>
      <c r="V1690" s="152">
        <v>1.0389663656999999</v>
      </c>
      <c r="W1690" s="152">
        <v>1.0470766890000001</v>
      </c>
      <c r="X1690" s="152" t="s">
        <v>44</v>
      </c>
      <c r="Y1690" s="152" t="s">
        <v>44</v>
      </c>
      <c r="Z1690" s="152">
        <v>7.4374384754999996E-4</v>
      </c>
      <c r="AA1690" s="152">
        <v>6.3723995059999992E-4</v>
      </c>
      <c r="AB1690" s="175">
        <v>74.706637154999996</v>
      </c>
      <c r="AC1690" s="174">
        <v>76.842046475999993</v>
      </c>
      <c r="AD1690" s="152">
        <v>0</v>
      </c>
      <c r="AE1690" s="152">
        <v>0</v>
      </c>
      <c r="AF1690" s="178">
        <v>1.1971179999999999</v>
      </c>
      <c r="AG1690" s="177">
        <v>466023.67894999997</v>
      </c>
      <c r="AH1690" s="177">
        <v>-3307.8469500000001</v>
      </c>
      <c r="AI1690" s="127">
        <v>0</v>
      </c>
      <c r="AJ1690" s="127">
        <v>0</v>
      </c>
      <c r="AK1690" s="127">
        <v>0</v>
      </c>
    </row>
    <row r="1691" spans="1:37" ht="14.65" customHeight="1" x14ac:dyDescent="0.25">
      <c r="A1691" s="39"/>
      <c r="B1691" s="128">
        <v>55770799000197</v>
      </c>
      <c r="C1691" s="124" t="s">
        <v>9538</v>
      </c>
      <c r="D1691" s="121"/>
      <c r="E1691" s="125" t="s">
        <v>2778</v>
      </c>
      <c r="F1691" s="125" t="s">
        <v>160</v>
      </c>
      <c r="G1691" s="125" t="s">
        <v>3305</v>
      </c>
      <c r="H1691" s="126">
        <v>1</v>
      </c>
      <c r="I1691" s="126">
        <v>1</v>
      </c>
      <c r="J1691" s="126">
        <v>1</v>
      </c>
      <c r="K1691" s="125" t="s">
        <v>7604</v>
      </c>
      <c r="L1691" s="125" t="s">
        <v>8120</v>
      </c>
      <c r="M1691" s="152">
        <v>5.5000000000000005E-3</v>
      </c>
      <c r="N1691" s="127" t="s">
        <v>44</v>
      </c>
      <c r="O1691" s="154">
        <v>45499</v>
      </c>
      <c r="P1691" s="152">
        <v>1.0641678316E-2</v>
      </c>
      <c r="Q1691" s="152">
        <v>4.1058981962000002E-2</v>
      </c>
      <c r="R1691" s="152" t="s">
        <v>44</v>
      </c>
      <c r="S1691" s="152" t="s">
        <v>44</v>
      </c>
      <c r="T1691" s="152" t="s">
        <v>44</v>
      </c>
      <c r="U1691" s="152">
        <v>1.0078509388000001</v>
      </c>
      <c r="V1691" s="152">
        <v>1.0064985423000001</v>
      </c>
      <c r="W1691" s="152" t="s">
        <v>44</v>
      </c>
      <c r="X1691" s="152" t="s">
        <v>44</v>
      </c>
      <c r="Y1691" s="152" t="s">
        <v>44</v>
      </c>
      <c r="Z1691" s="152" t="s">
        <v>44</v>
      </c>
      <c r="AA1691" s="152">
        <v>7.8638929950000007E-4</v>
      </c>
      <c r="AB1691" s="175" t="s">
        <v>44</v>
      </c>
      <c r="AC1691" s="174">
        <v>3.9755832091999999</v>
      </c>
      <c r="AD1691" s="152">
        <v>0</v>
      </c>
      <c r="AE1691" s="152">
        <v>0</v>
      </c>
      <c r="AF1691" s="178">
        <v>1.0890036000000001</v>
      </c>
      <c r="AG1691" s="177">
        <v>41654.807659999999</v>
      </c>
      <c r="AH1691" s="177">
        <v>-2016.9962599999999</v>
      </c>
      <c r="AI1691" s="127">
        <v>0</v>
      </c>
      <c r="AJ1691" s="127">
        <v>0</v>
      </c>
      <c r="AK1691" s="127">
        <v>0</v>
      </c>
    </row>
    <row r="1692" spans="1:37" ht="14.65" customHeight="1" x14ac:dyDescent="0.25">
      <c r="A1692" s="39"/>
      <c r="B1692" s="128">
        <v>54755971000170</v>
      </c>
      <c r="C1692" s="124" t="s">
        <v>9539</v>
      </c>
      <c r="D1692" s="121"/>
      <c r="E1692" s="125" t="s">
        <v>2778</v>
      </c>
      <c r="F1692" s="125" t="s">
        <v>160</v>
      </c>
      <c r="G1692" s="125" t="s">
        <v>3305</v>
      </c>
      <c r="H1692" s="126">
        <v>100000</v>
      </c>
      <c r="I1692" s="126">
        <v>1</v>
      </c>
      <c r="J1692" s="126">
        <v>100000</v>
      </c>
      <c r="K1692" s="125" t="s">
        <v>7604</v>
      </c>
      <c r="L1692" s="125" t="s">
        <v>8120</v>
      </c>
      <c r="M1692" s="152">
        <v>5.1999999999999998E-3</v>
      </c>
      <c r="N1692" s="127" t="s">
        <v>44</v>
      </c>
      <c r="O1692" s="154">
        <v>45408</v>
      </c>
      <c r="P1692" s="152">
        <v>1.0682640843E-2</v>
      </c>
      <c r="Q1692" s="152">
        <v>4.1236930743E-2</v>
      </c>
      <c r="R1692" s="152">
        <v>0.11615751167</v>
      </c>
      <c r="S1692" s="152" t="s">
        <v>44</v>
      </c>
      <c r="T1692" s="152" t="s">
        <v>44</v>
      </c>
      <c r="U1692" s="152">
        <v>1.0117304134</v>
      </c>
      <c r="V1692" s="152">
        <v>1.0108606863</v>
      </c>
      <c r="W1692" s="152">
        <v>1.0133772303000002</v>
      </c>
      <c r="X1692" s="152" t="s">
        <v>44</v>
      </c>
      <c r="Y1692" s="152" t="s">
        <v>44</v>
      </c>
      <c r="Z1692" s="152">
        <v>8.3309636207000003E-4</v>
      </c>
      <c r="AA1692" s="152">
        <v>9.4785660497000005E-4</v>
      </c>
      <c r="AB1692" s="175">
        <v>3.6627790812000001</v>
      </c>
      <c r="AC1692" s="174">
        <v>1.6744132265</v>
      </c>
      <c r="AD1692" s="152">
        <v>0</v>
      </c>
      <c r="AE1692" s="152">
        <v>-2.0999999832999999E-5</v>
      </c>
      <c r="AF1692" s="178">
        <v>1.1165849999999999</v>
      </c>
      <c r="AG1692" s="177">
        <v>561573.00084999995</v>
      </c>
      <c r="AH1692" s="177">
        <v>-10310.338250000001</v>
      </c>
      <c r="AI1692" s="127">
        <v>0</v>
      </c>
      <c r="AJ1692" s="127">
        <v>0</v>
      </c>
      <c r="AK1692" s="127">
        <v>0</v>
      </c>
    </row>
    <row r="1693" spans="1:37" ht="14.65" customHeight="1" x14ac:dyDescent="0.25">
      <c r="A1693" s="39"/>
      <c r="B1693" s="128">
        <v>4699653000161</v>
      </c>
      <c r="C1693" s="124" t="s">
        <v>9540</v>
      </c>
      <c r="D1693" s="121"/>
      <c r="E1693" s="125" t="s">
        <v>2778</v>
      </c>
      <c r="F1693" s="125" t="s">
        <v>160</v>
      </c>
      <c r="G1693" s="125" t="s">
        <v>6802</v>
      </c>
      <c r="H1693" s="126">
        <v>5000</v>
      </c>
      <c r="I1693" s="126">
        <v>100</v>
      </c>
      <c r="J1693" s="126">
        <v>100</v>
      </c>
      <c r="K1693" s="125" t="s">
        <v>211</v>
      </c>
      <c r="L1693" s="125" t="s">
        <v>211</v>
      </c>
      <c r="M1693" s="152">
        <v>1.7000000000000001E-2</v>
      </c>
      <c r="N1693" s="127" t="s">
        <v>44</v>
      </c>
      <c r="O1693" s="154">
        <v>37414</v>
      </c>
      <c r="P1693" s="152">
        <v>9.1029449450000001E-3</v>
      </c>
      <c r="Q1693" s="152">
        <v>3.4123605656999997E-2</v>
      </c>
      <c r="R1693" s="152">
        <v>9.2053568185000004E-2</v>
      </c>
      <c r="S1693" s="152">
        <v>0.20071263933</v>
      </c>
      <c r="T1693" s="152">
        <v>0.33026116512999998</v>
      </c>
      <c r="U1693" s="152">
        <v>0.86212074223000001</v>
      </c>
      <c r="V1693" s="152">
        <v>0.83648833246999998</v>
      </c>
      <c r="W1693" s="152">
        <v>0.80309046421000008</v>
      </c>
      <c r="X1693" s="152">
        <v>0.79678644891000006</v>
      </c>
      <c r="Y1693" s="152">
        <v>0.78741439306000005</v>
      </c>
      <c r="Z1693" s="152">
        <v>9.5761678705999997E-4</v>
      </c>
      <c r="AA1693" s="152">
        <v>2.7375182070999999E-3</v>
      </c>
      <c r="AB1693" s="175">
        <v>-36.775209209000003</v>
      </c>
      <c r="AC1693" s="174">
        <v>-53.063526592999999</v>
      </c>
      <c r="AD1693" s="152">
        <v>-1.6172428453000001E-4</v>
      </c>
      <c r="AE1693" s="152">
        <v>-6.8528554348999996E-4</v>
      </c>
      <c r="AF1693" s="178">
        <v>68.385622999999995</v>
      </c>
      <c r="AG1693" s="177">
        <v>37462.69354</v>
      </c>
      <c r="AH1693" s="177">
        <v>-380.10906999999997</v>
      </c>
      <c r="AI1693" s="127">
        <v>0</v>
      </c>
      <c r="AJ1693" s="127">
        <v>0</v>
      </c>
      <c r="AK1693" s="127">
        <v>0</v>
      </c>
    </row>
    <row r="1694" spans="1:37" ht="14.65" customHeight="1" x14ac:dyDescent="0.25">
      <c r="A1694" s="39"/>
      <c r="B1694" s="128">
        <v>3187084000102</v>
      </c>
      <c r="C1694" s="124" t="s">
        <v>9541</v>
      </c>
      <c r="D1694" s="121"/>
      <c r="E1694" s="125" t="s">
        <v>2778</v>
      </c>
      <c r="F1694" s="125" t="s">
        <v>160</v>
      </c>
      <c r="G1694" s="125" t="s">
        <v>6802</v>
      </c>
      <c r="H1694" s="126">
        <v>50</v>
      </c>
      <c r="I1694" s="126">
        <v>1</v>
      </c>
      <c r="J1694" s="126">
        <v>1</v>
      </c>
      <c r="K1694" s="125" t="s">
        <v>211</v>
      </c>
      <c r="L1694" s="125" t="s">
        <v>211</v>
      </c>
      <c r="M1694" s="152">
        <v>1.7000000000000001E-2</v>
      </c>
      <c r="N1694" s="127" t="s">
        <v>44</v>
      </c>
      <c r="O1694" s="154">
        <v>36374</v>
      </c>
      <c r="P1694" s="152">
        <v>9.0572657573000006E-3</v>
      </c>
      <c r="Q1694" s="152">
        <v>3.4437163755E-2</v>
      </c>
      <c r="R1694" s="152">
        <v>9.4033804924E-2</v>
      </c>
      <c r="S1694" s="152">
        <v>0.20641463664000001</v>
      </c>
      <c r="T1694" s="152">
        <v>0.34098390215000002</v>
      </c>
      <c r="U1694" s="152">
        <v>0.85779456257999998</v>
      </c>
      <c r="V1694" s="152">
        <v>0.84417473268999998</v>
      </c>
      <c r="W1694" s="152">
        <v>0.82036637510999999</v>
      </c>
      <c r="X1694" s="152">
        <v>0.81942216435999993</v>
      </c>
      <c r="Y1694" s="152">
        <v>0.81297972849</v>
      </c>
      <c r="Z1694" s="152">
        <v>7.4413249631999996E-4</v>
      </c>
      <c r="AA1694" s="152">
        <v>2.0830777248E-3</v>
      </c>
      <c r="AB1694" s="175">
        <v>-142.08607986000001</v>
      </c>
      <c r="AC1694" s="174">
        <v>-35.730647650999998</v>
      </c>
      <c r="AD1694" s="152">
        <v>0</v>
      </c>
      <c r="AE1694" s="152">
        <v>-1.0497707309999998E-5</v>
      </c>
      <c r="AF1694" s="178">
        <v>4.8340189999999996</v>
      </c>
      <c r="AG1694" s="177">
        <v>2899670.5789000001</v>
      </c>
      <c r="AH1694" s="177">
        <v>624957.83611000003</v>
      </c>
      <c r="AI1694" s="127">
        <v>0</v>
      </c>
      <c r="AJ1694" s="127">
        <v>0</v>
      </c>
      <c r="AK1694" s="127">
        <v>0</v>
      </c>
    </row>
    <row r="1695" spans="1:37" ht="14.65" customHeight="1" x14ac:dyDescent="0.25">
      <c r="A1695" s="39"/>
      <c r="B1695" s="128">
        <v>4703103000179</v>
      </c>
      <c r="C1695" s="124" t="s">
        <v>9542</v>
      </c>
      <c r="D1695" s="121"/>
      <c r="E1695" s="125" t="s">
        <v>2778</v>
      </c>
      <c r="F1695" s="125" t="s">
        <v>160</v>
      </c>
      <c r="G1695" s="125" t="s">
        <v>6163</v>
      </c>
      <c r="H1695" s="126">
        <v>1</v>
      </c>
      <c r="I1695" s="126">
        <v>1</v>
      </c>
      <c r="J1695" s="126">
        <v>1</v>
      </c>
      <c r="K1695" s="125" t="s">
        <v>211</v>
      </c>
      <c r="L1695" s="125" t="s">
        <v>211</v>
      </c>
      <c r="M1695" s="152">
        <v>1.7000000000000001E-3</v>
      </c>
      <c r="N1695" s="127" t="s">
        <v>44</v>
      </c>
      <c r="O1695" s="154">
        <v>37376</v>
      </c>
      <c r="P1695" s="152">
        <v>1.027674378E-2</v>
      </c>
      <c r="Q1695" s="152">
        <v>3.9516116745000003E-2</v>
      </c>
      <c r="R1695" s="152">
        <v>0.11083502694</v>
      </c>
      <c r="S1695" s="152">
        <v>0.24379528011000001</v>
      </c>
      <c r="T1695" s="152">
        <v>0.40378981576</v>
      </c>
      <c r="U1695" s="152">
        <v>0.97328875753999999</v>
      </c>
      <c r="V1695" s="152">
        <v>0.96867754638999992</v>
      </c>
      <c r="W1695" s="152">
        <v>0.96694299847999998</v>
      </c>
      <c r="X1695" s="152">
        <v>0.96781536106999999</v>
      </c>
      <c r="Y1695" s="152">
        <v>0.96272267608999995</v>
      </c>
      <c r="Z1695" s="152">
        <v>7.3803308652999999E-4</v>
      </c>
      <c r="AA1695" s="152">
        <v>2.7200060257000004E-3</v>
      </c>
      <c r="AB1695" s="175">
        <v>-30.199001857999999</v>
      </c>
      <c r="AC1695" s="174">
        <v>-23.011454350000001</v>
      </c>
      <c r="AD1695" s="152">
        <v>0</v>
      </c>
      <c r="AE1695" s="152">
        <v>0</v>
      </c>
      <c r="AF1695" s="178">
        <v>116.401391</v>
      </c>
      <c r="AG1695" s="177">
        <v>637853.37068000005</v>
      </c>
      <c r="AH1695" s="177">
        <v>-261054.00317000001</v>
      </c>
      <c r="AI1695" s="127">
        <v>0</v>
      </c>
      <c r="AJ1695" s="127">
        <v>0</v>
      </c>
      <c r="AK1695" s="127">
        <v>0</v>
      </c>
    </row>
    <row r="1696" spans="1:37" ht="14.65" customHeight="1" x14ac:dyDescent="0.25">
      <c r="A1696" s="39"/>
      <c r="B1696" s="128">
        <v>3185710000121</v>
      </c>
      <c r="C1696" s="124" t="s">
        <v>9543</v>
      </c>
      <c r="D1696" s="121"/>
      <c r="E1696" s="125" t="s">
        <v>2778</v>
      </c>
      <c r="F1696" s="125" t="s">
        <v>160</v>
      </c>
      <c r="G1696" s="125" t="s">
        <v>6163</v>
      </c>
      <c r="H1696" s="126">
        <v>100000</v>
      </c>
      <c r="I1696" s="126">
        <v>1</v>
      </c>
      <c r="J1696" s="126">
        <v>1000</v>
      </c>
      <c r="K1696" s="125" t="s">
        <v>211</v>
      </c>
      <c r="L1696" s="125" t="s">
        <v>211</v>
      </c>
      <c r="M1696" s="152">
        <v>9.4999999999999998E-3</v>
      </c>
      <c r="N1696" s="127" t="s">
        <v>44</v>
      </c>
      <c r="O1696" s="154">
        <v>36446</v>
      </c>
      <c r="P1696" s="152">
        <v>9.6384042789999999E-3</v>
      </c>
      <c r="Q1696" s="152">
        <v>3.6676719731999999E-2</v>
      </c>
      <c r="R1696" s="152">
        <v>0.10182132223</v>
      </c>
      <c r="S1696" s="152">
        <v>0.22384277865000002</v>
      </c>
      <c r="T1696" s="152">
        <v>0.36997640177999996</v>
      </c>
      <c r="U1696" s="152">
        <v>0.91283296792000002</v>
      </c>
      <c r="V1696" s="152">
        <v>0.89907404385000012</v>
      </c>
      <c r="W1696" s="152">
        <v>0.88830595657</v>
      </c>
      <c r="X1696" s="152">
        <v>0.88860817792000002</v>
      </c>
      <c r="Y1696" s="152">
        <v>0.88210414850999996</v>
      </c>
      <c r="Z1696" s="152">
        <v>7.5387820549999997E-4</v>
      </c>
      <c r="AA1696" s="152">
        <v>5.6637295405999998E-3</v>
      </c>
      <c r="AB1696" s="175">
        <v>-56.409834691999997</v>
      </c>
      <c r="AC1696" s="174">
        <v>-2.3820120060000001</v>
      </c>
      <c r="AD1696" s="152">
        <v>0</v>
      </c>
      <c r="AE1696" s="152">
        <v>-2.4729902771000001E-2</v>
      </c>
      <c r="AF1696" s="178">
        <v>137.74177299999999</v>
      </c>
      <c r="AG1696" s="177">
        <v>81040.760160000005</v>
      </c>
      <c r="AH1696" s="177">
        <v>-48.241320000000002</v>
      </c>
      <c r="AI1696" s="127">
        <v>0</v>
      </c>
      <c r="AJ1696" s="127">
        <v>0</v>
      </c>
      <c r="AK1696" s="127">
        <v>0</v>
      </c>
    </row>
    <row r="1697" spans="1:37" ht="14.65" customHeight="1" x14ac:dyDescent="0.25">
      <c r="A1697" s="39"/>
      <c r="B1697" s="128">
        <v>9093757000141</v>
      </c>
      <c r="C1697" s="124" t="s">
        <v>9544</v>
      </c>
      <c r="D1697" s="121"/>
      <c r="E1697" s="125" t="s">
        <v>2778</v>
      </c>
      <c r="F1697" s="125" t="s">
        <v>160</v>
      </c>
      <c r="G1697" s="125" t="s">
        <v>4760</v>
      </c>
      <c r="H1697" s="126">
        <v>200000</v>
      </c>
      <c r="I1697" s="126">
        <v>0</v>
      </c>
      <c r="J1697" s="126">
        <v>1000</v>
      </c>
      <c r="K1697" s="125" t="s">
        <v>211</v>
      </c>
      <c r="L1697" s="125" t="s">
        <v>211</v>
      </c>
      <c r="M1697" s="152">
        <v>5.6999999999999993E-3</v>
      </c>
      <c r="N1697" s="127" t="s">
        <v>44</v>
      </c>
      <c r="O1697" s="154">
        <v>39456</v>
      </c>
      <c r="P1697" s="152">
        <v>1.1080101070999999E-2</v>
      </c>
      <c r="Q1697" s="152">
        <v>3.5230046506999999E-2</v>
      </c>
      <c r="R1697" s="152">
        <v>0.10564063242999999</v>
      </c>
      <c r="S1697" s="152">
        <v>0.23508765546999999</v>
      </c>
      <c r="T1697" s="152">
        <v>0.39283423014000002</v>
      </c>
      <c r="U1697" s="152">
        <v>1.0493730343999998</v>
      </c>
      <c r="V1697" s="152">
        <v>0.86361104837000002</v>
      </c>
      <c r="W1697" s="152">
        <v>0.92162624668000004</v>
      </c>
      <c r="X1697" s="152">
        <v>0.93324794496999997</v>
      </c>
      <c r="Y1697" s="152">
        <v>0.93660217900999998</v>
      </c>
      <c r="Z1697" s="152">
        <v>3.0649687044999999E-3</v>
      </c>
      <c r="AA1697" s="152">
        <v>3.9634284338E-3</v>
      </c>
      <c r="AB1697" s="175">
        <v>-2.6674152121999999</v>
      </c>
      <c r="AC1697" s="174">
        <v>-0.77279008847999997</v>
      </c>
      <c r="AD1697" s="152">
        <v>-4.7938432957000005E-4</v>
      </c>
      <c r="AE1697" s="152">
        <v>-9.8093044895000009E-3</v>
      </c>
      <c r="AF1697" s="178">
        <v>4525.7625829999997</v>
      </c>
      <c r="AG1697" s="177">
        <v>724181.45019</v>
      </c>
      <c r="AH1697" s="177">
        <v>-152819.44795</v>
      </c>
      <c r="AI1697" s="127">
        <v>3.7758333326000003E-2</v>
      </c>
      <c r="AJ1697" s="127">
        <v>0.12336561638999999</v>
      </c>
      <c r="AK1697" s="127">
        <v>0</v>
      </c>
    </row>
    <row r="1698" spans="1:37" ht="14.65" customHeight="1" x14ac:dyDescent="0.25">
      <c r="A1698" s="39"/>
      <c r="B1698" s="128">
        <v>3184233000180</v>
      </c>
      <c r="C1698" s="124" t="s">
        <v>9545</v>
      </c>
      <c r="D1698" s="121"/>
      <c r="E1698" s="125" t="s">
        <v>2778</v>
      </c>
      <c r="F1698" s="125" t="s">
        <v>160</v>
      </c>
      <c r="G1698" s="125" t="s">
        <v>3328</v>
      </c>
      <c r="H1698" s="126">
        <v>200000</v>
      </c>
      <c r="I1698" s="126">
        <v>1</v>
      </c>
      <c r="J1698" s="126">
        <v>1000</v>
      </c>
      <c r="K1698" s="125" t="s">
        <v>211</v>
      </c>
      <c r="L1698" s="125" t="s">
        <v>211</v>
      </c>
      <c r="M1698" s="152">
        <v>4.6999999999999993E-3</v>
      </c>
      <c r="N1698" s="127" t="s">
        <v>44</v>
      </c>
      <c r="O1698" s="154">
        <v>36374</v>
      </c>
      <c r="P1698" s="152">
        <v>1.0391197335E-2</v>
      </c>
      <c r="Q1698" s="152">
        <v>4.0669315714999994E-2</v>
      </c>
      <c r="R1698" s="152">
        <v>0.11497349870000001</v>
      </c>
      <c r="S1698" s="152">
        <v>0.25919451878999999</v>
      </c>
      <c r="T1698" s="152">
        <v>0.41284106459000003</v>
      </c>
      <c r="U1698" s="152">
        <v>0.98412841262000006</v>
      </c>
      <c r="V1698" s="152">
        <v>0.99694646652000007</v>
      </c>
      <c r="W1698" s="152">
        <v>1.0030477064999999</v>
      </c>
      <c r="X1698" s="152">
        <v>1.0289470602999999</v>
      </c>
      <c r="Y1698" s="152">
        <v>0.98430282039999994</v>
      </c>
      <c r="Z1698" s="152">
        <v>1.5500866437999999E-3</v>
      </c>
      <c r="AA1698" s="152">
        <v>5.1228553495999999E-3</v>
      </c>
      <c r="AB1698" s="175">
        <v>0.21969149994000001</v>
      </c>
      <c r="AC1698" s="174">
        <v>-0.68711752947000004</v>
      </c>
      <c r="AD1698" s="152">
        <v>0</v>
      </c>
      <c r="AE1698" s="152">
        <v>-1.8926402987000001E-2</v>
      </c>
      <c r="AF1698" s="178">
        <v>178.79053400000001</v>
      </c>
      <c r="AG1698" s="177">
        <v>3446943.9311000002</v>
      </c>
      <c r="AH1698" s="177">
        <v>-378135.04414000001</v>
      </c>
      <c r="AI1698" s="127">
        <v>0.14218194977999998</v>
      </c>
      <c r="AJ1698" s="127">
        <v>0.17663681568</v>
      </c>
      <c r="AK1698" s="127">
        <v>0</v>
      </c>
    </row>
    <row r="1699" spans="1:37" ht="14.65" customHeight="1" x14ac:dyDescent="0.25">
      <c r="A1699" s="39"/>
      <c r="B1699" s="128">
        <v>10397617000146</v>
      </c>
      <c r="C1699" s="124" t="s">
        <v>9546</v>
      </c>
      <c r="D1699" s="121" t="s">
        <v>3310</v>
      </c>
      <c r="E1699" s="125" t="s">
        <v>2778</v>
      </c>
      <c r="F1699" s="125" t="s">
        <v>160</v>
      </c>
      <c r="G1699" s="125" t="s">
        <v>3328</v>
      </c>
      <c r="H1699" s="126">
        <v>1000</v>
      </c>
      <c r="I1699" s="126">
        <v>0</v>
      </c>
      <c r="J1699" s="126">
        <v>50</v>
      </c>
      <c r="K1699" s="125" t="s">
        <v>211</v>
      </c>
      <c r="L1699" s="125" t="s">
        <v>211</v>
      </c>
      <c r="M1699" s="152">
        <v>1.3500000000000002E-2</v>
      </c>
      <c r="N1699" s="127" t="s">
        <v>44</v>
      </c>
      <c r="O1699" s="154">
        <v>39994</v>
      </c>
      <c r="P1699" s="152">
        <v>9.4972472671000004E-3</v>
      </c>
      <c r="Q1699" s="152">
        <v>3.6760520215000002E-2</v>
      </c>
      <c r="R1699" s="152">
        <v>0.10197023242</v>
      </c>
      <c r="S1699" s="152">
        <v>0.22957239630000001</v>
      </c>
      <c r="T1699" s="152">
        <v>0.38078896841999998</v>
      </c>
      <c r="U1699" s="152">
        <v>0.89946428463999994</v>
      </c>
      <c r="V1699" s="152">
        <v>0.90112828535</v>
      </c>
      <c r="W1699" s="152">
        <v>0.88960507351999996</v>
      </c>
      <c r="X1699" s="152">
        <v>0.91135354022000004</v>
      </c>
      <c r="Y1699" s="152">
        <v>0.90788365725999998</v>
      </c>
      <c r="Z1699" s="152">
        <v>7.7208155267000003E-4</v>
      </c>
      <c r="AA1699" s="152">
        <v>2.1761872821E-3</v>
      </c>
      <c r="AB1699" s="175">
        <v>-32.400488277000001</v>
      </c>
      <c r="AC1699" s="174">
        <v>-14.945327612</v>
      </c>
      <c r="AD1699" s="152">
        <v>0</v>
      </c>
      <c r="AE1699" s="152">
        <v>-1.9387479255E-3</v>
      </c>
      <c r="AF1699" s="178">
        <v>34.813620999999998</v>
      </c>
      <c r="AG1699" s="177">
        <v>1024870.0154</v>
      </c>
      <c r="AH1699" s="177">
        <v>-217598.5926</v>
      </c>
      <c r="AI1699" s="127">
        <v>0</v>
      </c>
      <c r="AJ1699" s="127">
        <v>0.31908826864000001</v>
      </c>
      <c r="AK1699" s="127">
        <v>0</v>
      </c>
    </row>
    <row r="1700" spans="1:37" ht="14.65" customHeight="1" x14ac:dyDescent="0.25">
      <c r="A1700" s="39"/>
      <c r="B1700" s="128">
        <v>35109694000184</v>
      </c>
      <c r="C1700" s="124" t="s">
        <v>9547</v>
      </c>
      <c r="D1700" s="121" t="s">
        <v>3266</v>
      </c>
      <c r="E1700" s="125" t="s">
        <v>2778</v>
      </c>
      <c r="F1700" s="125" t="s">
        <v>160</v>
      </c>
      <c r="G1700" s="125" t="s">
        <v>3328</v>
      </c>
      <c r="H1700" s="126">
        <v>1000000</v>
      </c>
      <c r="I1700" s="126">
        <v>0</v>
      </c>
      <c r="J1700" s="126">
        <v>1</v>
      </c>
      <c r="K1700" s="125" t="s">
        <v>211</v>
      </c>
      <c r="L1700" s="125" t="s">
        <v>211</v>
      </c>
      <c r="M1700" s="152">
        <v>2.7000000000000001E-3</v>
      </c>
      <c r="N1700" s="127" t="s">
        <v>44</v>
      </c>
      <c r="O1700" s="154">
        <v>43769</v>
      </c>
      <c r="P1700" s="152">
        <v>1.0524624591E-2</v>
      </c>
      <c r="Q1700" s="152">
        <v>4.1182114736999995E-2</v>
      </c>
      <c r="R1700" s="152">
        <v>0.11673282297</v>
      </c>
      <c r="S1700" s="152">
        <v>0.26343464869</v>
      </c>
      <c r="T1700" s="152">
        <v>0.42011267787000001</v>
      </c>
      <c r="U1700" s="152">
        <v>0.99676502705000003</v>
      </c>
      <c r="V1700" s="152">
        <v>1.0095169552000001</v>
      </c>
      <c r="W1700" s="152">
        <v>1.0183963407000001</v>
      </c>
      <c r="X1700" s="152">
        <v>1.0457794733000001</v>
      </c>
      <c r="Y1700" s="152">
        <v>1.0016399267</v>
      </c>
      <c r="Z1700" s="152">
        <v>1.5159302022000002E-3</v>
      </c>
      <c r="AA1700" s="152">
        <v>4.2675850556000003E-3</v>
      </c>
      <c r="AB1700" s="175">
        <v>1.3566553882000001</v>
      </c>
      <c r="AC1700" s="174">
        <v>0.17055509987</v>
      </c>
      <c r="AD1700" s="152">
        <v>0</v>
      </c>
      <c r="AE1700" s="152">
        <v>-7.6314848862999995E-3</v>
      </c>
      <c r="AF1700" s="178">
        <v>15.900320000000001</v>
      </c>
      <c r="AG1700" s="177">
        <v>52850.224840000003</v>
      </c>
      <c r="AH1700" s="177">
        <v>-4098.1037900000001</v>
      </c>
      <c r="AI1700" s="127">
        <v>0.13967135767</v>
      </c>
      <c r="AJ1700" s="127">
        <v>0.17679300875999998</v>
      </c>
      <c r="AK1700" s="127">
        <v>0</v>
      </c>
    </row>
    <row r="1701" spans="1:37" ht="14.65" customHeight="1" x14ac:dyDescent="0.25">
      <c r="A1701" s="39"/>
      <c r="B1701" s="128">
        <v>97519703000162</v>
      </c>
      <c r="C1701" s="124" t="s">
        <v>9548</v>
      </c>
      <c r="D1701" s="121"/>
      <c r="E1701" s="125" t="s">
        <v>2778</v>
      </c>
      <c r="F1701" s="125" t="s">
        <v>160</v>
      </c>
      <c r="G1701" s="125" t="s">
        <v>3305</v>
      </c>
      <c r="H1701" s="126">
        <v>5000</v>
      </c>
      <c r="I1701" s="126">
        <v>1000</v>
      </c>
      <c r="J1701" s="126">
        <v>1000</v>
      </c>
      <c r="K1701" s="125" t="s">
        <v>3251</v>
      </c>
      <c r="L1701" s="125" t="s">
        <v>7581</v>
      </c>
      <c r="M1701" s="152">
        <v>3.2000000000000002E-3</v>
      </c>
      <c r="N1701" s="127" t="s">
        <v>3247</v>
      </c>
      <c r="O1701" s="154">
        <v>40800</v>
      </c>
      <c r="P1701" s="152">
        <v>1.0809741309E-2</v>
      </c>
      <c r="Q1701" s="152">
        <v>4.5408163962000002E-2</v>
      </c>
      <c r="R1701" s="152">
        <v>0.12431437195</v>
      </c>
      <c r="S1701" s="152">
        <v>0.29369495487999997</v>
      </c>
      <c r="T1701" s="152">
        <v>0.44594818674000003</v>
      </c>
      <c r="U1701" s="152">
        <v>1.0237678308</v>
      </c>
      <c r="V1701" s="152">
        <v>1.1131121292999999</v>
      </c>
      <c r="W1701" s="152">
        <v>1.0845390205000001</v>
      </c>
      <c r="X1701" s="152">
        <v>1.1659064468</v>
      </c>
      <c r="Y1701" s="152">
        <v>1.0632373947</v>
      </c>
      <c r="Z1701" s="152">
        <v>3.7840378609000002E-3</v>
      </c>
      <c r="AA1701" s="152">
        <v>5.6789222175000001E-3</v>
      </c>
      <c r="AB1701" s="175">
        <v>2.3230276214000001</v>
      </c>
      <c r="AC1701" s="174">
        <v>0.86002210102999999</v>
      </c>
      <c r="AD1701" s="152">
        <v>-1.1623732155E-3</v>
      </c>
      <c r="AE1701" s="152">
        <v>-2.6416349491000003E-2</v>
      </c>
      <c r="AF1701" s="178">
        <v>35.996347999999998</v>
      </c>
      <c r="AG1701" s="177">
        <v>5954193.3192999996</v>
      </c>
      <c r="AH1701" s="177">
        <v>-106650.23349</v>
      </c>
      <c r="AI1701" s="127">
        <v>0.49169328221000003</v>
      </c>
      <c r="AJ1701" s="127">
        <v>0.13011162630000001</v>
      </c>
      <c r="AK1701" s="127">
        <v>7.5303696425999998E-4</v>
      </c>
    </row>
    <row r="1702" spans="1:37" ht="14.65" customHeight="1" x14ac:dyDescent="0.25">
      <c r="A1702" s="39"/>
      <c r="B1702" s="128">
        <v>42330865000166</v>
      </c>
      <c r="C1702" s="124" t="s">
        <v>9549</v>
      </c>
      <c r="D1702" s="121"/>
      <c r="E1702" s="125" t="s">
        <v>2778</v>
      </c>
      <c r="F1702" s="125" t="s">
        <v>112</v>
      </c>
      <c r="G1702" s="125" t="s">
        <v>113</v>
      </c>
      <c r="H1702" s="126">
        <v>50000</v>
      </c>
      <c r="I1702" s="126">
        <v>5000</v>
      </c>
      <c r="J1702" s="126">
        <v>5000</v>
      </c>
      <c r="K1702" s="125" t="s">
        <v>217</v>
      </c>
      <c r="L1702" s="125" t="s">
        <v>9550</v>
      </c>
      <c r="M1702" s="152">
        <v>9.4999999999999998E-3</v>
      </c>
      <c r="N1702" s="127" t="s">
        <v>9551</v>
      </c>
      <c r="O1702" s="154">
        <v>44400</v>
      </c>
      <c r="P1702" s="152">
        <v>0.11988121999000001</v>
      </c>
      <c r="Q1702" s="152">
        <v>0.19952724539</v>
      </c>
      <c r="R1702" s="152">
        <v>7.5931377095999994E-2</v>
      </c>
      <c r="S1702" s="152">
        <v>0.31291945066999999</v>
      </c>
      <c r="T1702" s="152">
        <v>0.15544310059999999</v>
      </c>
      <c r="U1702" s="152">
        <v>11.353697840000001</v>
      </c>
      <c r="V1702" s="152">
        <v>4.8911071842</v>
      </c>
      <c r="W1702" s="152">
        <v>0.66243781834999993</v>
      </c>
      <c r="X1702" s="152">
        <v>1.2422236025</v>
      </c>
      <c r="Y1702" s="152">
        <v>0.37061013415999999</v>
      </c>
      <c r="Z1702" s="152">
        <v>0.17433836658000001</v>
      </c>
      <c r="AA1702" s="152">
        <v>0.1978085997</v>
      </c>
      <c r="AB1702" s="175">
        <v>-0.11517487387</v>
      </c>
      <c r="AC1702" s="174">
        <v>-0.67873986046000001</v>
      </c>
      <c r="AD1702" s="152">
        <v>-0.19717135873</v>
      </c>
      <c r="AE1702" s="152">
        <v>-0.43035484670000002</v>
      </c>
      <c r="AF1702" s="178">
        <v>8.1640639999999998</v>
      </c>
      <c r="AG1702" s="177">
        <v>435717.49521999998</v>
      </c>
      <c r="AH1702" s="177">
        <v>-95073.90582</v>
      </c>
      <c r="AI1702" s="127">
        <v>4.2812321232999998E-3</v>
      </c>
      <c r="AJ1702" s="127">
        <v>0</v>
      </c>
      <c r="AK1702" s="127">
        <v>0.15892579449999999</v>
      </c>
    </row>
    <row r="1703" spans="1:37" ht="14.65" customHeight="1" x14ac:dyDescent="0.25">
      <c r="A1703" s="39"/>
      <c r="B1703" s="128">
        <v>37483238000125</v>
      </c>
      <c r="C1703" s="124" t="s">
        <v>9552</v>
      </c>
      <c r="D1703" s="121"/>
      <c r="E1703" s="125" t="s">
        <v>2778</v>
      </c>
      <c r="F1703" s="125" t="s">
        <v>112</v>
      </c>
      <c r="G1703" s="125" t="s">
        <v>113</v>
      </c>
      <c r="H1703" s="126">
        <v>1</v>
      </c>
      <c r="I1703" s="126">
        <v>1</v>
      </c>
      <c r="J1703" s="126">
        <v>1</v>
      </c>
      <c r="K1703" s="125" t="s">
        <v>7604</v>
      </c>
      <c r="L1703" s="125" t="s">
        <v>7605</v>
      </c>
      <c r="M1703" s="152">
        <v>1.95E-2</v>
      </c>
      <c r="N1703" s="127" t="s">
        <v>44</v>
      </c>
      <c r="O1703" s="154">
        <v>44015</v>
      </c>
      <c r="P1703" s="152">
        <v>1.67727233E-2</v>
      </c>
      <c r="Q1703" s="152">
        <v>3.0297155034999999E-2</v>
      </c>
      <c r="R1703" s="152">
        <v>0.11345004975</v>
      </c>
      <c r="S1703" s="152">
        <v>0.29851870249000001</v>
      </c>
      <c r="T1703" s="152">
        <v>0.36423683723000005</v>
      </c>
      <c r="U1703" s="152">
        <v>1.5885092954000002</v>
      </c>
      <c r="V1703" s="152">
        <v>0.74268871081999999</v>
      </c>
      <c r="W1703" s="152">
        <v>0.98975688742000001</v>
      </c>
      <c r="X1703" s="152">
        <v>1.1850556979</v>
      </c>
      <c r="Y1703" s="152">
        <v>0.86841977924999991</v>
      </c>
      <c r="Z1703" s="152">
        <v>0.19945537732999999</v>
      </c>
      <c r="AA1703" s="152">
        <v>0.19408946201999999</v>
      </c>
      <c r="AB1703" s="175">
        <v>9.5353636268999994E-2</v>
      </c>
      <c r="AC1703" s="174">
        <v>-1.1942217414000001E-2</v>
      </c>
      <c r="AD1703" s="152">
        <v>-0.13694885736000001</v>
      </c>
      <c r="AE1703" s="152">
        <v>-0.38325901211999996</v>
      </c>
      <c r="AF1703" s="178">
        <v>13.965170000000001</v>
      </c>
      <c r="AG1703" s="177">
        <v>60621.638120000003</v>
      </c>
      <c r="AH1703" s="177">
        <v>-9734.69679</v>
      </c>
      <c r="AI1703" s="127">
        <v>0</v>
      </c>
      <c r="AJ1703" s="127">
        <v>0</v>
      </c>
      <c r="AK1703" s="127">
        <v>0.32822830930000002</v>
      </c>
    </row>
    <row r="1704" spans="1:37" ht="14.65" customHeight="1" x14ac:dyDescent="0.25">
      <c r="A1704" s="39"/>
      <c r="B1704" s="128">
        <v>31341389000162</v>
      </c>
      <c r="C1704" s="124" t="s">
        <v>9553</v>
      </c>
      <c r="D1704" s="121"/>
      <c r="E1704" s="125" t="s">
        <v>2778</v>
      </c>
      <c r="F1704" s="125" t="s">
        <v>112</v>
      </c>
      <c r="G1704" s="125" t="s">
        <v>113</v>
      </c>
      <c r="H1704" s="126">
        <v>5000</v>
      </c>
      <c r="I1704" s="126">
        <v>5000</v>
      </c>
      <c r="J1704" s="126">
        <v>5000</v>
      </c>
      <c r="K1704" s="125" t="s">
        <v>212</v>
      </c>
      <c r="L1704" s="125" t="s">
        <v>219</v>
      </c>
      <c r="M1704" s="152">
        <v>2.7000000000000001E-3</v>
      </c>
      <c r="N1704" s="127" t="s">
        <v>44</v>
      </c>
      <c r="O1704" s="154">
        <v>43441</v>
      </c>
      <c r="P1704" s="152">
        <v>3.2088047889999999E-2</v>
      </c>
      <c r="Q1704" s="152">
        <v>9.9918972750000001E-2</v>
      </c>
      <c r="R1704" s="152">
        <v>7.0901608234999997E-2</v>
      </c>
      <c r="S1704" s="152">
        <v>0.2968249342</v>
      </c>
      <c r="T1704" s="152">
        <v>0.25215600542</v>
      </c>
      <c r="U1704" s="152">
        <v>3.0389914286999997</v>
      </c>
      <c r="V1704" s="152">
        <v>2.4493617626000002</v>
      </c>
      <c r="W1704" s="152">
        <v>0.61855728781000008</v>
      </c>
      <c r="X1704" s="152">
        <v>1.1783317983999999</v>
      </c>
      <c r="Y1704" s="152">
        <v>0.60119471777</v>
      </c>
      <c r="Z1704" s="152">
        <v>0.14996469261000001</v>
      </c>
      <c r="AA1704" s="152">
        <v>0.23709435896999997</v>
      </c>
      <c r="AB1704" s="175">
        <v>-0.19026049188999999</v>
      </c>
      <c r="AC1704" s="174">
        <v>8.3789484277999995E-2</v>
      </c>
      <c r="AD1704" s="152">
        <v>-0.12730152577000001</v>
      </c>
      <c r="AE1704" s="152">
        <v>-0.46939966284999995</v>
      </c>
      <c r="AF1704" s="178">
        <v>15.857941</v>
      </c>
      <c r="AG1704" s="177">
        <v>175597.64217000001</v>
      </c>
      <c r="AH1704" s="177">
        <v>-60387.663370000002</v>
      </c>
      <c r="AI1704" s="127">
        <v>0</v>
      </c>
      <c r="AJ1704" s="127">
        <v>0</v>
      </c>
      <c r="AK1704" s="127">
        <v>4.5651712039000002E-2</v>
      </c>
    </row>
    <row r="1705" spans="1:37" ht="14.65" customHeight="1" x14ac:dyDescent="0.25">
      <c r="A1705" s="39"/>
      <c r="B1705" s="128">
        <v>25306756000194</v>
      </c>
      <c r="C1705" s="124" t="s">
        <v>9554</v>
      </c>
      <c r="D1705" s="121" t="s">
        <v>3310</v>
      </c>
      <c r="E1705" s="125" t="s">
        <v>2778</v>
      </c>
      <c r="F1705" s="125" t="s">
        <v>112</v>
      </c>
      <c r="G1705" s="125" t="s">
        <v>113</v>
      </c>
      <c r="H1705" s="126">
        <v>5000</v>
      </c>
      <c r="I1705" s="126">
        <v>5000</v>
      </c>
      <c r="J1705" s="126">
        <v>5000</v>
      </c>
      <c r="K1705" s="125" t="s">
        <v>212</v>
      </c>
      <c r="L1705" s="125" t="s">
        <v>219</v>
      </c>
      <c r="M1705" s="152">
        <v>2.7000000000000001E-3</v>
      </c>
      <c r="N1705" s="127" t="s">
        <v>44</v>
      </c>
      <c r="O1705" s="154">
        <v>42643</v>
      </c>
      <c r="P1705" s="152">
        <v>4.3066753818E-2</v>
      </c>
      <c r="Q1705" s="152">
        <v>0.12842305959</v>
      </c>
      <c r="R1705" s="152">
        <v>6.1816801163999999E-2</v>
      </c>
      <c r="S1705" s="152">
        <v>0.23003846420999999</v>
      </c>
      <c r="T1705" s="152">
        <v>0.12300395708</v>
      </c>
      <c r="U1705" s="152">
        <v>4.0787615427999997</v>
      </c>
      <c r="V1705" s="152">
        <v>3.1480961316000005</v>
      </c>
      <c r="W1705" s="152">
        <v>0.53929993722000003</v>
      </c>
      <c r="X1705" s="152">
        <v>0.91320373059000004</v>
      </c>
      <c r="Y1705" s="152">
        <v>0.29326816603</v>
      </c>
      <c r="Z1705" s="152">
        <v>0.14773647205999998</v>
      </c>
      <c r="AA1705" s="152">
        <v>0.23419501246999999</v>
      </c>
      <c r="AB1705" s="175">
        <v>-0.2513272781</v>
      </c>
      <c r="AC1705" s="174">
        <v>0.11201700716</v>
      </c>
      <c r="AD1705" s="152">
        <v>-0.14366198531999999</v>
      </c>
      <c r="AE1705" s="152">
        <v>-0.48949859963999998</v>
      </c>
      <c r="AF1705" s="178">
        <v>19.867135999999999</v>
      </c>
      <c r="AG1705" s="177">
        <v>133394.89614</v>
      </c>
      <c r="AH1705" s="177">
        <v>-39662.117120000003</v>
      </c>
      <c r="AI1705" s="127">
        <v>0</v>
      </c>
      <c r="AJ1705" s="127">
        <v>0</v>
      </c>
      <c r="AK1705" s="127">
        <v>0</v>
      </c>
    </row>
    <row r="1706" spans="1:37" ht="14.65" customHeight="1" x14ac:dyDescent="0.25">
      <c r="A1706" s="39"/>
      <c r="B1706" s="128">
        <v>36165320000149</v>
      </c>
      <c r="C1706" s="124" t="s">
        <v>9555</v>
      </c>
      <c r="D1706" s="121" t="s">
        <v>3266</v>
      </c>
      <c r="E1706" s="125" t="s">
        <v>2778</v>
      </c>
      <c r="F1706" s="125" t="s">
        <v>112</v>
      </c>
      <c r="G1706" s="125" t="s">
        <v>113</v>
      </c>
      <c r="H1706" s="126">
        <v>5000</v>
      </c>
      <c r="I1706" s="126">
        <v>5000</v>
      </c>
      <c r="J1706" s="126">
        <v>5000</v>
      </c>
      <c r="K1706" s="125" t="s">
        <v>212</v>
      </c>
      <c r="L1706" s="125" t="s">
        <v>219</v>
      </c>
      <c r="M1706" s="152">
        <v>2.7000000000000001E-3</v>
      </c>
      <c r="N1706" s="127" t="s">
        <v>44</v>
      </c>
      <c r="O1706" s="154">
        <v>43888</v>
      </c>
      <c r="P1706" s="152">
        <v>4.3391529864000002E-2</v>
      </c>
      <c r="Q1706" s="152">
        <v>0.12912119043</v>
      </c>
      <c r="R1706" s="152">
        <v>6.2171939315000001E-2</v>
      </c>
      <c r="S1706" s="152">
        <v>0.22933595194999998</v>
      </c>
      <c r="T1706" s="152">
        <v>0.11976974494000001</v>
      </c>
      <c r="U1706" s="152">
        <v>4.1095203978999999</v>
      </c>
      <c r="V1706" s="152">
        <v>3.1652097482000001</v>
      </c>
      <c r="W1706" s="152">
        <v>0.54239822083</v>
      </c>
      <c r="X1706" s="152">
        <v>0.91041490649000001</v>
      </c>
      <c r="Y1706" s="152">
        <v>0.28555710141000001</v>
      </c>
      <c r="Z1706" s="152">
        <v>0.14799398079000001</v>
      </c>
      <c r="AA1706" s="152">
        <v>0.25013005348</v>
      </c>
      <c r="AB1706" s="175">
        <v>-0.24844945909999999</v>
      </c>
      <c r="AC1706" s="174">
        <v>-0.12794737806000001</v>
      </c>
      <c r="AD1706" s="152">
        <v>-0.14386225603</v>
      </c>
      <c r="AE1706" s="152">
        <v>-0.40671365475999999</v>
      </c>
      <c r="AF1706" s="178">
        <v>11.28956</v>
      </c>
      <c r="AG1706" s="177">
        <v>32858.16588</v>
      </c>
      <c r="AH1706" s="177">
        <v>-14558.143309999999</v>
      </c>
      <c r="AI1706" s="127">
        <v>0</v>
      </c>
      <c r="AJ1706" s="127">
        <v>0</v>
      </c>
      <c r="AK1706" s="127">
        <v>0</v>
      </c>
    </row>
    <row r="1707" spans="1:37" ht="14.65" customHeight="1" x14ac:dyDescent="0.25">
      <c r="A1707" s="39"/>
      <c r="B1707" s="128">
        <v>20354935000183</v>
      </c>
      <c r="C1707" s="124" t="s">
        <v>9556</v>
      </c>
      <c r="D1707" s="121"/>
      <c r="E1707" s="125" t="s">
        <v>2778</v>
      </c>
      <c r="F1707" s="125" t="s">
        <v>112</v>
      </c>
      <c r="G1707" s="125" t="s">
        <v>6915</v>
      </c>
      <c r="H1707" s="126">
        <v>5000</v>
      </c>
      <c r="I1707" s="126">
        <v>0</v>
      </c>
      <c r="J1707" s="126">
        <v>250</v>
      </c>
      <c r="K1707" s="125" t="s">
        <v>212</v>
      </c>
      <c r="L1707" s="125" t="s">
        <v>219</v>
      </c>
      <c r="M1707" s="152">
        <v>2.8999999999999998E-3</v>
      </c>
      <c r="N1707" s="127" t="s">
        <v>44</v>
      </c>
      <c r="O1707" s="154">
        <v>42038</v>
      </c>
      <c r="P1707" s="152">
        <v>3.7208905532999999E-2</v>
      </c>
      <c r="Q1707" s="152">
        <v>0.12416214054999999</v>
      </c>
      <c r="R1707" s="152">
        <v>7.6329731464000003E-2</v>
      </c>
      <c r="S1707" s="152">
        <v>0.30110953443999999</v>
      </c>
      <c r="T1707" s="152">
        <v>0.26536977052999999</v>
      </c>
      <c r="U1707" s="152">
        <v>3.5239770700000004</v>
      </c>
      <c r="V1707" s="152">
        <v>3.0436461769999998</v>
      </c>
      <c r="W1707" s="152">
        <v>0.66591312736000008</v>
      </c>
      <c r="X1707" s="152">
        <v>1.1953407491999999</v>
      </c>
      <c r="Y1707" s="152">
        <v>0.63269920554000003</v>
      </c>
      <c r="Z1707" s="152">
        <v>0.14790502904</v>
      </c>
      <c r="AA1707" s="152">
        <v>0.23802280797000003</v>
      </c>
      <c r="AB1707" s="175">
        <v>-0.16146377532</v>
      </c>
      <c r="AC1707" s="174">
        <v>0.17429004038000001</v>
      </c>
      <c r="AD1707" s="152">
        <v>-0.13589690972999999</v>
      </c>
      <c r="AE1707" s="152">
        <v>-0.46852665016000006</v>
      </c>
      <c r="AF1707" s="178">
        <v>28.231031000000002</v>
      </c>
      <c r="AG1707" s="177">
        <v>262508.79771999997</v>
      </c>
      <c r="AH1707" s="177">
        <v>-213166.02819000001</v>
      </c>
      <c r="AI1707" s="127">
        <v>0</v>
      </c>
      <c r="AJ1707" s="127">
        <v>0</v>
      </c>
      <c r="AK1707" s="127">
        <v>0</v>
      </c>
    </row>
    <row r="1708" spans="1:37" ht="14.65" customHeight="1" x14ac:dyDescent="0.25">
      <c r="A1708" s="39"/>
      <c r="B1708" s="128">
        <v>3917789000138</v>
      </c>
      <c r="C1708" s="124" t="s">
        <v>9557</v>
      </c>
      <c r="D1708" s="121"/>
      <c r="E1708" s="125" t="s">
        <v>2778</v>
      </c>
      <c r="F1708" s="125" t="s">
        <v>112</v>
      </c>
      <c r="G1708" s="125" t="s">
        <v>7739</v>
      </c>
      <c r="H1708" s="126">
        <v>5000</v>
      </c>
      <c r="I1708" s="126">
        <v>5000</v>
      </c>
      <c r="J1708" s="126">
        <v>5000</v>
      </c>
      <c r="K1708" s="125" t="s">
        <v>212</v>
      </c>
      <c r="L1708" s="125" t="s">
        <v>219</v>
      </c>
      <c r="M1708" s="152">
        <v>7.7000000000000002E-3</v>
      </c>
      <c r="N1708" s="127" t="s">
        <v>44</v>
      </c>
      <c r="O1708" s="154">
        <v>36719</v>
      </c>
      <c r="P1708" s="152">
        <v>-0.19686808511999998</v>
      </c>
      <c r="Q1708" s="152">
        <v>-0.17049322939</v>
      </c>
      <c r="R1708" s="152">
        <v>-0.13184468705999999</v>
      </c>
      <c r="S1708" s="152">
        <v>0.61395426640999995</v>
      </c>
      <c r="T1708" s="152">
        <v>1.1065877707</v>
      </c>
      <c r="U1708" s="152">
        <v>-18.644961679000001</v>
      </c>
      <c r="V1708" s="152">
        <v>-4.1793824072000003</v>
      </c>
      <c r="W1708" s="152">
        <v>-1.1502347277</v>
      </c>
      <c r="X1708" s="152">
        <v>2.4372677343999998</v>
      </c>
      <c r="Y1708" s="152">
        <v>2.6383457392</v>
      </c>
      <c r="Z1708" s="152">
        <v>0.26581485472999999</v>
      </c>
      <c r="AA1708" s="152">
        <v>0.42104698855</v>
      </c>
      <c r="AB1708" s="175">
        <v>-0.73069088686000006</v>
      </c>
      <c r="AC1708" s="174">
        <v>0.27388910614</v>
      </c>
      <c r="AD1708" s="152">
        <v>-0.22823976067000001</v>
      </c>
      <c r="AE1708" s="152">
        <v>-0.89466155701999994</v>
      </c>
      <c r="AF1708" s="178">
        <v>274.59067399999998</v>
      </c>
      <c r="AG1708" s="177">
        <v>10351.761109999999</v>
      </c>
      <c r="AH1708" s="177">
        <v>-2748.2115699999999</v>
      </c>
      <c r="AI1708" s="127">
        <v>0</v>
      </c>
      <c r="AJ1708" s="127">
        <v>0</v>
      </c>
      <c r="AK1708" s="127">
        <v>0</v>
      </c>
    </row>
    <row r="1709" spans="1:37" ht="14.65" customHeight="1" x14ac:dyDescent="0.25">
      <c r="A1709" s="39"/>
      <c r="B1709" s="128">
        <v>1613104000134</v>
      </c>
      <c r="C1709" s="124" t="s">
        <v>9558</v>
      </c>
      <c r="D1709" s="121" t="s">
        <v>3266</v>
      </c>
      <c r="E1709" s="125" t="s">
        <v>2778</v>
      </c>
      <c r="F1709" s="125" t="s">
        <v>160</v>
      </c>
      <c r="G1709" s="125" t="s">
        <v>4760</v>
      </c>
      <c r="H1709" s="126">
        <v>100000</v>
      </c>
      <c r="I1709" s="126">
        <v>1000</v>
      </c>
      <c r="J1709" s="126">
        <v>10000</v>
      </c>
      <c r="K1709" s="125" t="s">
        <v>211</v>
      </c>
      <c r="L1709" s="125" t="s">
        <v>211</v>
      </c>
      <c r="M1709" s="152">
        <v>7.1999999999999998E-3</v>
      </c>
      <c r="N1709" s="127" t="s">
        <v>44</v>
      </c>
      <c r="O1709" s="154">
        <v>35452</v>
      </c>
      <c r="P1709" s="152">
        <v>8.9509135505000011E-3</v>
      </c>
      <c r="Q1709" s="152">
        <v>3.5458846842E-2</v>
      </c>
      <c r="R1709" s="152">
        <v>0.10505524770999999</v>
      </c>
      <c r="S1709" s="152">
        <v>0.23580618413999999</v>
      </c>
      <c r="T1709" s="152">
        <v>0.39220568263</v>
      </c>
      <c r="U1709" s="152">
        <v>0.84772216908000009</v>
      </c>
      <c r="V1709" s="152">
        <v>0.86921974083999998</v>
      </c>
      <c r="W1709" s="152">
        <v>0.91651925418000002</v>
      </c>
      <c r="X1709" s="152">
        <v>0.93610035081999998</v>
      </c>
      <c r="Y1709" s="152">
        <v>0.93510358514000003</v>
      </c>
      <c r="Z1709" s="152">
        <v>1.8872659598999999E-3</v>
      </c>
      <c r="AA1709" s="152">
        <v>4.8922508191000004E-3</v>
      </c>
      <c r="AB1709" s="175">
        <v>-4.6134099155000001</v>
      </c>
      <c r="AC1709" s="174">
        <v>-1.650543885</v>
      </c>
      <c r="AD1709" s="152">
        <v>-1.6539034540999999E-4</v>
      </c>
      <c r="AE1709" s="152">
        <v>-8.779306950299999E-3</v>
      </c>
      <c r="AF1709" s="178">
        <v>31.317457999999998</v>
      </c>
      <c r="AG1709" s="177">
        <v>16209.0303</v>
      </c>
      <c r="AH1709" s="177">
        <v>-1970.88195</v>
      </c>
      <c r="AI1709" s="127">
        <v>3.3540338462000004E-2</v>
      </c>
      <c r="AJ1709" s="127">
        <v>0.13181414776</v>
      </c>
      <c r="AK1709" s="127">
        <v>0</v>
      </c>
    </row>
    <row r="1710" spans="1:37" ht="14.65" customHeight="1" x14ac:dyDescent="0.25">
      <c r="A1710" s="39"/>
      <c r="B1710" s="128">
        <v>11419569000102</v>
      </c>
      <c r="C1710" s="124" t="s">
        <v>9559</v>
      </c>
      <c r="D1710" s="121" t="s">
        <v>3310</v>
      </c>
      <c r="E1710" s="125" t="s">
        <v>2778</v>
      </c>
      <c r="F1710" s="125" t="s">
        <v>160</v>
      </c>
      <c r="G1710" s="125" t="s">
        <v>3328</v>
      </c>
      <c r="H1710" s="126">
        <v>5000</v>
      </c>
      <c r="I1710" s="126">
        <v>100</v>
      </c>
      <c r="J1710" s="126">
        <v>100</v>
      </c>
      <c r="K1710" s="125" t="s">
        <v>212</v>
      </c>
      <c r="L1710" s="125" t="s">
        <v>212</v>
      </c>
      <c r="M1710" s="152">
        <v>3.2000000000000002E-3</v>
      </c>
      <c r="N1710" s="127" t="s">
        <v>3247</v>
      </c>
      <c r="O1710" s="154">
        <v>40375</v>
      </c>
      <c r="P1710" s="152">
        <v>1.0887654627000001E-2</v>
      </c>
      <c r="Q1710" s="152">
        <v>4.3201637894999999E-2</v>
      </c>
      <c r="R1710" s="152">
        <v>0.12024764632</v>
      </c>
      <c r="S1710" s="152">
        <v>0.28131641125000001</v>
      </c>
      <c r="T1710" s="152">
        <v>0.43538777867</v>
      </c>
      <c r="U1710" s="152">
        <v>1.0311468370999999</v>
      </c>
      <c r="V1710" s="152">
        <v>1.0590224960999999</v>
      </c>
      <c r="W1710" s="152">
        <v>1.0490602375</v>
      </c>
      <c r="X1710" s="152">
        <v>1.1167662638</v>
      </c>
      <c r="Y1710" s="152">
        <v>1.0380590867999999</v>
      </c>
      <c r="Z1710" s="152">
        <v>1.9783957916999998E-3</v>
      </c>
      <c r="AA1710" s="152">
        <v>3.6460155174999997E-3</v>
      </c>
      <c r="AB1710" s="175">
        <v>2.6813082120999998</v>
      </c>
      <c r="AC1710" s="174">
        <v>0.80947565058000004</v>
      </c>
      <c r="AD1710" s="152">
        <v>-4.8506209158000001E-5</v>
      </c>
      <c r="AE1710" s="152">
        <v>-1.1098739178000002E-2</v>
      </c>
      <c r="AF1710" s="178">
        <v>39.758819000000003</v>
      </c>
      <c r="AG1710" s="177">
        <v>3078716.4602000001</v>
      </c>
      <c r="AH1710" s="177">
        <v>-252932.20726</v>
      </c>
      <c r="AI1710" s="127">
        <v>0.33121870098</v>
      </c>
      <c r="AJ1710" s="127">
        <v>0.31811761731999999</v>
      </c>
      <c r="AK1710" s="127">
        <v>2.2009325377E-4</v>
      </c>
    </row>
    <row r="1711" spans="1:37" ht="14.65" customHeight="1" x14ac:dyDescent="0.25">
      <c r="A1711" s="39"/>
      <c r="B1711" s="128">
        <v>43551265000190</v>
      </c>
      <c r="C1711" s="124" t="s">
        <v>9560</v>
      </c>
      <c r="D1711" s="121"/>
      <c r="E1711" s="125" t="s">
        <v>2778</v>
      </c>
      <c r="F1711" s="125" t="s">
        <v>160</v>
      </c>
      <c r="G1711" s="125" t="s">
        <v>3305</v>
      </c>
      <c r="H1711" s="126">
        <v>50000</v>
      </c>
      <c r="I1711" s="126">
        <v>1</v>
      </c>
      <c r="J1711" s="126">
        <v>50000</v>
      </c>
      <c r="K1711" s="125" t="s">
        <v>211</v>
      </c>
      <c r="L1711" s="125" t="s">
        <v>212</v>
      </c>
      <c r="M1711" s="152">
        <v>4.6999999999999993E-3</v>
      </c>
      <c r="N1711" s="127" t="s">
        <v>44</v>
      </c>
      <c r="O1711" s="154">
        <v>44720</v>
      </c>
      <c r="P1711" s="152">
        <v>2.2790674083999998E-2</v>
      </c>
      <c r="Q1711" s="152">
        <v>7.4404995358999998E-2</v>
      </c>
      <c r="R1711" s="152">
        <v>8.7812125614000008E-2</v>
      </c>
      <c r="S1711" s="152">
        <v>0.30907084353999997</v>
      </c>
      <c r="T1711" s="152" t="s">
        <v>44</v>
      </c>
      <c r="U1711" s="152">
        <v>2.1584567385</v>
      </c>
      <c r="V1711" s="152">
        <v>1.8239253823000001</v>
      </c>
      <c r="W1711" s="152">
        <v>0.76608742183999989</v>
      </c>
      <c r="X1711" s="152">
        <v>1.2269454515</v>
      </c>
      <c r="Y1711" s="152" t="s">
        <v>44</v>
      </c>
      <c r="Z1711" s="152">
        <v>3.6510191805000002E-2</v>
      </c>
      <c r="AA1711" s="152">
        <v>6.2525453494999994E-2</v>
      </c>
      <c r="AB1711" s="175">
        <v>-0.64496426657000006</v>
      </c>
      <c r="AC1711" s="174">
        <v>0.23201952954999999</v>
      </c>
      <c r="AD1711" s="152">
        <v>-2.7117711295000003E-2</v>
      </c>
      <c r="AE1711" s="152">
        <v>-7.3143006274999992E-2</v>
      </c>
      <c r="AF1711" s="178">
        <v>1.4518800000000001</v>
      </c>
      <c r="AG1711" s="177">
        <v>238579.84956</v>
      </c>
      <c r="AH1711" s="177">
        <v>0</v>
      </c>
      <c r="AI1711" s="127">
        <v>0.90918485375000002</v>
      </c>
      <c r="AJ1711" s="127">
        <v>1.2078783422999999E-2</v>
      </c>
      <c r="AK1711" s="127">
        <v>0</v>
      </c>
    </row>
    <row r="1712" spans="1:37" ht="14.65" customHeight="1" x14ac:dyDescent="0.25">
      <c r="A1712" s="39"/>
      <c r="B1712" s="128">
        <v>31391180000103</v>
      </c>
      <c r="C1712" s="124" t="s">
        <v>9561</v>
      </c>
      <c r="D1712" s="121" t="s">
        <v>3266</v>
      </c>
      <c r="E1712" s="125" t="s">
        <v>2778</v>
      </c>
      <c r="F1712" s="125" t="s">
        <v>112</v>
      </c>
      <c r="G1712" s="125" t="s">
        <v>113</v>
      </c>
      <c r="H1712" s="126">
        <v>50000</v>
      </c>
      <c r="I1712" s="126">
        <v>5000</v>
      </c>
      <c r="J1712" s="126">
        <v>5000</v>
      </c>
      <c r="K1712" s="125" t="s">
        <v>210</v>
      </c>
      <c r="L1712" s="125" t="s">
        <v>3314</v>
      </c>
      <c r="M1712" s="152">
        <v>7.7000000000000002E-3</v>
      </c>
      <c r="N1712" s="127" t="s">
        <v>44</v>
      </c>
      <c r="O1712" s="154">
        <v>43462</v>
      </c>
      <c r="P1712" s="152">
        <v>8.2736559159999987E-2</v>
      </c>
      <c r="Q1712" s="152">
        <v>0.14150311116</v>
      </c>
      <c r="R1712" s="152">
        <v>6.3902701613000004E-2</v>
      </c>
      <c r="S1712" s="152">
        <v>0.22002876144999997</v>
      </c>
      <c r="T1712" s="152">
        <v>0.15131561717</v>
      </c>
      <c r="U1712" s="152">
        <v>7.8358052502</v>
      </c>
      <c r="V1712" s="152">
        <v>3.4687337172000001</v>
      </c>
      <c r="W1712" s="152">
        <v>0.55749767568999997</v>
      </c>
      <c r="X1712" s="152">
        <v>0.87346734158000006</v>
      </c>
      <c r="Y1712" s="152">
        <v>0.36076931664</v>
      </c>
      <c r="Z1712" s="152">
        <v>0.15610971923</v>
      </c>
      <c r="AA1712" s="152">
        <v>0.23602988471</v>
      </c>
      <c r="AB1712" s="175">
        <v>-0.21786458012000001</v>
      </c>
      <c r="AC1712" s="174">
        <v>-3.4879561488000001E-3</v>
      </c>
      <c r="AD1712" s="152">
        <v>-0.14853356394</v>
      </c>
      <c r="AE1712" s="152">
        <v>-0.45632847632000001</v>
      </c>
      <c r="AF1712" s="178">
        <v>13.935454</v>
      </c>
      <c r="AG1712" s="177">
        <v>248234.46364</v>
      </c>
      <c r="AH1712" s="177">
        <v>-150442.83587000001</v>
      </c>
      <c r="AI1712" s="127">
        <v>0</v>
      </c>
      <c r="AJ1712" s="127">
        <v>0</v>
      </c>
      <c r="AK1712" s="127">
        <v>5.8487224811000001E-2</v>
      </c>
    </row>
    <row r="1713" spans="1:37" ht="14.65" customHeight="1" x14ac:dyDescent="0.25">
      <c r="A1713" s="39"/>
      <c r="B1713" s="128">
        <v>52239793000108</v>
      </c>
      <c r="C1713" s="124" t="s">
        <v>9562</v>
      </c>
      <c r="D1713" s="121"/>
      <c r="E1713" s="125" t="s">
        <v>2778</v>
      </c>
      <c r="F1713" s="125" t="s">
        <v>160</v>
      </c>
      <c r="G1713" s="125" t="s">
        <v>3324</v>
      </c>
      <c r="H1713" s="126">
        <v>1</v>
      </c>
      <c r="I1713" s="126">
        <v>1</v>
      </c>
      <c r="J1713" s="126">
        <v>1</v>
      </c>
      <c r="K1713" s="125" t="s">
        <v>211</v>
      </c>
      <c r="L1713" s="125" t="s">
        <v>212</v>
      </c>
      <c r="M1713" s="152">
        <v>8.6999999999999994E-3</v>
      </c>
      <c r="N1713" s="127" t="s">
        <v>44</v>
      </c>
      <c r="O1713" s="154">
        <v>45198</v>
      </c>
      <c r="P1713" s="152">
        <v>2.2821519466000001E-2</v>
      </c>
      <c r="Q1713" s="152">
        <v>5.8231982389999999E-2</v>
      </c>
      <c r="R1713" s="152">
        <v>0.15191649912999999</v>
      </c>
      <c r="S1713" s="152" t="s">
        <v>44</v>
      </c>
      <c r="T1713" s="152" t="s">
        <v>44</v>
      </c>
      <c r="U1713" s="152">
        <v>2.1613780396999998</v>
      </c>
      <c r="V1713" s="152">
        <v>1.4274685486999998</v>
      </c>
      <c r="W1713" s="152">
        <v>1.3253445164</v>
      </c>
      <c r="X1713" s="152" t="s">
        <v>44</v>
      </c>
      <c r="Y1713" s="152" t="s">
        <v>44</v>
      </c>
      <c r="Z1713" s="152">
        <v>1.4994890536E-2</v>
      </c>
      <c r="AA1713" s="152">
        <v>1.3856893506000001E-2</v>
      </c>
      <c r="AB1713" s="175">
        <v>2.2498553614999999</v>
      </c>
      <c r="AC1713" s="174">
        <v>1.377931585</v>
      </c>
      <c r="AD1713" s="152">
        <v>-5.0560478250999998E-3</v>
      </c>
      <c r="AE1713" s="152">
        <v>-5.0560478250999998E-3</v>
      </c>
      <c r="AF1713" s="178">
        <v>1.2221500000000001</v>
      </c>
      <c r="AG1713" s="177">
        <v>399461.03142000001</v>
      </c>
      <c r="AH1713" s="177">
        <v>155218.91454999999</v>
      </c>
      <c r="AI1713" s="127">
        <v>0</v>
      </c>
      <c r="AJ1713" s="127">
        <v>0</v>
      </c>
      <c r="AK1713" s="127">
        <v>0.15678331135000001</v>
      </c>
    </row>
    <row r="1714" spans="1:37" ht="14.65" customHeight="1" x14ac:dyDescent="0.25">
      <c r="A1714" s="39"/>
      <c r="B1714" s="128">
        <v>6288668000162</v>
      </c>
      <c r="C1714" s="124" t="s">
        <v>9563</v>
      </c>
      <c r="D1714" s="121" t="s">
        <v>3267</v>
      </c>
      <c r="E1714" s="125" t="s">
        <v>2778</v>
      </c>
      <c r="F1714" s="125" t="s">
        <v>112</v>
      </c>
      <c r="G1714" s="125" t="s">
        <v>5291</v>
      </c>
      <c r="H1714" s="126">
        <v>50000</v>
      </c>
      <c r="I1714" s="126">
        <v>5000</v>
      </c>
      <c r="J1714" s="126">
        <v>5000</v>
      </c>
      <c r="K1714" s="125" t="s">
        <v>210</v>
      </c>
      <c r="L1714" s="125" t="s">
        <v>3314</v>
      </c>
      <c r="M1714" s="152">
        <v>1.4499999999999999E-2</v>
      </c>
      <c r="N1714" s="127" t="s">
        <v>44</v>
      </c>
      <c r="O1714" s="154">
        <v>38167</v>
      </c>
      <c r="P1714" s="152">
        <v>8.9294018077999998E-2</v>
      </c>
      <c r="Q1714" s="152">
        <v>0.17616178119000001</v>
      </c>
      <c r="R1714" s="152">
        <v>7.2501552506000003E-2</v>
      </c>
      <c r="S1714" s="152">
        <v>0.29003635324999999</v>
      </c>
      <c r="T1714" s="152">
        <v>0.16007298465000003</v>
      </c>
      <c r="U1714" s="152">
        <v>8.4568483724999997</v>
      </c>
      <c r="V1714" s="152">
        <v>4.3183383396000004</v>
      </c>
      <c r="W1714" s="152">
        <v>0.63251546469999997</v>
      </c>
      <c r="X1714" s="152">
        <v>1.1513825771999999</v>
      </c>
      <c r="Y1714" s="152">
        <v>0.38164878394000001</v>
      </c>
      <c r="Z1714" s="152">
        <v>0.15855300211000001</v>
      </c>
      <c r="AA1714" s="152">
        <v>0.20737705210000001</v>
      </c>
      <c r="AB1714" s="175">
        <v>-0.16259896893</v>
      </c>
      <c r="AC1714" s="174">
        <v>0.14195727255999999</v>
      </c>
      <c r="AD1714" s="152">
        <v>-0.17483887987999999</v>
      </c>
      <c r="AE1714" s="152">
        <v>-0.56053863528000003</v>
      </c>
      <c r="AF1714" s="178">
        <v>97.003129000000001</v>
      </c>
      <c r="AG1714" s="177">
        <v>1152630.4606999999</v>
      </c>
      <c r="AH1714" s="177">
        <v>-392607.98109999998</v>
      </c>
      <c r="AI1714" s="127">
        <v>1.8825101319E-3</v>
      </c>
      <c r="AJ1714" s="127">
        <v>0</v>
      </c>
      <c r="AK1714" s="127">
        <v>0.11952954178000001</v>
      </c>
    </row>
    <row r="1715" spans="1:37" ht="14.65" customHeight="1" x14ac:dyDescent="0.25">
      <c r="A1715" s="39"/>
      <c r="B1715" s="128">
        <v>42636669000114</v>
      </c>
      <c r="C1715" s="124" t="s">
        <v>9564</v>
      </c>
      <c r="D1715" s="121"/>
      <c r="E1715" s="125" t="s">
        <v>2778</v>
      </c>
      <c r="F1715" s="125" t="s">
        <v>112</v>
      </c>
      <c r="G1715" s="125" t="s">
        <v>5291</v>
      </c>
      <c r="H1715" s="126">
        <v>50000</v>
      </c>
      <c r="I1715" s="126">
        <v>5000</v>
      </c>
      <c r="J1715" s="126">
        <v>5000</v>
      </c>
      <c r="K1715" s="125" t="s">
        <v>210</v>
      </c>
      <c r="L1715" s="125" t="s">
        <v>3314</v>
      </c>
      <c r="M1715" s="152">
        <v>4.6999999999999993E-3</v>
      </c>
      <c r="N1715" s="127" t="s">
        <v>44</v>
      </c>
      <c r="O1715" s="154">
        <v>44679</v>
      </c>
      <c r="P1715" s="152">
        <v>8.9730394573E-2</v>
      </c>
      <c r="Q1715" s="152">
        <v>0.17921299833999998</v>
      </c>
      <c r="R1715" s="152">
        <v>8.2881193650000004E-2</v>
      </c>
      <c r="S1715" s="152">
        <v>0.31271426294999999</v>
      </c>
      <c r="T1715" s="152">
        <v>0.19433788675999999</v>
      </c>
      <c r="U1715" s="152">
        <v>8.4981766710999995</v>
      </c>
      <c r="V1715" s="152">
        <v>4.3931342908</v>
      </c>
      <c r="W1715" s="152">
        <v>0.72306916064999993</v>
      </c>
      <c r="X1715" s="152">
        <v>1.2414090509</v>
      </c>
      <c r="Y1715" s="152">
        <v>0.46334375732999999</v>
      </c>
      <c r="Z1715" s="152">
        <v>0.15825834667999999</v>
      </c>
      <c r="AA1715" s="152">
        <v>0.17263956512</v>
      </c>
      <c r="AB1715" s="175">
        <v>-0.1033478615</v>
      </c>
      <c r="AC1715" s="174">
        <v>-0.24364829396000001</v>
      </c>
      <c r="AD1715" s="152">
        <v>-0.17137497515</v>
      </c>
      <c r="AE1715" s="152">
        <v>-0.21688826357999999</v>
      </c>
      <c r="AF1715" s="178">
        <v>1.1943140000000001</v>
      </c>
      <c r="AG1715" s="177">
        <v>48348.782749999998</v>
      </c>
      <c r="AH1715" s="177">
        <v>-1810.44568</v>
      </c>
      <c r="AI1715" s="127">
        <v>1.8700408546E-3</v>
      </c>
      <c r="AJ1715" s="127">
        <v>0</v>
      </c>
      <c r="AK1715" s="127">
        <v>0.11873780791999999</v>
      </c>
    </row>
    <row r="1716" spans="1:37" ht="14.65" customHeight="1" x14ac:dyDescent="0.25">
      <c r="A1716" s="39"/>
      <c r="B1716" s="128">
        <v>53742108000116</v>
      </c>
      <c r="C1716" s="124" t="s">
        <v>9565</v>
      </c>
      <c r="D1716" s="121"/>
      <c r="E1716" s="125" t="s">
        <v>2778</v>
      </c>
      <c r="F1716" s="125" t="s">
        <v>112</v>
      </c>
      <c r="G1716" s="125" t="s">
        <v>113</v>
      </c>
      <c r="H1716" s="126">
        <v>5000000</v>
      </c>
      <c r="I1716" s="126">
        <v>1000</v>
      </c>
      <c r="J1716" s="126">
        <v>5000000</v>
      </c>
      <c r="K1716" s="125" t="s">
        <v>217</v>
      </c>
      <c r="L1716" s="125" t="s">
        <v>9550</v>
      </c>
      <c r="M1716" s="152">
        <v>4.6999999999999993E-3</v>
      </c>
      <c r="N1716" s="127" t="s">
        <v>44</v>
      </c>
      <c r="O1716" s="154">
        <v>45329</v>
      </c>
      <c r="P1716" s="152">
        <v>0.11917096765</v>
      </c>
      <c r="Q1716" s="152">
        <v>0.20031501684999997</v>
      </c>
      <c r="R1716" s="152">
        <v>7.9868869824999994E-2</v>
      </c>
      <c r="S1716" s="152" t="s">
        <v>44</v>
      </c>
      <c r="T1716" s="152" t="s">
        <v>44</v>
      </c>
      <c r="U1716" s="152">
        <v>11.286431337</v>
      </c>
      <c r="V1716" s="152">
        <v>4.9104182041</v>
      </c>
      <c r="W1716" s="152">
        <v>0.69678915231999994</v>
      </c>
      <c r="X1716" s="152" t="s">
        <v>44</v>
      </c>
      <c r="Y1716" s="152" t="s">
        <v>44</v>
      </c>
      <c r="Z1716" s="152">
        <v>0.17386642862999999</v>
      </c>
      <c r="AA1716" s="152">
        <v>0.16446615816000001</v>
      </c>
      <c r="AB1716" s="175">
        <v>-9.5237776752E-2</v>
      </c>
      <c r="AC1716" s="174">
        <v>-0.38665737681000001</v>
      </c>
      <c r="AD1716" s="152">
        <v>-0.19544540561000001</v>
      </c>
      <c r="AE1716" s="152">
        <v>-0.19544540561000001</v>
      </c>
      <c r="AF1716" s="178">
        <v>1.0356449999999999</v>
      </c>
      <c r="AG1716" s="177">
        <v>60184.027999999998</v>
      </c>
      <c r="AH1716" s="177">
        <v>-16442.64071</v>
      </c>
      <c r="AI1716" s="127">
        <v>4.2686258503000004E-3</v>
      </c>
      <c r="AJ1716" s="127">
        <v>0</v>
      </c>
      <c r="AK1716" s="127">
        <v>0.15845783064000002</v>
      </c>
    </row>
    <row r="1717" spans="1:37" ht="14.65" customHeight="1" x14ac:dyDescent="0.25">
      <c r="A1717" s="39"/>
      <c r="B1717" s="128">
        <v>26344495000160</v>
      </c>
      <c r="C1717" s="124" t="s">
        <v>9566</v>
      </c>
      <c r="D1717" s="121" t="s">
        <v>3266</v>
      </c>
      <c r="E1717" s="125" t="s">
        <v>2778</v>
      </c>
      <c r="F1717" s="125" t="s">
        <v>160</v>
      </c>
      <c r="G1717" s="125" t="s">
        <v>5073</v>
      </c>
      <c r="H1717" s="126">
        <v>5000</v>
      </c>
      <c r="I1717" s="126">
        <v>100</v>
      </c>
      <c r="J1717" s="126">
        <v>100</v>
      </c>
      <c r="K1717" s="125" t="s">
        <v>211</v>
      </c>
      <c r="L1717" s="125" t="s">
        <v>212</v>
      </c>
      <c r="M1717" s="152">
        <v>3.4000000000000002E-3</v>
      </c>
      <c r="N1717" s="127" t="s">
        <v>44</v>
      </c>
      <c r="O1717" s="154">
        <v>42802</v>
      </c>
      <c r="P1717" s="152">
        <v>4.4109047802E-2</v>
      </c>
      <c r="Q1717" s="152">
        <v>0.11248936149000001</v>
      </c>
      <c r="R1717" s="152">
        <v>5.8808285599000004E-2</v>
      </c>
      <c r="S1717" s="152">
        <v>0.19232149279000002</v>
      </c>
      <c r="T1717" s="152">
        <v>0.34163802230999996</v>
      </c>
      <c r="U1717" s="152">
        <v>4.1774750105000003</v>
      </c>
      <c r="V1717" s="152">
        <v>2.7575057385000004</v>
      </c>
      <c r="W1717" s="152">
        <v>0.51305315276999996</v>
      </c>
      <c r="X1717" s="152">
        <v>0.76347538353999989</v>
      </c>
      <c r="Y1717" s="152">
        <v>0.81453929309000006</v>
      </c>
      <c r="Z1717" s="152">
        <v>6.7953235680000001E-2</v>
      </c>
      <c r="AA1717" s="152">
        <v>6.5966288602999995E-2</v>
      </c>
      <c r="AB1717" s="175">
        <v>-0.70824945560999997</v>
      </c>
      <c r="AC1717" s="174">
        <v>0.12107123938</v>
      </c>
      <c r="AD1717" s="152">
        <v>-7.6453819822999994E-2</v>
      </c>
      <c r="AE1717" s="152">
        <v>-0.12436606498</v>
      </c>
      <c r="AF1717" s="178">
        <v>19.987628000000001</v>
      </c>
      <c r="AG1717" s="177">
        <v>91684.483340000006</v>
      </c>
      <c r="AH1717" s="177">
        <v>-47571.517549999997</v>
      </c>
      <c r="AI1717" s="127">
        <v>0</v>
      </c>
      <c r="AJ1717" s="127">
        <v>0</v>
      </c>
      <c r="AK1717" s="127">
        <v>0</v>
      </c>
    </row>
    <row r="1718" spans="1:37" ht="14.65" customHeight="1" x14ac:dyDescent="0.25">
      <c r="A1718" s="39"/>
      <c r="B1718" s="128">
        <v>8543313000106</v>
      </c>
      <c r="C1718" s="124" t="s">
        <v>9567</v>
      </c>
      <c r="D1718" s="121" t="s">
        <v>3266</v>
      </c>
      <c r="E1718" s="125" t="s">
        <v>2778</v>
      </c>
      <c r="F1718" s="125" t="s">
        <v>160</v>
      </c>
      <c r="G1718" s="125" t="s">
        <v>3305</v>
      </c>
      <c r="H1718" s="126">
        <v>300000</v>
      </c>
      <c r="I1718" s="126">
        <v>1000</v>
      </c>
      <c r="J1718" s="126">
        <v>10000</v>
      </c>
      <c r="K1718" s="125" t="s">
        <v>211</v>
      </c>
      <c r="L1718" s="125" t="s">
        <v>212</v>
      </c>
      <c r="M1718" s="152">
        <v>3.2000000000000002E-3</v>
      </c>
      <c r="N1718" s="127" t="s">
        <v>9568</v>
      </c>
      <c r="O1718" s="154">
        <v>39966</v>
      </c>
      <c r="P1718" s="152">
        <v>1.0802758653999999E-2</v>
      </c>
      <c r="Q1718" s="152">
        <v>4.5284695280999994E-2</v>
      </c>
      <c r="R1718" s="152">
        <v>0.12421241864</v>
      </c>
      <c r="S1718" s="152">
        <v>0.29394125689</v>
      </c>
      <c r="T1718" s="152">
        <v>0.44622603441999997</v>
      </c>
      <c r="U1718" s="152">
        <v>1.0231065182000001</v>
      </c>
      <c r="V1718" s="152">
        <v>1.1100854821999999</v>
      </c>
      <c r="W1718" s="152">
        <v>1.0836495631</v>
      </c>
      <c r="X1718" s="152">
        <v>1.1668842134000001</v>
      </c>
      <c r="Y1718" s="152">
        <v>1.063899844</v>
      </c>
      <c r="Z1718" s="152">
        <v>3.7662796237E-3</v>
      </c>
      <c r="AA1718" s="152">
        <v>5.2819043566999999E-3</v>
      </c>
      <c r="AB1718" s="175">
        <v>2.3093185376999998</v>
      </c>
      <c r="AC1718" s="174">
        <v>0.99464031094000005</v>
      </c>
      <c r="AD1718" s="152">
        <v>-1.1147233010000001E-3</v>
      </c>
      <c r="AE1718" s="152">
        <v>-2.6424653794999999E-2</v>
      </c>
      <c r="AF1718" s="178">
        <v>45.597270999999999</v>
      </c>
      <c r="AG1718" s="177">
        <v>320904.82663000003</v>
      </c>
      <c r="AH1718" s="177">
        <v>-14036.4061</v>
      </c>
      <c r="AI1718" s="127">
        <v>0.49159931989</v>
      </c>
      <c r="AJ1718" s="127">
        <v>0.13008676204</v>
      </c>
      <c r="AK1718" s="127">
        <v>7.5289305929999994E-4</v>
      </c>
    </row>
    <row r="1719" spans="1:37" ht="14.65" customHeight="1" x14ac:dyDescent="0.25">
      <c r="A1719" s="39"/>
      <c r="B1719" s="128">
        <v>1271827000100</v>
      </c>
      <c r="C1719" s="124" t="s">
        <v>9569</v>
      </c>
      <c r="D1719" s="121" t="s">
        <v>3267</v>
      </c>
      <c r="E1719" s="125" t="s">
        <v>2778</v>
      </c>
      <c r="F1719" s="125" t="s">
        <v>160</v>
      </c>
      <c r="G1719" s="125" t="s">
        <v>4760</v>
      </c>
      <c r="H1719" s="126">
        <v>5000</v>
      </c>
      <c r="I1719" s="126">
        <v>1</v>
      </c>
      <c r="J1719" s="126">
        <v>1</v>
      </c>
      <c r="K1719" s="125" t="s">
        <v>211</v>
      </c>
      <c r="L1719" s="125" t="s">
        <v>211</v>
      </c>
      <c r="M1719" s="152">
        <v>3.7000000000000002E-3</v>
      </c>
      <c r="N1719" s="127" t="s">
        <v>44</v>
      </c>
      <c r="O1719" s="154">
        <v>35243</v>
      </c>
      <c r="P1719" s="152">
        <v>1.1234235144E-2</v>
      </c>
      <c r="Q1719" s="152">
        <v>3.5877310576E-2</v>
      </c>
      <c r="R1719" s="152">
        <v>0.10764534520999999</v>
      </c>
      <c r="S1719" s="152">
        <v>0.23956342501000003</v>
      </c>
      <c r="T1719" s="152">
        <v>0.40043747860000001</v>
      </c>
      <c r="U1719" s="152">
        <v>1.0639707478</v>
      </c>
      <c r="V1719" s="152">
        <v>0.87947774331999995</v>
      </c>
      <c r="W1719" s="152">
        <v>0.93911569063</v>
      </c>
      <c r="X1719" s="152">
        <v>0.95101579722999996</v>
      </c>
      <c r="Y1719" s="152">
        <v>0.95472997572999996</v>
      </c>
      <c r="Z1719" s="152">
        <v>3.0643445383000002E-3</v>
      </c>
      <c r="AA1719" s="152">
        <v>5.1346908673E-2</v>
      </c>
      <c r="AB1719" s="175">
        <v>-2.0730740008000001</v>
      </c>
      <c r="AC1719" s="174">
        <v>4.5891483153999997E-2</v>
      </c>
      <c r="AD1719" s="152">
        <v>-4.7169400537E-4</v>
      </c>
      <c r="AE1719" s="152">
        <v>-0.21101832917999999</v>
      </c>
      <c r="AF1719" s="178">
        <v>391.52641599999998</v>
      </c>
      <c r="AG1719" s="177">
        <v>308448.85158999998</v>
      </c>
      <c r="AH1719" s="177">
        <v>4378.0657300000003</v>
      </c>
      <c r="AI1719" s="127">
        <v>3.7752511445999996E-2</v>
      </c>
      <c r="AJ1719" s="127">
        <v>0.1233465949</v>
      </c>
      <c r="AK1719" s="127">
        <v>0</v>
      </c>
    </row>
    <row r="1720" spans="1:37" ht="14.65" customHeight="1" x14ac:dyDescent="0.25">
      <c r="A1720" s="39"/>
      <c r="B1720" s="128">
        <v>27884230000117</v>
      </c>
      <c r="C1720" s="124" t="s">
        <v>9570</v>
      </c>
      <c r="D1720" s="121"/>
      <c r="E1720" s="125" t="s">
        <v>2778</v>
      </c>
      <c r="F1720" s="125" t="s">
        <v>160</v>
      </c>
      <c r="G1720" s="125" t="s">
        <v>5073</v>
      </c>
      <c r="H1720" s="126">
        <v>5000</v>
      </c>
      <c r="I1720" s="126">
        <v>1</v>
      </c>
      <c r="J1720" s="126">
        <v>5000</v>
      </c>
      <c r="K1720" s="125" t="s">
        <v>212</v>
      </c>
      <c r="L1720" s="125" t="s">
        <v>7564</v>
      </c>
      <c r="M1720" s="152">
        <v>3.9000000000000003E-3</v>
      </c>
      <c r="N1720" s="127" t="s">
        <v>44</v>
      </c>
      <c r="O1720" s="154">
        <v>42943</v>
      </c>
      <c r="P1720" s="152">
        <v>2.2955180237000002E-2</v>
      </c>
      <c r="Q1720" s="152">
        <v>5.9590836710000004E-2</v>
      </c>
      <c r="R1720" s="152">
        <v>9.5462106855999998E-3</v>
      </c>
      <c r="S1720" s="152">
        <v>7.3918884759999998E-2</v>
      </c>
      <c r="T1720" s="152">
        <v>0.15608764725000002</v>
      </c>
      <c r="U1720" s="152">
        <v>2.1740367697999998</v>
      </c>
      <c r="V1720" s="152">
        <v>1.4607787973000002</v>
      </c>
      <c r="W1720" s="152">
        <v>8.3282711600000003E-2</v>
      </c>
      <c r="X1720" s="152">
        <v>0.29344223608999997</v>
      </c>
      <c r="Y1720" s="152">
        <v>0.37214687345999997</v>
      </c>
      <c r="Z1720" s="152">
        <v>7.7749682268999989E-2</v>
      </c>
      <c r="AA1720" s="152">
        <v>0.10047573641</v>
      </c>
      <c r="AB1720" s="175">
        <v>-1.1827266285</v>
      </c>
      <c r="AC1720" s="174">
        <v>-1.449810243E-2</v>
      </c>
      <c r="AD1720" s="152">
        <v>-0.11049282568</v>
      </c>
      <c r="AE1720" s="152">
        <v>-0.18637043168999998</v>
      </c>
      <c r="AF1720" s="178">
        <v>17.431367000000002</v>
      </c>
      <c r="AG1720" s="177">
        <v>92524.227140000003</v>
      </c>
      <c r="AH1720" s="177">
        <v>-37204.205159999998</v>
      </c>
      <c r="AI1720" s="127">
        <v>0</v>
      </c>
      <c r="AJ1720" s="127">
        <v>0</v>
      </c>
      <c r="AK1720" s="127">
        <v>0</v>
      </c>
    </row>
    <row r="1721" spans="1:37" ht="14.65" customHeight="1" x14ac:dyDescent="0.25">
      <c r="A1721" s="39"/>
      <c r="B1721" s="128">
        <v>8927393000195</v>
      </c>
      <c r="C1721" s="124" t="s">
        <v>9571</v>
      </c>
      <c r="D1721" s="121" t="s">
        <v>3267</v>
      </c>
      <c r="E1721" s="125" t="s">
        <v>2778</v>
      </c>
      <c r="F1721" s="125" t="s">
        <v>160</v>
      </c>
      <c r="G1721" s="125" t="s">
        <v>5073</v>
      </c>
      <c r="H1721" s="126">
        <v>5000</v>
      </c>
      <c r="I1721" s="126">
        <v>1</v>
      </c>
      <c r="J1721" s="126">
        <v>5000</v>
      </c>
      <c r="K1721" s="125" t="s">
        <v>211</v>
      </c>
      <c r="L1721" s="125" t="s">
        <v>212</v>
      </c>
      <c r="M1721" s="152">
        <v>3.9000000000000003E-3</v>
      </c>
      <c r="N1721" s="127" t="s">
        <v>44</v>
      </c>
      <c r="O1721" s="154">
        <v>39365</v>
      </c>
      <c r="P1721" s="152">
        <v>2.0515727272E-2</v>
      </c>
      <c r="Q1721" s="152">
        <v>5.4721257959E-2</v>
      </c>
      <c r="R1721" s="152">
        <v>4.0877915641999996E-2</v>
      </c>
      <c r="S1721" s="152">
        <v>0.11759862263000001</v>
      </c>
      <c r="T1721" s="152">
        <v>0.21051279728</v>
      </c>
      <c r="U1721" s="152">
        <v>1.9430013177000001</v>
      </c>
      <c r="V1721" s="152">
        <v>1.3414084747999999</v>
      </c>
      <c r="W1721" s="152">
        <v>0.35662565717</v>
      </c>
      <c r="X1721" s="152">
        <v>0.46684149657000001</v>
      </c>
      <c r="Y1721" s="152">
        <v>0.50190825928000005</v>
      </c>
      <c r="Z1721" s="152">
        <v>5.1759775298999999E-2</v>
      </c>
      <c r="AA1721" s="152">
        <v>6.939718668E-2</v>
      </c>
      <c r="AB1721" s="175">
        <v>-1.2600275567999999</v>
      </c>
      <c r="AC1721" s="174">
        <v>0.16595608043000001</v>
      </c>
      <c r="AD1721" s="152">
        <v>-6.2976002946999995E-2</v>
      </c>
      <c r="AE1721" s="152">
        <v>-0.14688973164999999</v>
      </c>
      <c r="AF1721" s="178">
        <v>59.509602000000001</v>
      </c>
      <c r="AG1721" s="177">
        <v>468486.34444999998</v>
      </c>
      <c r="AH1721" s="177">
        <v>-145670.16352999999</v>
      </c>
      <c r="AI1721" s="127">
        <v>0</v>
      </c>
      <c r="AJ1721" s="127">
        <v>0</v>
      </c>
      <c r="AK1721" s="127">
        <v>0</v>
      </c>
    </row>
    <row r="1722" spans="1:37" ht="14.65" customHeight="1" x14ac:dyDescent="0.25">
      <c r="A1722" s="39"/>
      <c r="B1722" s="128">
        <v>829288000101</v>
      </c>
      <c r="C1722" s="124" t="s">
        <v>9572</v>
      </c>
      <c r="D1722" s="121" t="s">
        <v>3267</v>
      </c>
      <c r="E1722" s="125" t="s">
        <v>2778</v>
      </c>
      <c r="F1722" s="125" t="s">
        <v>160</v>
      </c>
      <c r="G1722" s="125" t="s">
        <v>3328</v>
      </c>
      <c r="H1722" s="126">
        <v>5000</v>
      </c>
      <c r="I1722" s="126">
        <v>1000</v>
      </c>
      <c r="J1722" s="126">
        <v>1</v>
      </c>
      <c r="K1722" s="125" t="s">
        <v>211</v>
      </c>
      <c r="L1722" s="125" t="s">
        <v>211</v>
      </c>
      <c r="M1722" s="152">
        <v>2.8999999999999998E-3</v>
      </c>
      <c r="N1722" s="127" t="s">
        <v>44</v>
      </c>
      <c r="O1722" s="154">
        <v>34974</v>
      </c>
      <c r="P1722" s="152">
        <v>1.0560191289000001E-2</v>
      </c>
      <c r="Q1722" s="152">
        <v>4.1326664576000004E-2</v>
      </c>
      <c r="R1722" s="152">
        <v>0.11719645696</v>
      </c>
      <c r="S1722" s="152">
        <v>0.26423320300000003</v>
      </c>
      <c r="T1722" s="152">
        <v>0.42134174796000001</v>
      </c>
      <c r="U1722" s="152">
        <v>1.0001334740999999</v>
      </c>
      <c r="V1722" s="152">
        <v>1.0130603748</v>
      </c>
      <c r="W1722" s="152">
        <v>1.0224411598000001</v>
      </c>
      <c r="X1722" s="152">
        <v>1.0489495638999999</v>
      </c>
      <c r="Y1722" s="152">
        <v>1.0045702968999999</v>
      </c>
      <c r="Z1722" s="152">
        <v>1.5484941298999999E-3</v>
      </c>
      <c r="AA1722" s="152">
        <v>4.6760507499999998E-3</v>
      </c>
      <c r="AB1722" s="175">
        <v>1.6149272966999999</v>
      </c>
      <c r="AC1722" s="174">
        <v>-0.17227249258999999</v>
      </c>
      <c r="AD1722" s="152">
        <v>0</v>
      </c>
      <c r="AE1722" s="152">
        <v>-8.1657512242999993E-3</v>
      </c>
      <c r="AF1722" s="178">
        <v>488.562073</v>
      </c>
      <c r="AG1722" s="177">
        <v>2996328.4917000001</v>
      </c>
      <c r="AH1722" s="177">
        <v>69252.917119999998</v>
      </c>
      <c r="AI1722" s="127">
        <v>0.14222272341</v>
      </c>
      <c r="AJ1722" s="127">
        <v>0.17668860044999998</v>
      </c>
      <c r="AK1722" s="127">
        <v>0</v>
      </c>
    </row>
    <row r="1723" spans="1:37" ht="14.65" customHeight="1" x14ac:dyDescent="0.25">
      <c r="A1723" s="39"/>
      <c r="B1723" s="128">
        <v>9488688000175</v>
      </c>
      <c r="C1723" s="124" t="s">
        <v>9573</v>
      </c>
      <c r="D1723" s="121"/>
      <c r="E1723" s="125" t="s">
        <v>2778</v>
      </c>
      <c r="F1723" s="125" t="s">
        <v>160</v>
      </c>
      <c r="G1723" s="125" t="s">
        <v>6163</v>
      </c>
      <c r="H1723" s="126">
        <v>5000</v>
      </c>
      <c r="I1723" s="126">
        <v>1000</v>
      </c>
      <c r="J1723" s="126">
        <v>1000</v>
      </c>
      <c r="K1723" s="125" t="s">
        <v>211</v>
      </c>
      <c r="L1723" s="125" t="s">
        <v>211</v>
      </c>
      <c r="M1723" s="152">
        <v>1.7000000000000001E-3</v>
      </c>
      <c r="N1723" s="127" t="s">
        <v>44</v>
      </c>
      <c r="O1723" s="154">
        <v>39741</v>
      </c>
      <c r="P1723" s="152">
        <v>1.0323759474000001E-2</v>
      </c>
      <c r="Q1723" s="152">
        <v>4.0338803207999999E-2</v>
      </c>
      <c r="R1723" s="152">
        <v>0.11292125304</v>
      </c>
      <c r="S1723" s="152">
        <v>0.24865297975</v>
      </c>
      <c r="T1723" s="152">
        <v>0.41398955806999999</v>
      </c>
      <c r="U1723" s="152">
        <v>0.97774151486999994</v>
      </c>
      <c r="V1723" s="152">
        <v>0.98884445473000004</v>
      </c>
      <c r="W1723" s="152">
        <v>0.98514357791999996</v>
      </c>
      <c r="X1723" s="152">
        <v>0.98709939449999995</v>
      </c>
      <c r="Y1723" s="152">
        <v>0.98704107846</v>
      </c>
      <c r="Z1723" s="152">
        <v>7.7114350566999997E-4</v>
      </c>
      <c r="AA1723" s="152">
        <v>2.0180496393000001E-3</v>
      </c>
      <c r="AB1723" s="175">
        <v>-4.9293674404000001</v>
      </c>
      <c r="AC1723" s="174">
        <v>-6.1072285966999997</v>
      </c>
      <c r="AD1723" s="152">
        <v>0</v>
      </c>
      <c r="AE1723" s="152">
        <v>-1.7016210064000001E-3</v>
      </c>
      <c r="AF1723" s="178">
        <v>43.338360000000002</v>
      </c>
      <c r="AG1723" s="177">
        <v>2552333.0005000001</v>
      </c>
      <c r="AH1723" s="177">
        <v>279703.61807000003</v>
      </c>
      <c r="AI1723" s="127">
        <v>0</v>
      </c>
      <c r="AJ1723" s="127">
        <v>0</v>
      </c>
      <c r="AK1723" s="127">
        <v>0</v>
      </c>
    </row>
    <row r="1724" spans="1:37" ht="14.65" customHeight="1" x14ac:dyDescent="0.25">
      <c r="A1724" s="39"/>
      <c r="B1724" s="128">
        <v>29152383000103</v>
      </c>
      <c r="C1724" s="124" t="s">
        <v>9574</v>
      </c>
      <c r="D1724" s="121" t="s">
        <v>3267</v>
      </c>
      <c r="E1724" s="125" t="s">
        <v>2778</v>
      </c>
      <c r="F1724" s="125" t="s">
        <v>160</v>
      </c>
      <c r="G1724" s="125" t="s">
        <v>3328</v>
      </c>
      <c r="H1724" s="126">
        <v>5000</v>
      </c>
      <c r="I1724" s="126">
        <v>1</v>
      </c>
      <c r="J1724" s="126">
        <v>1</v>
      </c>
      <c r="K1724" s="125" t="s">
        <v>211</v>
      </c>
      <c r="L1724" s="125" t="s">
        <v>211</v>
      </c>
      <c r="M1724" s="152">
        <v>2.2000000000000001E-3</v>
      </c>
      <c r="N1724" s="127" t="s">
        <v>44</v>
      </c>
      <c r="O1724" s="154">
        <v>43231</v>
      </c>
      <c r="P1724" s="152">
        <v>1.0595676300000001E-2</v>
      </c>
      <c r="Q1724" s="152">
        <v>4.1483415664000003E-2</v>
      </c>
      <c r="R1724" s="152">
        <v>0.11787752563999999</v>
      </c>
      <c r="S1724" s="152">
        <v>0.26651768381000002</v>
      </c>
      <c r="T1724" s="152">
        <v>0.42409389036999995</v>
      </c>
      <c r="U1724" s="152">
        <v>1.0034941847000001</v>
      </c>
      <c r="V1724" s="152">
        <v>1.0169028894999999</v>
      </c>
      <c r="W1724" s="152">
        <v>1.0283829149999999</v>
      </c>
      <c r="X1724" s="152">
        <v>1.0580184663999999</v>
      </c>
      <c r="Y1724" s="152">
        <v>1.0111320025999999</v>
      </c>
      <c r="Z1724" s="152">
        <v>1.4409370820000001E-3</v>
      </c>
      <c r="AA1724" s="152">
        <v>4.0363393981999998E-3</v>
      </c>
      <c r="AB1724" s="175">
        <v>2.2148022956000002</v>
      </c>
      <c r="AC1724" s="174">
        <v>0.43564992832999999</v>
      </c>
      <c r="AD1724" s="152">
        <v>0</v>
      </c>
      <c r="AE1724" s="152">
        <v>-8.1922464954999989E-3</v>
      </c>
      <c r="AF1724" s="178">
        <v>17.509992</v>
      </c>
      <c r="AG1724" s="177">
        <v>20327342.5</v>
      </c>
      <c r="AH1724" s="177">
        <v>931097.64283000003</v>
      </c>
      <c r="AI1724" s="127">
        <v>0.13291359787999998</v>
      </c>
      <c r="AJ1724" s="127">
        <v>0.18630292412999999</v>
      </c>
      <c r="AK1724" s="127">
        <v>0</v>
      </c>
    </row>
    <row r="1725" spans="1:37" ht="14.65" customHeight="1" x14ac:dyDescent="0.25">
      <c r="A1725" s="39"/>
      <c r="B1725" s="128">
        <v>26199425000165</v>
      </c>
      <c r="C1725" s="124" t="s">
        <v>9575</v>
      </c>
      <c r="D1725" s="121" t="s">
        <v>3267</v>
      </c>
      <c r="E1725" s="125" t="s">
        <v>2778</v>
      </c>
      <c r="F1725" s="125" t="s">
        <v>160</v>
      </c>
      <c r="G1725" s="125" t="s">
        <v>3328</v>
      </c>
      <c r="H1725" s="126">
        <v>5000</v>
      </c>
      <c r="I1725" s="126">
        <v>1000</v>
      </c>
      <c r="J1725" s="126">
        <v>1</v>
      </c>
      <c r="K1725" s="125" t="s">
        <v>211</v>
      </c>
      <c r="L1725" s="125" t="s">
        <v>211</v>
      </c>
      <c r="M1725" s="152">
        <v>2.2000000000000001E-3</v>
      </c>
      <c r="N1725" s="127" t="s">
        <v>44</v>
      </c>
      <c r="O1725" s="154">
        <v>42716</v>
      </c>
      <c r="P1725" s="152">
        <v>1.0575079583E-2</v>
      </c>
      <c r="Q1725" s="152">
        <v>4.1400516631000001E-2</v>
      </c>
      <c r="R1725" s="152">
        <v>0.11750866258000001</v>
      </c>
      <c r="S1725" s="152">
        <v>0.26558899014000004</v>
      </c>
      <c r="T1725" s="152">
        <v>0.42321845563999999</v>
      </c>
      <c r="U1725" s="152">
        <v>1.0015435130000001</v>
      </c>
      <c r="V1725" s="152">
        <v>1.0148707457000001</v>
      </c>
      <c r="W1725" s="152">
        <v>1.0251648930000001</v>
      </c>
      <c r="X1725" s="152">
        <v>1.0543317502</v>
      </c>
      <c r="Y1725" s="152">
        <v>1.0090447759000001</v>
      </c>
      <c r="Z1725" s="152">
        <v>1.4576940759000001E-3</v>
      </c>
      <c r="AA1725" s="152">
        <v>3.7823279805999999E-3</v>
      </c>
      <c r="AB1725" s="175">
        <v>1.9401627441</v>
      </c>
      <c r="AC1725" s="174">
        <v>0.30881125948999999</v>
      </c>
      <c r="AD1725" s="152">
        <v>0</v>
      </c>
      <c r="AE1725" s="152">
        <v>-8.2370627699999994E-3</v>
      </c>
      <c r="AF1725" s="178">
        <v>19.796323999999998</v>
      </c>
      <c r="AG1725" s="177">
        <v>117398.11103</v>
      </c>
      <c r="AH1725" s="177">
        <v>-16272.658359999999</v>
      </c>
      <c r="AI1725" s="127">
        <v>0.13441729527999999</v>
      </c>
      <c r="AJ1725" s="127">
        <v>0.17764251205000001</v>
      </c>
      <c r="AK1725" s="127">
        <v>0</v>
      </c>
    </row>
    <row r="1726" spans="1:37" ht="14.65" customHeight="1" x14ac:dyDescent="0.25">
      <c r="A1726" s="39"/>
      <c r="B1726" s="128">
        <v>26199519000134</v>
      </c>
      <c r="C1726" s="124" t="s">
        <v>9576</v>
      </c>
      <c r="D1726" s="121" t="s">
        <v>3266</v>
      </c>
      <c r="E1726" s="125" t="s">
        <v>2778</v>
      </c>
      <c r="F1726" s="125" t="s">
        <v>160</v>
      </c>
      <c r="G1726" s="125" t="s">
        <v>3328</v>
      </c>
      <c r="H1726" s="126">
        <v>1</v>
      </c>
      <c r="I1726" s="126">
        <v>1</v>
      </c>
      <c r="J1726" s="126">
        <v>1</v>
      </c>
      <c r="K1726" s="125" t="s">
        <v>211</v>
      </c>
      <c r="L1726" s="125" t="s">
        <v>211</v>
      </c>
      <c r="M1726" s="152">
        <v>2.7000000000000001E-3</v>
      </c>
      <c r="N1726" s="127" t="s">
        <v>44</v>
      </c>
      <c r="O1726" s="154">
        <v>42704</v>
      </c>
      <c r="P1726" s="152">
        <v>1.0569005931999999E-2</v>
      </c>
      <c r="Q1726" s="152">
        <v>4.1366732524999998E-2</v>
      </c>
      <c r="R1726" s="152">
        <v>0.11730286354000001</v>
      </c>
      <c r="S1726" s="152">
        <v>0.26464587991999999</v>
      </c>
      <c r="T1726" s="152">
        <v>0.42184449115</v>
      </c>
      <c r="U1726" s="152">
        <v>1.0009682902999999</v>
      </c>
      <c r="V1726" s="152">
        <v>1.0140425797000001</v>
      </c>
      <c r="W1726" s="152">
        <v>1.0233694683999999</v>
      </c>
      <c r="X1726" s="152">
        <v>1.0505878034</v>
      </c>
      <c r="Y1726" s="152">
        <v>1.0057689460000001</v>
      </c>
      <c r="Z1726" s="152">
        <v>1.5183377058000001E-3</v>
      </c>
      <c r="AA1726" s="152">
        <v>3.5686658989999998E-3</v>
      </c>
      <c r="AB1726" s="175">
        <v>1.7209739151000001</v>
      </c>
      <c r="AC1726" s="174">
        <v>7.7784284206000004E-2</v>
      </c>
      <c r="AD1726" s="152">
        <v>0</v>
      </c>
      <c r="AE1726" s="152">
        <v>-7.6275771318999996E-3</v>
      </c>
      <c r="AF1726" s="178">
        <v>19.758051999999999</v>
      </c>
      <c r="AG1726" s="177">
        <v>73141110.059</v>
      </c>
      <c r="AH1726" s="177">
        <v>4920537.9792999998</v>
      </c>
      <c r="AI1726" s="127">
        <v>0.13984640801000001</v>
      </c>
      <c r="AJ1726" s="127">
        <v>0.17701458372000001</v>
      </c>
      <c r="AK1726" s="127">
        <v>0</v>
      </c>
    </row>
    <row r="1727" spans="1:37" ht="14.65" customHeight="1" x14ac:dyDescent="0.25">
      <c r="A1727" s="39"/>
      <c r="B1727" s="128">
        <v>41745741000189</v>
      </c>
      <c r="C1727" s="124" t="s">
        <v>9577</v>
      </c>
      <c r="D1727" s="121"/>
      <c r="E1727" s="125" t="s">
        <v>2778</v>
      </c>
      <c r="F1727" s="125" t="s">
        <v>160</v>
      </c>
      <c r="G1727" s="125" t="s">
        <v>3328</v>
      </c>
      <c r="H1727" s="126">
        <v>1</v>
      </c>
      <c r="I1727" s="126">
        <v>1</v>
      </c>
      <c r="J1727" s="126">
        <v>1</v>
      </c>
      <c r="K1727" s="125" t="s">
        <v>211</v>
      </c>
      <c r="L1727" s="125" t="s">
        <v>211</v>
      </c>
      <c r="M1727" s="152">
        <v>3.0000000000000001E-3</v>
      </c>
      <c r="N1727" s="127" t="s">
        <v>44</v>
      </c>
      <c r="O1727" s="154">
        <v>44498</v>
      </c>
      <c r="P1727" s="152">
        <v>1.0531253625000001E-2</v>
      </c>
      <c r="Q1727" s="152">
        <v>4.1334271042E-2</v>
      </c>
      <c r="R1727" s="152">
        <v>0.11675238986</v>
      </c>
      <c r="S1727" s="152">
        <v>0.26330706653000002</v>
      </c>
      <c r="T1727" s="152">
        <v>0.41909197743999999</v>
      </c>
      <c r="U1727" s="152">
        <v>0.99739284889999991</v>
      </c>
      <c r="V1727" s="152">
        <v>1.0132468357</v>
      </c>
      <c r="W1727" s="152">
        <v>1.0185670455</v>
      </c>
      <c r="X1727" s="152">
        <v>1.0452729993000001</v>
      </c>
      <c r="Y1727" s="152">
        <v>0.99920635514</v>
      </c>
      <c r="Z1727" s="152">
        <v>1.5289963844E-3</v>
      </c>
      <c r="AA1727" s="152">
        <v>4.0499455320999996E-3</v>
      </c>
      <c r="AB1727" s="175">
        <v>1.3574430719999999</v>
      </c>
      <c r="AC1727" s="174">
        <v>0.1704344974</v>
      </c>
      <c r="AD1727" s="152">
        <v>0</v>
      </c>
      <c r="AE1727" s="152">
        <v>-7.6359356393E-3</v>
      </c>
      <c r="AF1727" s="178">
        <v>14.895338300000001</v>
      </c>
      <c r="AG1727" s="177">
        <v>579219.75356999994</v>
      </c>
      <c r="AH1727" s="177">
        <v>66032.356339999998</v>
      </c>
      <c r="AI1727" s="127">
        <v>0.13954467732</v>
      </c>
      <c r="AJ1727" s="127">
        <v>0.17655711625999998</v>
      </c>
      <c r="AK1727" s="127">
        <v>0</v>
      </c>
    </row>
    <row r="1728" spans="1:37" ht="14.65" customHeight="1" x14ac:dyDescent="0.25">
      <c r="A1728" s="39"/>
      <c r="B1728" s="128">
        <v>2939538000191</v>
      </c>
      <c r="C1728" s="124" t="s">
        <v>9578</v>
      </c>
      <c r="D1728" s="121"/>
      <c r="E1728" s="125" t="s">
        <v>2778</v>
      </c>
      <c r="F1728" s="125" t="s">
        <v>160</v>
      </c>
      <c r="G1728" s="125" t="s">
        <v>3328</v>
      </c>
      <c r="H1728" s="126">
        <v>1000</v>
      </c>
      <c r="I1728" s="126">
        <v>100</v>
      </c>
      <c r="J1728" s="126">
        <v>100</v>
      </c>
      <c r="K1728" s="125" t="s">
        <v>211</v>
      </c>
      <c r="L1728" s="125" t="s">
        <v>211</v>
      </c>
      <c r="M1728" s="152">
        <v>1.7000000000000001E-2</v>
      </c>
      <c r="N1728" s="127" t="s">
        <v>44</v>
      </c>
      <c r="O1728" s="154">
        <v>36328</v>
      </c>
      <c r="P1728" s="152">
        <v>9.1963116647000003E-3</v>
      </c>
      <c r="Q1728" s="152">
        <v>3.5383711991000003E-2</v>
      </c>
      <c r="R1728" s="152">
        <v>9.7379816547000009E-2</v>
      </c>
      <c r="S1728" s="152">
        <v>0.21911914067000002</v>
      </c>
      <c r="T1728" s="152">
        <v>0.36303180783</v>
      </c>
      <c r="U1728" s="152">
        <v>0.87096330759999996</v>
      </c>
      <c r="V1728" s="152">
        <v>0.86737792416000004</v>
      </c>
      <c r="W1728" s="152">
        <v>0.84955753064999995</v>
      </c>
      <c r="X1728" s="152">
        <v>0.86985634074000007</v>
      </c>
      <c r="Y1728" s="152">
        <v>0.86554672728000004</v>
      </c>
      <c r="Z1728" s="152">
        <v>8.1083035763999999E-4</v>
      </c>
      <c r="AA1728" s="152">
        <v>3.5716843931999998E-3</v>
      </c>
      <c r="AB1728" s="175">
        <v>-38.076367525999999</v>
      </c>
      <c r="AC1728" s="174">
        <v>-12.625127377</v>
      </c>
      <c r="AD1728" s="152">
        <v>0</v>
      </c>
      <c r="AE1728" s="152">
        <v>-1.0401925069E-2</v>
      </c>
      <c r="AF1728" s="178">
        <v>84.935103999999995</v>
      </c>
      <c r="AG1728" s="177">
        <v>118889.50818999999</v>
      </c>
      <c r="AH1728" s="177">
        <v>-6215.0877600000003</v>
      </c>
      <c r="AI1728" s="127">
        <v>0</v>
      </c>
      <c r="AJ1728" s="127">
        <v>0.31892609329999999</v>
      </c>
      <c r="AK1728" s="127">
        <v>0</v>
      </c>
    </row>
    <row r="1729" spans="1:37" ht="14.65" customHeight="1" x14ac:dyDescent="0.25">
      <c r="A1729" s="39"/>
      <c r="B1729" s="128">
        <v>52841864000130</v>
      </c>
      <c r="C1729" s="124" t="s">
        <v>9579</v>
      </c>
      <c r="D1729" s="121"/>
      <c r="E1729" s="125" t="s">
        <v>2778</v>
      </c>
      <c r="F1729" s="125" t="s">
        <v>160</v>
      </c>
      <c r="G1729" s="125" t="s">
        <v>3305</v>
      </c>
      <c r="H1729" s="126">
        <v>3000000</v>
      </c>
      <c r="I1729" s="126">
        <v>1</v>
      </c>
      <c r="J1729" s="126">
        <v>3000000</v>
      </c>
      <c r="K1729" s="125" t="s">
        <v>7604</v>
      </c>
      <c r="L1729" s="125" t="s">
        <v>8120</v>
      </c>
      <c r="M1729" s="152">
        <v>3.7000000000000002E-3</v>
      </c>
      <c r="N1729" s="127" t="s">
        <v>44</v>
      </c>
      <c r="O1729" s="154">
        <v>45251</v>
      </c>
      <c r="P1729" s="152">
        <v>9.4417104738E-3</v>
      </c>
      <c r="Q1729" s="152">
        <v>4.2819862821000004E-2</v>
      </c>
      <c r="R1729" s="152">
        <v>0.13039548977999998</v>
      </c>
      <c r="S1729" s="152" t="s">
        <v>44</v>
      </c>
      <c r="T1729" s="152" t="s">
        <v>44</v>
      </c>
      <c r="U1729" s="152">
        <v>0.89420451192000006</v>
      </c>
      <c r="V1729" s="152">
        <v>1.0496638603999999</v>
      </c>
      <c r="W1729" s="152">
        <v>1.1375916924</v>
      </c>
      <c r="X1729" s="152" t="s">
        <v>44</v>
      </c>
      <c r="Y1729" s="152" t="s">
        <v>44</v>
      </c>
      <c r="Z1729" s="152">
        <v>1.361048783E-2</v>
      </c>
      <c r="AA1729" s="152">
        <v>1.1771814469999999E-2</v>
      </c>
      <c r="AB1729" s="175">
        <v>1.0512856850000001</v>
      </c>
      <c r="AC1729" s="174">
        <v>1.7251074197</v>
      </c>
      <c r="AD1729" s="152">
        <v>-7.4308075862000002E-3</v>
      </c>
      <c r="AE1729" s="152">
        <v>-7.4308075862000002E-3</v>
      </c>
      <c r="AF1729" s="178">
        <v>1.2020230000000001</v>
      </c>
      <c r="AG1729" s="177">
        <v>1975033.3825000001</v>
      </c>
      <c r="AH1729" s="177">
        <v>-175460.40914999999</v>
      </c>
      <c r="AI1729" s="127">
        <v>0.81946446976999998</v>
      </c>
      <c r="AJ1729" s="127">
        <v>1.7843907121000001E-2</v>
      </c>
      <c r="AK1729" s="127">
        <v>0</v>
      </c>
    </row>
    <row r="1730" spans="1:37" ht="14.65" customHeight="1" x14ac:dyDescent="0.25">
      <c r="A1730" s="39"/>
      <c r="B1730" s="128">
        <v>52841001000162</v>
      </c>
      <c r="C1730" s="124" t="s">
        <v>9580</v>
      </c>
      <c r="D1730" s="121"/>
      <c r="E1730" s="125" t="s">
        <v>2778</v>
      </c>
      <c r="F1730" s="125" t="s">
        <v>160</v>
      </c>
      <c r="G1730" s="125" t="s">
        <v>3305</v>
      </c>
      <c r="H1730" s="126">
        <v>3000000</v>
      </c>
      <c r="I1730" s="126">
        <v>1</v>
      </c>
      <c r="J1730" s="126">
        <v>3000000</v>
      </c>
      <c r="K1730" s="125" t="s">
        <v>7604</v>
      </c>
      <c r="L1730" s="125" t="s">
        <v>8120</v>
      </c>
      <c r="M1730" s="152">
        <v>3.7000000000000002E-3</v>
      </c>
      <c r="N1730" s="127" t="s">
        <v>44</v>
      </c>
      <c r="O1730" s="154">
        <v>45247</v>
      </c>
      <c r="P1730" s="152">
        <v>2.2366785706000002E-2</v>
      </c>
      <c r="Q1730" s="152">
        <v>6.2812844628000006E-2</v>
      </c>
      <c r="R1730" s="152">
        <v>5.5031232727000001E-2</v>
      </c>
      <c r="S1730" s="152" t="s">
        <v>44</v>
      </c>
      <c r="T1730" s="152" t="s">
        <v>44</v>
      </c>
      <c r="U1730" s="152">
        <v>2.1183111631</v>
      </c>
      <c r="V1730" s="152">
        <v>1.5397614246</v>
      </c>
      <c r="W1730" s="152">
        <v>0.48010152248999999</v>
      </c>
      <c r="X1730" s="152" t="s">
        <v>44</v>
      </c>
      <c r="Y1730" s="152" t="s">
        <v>44</v>
      </c>
      <c r="Z1730" s="152">
        <v>6.1464217670999993E-2</v>
      </c>
      <c r="AA1730" s="152">
        <v>5.4288626939000002E-2</v>
      </c>
      <c r="AB1730" s="175">
        <v>-0.84465650873999998</v>
      </c>
      <c r="AC1730" s="174">
        <v>-0.97915900632999997</v>
      </c>
      <c r="AD1730" s="152">
        <v>-7.1327767324999999E-2</v>
      </c>
      <c r="AE1730" s="152">
        <v>-7.1327767324999999E-2</v>
      </c>
      <c r="AF1730" s="178">
        <v>1.078416</v>
      </c>
      <c r="AG1730" s="177">
        <v>1091351.6776999999</v>
      </c>
      <c r="AH1730" s="177">
        <v>-16047.063</v>
      </c>
      <c r="AI1730" s="127">
        <v>0.88081967221000002</v>
      </c>
      <c r="AJ1730" s="127">
        <v>8.2679904296999989E-3</v>
      </c>
      <c r="AK1730" s="127">
        <v>0</v>
      </c>
    </row>
    <row r="1731" spans="1:37" ht="14.65" customHeight="1" x14ac:dyDescent="0.25">
      <c r="A1731" s="39"/>
      <c r="B1731" s="128">
        <v>54874513000150</v>
      </c>
      <c r="C1731" s="124" t="s">
        <v>9581</v>
      </c>
      <c r="D1731" s="121"/>
      <c r="E1731" s="125" t="s">
        <v>2778</v>
      </c>
      <c r="F1731" s="125" t="s">
        <v>160</v>
      </c>
      <c r="G1731" s="125" t="s">
        <v>3305</v>
      </c>
      <c r="H1731" s="126">
        <v>1</v>
      </c>
      <c r="I1731" s="126">
        <v>1</v>
      </c>
      <c r="J1731" s="126">
        <v>3000000</v>
      </c>
      <c r="K1731" s="125" t="s">
        <v>7604</v>
      </c>
      <c r="L1731" s="125" t="s">
        <v>8120</v>
      </c>
      <c r="M1731" s="152">
        <v>3.7000000000000002E-3</v>
      </c>
      <c r="N1731" s="127" t="s">
        <v>44</v>
      </c>
      <c r="O1731" s="154">
        <v>45462</v>
      </c>
      <c r="P1731" s="152">
        <v>9.2585912952999998E-3</v>
      </c>
      <c r="Q1731" s="152">
        <v>4.1895270307999999E-2</v>
      </c>
      <c r="R1731" s="152" t="s">
        <v>44</v>
      </c>
      <c r="S1731" s="152" t="s">
        <v>44</v>
      </c>
      <c r="T1731" s="152" t="s">
        <v>44</v>
      </c>
      <c r="U1731" s="152">
        <v>0.87686168022999988</v>
      </c>
      <c r="V1731" s="152">
        <v>1.0269988800999998</v>
      </c>
      <c r="W1731" s="152" t="s">
        <v>44</v>
      </c>
      <c r="X1731" s="152" t="s">
        <v>44</v>
      </c>
      <c r="Y1731" s="152" t="s">
        <v>44</v>
      </c>
      <c r="Z1731" s="152" t="s">
        <v>44</v>
      </c>
      <c r="AA1731" s="152">
        <v>1.2179569404E-2</v>
      </c>
      <c r="AB1731" s="175" t="s">
        <v>44</v>
      </c>
      <c r="AC1731" s="174">
        <v>0.47846080429999999</v>
      </c>
      <c r="AD1731" s="152">
        <v>-6.9683001624999998E-3</v>
      </c>
      <c r="AE1731" s="152">
        <v>-6.9683001624999998E-3</v>
      </c>
      <c r="AF1731" s="178">
        <v>1.1052299999999999</v>
      </c>
      <c r="AG1731" s="177">
        <v>1776623.8130000001</v>
      </c>
      <c r="AH1731" s="177">
        <v>231901.06399</v>
      </c>
      <c r="AI1731" s="127">
        <v>0.75466604935000003</v>
      </c>
      <c r="AJ1731" s="127">
        <v>8.5718611670999992E-2</v>
      </c>
      <c r="AK1731" s="127">
        <v>0</v>
      </c>
    </row>
    <row r="1732" spans="1:37" ht="14.65" customHeight="1" x14ac:dyDescent="0.25">
      <c r="A1732" s="39"/>
      <c r="B1732" s="128">
        <v>56069323000196</v>
      </c>
      <c r="C1732" s="124" t="s">
        <v>9582</v>
      </c>
      <c r="D1732" s="121"/>
      <c r="E1732" s="125" t="s">
        <v>2778</v>
      </c>
      <c r="F1732" s="125" t="s">
        <v>160</v>
      </c>
      <c r="G1732" s="125" t="s">
        <v>3305</v>
      </c>
      <c r="H1732" s="126">
        <v>1000000</v>
      </c>
      <c r="I1732" s="126">
        <v>1</v>
      </c>
      <c r="J1732" s="126">
        <v>1000000</v>
      </c>
      <c r="K1732" s="125" t="s">
        <v>7604</v>
      </c>
      <c r="L1732" s="125" t="s">
        <v>8120</v>
      </c>
      <c r="M1732" s="152">
        <v>3.7000000000000002E-3</v>
      </c>
      <c r="N1732" s="127" t="s">
        <v>44</v>
      </c>
      <c r="O1732" s="154">
        <v>45503</v>
      </c>
      <c r="P1732" s="152">
        <v>9.2415321396000002E-3</v>
      </c>
      <c r="Q1732" s="152">
        <v>4.1956192305999999E-2</v>
      </c>
      <c r="R1732" s="152" t="s">
        <v>44</v>
      </c>
      <c r="S1732" s="152" t="s">
        <v>44</v>
      </c>
      <c r="T1732" s="152" t="s">
        <v>44</v>
      </c>
      <c r="U1732" s="152">
        <v>0.87524604353000002</v>
      </c>
      <c r="V1732" s="152">
        <v>1.0284922904</v>
      </c>
      <c r="W1732" s="152" t="s">
        <v>44</v>
      </c>
      <c r="X1732" s="152" t="s">
        <v>44</v>
      </c>
      <c r="Y1732" s="152" t="s">
        <v>44</v>
      </c>
      <c r="Z1732" s="152" t="s">
        <v>44</v>
      </c>
      <c r="AA1732" s="152">
        <v>1.28998384E-2</v>
      </c>
      <c r="AB1732" s="175" t="s">
        <v>44</v>
      </c>
      <c r="AC1732" s="174">
        <v>0.37581066639999999</v>
      </c>
      <c r="AD1732" s="152">
        <v>-7.1107256534999998E-3</v>
      </c>
      <c r="AE1732" s="152">
        <v>-7.1107256534999998E-3</v>
      </c>
      <c r="AF1732" s="178">
        <v>1.0911979999999999</v>
      </c>
      <c r="AG1732" s="177">
        <v>369009.57046000002</v>
      </c>
      <c r="AH1732" s="177">
        <v>56025.830589999998</v>
      </c>
      <c r="AI1732" s="127">
        <v>0.77710963844999992</v>
      </c>
      <c r="AJ1732" s="127">
        <v>8.8267862826999999E-2</v>
      </c>
      <c r="AK1732" s="127">
        <v>0</v>
      </c>
    </row>
    <row r="1733" spans="1:37" ht="14.65" customHeight="1" x14ac:dyDescent="0.25">
      <c r="A1733" s="39"/>
      <c r="B1733" s="128">
        <v>9125134000103</v>
      </c>
      <c r="C1733" s="124" t="s">
        <v>9583</v>
      </c>
      <c r="D1733" s="121" t="s">
        <v>3310</v>
      </c>
      <c r="E1733" s="125" t="s">
        <v>2778</v>
      </c>
      <c r="F1733" s="125" t="s">
        <v>160</v>
      </c>
      <c r="G1733" s="125" t="s">
        <v>4633</v>
      </c>
      <c r="H1733" s="126">
        <v>300000</v>
      </c>
      <c r="I1733" s="126">
        <v>1000</v>
      </c>
      <c r="J1733" s="126">
        <v>10000</v>
      </c>
      <c r="K1733" s="125" t="s">
        <v>211</v>
      </c>
      <c r="L1733" s="125" t="s">
        <v>212</v>
      </c>
      <c r="M1733" s="152">
        <v>3.2000000000000002E-3</v>
      </c>
      <c r="N1733" s="127" t="s">
        <v>9568</v>
      </c>
      <c r="O1733" s="154">
        <v>39695</v>
      </c>
      <c r="P1733" s="152">
        <v>1.0774488343999999E-2</v>
      </c>
      <c r="Q1733" s="152">
        <v>4.5192515183E-2</v>
      </c>
      <c r="R1733" s="152">
        <v>0.12393684529</v>
      </c>
      <c r="S1733" s="152">
        <v>0.29339217222999997</v>
      </c>
      <c r="T1733" s="152">
        <v>0.44523639336999998</v>
      </c>
      <c r="U1733" s="152">
        <v>1.0204290968</v>
      </c>
      <c r="V1733" s="152">
        <v>1.1078258271999999</v>
      </c>
      <c r="W1733" s="152">
        <v>1.0812454159</v>
      </c>
      <c r="X1733" s="152">
        <v>1.1647044642</v>
      </c>
      <c r="Y1733" s="152">
        <v>1.0615403245999999</v>
      </c>
      <c r="Z1733" s="152">
        <v>3.7390252782999998E-3</v>
      </c>
      <c r="AA1733" s="152">
        <v>5.1759404792999994E-3</v>
      </c>
      <c r="AB1733" s="175">
        <v>2.2593544805999999</v>
      </c>
      <c r="AC1733" s="174">
        <v>0.99097586240000002</v>
      </c>
      <c r="AD1733" s="152">
        <v>-1.1176713507999999E-3</v>
      </c>
      <c r="AE1733" s="152">
        <v>-2.6435822203999999E-2</v>
      </c>
      <c r="AF1733" s="178">
        <v>4.9840350000000004</v>
      </c>
      <c r="AG1733" s="177">
        <v>42573.596270000002</v>
      </c>
      <c r="AH1733" s="177">
        <v>-5655.8474800000004</v>
      </c>
      <c r="AI1733" s="127">
        <v>0.49172616711000006</v>
      </c>
      <c r="AJ1733" s="127">
        <v>0.13012032828</v>
      </c>
      <c r="AK1733" s="127">
        <v>7.5308732806000011E-4</v>
      </c>
    </row>
    <row r="1734" spans="1:37" ht="14.65" customHeight="1" x14ac:dyDescent="0.25">
      <c r="A1734" s="39"/>
      <c r="B1734" s="128">
        <v>20335522000151</v>
      </c>
      <c r="C1734" s="124" t="s">
        <v>9584</v>
      </c>
      <c r="D1734" s="121" t="s">
        <v>3266</v>
      </c>
      <c r="E1734" s="125" t="s">
        <v>2778</v>
      </c>
      <c r="F1734" s="125" t="s">
        <v>160</v>
      </c>
      <c r="G1734" s="125" t="s">
        <v>4760</v>
      </c>
      <c r="H1734" s="126">
        <v>1</v>
      </c>
      <c r="I1734" s="126">
        <v>1</v>
      </c>
      <c r="J1734" s="126">
        <v>1</v>
      </c>
      <c r="K1734" s="125" t="s">
        <v>212</v>
      </c>
      <c r="L1734" s="125" t="s">
        <v>212</v>
      </c>
      <c r="M1734" s="152">
        <v>4.1999999999999997E-3</v>
      </c>
      <c r="N1734" s="127" t="s">
        <v>44</v>
      </c>
      <c r="O1734" s="154">
        <v>42003</v>
      </c>
      <c r="P1734" s="152">
        <v>1.090199065E-2</v>
      </c>
      <c r="Q1734" s="152">
        <v>4.3285709637999999E-2</v>
      </c>
      <c r="R1734" s="152">
        <v>0.11973064413999999</v>
      </c>
      <c r="S1734" s="152">
        <v>0.27923490259</v>
      </c>
      <c r="T1734" s="152">
        <v>0.43316705469</v>
      </c>
      <c r="U1734" s="152">
        <v>1.0325045715999999</v>
      </c>
      <c r="V1734" s="152">
        <v>1.0610833872000001</v>
      </c>
      <c r="W1734" s="152">
        <v>1.0445498254999999</v>
      </c>
      <c r="X1734" s="152">
        <v>1.1085031176</v>
      </c>
      <c r="Y1734" s="152">
        <v>1.0327643981999999</v>
      </c>
      <c r="Z1734" s="152">
        <v>2.0365679499000002E-3</v>
      </c>
      <c r="AA1734" s="152">
        <v>4.6548534238999998E-3</v>
      </c>
      <c r="AB1734" s="175">
        <v>2.3698004462000002</v>
      </c>
      <c r="AC1734" s="174">
        <v>0.43517564704</v>
      </c>
      <c r="AD1734" s="152">
        <v>-1.0206972853E-4</v>
      </c>
      <c r="AE1734" s="152">
        <v>-1.3242640005999999E-2</v>
      </c>
      <c r="AF1734" s="178">
        <v>25.652934999999999</v>
      </c>
      <c r="AG1734" s="177">
        <v>26886384</v>
      </c>
      <c r="AH1734" s="177">
        <v>2160607.9424999999</v>
      </c>
      <c r="AI1734" s="127">
        <v>0.33489074359999998</v>
      </c>
      <c r="AJ1734" s="127">
        <v>0.30477995680999997</v>
      </c>
      <c r="AK1734" s="127">
        <v>1.5511710337E-4</v>
      </c>
    </row>
    <row r="1735" spans="1:37" ht="14.65" customHeight="1" x14ac:dyDescent="0.25">
      <c r="A1735" s="39"/>
      <c r="B1735" s="128">
        <v>10474810000133</v>
      </c>
      <c r="C1735" s="124" t="s">
        <v>9585</v>
      </c>
      <c r="D1735" s="121" t="s">
        <v>3266</v>
      </c>
      <c r="E1735" s="125" t="s">
        <v>2778</v>
      </c>
      <c r="F1735" s="125" t="s">
        <v>160</v>
      </c>
      <c r="G1735" s="125" t="s">
        <v>4760</v>
      </c>
      <c r="H1735" s="126">
        <v>300000</v>
      </c>
      <c r="I1735" s="126">
        <v>0</v>
      </c>
      <c r="J1735" s="126">
        <v>250</v>
      </c>
      <c r="K1735" s="125" t="s">
        <v>211</v>
      </c>
      <c r="L1735" s="125" t="s">
        <v>211</v>
      </c>
      <c r="M1735" s="152">
        <v>4.6999999999999993E-3</v>
      </c>
      <c r="N1735" s="127" t="s">
        <v>44</v>
      </c>
      <c r="O1735" s="154">
        <v>40121</v>
      </c>
      <c r="P1735" s="152">
        <v>9.2061423202000007E-3</v>
      </c>
      <c r="Q1735" s="152">
        <v>3.6518290606000002E-2</v>
      </c>
      <c r="R1735" s="152">
        <v>0.10856614956999999</v>
      </c>
      <c r="S1735" s="152">
        <v>0.24374975137999999</v>
      </c>
      <c r="T1735" s="152">
        <v>0.40699535896999994</v>
      </c>
      <c r="U1735" s="152">
        <v>0.87189434827000001</v>
      </c>
      <c r="V1735" s="152">
        <v>0.89519039461000005</v>
      </c>
      <c r="W1735" s="152">
        <v>0.94714893925999999</v>
      </c>
      <c r="X1735" s="152">
        <v>0.96763462169999992</v>
      </c>
      <c r="Y1735" s="152">
        <v>0.97036538776000003</v>
      </c>
      <c r="Z1735" s="152">
        <v>1.8876445114000002E-3</v>
      </c>
      <c r="AA1735" s="152">
        <v>2.6125368038E-3</v>
      </c>
      <c r="AB1735" s="175">
        <v>-2.9197100270999998</v>
      </c>
      <c r="AC1735" s="174">
        <v>-1.1095413044</v>
      </c>
      <c r="AD1735" s="152">
        <v>-1.5272060230000001E-4</v>
      </c>
      <c r="AE1735" s="152">
        <v>-2.1380096963E-3</v>
      </c>
      <c r="AF1735" s="178">
        <v>39.583596999999997</v>
      </c>
      <c r="AG1735" s="177">
        <v>2115993.6570000001</v>
      </c>
      <c r="AH1735" s="177">
        <v>-479304.00039</v>
      </c>
      <c r="AI1735" s="127">
        <v>3.3527793371000002E-2</v>
      </c>
      <c r="AJ1735" s="127">
        <v>0.13176484531999999</v>
      </c>
      <c r="AK1735" s="127">
        <v>0</v>
      </c>
    </row>
    <row r="1736" spans="1:37" ht="14.65" customHeight="1" x14ac:dyDescent="0.25">
      <c r="A1736" s="39"/>
      <c r="B1736" s="128">
        <v>10397618000190</v>
      </c>
      <c r="C1736" s="124" t="s">
        <v>9586</v>
      </c>
      <c r="D1736" s="121"/>
      <c r="E1736" s="125" t="s">
        <v>2778</v>
      </c>
      <c r="F1736" s="125" t="s">
        <v>160</v>
      </c>
      <c r="G1736" s="125" t="s">
        <v>4760</v>
      </c>
      <c r="H1736" s="126">
        <v>500</v>
      </c>
      <c r="I1736" s="126">
        <v>0</v>
      </c>
      <c r="J1736" s="126">
        <v>50</v>
      </c>
      <c r="K1736" s="125" t="s">
        <v>211</v>
      </c>
      <c r="L1736" s="125" t="s">
        <v>211</v>
      </c>
      <c r="M1736" s="152">
        <v>1.7000000000000001E-2</v>
      </c>
      <c r="N1736" s="127" t="s">
        <v>44</v>
      </c>
      <c r="O1736" s="154">
        <v>39994</v>
      </c>
      <c r="P1736" s="152">
        <v>8.6781477894000009E-3</v>
      </c>
      <c r="Q1736" s="152">
        <v>3.4495302089E-2</v>
      </c>
      <c r="R1736" s="152">
        <v>9.5264138068000007E-2</v>
      </c>
      <c r="S1736" s="152">
        <v>0.21159796866</v>
      </c>
      <c r="T1736" s="152">
        <v>0.35205909974999999</v>
      </c>
      <c r="U1736" s="152">
        <v>0.82188909837000002</v>
      </c>
      <c r="V1736" s="152">
        <v>0.84559990558999998</v>
      </c>
      <c r="W1736" s="152">
        <v>0.83110000373999993</v>
      </c>
      <c r="X1736" s="152">
        <v>0.83999888898999997</v>
      </c>
      <c r="Y1736" s="152">
        <v>0.83938540650999993</v>
      </c>
      <c r="Z1736" s="152">
        <v>1.1951400127E-3</v>
      </c>
      <c r="AA1736" s="152">
        <v>9.8656478026000003E-3</v>
      </c>
      <c r="AB1736" s="175">
        <v>-17.05125941</v>
      </c>
      <c r="AC1736" s="174">
        <v>-1.8072324048999999</v>
      </c>
      <c r="AD1736" s="152">
        <v>0</v>
      </c>
      <c r="AE1736" s="152">
        <v>-2.6371351051999999E-2</v>
      </c>
      <c r="AF1736" s="178">
        <v>31.726444000000001</v>
      </c>
      <c r="AG1736" s="177">
        <v>75294.536489999999</v>
      </c>
      <c r="AH1736" s="177">
        <v>-5642.6176599999999</v>
      </c>
      <c r="AI1736" s="127">
        <v>8.0916553725999998E-4</v>
      </c>
      <c r="AJ1736" s="127">
        <v>8.7298183214E-2</v>
      </c>
      <c r="AK1736" s="127">
        <v>0</v>
      </c>
    </row>
    <row r="1737" spans="1:37" ht="14.65" customHeight="1" x14ac:dyDescent="0.25">
      <c r="A1737" s="39"/>
      <c r="B1737" s="128">
        <v>5073656000158</v>
      </c>
      <c r="C1737" s="124" t="s">
        <v>9587</v>
      </c>
      <c r="D1737" s="121"/>
      <c r="E1737" s="125" t="s">
        <v>2778</v>
      </c>
      <c r="F1737" s="125" t="s">
        <v>160</v>
      </c>
      <c r="G1737" s="125" t="s">
        <v>5812</v>
      </c>
      <c r="H1737" s="126">
        <v>100000</v>
      </c>
      <c r="I1737" s="126">
        <v>0</v>
      </c>
      <c r="J1737" s="126">
        <v>1000</v>
      </c>
      <c r="K1737" s="125" t="s">
        <v>211</v>
      </c>
      <c r="L1737" s="125" t="s">
        <v>212</v>
      </c>
      <c r="M1737" s="152">
        <v>4.6999999999999993E-3</v>
      </c>
      <c r="N1737" s="127" t="s">
        <v>44</v>
      </c>
      <c r="O1737" s="154">
        <v>37546</v>
      </c>
      <c r="P1737" s="152">
        <v>2.7563907474999996E-2</v>
      </c>
      <c r="Q1737" s="152">
        <v>5.7346622774000003E-2</v>
      </c>
      <c r="R1737" s="152">
        <v>4.5450142607000005E-2</v>
      </c>
      <c r="S1737" s="152">
        <v>0.11072390466</v>
      </c>
      <c r="T1737" s="152">
        <v>0.18904772987000001</v>
      </c>
      <c r="U1737" s="152">
        <v>2.6105196191999998</v>
      </c>
      <c r="V1737" s="152">
        <v>1.4057653032999999</v>
      </c>
      <c r="W1737" s="152">
        <v>0.39651451697000001</v>
      </c>
      <c r="X1737" s="152">
        <v>0.43955032979000003</v>
      </c>
      <c r="Y1737" s="152">
        <v>0.45073087360000003</v>
      </c>
      <c r="Z1737" s="152">
        <v>5.4344462021000003E-2</v>
      </c>
      <c r="AA1737" s="152">
        <v>6.3713397480999995E-2</v>
      </c>
      <c r="AB1737" s="175">
        <v>-1.1217119066000001</v>
      </c>
      <c r="AC1737" s="174">
        <v>0.18444131273</v>
      </c>
      <c r="AD1737" s="152">
        <v>-6.3355509433000001E-2</v>
      </c>
      <c r="AE1737" s="152">
        <v>-0.14233232687</v>
      </c>
      <c r="AF1737" s="178">
        <v>14.106609000000001</v>
      </c>
      <c r="AG1737" s="177">
        <v>65289.36133</v>
      </c>
      <c r="AH1737" s="177">
        <v>-86067.440570000006</v>
      </c>
      <c r="AI1737" s="127">
        <v>0</v>
      </c>
      <c r="AJ1737" s="127">
        <v>0</v>
      </c>
      <c r="AK1737" s="127">
        <v>0</v>
      </c>
    </row>
    <row r="1738" spans="1:37" ht="14.65" customHeight="1" x14ac:dyDescent="0.25">
      <c r="A1738" s="39"/>
      <c r="B1738" s="128">
        <v>10396367000120</v>
      </c>
      <c r="C1738" s="124" t="s">
        <v>9588</v>
      </c>
      <c r="D1738" s="121" t="s">
        <v>3267</v>
      </c>
      <c r="E1738" s="125" t="s">
        <v>2778</v>
      </c>
      <c r="F1738" s="125" t="s">
        <v>160</v>
      </c>
      <c r="G1738" s="125" t="s">
        <v>5073</v>
      </c>
      <c r="H1738" s="126">
        <v>10000</v>
      </c>
      <c r="I1738" s="126">
        <v>0</v>
      </c>
      <c r="J1738" s="126">
        <v>100</v>
      </c>
      <c r="K1738" s="125" t="s">
        <v>211</v>
      </c>
      <c r="L1738" s="125" t="s">
        <v>212</v>
      </c>
      <c r="M1738" s="152">
        <v>1.4499999999999999E-2</v>
      </c>
      <c r="N1738" s="127" t="s">
        <v>44</v>
      </c>
      <c r="O1738" s="154">
        <v>40116</v>
      </c>
      <c r="P1738" s="152">
        <v>1.6319497321E-2</v>
      </c>
      <c r="Q1738" s="152">
        <v>4.40290526E-2</v>
      </c>
      <c r="R1738" s="152">
        <v>7.7314272037000004E-2</v>
      </c>
      <c r="S1738" s="152">
        <v>0.15069507279</v>
      </c>
      <c r="T1738" s="152">
        <v>0.24350972739999999</v>
      </c>
      <c r="U1738" s="152">
        <v>1.5455852176</v>
      </c>
      <c r="V1738" s="152">
        <v>1.0793053102000001</v>
      </c>
      <c r="W1738" s="152">
        <v>0.67450242118999992</v>
      </c>
      <c r="X1738" s="152">
        <v>0.59822735788000003</v>
      </c>
      <c r="Y1738" s="152">
        <v>0.58058011190000003</v>
      </c>
      <c r="Z1738" s="152">
        <v>2.2649985145999998E-2</v>
      </c>
      <c r="AA1738" s="152">
        <v>2.7957556421999999E-2</v>
      </c>
      <c r="AB1738" s="175">
        <v>-1.4752392579</v>
      </c>
      <c r="AC1738" s="174">
        <v>1.1182668113E-2</v>
      </c>
      <c r="AD1738" s="152">
        <v>-1.9094530849999999E-2</v>
      </c>
      <c r="AE1738" s="152">
        <v>-5.3853801914E-2</v>
      </c>
      <c r="AF1738" s="178">
        <v>40.703355000000002</v>
      </c>
      <c r="AG1738" s="177">
        <v>166251.66484000001</v>
      </c>
      <c r="AH1738" s="177">
        <v>-38267.034469999999</v>
      </c>
      <c r="AI1738" s="127">
        <v>0</v>
      </c>
      <c r="AJ1738" s="127">
        <v>0</v>
      </c>
      <c r="AK1738" s="127">
        <v>0</v>
      </c>
    </row>
    <row r="1739" spans="1:37" ht="14.65" customHeight="1" x14ac:dyDescent="0.25">
      <c r="A1739" s="39"/>
      <c r="B1739" s="128">
        <v>14437684000106</v>
      </c>
      <c r="C1739" s="124" t="s">
        <v>9589</v>
      </c>
      <c r="D1739" s="121" t="s">
        <v>3266</v>
      </c>
      <c r="E1739" s="125" t="s">
        <v>2778</v>
      </c>
      <c r="F1739" s="125" t="s">
        <v>160</v>
      </c>
      <c r="G1739" s="125" t="s">
        <v>5073</v>
      </c>
      <c r="H1739" s="126">
        <v>5000</v>
      </c>
      <c r="I1739" s="126">
        <v>1000</v>
      </c>
      <c r="J1739" s="126">
        <v>1000</v>
      </c>
      <c r="K1739" s="125" t="s">
        <v>212</v>
      </c>
      <c r="L1739" s="125" t="s">
        <v>7564</v>
      </c>
      <c r="M1739" s="152">
        <v>1.7000000000000001E-3</v>
      </c>
      <c r="N1739" s="127" t="s">
        <v>44</v>
      </c>
      <c r="O1739" s="154">
        <v>40996</v>
      </c>
      <c r="P1739" s="152">
        <v>2.3127207162999999E-2</v>
      </c>
      <c r="Q1739" s="152">
        <v>6.0320442581999999E-2</v>
      </c>
      <c r="R1739" s="152">
        <v>1.1720815733E-2</v>
      </c>
      <c r="S1739" s="152">
        <v>7.8578306865999994E-2</v>
      </c>
      <c r="T1739" s="152">
        <v>0.16345679979</v>
      </c>
      <c r="U1739" s="152">
        <v>2.1903290777</v>
      </c>
      <c r="V1739" s="152">
        <v>1.4786639764</v>
      </c>
      <c r="W1739" s="152">
        <v>0.10225432358000001</v>
      </c>
      <c r="X1739" s="152">
        <v>0.31193914990999999</v>
      </c>
      <c r="Y1739" s="152">
        <v>0.38971653462</v>
      </c>
      <c r="Z1739" s="152">
        <v>7.7753026017000001E-2</v>
      </c>
      <c r="AA1739" s="152">
        <v>0.11218922151999999</v>
      </c>
      <c r="AB1739" s="175">
        <v>-1.1573865623999999</v>
      </c>
      <c r="AC1739" s="174">
        <v>5.0268372446999998E-2</v>
      </c>
      <c r="AD1739" s="152">
        <v>-0.10966051121999999</v>
      </c>
      <c r="AE1739" s="152">
        <v>-0.23024472930000001</v>
      </c>
      <c r="AF1739" s="178">
        <v>31.750457999999998</v>
      </c>
      <c r="AG1739" s="177">
        <v>405950.33672999998</v>
      </c>
      <c r="AH1739" s="177">
        <v>15807.65092</v>
      </c>
      <c r="AI1739" s="127">
        <v>0</v>
      </c>
      <c r="AJ1739" s="127">
        <v>0</v>
      </c>
      <c r="AK1739" s="127">
        <v>0</v>
      </c>
    </row>
    <row r="1740" spans="1:37" ht="14.65" customHeight="1" x14ac:dyDescent="0.25">
      <c r="A1740" s="39"/>
      <c r="B1740" s="128">
        <v>31095989000198</v>
      </c>
      <c r="C1740" s="124" t="s">
        <v>9590</v>
      </c>
      <c r="D1740" s="121" t="s">
        <v>3268</v>
      </c>
      <c r="E1740" s="125" t="s">
        <v>2778</v>
      </c>
      <c r="F1740" s="125" t="s">
        <v>160</v>
      </c>
      <c r="G1740" s="125" t="s">
        <v>5073</v>
      </c>
      <c r="H1740" s="126">
        <v>1</v>
      </c>
      <c r="I1740" s="126">
        <v>1</v>
      </c>
      <c r="J1740" s="126">
        <v>1</v>
      </c>
      <c r="K1740" s="125" t="s">
        <v>211</v>
      </c>
      <c r="L1740" s="125" t="s">
        <v>212</v>
      </c>
      <c r="M1740" s="152">
        <v>8.6999999999999994E-3</v>
      </c>
      <c r="N1740" s="127" t="s">
        <v>44</v>
      </c>
      <c r="O1740" s="154">
        <v>43404</v>
      </c>
      <c r="P1740" s="152">
        <v>2.2539122320999999E-2</v>
      </c>
      <c r="Q1740" s="152">
        <v>5.7765390645999996E-2</v>
      </c>
      <c r="R1740" s="152">
        <v>4.2497692448000002E-3</v>
      </c>
      <c r="S1740" s="152">
        <v>6.2924699417999996E-2</v>
      </c>
      <c r="T1740" s="152">
        <v>0.13854825842000001</v>
      </c>
      <c r="U1740" s="152">
        <v>2.1346328009</v>
      </c>
      <c r="V1740" s="152">
        <v>1.4160307613000001</v>
      </c>
      <c r="W1740" s="152">
        <v>3.7075685634000002E-2</v>
      </c>
      <c r="X1740" s="152">
        <v>0.24979766080000002</v>
      </c>
      <c r="Y1740" s="152">
        <v>0.33032915867000001</v>
      </c>
      <c r="Z1740" s="152">
        <v>7.7756113151999998E-2</v>
      </c>
      <c r="AA1740" s="152">
        <v>0.10480942315</v>
      </c>
      <c r="AB1740" s="175">
        <v>-1.244208456</v>
      </c>
      <c r="AC1740" s="174">
        <v>-0.12856878196999999</v>
      </c>
      <c r="AD1740" s="152">
        <v>-0.11258462464000001</v>
      </c>
      <c r="AE1740" s="152">
        <v>-0.18697544759999998</v>
      </c>
      <c r="AF1740" s="178">
        <v>14.887098</v>
      </c>
      <c r="AG1740" s="177">
        <v>38517.6633</v>
      </c>
      <c r="AH1740" s="177">
        <v>-19048.439780000001</v>
      </c>
      <c r="AI1740" s="127">
        <v>0</v>
      </c>
      <c r="AJ1740" s="127">
        <v>0</v>
      </c>
      <c r="AK1740" s="127">
        <v>0</v>
      </c>
    </row>
    <row r="1741" spans="1:37" ht="14.65" customHeight="1" x14ac:dyDescent="0.25">
      <c r="A1741" s="39"/>
      <c r="B1741" s="128">
        <v>23731371000149</v>
      </c>
      <c r="C1741" s="124" t="s">
        <v>9591</v>
      </c>
      <c r="D1741" s="121" t="s">
        <v>3267</v>
      </c>
      <c r="E1741" s="125" t="s">
        <v>2778</v>
      </c>
      <c r="F1741" s="125" t="s">
        <v>160</v>
      </c>
      <c r="G1741" s="125" t="s">
        <v>5073</v>
      </c>
      <c r="H1741" s="126">
        <v>10000</v>
      </c>
      <c r="I1741" s="126">
        <v>0</v>
      </c>
      <c r="J1741" s="126">
        <v>1000</v>
      </c>
      <c r="K1741" s="125" t="s">
        <v>211</v>
      </c>
      <c r="L1741" s="125" t="s">
        <v>212</v>
      </c>
      <c r="M1741" s="152">
        <v>8.6999999999999994E-3</v>
      </c>
      <c r="N1741" s="127" t="s">
        <v>44</v>
      </c>
      <c r="O1741" s="154">
        <v>42460</v>
      </c>
      <c r="P1741" s="152">
        <v>1.6878696875000002E-2</v>
      </c>
      <c r="Q1741" s="152">
        <v>4.6186647469000003E-2</v>
      </c>
      <c r="R1741" s="152">
        <v>8.3967469155999994E-2</v>
      </c>
      <c r="S1741" s="152">
        <v>0.16486918128</v>
      </c>
      <c r="T1741" s="152">
        <v>0.26639394120999998</v>
      </c>
      <c r="U1741" s="152">
        <v>1.5985458295000001</v>
      </c>
      <c r="V1741" s="152">
        <v>1.1321954693</v>
      </c>
      <c r="W1741" s="152">
        <v>0.73254600677000004</v>
      </c>
      <c r="X1741" s="152">
        <v>0.65449555110000002</v>
      </c>
      <c r="Y1741" s="152">
        <v>0.63514105102999996</v>
      </c>
      <c r="Z1741" s="152">
        <v>2.2761313315999999E-2</v>
      </c>
      <c r="AA1741" s="152">
        <v>2.9335437351999998E-2</v>
      </c>
      <c r="AB1741" s="175">
        <v>-1.2040989210999999</v>
      </c>
      <c r="AC1741" s="174">
        <v>7.6301479125999994E-2</v>
      </c>
      <c r="AD1741" s="152">
        <v>-1.8752896773000002E-2</v>
      </c>
      <c r="AE1741" s="152">
        <v>-5.3809289061E-2</v>
      </c>
      <c r="AF1741" s="178">
        <v>21.89151</v>
      </c>
      <c r="AG1741" s="177">
        <v>373884.43309000001</v>
      </c>
      <c r="AH1741" s="177">
        <v>-120370.25543</v>
      </c>
      <c r="AI1741" s="127">
        <v>0</v>
      </c>
      <c r="AJ1741" s="127">
        <v>0</v>
      </c>
      <c r="AK1741" s="127">
        <v>0</v>
      </c>
    </row>
    <row r="1742" spans="1:37" ht="14.65" customHeight="1" x14ac:dyDescent="0.25">
      <c r="A1742" s="39"/>
      <c r="B1742" s="128">
        <v>14437398000132</v>
      </c>
      <c r="C1742" s="124" t="s">
        <v>9592</v>
      </c>
      <c r="D1742" s="121" t="s">
        <v>3310</v>
      </c>
      <c r="E1742" s="125" t="s">
        <v>2778</v>
      </c>
      <c r="F1742" s="125" t="s">
        <v>160</v>
      </c>
      <c r="G1742" s="125" t="s">
        <v>3305</v>
      </c>
      <c r="H1742" s="126">
        <v>100000</v>
      </c>
      <c r="I1742" s="126">
        <v>0</v>
      </c>
      <c r="J1742" s="126">
        <v>250</v>
      </c>
      <c r="K1742" s="125" t="s">
        <v>7604</v>
      </c>
      <c r="L1742" s="125" t="s">
        <v>8120</v>
      </c>
      <c r="M1742" s="152">
        <v>9.4999999999999998E-3</v>
      </c>
      <c r="N1742" s="127" t="s">
        <v>44</v>
      </c>
      <c r="O1742" s="154">
        <v>40998</v>
      </c>
      <c r="P1742" s="152">
        <v>1.0009416617E-2</v>
      </c>
      <c r="Q1742" s="152">
        <v>4.2059166673000005E-2</v>
      </c>
      <c r="R1742" s="152">
        <v>0.11515871964</v>
      </c>
      <c r="S1742" s="152">
        <v>0.27686376207999996</v>
      </c>
      <c r="T1742" s="152">
        <v>0.41917682918999999</v>
      </c>
      <c r="U1742" s="152">
        <v>0.94797076501999999</v>
      </c>
      <c r="V1742" s="152">
        <v>1.0310165505</v>
      </c>
      <c r="W1742" s="152">
        <v>1.0046636044000001</v>
      </c>
      <c r="X1742" s="152">
        <v>1.0990901946</v>
      </c>
      <c r="Y1742" s="152">
        <v>0.99940866013999996</v>
      </c>
      <c r="Z1742" s="152">
        <v>3.2963393748999996E-3</v>
      </c>
      <c r="AA1742" s="152">
        <v>4.9776384414000003E-3</v>
      </c>
      <c r="AB1742" s="175">
        <v>0.14820856262000001</v>
      </c>
      <c r="AC1742" s="174">
        <v>-0.33953973262999998</v>
      </c>
      <c r="AD1742" s="152">
        <v>-1.0263359577E-3</v>
      </c>
      <c r="AE1742" s="152">
        <v>-2.0202492331000001E-2</v>
      </c>
      <c r="AF1742" s="178">
        <v>31.371953999999999</v>
      </c>
      <c r="AG1742" s="177">
        <v>30424.336589999999</v>
      </c>
      <c r="AH1742" s="177">
        <v>-1791.8337899999999</v>
      </c>
      <c r="AI1742" s="127">
        <v>0.53393312313999997</v>
      </c>
      <c r="AJ1742" s="127">
        <v>0.14086378534999999</v>
      </c>
      <c r="AK1742" s="127">
        <v>4.6781025801999999E-4</v>
      </c>
    </row>
    <row r="1743" spans="1:37" ht="14.65" customHeight="1" x14ac:dyDescent="0.25">
      <c r="A1743" s="39"/>
      <c r="B1743" s="128">
        <v>10474356000110</v>
      </c>
      <c r="C1743" s="124" t="s">
        <v>9593</v>
      </c>
      <c r="D1743" s="121" t="s">
        <v>3310</v>
      </c>
      <c r="E1743" s="125" t="s">
        <v>2778</v>
      </c>
      <c r="F1743" s="125" t="s">
        <v>160</v>
      </c>
      <c r="G1743" s="125" t="s">
        <v>4760</v>
      </c>
      <c r="H1743" s="126">
        <v>50</v>
      </c>
      <c r="I1743" s="126">
        <v>0</v>
      </c>
      <c r="J1743" s="126">
        <v>50</v>
      </c>
      <c r="K1743" s="125" t="s">
        <v>211</v>
      </c>
      <c r="L1743" s="125" t="s">
        <v>211</v>
      </c>
      <c r="M1743" s="152">
        <v>9.4999999999999998E-3</v>
      </c>
      <c r="N1743" s="127" t="s">
        <v>44</v>
      </c>
      <c r="O1743" s="154">
        <v>39994</v>
      </c>
      <c r="P1743" s="152">
        <v>9.2977185613999994E-3</v>
      </c>
      <c r="Q1743" s="152">
        <v>3.7070784287000003E-2</v>
      </c>
      <c r="R1743" s="152">
        <v>0.10377812386</v>
      </c>
      <c r="S1743" s="152">
        <v>0.23070968611000001</v>
      </c>
      <c r="T1743" s="152">
        <v>0.38423177940000003</v>
      </c>
      <c r="U1743" s="152">
        <v>0.88056734119000002</v>
      </c>
      <c r="V1743" s="152">
        <v>0.90873393751999998</v>
      </c>
      <c r="W1743" s="152">
        <v>0.90537741570999997</v>
      </c>
      <c r="X1743" s="152">
        <v>0.91586833862999995</v>
      </c>
      <c r="Y1743" s="152">
        <v>0.91609206688</v>
      </c>
      <c r="Z1743" s="152">
        <v>1.1939974214E-3</v>
      </c>
      <c r="AA1743" s="152">
        <v>2.3317547392999998E-3</v>
      </c>
      <c r="AB1743" s="175">
        <v>-9.5503059792999991</v>
      </c>
      <c r="AC1743" s="174">
        <v>-6.3256816649000003</v>
      </c>
      <c r="AD1743" s="152">
        <v>0</v>
      </c>
      <c r="AE1743" s="152">
        <v>-1.268645028E-3</v>
      </c>
      <c r="AF1743" s="178">
        <v>37.254503999999997</v>
      </c>
      <c r="AG1743" s="177">
        <v>1009706.7558</v>
      </c>
      <c r="AH1743" s="177">
        <v>-169340.30244</v>
      </c>
      <c r="AI1743" s="127">
        <v>8.0935341425000004E-4</v>
      </c>
      <c r="AJ1743" s="127">
        <v>8.7318452638000005E-2</v>
      </c>
      <c r="AK1743" s="127">
        <v>0</v>
      </c>
    </row>
    <row r="1744" spans="1:37" ht="14.65" customHeight="1" x14ac:dyDescent="0.25">
      <c r="A1744" s="39"/>
      <c r="B1744" s="128">
        <v>3618607000128</v>
      </c>
      <c r="C1744" s="124" t="s">
        <v>9594</v>
      </c>
      <c r="D1744" s="121" t="s">
        <v>3266</v>
      </c>
      <c r="E1744" s="125" t="s">
        <v>2778</v>
      </c>
      <c r="F1744" s="125" t="s">
        <v>160</v>
      </c>
      <c r="G1744" s="125" t="s">
        <v>3328</v>
      </c>
      <c r="H1744" s="126">
        <v>50</v>
      </c>
      <c r="I1744" s="126">
        <v>0</v>
      </c>
      <c r="J1744" s="126">
        <v>50</v>
      </c>
      <c r="K1744" s="125" t="s">
        <v>211</v>
      </c>
      <c r="L1744" s="125" t="s">
        <v>211</v>
      </c>
      <c r="M1744" s="152">
        <v>9.4999999999999998E-3</v>
      </c>
      <c r="N1744" s="127" t="s">
        <v>44</v>
      </c>
      <c r="O1744" s="154">
        <v>36678</v>
      </c>
      <c r="P1744" s="152">
        <v>8.7945837058E-3</v>
      </c>
      <c r="Q1744" s="152">
        <v>3.4834837500999999E-2</v>
      </c>
      <c r="R1744" s="152">
        <v>0.10301326776</v>
      </c>
      <c r="S1744" s="152">
        <v>0.23134402492</v>
      </c>
      <c r="T1744" s="152">
        <v>0.38606564591999998</v>
      </c>
      <c r="U1744" s="152">
        <v>0.83291649876999996</v>
      </c>
      <c r="V1744" s="152">
        <v>0.85392310020999995</v>
      </c>
      <c r="W1744" s="152">
        <v>0.89870468535000003</v>
      </c>
      <c r="X1744" s="152">
        <v>0.91838652866999992</v>
      </c>
      <c r="Y1744" s="152">
        <v>0.9204644032</v>
      </c>
      <c r="Z1744" s="152">
        <v>1.8873500315E-3</v>
      </c>
      <c r="AA1744" s="152">
        <v>4.9457941291000005E-3</v>
      </c>
      <c r="AB1744" s="175">
        <v>-5.5965789397999997</v>
      </c>
      <c r="AC1744" s="174">
        <v>-1.6455178353</v>
      </c>
      <c r="AD1744" s="152">
        <v>-1.7283174450000001E-4</v>
      </c>
      <c r="AE1744" s="152">
        <v>-7.2659779691000006E-3</v>
      </c>
      <c r="AF1744" s="178">
        <v>141.901962</v>
      </c>
      <c r="AG1744" s="177">
        <v>692646.72952000005</v>
      </c>
      <c r="AH1744" s="177">
        <v>-158093.25737000001</v>
      </c>
      <c r="AI1744" s="127">
        <v>3.3540166507000001E-2</v>
      </c>
      <c r="AJ1744" s="127">
        <v>0.13181347196999998</v>
      </c>
      <c r="AK1744" s="127">
        <v>0</v>
      </c>
    </row>
    <row r="1745" spans="1:37" ht="14.65" customHeight="1" x14ac:dyDescent="0.25">
      <c r="A1745" s="39"/>
      <c r="B1745" s="128">
        <v>11858554000140</v>
      </c>
      <c r="C1745" s="124" t="s">
        <v>9595</v>
      </c>
      <c r="D1745" s="121" t="s">
        <v>3310</v>
      </c>
      <c r="E1745" s="125" t="s">
        <v>2778</v>
      </c>
      <c r="F1745" s="125" t="s">
        <v>160</v>
      </c>
      <c r="G1745" s="125" t="s">
        <v>4760</v>
      </c>
      <c r="H1745" s="126">
        <v>50000</v>
      </c>
      <c r="I1745" s="126">
        <v>1</v>
      </c>
      <c r="J1745" s="126">
        <v>1000</v>
      </c>
      <c r="K1745" s="125" t="s">
        <v>212</v>
      </c>
      <c r="L1745" s="125" t="s">
        <v>212</v>
      </c>
      <c r="M1745" s="152">
        <v>5.6999999999999993E-3</v>
      </c>
      <c r="N1745" s="127" t="s">
        <v>44</v>
      </c>
      <c r="O1745" s="154">
        <v>40452</v>
      </c>
      <c r="P1745" s="152">
        <v>1.0779233929000001E-2</v>
      </c>
      <c r="Q1745" s="152">
        <v>4.2772741301000006E-2</v>
      </c>
      <c r="R1745" s="152">
        <v>0.11803864295000001</v>
      </c>
      <c r="S1745" s="152">
        <v>0.27539054672999996</v>
      </c>
      <c r="T1745" s="152">
        <v>0.42674787312000001</v>
      </c>
      <c r="U1745" s="152">
        <v>1.0208785410999999</v>
      </c>
      <c r="V1745" s="152">
        <v>1.0485087479999999</v>
      </c>
      <c r="W1745" s="152">
        <v>1.0297885288999999</v>
      </c>
      <c r="X1745" s="152">
        <v>1.0932418433</v>
      </c>
      <c r="Y1745" s="152">
        <v>1.0174596741999999</v>
      </c>
      <c r="Z1745" s="152">
        <v>2.0367313631000001E-3</v>
      </c>
      <c r="AA1745" s="152">
        <v>3.9567406679000003E-3</v>
      </c>
      <c r="AB1745" s="175">
        <v>1.5845770706</v>
      </c>
      <c r="AC1745" s="174">
        <v>2.9198978861000001E-2</v>
      </c>
      <c r="AD1745" s="152">
        <v>-1.081458298E-4</v>
      </c>
      <c r="AE1745" s="152">
        <v>-1.3352458902E-2</v>
      </c>
      <c r="AF1745" s="178">
        <v>37.586781000000002</v>
      </c>
      <c r="AG1745" s="177">
        <v>1758891.3939</v>
      </c>
      <c r="AH1745" s="177">
        <v>-75525.830189999993</v>
      </c>
      <c r="AI1745" s="127">
        <v>0.33516818190999997</v>
      </c>
      <c r="AJ1745" s="127">
        <v>0.30503245001000001</v>
      </c>
      <c r="AK1745" s="127">
        <v>1.5524560923999998E-4</v>
      </c>
    </row>
    <row r="1746" spans="1:37" ht="14.65" customHeight="1" x14ac:dyDescent="0.25">
      <c r="A1746" s="39"/>
      <c r="B1746" s="128">
        <v>7658381000140</v>
      </c>
      <c r="C1746" s="124" t="s">
        <v>9596</v>
      </c>
      <c r="D1746" s="121" t="s">
        <v>3266</v>
      </c>
      <c r="E1746" s="125" t="s">
        <v>2778</v>
      </c>
      <c r="F1746" s="125" t="s">
        <v>160</v>
      </c>
      <c r="G1746" s="125" t="s">
        <v>4760</v>
      </c>
      <c r="H1746" s="126">
        <v>80000</v>
      </c>
      <c r="I1746" s="126">
        <v>0</v>
      </c>
      <c r="J1746" s="126">
        <v>500</v>
      </c>
      <c r="K1746" s="125" t="s">
        <v>211</v>
      </c>
      <c r="L1746" s="125" t="s">
        <v>211</v>
      </c>
      <c r="M1746" s="152">
        <v>9.4999999999999998E-3</v>
      </c>
      <c r="N1746" s="127" t="s">
        <v>3247</v>
      </c>
      <c r="O1746" s="154">
        <v>38793</v>
      </c>
      <c r="P1746" s="152">
        <v>1.2186411106E-2</v>
      </c>
      <c r="Q1746" s="152">
        <v>3.8116567561E-2</v>
      </c>
      <c r="R1746" s="152">
        <v>0.1045216268</v>
      </c>
      <c r="S1746" s="152">
        <v>0.23006114941</v>
      </c>
      <c r="T1746" s="152">
        <v>0.38004093965000002</v>
      </c>
      <c r="U1746" s="152">
        <v>1.1541493275999999</v>
      </c>
      <c r="V1746" s="152">
        <v>0.93436972513000005</v>
      </c>
      <c r="W1746" s="152">
        <v>0.9118638575600001</v>
      </c>
      <c r="X1746" s="152">
        <v>0.91329378602000011</v>
      </c>
      <c r="Y1746" s="152">
        <v>0.90610019410999998</v>
      </c>
      <c r="Z1746" s="152">
        <v>2.4618492550000002E-3</v>
      </c>
      <c r="AA1746" s="152">
        <v>3.5269237790000003E-3</v>
      </c>
      <c r="AB1746" s="175">
        <v>-3.9449362486999999</v>
      </c>
      <c r="AC1746" s="174">
        <v>-1.9055150614</v>
      </c>
      <c r="AD1746" s="152">
        <v>-3.6749616298999996E-5</v>
      </c>
      <c r="AE1746" s="152">
        <v>-3.3227098122E-3</v>
      </c>
      <c r="AF1746" s="178">
        <v>55.690218999999999</v>
      </c>
      <c r="AG1746" s="177">
        <v>25926.639780000001</v>
      </c>
      <c r="AH1746" s="177">
        <v>-4948.05134</v>
      </c>
      <c r="AI1746" s="127">
        <v>3.5066070450999999E-2</v>
      </c>
      <c r="AJ1746" s="127">
        <v>0.10518759138</v>
      </c>
      <c r="AK1746" s="127">
        <v>0</v>
      </c>
    </row>
    <row r="1747" spans="1:37" ht="14.65" customHeight="1" x14ac:dyDescent="0.25">
      <c r="A1747" s="39"/>
      <c r="B1747" s="128">
        <v>7104761000132</v>
      </c>
      <c r="C1747" s="124" t="s">
        <v>9597</v>
      </c>
      <c r="D1747" s="121" t="s">
        <v>3266</v>
      </c>
      <c r="E1747" s="125" t="s">
        <v>2778</v>
      </c>
      <c r="F1747" s="125" t="s">
        <v>160</v>
      </c>
      <c r="G1747" s="125" t="s">
        <v>5073</v>
      </c>
      <c r="H1747" s="126">
        <v>5000</v>
      </c>
      <c r="I1747" s="126">
        <v>0</v>
      </c>
      <c r="J1747" s="126">
        <v>500</v>
      </c>
      <c r="K1747" s="125" t="s">
        <v>211</v>
      </c>
      <c r="L1747" s="125" t="s">
        <v>211</v>
      </c>
      <c r="M1747" s="152">
        <v>9.4999999999999998E-3</v>
      </c>
      <c r="N1747" s="127" t="s">
        <v>44</v>
      </c>
      <c r="O1747" s="154">
        <v>38526</v>
      </c>
      <c r="P1747" s="152">
        <v>2.8929179762000001E-2</v>
      </c>
      <c r="Q1747" s="152">
        <v>7.3803696313999995E-2</v>
      </c>
      <c r="R1747" s="152">
        <v>7.3834800714000004E-2</v>
      </c>
      <c r="S1747" s="152">
        <v>0.19247321731</v>
      </c>
      <c r="T1747" s="152">
        <v>0.33231834558000001</v>
      </c>
      <c r="U1747" s="152">
        <v>2.7398216817999996</v>
      </c>
      <c r="V1747" s="152">
        <v>1.8091854501</v>
      </c>
      <c r="W1747" s="152">
        <v>0.64414694127999994</v>
      </c>
      <c r="X1747" s="152">
        <v>0.76407769755999988</v>
      </c>
      <c r="Y1747" s="152">
        <v>0.79231915833</v>
      </c>
      <c r="Z1747" s="152">
        <v>3.7154427542000004E-2</v>
      </c>
      <c r="AA1747" s="152">
        <v>3.1733023148999999E-2</v>
      </c>
      <c r="AB1747" s="175">
        <v>-0.97295241761999995</v>
      </c>
      <c r="AC1747" s="174">
        <v>-3.5477939755999999E-2</v>
      </c>
      <c r="AD1747" s="152">
        <v>-2.9322552785999999E-2</v>
      </c>
      <c r="AE1747" s="152">
        <v>-6.6931242067000005E-2</v>
      </c>
      <c r="AF1747" s="178">
        <v>67.952117999999999</v>
      </c>
      <c r="AG1747" s="177">
        <v>182913.37159</v>
      </c>
      <c r="AH1747" s="177">
        <v>-53832.911260000001</v>
      </c>
      <c r="AI1747" s="127">
        <v>0</v>
      </c>
      <c r="AJ1747" s="127">
        <v>0</v>
      </c>
      <c r="AK1747" s="127">
        <v>0</v>
      </c>
    </row>
    <row r="1748" spans="1:37" ht="14.65" customHeight="1" x14ac:dyDescent="0.25">
      <c r="A1748" s="39"/>
      <c r="B1748" s="128">
        <v>23731558000142</v>
      </c>
      <c r="C1748" s="124" t="s">
        <v>9598</v>
      </c>
      <c r="D1748" s="121" t="s">
        <v>3266</v>
      </c>
      <c r="E1748" s="125" t="s">
        <v>2778</v>
      </c>
      <c r="F1748" s="125" t="s">
        <v>160</v>
      </c>
      <c r="G1748" s="125" t="s">
        <v>6802</v>
      </c>
      <c r="H1748" s="126">
        <v>1</v>
      </c>
      <c r="I1748" s="126">
        <v>0</v>
      </c>
      <c r="J1748" s="126">
        <v>1</v>
      </c>
      <c r="K1748" s="125" t="s">
        <v>211</v>
      </c>
      <c r="L1748" s="125" t="s">
        <v>211</v>
      </c>
      <c r="M1748" s="152">
        <v>1.4000000000000002E-3</v>
      </c>
      <c r="N1748" s="127" t="s">
        <v>44</v>
      </c>
      <c r="O1748" s="154">
        <v>42485</v>
      </c>
      <c r="P1748" s="152">
        <v>1.0338908707000001E-2</v>
      </c>
      <c r="Q1748" s="152">
        <v>4.0371396518999993E-2</v>
      </c>
      <c r="R1748" s="152">
        <v>0.11310388443000001</v>
      </c>
      <c r="S1748" s="152">
        <v>0.24912978257999999</v>
      </c>
      <c r="T1748" s="152">
        <v>0.41482276939999996</v>
      </c>
      <c r="U1748" s="152">
        <v>0.97917626684000003</v>
      </c>
      <c r="V1748" s="152">
        <v>0.98964343020000001</v>
      </c>
      <c r="W1748" s="152">
        <v>0.98673688423000006</v>
      </c>
      <c r="X1748" s="152">
        <v>0.9889922002199999</v>
      </c>
      <c r="Y1748" s="152">
        <v>0.98902763534000004</v>
      </c>
      <c r="Z1748" s="152">
        <v>7.6609049447000008E-4</v>
      </c>
      <c r="AA1748" s="152">
        <v>2.4621257785E-3</v>
      </c>
      <c r="AB1748" s="175">
        <v>-4.3793490109000004</v>
      </c>
      <c r="AC1748" s="174">
        <v>-2.0403970185000002</v>
      </c>
      <c r="AD1748" s="152">
        <v>0</v>
      </c>
      <c r="AE1748" s="152">
        <v>-2.2320799967999998E-3</v>
      </c>
      <c r="AF1748" s="178">
        <v>21.085281999999999</v>
      </c>
      <c r="AG1748" s="177">
        <v>110843.34063999999</v>
      </c>
      <c r="AH1748" s="177">
        <v>-82970.358340000006</v>
      </c>
      <c r="AI1748" s="127">
        <v>0</v>
      </c>
      <c r="AJ1748" s="127">
        <v>0</v>
      </c>
      <c r="AK1748" s="127">
        <v>0</v>
      </c>
    </row>
    <row r="1749" spans="1:37" ht="14.65" customHeight="1" x14ac:dyDescent="0.25">
      <c r="A1749" s="39"/>
      <c r="B1749" s="128">
        <v>18138944000195</v>
      </c>
      <c r="C1749" s="124" t="s">
        <v>9599</v>
      </c>
      <c r="D1749" s="121"/>
      <c r="E1749" s="125" t="s">
        <v>2778</v>
      </c>
      <c r="F1749" s="125" t="s">
        <v>160</v>
      </c>
      <c r="G1749" s="125" t="s">
        <v>3328</v>
      </c>
      <c r="H1749" s="126">
        <v>20000</v>
      </c>
      <c r="I1749" s="126">
        <v>1</v>
      </c>
      <c r="J1749" s="126">
        <v>50</v>
      </c>
      <c r="K1749" s="125" t="s">
        <v>211</v>
      </c>
      <c r="L1749" s="125" t="s">
        <v>211</v>
      </c>
      <c r="M1749" s="152">
        <v>9.4999999999999998E-3</v>
      </c>
      <c r="N1749" s="127" t="s">
        <v>44</v>
      </c>
      <c r="O1749" s="154">
        <v>41578</v>
      </c>
      <c r="P1749" s="152">
        <v>9.7270407368000005E-3</v>
      </c>
      <c r="Q1749" s="152">
        <v>3.7714843830999996E-2</v>
      </c>
      <c r="R1749" s="152">
        <v>0.10528268890999999</v>
      </c>
      <c r="S1749" s="152">
        <v>0.23659867432999998</v>
      </c>
      <c r="T1749" s="152">
        <v>0.39194577111999995</v>
      </c>
      <c r="U1749" s="152">
        <v>0.92122754014999997</v>
      </c>
      <c r="V1749" s="152">
        <v>0.92452207842000012</v>
      </c>
      <c r="W1749" s="152">
        <v>0.91850348858999997</v>
      </c>
      <c r="X1749" s="152">
        <v>0.93924636818999996</v>
      </c>
      <c r="Y1749" s="152">
        <v>0.9344838996</v>
      </c>
      <c r="Z1749" s="152">
        <v>7.7792718063000009E-4</v>
      </c>
      <c r="AA1749" s="152">
        <v>2.4750334651999998E-3</v>
      </c>
      <c r="AB1749" s="175">
        <v>-22.136571450999998</v>
      </c>
      <c r="AC1749" s="174">
        <v>-8.9607855604999997</v>
      </c>
      <c r="AD1749" s="152">
        <v>0</v>
      </c>
      <c r="AE1749" s="152">
        <v>-1.6841127738E-3</v>
      </c>
      <c r="AF1749" s="178">
        <v>25.811513000000001</v>
      </c>
      <c r="AG1749" s="177">
        <v>10144.41042</v>
      </c>
      <c r="AH1749" s="177">
        <v>-1794.3544099999999</v>
      </c>
      <c r="AI1749" s="127">
        <v>0</v>
      </c>
      <c r="AJ1749" s="127">
        <v>0.31929927222999999</v>
      </c>
      <c r="AK1749" s="127">
        <v>0</v>
      </c>
    </row>
    <row r="1750" spans="1:37" ht="14.65" customHeight="1" x14ac:dyDescent="0.25">
      <c r="A1750" s="39"/>
      <c r="B1750" s="128">
        <v>832445000138</v>
      </c>
      <c r="C1750" s="124" t="s">
        <v>9600</v>
      </c>
      <c r="D1750" s="121"/>
      <c r="E1750" s="125" t="s">
        <v>2778</v>
      </c>
      <c r="F1750" s="125" t="s">
        <v>160</v>
      </c>
      <c r="G1750" s="125" t="s">
        <v>3328</v>
      </c>
      <c r="H1750" s="126">
        <v>500</v>
      </c>
      <c r="I1750" s="126">
        <v>0</v>
      </c>
      <c r="J1750" s="126">
        <v>250</v>
      </c>
      <c r="K1750" s="125" t="s">
        <v>211</v>
      </c>
      <c r="L1750" s="125" t="s">
        <v>211</v>
      </c>
      <c r="M1750" s="152">
        <v>7.1999999999999998E-3</v>
      </c>
      <c r="N1750" s="127" t="s">
        <v>44</v>
      </c>
      <c r="O1750" s="154">
        <v>34974</v>
      </c>
      <c r="P1750" s="152">
        <v>1.0191857889000001E-2</v>
      </c>
      <c r="Q1750" s="152">
        <v>3.9793942446E-2</v>
      </c>
      <c r="R1750" s="152">
        <v>0.1120767713</v>
      </c>
      <c r="S1750" s="152">
        <v>0.25270031301000001</v>
      </c>
      <c r="T1750" s="152">
        <v>0.40201319853</v>
      </c>
      <c r="U1750" s="152">
        <v>0.96524939361999995</v>
      </c>
      <c r="V1750" s="152">
        <v>0.9754880212</v>
      </c>
      <c r="W1750" s="152">
        <v>0.97777618039000003</v>
      </c>
      <c r="X1750" s="152">
        <v>1.0031664458</v>
      </c>
      <c r="Y1750" s="152">
        <v>0.95848683449000005</v>
      </c>
      <c r="Z1750" s="152">
        <v>1.5489960011E-3</v>
      </c>
      <c r="AA1750" s="152">
        <v>5.1932650223000002E-3</v>
      </c>
      <c r="AB1750" s="175">
        <v>-1.5982431468</v>
      </c>
      <c r="AC1750" s="174">
        <v>-8.9899395711000007</v>
      </c>
      <c r="AD1750" s="152">
        <v>0</v>
      </c>
      <c r="AE1750" s="152">
        <v>-8.4888451112999988E-3</v>
      </c>
      <c r="AF1750" s="178">
        <v>2405.2246260000002</v>
      </c>
      <c r="AG1750" s="177">
        <v>177332.46139000001</v>
      </c>
      <c r="AH1750" s="177">
        <v>-30879.440630000001</v>
      </c>
      <c r="AI1750" s="127">
        <v>0.14222538493</v>
      </c>
      <c r="AJ1750" s="127">
        <v>0.17669077645</v>
      </c>
      <c r="AK1750" s="127">
        <v>0</v>
      </c>
    </row>
    <row r="1751" spans="1:37" ht="14.65" customHeight="1" x14ac:dyDescent="0.25">
      <c r="A1751" s="39"/>
      <c r="B1751" s="128">
        <v>49780014000164</v>
      </c>
      <c r="C1751" s="124" t="s">
        <v>9601</v>
      </c>
      <c r="D1751" s="121"/>
      <c r="E1751" s="125" t="s">
        <v>2778</v>
      </c>
      <c r="F1751" s="125" t="s">
        <v>160</v>
      </c>
      <c r="G1751" s="125" t="s">
        <v>3328</v>
      </c>
      <c r="H1751" s="126">
        <v>1</v>
      </c>
      <c r="I1751" s="126">
        <v>1</v>
      </c>
      <c r="J1751" s="126">
        <v>1</v>
      </c>
      <c r="K1751" s="125" t="s">
        <v>211</v>
      </c>
      <c r="L1751" s="125" t="s">
        <v>211</v>
      </c>
      <c r="M1751" s="152">
        <v>2.2000000000000001E-3</v>
      </c>
      <c r="N1751" s="127" t="s">
        <v>44</v>
      </c>
      <c r="O1751" s="154">
        <v>45006</v>
      </c>
      <c r="P1751" s="152">
        <v>1.0422727235E-2</v>
      </c>
      <c r="Q1751" s="152">
        <v>4.0615821174000005E-2</v>
      </c>
      <c r="R1751" s="152">
        <v>0.11472088231000001</v>
      </c>
      <c r="S1751" s="152">
        <v>0.25815662617000001</v>
      </c>
      <c r="T1751" s="152" t="s">
        <v>44</v>
      </c>
      <c r="U1751" s="152">
        <v>0.9871145430599999</v>
      </c>
      <c r="V1751" s="152">
        <v>0.99563512913999996</v>
      </c>
      <c r="W1751" s="152">
        <v>1.0008438395999999</v>
      </c>
      <c r="X1751" s="152">
        <v>1.0248268475</v>
      </c>
      <c r="Y1751" s="152" t="s">
        <v>44</v>
      </c>
      <c r="Z1751" s="152">
        <v>7.7158750363999994E-4</v>
      </c>
      <c r="AA1751" s="152">
        <v>9.3569849885000004E-4</v>
      </c>
      <c r="AB1751" s="175">
        <v>0.24791243548</v>
      </c>
      <c r="AC1751" s="174">
        <v>4.2770128417000004</v>
      </c>
      <c r="AD1751" s="152">
        <v>0</v>
      </c>
      <c r="AE1751" s="152">
        <v>0</v>
      </c>
      <c r="AF1751" s="178">
        <v>1.2747189999999999</v>
      </c>
      <c r="AG1751" s="177">
        <v>3251431.9981999998</v>
      </c>
      <c r="AH1751" s="177">
        <v>69738.372743999993</v>
      </c>
      <c r="AI1751" s="127">
        <v>0</v>
      </c>
      <c r="AJ1751" s="127">
        <v>0.31916560318999998</v>
      </c>
      <c r="AK1751" s="127">
        <v>0</v>
      </c>
    </row>
    <row r="1752" spans="1:37" ht="14.65" customHeight="1" x14ac:dyDescent="0.25">
      <c r="A1752" s="39"/>
      <c r="B1752" s="128">
        <v>2887948000136</v>
      </c>
      <c r="C1752" s="124" t="s">
        <v>9602</v>
      </c>
      <c r="D1752" s="121"/>
      <c r="E1752" s="125" t="s">
        <v>2778</v>
      </c>
      <c r="F1752" s="125" t="s">
        <v>160</v>
      </c>
      <c r="G1752" s="125" t="s">
        <v>3328</v>
      </c>
      <c r="H1752" s="126">
        <v>50</v>
      </c>
      <c r="I1752" s="126">
        <v>0</v>
      </c>
      <c r="J1752" s="126">
        <v>50</v>
      </c>
      <c r="K1752" s="125" t="s">
        <v>211</v>
      </c>
      <c r="L1752" s="125" t="s">
        <v>211</v>
      </c>
      <c r="M1752" s="152">
        <v>9.4999999999999998E-3</v>
      </c>
      <c r="N1752" s="127" t="s">
        <v>44</v>
      </c>
      <c r="O1752" s="154">
        <v>36342</v>
      </c>
      <c r="P1752" s="152">
        <v>1.0005826409000001E-2</v>
      </c>
      <c r="Q1752" s="152">
        <v>3.9025843076000002E-2</v>
      </c>
      <c r="R1752" s="152">
        <v>0.10949633552</v>
      </c>
      <c r="S1752" s="152">
        <v>0.24684100842000001</v>
      </c>
      <c r="T1752" s="152">
        <v>0.39204443546000001</v>
      </c>
      <c r="U1752" s="152">
        <v>0.94763074393000002</v>
      </c>
      <c r="V1752" s="152">
        <v>0.95665923249000007</v>
      </c>
      <c r="W1752" s="152">
        <v>0.95526403436999996</v>
      </c>
      <c r="X1752" s="152">
        <v>0.97990625403999998</v>
      </c>
      <c r="Y1752" s="152">
        <v>0.93471913683999996</v>
      </c>
      <c r="Z1752" s="152">
        <v>1.5527256446000001E-3</v>
      </c>
      <c r="AA1752" s="152">
        <v>3.8953572551999999E-3</v>
      </c>
      <c r="AB1752" s="175">
        <v>-3.2098544012999999</v>
      </c>
      <c r="AC1752" s="174">
        <v>-2.9291337165</v>
      </c>
      <c r="AD1752" s="152">
        <v>0</v>
      </c>
      <c r="AE1752" s="152">
        <v>-8.2207717107000006E-3</v>
      </c>
      <c r="AF1752" s="178">
        <v>160.02076700000001</v>
      </c>
      <c r="AG1752" s="177">
        <v>1849933.0401999999</v>
      </c>
      <c r="AH1752" s="177">
        <v>314864.20322000002</v>
      </c>
      <c r="AI1752" s="127">
        <v>0.14217261644000001</v>
      </c>
      <c r="AJ1752" s="127">
        <v>0.17662522058999999</v>
      </c>
      <c r="AK1752" s="127">
        <v>0</v>
      </c>
    </row>
    <row r="1753" spans="1:37" ht="14.65" customHeight="1" x14ac:dyDescent="0.25">
      <c r="A1753" s="39"/>
      <c r="B1753" s="128">
        <v>832414000187</v>
      </c>
      <c r="C1753" s="124" t="s">
        <v>9603</v>
      </c>
      <c r="D1753" s="121"/>
      <c r="E1753" s="125" t="s">
        <v>2778</v>
      </c>
      <c r="F1753" s="125" t="s">
        <v>160</v>
      </c>
      <c r="G1753" s="125" t="s">
        <v>3328</v>
      </c>
      <c r="H1753" s="126">
        <v>1000</v>
      </c>
      <c r="I1753" s="126">
        <v>0</v>
      </c>
      <c r="J1753" s="126">
        <v>250</v>
      </c>
      <c r="K1753" s="125" t="s">
        <v>211</v>
      </c>
      <c r="L1753" s="125" t="s">
        <v>211</v>
      </c>
      <c r="M1753" s="152">
        <v>1.3999999999999999E-2</v>
      </c>
      <c r="N1753" s="127" t="s">
        <v>44</v>
      </c>
      <c r="O1753" s="154">
        <v>34974</v>
      </c>
      <c r="P1753" s="152">
        <v>9.6120372799999992E-3</v>
      </c>
      <c r="Q1753" s="152">
        <v>3.7392109377999999E-2</v>
      </c>
      <c r="R1753" s="152">
        <v>0.10409349624000001</v>
      </c>
      <c r="S1753" s="152">
        <v>0.23459384974</v>
      </c>
      <c r="T1753" s="152">
        <v>0.37195325472999996</v>
      </c>
      <c r="U1753" s="152">
        <v>0.91033580498000011</v>
      </c>
      <c r="V1753" s="152">
        <v>0.91661073379000002</v>
      </c>
      <c r="W1753" s="152">
        <v>0.90812877617999999</v>
      </c>
      <c r="X1753" s="152">
        <v>0.93128764134999997</v>
      </c>
      <c r="Y1753" s="152">
        <v>0.88681739557000006</v>
      </c>
      <c r="Z1753" s="152">
        <v>1.5480225732000001E-3</v>
      </c>
      <c r="AA1753" s="152">
        <v>5.1123108561999999E-3</v>
      </c>
      <c r="AB1753" s="175">
        <v>-6.6177732089000001</v>
      </c>
      <c r="AC1753" s="174">
        <v>-6.5245317197999997</v>
      </c>
      <c r="AD1753" s="152">
        <v>0</v>
      </c>
      <c r="AE1753" s="152">
        <v>-8.2995644683999999E-3</v>
      </c>
      <c r="AF1753" s="178">
        <v>2976.6687360000001</v>
      </c>
      <c r="AG1753" s="177">
        <v>59315.579980000002</v>
      </c>
      <c r="AH1753" s="177">
        <v>-23594.605909999998</v>
      </c>
      <c r="AI1753" s="127">
        <v>0.14203091289</v>
      </c>
      <c r="AJ1753" s="127">
        <v>0.17644917810999999</v>
      </c>
      <c r="AK1753" s="127">
        <v>0</v>
      </c>
    </row>
    <row r="1754" spans="1:37" ht="14.65" customHeight="1" x14ac:dyDescent="0.25">
      <c r="A1754" s="39"/>
      <c r="B1754" s="128">
        <v>5575465000194</v>
      </c>
      <c r="C1754" s="124" t="s">
        <v>9604</v>
      </c>
      <c r="D1754" s="121"/>
      <c r="E1754" s="125" t="s">
        <v>2778</v>
      </c>
      <c r="F1754" s="125" t="s">
        <v>160</v>
      </c>
      <c r="G1754" s="125" t="s">
        <v>3328</v>
      </c>
      <c r="H1754" s="126">
        <v>150000</v>
      </c>
      <c r="I1754" s="126">
        <v>1</v>
      </c>
      <c r="J1754" s="126">
        <v>50</v>
      </c>
      <c r="K1754" s="125" t="s">
        <v>211</v>
      </c>
      <c r="L1754" s="125" t="s">
        <v>211</v>
      </c>
      <c r="M1754" s="152">
        <v>7.1999999999999998E-3</v>
      </c>
      <c r="N1754" s="127" t="s">
        <v>44</v>
      </c>
      <c r="O1754" s="154">
        <v>37865</v>
      </c>
      <c r="P1754" s="152">
        <v>1.0180574171E-2</v>
      </c>
      <c r="Q1754" s="152">
        <v>3.9782012349000001E-2</v>
      </c>
      <c r="R1754" s="152">
        <v>0.11209305938</v>
      </c>
      <c r="S1754" s="152">
        <v>0.25274774057999999</v>
      </c>
      <c r="T1754" s="152">
        <v>0.40204689311000003</v>
      </c>
      <c r="U1754" s="152">
        <v>0.9641807363799999</v>
      </c>
      <c r="V1754" s="152">
        <v>0.97519557301000004</v>
      </c>
      <c r="W1754" s="152">
        <v>0.97791828030000005</v>
      </c>
      <c r="X1754" s="152">
        <v>1.0033547232</v>
      </c>
      <c r="Y1754" s="152">
        <v>0.95856716969999989</v>
      </c>
      <c r="Z1754" s="152">
        <v>1.5497869267E-3</v>
      </c>
      <c r="AA1754" s="152">
        <v>2.9617293796000001E-3</v>
      </c>
      <c r="AB1754" s="175">
        <v>-1.5861439969</v>
      </c>
      <c r="AC1754" s="174">
        <v>-2.5676565536</v>
      </c>
      <c r="AD1754" s="152">
        <v>0</v>
      </c>
      <c r="AE1754" s="152">
        <v>-7.7692433910000001E-3</v>
      </c>
      <c r="AF1754" s="178">
        <v>84.997932000000006</v>
      </c>
      <c r="AG1754" s="177">
        <v>1314182.2999</v>
      </c>
      <c r="AH1754" s="177">
        <v>-277152.16677000001</v>
      </c>
      <c r="AI1754" s="127">
        <v>0.14216147313999999</v>
      </c>
      <c r="AJ1754" s="127">
        <v>0.17661137695000001</v>
      </c>
      <c r="AK1754" s="127">
        <v>0</v>
      </c>
    </row>
    <row r="1755" spans="1:37" ht="14.65" customHeight="1" x14ac:dyDescent="0.25">
      <c r="A1755" s="39"/>
      <c r="B1755" s="128">
        <v>3182559000178</v>
      </c>
      <c r="C1755" s="124" t="s">
        <v>9605</v>
      </c>
      <c r="D1755" s="121"/>
      <c r="E1755" s="125" t="s">
        <v>2778</v>
      </c>
      <c r="F1755" s="125" t="s">
        <v>160</v>
      </c>
      <c r="G1755" s="125" t="s">
        <v>3328</v>
      </c>
      <c r="H1755" s="126">
        <v>5000</v>
      </c>
      <c r="I1755" s="126">
        <v>0</v>
      </c>
      <c r="J1755" s="126">
        <v>50</v>
      </c>
      <c r="K1755" s="125" t="s">
        <v>211</v>
      </c>
      <c r="L1755" s="125" t="s">
        <v>211</v>
      </c>
      <c r="M1755" s="152">
        <v>1.7000000000000001E-2</v>
      </c>
      <c r="N1755" s="127" t="s">
        <v>44</v>
      </c>
      <c r="O1755" s="154">
        <v>36374</v>
      </c>
      <c r="P1755" s="152">
        <v>9.2174640212999998E-3</v>
      </c>
      <c r="Q1755" s="152">
        <v>3.5596334300999996E-2</v>
      </c>
      <c r="R1755" s="152">
        <v>9.8076317637999996E-2</v>
      </c>
      <c r="S1755" s="152">
        <v>0.22086989071000002</v>
      </c>
      <c r="T1755" s="152">
        <v>0.36611585049000001</v>
      </c>
      <c r="U1755" s="152">
        <v>0.87296660274000004</v>
      </c>
      <c r="V1755" s="152">
        <v>0.87259003695000004</v>
      </c>
      <c r="W1755" s="152">
        <v>0.85563392067999999</v>
      </c>
      <c r="X1755" s="152">
        <v>0.8768064456800001</v>
      </c>
      <c r="Y1755" s="152">
        <v>0.87289975522000007</v>
      </c>
      <c r="Z1755" s="152">
        <v>7.7556390222999997E-4</v>
      </c>
      <c r="AA1755" s="152">
        <v>3.725060247E-3</v>
      </c>
      <c r="AB1755" s="175">
        <v>-42.234316460999999</v>
      </c>
      <c r="AC1755" s="174">
        <v>-8.6896335784000005</v>
      </c>
      <c r="AD1755" s="152">
        <v>0</v>
      </c>
      <c r="AE1755" s="152">
        <v>-1.0282599363E-2</v>
      </c>
      <c r="AF1755" s="178">
        <v>110.09781599999999</v>
      </c>
      <c r="AG1755" s="177">
        <v>316438.71033999999</v>
      </c>
      <c r="AH1755" s="177">
        <v>-47218.156069999997</v>
      </c>
      <c r="AI1755" s="127">
        <v>0</v>
      </c>
      <c r="AJ1755" s="127">
        <v>0.31956291372000001</v>
      </c>
      <c r="AK1755" s="127">
        <v>0</v>
      </c>
    </row>
    <row r="1756" spans="1:37" ht="14.65" customHeight="1" x14ac:dyDescent="0.25">
      <c r="A1756" s="39"/>
      <c r="B1756" s="128">
        <v>5073650000180</v>
      </c>
      <c r="C1756" s="124" t="s">
        <v>9606</v>
      </c>
      <c r="D1756" s="121" t="s">
        <v>3266</v>
      </c>
      <c r="E1756" s="125" t="s">
        <v>2778</v>
      </c>
      <c r="F1756" s="125" t="s">
        <v>160</v>
      </c>
      <c r="G1756" s="125" t="s">
        <v>3328</v>
      </c>
      <c r="H1756" s="126">
        <v>500000</v>
      </c>
      <c r="I1756" s="126">
        <v>100</v>
      </c>
      <c r="J1756" s="126">
        <v>50</v>
      </c>
      <c r="K1756" s="125" t="s">
        <v>211</v>
      </c>
      <c r="L1756" s="125" t="s">
        <v>211</v>
      </c>
      <c r="M1756" s="152">
        <v>4.6999999999999993E-3</v>
      </c>
      <c r="N1756" s="127" t="s">
        <v>44</v>
      </c>
      <c r="O1756" s="154">
        <v>37727</v>
      </c>
      <c r="P1756" s="152">
        <v>1.0221592243E-2</v>
      </c>
      <c r="Q1756" s="152">
        <v>3.9775766569000004E-2</v>
      </c>
      <c r="R1756" s="152">
        <v>0.11195434902000001</v>
      </c>
      <c r="S1756" s="152">
        <v>0.25201853007000002</v>
      </c>
      <c r="T1756" s="152">
        <v>0.41882055651</v>
      </c>
      <c r="U1756" s="152">
        <v>0.96806547166000001</v>
      </c>
      <c r="V1756" s="152">
        <v>0.97504246719999998</v>
      </c>
      <c r="W1756" s="152">
        <v>0.97670814829999997</v>
      </c>
      <c r="X1756" s="152">
        <v>1.0004599127</v>
      </c>
      <c r="Y1756" s="152">
        <v>0.99855922866000002</v>
      </c>
      <c r="Z1756" s="152">
        <v>7.7082500762000006E-4</v>
      </c>
      <c r="AA1756" s="152">
        <v>2.6460873320000001E-3</v>
      </c>
      <c r="AB1756" s="175">
        <v>-6.8422918355000002</v>
      </c>
      <c r="AC1756" s="174">
        <v>-3.3087076581999999</v>
      </c>
      <c r="AD1756" s="152">
        <v>0</v>
      </c>
      <c r="AE1756" s="152">
        <v>-1.4346282038E-3</v>
      </c>
      <c r="AF1756" s="178">
        <v>9.6898959999999992</v>
      </c>
      <c r="AG1756" s="177">
        <v>1446867.1958000001</v>
      </c>
      <c r="AH1756" s="177">
        <v>-1088551.1669000001</v>
      </c>
      <c r="AI1756" s="127">
        <v>0</v>
      </c>
      <c r="AJ1756" s="127">
        <v>0.31921998112</v>
      </c>
      <c r="AK1756" s="127">
        <v>0</v>
      </c>
    </row>
    <row r="1757" spans="1:37" ht="14.65" customHeight="1" x14ac:dyDescent="0.25">
      <c r="A1757" s="39"/>
      <c r="B1757" s="128">
        <v>18185829000171</v>
      </c>
      <c r="C1757" s="124" t="s">
        <v>9607</v>
      </c>
      <c r="D1757" s="121"/>
      <c r="E1757" s="125" t="s">
        <v>2778</v>
      </c>
      <c r="F1757" s="125" t="s">
        <v>160</v>
      </c>
      <c r="G1757" s="125" t="s">
        <v>6163</v>
      </c>
      <c r="H1757" s="126">
        <v>1</v>
      </c>
      <c r="I1757" s="126">
        <v>1</v>
      </c>
      <c r="J1757" s="126">
        <v>1</v>
      </c>
      <c r="K1757" s="125" t="s">
        <v>211</v>
      </c>
      <c r="L1757" s="125" t="s">
        <v>211</v>
      </c>
      <c r="M1757" s="152">
        <v>1.15E-2</v>
      </c>
      <c r="N1757" s="127" t="s">
        <v>44</v>
      </c>
      <c r="O1757" s="154">
        <v>42334</v>
      </c>
      <c r="P1757" s="152">
        <v>9.5077303686000002E-3</v>
      </c>
      <c r="Q1757" s="152">
        <v>3.6873295819999999E-2</v>
      </c>
      <c r="R1757" s="152">
        <v>0.10153307526000001</v>
      </c>
      <c r="S1757" s="152">
        <v>0.22300929496999999</v>
      </c>
      <c r="T1757" s="152">
        <v>0.37048515035999996</v>
      </c>
      <c r="U1757" s="152">
        <v>0.90045711710000009</v>
      </c>
      <c r="V1757" s="152">
        <v>0.90389280787999993</v>
      </c>
      <c r="W1757" s="152">
        <v>0.88579124259999997</v>
      </c>
      <c r="X1757" s="152">
        <v>0.88529942511000004</v>
      </c>
      <c r="Y1757" s="152">
        <v>0.88331711569000004</v>
      </c>
      <c r="Z1757" s="152">
        <v>7.8773784450999996E-4</v>
      </c>
      <c r="AA1757" s="152">
        <v>2.3809485521000002E-3</v>
      </c>
      <c r="AB1757" s="175">
        <v>-34.502189637999997</v>
      </c>
      <c r="AC1757" s="174">
        <v>-23.493720765999999</v>
      </c>
      <c r="AD1757" s="152">
        <v>0</v>
      </c>
      <c r="AE1757" s="152">
        <v>-2.2478834405000002E-3</v>
      </c>
      <c r="AF1757" s="178">
        <v>19.560987999999998</v>
      </c>
      <c r="AG1757" s="177">
        <v>171787.91250999999</v>
      </c>
      <c r="AH1757" s="177">
        <v>-60658.106269999997</v>
      </c>
      <c r="AI1757" s="127">
        <v>0</v>
      </c>
      <c r="AJ1757" s="127">
        <v>0</v>
      </c>
      <c r="AK1757" s="127">
        <v>0</v>
      </c>
    </row>
    <row r="1758" spans="1:37" ht="14.65" customHeight="1" x14ac:dyDescent="0.25">
      <c r="A1758" s="39"/>
      <c r="B1758" s="128">
        <v>97519794000136</v>
      </c>
      <c r="C1758" s="124" t="s">
        <v>9608</v>
      </c>
      <c r="D1758" s="121"/>
      <c r="E1758" s="125" t="s">
        <v>2778</v>
      </c>
      <c r="F1758" s="125" t="s">
        <v>160</v>
      </c>
      <c r="G1758" s="125" t="s">
        <v>3328</v>
      </c>
      <c r="H1758" s="126">
        <v>150000</v>
      </c>
      <c r="I1758" s="126">
        <v>1</v>
      </c>
      <c r="J1758" s="126">
        <v>50</v>
      </c>
      <c r="K1758" s="125" t="s">
        <v>211</v>
      </c>
      <c r="L1758" s="125" t="s">
        <v>211</v>
      </c>
      <c r="M1758" s="152">
        <v>4.6999999999999993E-3</v>
      </c>
      <c r="N1758" s="127" t="s">
        <v>44</v>
      </c>
      <c r="O1758" s="154">
        <v>40786</v>
      </c>
      <c r="P1758" s="152">
        <v>1.0385221516E-2</v>
      </c>
      <c r="Q1758" s="152">
        <v>4.0598546601999998E-2</v>
      </c>
      <c r="R1758" s="152">
        <v>0.11474641636999999</v>
      </c>
      <c r="S1758" s="152">
        <v>0.25871396677000003</v>
      </c>
      <c r="T1758" s="152">
        <v>0.4120865065</v>
      </c>
      <c r="U1758" s="152">
        <v>0.98356245542999998</v>
      </c>
      <c r="V1758" s="152">
        <v>0.99521166928000004</v>
      </c>
      <c r="W1758" s="152">
        <v>1.0010666028999999</v>
      </c>
      <c r="X1758" s="152">
        <v>1.0270393710999999</v>
      </c>
      <c r="Y1758" s="152">
        <v>0.98250378991999998</v>
      </c>
      <c r="Z1758" s="152">
        <v>1.5486621255999999E-3</v>
      </c>
      <c r="AA1758" s="152">
        <v>2.9988373403000003E-3</v>
      </c>
      <c r="AB1758" s="175">
        <v>7.7394634901000001E-2</v>
      </c>
      <c r="AC1758" s="174">
        <v>-1.2315318513</v>
      </c>
      <c r="AD1758" s="152">
        <v>0</v>
      </c>
      <c r="AE1758" s="152">
        <v>-7.7024737336000007E-3</v>
      </c>
      <c r="AF1758" s="178">
        <v>32.804761999999997</v>
      </c>
      <c r="AG1758" s="177">
        <v>102828.71855000001</v>
      </c>
      <c r="AH1758" s="177">
        <v>-9000.6063200000008</v>
      </c>
      <c r="AI1758" s="127">
        <v>0.14218327306</v>
      </c>
      <c r="AJ1758" s="127">
        <v>0.17663845962999999</v>
      </c>
      <c r="AK1758" s="127">
        <v>0</v>
      </c>
    </row>
    <row r="1759" spans="1:37" ht="14.65" customHeight="1" x14ac:dyDescent="0.25">
      <c r="A1759" s="39"/>
      <c r="B1759" s="128">
        <v>54410620000128</v>
      </c>
      <c r="C1759" s="124" t="s">
        <v>9609</v>
      </c>
      <c r="D1759" s="121"/>
      <c r="E1759" s="125" t="s">
        <v>2778</v>
      </c>
      <c r="F1759" s="125" t="s">
        <v>160</v>
      </c>
      <c r="G1759" s="125" t="s">
        <v>5584</v>
      </c>
      <c r="H1759" s="126">
        <v>1</v>
      </c>
      <c r="I1759" s="126">
        <v>1</v>
      </c>
      <c r="J1759" s="126">
        <v>1</v>
      </c>
      <c r="K1759" s="125" t="s">
        <v>211</v>
      </c>
      <c r="L1759" s="125" t="s">
        <v>211</v>
      </c>
      <c r="M1759" s="152">
        <v>1.4000000000000002E-3</v>
      </c>
      <c r="N1759" s="127" t="s">
        <v>44</v>
      </c>
      <c r="O1759" s="154">
        <v>45398</v>
      </c>
      <c r="P1759" s="152">
        <v>1.0292995423000001E-2</v>
      </c>
      <c r="Q1759" s="152">
        <v>4.1015893669999998E-2</v>
      </c>
      <c r="R1759" s="152">
        <v>0.11542008421</v>
      </c>
      <c r="S1759" s="152" t="s">
        <v>44</v>
      </c>
      <c r="T1759" s="152" t="s">
        <v>44</v>
      </c>
      <c r="U1759" s="152">
        <v>0.97482791637999999</v>
      </c>
      <c r="V1759" s="152">
        <v>1.0054422983</v>
      </c>
      <c r="W1759" s="152">
        <v>1.0069437919000002</v>
      </c>
      <c r="X1759" s="152" t="s">
        <v>44</v>
      </c>
      <c r="Y1759" s="152" t="s">
        <v>44</v>
      </c>
      <c r="Z1759" s="152">
        <v>1.0610953153E-3</v>
      </c>
      <c r="AA1759" s="152">
        <v>1.0435137794000001E-3</v>
      </c>
      <c r="AB1759" s="175">
        <v>0.83067314120000002</v>
      </c>
      <c r="AC1759" s="174">
        <v>0.93608760021000004</v>
      </c>
      <c r="AD1759" s="152">
        <v>0</v>
      </c>
      <c r="AE1759" s="152">
        <v>0</v>
      </c>
      <c r="AF1759" s="178">
        <v>1.1200289999999999</v>
      </c>
      <c r="AG1759" s="177">
        <v>767201.63875000004</v>
      </c>
      <c r="AH1759" s="177">
        <v>125829.20815999999</v>
      </c>
      <c r="AI1759" s="127">
        <v>0</v>
      </c>
      <c r="AJ1759" s="127">
        <v>0</v>
      </c>
      <c r="AK1759" s="127">
        <v>0</v>
      </c>
    </row>
    <row r="1760" spans="1:37" ht="14.65" customHeight="1" x14ac:dyDescent="0.25">
      <c r="A1760" s="39"/>
      <c r="B1760" s="128">
        <v>7660179000152</v>
      </c>
      <c r="C1760" s="124" t="s">
        <v>9610</v>
      </c>
      <c r="D1760" s="121" t="s">
        <v>3267</v>
      </c>
      <c r="E1760" s="125" t="s">
        <v>2778</v>
      </c>
      <c r="F1760" s="125" t="s">
        <v>160</v>
      </c>
      <c r="G1760" s="125" t="s">
        <v>7894</v>
      </c>
      <c r="H1760" s="126">
        <v>1</v>
      </c>
      <c r="I1760" s="126">
        <v>1</v>
      </c>
      <c r="J1760" s="126">
        <v>1</v>
      </c>
      <c r="K1760" s="125" t="s">
        <v>211</v>
      </c>
      <c r="L1760" s="125" t="s">
        <v>211</v>
      </c>
      <c r="M1760" s="152">
        <v>1.5E-3</v>
      </c>
      <c r="N1760" s="127" t="s">
        <v>44</v>
      </c>
      <c r="O1760" s="154">
        <v>39051</v>
      </c>
      <c r="P1760" s="152">
        <v>1.1722910339999998E-2</v>
      </c>
      <c r="Q1760" s="152">
        <v>4.1048082078999994E-2</v>
      </c>
      <c r="R1760" s="152">
        <v>0.11372354379000001</v>
      </c>
      <c r="S1760" s="152">
        <v>0.24911000242</v>
      </c>
      <c r="T1760" s="152">
        <v>0.41445616888000003</v>
      </c>
      <c r="U1760" s="152">
        <v>1.1102521462999999</v>
      </c>
      <c r="V1760" s="152">
        <v>1.0062313483000001</v>
      </c>
      <c r="W1760" s="152">
        <v>0.99214289435000003</v>
      </c>
      <c r="X1760" s="152">
        <v>0.98891367719000001</v>
      </c>
      <c r="Y1760" s="152">
        <v>0.98815358002999998</v>
      </c>
      <c r="Z1760" s="152">
        <v>1.6816700888999999E-3</v>
      </c>
      <c r="AA1760" s="152">
        <v>2.3028948430999997E-3</v>
      </c>
      <c r="AB1760" s="175">
        <v>-0.54445117072000004</v>
      </c>
      <c r="AC1760" s="174">
        <v>-1.1480961885000001</v>
      </c>
      <c r="AD1760" s="152">
        <v>0</v>
      </c>
      <c r="AE1760" s="152">
        <v>-2.1068588740999999E-3</v>
      </c>
      <c r="AF1760" s="178">
        <v>54.596431000000003</v>
      </c>
      <c r="AG1760" s="177">
        <v>785857.31524999999</v>
      </c>
      <c r="AH1760" s="177">
        <v>-78789.629119999998</v>
      </c>
      <c r="AI1760" s="127">
        <v>0</v>
      </c>
      <c r="AJ1760" s="127">
        <v>0</v>
      </c>
      <c r="AK1760" s="127">
        <v>0</v>
      </c>
    </row>
    <row r="1761" spans="1:37" ht="14.65" customHeight="1" x14ac:dyDescent="0.25">
      <c r="A1761" s="39"/>
      <c r="B1761" s="128">
        <v>55390412000177</v>
      </c>
      <c r="C1761" s="124" t="s">
        <v>9611</v>
      </c>
      <c r="D1761" s="121"/>
      <c r="E1761" s="125" t="s">
        <v>2778</v>
      </c>
      <c r="F1761" s="125" t="s">
        <v>112</v>
      </c>
      <c r="G1761" s="125" t="s">
        <v>7739</v>
      </c>
      <c r="H1761" s="126">
        <v>1</v>
      </c>
      <c r="I1761" s="126">
        <v>1</v>
      </c>
      <c r="J1761" s="126">
        <v>1</v>
      </c>
      <c r="K1761" s="125" t="s">
        <v>212</v>
      </c>
      <c r="L1761" s="125" t="s">
        <v>219</v>
      </c>
      <c r="M1761" s="152">
        <v>1.7000000000000001E-3</v>
      </c>
      <c r="N1761" s="127" t="s">
        <v>44</v>
      </c>
      <c r="O1761" s="154">
        <v>45471</v>
      </c>
      <c r="P1761" s="152">
        <v>0.15254717331000001</v>
      </c>
      <c r="Q1761" s="152">
        <v>0.32689995627999996</v>
      </c>
      <c r="R1761" s="152" t="s">
        <v>44</v>
      </c>
      <c r="S1761" s="152" t="s">
        <v>44</v>
      </c>
      <c r="T1761" s="152" t="s">
        <v>44</v>
      </c>
      <c r="U1761" s="152">
        <v>14.447421475000001</v>
      </c>
      <c r="V1761" s="152">
        <v>8.0134556136999997</v>
      </c>
      <c r="W1761" s="152" t="s">
        <v>44</v>
      </c>
      <c r="X1761" s="152" t="s">
        <v>44</v>
      </c>
      <c r="Y1761" s="152" t="s">
        <v>44</v>
      </c>
      <c r="Z1761" s="152" t="s">
        <v>44</v>
      </c>
      <c r="AA1761" s="152">
        <v>0.23097623941999998</v>
      </c>
      <c r="AB1761" s="175" t="s">
        <v>44</v>
      </c>
      <c r="AC1761" s="174">
        <v>1.9262609418000001</v>
      </c>
      <c r="AD1761" s="152">
        <v>-0.13075571234</v>
      </c>
      <c r="AE1761" s="152">
        <v>-0.13075571234</v>
      </c>
      <c r="AF1761" s="178">
        <v>1.4568300000000001</v>
      </c>
      <c r="AG1761" s="177">
        <v>27580.019270000001</v>
      </c>
      <c r="AH1761" s="177">
        <v>3591.4472799999999</v>
      </c>
      <c r="AI1761" s="127">
        <v>0</v>
      </c>
      <c r="AJ1761" s="127">
        <v>0</v>
      </c>
      <c r="AK1761" s="127">
        <v>0</v>
      </c>
    </row>
    <row r="1762" spans="1:37" ht="14.65" customHeight="1" x14ac:dyDescent="0.25">
      <c r="A1762" s="39"/>
      <c r="B1762" s="128">
        <v>19670848000156</v>
      </c>
      <c r="C1762" s="124" t="s">
        <v>9612</v>
      </c>
      <c r="D1762" s="121"/>
      <c r="E1762" s="125" t="s">
        <v>2778</v>
      </c>
      <c r="F1762" s="125" t="s">
        <v>160</v>
      </c>
      <c r="G1762" s="125" t="s">
        <v>3324</v>
      </c>
      <c r="H1762" s="126">
        <v>10000</v>
      </c>
      <c r="I1762" s="126">
        <v>1</v>
      </c>
      <c r="J1762" s="126">
        <v>0</v>
      </c>
      <c r="K1762" s="125" t="s">
        <v>211</v>
      </c>
      <c r="L1762" s="125" t="s">
        <v>212</v>
      </c>
      <c r="M1762" s="152">
        <v>2.2000000000000001E-3</v>
      </c>
      <c r="N1762" s="127" t="s">
        <v>44</v>
      </c>
      <c r="O1762" s="154">
        <v>43124</v>
      </c>
      <c r="P1762" s="152">
        <v>1.1095396489999999E-2</v>
      </c>
      <c r="Q1762" s="152">
        <v>4.5600448099999996E-2</v>
      </c>
      <c r="R1762" s="152">
        <v>0.11825422273</v>
      </c>
      <c r="S1762" s="152">
        <v>0.28399375944999999</v>
      </c>
      <c r="T1762" s="152">
        <v>0.45214915872</v>
      </c>
      <c r="U1762" s="152">
        <v>1.0508216314000001</v>
      </c>
      <c r="V1762" s="152">
        <v>1.1178256826999999</v>
      </c>
      <c r="W1762" s="152">
        <v>1.0316692823</v>
      </c>
      <c r="X1762" s="152">
        <v>1.1273947662999999</v>
      </c>
      <c r="Y1762" s="152">
        <v>1.0780218595</v>
      </c>
      <c r="Z1762" s="152">
        <v>3.0755127773000003E-3</v>
      </c>
      <c r="AA1762" s="152">
        <v>3.5980099859999996E-3</v>
      </c>
      <c r="AB1762" s="175">
        <v>1.0924417313999999</v>
      </c>
      <c r="AC1762" s="174">
        <v>2.1430591072</v>
      </c>
      <c r="AD1762" s="152">
        <v>-1.546665556E-3</v>
      </c>
      <c r="AE1762" s="152">
        <v>-5.2893221079999995E-3</v>
      </c>
      <c r="AF1762" s="178">
        <v>18.396540000000002</v>
      </c>
      <c r="AG1762" s="177">
        <v>1531667.1269</v>
      </c>
      <c r="AH1762" s="177">
        <v>104305.5662</v>
      </c>
      <c r="AI1762" s="127">
        <v>0.4715266508</v>
      </c>
      <c r="AJ1762" s="127">
        <v>0.12395825681</v>
      </c>
      <c r="AK1762" s="127">
        <v>0</v>
      </c>
    </row>
    <row r="1763" spans="1:37" ht="14.65" customHeight="1" x14ac:dyDescent="0.25">
      <c r="A1763" s="39"/>
      <c r="B1763" s="128">
        <v>5941170000194</v>
      </c>
      <c r="C1763" s="124" t="s">
        <v>9613</v>
      </c>
      <c r="D1763" s="121" t="s">
        <v>3266</v>
      </c>
      <c r="E1763" s="125" t="s">
        <v>2778</v>
      </c>
      <c r="F1763" s="125" t="s">
        <v>112</v>
      </c>
      <c r="G1763" s="125" t="s">
        <v>263</v>
      </c>
      <c r="H1763" s="126">
        <v>2000</v>
      </c>
      <c r="I1763" s="126">
        <v>0</v>
      </c>
      <c r="J1763" s="126">
        <v>250</v>
      </c>
      <c r="K1763" s="125" t="s">
        <v>212</v>
      </c>
      <c r="L1763" s="125" t="s">
        <v>219</v>
      </c>
      <c r="M1763" s="152">
        <v>2.9500000000000002E-2</v>
      </c>
      <c r="N1763" s="127" t="s">
        <v>44</v>
      </c>
      <c r="O1763" s="154">
        <v>37918</v>
      </c>
      <c r="P1763" s="152">
        <v>8.9402688655000007E-2</v>
      </c>
      <c r="Q1763" s="152">
        <v>0.16789005427000001</v>
      </c>
      <c r="R1763" s="152">
        <v>1.8106037591000001E-2</v>
      </c>
      <c r="S1763" s="152">
        <v>0.11298976653000001</v>
      </c>
      <c r="T1763" s="152">
        <v>-7.0015619373999999E-2</v>
      </c>
      <c r="U1763" s="152">
        <v>8.4671403337999998</v>
      </c>
      <c r="V1763" s="152">
        <v>4.1155695252999998</v>
      </c>
      <c r="W1763" s="152">
        <v>0.15796004891000001</v>
      </c>
      <c r="X1763" s="152">
        <v>0.44854531903</v>
      </c>
      <c r="Y1763" s="152">
        <v>-0.16693245303000001</v>
      </c>
      <c r="Z1763" s="152">
        <v>0.19097254449000001</v>
      </c>
      <c r="AA1763" s="152">
        <v>0.22134909578999998</v>
      </c>
      <c r="AB1763" s="175">
        <v>-0.36775675435999999</v>
      </c>
      <c r="AC1763" s="174">
        <v>0.1763408762</v>
      </c>
      <c r="AD1763" s="152">
        <v>-0.19225445128000002</v>
      </c>
      <c r="AE1763" s="152">
        <v>-0.59402966130000001</v>
      </c>
      <c r="AF1763" s="178">
        <v>122.279983</v>
      </c>
      <c r="AG1763" s="177">
        <v>36872.694770000002</v>
      </c>
      <c r="AH1763" s="177">
        <v>-5350.9974199999997</v>
      </c>
      <c r="AI1763" s="127">
        <v>0</v>
      </c>
      <c r="AJ1763" s="127">
        <v>0</v>
      </c>
      <c r="AK1763" s="127">
        <v>0</v>
      </c>
    </row>
    <row r="1764" spans="1:37" ht="14.65" customHeight="1" x14ac:dyDescent="0.25">
      <c r="A1764" s="39"/>
      <c r="B1764" s="128">
        <v>41249600000175</v>
      </c>
      <c r="C1764" s="124" t="s">
        <v>9614</v>
      </c>
      <c r="D1764" s="121"/>
      <c r="E1764" s="125" t="s">
        <v>2778</v>
      </c>
      <c r="F1764" s="125" t="s">
        <v>112</v>
      </c>
      <c r="G1764" s="125" t="s">
        <v>4570</v>
      </c>
      <c r="H1764" s="126">
        <v>1</v>
      </c>
      <c r="I1764" s="126">
        <v>1</v>
      </c>
      <c r="J1764" s="126">
        <v>1</v>
      </c>
      <c r="K1764" s="125" t="s">
        <v>212</v>
      </c>
      <c r="L1764" s="125" t="s">
        <v>8128</v>
      </c>
      <c r="M1764" s="152">
        <v>2.0999999999999999E-3</v>
      </c>
      <c r="N1764" s="127" t="s">
        <v>44</v>
      </c>
      <c r="O1764" s="154">
        <v>44369</v>
      </c>
      <c r="P1764" s="152">
        <v>1.3847747480999999E-2</v>
      </c>
      <c r="Q1764" s="152">
        <v>-0.13935326792</v>
      </c>
      <c r="R1764" s="152">
        <v>3.3081773548000001E-2</v>
      </c>
      <c r="S1764" s="152">
        <v>0.26398547191999999</v>
      </c>
      <c r="T1764" s="152">
        <v>0.40667494730000003</v>
      </c>
      <c r="U1764" s="152">
        <v>1.3114909965000001</v>
      </c>
      <c r="V1764" s="152">
        <v>-3.4160335773999999</v>
      </c>
      <c r="W1764" s="152">
        <v>0.28861083171000002</v>
      </c>
      <c r="X1764" s="152">
        <v>1.0479661242</v>
      </c>
      <c r="Y1764" s="152">
        <v>0.96960145669999998</v>
      </c>
      <c r="Z1764" s="152">
        <v>0.22111176325999998</v>
      </c>
      <c r="AA1764" s="152">
        <v>0.21676941618000001</v>
      </c>
      <c r="AB1764" s="175">
        <v>-0.22840041611</v>
      </c>
      <c r="AC1764" s="174">
        <v>-3.8338392706E-2</v>
      </c>
      <c r="AD1764" s="152">
        <v>-0.25089838554999999</v>
      </c>
      <c r="AE1764" s="152">
        <v>-0.37919080119999998</v>
      </c>
      <c r="AF1764" s="178">
        <v>13.387309999999999</v>
      </c>
      <c r="AG1764" s="177">
        <v>33506.074110000001</v>
      </c>
      <c r="AH1764" s="177">
        <v>-333.74180998999998</v>
      </c>
      <c r="AI1764" s="127">
        <v>0</v>
      </c>
      <c r="AJ1764" s="127">
        <v>0</v>
      </c>
      <c r="AK1764" s="127">
        <v>0.94911794939999994</v>
      </c>
    </row>
    <row r="1765" spans="1:37" ht="14.65" customHeight="1" x14ac:dyDescent="0.25">
      <c r="A1765" s="39"/>
      <c r="B1765" s="128">
        <v>31933918000117</v>
      </c>
      <c r="C1765" s="124" t="s">
        <v>9615</v>
      </c>
      <c r="D1765" s="121"/>
      <c r="E1765" s="125" t="s">
        <v>2778</v>
      </c>
      <c r="F1765" s="125" t="s">
        <v>112</v>
      </c>
      <c r="G1765" s="125" t="s">
        <v>113</v>
      </c>
      <c r="H1765" s="126">
        <v>1000</v>
      </c>
      <c r="I1765" s="126">
        <v>1000</v>
      </c>
      <c r="J1765" s="126">
        <v>1000</v>
      </c>
      <c r="K1765" s="125" t="s">
        <v>210</v>
      </c>
      <c r="L1765" s="125" t="s">
        <v>3314</v>
      </c>
      <c r="M1765" s="152">
        <v>5.1999999999999998E-3</v>
      </c>
      <c r="N1765" s="127" t="s">
        <v>44</v>
      </c>
      <c r="O1765" s="154">
        <v>43616</v>
      </c>
      <c r="P1765" s="152">
        <v>9.9694313144999991E-2</v>
      </c>
      <c r="Q1765" s="152">
        <v>0.19118119677000001</v>
      </c>
      <c r="R1765" s="152">
        <v>3.3598211096000002E-2</v>
      </c>
      <c r="S1765" s="152">
        <v>0.19428549503</v>
      </c>
      <c r="T1765" s="152">
        <v>0.14674122126</v>
      </c>
      <c r="U1765" s="152">
        <v>9.4418384120999992</v>
      </c>
      <c r="V1765" s="152">
        <v>4.6865164863000004</v>
      </c>
      <c r="W1765" s="152">
        <v>0.29311631777999997</v>
      </c>
      <c r="X1765" s="152">
        <v>0.77127205432000001</v>
      </c>
      <c r="Y1765" s="152">
        <v>0.34986296264000005</v>
      </c>
      <c r="Z1765" s="152">
        <v>0.19998144565000001</v>
      </c>
      <c r="AA1765" s="152">
        <v>0.27237552083</v>
      </c>
      <c r="AB1765" s="175">
        <v>-0.27119451742</v>
      </c>
      <c r="AC1765" s="174">
        <v>-6.0609775480000003E-2</v>
      </c>
      <c r="AD1765" s="152">
        <v>-0.24286607864000001</v>
      </c>
      <c r="AE1765" s="152">
        <v>-0.51079815020999997</v>
      </c>
      <c r="AF1765" s="178">
        <v>11.890304</v>
      </c>
      <c r="AG1765" s="177">
        <v>155216.99038999999</v>
      </c>
      <c r="AH1765" s="177">
        <v>-46568.441919999997</v>
      </c>
      <c r="AI1765" s="127">
        <v>0</v>
      </c>
      <c r="AJ1765" s="127">
        <v>0</v>
      </c>
      <c r="AK1765" s="127">
        <v>1.3068503533999999E-2</v>
      </c>
    </row>
    <row r="1766" spans="1:37" ht="14.65" customHeight="1" x14ac:dyDescent="0.25">
      <c r="A1766" s="39"/>
      <c r="B1766" s="128">
        <v>41272854000104</v>
      </c>
      <c r="C1766" s="124" t="s">
        <v>9616</v>
      </c>
      <c r="D1766" s="121"/>
      <c r="E1766" s="125" t="s">
        <v>2778</v>
      </c>
      <c r="F1766" s="125" t="s">
        <v>112</v>
      </c>
      <c r="G1766" s="125" t="s">
        <v>4570</v>
      </c>
      <c r="H1766" s="126">
        <v>1</v>
      </c>
      <c r="I1766" s="126">
        <v>1</v>
      </c>
      <c r="J1766" s="126">
        <v>1</v>
      </c>
      <c r="K1766" s="125" t="s">
        <v>212</v>
      </c>
      <c r="L1766" s="125" t="s">
        <v>8128</v>
      </c>
      <c r="M1766" s="152">
        <v>2.8000000000000004E-3</v>
      </c>
      <c r="N1766" s="127" t="s">
        <v>44</v>
      </c>
      <c r="O1766" s="154">
        <v>44358</v>
      </c>
      <c r="P1766" s="152">
        <v>-1.9225256172000001E-2</v>
      </c>
      <c r="Q1766" s="152">
        <v>-7.8349727590000001E-2</v>
      </c>
      <c r="R1766" s="152">
        <v>0.18531831700000001</v>
      </c>
      <c r="S1766" s="152">
        <v>0.30823453347000002</v>
      </c>
      <c r="T1766" s="152">
        <v>0.33299450747999998</v>
      </c>
      <c r="U1766" s="152">
        <v>-1.8207835179</v>
      </c>
      <c r="V1766" s="152">
        <v>-1.9206244978999998</v>
      </c>
      <c r="W1766" s="152">
        <v>1.6167474673000002</v>
      </c>
      <c r="X1766" s="152">
        <v>1.2236254785</v>
      </c>
      <c r="Y1766" s="152">
        <v>0.79393127527000007</v>
      </c>
      <c r="Z1766" s="152">
        <v>0.17929251609000002</v>
      </c>
      <c r="AA1766" s="152">
        <v>0.18582276434</v>
      </c>
      <c r="AB1766" s="175">
        <v>0.45150317516999999</v>
      </c>
      <c r="AC1766" s="174">
        <v>-0.13800836554000001</v>
      </c>
      <c r="AD1766" s="152">
        <v>-0.12450160264000001</v>
      </c>
      <c r="AE1766" s="152">
        <v>-0.31904933657000001</v>
      </c>
      <c r="AF1766" s="178">
        <v>12.812241999999999</v>
      </c>
      <c r="AG1766" s="177">
        <v>11961.420760000001</v>
      </c>
      <c r="AH1766" s="177">
        <v>-94.936770000999999</v>
      </c>
      <c r="AI1766" s="127">
        <v>0</v>
      </c>
      <c r="AJ1766" s="127">
        <v>0</v>
      </c>
      <c r="AK1766" s="127">
        <v>0.96517341093999998</v>
      </c>
    </row>
    <row r="1767" spans="1:37" ht="14.65" customHeight="1" x14ac:dyDescent="0.25">
      <c r="A1767" s="39"/>
      <c r="B1767" s="128">
        <v>36348392000121</v>
      </c>
      <c r="C1767" s="124" t="s">
        <v>9617</v>
      </c>
      <c r="D1767" s="121"/>
      <c r="E1767" s="125" t="s">
        <v>2778</v>
      </c>
      <c r="F1767" s="125" t="s">
        <v>112</v>
      </c>
      <c r="G1767" s="125" t="s">
        <v>113</v>
      </c>
      <c r="H1767" s="126">
        <v>1</v>
      </c>
      <c r="I1767" s="126">
        <v>1</v>
      </c>
      <c r="J1767" s="126">
        <v>1</v>
      </c>
      <c r="K1767" s="125" t="s">
        <v>217</v>
      </c>
      <c r="L1767" s="125" t="s">
        <v>9550</v>
      </c>
      <c r="M1767" s="152">
        <v>9.4999999999999998E-3</v>
      </c>
      <c r="N1767" s="127" t="s">
        <v>44</v>
      </c>
      <c r="O1767" s="154">
        <v>43938</v>
      </c>
      <c r="P1767" s="152">
        <v>0.11802988246</v>
      </c>
      <c r="Q1767" s="152">
        <v>0.19366223495000001</v>
      </c>
      <c r="R1767" s="152">
        <v>7.292641277100001E-2</v>
      </c>
      <c r="S1767" s="152">
        <v>0.30425150640999998</v>
      </c>
      <c r="T1767" s="152">
        <v>0.16132049780999999</v>
      </c>
      <c r="U1767" s="152">
        <v>11.178361561999999</v>
      </c>
      <c r="V1767" s="152">
        <v>4.7473353666000007</v>
      </c>
      <c r="W1767" s="152">
        <v>0.63622201551000002</v>
      </c>
      <c r="X1767" s="152">
        <v>1.2078137091000001</v>
      </c>
      <c r="Y1767" s="152">
        <v>0.38462312642999996</v>
      </c>
      <c r="Z1767" s="152">
        <v>0.17188459002999998</v>
      </c>
      <c r="AA1767" s="152">
        <v>0.19846720214000002</v>
      </c>
      <c r="AB1767" s="175">
        <v>-0.13523246334</v>
      </c>
      <c r="AC1767" s="174">
        <v>-4.6378968285000002E-2</v>
      </c>
      <c r="AD1767" s="152">
        <v>-0.19482215402000003</v>
      </c>
      <c r="AE1767" s="152">
        <v>-0.42678215401000003</v>
      </c>
      <c r="AF1767" s="178">
        <v>13.450198</v>
      </c>
      <c r="AG1767" s="177">
        <v>83523.772989999998</v>
      </c>
      <c r="AH1767" s="177">
        <v>-21592.369620000001</v>
      </c>
      <c r="AI1767" s="127">
        <v>4.3083876123000001E-3</v>
      </c>
      <c r="AJ1767" s="127">
        <v>0</v>
      </c>
      <c r="AK1767" s="127">
        <v>0.16209958947</v>
      </c>
    </row>
    <row r="1768" spans="1:37" ht="14.65" customHeight="1" x14ac:dyDescent="0.25">
      <c r="A1768" s="39"/>
      <c r="B1768" s="128">
        <v>35488313000115</v>
      </c>
      <c r="C1768" s="124" t="s">
        <v>9618</v>
      </c>
      <c r="D1768" s="121"/>
      <c r="E1768" s="125" t="s">
        <v>2778</v>
      </c>
      <c r="F1768" s="125" t="s">
        <v>112</v>
      </c>
      <c r="G1768" s="125" t="s">
        <v>5291</v>
      </c>
      <c r="H1768" s="126">
        <v>1</v>
      </c>
      <c r="I1768" s="126">
        <v>1</v>
      </c>
      <c r="J1768" s="126">
        <v>1</v>
      </c>
      <c r="K1768" s="125" t="s">
        <v>210</v>
      </c>
      <c r="L1768" s="125" t="s">
        <v>3314</v>
      </c>
      <c r="M1768" s="152">
        <v>9.4999999999999998E-3</v>
      </c>
      <c r="N1768" s="127" t="s">
        <v>44</v>
      </c>
      <c r="O1768" s="154">
        <v>43826</v>
      </c>
      <c r="P1768" s="152">
        <v>8.7631767385000003E-2</v>
      </c>
      <c r="Q1768" s="152">
        <v>0.16251701071999999</v>
      </c>
      <c r="R1768" s="152">
        <v>7.2368793326000005E-2</v>
      </c>
      <c r="S1768" s="152">
        <v>0.26219794599000001</v>
      </c>
      <c r="T1768" s="152">
        <v>0.14810884743</v>
      </c>
      <c r="U1768" s="152">
        <v>8.2994201104999998</v>
      </c>
      <c r="V1768" s="152">
        <v>3.9838575284000002</v>
      </c>
      <c r="W1768" s="152">
        <v>0.63135725178000002</v>
      </c>
      <c r="X1768" s="152">
        <v>1.0408700268</v>
      </c>
      <c r="Y1768" s="152">
        <v>0.35312368067</v>
      </c>
      <c r="Z1768" s="152">
        <v>0.15718006063000001</v>
      </c>
      <c r="AA1768" s="152">
        <v>0.25540102997999997</v>
      </c>
      <c r="AB1768" s="175">
        <v>-0.16612481801000001</v>
      </c>
      <c r="AC1768" s="174">
        <v>-0.21582053704000001</v>
      </c>
      <c r="AD1768" s="152">
        <v>-0.16838844515000001</v>
      </c>
      <c r="AE1768" s="152">
        <v>-0.46809946535999997</v>
      </c>
      <c r="AF1768" s="178">
        <v>9.8546659999999999</v>
      </c>
      <c r="AG1768" s="177">
        <v>51894.486140000001</v>
      </c>
      <c r="AH1768" s="177">
        <v>-16777.966799999998</v>
      </c>
      <c r="AI1768" s="127">
        <v>1.6876635676E-3</v>
      </c>
      <c r="AJ1768" s="127">
        <v>0</v>
      </c>
      <c r="AK1768" s="127">
        <v>0.10842270642000001</v>
      </c>
    </row>
    <row r="1769" spans="1:37" ht="14.65" customHeight="1" x14ac:dyDescent="0.25">
      <c r="A1769" s="39"/>
      <c r="B1769" s="128">
        <v>31391191000193</v>
      </c>
      <c r="C1769" s="124" t="s">
        <v>9619</v>
      </c>
      <c r="D1769" s="121" t="s">
        <v>3266</v>
      </c>
      <c r="E1769" s="125" t="s">
        <v>2778</v>
      </c>
      <c r="F1769" s="125" t="s">
        <v>112</v>
      </c>
      <c r="G1769" s="125" t="s">
        <v>113</v>
      </c>
      <c r="H1769" s="126">
        <v>1</v>
      </c>
      <c r="I1769" s="126">
        <v>1</v>
      </c>
      <c r="J1769" s="126">
        <v>1</v>
      </c>
      <c r="K1769" s="125" t="s">
        <v>210</v>
      </c>
      <c r="L1769" s="125" t="s">
        <v>3314</v>
      </c>
      <c r="M1769" s="152">
        <v>9.4999999999999998E-3</v>
      </c>
      <c r="N1769" s="127" t="s">
        <v>9620</v>
      </c>
      <c r="O1769" s="154">
        <v>43462</v>
      </c>
      <c r="P1769" s="152">
        <v>8.1779795779000006E-2</v>
      </c>
      <c r="Q1769" s="152">
        <v>0.13957652587</v>
      </c>
      <c r="R1769" s="152">
        <v>6.2198211468000003E-2</v>
      </c>
      <c r="S1769" s="152">
        <v>0.21480842218999999</v>
      </c>
      <c r="T1769" s="152">
        <v>0.14878262298</v>
      </c>
      <c r="U1769" s="152">
        <v>7.7451922057000004</v>
      </c>
      <c r="V1769" s="152">
        <v>3.4215064067999998</v>
      </c>
      <c r="W1769" s="152">
        <v>0.54262742342000003</v>
      </c>
      <c r="X1769" s="152">
        <v>0.85274370606000005</v>
      </c>
      <c r="Y1769" s="152">
        <v>0.35473010800999999</v>
      </c>
      <c r="Z1769" s="152">
        <v>0.15377591206999999</v>
      </c>
      <c r="AA1769" s="152">
        <v>0.23466472188000001</v>
      </c>
      <c r="AB1769" s="175">
        <v>-0.23355399023000001</v>
      </c>
      <c r="AC1769" s="174">
        <v>-1.4101695692E-2</v>
      </c>
      <c r="AD1769" s="152">
        <v>-0.14647583872</v>
      </c>
      <c r="AE1769" s="152">
        <v>-0.45649001081000001</v>
      </c>
      <c r="AF1769" s="178">
        <v>13.748519</v>
      </c>
      <c r="AG1769" s="177">
        <v>41265.583500000001</v>
      </c>
      <c r="AH1769" s="177">
        <v>-14164.97803</v>
      </c>
      <c r="AI1769" s="127">
        <v>0</v>
      </c>
      <c r="AJ1769" s="127">
        <v>0</v>
      </c>
      <c r="AK1769" s="127">
        <v>5.7860067481000005E-2</v>
      </c>
    </row>
    <row r="1770" spans="1:37" ht="14.65" customHeight="1" x14ac:dyDescent="0.25">
      <c r="A1770" s="39"/>
      <c r="B1770" s="128">
        <v>35415852000124</v>
      </c>
      <c r="C1770" s="124" t="s">
        <v>9621</v>
      </c>
      <c r="D1770" s="121"/>
      <c r="E1770" s="125" t="s">
        <v>2778</v>
      </c>
      <c r="F1770" s="125" t="s">
        <v>112</v>
      </c>
      <c r="G1770" s="125" t="s">
        <v>4570</v>
      </c>
      <c r="H1770" s="126">
        <v>1</v>
      </c>
      <c r="I1770" s="126">
        <v>5000</v>
      </c>
      <c r="J1770" s="126">
        <v>1</v>
      </c>
      <c r="K1770" s="125" t="s">
        <v>212</v>
      </c>
      <c r="L1770" s="125" t="s">
        <v>7743</v>
      </c>
      <c r="M1770" s="152">
        <v>5.1999999999999998E-3</v>
      </c>
      <c r="N1770" s="127" t="s">
        <v>44</v>
      </c>
      <c r="O1770" s="154">
        <v>44012</v>
      </c>
      <c r="P1770" s="152">
        <v>-6.8379104413999992E-4</v>
      </c>
      <c r="Q1770" s="152">
        <v>-7.4970155070000002E-2</v>
      </c>
      <c r="R1770" s="152">
        <v>0.17974153685000002</v>
      </c>
      <c r="S1770" s="152">
        <v>0.44191961874000002</v>
      </c>
      <c r="T1770" s="152">
        <v>0.47108126187000005</v>
      </c>
      <c r="U1770" s="152">
        <v>-6.4760409522999995E-2</v>
      </c>
      <c r="V1770" s="152">
        <v>-1.8377794137000001</v>
      </c>
      <c r="W1770" s="152">
        <v>1.5680947204</v>
      </c>
      <c r="X1770" s="152">
        <v>1.7543268072</v>
      </c>
      <c r="Y1770" s="152">
        <v>1.1231601079</v>
      </c>
      <c r="Z1770" s="152">
        <v>0.14036264915999999</v>
      </c>
      <c r="AA1770" s="152">
        <v>0.17225136186000001</v>
      </c>
      <c r="AB1770" s="175">
        <v>0.49299163369999999</v>
      </c>
      <c r="AC1770" s="174">
        <v>4.6163868050000001E-2</v>
      </c>
      <c r="AD1770" s="152">
        <v>-0.15067024238000001</v>
      </c>
      <c r="AE1770" s="152">
        <v>-0.4021542239</v>
      </c>
      <c r="AF1770" s="178">
        <v>14.954865</v>
      </c>
      <c r="AG1770" s="177">
        <v>151454.44798999999</v>
      </c>
      <c r="AH1770" s="177">
        <v>-32644.46414</v>
      </c>
      <c r="AI1770" s="127">
        <v>4.1141785561999997E-3</v>
      </c>
      <c r="AJ1770" s="127">
        <v>5.2696313472999998E-3</v>
      </c>
      <c r="AK1770" s="127">
        <v>0.93503974662</v>
      </c>
    </row>
    <row r="1771" spans="1:37" ht="14.65" customHeight="1" x14ac:dyDescent="0.25">
      <c r="A1771" s="39"/>
      <c r="B1771" s="128">
        <v>27580503000130</v>
      </c>
      <c r="C1771" s="124" t="s">
        <v>9622</v>
      </c>
      <c r="D1771" s="121" t="s">
        <v>3266</v>
      </c>
      <c r="E1771" s="125" t="s">
        <v>2778</v>
      </c>
      <c r="F1771" s="125" t="s">
        <v>112</v>
      </c>
      <c r="G1771" s="125" t="s">
        <v>113</v>
      </c>
      <c r="H1771" s="126">
        <v>1</v>
      </c>
      <c r="I1771" s="126">
        <v>1</v>
      </c>
      <c r="J1771" s="126">
        <v>1</v>
      </c>
      <c r="K1771" s="125" t="s">
        <v>7696</v>
      </c>
      <c r="L1771" s="125" t="s">
        <v>9303</v>
      </c>
      <c r="M1771" s="152">
        <v>1.4499999999999999E-2</v>
      </c>
      <c r="N1771" s="127" t="s">
        <v>44</v>
      </c>
      <c r="O1771" s="154">
        <v>42886</v>
      </c>
      <c r="P1771" s="152">
        <v>6.8812863286000003E-2</v>
      </c>
      <c r="Q1771" s="152">
        <v>0.11740721077999999</v>
      </c>
      <c r="R1771" s="152">
        <v>7.0871829987000007E-2</v>
      </c>
      <c r="S1771" s="152">
        <v>0.25426297246000001</v>
      </c>
      <c r="T1771" s="152">
        <v>0.27678617415000001</v>
      </c>
      <c r="U1771" s="152">
        <v>6.5171213415000002</v>
      </c>
      <c r="V1771" s="152">
        <v>2.8780593397000001</v>
      </c>
      <c r="W1771" s="152">
        <v>0.61829749747999996</v>
      </c>
      <c r="X1771" s="152">
        <v>1.0093698711999999</v>
      </c>
      <c r="Y1771" s="152">
        <v>0.65991839288999998</v>
      </c>
      <c r="Z1771" s="152">
        <v>0.11106902446</v>
      </c>
      <c r="AA1771" s="152">
        <v>0.15826609089999999</v>
      </c>
      <c r="AB1771" s="175">
        <v>-0.30144538792999998</v>
      </c>
      <c r="AC1771" s="174">
        <v>0.15546698476000001</v>
      </c>
      <c r="AD1771" s="152">
        <v>-0.10715200378</v>
      </c>
      <c r="AE1771" s="152">
        <v>-0.35408275502000003</v>
      </c>
      <c r="AF1771" s="178">
        <v>20.401765000000001</v>
      </c>
      <c r="AG1771" s="177">
        <v>31924.80053</v>
      </c>
      <c r="AH1771" s="177">
        <v>-6999.6257100000003</v>
      </c>
      <c r="AI1771" s="127">
        <v>1.3034036841000001E-2</v>
      </c>
      <c r="AJ1771" s="127">
        <v>1.0628838969000001E-4</v>
      </c>
      <c r="AK1771" s="127">
        <v>0.22979205443</v>
      </c>
    </row>
    <row r="1772" spans="1:37" ht="14.65" customHeight="1" x14ac:dyDescent="0.25">
      <c r="A1772" s="39"/>
      <c r="B1772" s="128">
        <v>32245930000100</v>
      </c>
      <c r="C1772" s="124" t="s">
        <v>9623</v>
      </c>
      <c r="D1772" s="121" t="s">
        <v>3267</v>
      </c>
      <c r="E1772" s="125" t="s">
        <v>2778</v>
      </c>
      <c r="F1772" s="125" t="s">
        <v>160</v>
      </c>
      <c r="G1772" s="125" t="s">
        <v>3324</v>
      </c>
      <c r="H1772" s="126">
        <v>1</v>
      </c>
      <c r="I1772" s="126">
        <v>1</v>
      </c>
      <c r="J1772" s="126">
        <v>1</v>
      </c>
      <c r="K1772" s="125" t="s">
        <v>220</v>
      </c>
      <c r="L1772" s="125" t="s">
        <v>7581</v>
      </c>
      <c r="M1772" s="152">
        <v>5.6999999999999993E-3</v>
      </c>
      <c r="N1772" s="127" t="s">
        <v>44</v>
      </c>
      <c r="O1772" s="154">
        <v>43585</v>
      </c>
      <c r="P1772" s="152">
        <v>1.1559058636999998E-2</v>
      </c>
      <c r="Q1772" s="152">
        <v>4.0768034962000002E-2</v>
      </c>
      <c r="R1772" s="152">
        <v>0.11203122429000001</v>
      </c>
      <c r="S1772" s="152">
        <v>0.23181648097999999</v>
      </c>
      <c r="T1772" s="152">
        <v>0.38835489195</v>
      </c>
      <c r="U1772" s="152">
        <v>1.0947340966999999</v>
      </c>
      <c r="V1772" s="152">
        <v>0.99936641882999988</v>
      </c>
      <c r="W1772" s="152">
        <v>0.97737882077999994</v>
      </c>
      <c r="X1772" s="152">
        <v>0.92026207863999998</v>
      </c>
      <c r="Y1772" s="152">
        <v>0.92592246326999994</v>
      </c>
      <c r="Z1772" s="152">
        <v>8.7343522136999995E-3</v>
      </c>
      <c r="AA1772" s="152">
        <v>1.1900121729999999E-2</v>
      </c>
      <c r="AB1772" s="175">
        <v>-0.26484391634999999</v>
      </c>
      <c r="AC1772" s="174">
        <v>9.9739166399000004E-2</v>
      </c>
      <c r="AD1772" s="152">
        <v>-1.0118194050000001E-3</v>
      </c>
      <c r="AE1772" s="152">
        <v>-1.6845752440999999E-2</v>
      </c>
      <c r="AF1772" s="178">
        <v>16.443549000000001</v>
      </c>
      <c r="AG1772" s="177">
        <v>761178.73854000005</v>
      </c>
      <c r="AH1772" s="177">
        <v>-188185.67374999999</v>
      </c>
      <c r="AI1772" s="127">
        <v>8.9401931081000002E-3</v>
      </c>
      <c r="AJ1772" s="127">
        <v>1.1404345160000001E-2</v>
      </c>
      <c r="AK1772" s="127">
        <v>8.8326588088999999E-2</v>
      </c>
    </row>
    <row r="1773" spans="1:37" ht="14.65" customHeight="1" x14ac:dyDescent="0.25">
      <c r="A1773" s="39"/>
      <c r="B1773" s="128">
        <v>3336760000162</v>
      </c>
      <c r="C1773" s="124" t="s">
        <v>9624</v>
      </c>
      <c r="D1773" s="121"/>
      <c r="E1773" s="125" t="s">
        <v>2778</v>
      </c>
      <c r="F1773" s="125" t="s">
        <v>160</v>
      </c>
      <c r="G1773" s="125" t="s">
        <v>6802</v>
      </c>
      <c r="H1773" s="126">
        <v>2000</v>
      </c>
      <c r="I1773" s="126">
        <v>100</v>
      </c>
      <c r="J1773" s="126">
        <v>100</v>
      </c>
      <c r="K1773" s="125" t="s">
        <v>211</v>
      </c>
      <c r="L1773" s="125" t="s">
        <v>211</v>
      </c>
      <c r="M1773" s="152">
        <v>1.7000000000000001E-3</v>
      </c>
      <c r="N1773" s="127" t="s">
        <v>44</v>
      </c>
      <c r="O1773" s="154">
        <v>36553</v>
      </c>
      <c r="P1773" s="152">
        <v>1.0317819178000001E-2</v>
      </c>
      <c r="Q1773" s="152">
        <v>4.0294478984000001E-2</v>
      </c>
      <c r="R1773" s="152">
        <v>0.11276272738</v>
      </c>
      <c r="S1773" s="152">
        <v>0.24841385772999999</v>
      </c>
      <c r="T1773" s="152">
        <v>0.41332653194000002</v>
      </c>
      <c r="U1773" s="152">
        <v>0.97717892199999989</v>
      </c>
      <c r="V1773" s="152">
        <v>0.98775791372999999</v>
      </c>
      <c r="W1773" s="152">
        <v>0.98376057407999995</v>
      </c>
      <c r="X1773" s="152">
        <v>0.98615013097000004</v>
      </c>
      <c r="Y1773" s="152">
        <v>0.98546028007000008</v>
      </c>
      <c r="Z1773" s="152">
        <v>7.6811297111999989E-4</v>
      </c>
      <c r="AA1773" s="152">
        <v>3.5133344900000001E-3</v>
      </c>
      <c r="AB1773" s="175">
        <v>-5.3901714683000002</v>
      </c>
      <c r="AC1773" s="174">
        <v>-1.1671443121</v>
      </c>
      <c r="AD1773" s="152">
        <v>0</v>
      </c>
      <c r="AE1773" s="152">
        <v>-8.1625299132999998E-3</v>
      </c>
      <c r="AF1773" s="178">
        <v>166.020805</v>
      </c>
      <c r="AG1773" s="177">
        <v>158536.29683000001</v>
      </c>
      <c r="AH1773" s="177">
        <v>-10866.219139999999</v>
      </c>
      <c r="AI1773" s="127">
        <v>0</v>
      </c>
      <c r="AJ1773" s="127">
        <v>0</v>
      </c>
      <c r="AK1773" s="127">
        <v>0</v>
      </c>
    </row>
    <row r="1774" spans="1:37" ht="14.65" customHeight="1" x14ac:dyDescent="0.25">
      <c r="A1774" s="39"/>
      <c r="B1774" s="128">
        <v>1063897000165</v>
      </c>
      <c r="C1774" s="124" t="s">
        <v>9625</v>
      </c>
      <c r="D1774" s="121" t="s">
        <v>3266</v>
      </c>
      <c r="E1774" s="125" t="s">
        <v>2778</v>
      </c>
      <c r="F1774" s="125" t="s">
        <v>112</v>
      </c>
      <c r="G1774" s="125" t="s">
        <v>263</v>
      </c>
      <c r="H1774" s="126">
        <v>1</v>
      </c>
      <c r="I1774" s="126">
        <v>1</v>
      </c>
      <c r="J1774" s="126">
        <v>1</v>
      </c>
      <c r="K1774" s="125" t="s">
        <v>212</v>
      </c>
      <c r="L1774" s="125" t="s">
        <v>219</v>
      </c>
      <c r="M1774" s="152">
        <v>1.95E-2</v>
      </c>
      <c r="N1774" s="127" t="s">
        <v>44</v>
      </c>
      <c r="O1774" s="154">
        <v>35136</v>
      </c>
      <c r="P1774" s="152">
        <v>9.1416958307000001E-2</v>
      </c>
      <c r="Q1774" s="152">
        <v>0.17377247163000001</v>
      </c>
      <c r="R1774" s="152">
        <v>2.5854851629999998E-2</v>
      </c>
      <c r="S1774" s="152">
        <v>0.12428483046</v>
      </c>
      <c r="T1774" s="152">
        <v>-4.9973314048999996E-2</v>
      </c>
      <c r="U1774" s="152">
        <v>8.657907569899999</v>
      </c>
      <c r="V1774" s="152">
        <v>4.2597680468999997</v>
      </c>
      <c r="W1774" s="152">
        <v>0.22556197665</v>
      </c>
      <c r="X1774" s="152">
        <v>0.49338431827000001</v>
      </c>
      <c r="Y1774" s="152">
        <v>-0.11914724135</v>
      </c>
      <c r="Z1774" s="152">
        <v>0.19463354275</v>
      </c>
      <c r="AA1774" s="152">
        <v>0.24456110475999998</v>
      </c>
      <c r="AB1774" s="175">
        <v>-0.32089018767999999</v>
      </c>
      <c r="AC1774" s="174">
        <v>0.25503753021999997</v>
      </c>
      <c r="AD1774" s="152">
        <v>-0.19345831519000001</v>
      </c>
      <c r="AE1774" s="152">
        <v>-0.69728013949000001</v>
      </c>
      <c r="AF1774" s="178">
        <v>133.40839800000001</v>
      </c>
      <c r="AG1774" s="177">
        <v>237174.65466999999</v>
      </c>
      <c r="AH1774" s="177">
        <v>-55851.897420000001</v>
      </c>
      <c r="AI1774" s="127">
        <v>0</v>
      </c>
      <c r="AJ1774" s="127">
        <v>0</v>
      </c>
      <c r="AK1774" s="127">
        <v>0</v>
      </c>
    </row>
    <row r="1775" spans="1:37" ht="14.65" customHeight="1" x14ac:dyDescent="0.25">
      <c r="A1775" s="39"/>
      <c r="B1775" s="128">
        <v>35110510000104</v>
      </c>
      <c r="C1775" s="124" t="s">
        <v>9626</v>
      </c>
      <c r="D1775" s="121" t="s">
        <v>3274</v>
      </c>
      <c r="E1775" s="125" t="s">
        <v>2778</v>
      </c>
      <c r="F1775" s="125" t="s">
        <v>112</v>
      </c>
      <c r="G1775" s="125" t="s">
        <v>113</v>
      </c>
      <c r="H1775" s="126">
        <v>1</v>
      </c>
      <c r="I1775" s="126">
        <v>1</v>
      </c>
      <c r="J1775" s="126">
        <v>1</v>
      </c>
      <c r="K1775" s="125" t="s">
        <v>211</v>
      </c>
      <c r="L1775" s="125" t="s">
        <v>7564</v>
      </c>
      <c r="M1775" s="152">
        <v>7.7000000000000002E-3</v>
      </c>
      <c r="N1775" s="127" t="s">
        <v>44</v>
      </c>
      <c r="O1775" s="154">
        <v>43798</v>
      </c>
      <c r="P1775" s="152">
        <v>4.2137710116999995E-2</v>
      </c>
      <c r="Q1775" s="152">
        <v>0.12790856581999999</v>
      </c>
      <c r="R1775" s="152">
        <v>9.2796638715000004E-2</v>
      </c>
      <c r="S1775" s="152">
        <v>0.37110168103000002</v>
      </c>
      <c r="T1775" s="152">
        <v>0.36714683131999998</v>
      </c>
      <c r="U1775" s="152">
        <v>3.9907737707000002</v>
      </c>
      <c r="V1775" s="152">
        <v>3.1354840988000001</v>
      </c>
      <c r="W1775" s="152">
        <v>0.80957313369000006</v>
      </c>
      <c r="X1775" s="152">
        <v>1.4731946708000001</v>
      </c>
      <c r="Y1775" s="152">
        <v>0.87535783759999997</v>
      </c>
      <c r="Z1775" s="152">
        <v>0.15014422489999998</v>
      </c>
      <c r="AA1775" s="152">
        <v>0.25340558018999998</v>
      </c>
      <c r="AB1775" s="175">
        <v>-5.6967772214999997E-2</v>
      </c>
      <c r="AC1775" s="174">
        <v>9.0225733086000001E-2</v>
      </c>
      <c r="AD1775" s="152">
        <v>-0.13520159586</v>
      </c>
      <c r="AE1775" s="152">
        <v>-0.46566406293999996</v>
      </c>
      <c r="AF1775" s="178">
        <v>15.004606000000001</v>
      </c>
      <c r="AG1775" s="177">
        <v>145859.27720000001</v>
      </c>
      <c r="AH1775" s="177">
        <v>5989.6256299999995</v>
      </c>
      <c r="AI1775" s="127">
        <v>0</v>
      </c>
      <c r="AJ1775" s="127">
        <v>0</v>
      </c>
      <c r="AK1775" s="127">
        <v>0</v>
      </c>
    </row>
    <row r="1776" spans="1:37" ht="14.65" customHeight="1" x14ac:dyDescent="0.25">
      <c r="A1776" s="39"/>
      <c r="B1776" s="128">
        <v>35191056000155</v>
      </c>
      <c r="C1776" s="124" t="s">
        <v>9627</v>
      </c>
      <c r="D1776" s="121" t="s">
        <v>3267</v>
      </c>
      <c r="E1776" s="125" t="s">
        <v>2778</v>
      </c>
      <c r="F1776" s="125" t="s">
        <v>112</v>
      </c>
      <c r="G1776" s="125" t="s">
        <v>6915</v>
      </c>
      <c r="H1776" s="126">
        <v>1</v>
      </c>
      <c r="I1776" s="126">
        <v>1</v>
      </c>
      <c r="J1776" s="126">
        <v>1</v>
      </c>
      <c r="K1776" s="125" t="s">
        <v>212</v>
      </c>
      <c r="L1776" s="125" t="s">
        <v>219</v>
      </c>
      <c r="M1776" s="152">
        <v>9.4999999999999998E-3</v>
      </c>
      <c r="N1776" s="127" t="s">
        <v>44</v>
      </c>
      <c r="O1776" s="154">
        <v>43798</v>
      </c>
      <c r="P1776" s="152">
        <v>8.8831591851000008E-2</v>
      </c>
      <c r="Q1776" s="152">
        <v>0.178681799</v>
      </c>
      <c r="R1776" s="152">
        <v>0.14676342656999999</v>
      </c>
      <c r="S1776" s="152">
        <v>0.30551407103</v>
      </c>
      <c r="T1776" s="152">
        <v>0.35100796332</v>
      </c>
      <c r="U1776" s="152">
        <v>8.4130529584999998</v>
      </c>
      <c r="V1776" s="152">
        <v>4.3801127464</v>
      </c>
      <c r="W1776" s="152">
        <v>1.2803882641000002</v>
      </c>
      <c r="X1776" s="152">
        <v>1.2128258218000001</v>
      </c>
      <c r="Y1776" s="152">
        <v>0.83687926883000008</v>
      </c>
      <c r="Z1776" s="152">
        <v>0.13866689519</v>
      </c>
      <c r="AA1776" s="152">
        <v>0.20018261367000001</v>
      </c>
      <c r="AB1776" s="175">
        <v>0.28052345376999999</v>
      </c>
      <c r="AC1776" s="174">
        <v>4.4876208144999999E-3</v>
      </c>
      <c r="AD1776" s="152">
        <v>-0.14287153239</v>
      </c>
      <c r="AE1776" s="152">
        <v>-0.35788828295000003</v>
      </c>
      <c r="AF1776" s="178">
        <v>14.254993000000001</v>
      </c>
      <c r="AG1776" s="177">
        <v>11313.83072</v>
      </c>
      <c r="AH1776" s="177">
        <v>-2743.3073399999998</v>
      </c>
      <c r="AI1776" s="127">
        <v>0</v>
      </c>
      <c r="AJ1776" s="127">
        <v>0</v>
      </c>
      <c r="AK1776" s="127">
        <v>0</v>
      </c>
    </row>
    <row r="1777" spans="1:37" ht="14.65" customHeight="1" x14ac:dyDescent="0.25">
      <c r="A1777" s="39"/>
      <c r="B1777" s="128">
        <v>24552905000132</v>
      </c>
      <c r="C1777" s="124" t="s">
        <v>9628</v>
      </c>
      <c r="D1777" s="121"/>
      <c r="E1777" s="125" t="s">
        <v>2778</v>
      </c>
      <c r="F1777" s="125" t="s">
        <v>160</v>
      </c>
      <c r="G1777" s="125" t="s">
        <v>6802</v>
      </c>
      <c r="H1777" s="126">
        <v>1</v>
      </c>
      <c r="I1777" s="126">
        <v>0</v>
      </c>
      <c r="J1777" s="126">
        <v>1</v>
      </c>
      <c r="K1777" s="125" t="s">
        <v>211</v>
      </c>
      <c r="L1777" s="125" t="s">
        <v>211</v>
      </c>
      <c r="M1777" s="152">
        <v>1.4000000000000002E-3</v>
      </c>
      <c r="N1777" s="127" t="s">
        <v>44</v>
      </c>
      <c r="O1777" s="154">
        <v>42643</v>
      </c>
      <c r="P1777" s="152">
        <v>1.0351970654E-2</v>
      </c>
      <c r="Q1777" s="152">
        <v>4.0443731020999997E-2</v>
      </c>
      <c r="R1777" s="152">
        <v>0.11330986358</v>
      </c>
      <c r="S1777" s="152">
        <v>0.24969494335</v>
      </c>
      <c r="T1777" s="152">
        <v>0.41559659721999997</v>
      </c>
      <c r="U1777" s="152">
        <v>0.98041333627000005</v>
      </c>
      <c r="V1777" s="152">
        <v>0.99141660059000003</v>
      </c>
      <c r="W1777" s="152">
        <v>0.98853388025</v>
      </c>
      <c r="X1777" s="152">
        <v>0.99123576815999992</v>
      </c>
      <c r="Y1777" s="152">
        <v>0.99087260904000007</v>
      </c>
      <c r="Z1777" s="152">
        <v>7.6576296227999995E-4</v>
      </c>
      <c r="AA1777" s="152">
        <v>2.4061235443000001E-3</v>
      </c>
      <c r="AB1777" s="175">
        <v>-3.8207668121</v>
      </c>
      <c r="AC1777" s="174">
        <v>-1.9704042424999999</v>
      </c>
      <c r="AD1777" s="152">
        <v>0</v>
      </c>
      <c r="AE1777" s="152">
        <v>-2.2225744628999997E-3</v>
      </c>
      <c r="AF1777" s="178">
        <v>19.922788000000001</v>
      </c>
      <c r="AG1777" s="177">
        <v>734569.99783000001</v>
      </c>
      <c r="AH1777" s="177">
        <v>-327967.02944999997</v>
      </c>
      <c r="AI1777" s="127">
        <v>0</v>
      </c>
      <c r="AJ1777" s="127">
        <v>0</v>
      </c>
      <c r="AK1777" s="127">
        <v>0</v>
      </c>
    </row>
    <row r="1778" spans="1:37" ht="14.65" customHeight="1" x14ac:dyDescent="0.25">
      <c r="A1778" s="39"/>
      <c r="B1778" s="128">
        <v>6175696000173</v>
      </c>
      <c r="C1778" s="124" t="s">
        <v>9629</v>
      </c>
      <c r="D1778" s="121"/>
      <c r="E1778" s="125" t="s">
        <v>2778</v>
      </c>
      <c r="F1778" s="125" t="s">
        <v>160</v>
      </c>
      <c r="G1778" s="125" t="s">
        <v>6163</v>
      </c>
      <c r="H1778" s="126">
        <v>1</v>
      </c>
      <c r="I1778" s="126">
        <v>0</v>
      </c>
      <c r="J1778" s="126">
        <v>1</v>
      </c>
      <c r="K1778" s="125" t="s">
        <v>211</v>
      </c>
      <c r="L1778" s="125" t="s">
        <v>211</v>
      </c>
      <c r="M1778" s="152">
        <v>1.4000000000000002E-3</v>
      </c>
      <c r="N1778" s="127" t="s">
        <v>44</v>
      </c>
      <c r="O1778" s="154">
        <v>38350</v>
      </c>
      <c r="P1778" s="152">
        <v>1.0376351125000001E-2</v>
      </c>
      <c r="Q1778" s="152">
        <v>4.0533684715999996E-2</v>
      </c>
      <c r="R1778" s="152">
        <v>0.1135452076</v>
      </c>
      <c r="S1778" s="152">
        <v>0.25017112996000002</v>
      </c>
      <c r="T1778" s="152">
        <v>0.41634708553000005</v>
      </c>
      <c r="U1778" s="152">
        <v>0.98272235937999997</v>
      </c>
      <c r="V1778" s="152">
        <v>0.99362167871999996</v>
      </c>
      <c r="W1778" s="152">
        <v>0.99058706013999998</v>
      </c>
      <c r="X1778" s="152">
        <v>0.99312612763999997</v>
      </c>
      <c r="Y1778" s="152">
        <v>0.9926619362700001</v>
      </c>
      <c r="Z1778" s="152">
        <v>7.6902603166999998E-4</v>
      </c>
      <c r="AA1778" s="152">
        <v>2.3075081859E-3</v>
      </c>
      <c r="AB1778" s="175">
        <v>-3.1161187250000002</v>
      </c>
      <c r="AC1778" s="174">
        <v>-2.5423078686</v>
      </c>
      <c r="AD1778" s="152">
        <v>0</v>
      </c>
      <c r="AE1778" s="152">
        <v>-2.2172595969999999E-3</v>
      </c>
      <c r="AF1778" s="178">
        <v>74.500367999999995</v>
      </c>
      <c r="AG1778" s="177">
        <v>38699903.777000003</v>
      </c>
      <c r="AH1778" s="177">
        <v>-1986393.892</v>
      </c>
      <c r="AI1778" s="127">
        <v>0</v>
      </c>
      <c r="AJ1778" s="127">
        <v>0</v>
      </c>
      <c r="AK1778" s="127">
        <v>0</v>
      </c>
    </row>
    <row r="1779" spans="1:37" ht="14.65" customHeight="1" x14ac:dyDescent="0.25">
      <c r="A1779" s="39"/>
      <c r="B1779" s="128">
        <v>4148140000162</v>
      </c>
      <c r="C1779" s="124" t="s">
        <v>9630</v>
      </c>
      <c r="D1779" s="121" t="s">
        <v>3266</v>
      </c>
      <c r="E1779" s="125" t="s">
        <v>2778</v>
      </c>
      <c r="F1779" s="125" t="s">
        <v>160</v>
      </c>
      <c r="G1779" s="125" t="s">
        <v>4760</v>
      </c>
      <c r="H1779" s="126">
        <v>150000</v>
      </c>
      <c r="I1779" s="126">
        <v>1</v>
      </c>
      <c r="J1779" s="126">
        <v>50</v>
      </c>
      <c r="K1779" s="125" t="s">
        <v>211</v>
      </c>
      <c r="L1779" s="125" t="s">
        <v>211</v>
      </c>
      <c r="M1779" s="152">
        <v>7.1999999999999998E-3</v>
      </c>
      <c r="N1779" s="127" t="s">
        <v>44</v>
      </c>
      <c r="O1779" s="154">
        <v>38691</v>
      </c>
      <c r="P1779" s="152">
        <v>9.0027247679000007E-3</v>
      </c>
      <c r="Q1779" s="152">
        <v>3.5671128912999998E-2</v>
      </c>
      <c r="R1779" s="152">
        <v>0.10576036398999999</v>
      </c>
      <c r="S1779" s="152">
        <v>0.23747340197</v>
      </c>
      <c r="T1779" s="152">
        <v>0.39642250261999995</v>
      </c>
      <c r="U1779" s="152">
        <v>0.85262910035999995</v>
      </c>
      <c r="V1779" s="152">
        <v>0.8744235132</v>
      </c>
      <c r="W1779" s="152">
        <v>0.92267080448000005</v>
      </c>
      <c r="X1779" s="152">
        <v>0.94271885069000005</v>
      </c>
      <c r="Y1779" s="152">
        <v>0.94515740042999996</v>
      </c>
      <c r="Z1779" s="152">
        <v>1.8878813887E-3</v>
      </c>
      <c r="AA1779" s="152">
        <v>3.3585660264000001E-3</v>
      </c>
      <c r="AB1779" s="175">
        <v>-4.2718475915000003</v>
      </c>
      <c r="AC1779" s="174">
        <v>-1.8395181625999999</v>
      </c>
      <c r="AD1779" s="152">
        <v>-1.6287333556000002E-4</v>
      </c>
      <c r="AE1779" s="152">
        <v>-6.6049990584999994E-3</v>
      </c>
      <c r="AF1779" s="178">
        <v>58.841911000000003</v>
      </c>
      <c r="AG1779" s="177">
        <v>685273.27208999998</v>
      </c>
      <c r="AH1779" s="177">
        <v>-147616.58228</v>
      </c>
      <c r="AI1779" s="127">
        <v>3.3535216246999996E-2</v>
      </c>
      <c r="AJ1779" s="127">
        <v>0.13179401736000002</v>
      </c>
      <c r="AK1779" s="127">
        <v>0</v>
      </c>
    </row>
    <row r="1780" spans="1:37" ht="14.65" customHeight="1" x14ac:dyDescent="0.25">
      <c r="A1780" s="39"/>
      <c r="B1780" s="128">
        <v>3184134000106</v>
      </c>
      <c r="C1780" s="124" t="s">
        <v>9631</v>
      </c>
      <c r="D1780" s="121"/>
      <c r="E1780" s="125" t="s">
        <v>2778</v>
      </c>
      <c r="F1780" s="125" t="s">
        <v>160</v>
      </c>
      <c r="G1780" s="125" t="s">
        <v>4760</v>
      </c>
      <c r="H1780" s="126">
        <v>100</v>
      </c>
      <c r="I1780" s="126">
        <v>100</v>
      </c>
      <c r="J1780" s="126">
        <v>100</v>
      </c>
      <c r="K1780" s="125" t="s">
        <v>211</v>
      </c>
      <c r="L1780" s="125" t="s">
        <v>211</v>
      </c>
      <c r="M1780" s="152">
        <v>1.7000000000000001E-2</v>
      </c>
      <c r="N1780" s="127" t="s">
        <v>44</v>
      </c>
      <c r="O1780" s="154">
        <v>36374</v>
      </c>
      <c r="P1780" s="152">
        <v>8.9117026928000002E-3</v>
      </c>
      <c r="Q1780" s="152">
        <v>3.4206710754000003E-2</v>
      </c>
      <c r="R1780" s="152">
        <v>9.4850452399000001E-2</v>
      </c>
      <c r="S1780" s="152">
        <v>0.21110599612000003</v>
      </c>
      <c r="T1780" s="152">
        <v>0.35138133347999995</v>
      </c>
      <c r="U1780" s="152">
        <v>0.84400859134000006</v>
      </c>
      <c r="V1780" s="152">
        <v>0.83852552760999999</v>
      </c>
      <c r="W1780" s="152">
        <v>0.82749094193999995</v>
      </c>
      <c r="X1780" s="152">
        <v>0.83804586274000004</v>
      </c>
      <c r="Y1780" s="152">
        <v>0.83776946444</v>
      </c>
      <c r="Z1780" s="152">
        <v>1.2414174949E-3</v>
      </c>
      <c r="AA1780" s="152">
        <v>5.9897395549000001E-3</v>
      </c>
      <c r="AB1780" s="175">
        <v>-16.421167162</v>
      </c>
      <c r="AC1780" s="174">
        <v>-3.9618400627999999</v>
      </c>
      <c r="AD1780" s="152">
        <v>0</v>
      </c>
      <c r="AE1780" s="152">
        <v>-9.9712595795999996E-3</v>
      </c>
      <c r="AF1780" s="178">
        <v>112.197396</v>
      </c>
      <c r="AG1780" s="177">
        <v>124514.63054</v>
      </c>
      <c r="AH1780" s="177">
        <v>-15278.909</v>
      </c>
      <c r="AI1780" s="127">
        <v>8.0896133625999996E-4</v>
      </c>
      <c r="AJ1780" s="127">
        <v>8.7276152645000007E-2</v>
      </c>
      <c r="AK1780" s="127">
        <v>0</v>
      </c>
    </row>
    <row r="1781" spans="1:37" ht="14.65" customHeight="1" x14ac:dyDescent="0.25">
      <c r="A1781" s="39"/>
      <c r="B1781" s="128">
        <v>5902521000158</v>
      </c>
      <c r="C1781" s="124" t="s">
        <v>9632</v>
      </c>
      <c r="D1781" s="121"/>
      <c r="E1781" s="125" t="s">
        <v>2778</v>
      </c>
      <c r="F1781" s="125" t="s">
        <v>160</v>
      </c>
      <c r="G1781" s="125" t="s">
        <v>3328</v>
      </c>
      <c r="H1781" s="126">
        <v>1000</v>
      </c>
      <c r="I1781" s="126">
        <v>0</v>
      </c>
      <c r="J1781" s="126">
        <v>1000</v>
      </c>
      <c r="K1781" s="125" t="s">
        <v>211</v>
      </c>
      <c r="L1781" s="125" t="s">
        <v>211</v>
      </c>
      <c r="M1781" s="152">
        <v>2.2000000000000001E-3</v>
      </c>
      <c r="N1781" s="127" t="s">
        <v>44</v>
      </c>
      <c r="O1781" s="154">
        <v>38378</v>
      </c>
      <c r="P1781" s="152">
        <v>1.0602655976999999E-2</v>
      </c>
      <c r="Q1781" s="152">
        <v>4.1501597962999993E-2</v>
      </c>
      <c r="R1781" s="152">
        <v>0.11774533826000001</v>
      </c>
      <c r="S1781" s="152">
        <v>0.26548877370000001</v>
      </c>
      <c r="T1781" s="152">
        <v>0.42346406361</v>
      </c>
      <c r="U1781" s="152">
        <v>1.0041552152</v>
      </c>
      <c r="V1781" s="152">
        <v>1.0173486008999999</v>
      </c>
      <c r="W1781" s="152">
        <v>1.0272296905</v>
      </c>
      <c r="X1781" s="152">
        <v>1.0539339123</v>
      </c>
      <c r="Y1781" s="152">
        <v>1.0096303587</v>
      </c>
      <c r="Z1781" s="152">
        <v>1.5490411692999999E-3</v>
      </c>
      <c r="AA1781" s="152">
        <v>2.8286299082000001E-3</v>
      </c>
      <c r="AB1781" s="175">
        <v>1.9594344362</v>
      </c>
      <c r="AC1781" s="174">
        <v>0.12920089123</v>
      </c>
      <c r="AD1781" s="152">
        <v>0</v>
      </c>
      <c r="AE1781" s="152">
        <v>-7.6311710360999997E-3</v>
      </c>
      <c r="AF1781" s="178">
        <v>7.5624659999999997</v>
      </c>
      <c r="AG1781" s="177">
        <v>3993959.5458999998</v>
      </c>
      <c r="AH1781" s="177">
        <v>368371.12359999999</v>
      </c>
      <c r="AI1781" s="127">
        <v>0.14221563768000001</v>
      </c>
      <c r="AJ1781" s="127">
        <v>0.17667866716</v>
      </c>
      <c r="AK1781" s="127">
        <v>0</v>
      </c>
    </row>
    <row r="1782" spans="1:37" ht="14.65" customHeight="1" x14ac:dyDescent="0.25">
      <c r="A1782" s="39"/>
      <c r="B1782" s="128">
        <v>10388050000141</v>
      </c>
      <c r="C1782" s="124" t="s">
        <v>9633</v>
      </c>
      <c r="D1782" s="121" t="s">
        <v>3266</v>
      </c>
      <c r="E1782" s="125" t="s">
        <v>2778</v>
      </c>
      <c r="F1782" s="125" t="s">
        <v>160</v>
      </c>
      <c r="G1782" s="125" t="s">
        <v>6802</v>
      </c>
      <c r="H1782" s="126">
        <v>1000</v>
      </c>
      <c r="I1782" s="126">
        <v>1000</v>
      </c>
      <c r="J1782" s="126">
        <v>1000</v>
      </c>
      <c r="K1782" s="125" t="s">
        <v>211</v>
      </c>
      <c r="L1782" s="125" t="s">
        <v>211</v>
      </c>
      <c r="M1782" s="152">
        <v>2.7000000000000001E-3</v>
      </c>
      <c r="N1782" s="127" t="s">
        <v>44</v>
      </c>
      <c r="O1782" s="154">
        <v>39829</v>
      </c>
      <c r="P1782" s="152">
        <v>1.0209002905E-2</v>
      </c>
      <c r="Q1782" s="152">
        <v>3.9793750942000002E-2</v>
      </c>
      <c r="R1782" s="152">
        <v>0.11101393525</v>
      </c>
      <c r="S1782" s="152">
        <v>0.24433042206</v>
      </c>
      <c r="T1782" s="152">
        <v>0.40694535417</v>
      </c>
      <c r="U1782" s="152">
        <v>0.96687316193000006</v>
      </c>
      <c r="V1782" s="152">
        <v>0.97548332678999994</v>
      </c>
      <c r="W1782" s="152">
        <v>0.96850382397000001</v>
      </c>
      <c r="X1782" s="152">
        <v>0.96993976068999999</v>
      </c>
      <c r="Y1782" s="152">
        <v>0.97024616543999997</v>
      </c>
      <c r="Z1782" s="152">
        <v>7.8537844110000005E-4</v>
      </c>
      <c r="AA1782" s="152">
        <v>2.0105018262999998E-3</v>
      </c>
      <c r="AB1782" s="175">
        <v>-9.7409038892000002</v>
      </c>
      <c r="AC1782" s="174">
        <v>-7.4563051993</v>
      </c>
      <c r="AD1782" s="152">
        <v>0</v>
      </c>
      <c r="AE1782" s="152">
        <v>-1.7342058422E-3</v>
      </c>
      <c r="AF1782" s="178">
        <v>41.729269000000002</v>
      </c>
      <c r="AG1782" s="177">
        <v>18015.09735</v>
      </c>
      <c r="AH1782" s="177">
        <v>-394.74581999999998</v>
      </c>
      <c r="AI1782" s="127">
        <v>0</v>
      </c>
      <c r="AJ1782" s="127">
        <v>0</v>
      </c>
      <c r="AK1782" s="127">
        <v>0</v>
      </c>
    </row>
    <row r="1783" spans="1:37" ht="14.65" customHeight="1" x14ac:dyDescent="0.25">
      <c r="A1783" s="39"/>
      <c r="B1783" s="128">
        <v>8927310000168</v>
      </c>
      <c r="C1783" s="124" t="s">
        <v>9634</v>
      </c>
      <c r="D1783" s="121" t="s">
        <v>3310</v>
      </c>
      <c r="E1783" s="125" t="s">
        <v>2778</v>
      </c>
      <c r="F1783" s="125" t="s">
        <v>160</v>
      </c>
      <c r="G1783" s="125" t="s">
        <v>3328</v>
      </c>
      <c r="H1783" s="126">
        <v>100000</v>
      </c>
      <c r="I1783" s="126">
        <v>100</v>
      </c>
      <c r="J1783" s="126">
        <v>100</v>
      </c>
      <c r="K1783" s="125" t="s">
        <v>211</v>
      </c>
      <c r="L1783" s="125" t="s">
        <v>211</v>
      </c>
      <c r="M1783" s="152">
        <v>1.15E-2</v>
      </c>
      <c r="N1783" s="127" t="s">
        <v>44</v>
      </c>
      <c r="O1783" s="154">
        <v>39370</v>
      </c>
      <c r="P1783" s="152">
        <v>9.6328814725000003E-3</v>
      </c>
      <c r="Q1783" s="152">
        <v>3.7324623076999998E-2</v>
      </c>
      <c r="R1783" s="152">
        <v>0.10381108354</v>
      </c>
      <c r="S1783" s="152">
        <v>0.23370401165000002</v>
      </c>
      <c r="T1783" s="152">
        <v>0.38782465570000002</v>
      </c>
      <c r="U1783" s="152">
        <v>0.91230991454999999</v>
      </c>
      <c r="V1783" s="152">
        <v>0.91495640969999992</v>
      </c>
      <c r="W1783" s="152">
        <v>0.90566496134000007</v>
      </c>
      <c r="X1783" s="152">
        <v>0.92775517359999993</v>
      </c>
      <c r="Y1783" s="152">
        <v>0.92465826480999991</v>
      </c>
      <c r="Z1783" s="152">
        <v>7.7208500008999999E-4</v>
      </c>
      <c r="AA1783" s="152">
        <v>2.3587617773999999E-3</v>
      </c>
      <c r="AB1783" s="175">
        <v>-27.695004936</v>
      </c>
      <c r="AC1783" s="174">
        <v>-11.640986181000001</v>
      </c>
      <c r="AD1783" s="152">
        <v>0</v>
      </c>
      <c r="AE1783" s="152">
        <v>-1.8052161531999999E-3</v>
      </c>
      <c r="AF1783" s="178">
        <v>42.562004999999999</v>
      </c>
      <c r="AG1783" s="177">
        <v>73166.974969999996</v>
      </c>
      <c r="AH1783" s="177">
        <v>-15439.892970000001</v>
      </c>
      <c r="AI1783" s="127">
        <v>0</v>
      </c>
      <c r="AJ1783" s="127">
        <v>0.31888270198000002</v>
      </c>
      <c r="AK1783" s="127">
        <v>0</v>
      </c>
    </row>
    <row r="1784" spans="1:37" ht="14.65" customHeight="1" x14ac:dyDescent="0.25">
      <c r="A1784" s="39"/>
      <c r="B1784" s="128">
        <v>8749127000110</v>
      </c>
      <c r="C1784" s="124" t="s">
        <v>9635</v>
      </c>
      <c r="D1784" s="121"/>
      <c r="E1784" s="125" t="s">
        <v>2778</v>
      </c>
      <c r="F1784" s="125" t="s">
        <v>112</v>
      </c>
      <c r="G1784" s="125" t="s">
        <v>7739</v>
      </c>
      <c r="H1784" s="126">
        <v>5000</v>
      </c>
      <c r="I1784" s="126">
        <v>0</v>
      </c>
      <c r="J1784" s="126">
        <v>100</v>
      </c>
      <c r="K1784" s="125" t="s">
        <v>212</v>
      </c>
      <c r="L1784" s="125" t="s">
        <v>219</v>
      </c>
      <c r="M1784" s="152">
        <v>2.9500000000000002E-2</v>
      </c>
      <c r="N1784" s="127" t="s">
        <v>44</v>
      </c>
      <c r="O1784" s="154">
        <v>39325</v>
      </c>
      <c r="P1784" s="152">
        <v>0.12994190903</v>
      </c>
      <c r="Q1784" s="152">
        <v>0.32055708433000002</v>
      </c>
      <c r="R1784" s="152">
        <v>0.30422350643000001</v>
      </c>
      <c r="S1784" s="152">
        <v>0.64129781974</v>
      </c>
      <c r="T1784" s="152">
        <v>0.81678222275000001</v>
      </c>
      <c r="U1784" s="152">
        <v>12.306524508000001</v>
      </c>
      <c r="V1784" s="152">
        <v>7.8579697475000003</v>
      </c>
      <c r="W1784" s="152">
        <v>2.6540958901999998</v>
      </c>
      <c r="X1784" s="152">
        <v>2.5458158201000001</v>
      </c>
      <c r="Y1784" s="152">
        <v>1.9473863295999998</v>
      </c>
      <c r="Z1784" s="152">
        <v>0.19137826811</v>
      </c>
      <c r="AA1784" s="152">
        <v>0.33455506210999997</v>
      </c>
      <c r="AB1784" s="175">
        <v>1.0045030484999999</v>
      </c>
      <c r="AC1784" s="174">
        <v>0.11606334699</v>
      </c>
      <c r="AD1784" s="152">
        <v>-0.19430926450000002</v>
      </c>
      <c r="AE1784" s="152">
        <v>-0.62185542812000005</v>
      </c>
      <c r="AF1784" s="178">
        <v>37.571060000000003</v>
      </c>
      <c r="AG1784" s="177">
        <v>75569.507010000001</v>
      </c>
      <c r="AH1784" s="177">
        <v>-7797.2140499999996</v>
      </c>
      <c r="AI1784" s="127">
        <v>0</v>
      </c>
      <c r="AJ1784" s="127">
        <v>0</v>
      </c>
      <c r="AK1784" s="127">
        <v>0</v>
      </c>
    </row>
    <row r="1785" spans="1:37" ht="14.65" customHeight="1" x14ac:dyDescent="0.25">
      <c r="A1785" s="39"/>
      <c r="B1785" s="128">
        <v>6028596000114</v>
      </c>
      <c r="C1785" s="124" t="s">
        <v>9636</v>
      </c>
      <c r="D1785" s="121" t="s">
        <v>3266</v>
      </c>
      <c r="E1785" s="125" t="s">
        <v>2778</v>
      </c>
      <c r="F1785" s="125" t="s">
        <v>112</v>
      </c>
      <c r="G1785" s="125" t="s">
        <v>7739</v>
      </c>
      <c r="H1785" s="126">
        <v>50</v>
      </c>
      <c r="I1785" s="126">
        <v>0</v>
      </c>
      <c r="J1785" s="126">
        <v>50</v>
      </c>
      <c r="K1785" s="125" t="s">
        <v>212</v>
      </c>
      <c r="L1785" s="125" t="s">
        <v>219</v>
      </c>
      <c r="M1785" s="152">
        <v>1.7000000000000001E-3</v>
      </c>
      <c r="N1785" s="127" t="s">
        <v>44</v>
      </c>
      <c r="O1785" s="154">
        <v>41645</v>
      </c>
      <c r="P1785" s="152">
        <v>0.13227361477999999</v>
      </c>
      <c r="Q1785" s="152">
        <v>0.33204084174000004</v>
      </c>
      <c r="R1785" s="152">
        <v>0.34068800852999997</v>
      </c>
      <c r="S1785" s="152">
        <v>0.73390034431000006</v>
      </c>
      <c r="T1785" s="152">
        <v>0.9726482620900001</v>
      </c>
      <c r="U1785" s="152">
        <v>12.527355448000002</v>
      </c>
      <c r="V1785" s="152">
        <v>8.1394766077999989</v>
      </c>
      <c r="W1785" s="152">
        <v>2.9722182020000001</v>
      </c>
      <c r="X1785" s="152">
        <v>2.9134281286999997</v>
      </c>
      <c r="Y1785" s="152">
        <v>2.3190048417</v>
      </c>
      <c r="Z1785" s="152">
        <v>0.19123104265999999</v>
      </c>
      <c r="AA1785" s="152">
        <v>0.30213205846000002</v>
      </c>
      <c r="AB1785" s="175">
        <v>1.1798008439000001</v>
      </c>
      <c r="AC1785" s="174">
        <v>0.35369712988000002</v>
      </c>
      <c r="AD1785" s="152">
        <v>-0.18681521929</v>
      </c>
      <c r="AE1785" s="152">
        <v>-0.44010879596999997</v>
      </c>
      <c r="AF1785" s="178">
        <v>210.11754099999999</v>
      </c>
      <c r="AG1785" s="177">
        <v>37284.84936</v>
      </c>
      <c r="AH1785" s="177">
        <v>-1876.70802</v>
      </c>
      <c r="AI1785" s="127">
        <v>0</v>
      </c>
      <c r="AJ1785" s="127">
        <v>0</v>
      </c>
      <c r="AK1785" s="127">
        <v>0</v>
      </c>
    </row>
    <row r="1786" spans="1:37" ht="14.65" customHeight="1" x14ac:dyDescent="0.25">
      <c r="A1786" s="39"/>
      <c r="B1786" s="128">
        <v>4568060000166</v>
      </c>
      <c r="C1786" s="124" t="s">
        <v>9637</v>
      </c>
      <c r="D1786" s="121" t="s">
        <v>3266</v>
      </c>
      <c r="E1786" s="125" t="s">
        <v>2778</v>
      </c>
      <c r="F1786" s="125" t="s">
        <v>160</v>
      </c>
      <c r="G1786" s="125" t="s">
        <v>4760</v>
      </c>
      <c r="H1786" s="126">
        <v>50000</v>
      </c>
      <c r="I1786" s="126">
        <v>100</v>
      </c>
      <c r="J1786" s="126">
        <v>2000</v>
      </c>
      <c r="K1786" s="125" t="s">
        <v>211</v>
      </c>
      <c r="L1786" s="125" t="s">
        <v>211</v>
      </c>
      <c r="M1786" s="152">
        <v>9.4999999999999998E-3</v>
      </c>
      <c r="N1786" s="127" t="s">
        <v>44</v>
      </c>
      <c r="O1786" s="154">
        <v>37148</v>
      </c>
      <c r="P1786" s="152">
        <v>8.7910482143000006E-3</v>
      </c>
      <c r="Q1786" s="152">
        <v>3.4795478397E-2</v>
      </c>
      <c r="R1786" s="152">
        <v>0.10282931309</v>
      </c>
      <c r="S1786" s="152">
        <v>0.23094958993999998</v>
      </c>
      <c r="T1786" s="152">
        <v>0.38542937090000001</v>
      </c>
      <c r="U1786" s="152">
        <v>0.83258165981999999</v>
      </c>
      <c r="V1786" s="152">
        <v>0.85295827160000004</v>
      </c>
      <c r="W1786" s="152">
        <v>0.89709983449999997</v>
      </c>
      <c r="X1786" s="152">
        <v>0.91682070575999997</v>
      </c>
      <c r="Y1786" s="152">
        <v>0.91894738528999997</v>
      </c>
      <c r="Z1786" s="152">
        <v>1.8869774364000001E-3</v>
      </c>
      <c r="AA1786" s="152">
        <v>4.0422811441000002E-3</v>
      </c>
      <c r="AB1786" s="175">
        <v>-5.6890770261999997</v>
      </c>
      <c r="AC1786" s="174">
        <v>-2.5964441397</v>
      </c>
      <c r="AD1786" s="152">
        <v>-1.7338172533000001E-4</v>
      </c>
      <c r="AE1786" s="152">
        <v>-8.3583032501000007E-3</v>
      </c>
      <c r="AF1786" s="178">
        <v>11.335784</v>
      </c>
      <c r="AG1786" s="177">
        <v>147474.38279999999</v>
      </c>
      <c r="AH1786" s="177">
        <v>-47474.821320000003</v>
      </c>
      <c r="AI1786" s="127">
        <v>3.3529409454E-2</v>
      </c>
      <c r="AJ1786" s="127">
        <v>0.13177119656</v>
      </c>
      <c r="AK1786" s="127">
        <v>0</v>
      </c>
    </row>
    <row r="1787" spans="1:37" ht="14.65" customHeight="1" x14ac:dyDescent="0.25">
      <c r="A1787" s="39"/>
      <c r="B1787" s="128">
        <v>20335211000192</v>
      </c>
      <c r="C1787" s="124" t="s">
        <v>9638</v>
      </c>
      <c r="D1787" s="121" t="s">
        <v>3310</v>
      </c>
      <c r="E1787" s="125" t="s">
        <v>2778</v>
      </c>
      <c r="F1787" s="125" t="s">
        <v>160</v>
      </c>
      <c r="G1787" s="125" t="s">
        <v>4760</v>
      </c>
      <c r="H1787" s="126">
        <v>50000</v>
      </c>
      <c r="I1787" s="126">
        <v>1</v>
      </c>
      <c r="J1787" s="126">
        <v>100</v>
      </c>
      <c r="K1787" s="125" t="s">
        <v>212</v>
      </c>
      <c r="L1787" s="125" t="s">
        <v>212</v>
      </c>
      <c r="M1787" s="152">
        <v>1.0500000000000001E-2</v>
      </c>
      <c r="N1787" s="127" t="s">
        <v>44</v>
      </c>
      <c r="O1787" s="154">
        <v>41912</v>
      </c>
      <c r="P1787" s="152">
        <v>1.0352250193999999E-2</v>
      </c>
      <c r="Q1787" s="152">
        <v>4.0983160249999998E-2</v>
      </c>
      <c r="R1787" s="152">
        <v>0.11211011781999999</v>
      </c>
      <c r="S1787" s="152">
        <v>0.26192081725999999</v>
      </c>
      <c r="T1787" s="152">
        <v>0.40422336678999998</v>
      </c>
      <c r="U1787" s="152">
        <v>0.98043981095999999</v>
      </c>
      <c r="V1787" s="152">
        <v>1.0046398883000001</v>
      </c>
      <c r="W1787" s="152">
        <v>0.97806710096000005</v>
      </c>
      <c r="X1787" s="152">
        <v>1.0397698848000001</v>
      </c>
      <c r="Y1787" s="152">
        <v>0.96375635595999998</v>
      </c>
      <c r="Z1787" s="152">
        <v>2.0366269950999999E-3</v>
      </c>
      <c r="AA1787" s="152">
        <v>4.6088904945E-3</v>
      </c>
      <c r="AB1787" s="175">
        <v>-1.1652150218999999</v>
      </c>
      <c r="AC1787" s="174">
        <v>-1.2326363647</v>
      </c>
      <c r="AD1787" s="152">
        <v>-1.2925360678000002E-4</v>
      </c>
      <c r="AE1787" s="152">
        <v>-1.3739099615000002E-2</v>
      </c>
      <c r="AF1787" s="178">
        <v>24.586238000000002</v>
      </c>
      <c r="AG1787" s="177">
        <v>81598.579410000006</v>
      </c>
      <c r="AH1787" s="177">
        <v>-4030.4564700000001</v>
      </c>
      <c r="AI1787" s="127">
        <v>0.33497273622000001</v>
      </c>
      <c r="AJ1787" s="127">
        <v>0.30485457727999998</v>
      </c>
      <c r="AK1787" s="127">
        <v>1.5515508129999999E-4</v>
      </c>
    </row>
    <row r="1788" spans="1:37" ht="14.65" customHeight="1" x14ac:dyDescent="0.25">
      <c r="A1788" s="39"/>
      <c r="B1788" s="128">
        <v>10474352000132</v>
      </c>
      <c r="C1788" s="124" t="s">
        <v>9639</v>
      </c>
      <c r="D1788" s="121"/>
      <c r="E1788" s="125" t="s">
        <v>2778</v>
      </c>
      <c r="F1788" s="125" t="s">
        <v>160</v>
      </c>
      <c r="G1788" s="125" t="s">
        <v>4760</v>
      </c>
      <c r="H1788" s="126">
        <v>1000</v>
      </c>
      <c r="I1788" s="126">
        <v>0</v>
      </c>
      <c r="J1788" s="126">
        <v>50</v>
      </c>
      <c r="K1788" s="125" t="s">
        <v>211</v>
      </c>
      <c r="L1788" s="125" t="s">
        <v>211</v>
      </c>
      <c r="M1788" s="152">
        <v>1.3500000000000002E-2</v>
      </c>
      <c r="N1788" s="127" t="s">
        <v>44</v>
      </c>
      <c r="O1788" s="154">
        <v>39994</v>
      </c>
      <c r="P1788" s="152">
        <v>8.9681941789999994E-3</v>
      </c>
      <c r="Q1788" s="152">
        <v>3.5700497354000001E-2</v>
      </c>
      <c r="R1788" s="152">
        <v>9.9246854416999999E-2</v>
      </c>
      <c r="S1788" s="152">
        <v>0.22060736503</v>
      </c>
      <c r="T1788" s="152">
        <v>0.36724151980000003</v>
      </c>
      <c r="U1788" s="152">
        <v>0.84935878100999995</v>
      </c>
      <c r="V1788" s="152">
        <v>0.8751434358900001</v>
      </c>
      <c r="W1788" s="152">
        <v>0.86584587600999996</v>
      </c>
      <c r="X1788" s="152">
        <v>0.87576427463000006</v>
      </c>
      <c r="Y1788" s="152">
        <v>0.87558359550999998</v>
      </c>
      <c r="Z1788" s="152">
        <v>1.1943458798000001E-3</v>
      </c>
      <c r="AA1788" s="152">
        <v>2.3322055479000001E-3</v>
      </c>
      <c r="AB1788" s="175">
        <v>-13.542023446</v>
      </c>
      <c r="AC1788" s="174">
        <v>-9.7580262139999991</v>
      </c>
      <c r="AD1788" s="152">
        <v>0</v>
      </c>
      <c r="AE1788" s="152">
        <v>-1.41055238E-3</v>
      </c>
      <c r="AF1788" s="178">
        <v>34.917329000000002</v>
      </c>
      <c r="AG1788" s="177">
        <v>257126.74528999999</v>
      </c>
      <c r="AH1788" s="177">
        <v>-45682.883170000001</v>
      </c>
      <c r="AI1788" s="127">
        <v>8.0920997445999997E-4</v>
      </c>
      <c r="AJ1788" s="127">
        <v>8.7302977394999995E-2</v>
      </c>
      <c r="AK1788" s="127">
        <v>0</v>
      </c>
    </row>
    <row r="1789" spans="1:37" ht="14.65" customHeight="1" x14ac:dyDescent="0.25">
      <c r="A1789" s="39"/>
      <c r="B1789" s="128">
        <v>8927549000138</v>
      </c>
      <c r="C1789" s="124" t="s">
        <v>9640</v>
      </c>
      <c r="D1789" s="121"/>
      <c r="E1789" s="125" t="s">
        <v>2778</v>
      </c>
      <c r="F1789" s="125" t="s">
        <v>160</v>
      </c>
      <c r="G1789" s="125" t="s">
        <v>6802</v>
      </c>
      <c r="H1789" s="126">
        <v>1</v>
      </c>
      <c r="I1789" s="126">
        <v>1</v>
      </c>
      <c r="J1789" s="126">
        <v>0</v>
      </c>
      <c r="K1789" s="125" t="s">
        <v>211</v>
      </c>
      <c r="L1789" s="125" t="s">
        <v>211</v>
      </c>
      <c r="M1789" s="152">
        <v>2.8999999999999998E-3</v>
      </c>
      <c r="N1789" s="127" t="s">
        <v>44</v>
      </c>
      <c r="O1789" s="154">
        <v>39428</v>
      </c>
      <c r="P1789" s="152">
        <v>1.0180848393999999E-2</v>
      </c>
      <c r="Q1789" s="152">
        <v>3.9768398513999999E-2</v>
      </c>
      <c r="R1789" s="152">
        <v>0.11056680755000001</v>
      </c>
      <c r="S1789" s="152">
        <v>0.24330842110999998</v>
      </c>
      <c r="T1789" s="152">
        <v>0.40614889972000001</v>
      </c>
      <c r="U1789" s="152">
        <v>0.96420670752000004</v>
      </c>
      <c r="V1789" s="152">
        <v>0.97486185052999996</v>
      </c>
      <c r="W1789" s="152">
        <v>0.9646030083799999</v>
      </c>
      <c r="X1789" s="152">
        <v>0.96588263449</v>
      </c>
      <c r="Y1789" s="152">
        <v>0.96834724495000002</v>
      </c>
      <c r="Z1789" s="152">
        <v>7.8547378278999999E-4</v>
      </c>
      <c r="AA1789" s="152">
        <v>1.9929641866000001E-3</v>
      </c>
      <c r="AB1789" s="175">
        <v>-11.175357143999999</v>
      </c>
      <c r="AC1789" s="174">
        <v>-7.0408903744</v>
      </c>
      <c r="AD1789" s="152">
        <v>0</v>
      </c>
      <c r="AE1789" s="152">
        <v>-1.5846313095E-3</v>
      </c>
      <c r="AF1789" s="178">
        <v>47.323524999999997</v>
      </c>
      <c r="AG1789" s="177">
        <v>68136.513829999996</v>
      </c>
      <c r="AH1789" s="177">
        <v>-19901.764149999999</v>
      </c>
      <c r="AI1789" s="127">
        <v>0</v>
      </c>
      <c r="AJ1789" s="127">
        <v>0</v>
      </c>
      <c r="AK1789" s="127">
        <v>0</v>
      </c>
    </row>
    <row r="1790" spans="1:37" ht="14.65" customHeight="1" x14ac:dyDescent="0.25">
      <c r="A1790" s="39"/>
      <c r="B1790" s="128">
        <v>41483966000104</v>
      </c>
      <c r="C1790" s="124" t="s">
        <v>9641</v>
      </c>
      <c r="D1790" s="121"/>
      <c r="E1790" s="125" t="s">
        <v>2778</v>
      </c>
      <c r="F1790" s="125" t="s">
        <v>112</v>
      </c>
      <c r="G1790" s="125" t="s">
        <v>113</v>
      </c>
      <c r="H1790" s="126">
        <v>100</v>
      </c>
      <c r="I1790" s="126">
        <v>100</v>
      </c>
      <c r="J1790" s="126">
        <v>100</v>
      </c>
      <c r="K1790" s="125" t="s">
        <v>212</v>
      </c>
      <c r="L1790" s="125" t="s">
        <v>7581</v>
      </c>
      <c r="M1790" s="152">
        <v>8.0000000000000002E-3</v>
      </c>
      <c r="N1790" s="127" t="s">
        <v>44</v>
      </c>
      <c r="O1790" s="154">
        <v>44343</v>
      </c>
      <c r="P1790" s="152">
        <v>5.1909232475999996E-2</v>
      </c>
      <c r="Q1790" s="152">
        <v>-4.5984414082000005E-2</v>
      </c>
      <c r="R1790" s="152">
        <v>0.26227113131000002</v>
      </c>
      <c r="S1790" s="152">
        <v>0.95388968508000005</v>
      </c>
      <c r="T1790" s="152">
        <v>1.3002136547000001</v>
      </c>
      <c r="U1790" s="152">
        <v>4.9162140714999998</v>
      </c>
      <c r="V1790" s="152">
        <v>-1.1272380252</v>
      </c>
      <c r="W1790" s="152">
        <v>2.2880964718999999</v>
      </c>
      <c r="X1790" s="152">
        <v>3.7867389784999999</v>
      </c>
      <c r="Y1790" s="152">
        <v>3.0999919271</v>
      </c>
      <c r="Z1790" s="152">
        <v>0.27420396834999999</v>
      </c>
      <c r="AA1790" s="152">
        <v>0.27602219365000003</v>
      </c>
      <c r="AB1790" s="175">
        <v>0.64083123577000001</v>
      </c>
      <c r="AC1790" s="174">
        <v>0.43819806958000002</v>
      </c>
      <c r="AD1790" s="152">
        <v>-0.23656367416999999</v>
      </c>
      <c r="AE1790" s="152">
        <v>-0.38553352581</v>
      </c>
      <c r="AF1790" s="178">
        <v>20.431135300000001</v>
      </c>
      <c r="AG1790" s="177">
        <v>36601.76094</v>
      </c>
      <c r="AH1790" s="177">
        <v>-5759.9505499999996</v>
      </c>
      <c r="AI1790" s="127">
        <v>0</v>
      </c>
      <c r="AJ1790" s="127">
        <v>0</v>
      </c>
      <c r="AK1790" s="127">
        <v>0</v>
      </c>
    </row>
    <row r="1791" spans="1:37" ht="14.65" customHeight="1" x14ac:dyDescent="0.25">
      <c r="A1791" s="39"/>
      <c r="B1791" s="128">
        <v>29152427000197</v>
      </c>
      <c r="C1791" s="124" t="s">
        <v>9642</v>
      </c>
      <c r="D1791" s="121" t="s">
        <v>3274</v>
      </c>
      <c r="E1791" s="125" t="s">
        <v>2778</v>
      </c>
      <c r="F1791" s="125" t="s">
        <v>112</v>
      </c>
      <c r="G1791" s="125" t="s">
        <v>113</v>
      </c>
      <c r="H1791" s="126">
        <v>10000</v>
      </c>
      <c r="I1791" s="126">
        <v>10000</v>
      </c>
      <c r="J1791" s="126">
        <v>10000</v>
      </c>
      <c r="K1791" s="125" t="s">
        <v>212</v>
      </c>
      <c r="L1791" s="125" t="s">
        <v>7581</v>
      </c>
      <c r="M1791" s="152">
        <v>7.7000000000000002E-3</v>
      </c>
      <c r="N1791" s="127" t="s">
        <v>44</v>
      </c>
      <c r="O1791" s="154">
        <v>43222</v>
      </c>
      <c r="P1791" s="152">
        <v>5.1855540667000002E-2</v>
      </c>
      <c r="Q1791" s="152">
        <v>-4.6041276132999999E-2</v>
      </c>
      <c r="R1791" s="152">
        <v>0.26456537187000001</v>
      </c>
      <c r="S1791" s="152">
        <v>0.96237943761</v>
      </c>
      <c r="T1791" s="152">
        <v>1.3313882477000001</v>
      </c>
      <c r="U1791" s="152">
        <v>4.9111290334</v>
      </c>
      <c r="V1791" s="152">
        <v>-1.1286319120000001</v>
      </c>
      <c r="W1791" s="152">
        <v>2.3081118038000001</v>
      </c>
      <c r="X1791" s="152">
        <v>3.8204414887000002</v>
      </c>
      <c r="Y1791" s="152">
        <v>3.1743189319999998</v>
      </c>
      <c r="Z1791" s="152">
        <v>0.27453486033000002</v>
      </c>
      <c r="AA1791" s="152">
        <v>0.27934881449999999</v>
      </c>
      <c r="AB1791" s="175">
        <v>0.64823192413999997</v>
      </c>
      <c r="AC1791" s="174">
        <v>0.71329202618999998</v>
      </c>
      <c r="AD1791" s="152">
        <v>-0.23651734814</v>
      </c>
      <c r="AE1791" s="152">
        <v>-0.38113902932999999</v>
      </c>
      <c r="AF1791" s="178">
        <v>46.833869</v>
      </c>
      <c r="AG1791" s="177">
        <v>121976.51605999999</v>
      </c>
      <c r="AH1791" s="177">
        <v>-5981.8746700000002</v>
      </c>
      <c r="AI1791" s="127">
        <v>0</v>
      </c>
      <c r="AJ1791" s="127">
        <v>0</v>
      </c>
      <c r="AK1791" s="127">
        <v>0</v>
      </c>
    </row>
    <row r="1792" spans="1:37" ht="14.65" customHeight="1" x14ac:dyDescent="0.25">
      <c r="A1792" s="39"/>
      <c r="B1792" s="128">
        <v>35727513000183</v>
      </c>
      <c r="C1792" s="124" t="s">
        <v>9643</v>
      </c>
      <c r="D1792" s="121"/>
      <c r="E1792" s="125" t="s">
        <v>2778</v>
      </c>
      <c r="F1792" s="125" t="s">
        <v>160</v>
      </c>
      <c r="G1792" s="125" t="s">
        <v>3301</v>
      </c>
      <c r="H1792" s="126">
        <v>1</v>
      </c>
      <c r="I1792" s="126">
        <v>1</v>
      </c>
      <c r="J1792" s="126">
        <v>1</v>
      </c>
      <c r="K1792" s="125" t="s">
        <v>212</v>
      </c>
      <c r="L1792" s="125" t="s">
        <v>3251</v>
      </c>
      <c r="M1792" s="152">
        <v>1.4000000000000002E-3</v>
      </c>
      <c r="N1792" s="127" t="s">
        <v>44</v>
      </c>
      <c r="O1792" s="154">
        <v>43868</v>
      </c>
      <c r="P1792" s="152">
        <v>2.4570830956000002E-3</v>
      </c>
      <c r="Q1792" s="152">
        <v>-4.3777657209000002E-2</v>
      </c>
      <c r="R1792" s="152">
        <v>0.18727201579</v>
      </c>
      <c r="S1792" s="152">
        <v>0.17065665851999998</v>
      </c>
      <c r="T1792" s="152">
        <v>0.17130647948</v>
      </c>
      <c r="U1792" s="152">
        <v>0.23270516462999999</v>
      </c>
      <c r="V1792" s="152">
        <v>-1.0731427342000002</v>
      </c>
      <c r="W1792" s="152">
        <v>1.6337918568000001</v>
      </c>
      <c r="X1792" s="152">
        <v>0.67747060364000011</v>
      </c>
      <c r="Y1792" s="152">
        <v>0.40843187699</v>
      </c>
      <c r="Z1792" s="152">
        <v>0.14849049414999999</v>
      </c>
      <c r="AA1792" s="152">
        <v>0.17216561715000001</v>
      </c>
      <c r="AB1792" s="175">
        <v>0.51961269741000005</v>
      </c>
      <c r="AC1792" s="174">
        <v>-0.18262832382999999</v>
      </c>
      <c r="AD1792" s="152">
        <v>-8.4342625039999994E-2</v>
      </c>
      <c r="AE1792" s="152">
        <v>-0.34969364216999999</v>
      </c>
      <c r="AF1792" s="178">
        <v>12.278765999999999</v>
      </c>
      <c r="AG1792" s="177">
        <v>87438.136289999995</v>
      </c>
      <c r="AH1792" s="177">
        <v>-57127.748449999999</v>
      </c>
      <c r="AI1792" s="127">
        <v>0</v>
      </c>
      <c r="AJ1792" s="127">
        <v>0</v>
      </c>
      <c r="AK1792" s="127">
        <v>0.99461222382000003</v>
      </c>
    </row>
    <row r="1793" spans="1:37" ht="14.65" customHeight="1" x14ac:dyDescent="0.25">
      <c r="A1793" s="39"/>
      <c r="B1793" s="128">
        <v>6935532000105</v>
      </c>
      <c r="C1793" s="124" t="s">
        <v>9644</v>
      </c>
      <c r="D1793" s="121" t="s">
        <v>3266</v>
      </c>
      <c r="E1793" s="125" t="s">
        <v>2778</v>
      </c>
      <c r="F1793" s="125" t="s">
        <v>112</v>
      </c>
      <c r="G1793" s="125" t="s">
        <v>113</v>
      </c>
      <c r="H1793" s="126">
        <v>5000</v>
      </c>
      <c r="I1793" s="126">
        <v>0</v>
      </c>
      <c r="J1793" s="126">
        <v>5000</v>
      </c>
      <c r="K1793" s="125" t="s">
        <v>212</v>
      </c>
      <c r="L1793" s="125" t="s">
        <v>219</v>
      </c>
      <c r="M1793" s="152">
        <v>2.9500000000000002E-2</v>
      </c>
      <c r="N1793" s="127" t="s">
        <v>44</v>
      </c>
      <c r="O1793" s="154">
        <v>38223</v>
      </c>
      <c r="P1793" s="152">
        <v>6.6324305656999996E-2</v>
      </c>
      <c r="Q1793" s="152">
        <v>0.1511868653</v>
      </c>
      <c r="R1793" s="152">
        <v>3.0319783664E-2</v>
      </c>
      <c r="S1793" s="152">
        <v>5.5580081446999996E-2</v>
      </c>
      <c r="T1793" s="152">
        <v>-0.15205929977999999</v>
      </c>
      <c r="U1793" s="152">
        <v>6.2814352900999992</v>
      </c>
      <c r="V1793" s="152">
        <v>3.7061162328999999</v>
      </c>
      <c r="W1793" s="152">
        <v>0.26451477782999999</v>
      </c>
      <c r="X1793" s="152">
        <v>0.22064109103999999</v>
      </c>
      <c r="Y1793" s="152">
        <v>-0.36254241761000006</v>
      </c>
      <c r="Z1793" s="152">
        <v>0.15533700485000002</v>
      </c>
      <c r="AA1793" s="152">
        <v>0.23911979646999998</v>
      </c>
      <c r="AB1793" s="175">
        <v>-0.41689615928000001</v>
      </c>
      <c r="AC1793" s="174">
        <v>0.11582428708</v>
      </c>
      <c r="AD1793" s="152">
        <v>-0.17412452968</v>
      </c>
      <c r="AE1793" s="152">
        <v>-0.62275361456</v>
      </c>
      <c r="AF1793" s="178">
        <v>78.338911999999993</v>
      </c>
      <c r="AG1793" s="177">
        <v>28376.600740000002</v>
      </c>
      <c r="AH1793" s="177">
        <v>-3910.3011499999998</v>
      </c>
      <c r="AI1793" s="127">
        <v>0</v>
      </c>
      <c r="AJ1793" s="127">
        <v>0</v>
      </c>
      <c r="AK1793" s="127">
        <v>0</v>
      </c>
    </row>
    <row r="1794" spans="1:37" ht="14.65" customHeight="1" x14ac:dyDescent="0.25">
      <c r="A1794" s="39"/>
      <c r="B1794" s="128">
        <v>18138913000134</v>
      </c>
      <c r="C1794" s="124" t="s">
        <v>9645</v>
      </c>
      <c r="D1794" s="121" t="s">
        <v>3266</v>
      </c>
      <c r="E1794" s="125" t="s">
        <v>2778</v>
      </c>
      <c r="F1794" s="125" t="s">
        <v>160</v>
      </c>
      <c r="G1794" s="125" t="s">
        <v>6802</v>
      </c>
      <c r="H1794" s="126">
        <v>1</v>
      </c>
      <c r="I1794" s="126">
        <v>1</v>
      </c>
      <c r="J1794" s="126">
        <v>1</v>
      </c>
      <c r="K1794" s="125" t="s">
        <v>211</v>
      </c>
      <c r="L1794" s="125" t="s">
        <v>211</v>
      </c>
      <c r="M1794" s="152">
        <v>1.4000000000000002E-3</v>
      </c>
      <c r="N1794" s="127" t="s">
        <v>44</v>
      </c>
      <c r="O1794" s="154">
        <v>42226</v>
      </c>
      <c r="P1794" s="152">
        <v>1.0321408268000001E-2</v>
      </c>
      <c r="Q1794" s="152">
        <v>4.0384064387999997E-2</v>
      </c>
      <c r="R1794" s="152">
        <v>0.11316706965999999</v>
      </c>
      <c r="S1794" s="152">
        <v>0.24922399679000001</v>
      </c>
      <c r="T1794" s="152">
        <v>0.41515548174000005</v>
      </c>
      <c r="U1794" s="152">
        <v>0.97751883713999999</v>
      </c>
      <c r="V1794" s="152">
        <v>0.98995396377000011</v>
      </c>
      <c r="W1794" s="152">
        <v>0.98728812260999999</v>
      </c>
      <c r="X1794" s="152">
        <v>0.98936621055000007</v>
      </c>
      <c r="Y1794" s="152">
        <v>0.98982089385999994</v>
      </c>
      <c r="Z1794" s="152">
        <v>7.7595855648000009E-4</v>
      </c>
      <c r="AA1794" s="152">
        <v>2.4485654059999999E-3</v>
      </c>
      <c r="AB1794" s="175">
        <v>-3.9308013329999998</v>
      </c>
      <c r="AC1794" s="174">
        <v>-2.5614005607000001</v>
      </c>
      <c r="AD1794" s="152">
        <v>0</v>
      </c>
      <c r="AE1794" s="152">
        <v>-1.6916767260000002E-3</v>
      </c>
      <c r="AF1794" s="178">
        <v>23.112158000000001</v>
      </c>
      <c r="AG1794" s="177">
        <v>214863.53107</v>
      </c>
      <c r="AH1794" s="177">
        <v>-146401.11324999999</v>
      </c>
      <c r="AI1794" s="127">
        <v>0</v>
      </c>
      <c r="AJ1794" s="127">
        <v>0</v>
      </c>
      <c r="AK1794" s="127">
        <v>0</v>
      </c>
    </row>
    <row r="1795" spans="1:37" ht="14.65" customHeight="1" x14ac:dyDescent="0.25">
      <c r="A1795" s="39"/>
      <c r="B1795" s="128">
        <v>17412528000170</v>
      </c>
      <c r="C1795" s="124" t="s">
        <v>9646</v>
      </c>
      <c r="D1795" s="121" t="s">
        <v>3266</v>
      </c>
      <c r="E1795" s="125" t="s">
        <v>2778</v>
      </c>
      <c r="F1795" s="125" t="s">
        <v>112</v>
      </c>
      <c r="G1795" s="125" t="s">
        <v>6915</v>
      </c>
      <c r="H1795" s="126">
        <v>1</v>
      </c>
      <c r="I1795" s="126">
        <v>1</v>
      </c>
      <c r="J1795" s="126">
        <v>1</v>
      </c>
      <c r="K1795" s="125" t="s">
        <v>211</v>
      </c>
      <c r="L1795" s="125" t="s">
        <v>7564</v>
      </c>
      <c r="M1795" s="152">
        <v>2.7000000000000001E-3</v>
      </c>
      <c r="N1795" s="127" t="s">
        <v>44</v>
      </c>
      <c r="O1795" s="154">
        <v>41542</v>
      </c>
      <c r="P1795" s="152">
        <v>3.7219667583E-2</v>
      </c>
      <c r="Q1795" s="152">
        <v>0.12407946449000001</v>
      </c>
      <c r="R1795" s="152">
        <v>7.6224847723999997E-2</v>
      </c>
      <c r="S1795" s="152">
        <v>0.30071936641000002</v>
      </c>
      <c r="T1795" s="152">
        <v>0.26480692863999999</v>
      </c>
      <c r="U1795" s="152">
        <v>3.5249963210999997</v>
      </c>
      <c r="V1795" s="152">
        <v>3.0416194991999999</v>
      </c>
      <c r="W1795" s="152">
        <v>0.66499810436000006</v>
      </c>
      <c r="X1795" s="152">
        <v>1.1937918652000001</v>
      </c>
      <c r="Y1795" s="152">
        <v>0.63135726816000004</v>
      </c>
      <c r="Z1795" s="152">
        <v>0.14787846028000001</v>
      </c>
      <c r="AA1795" s="152">
        <v>0.23834158382999998</v>
      </c>
      <c r="AB1795" s="175">
        <v>-0.16216489646000001</v>
      </c>
      <c r="AC1795" s="174">
        <v>8.0694730537000006E-2</v>
      </c>
      <c r="AD1795" s="152">
        <v>-0.1358377778</v>
      </c>
      <c r="AE1795" s="152">
        <v>-0.46860263605999997</v>
      </c>
      <c r="AF1795" s="178">
        <v>25.693933000000001</v>
      </c>
      <c r="AG1795" s="177">
        <v>78490.188970000003</v>
      </c>
      <c r="AH1795" s="177">
        <v>-92621.831489999997</v>
      </c>
      <c r="AI1795" s="127">
        <v>0</v>
      </c>
      <c r="AJ1795" s="127">
        <v>0</v>
      </c>
      <c r="AK1795" s="127">
        <v>0</v>
      </c>
    </row>
    <row r="1796" spans="1:37" ht="14.65" customHeight="1" x14ac:dyDescent="0.25">
      <c r="A1796" s="39"/>
      <c r="B1796" s="128">
        <v>11858506000152</v>
      </c>
      <c r="C1796" s="124" t="s">
        <v>9647</v>
      </c>
      <c r="D1796" s="121"/>
      <c r="E1796" s="125" t="s">
        <v>2778</v>
      </c>
      <c r="F1796" s="125" t="s">
        <v>160</v>
      </c>
      <c r="G1796" s="125" t="s">
        <v>3305</v>
      </c>
      <c r="H1796" s="126">
        <v>300000</v>
      </c>
      <c r="I1796" s="126">
        <v>1000</v>
      </c>
      <c r="J1796" s="126">
        <v>10000</v>
      </c>
      <c r="K1796" s="125" t="s">
        <v>3251</v>
      </c>
      <c r="L1796" s="125" t="s">
        <v>7581</v>
      </c>
      <c r="M1796" s="152">
        <v>3.2000000000000002E-3</v>
      </c>
      <c r="N1796" s="127" t="s">
        <v>3247</v>
      </c>
      <c r="O1796" s="154">
        <v>40808</v>
      </c>
      <c r="P1796" s="152">
        <v>1.0795437014000001E-2</v>
      </c>
      <c r="Q1796" s="152">
        <v>4.5378020105999999E-2</v>
      </c>
      <c r="R1796" s="152">
        <v>0.12428639042</v>
      </c>
      <c r="S1796" s="152">
        <v>0.29359475891999998</v>
      </c>
      <c r="T1796" s="152">
        <v>0.44589455394999999</v>
      </c>
      <c r="U1796" s="152">
        <v>1.0224131012</v>
      </c>
      <c r="V1796" s="152">
        <v>1.1123731985</v>
      </c>
      <c r="W1796" s="152">
        <v>1.0842949049999999</v>
      </c>
      <c r="X1796" s="152">
        <v>1.1655086902</v>
      </c>
      <c r="Y1796" s="152">
        <v>1.0631095225</v>
      </c>
      <c r="Z1796" s="152">
        <v>4.0674561965999998E-3</v>
      </c>
      <c r="AA1796" s="152">
        <v>5.6518637158999999E-3</v>
      </c>
      <c r="AB1796" s="175">
        <v>2.1532140977999998</v>
      </c>
      <c r="AC1796" s="174">
        <v>0.83098771115000003</v>
      </c>
      <c r="AD1796" s="152">
        <v>-1.1977803038E-3</v>
      </c>
      <c r="AE1796" s="152">
        <v>-2.6424671244000001E-2</v>
      </c>
      <c r="AF1796" s="178">
        <v>35.807395</v>
      </c>
      <c r="AG1796" s="177">
        <v>74234.441990000007</v>
      </c>
      <c r="AH1796" s="177">
        <v>-148181.92227000001</v>
      </c>
      <c r="AI1796" s="127">
        <v>0.49164563499000002</v>
      </c>
      <c r="AJ1796" s="127">
        <v>0.13009901792</v>
      </c>
      <c r="AK1796" s="127">
        <v>7.5296399168999991E-4</v>
      </c>
    </row>
    <row r="1797" spans="1:37" ht="14.65" customHeight="1" x14ac:dyDescent="0.25">
      <c r="A1797" s="39"/>
      <c r="B1797" s="128">
        <v>12984454000123</v>
      </c>
      <c r="C1797" s="124" t="s">
        <v>9648</v>
      </c>
      <c r="D1797" s="121"/>
      <c r="E1797" s="125" t="s">
        <v>2778</v>
      </c>
      <c r="F1797" s="125" t="s">
        <v>160</v>
      </c>
      <c r="G1797" s="125" t="s">
        <v>3328</v>
      </c>
      <c r="H1797" s="126">
        <v>1</v>
      </c>
      <c r="I1797" s="126">
        <v>1</v>
      </c>
      <c r="J1797" s="126">
        <v>1</v>
      </c>
      <c r="K1797" s="125" t="s">
        <v>212</v>
      </c>
      <c r="L1797" s="125" t="s">
        <v>212</v>
      </c>
      <c r="M1797" s="152">
        <v>1.7000000000000001E-3</v>
      </c>
      <c r="N1797" s="127" t="s">
        <v>44</v>
      </c>
      <c r="O1797" s="154">
        <v>40744</v>
      </c>
      <c r="P1797" s="152">
        <v>1.1082939687E-2</v>
      </c>
      <c r="Q1797" s="152">
        <v>4.4140144794999996E-2</v>
      </c>
      <c r="R1797" s="152">
        <v>0.12246578624</v>
      </c>
      <c r="S1797" s="152">
        <v>0.28606079796</v>
      </c>
      <c r="T1797" s="152">
        <v>0.44514753018999997</v>
      </c>
      <c r="U1797" s="152">
        <v>1.0496418738</v>
      </c>
      <c r="V1797" s="152">
        <v>1.0820285665</v>
      </c>
      <c r="W1797" s="152">
        <v>1.0684116549</v>
      </c>
      <c r="X1797" s="152">
        <v>1.1356004690999999</v>
      </c>
      <c r="Y1797" s="152">
        <v>1.0613284555</v>
      </c>
      <c r="Z1797" s="152">
        <v>2.1490604690000002E-3</v>
      </c>
      <c r="AA1797" s="152">
        <v>3.7946096000000002E-3</v>
      </c>
      <c r="AB1797" s="175">
        <v>3.4197583106999998</v>
      </c>
      <c r="AC1797" s="174">
        <v>1.4632202793</v>
      </c>
      <c r="AD1797" s="152">
        <v>-4.2785322998000001E-5</v>
      </c>
      <c r="AE1797" s="152">
        <v>-1.11045756E-2</v>
      </c>
      <c r="AF1797" s="178">
        <v>36.717846000000002</v>
      </c>
      <c r="AG1797" s="177">
        <v>175946.47996999999</v>
      </c>
      <c r="AH1797" s="177">
        <v>-240641.78177999999</v>
      </c>
      <c r="AI1797" s="127">
        <v>0.33143074345000001</v>
      </c>
      <c r="AJ1797" s="127">
        <v>0.31832127262999999</v>
      </c>
      <c r="AK1797" s="127">
        <v>2.2023415498E-4</v>
      </c>
    </row>
    <row r="1798" spans="1:37" ht="14.65" customHeight="1" x14ac:dyDescent="0.25">
      <c r="A1798" s="39"/>
      <c r="B1798" s="128">
        <v>21407105000130</v>
      </c>
      <c r="C1798" s="124" t="s">
        <v>9649</v>
      </c>
      <c r="D1798" s="121"/>
      <c r="E1798" s="125" t="s">
        <v>2778</v>
      </c>
      <c r="F1798" s="125" t="s">
        <v>160</v>
      </c>
      <c r="G1798" s="125" t="s">
        <v>3328</v>
      </c>
      <c r="H1798" s="126">
        <v>1</v>
      </c>
      <c r="I1798" s="126">
        <v>0</v>
      </c>
      <c r="J1798" s="126">
        <v>1</v>
      </c>
      <c r="K1798" s="125" t="s">
        <v>211</v>
      </c>
      <c r="L1798" s="125" t="s">
        <v>211</v>
      </c>
      <c r="M1798" s="152">
        <v>1.7000000000000001E-3</v>
      </c>
      <c r="N1798" s="127" t="s">
        <v>44</v>
      </c>
      <c r="O1798" s="154">
        <v>42090</v>
      </c>
      <c r="P1798" s="152">
        <v>1.0646057418999998E-2</v>
      </c>
      <c r="Q1798" s="152">
        <v>4.1696066854999998E-2</v>
      </c>
      <c r="R1798" s="152">
        <v>0.11837943770000001</v>
      </c>
      <c r="S1798" s="152">
        <v>0.26720949132999999</v>
      </c>
      <c r="T1798" s="152">
        <v>0.42609365107000002</v>
      </c>
      <c r="U1798" s="152">
        <v>1.0082656743</v>
      </c>
      <c r="V1798" s="152">
        <v>1.0221157103</v>
      </c>
      <c r="W1798" s="152">
        <v>1.0327616783</v>
      </c>
      <c r="X1798" s="152">
        <v>1.0607647950000001</v>
      </c>
      <c r="Y1798" s="152">
        <v>1.0158998667000001</v>
      </c>
      <c r="Z1798" s="152">
        <v>1.5013040644000001E-3</v>
      </c>
      <c r="AA1798" s="152">
        <v>3.4977877799000001E-3</v>
      </c>
      <c r="AB1798" s="175">
        <v>2.4442866494</v>
      </c>
      <c r="AC1798" s="174">
        <v>0.26709742052000002</v>
      </c>
      <c r="AD1798" s="152">
        <v>0</v>
      </c>
      <c r="AE1798" s="152">
        <v>-7.5889935407999999E-3</v>
      </c>
      <c r="AF1798" s="178">
        <v>24.688452000000002</v>
      </c>
      <c r="AG1798" s="177">
        <v>7362213.4955000002</v>
      </c>
      <c r="AH1798" s="177">
        <v>380576.61199</v>
      </c>
      <c r="AI1798" s="127">
        <v>0.13835056414999999</v>
      </c>
      <c r="AJ1798" s="127">
        <v>0.17720584069</v>
      </c>
      <c r="AK1798" s="127">
        <v>0</v>
      </c>
    </row>
    <row r="1799" spans="1:37" ht="14.65" customHeight="1" x14ac:dyDescent="0.25">
      <c r="A1799" s="39"/>
      <c r="B1799" s="128">
        <v>51533573000111</v>
      </c>
      <c r="C1799" s="124" t="s">
        <v>9650</v>
      </c>
      <c r="D1799" s="121"/>
      <c r="E1799" s="125" t="s">
        <v>2778</v>
      </c>
      <c r="F1799" s="125" t="s">
        <v>160</v>
      </c>
      <c r="G1799" s="125" t="s">
        <v>6802</v>
      </c>
      <c r="H1799" s="126">
        <v>1</v>
      </c>
      <c r="I1799" s="126">
        <v>1</v>
      </c>
      <c r="J1799" s="126">
        <v>1</v>
      </c>
      <c r="K1799" s="125" t="s">
        <v>211</v>
      </c>
      <c r="L1799" s="125" t="s">
        <v>211</v>
      </c>
      <c r="M1799" s="152">
        <v>1.7000000000000001E-3</v>
      </c>
      <c r="N1799" s="127" t="s">
        <v>44</v>
      </c>
      <c r="O1799" s="154">
        <v>45135</v>
      </c>
      <c r="P1799" s="152">
        <v>1.0319113919000001E-2</v>
      </c>
      <c r="Q1799" s="152">
        <v>4.0292882747999997E-2</v>
      </c>
      <c r="R1799" s="152">
        <v>0.11278434864999999</v>
      </c>
      <c r="S1799" s="152" t="s">
        <v>44</v>
      </c>
      <c r="T1799" s="152" t="s">
        <v>44</v>
      </c>
      <c r="U1799" s="152">
        <v>0.97730154412000003</v>
      </c>
      <c r="V1799" s="152">
        <v>0.98771878443000005</v>
      </c>
      <c r="W1799" s="152">
        <v>0.98394920156999999</v>
      </c>
      <c r="X1799" s="152" t="s">
        <v>44</v>
      </c>
      <c r="Y1799" s="152" t="s">
        <v>44</v>
      </c>
      <c r="Z1799" s="152">
        <v>7.8218514964999999E-4</v>
      </c>
      <c r="AA1799" s="152">
        <v>6.9574247847999993E-4</v>
      </c>
      <c r="AB1799" s="175">
        <v>-4.8853682342000004</v>
      </c>
      <c r="AC1799" s="174">
        <v>-5.2496542646000002</v>
      </c>
      <c r="AD1799" s="152">
        <v>0</v>
      </c>
      <c r="AE1799" s="152">
        <v>0</v>
      </c>
      <c r="AF1799" s="178">
        <v>1.209354</v>
      </c>
      <c r="AG1799" s="177">
        <v>779444.00704000005</v>
      </c>
      <c r="AH1799" s="177">
        <v>57444.926950000001</v>
      </c>
      <c r="AI1799" s="127">
        <v>0</v>
      </c>
      <c r="AJ1799" s="127">
        <v>0</v>
      </c>
      <c r="AK1799" s="127">
        <v>0</v>
      </c>
    </row>
    <row r="1800" spans="1:37" ht="14.65" customHeight="1" x14ac:dyDescent="0.25">
      <c r="A1800" s="39"/>
      <c r="B1800" s="128">
        <v>31217153000119</v>
      </c>
      <c r="C1800" s="124" t="s">
        <v>9651</v>
      </c>
      <c r="D1800" s="121"/>
      <c r="E1800" s="125" t="s">
        <v>2778</v>
      </c>
      <c r="F1800" s="125" t="s">
        <v>112</v>
      </c>
      <c r="G1800" s="125" t="s">
        <v>4570</v>
      </c>
      <c r="H1800" s="126">
        <v>1</v>
      </c>
      <c r="I1800" s="126">
        <v>1</v>
      </c>
      <c r="J1800" s="126">
        <v>1</v>
      </c>
      <c r="K1800" s="125" t="s">
        <v>212</v>
      </c>
      <c r="L1800" s="125" t="s">
        <v>220</v>
      </c>
      <c r="M1800" s="152">
        <v>1.4000000000000002E-3</v>
      </c>
      <c r="N1800" s="127" t="s">
        <v>44</v>
      </c>
      <c r="O1800" s="154">
        <v>43448</v>
      </c>
      <c r="P1800" s="152">
        <v>1.0787674637000001E-3</v>
      </c>
      <c r="Q1800" s="152">
        <v>-0.10530523351</v>
      </c>
      <c r="R1800" s="152">
        <v>0.20725912372999999</v>
      </c>
      <c r="S1800" s="152">
        <v>0.49743848610999997</v>
      </c>
      <c r="T1800" s="152">
        <v>0.52998238444000001</v>
      </c>
      <c r="U1800" s="152">
        <v>0.10216779428</v>
      </c>
      <c r="V1800" s="152">
        <v>-2.5813977592999997</v>
      </c>
      <c r="W1800" s="152">
        <v>1.8081626728</v>
      </c>
      <c r="X1800" s="152">
        <v>1.9747248914</v>
      </c>
      <c r="Y1800" s="152">
        <v>1.2635931851</v>
      </c>
      <c r="Z1800" s="152">
        <v>0.18958742189</v>
      </c>
      <c r="AA1800" s="152">
        <v>0.19660334069000002</v>
      </c>
      <c r="AB1800" s="175">
        <v>0.54393041276999998</v>
      </c>
      <c r="AC1800" s="174">
        <v>0.58491949008999999</v>
      </c>
      <c r="AD1800" s="152">
        <v>-0.19670260347999999</v>
      </c>
      <c r="AE1800" s="152">
        <v>-0.31724823393000001</v>
      </c>
      <c r="AF1800" s="178">
        <v>29.504318000000001</v>
      </c>
      <c r="AG1800" s="177">
        <v>493064.18112000002</v>
      </c>
      <c r="AH1800" s="177">
        <v>47769.065139999999</v>
      </c>
      <c r="AI1800" s="127">
        <v>0</v>
      </c>
      <c r="AJ1800" s="127">
        <v>0</v>
      </c>
      <c r="AK1800" s="127">
        <v>0.99886433149999998</v>
      </c>
    </row>
    <row r="1801" spans="1:37" ht="14.65" customHeight="1" x14ac:dyDescent="0.25">
      <c r="A1801" s="39"/>
      <c r="B1801" s="128">
        <v>1135345000115</v>
      </c>
      <c r="C1801" s="124" t="s">
        <v>9652</v>
      </c>
      <c r="D1801" s="121" t="s">
        <v>3266</v>
      </c>
      <c r="E1801" s="125" t="s">
        <v>2778</v>
      </c>
      <c r="F1801" s="125" t="s">
        <v>112</v>
      </c>
      <c r="G1801" s="125" t="s">
        <v>6915</v>
      </c>
      <c r="H1801" s="126">
        <v>5000</v>
      </c>
      <c r="I1801" s="126">
        <v>100</v>
      </c>
      <c r="J1801" s="126">
        <v>100</v>
      </c>
      <c r="K1801" s="125" t="s">
        <v>212</v>
      </c>
      <c r="L1801" s="125" t="s">
        <v>219</v>
      </c>
      <c r="M1801" s="152">
        <v>1.95E-2</v>
      </c>
      <c r="N1801" s="127" t="s">
        <v>44</v>
      </c>
      <c r="O1801" s="154">
        <v>35213</v>
      </c>
      <c r="P1801" s="152">
        <v>3.5858928004E-2</v>
      </c>
      <c r="Q1801" s="152">
        <v>0.11816438874999999</v>
      </c>
      <c r="R1801" s="152">
        <v>5.8303682209999999E-2</v>
      </c>
      <c r="S1801" s="152">
        <v>0.25791282868999998</v>
      </c>
      <c r="T1801" s="152">
        <v>0.20276114847999999</v>
      </c>
      <c r="U1801" s="152">
        <v>3.3961235417000002</v>
      </c>
      <c r="V1801" s="152">
        <v>2.8966204069000003</v>
      </c>
      <c r="W1801" s="152">
        <v>0.50865090983000005</v>
      </c>
      <c r="X1801" s="152">
        <v>1.0238590234</v>
      </c>
      <c r="Y1801" s="152">
        <v>0.48342664388000001</v>
      </c>
      <c r="Z1801" s="152">
        <v>0.14796181398</v>
      </c>
      <c r="AA1801" s="152">
        <v>0.28795234506</v>
      </c>
      <c r="AB1801" s="175">
        <v>-0.27232519471</v>
      </c>
      <c r="AC1801" s="174">
        <v>-3.5185621452999999E-2</v>
      </c>
      <c r="AD1801" s="152">
        <v>-0.14103316965999999</v>
      </c>
      <c r="AE1801" s="152">
        <v>-0.67514291585999997</v>
      </c>
      <c r="AF1801" s="178">
        <v>135.478857</v>
      </c>
      <c r="AG1801" s="177">
        <v>53726.375829999997</v>
      </c>
      <c r="AH1801" s="177">
        <v>-7995.1409700000004</v>
      </c>
      <c r="AI1801" s="127">
        <v>0</v>
      </c>
      <c r="AJ1801" s="127">
        <v>0</v>
      </c>
      <c r="AK1801" s="127">
        <v>0</v>
      </c>
    </row>
    <row r="1802" spans="1:37" ht="14.65" customHeight="1" x14ac:dyDescent="0.25">
      <c r="A1802" s="39"/>
      <c r="B1802" s="128">
        <v>35506137000105</v>
      </c>
      <c r="C1802" s="124" t="s">
        <v>9653</v>
      </c>
      <c r="D1802" s="121"/>
      <c r="E1802" s="125" t="s">
        <v>9654</v>
      </c>
      <c r="F1802" s="125" t="s">
        <v>112</v>
      </c>
      <c r="G1802" s="125" t="s">
        <v>113</v>
      </c>
      <c r="H1802" s="126">
        <v>10000</v>
      </c>
      <c r="I1802" s="126">
        <v>1000</v>
      </c>
      <c r="J1802" s="126">
        <v>1000</v>
      </c>
      <c r="K1802" s="125" t="s">
        <v>7564</v>
      </c>
      <c r="L1802" s="125" t="s">
        <v>219</v>
      </c>
      <c r="M1802" s="152">
        <v>6.0000000000000001E-3</v>
      </c>
      <c r="N1802" s="127" t="s">
        <v>44</v>
      </c>
      <c r="O1802" s="154">
        <v>45539</v>
      </c>
      <c r="P1802" s="152">
        <v>9.9432415051999998E-2</v>
      </c>
      <c r="Q1802" s="152">
        <v>0.14651623494000002</v>
      </c>
      <c r="R1802" s="152" t="s">
        <v>44</v>
      </c>
      <c r="S1802" s="152" t="s">
        <v>44</v>
      </c>
      <c r="T1802" s="152" t="s">
        <v>44</v>
      </c>
      <c r="U1802" s="152">
        <v>9.4170345954000005</v>
      </c>
      <c r="V1802" s="152">
        <v>3.5916228279000002</v>
      </c>
      <c r="W1802" s="152" t="s">
        <v>44</v>
      </c>
      <c r="X1802" s="152" t="s">
        <v>44</v>
      </c>
      <c r="Y1802" s="152" t="s">
        <v>44</v>
      </c>
      <c r="Z1802" s="152" t="s">
        <v>44</v>
      </c>
      <c r="AA1802" s="152">
        <v>0.34630516080000001</v>
      </c>
      <c r="AB1802" s="175" t="s">
        <v>44</v>
      </c>
      <c r="AC1802" s="174">
        <v>-0.73388277628999998</v>
      </c>
      <c r="AD1802" s="152">
        <v>-0.30615694170000002</v>
      </c>
      <c r="AE1802" s="152">
        <v>-0.30615694170000002</v>
      </c>
      <c r="AF1802" s="178">
        <v>363.54481440000001</v>
      </c>
      <c r="AG1802" s="177">
        <v>22032.757969999999</v>
      </c>
      <c r="AH1802" s="177">
        <v>10185.483120000001</v>
      </c>
      <c r="AI1802" s="127">
        <v>0</v>
      </c>
      <c r="AJ1802" s="127">
        <v>0</v>
      </c>
      <c r="AK1802" s="127">
        <v>0</v>
      </c>
    </row>
    <row r="1803" spans="1:37" ht="14.65" customHeight="1" x14ac:dyDescent="0.25">
      <c r="A1803" s="39"/>
      <c r="B1803" s="128">
        <v>42318981000160</v>
      </c>
      <c r="C1803" s="124" t="s">
        <v>9655</v>
      </c>
      <c r="D1803" s="121"/>
      <c r="E1803" s="125" t="s">
        <v>2778</v>
      </c>
      <c r="F1803" s="125" t="s">
        <v>112</v>
      </c>
      <c r="G1803" s="125" t="s">
        <v>113</v>
      </c>
      <c r="H1803" s="126">
        <v>1</v>
      </c>
      <c r="I1803" s="126">
        <v>1</v>
      </c>
      <c r="J1803" s="126">
        <v>1</v>
      </c>
      <c r="K1803" s="125" t="s">
        <v>7604</v>
      </c>
      <c r="L1803" s="125" t="s">
        <v>7605</v>
      </c>
      <c r="M1803" s="152">
        <v>2.4500000000000001E-2</v>
      </c>
      <c r="N1803" s="127" t="s">
        <v>44</v>
      </c>
      <c r="O1803" s="154">
        <v>44480</v>
      </c>
      <c r="P1803" s="152">
        <v>6.6734709212999996E-2</v>
      </c>
      <c r="Q1803" s="152">
        <v>0.15302262371</v>
      </c>
      <c r="R1803" s="152">
        <v>3.5515301292999998E-2</v>
      </c>
      <c r="S1803" s="152">
        <v>6.6312401414000008E-2</v>
      </c>
      <c r="T1803" s="152">
        <v>-0.13914645765</v>
      </c>
      <c r="U1803" s="152">
        <v>6.3203037463999996</v>
      </c>
      <c r="V1803" s="152">
        <v>3.7511170603999999</v>
      </c>
      <c r="W1803" s="152">
        <v>0.30984132787000002</v>
      </c>
      <c r="X1803" s="152">
        <v>0.26324611653000002</v>
      </c>
      <c r="Y1803" s="152">
        <v>-0.33175539563999995</v>
      </c>
      <c r="Z1803" s="152">
        <v>0.15525707917000001</v>
      </c>
      <c r="AA1803" s="152">
        <v>0.21286745517</v>
      </c>
      <c r="AB1803" s="175">
        <v>-0.38665676015</v>
      </c>
      <c r="AC1803" s="174">
        <v>-6.2899936261000003E-2</v>
      </c>
      <c r="AD1803" s="152">
        <v>-0.17253637551000001</v>
      </c>
      <c r="AE1803" s="152">
        <v>-0.45508263074999999</v>
      </c>
      <c r="AF1803" s="178">
        <v>19.691942999999998</v>
      </c>
      <c r="AG1803" s="177">
        <v>110311.07574</v>
      </c>
      <c r="AH1803" s="177">
        <v>-11086.48194</v>
      </c>
      <c r="AI1803" s="127">
        <v>0</v>
      </c>
      <c r="AJ1803" s="127">
        <v>0</v>
      </c>
      <c r="AK1803" s="127">
        <v>0</v>
      </c>
    </row>
    <row r="1804" spans="1:37" ht="14.65" customHeight="1" x14ac:dyDescent="0.25">
      <c r="A1804" s="39"/>
      <c r="B1804" s="128">
        <v>38428156000140</v>
      </c>
      <c r="C1804" s="124" t="s">
        <v>9656</v>
      </c>
      <c r="D1804" s="121"/>
      <c r="E1804" s="125" t="s">
        <v>7548</v>
      </c>
      <c r="F1804" s="125" t="s">
        <v>112</v>
      </c>
      <c r="G1804" s="125" t="s">
        <v>4570</v>
      </c>
      <c r="H1804" s="126">
        <v>500</v>
      </c>
      <c r="I1804" s="126">
        <v>100</v>
      </c>
      <c r="J1804" s="126">
        <v>100</v>
      </c>
      <c r="K1804" s="125" t="s">
        <v>212</v>
      </c>
      <c r="L1804" s="125" t="s">
        <v>7581</v>
      </c>
      <c r="M1804" s="152">
        <v>8.0000000000000002E-3</v>
      </c>
      <c r="N1804" s="127" t="s">
        <v>44</v>
      </c>
      <c r="O1804" s="154">
        <v>44162</v>
      </c>
      <c r="P1804" s="152">
        <v>-4.1673791661999998E-2</v>
      </c>
      <c r="Q1804" s="152">
        <v>-1.0635222334000001E-2</v>
      </c>
      <c r="R1804" s="152">
        <v>7.1513492748999999E-2</v>
      </c>
      <c r="S1804" s="152">
        <v>-4.7587654170999999E-2</v>
      </c>
      <c r="T1804" s="152">
        <v>3.4452330321000001E-2</v>
      </c>
      <c r="U1804" s="152">
        <v>-3.9468370308999998</v>
      </c>
      <c r="V1804" s="152">
        <v>-0.26070631236000003</v>
      </c>
      <c r="W1804" s="152">
        <v>0.62389546892000003</v>
      </c>
      <c r="X1804" s="152">
        <v>-0.18891285624000001</v>
      </c>
      <c r="Y1804" s="152">
        <v>8.2141842981999988E-2</v>
      </c>
      <c r="Z1804" s="152">
        <v>0.2409622263</v>
      </c>
      <c r="AA1804" s="152">
        <v>0.20116445593000001</v>
      </c>
      <c r="AB1804" s="175">
        <v>-4.2947032730000001E-2</v>
      </c>
      <c r="AC1804" s="174">
        <v>-0.59341346230000003</v>
      </c>
      <c r="AD1804" s="152">
        <v>-0.15299053746999999</v>
      </c>
      <c r="AE1804" s="152">
        <v>-0.47602327121999999</v>
      </c>
      <c r="AF1804" s="178">
        <v>80.116126600000001</v>
      </c>
      <c r="AG1804" s="177">
        <v>32787.319109999997</v>
      </c>
      <c r="AH1804" s="177">
        <v>-10186.810299999999</v>
      </c>
      <c r="AI1804" s="127">
        <v>0</v>
      </c>
      <c r="AJ1804" s="127">
        <v>0</v>
      </c>
      <c r="AK1804" s="127">
        <v>0.96094757901999994</v>
      </c>
    </row>
    <row r="1805" spans="1:37" ht="14.65" customHeight="1" x14ac:dyDescent="0.25">
      <c r="A1805" s="39"/>
      <c r="B1805" s="128">
        <v>38421502000169</v>
      </c>
      <c r="C1805" s="124" t="s">
        <v>9657</v>
      </c>
      <c r="D1805" s="121"/>
      <c r="E1805" s="125" t="s">
        <v>7548</v>
      </c>
      <c r="F1805" s="125" t="s">
        <v>112</v>
      </c>
      <c r="G1805" s="125" t="s">
        <v>4570</v>
      </c>
      <c r="H1805" s="126">
        <v>500</v>
      </c>
      <c r="I1805" s="126">
        <v>100</v>
      </c>
      <c r="J1805" s="126">
        <v>100</v>
      </c>
      <c r="K1805" s="125" t="s">
        <v>212</v>
      </c>
      <c r="L1805" s="125" t="s">
        <v>7581</v>
      </c>
      <c r="M1805" s="152">
        <v>8.0000000000000002E-3</v>
      </c>
      <c r="N1805" s="127" t="s">
        <v>44</v>
      </c>
      <c r="O1805" s="154">
        <v>44162</v>
      </c>
      <c r="P1805" s="152">
        <v>-5.2104653038000007E-2</v>
      </c>
      <c r="Q1805" s="152">
        <v>-0.10859911201</v>
      </c>
      <c r="R1805" s="152">
        <v>0.13329255982999999</v>
      </c>
      <c r="S1805" s="152">
        <v>-7.0601614243000004E-4</v>
      </c>
      <c r="T1805" s="152">
        <v>1.7244364996999998E-2</v>
      </c>
      <c r="U1805" s="152">
        <v>-4.9347219413000003</v>
      </c>
      <c r="V1805" s="152">
        <v>-2.6621421847</v>
      </c>
      <c r="W1805" s="152">
        <v>1.1628662078000001</v>
      </c>
      <c r="X1805" s="152">
        <v>-2.8027337833999998E-3</v>
      </c>
      <c r="Y1805" s="152">
        <v>4.1114313857000005E-2</v>
      </c>
      <c r="Z1805" s="152">
        <v>0.26733847989000004</v>
      </c>
      <c r="AA1805" s="152">
        <v>0.24010628015000002</v>
      </c>
      <c r="AB1805" s="175">
        <v>0.20029258896999999</v>
      </c>
      <c r="AC1805" s="174">
        <v>-0.56993162481000004</v>
      </c>
      <c r="AD1805" s="152">
        <v>-0.15656178058</v>
      </c>
      <c r="AE1805" s="152">
        <v>-0.59805623127999996</v>
      </c>
      <c r="AF1805" s="178">
        <v>70.631484499999999</v>
      </c>
      <c r="AG1805" s="177">
        <v>27739.411550000001</v>
      </c>
      <c r="AH1805" s="177">
        <v>-5034.0246900000002</v>
      </c>
      <c r="AI1805" s="127">
        <v>0</v>
      </c>
      <c r="AJ1805" s="127">
        <v>0</v>
      </c>
      <c r="AK1805" s="127">
        <v>0.99772773181000007</v>
      </c>
    </row>
    <row r="1806" spans="1:37" ht="14.65" customHeight="1" x14ac:dyDescent="0.25">
      <c r="A1806" s="39"/>
      <c r="B1806" s="128">
        <v>57711638000158</v>
      </c>
      <c r="C1806" s="124" t="s">
        <v>9658</v>
      </c>
      <c r="D1806" s="121"/>
      <c r="E1806" s="125" t="s">
        <v>2778</v>
      </c>
      <c r="F1806" s="125" t="s">
        <v>160</v>
      </c>
      <c r="G1806" s="125" t="s">
        <v>3324</v>
      </c>
      <c r="H1806" s="126">
        <v>1</v>
      </c>
      <c r="I1806" s="126">
        <v>1</v>
      </c>
      <c r="J1806" s="126">
        <v>1</v>
      </c>
      <c r="K1806" s="125" t="s">
        <v>211</v>
      </c>
      <c r="L1806" s="125" t="s">
        <v>212</v>
      </c>
      <c r="M1806" s="152">
        <v>9.0000000000000011E-3</v>
      </c>
      <c r="N1806" s="127" t="s">
        <v>44</v>
      </c>
      <c r="O1806" s="154">
        <v>45596</v>
      </c>
      <c r="P1806" s="152">
        <v>2.3023425349000003E-2</v>
      </c>
      <c r="Q1806" s="152">
        <v>5.8722754542000002E-2</v>
      </c>
      <c r="R1806" s="152" t="s">
        <v>44</v>
      </c>
      <c r="S1806" s="152" t="s">
        <v>44</v>
      </c>
      <c r="T1806" s="152" t="s">
        <v>44</v>
      </c>
      <c r="U1806" s="152">
        <v>2.1805001206000001</v>
      </c>
      <c r="V1806" s="152">
        <v>1.4394990822</v>
      </c>
      <c r="W1806" s="152" t="s">
        <v>44</v>
      </c>
      <c r="X1806" s="152" t="s">
        <v>44</v>
      </c>
      <c r="Y1806" s="152" t="s">
        <v>44</v>
      </c>
      <c r="Z1806" s="152" t="s">
        <v>44</v>
      </c>
      <c r="AA1806" s="152">
        <v>1.9283922545000002E-2</v>
      </c>
      <c r="AB1806" s="175" t="s">
        <v>44</v>
      </c>
      <c r="AC1806" s="174">
        <v>1.6102765445</v>
      </c>
      <c r="AD1806" s="152">
        <v>-5.2841011362000003E-3</v>
      </c>
      <c r="AE1806" s="152">
        <v>-5.2841011362000003E-3</v>
      </c>
      <c r="AF1806" s="178">
        <v>1.0743746999999999</v>
      </c>
      <c r="AG1806" s="177">
        <v>36589.107479999999</v>
      </c>
      <c r="AH1806" s="177">
        <v>21231.45883</v>
      </c>
      <c r="AI1806" s="127">
        <v>0</v>
      </c>
      <c r="AJ1806" s="127">
        <v>0</v>
      </c>
      <c r="AK1806" s="127">
        <v>0.15671957384000001</v>
      </c>
    </row>
    <row r="1807" spans="1:37" ht="14.65" customHeight="1" x14ac:dyDescent="0.25">
      <c r="A1807" s="39"/>
      <c r="B1807" s="128">
        <v>6128183000101</v>
      </c>
      <c r="C1807" s="124" t="s">
        <v>9659</v>
      </c>
      <c r="D1807" s="121" t="s">
        <v>3266</v>
      </c>
      <c r="E1807" s="125" t="s">
        <v>8406</v>
      </c>
      <c r="F1807" s="125" t="s">
        <v>112</v>
      </c>
      <c r="G1807" s="125" t="s">
        <v>113</v>
      </c>
      <c r="H1807" s="126">
        <v>1000</v>
      </c>
      <c r="I1807" s="126">
        <v>1000</v>
      </c>
      <c r="J1807" s="126">
        <v>1000</v>
      </c>
      <c r="K1807" s="125" t="s">
        <v>218</v>
      </c>
      <c r="L1807" s="125" t="s">
        <v>217</v>
      </c>
      <c r="M1807" s="152">
        <v>1.03E-2</v>
      </c>
      <c r="N1807" s="127" t="s">
        <v>44</v>
      </c>
      <c r="O1807" s="154">
        <v>38800</v>
      </c>
      <c r="P1807" s="152">
        <v>0.10322695383</v>
      </c>
      <c r="Q1807" s="152">
        <v>0.16278203469000002</v>
      </c>
      <c r="R1807" s="152">
        <v>4.4555054717000005E-2</v>
      </c>
      <c r="S1807" s="152">
        <v>0.26816556626999999</v>
      </c>
      <c r="T1807" s="152">
        <v>0.13415247524999999</v>
      </c>
      <c r="U1807" s="152">
        <v>9.7764073705999994</v>
      </c>
      <c r="V1807" s="152">
        <v>3.9903541882</v>
      </c>
      <c r="W1807" s="152">
        <v>0.38870562305</v>
      </c>
      <c r="X1807" s="152">
        <v>1.0645602089000001</v>
      </c>
      <c r="Y1807" s="152">
        <v>0.31984865626000003</v>
      </c>
      <c r="Z1807" s="152">
        <v>0.16835862969000001</v>
      </c>
      <c r="AA1807" s="152">
        <v>0.20324199014000002</v>
      </c>
      <c r="AB1807" s="175">
        <v>-0.29563835449999998</v>
      </c>
      <c r="AC1807" s="174">
        <v>0.15832074977999999</v>
      </c>
      <c r="AD1807" s="152">
        <v>-0.19088962347999999</v>
      </c>
      <c r="AE1807" s="152">
        <v>-0.49413024145000001</v>
      </c>
      <c r="AF1807" s="178">
        <v>10.6524018</v>
      </c>
      <c r="AG1807" s="177">
        <v>141811.95931000001</v>
      </c>
      <c r="AH1807" s="177">
        <v>-88386.2258</v>
      </c>
      <c r="AI1807" s="127">
        <v>4.7120019555999997E-3</v>
      </c>
      <c r="AJ1807" s="127">
        <v>0</v>
      </c>
      <c r="AK1807" s="127">
        <v>0.11226032414000001</v>
      </c>
    </row>
    <row r="1808" spans="1:37" ht="14.65" customHeight="1" x14ac:dyDescent="0.25">
      <c r="A1808" s="39"/>
      <c r="B1808" s="128">
        <v>41423837000120</v>
      </c>
      <c r="C1808" s="124" t="s">
        <v>9660</v>
      </c>
      <c r="D1808" s="121"/>
      <c r="E1808" s="125" t="s">
        <v>8406</v>
      </c>
      <c r="F1808" s="125" t="s">
        <v>160</v>
      </c>
      <c r="G1808" s="125" t="s">
        <v>3305</v>
      </c>
      <c r="H1808" s="126">
        <v>25000</v>
      </c>
      <c r="I1808" s="126">
        <v>5000</v>
      </c>
      <c r="J1808" s="126">
        <v>5000</v>
      </c>
      <c r="K1808" s="125" t="s">
        <v>212</v>
      </c>
      <c r="L1808" s="125" t="s">
        <v>219</v>
      </c>
      <c r="M1808" s="152">
        <v>5.3E-3</v>
      </c>
      <c r="N1808" s="127" t="s">
        <v>44</v>
      </c>
      <c r="O1808" s="154">
        <v>44357</v>
      </c>
      <c r="P1808" s="152">
        <v>2.2902692594999999E-2</v>
      </c>
      <c r="Q1808" s="152">
        <v>5.9108284939000007E-2</v>
      </c>
      <c r="R1808" s="152">
        <v>7.6943377826000003E-3</v>
      </c>
      <c r="S1808" s="152">
        <v>6.2319671769999994E-2</v>
      </c>
      <c r="T1808" s="152">
        <v>0.12888960141</v>
      </c>
      <c r="U1808" s="152">
        <v>2.1690657758</v>
      </c>
      <c r="V1808" s="152">
        <v>1.4489497739000001</v>
      </c>
      <c r="W1808" s="152">
        <v>6.7126667910999999E-2</v>
      </c>
      <c r="X1808" s="152">
        <v>0.24739582983999997</v>
      </c>
      <c r="Y1808" s="152">
        <v>0.30730082125999997</v>
      </c>
      <c r="Z1808" s="152">
        <v>7.7903568314999991E-2</v>
      </c>
      <c r="AA1808" s="152">
        <v>7.5297927504000009E-2</v>
      </c>
      <c r="AB1808" s="175">
        <v>-1.2017156336999999</v>
      </c>
      <c r="AC1808" s="174">
        <v>-1.0272559819</v>
      </c>
      <c r="AD1808" s="152">
        <v>-0.11038389760999999</v>
      </c>
      <c r="AE1808" s="152">
        <v>-0.11038389760999999</v>
      </c>
      <c r="AF1808" s="178">
        <v>4.2967358000000004</v>
      </c>
      <c r="AG1808" s="177">
        <v>22059.542430000001</v>
      </c>
      <c r="AH1808" s="177">
        <v>-18958.22164</v>
      </c>
      <c r="AI1808" s="127">
        <v>0</v>
      </c>
      <c r="AJ1808" s="127">
        <v>0</v>
      </c>
      <c r="AK1808" s="127">
        <v>0</v>
      </c>
    </row>
    <row r="1809" spans="1:37" ht="14.65" customHeight="1" x14ac:dyDescent="0.25">
      <c r="A1809" s="39"/>
      <c r="B1809" s="128">
        <v>44602870000106</v>
      </c>
      <c r="C1809" s="124" t="s">
        <v>9661</v>
      </c>
      <c r="D1809" s="121"/>
      <c r="E1809" s="125" t="s">
        <v>8406</v>
      </c>
      <c r="F1809" s="125" t="s">
        <v>112</v>
      </c>
      <c r="G1809" s="125" t="s">
        <v>113</v>
      </c>
      <c r="H1809" s="126">
        <v>1000</v>
      </c>
      <c r="I1809" s="126">
        <v>1000</v>
      </c>
      <c r="J1809" s="126">
        <v>1000</v>
      </c>
      <c r="K1809" s="125" t="s">
        <v>218</v>
      </c>
      <c r="L1809" s="125" t="s">
        <v>217</v>
      </c>
      <c r="M1809" s="152">
        <v>5.3E-3</v>
      </c>
      <c r="N1809" s="127" t="s">
        <v>44</v>
      </c>
      <c r="O1809" s="154">
        <v>44813</v>
      </c>
      <c r="P1809" s="152">
        <v>7.4563429806999995E-2</v>
      </c>
      <c r="Q1809" s="152">
        <v>0.14107122636</v>
      </c>
      <c r="R1809" s="152">
        <v>6.7248612267999996E-2</v>
      </c>
      <c r="S1809" s="152">
        <v>0.23786769917</v>
      </c>
      <c r="T1809" s="152" t="s">
        <v>44</v>
      </c>
      <c r="U1809" s="152">
        <v>7.0617453843</v>
      </c>
      <c r="V1809" s="152">
        <v>3.4581467177</v>
      </c>
      <c r="W1809" s="152">
        <v>0.58668795036999999</v>
      </c>
      <c r="X1809" s="152">
        <v>0.94428412661999994</v>
      </c>
      <c r="Y1809" s="152" t="s">
        <v>44</v>
      </c>
      <c r="Z1809" s="152">
        <v>0.11855663508999999</v>
      </c>
      <c r="AA1809" s="152">
        <v>0.12476318235999999</v>
      </c>
      <c r="AB1809" s="175">
        <v>-0.30314099966000002</v>
      </c>
      <c r="AC1809" s="174">
        <v>-0.39544427716000002</v>
      </c>
      <c r="AD1809" s="152">
        <v>-0.12747692230999999</v>
      </c>
      <c r="AE1809" s="152">
        <v>-0.15073484308999999</v>
      </c>
      <c r="AF1809" s="178">
        <v>7.4629291999999996</v>
      </c>
      <c r="AG1809" s="177">
        <v>36789.175840000004</v>
      </c>
      <c r="AH1809" s="177">
        <v>-13893.35216</v>
      </c>
      <c r="AI1809" s="127">
        <v>2.3131581787000002E-2</v>
      </c>
      <c r="AJ1809" s="127">
        <v>0</v>
      </c>
      <c r="AK1809" s="127">
        <v>0.14930548785</v>
      </c>
    </row>
    <row r="1810" spans="1:37" ht="14.65" customHeight="1" x14ac:dyDescent="0.25">
      <c r="A1810" s="39"/>
      <c r="B1810" s="128">
        <v>7663659000177</v>
      </c>
      <c r="C1810" s="124" t="s">
        <v>9662</v>
      </c>
      <c r="D1810" s="121" t="s">
        <v>3267</v>
      </c>
      <c r="E1810" s="125" t="s">
        <v>8406</v>
      </c>
      <c r="F1810" s="125" t="s">
        <v>112</v>
      </c>
      <c r="G1810" s="125" t="s">
        <v>113</v>
      </c>
      <c r="H1810" s="126">
        <v>1000</v>
      </c>
      <c r="I1810" s="126">
        <v>1000</v>
      </c>
      <c r="J1810" s="126">
        <v>1000</v>
      </c>
      <c r="K1810" s="125" t="s">
        <v>218</v>
      </c>
      <c r="L1810" s="125" t="s">
        <v>217</v>
      </c>
      <c r="M1810" s="152">
        <v>5.3E-3</v>
      </c>
      <c r="N1810" s="127" t="s">
        <v>44</v>
      </c>
      <c r="O1810" s="154">
        <v>38863</v>
      </c>
      <c r="P1810" s="152">
        <v>9.9250440172999999E-2</v>
      </c>
      <c r="Q1810" s="152">
        <v>0.15700753634</v>
      </c>
      <c r="R1810" s="152">
        <v>3.6960051915E-2</v>
      </c>
      <c r="S1810" s="152">
        <v>0.24888771162000001</v>
      </c>
      <c r="T1810" s="152">
        <v>0.12667458157</v>
      </c>
      <c r="U1810" s="152">
        <v>9.3998001377999998</v>
      </c>
      <c r="V1810" s="152">
        <v>3.8488011373000002</v>
      </c>
      <c r="W1810" s="152">
        <v>0.32244556984</v>
      </c>
      <c r="X1810" s="152">
        <v>0.98803123002999993</v>
      </c>
      <c r="Y1810" s="152">
        <v>0.30201973256999998</v>
      </c>
      <c r="Z1810" s="152">
        <v>0.16515094091000002</v>
      </c>
      <c r="AA1810" s="152">
        <v>0.19936313679000001</v>
      </c>
      <c r="AB1810" s="175">
        <v>-0.34654021181</v>
      </c>
      <c r="AC1810" s="174">
        <v>0.13711593157999999</v>
      </c>
      <c r="AD1810" s="152">
        <v>-0.19089067123</v>
      </c>
      <c r="AE1810" s="152">
        <v>-0.49168079331999998</v>
      </c>
      <c r="AF1810" s="178">
        <v>7.0071439</v>
      </c>
      <c r="AG1810" s="177">
        <v>23672.243559999999</v>
      </c>
      <c r="AH1810" s="177">
        <v>-14029.897059999999</v>
      </c>
      <c r="AI1810" s="127">
        <v>4.5609819636999996E-3</v>
      </c>
      <c r="AJ1810" s="127">
        <v>0</v>
      </c>
      <c r="AK1810" s="127">
        <v>0.10866237290000001</v>
      </c>
    </row>
    <row r="1811" spans="1:37" ht="14.65" customHeight="1" x14ac:dyDescent="0.25">
      <c r="A1811" s="39"/>
      <c r="B1811" s="128">
        <v>42767750000133</v>
      </c>
      <c r="C1811" s="124" t="s">
        <v>9663</v>
      </c>
      <c r="D1811" s="121"/>
      <c r="E1811" s="125" t="s">
        <v>9105</v>
      </c>
      <c r="F1811" s="125" t="s">
        <v>160</v>
      </c>
      <c r="G1811" s="125" t="s">
        <v>3305</v>
      </c>
      <c r="H1811" s="126">
        <v>5000</v>
      </c>
      <c r="I1811" s="126">
        <v>1000</v>
      </c>
      <c r="J1811" s="126">
        <v>5000</v>
      </c>
      <c r="K1811" s="125" t="s">
        <v>216</v>
      </c>
      <c r="L1811" s="125" t="s">
        <v>7641</v>
      </c>
      <c r="M1811" s="152">
        <v>6.0000000000000001E-3</v>
      </c>
      <c r="N1811" s="127" t="s">
        <v>44</v>
      </c>
      <c r="O1811" s="154">
        <v>44656</v>
      </c>
      <c r="P1811" s="152">
        <v>1.0824787118000001E-2</v>
      </c>
      <c r="Q1811" s="152">
        <v>4.4036491161000002E-2</v>
      </c>
      <c r="R1811" s="152">
        <v>0.12813472209000001</v>
      </c>
      <c r="S1811" s="152">
        <v>0.30045444466999999</v>
      </c>
      <c r="T1811" s="152">
        <v>0.45024852536999999</v>
      </c>
      <c r="U1811" s="152">
        <v>1.0251927876</v>
      </c>
      <c r="V1811" s="152">
        <v>1.0794876551999999</v>
      </c>
      <c r="W1811" s="152">
        <v>1.1178683833</v>
      </c>
      <c r="X1811" s="152">
        <v>1.1927401822999999</v>
      </c>
      <c r="Y1811" s="152">
        <v>1.0734903365999999</v>
      </c>
      <c r="Z1811" s="152">
        <v>3.6881576454999999E-3</v>
      </c>
      <c r="AA1811" s="152">
        <v>4.1709689349999999E-3</v>
      </c>
      <c r="AB1811" s="175">
        <v>3.3203638327</v>
      </c>
      <c r="AC1811" s="174">
        <v>1.6159011277999999</v>
      </c>
      <c r="AD1811" s="152">
        <v>-7.6274482234999993E-4</v>
      </c>
      <c r="AE1811" s="152">
        <v>-4.9094299067000005E-3</v>
      </c>
      <c r="AF1811" s="178">
        <v>145.9365904</v>
      </c>
      <c r="AG1811" s="177">
        <v>29380.470819999999</v>
      </c>
      <c r="AH1811" s="177">
        <v>-3935.4451100000001</v>
      </c>
      <c r="AI1811" s="127">
        <v>0.53811937245000008</v>
      </c>
      <c r="AJ1811" s="127">
        <v>0.26407559069000003</v>
      </c>
      <c r="AK1811" s="127">
        <v>0</v>
      </c>
    </row>
    <row r="1812" spans="1:37" ht="14.65" customHeight="1" x14ac:dyDescent="0.25">
      <c r="A1812" s="39"/>
      <c r="B1812" s="128">
        <v>20824446000148</v>
      </c>
      <c r="C1812" s="124" t="s">
        <v>9664</v>
      </c>
      <c r="D1812" s="121" t="s">
        <v>3266</v>
      </c>
      <c r="E1812" s="125" t="s">
        <v>9105</v>
      </c>
      <c r="F1812" s="125" t="s">
        <v>160</v>
      </c>
      <c r="G1812" s="125" t="s">
        <v>3305</v>
      </c>
      <c r="H1812" s="126">
        <v>50000</v>
      </c>
      <c r="I1812" s="126">
        <v>10000</v>
      </c>
      <c r="J1812" s="126">
        <v>10000</v>
      </c>
      <c r="K1812" s="125" t="s">
        <v>7696</v>
      </c>
      <c r="L1812" s="125" t="s">
        <v>7616</v>
      </c>
      <c r="M1812" s="152">
        <v>6.0000000000000001E-3</v>
      </c>
      <c r="N1812" s="127" t="s">
        <v>44</v>
      </c>
      <c r="O1812" s="154">
        <v>41992</v>
      </c>
      <c r="P1812" s="152">
        <v>1.0852041223E-2</v>
      </c>
      <c r="Q1812" s="152">
        <v>4.4160936108000003E-2</v>
      </c>
      <c r="R1812" s="152">
        <v>0.12876097738</v>
      </c>
      <c r="S1812" s="152">
        <v>0.30631152849999999</v>
      </c>
      <c r="T1812" s="152">
        <v>0.46860731647999998</v>
      </c>
      <c r="U1812" s="152">
        <v>1.0277739665999999</v>
      </c>
      <c r="V1812" s="152">
        <v>1.0825382339</v>
      </c>
      <c r="W1812" s="152">
        <v>1.1233319373999999</v>
      </c>
      <c r="X1812" s="152">
        <v>1.2159915581999998</v>
      </c>
      <c r="Y1812" s="152">
        <v>1.1172616845000001</v>
      </c>
      <c r="Z1812" s="152">
        <v>3.8806267539999999E-3</v>
      </c>
      <c r="AA1812" s="152">
        <v>8.7533928273999997E-3</v>
      </c>
      <c r="AB1812" s="175">
        <v>3.2991802766</v>
      </c>
      <c r="AC1812" s="174">
        <v>1.4292633499</v>
      </c>
      <c r="AD1812" s="152">
        <v>-7.5674734980000005E-4</v>
      </c>
      <c r="AE1812" s="152">
        <v>-7.1942720594000004E-2</v>
      </c>
      <c r="AF1812" s="178">
        <v>285.58541047</v>
      </c>
      <c r="AG1812" s="177">
        <v>901024.46677000006</v>
      </c>
      <c r="AH1812" s="177">
        <v>-151056.50154999999</v>
      </c>
      <c r="AI1812" s="127">
        <v>0.53864212840999992</v>
      </c>
      <c r="AJ1812" s="127">
        <v>0.26433212687000002</v>
      </c>
      <c r="AK1812" s="127">
        <v>0</v>
      </c>
    </row>
    <row r="1813" spans="1:37" ht="14.65" customHeight="1" x14ac:dyDescent="0.25">
      <c r="A1813" s="39"/>
      <c r="B1813" s="128">
        <v>23956069000199</v>
      </c>
      <c r="C1813" s="124" t="s">
        <v>9665</v>
      </c>
      <c r="D1813" s="121"/>
      <c r="E1813" s="125" t="s">
        <v>9105</v>
      </c>
      <c r="F1813" s="125" t="s">
        <v>160</v>
      </c>
      <c r="G1813" s="125" t="s">
        <v>3305</v>
      </c>
      <c r="H1813" s="126">
        <v>25000</v>
      </c>
      <c r="I1813" s="126">
        <v>1000</v>
      </c>
      <c r="J1813" s="126">
        <v>5000</v>
      </c>
      <c r="K1813" s="125" t="s">
        <v>7696</v>
      </c>
      <c r="L1813" s="125" t="s">
        <v>7616</v>
      </c>
      <c r="M1813" s="152">
        <v>6.0000000000000001E-3</v>
      </c>
      <c r="N1813" s="127" t="s">
        <v>44</v>
      </c>
      <c r="O1813" s="154">
        <v>42535</v>
      </c>
      <c r="P1813" s="152">
        <v>1.0851869907E-2</v>
      </c>
      <c r="Q1813" s="152">
        <v>4.4165834042000002E-2</v>
      </c>
      <c r="R1813" s="152">
        <v>0.12857525126</v>
      </c>
      <c r="S1813" s="152">
        <v>0.30772992059999998</v>
      </c>
      <c r="T1813" s="152">
        <v>0.47029524623999996</v>
      </c>
      <c r="U1813" s="152">
        <v>1.0277577415999999</v>
      </c>
      <c r="V1813" s="152">
        <v>1.0826582994</v>
      </c>
      <c r="W1813" s="152">
        <v>1.1217116322</v>
      </c>
      <c r="X1813" s="152">
        <v>1.2216222729000001</v>
      </c>
      <c r="Y1813" s="152">
        <v>1.1212860759000001</v>
      </c>
      <c r="Z1813" s="152">
        <v>3.6640338790000001E-3</v>
      </c>
      <c r="AA1813" s="152">
        <v>9.2329694373000006E-3</v>
      </c>
      <c r="AB1813" s="175">
        <v>3.4518139200000002</v>
      </c>
      <c r="AC1813" s="174">
        <v>1.2433024059</v>
      </c>
      <c r="AD1813" s="152">
        <v>-7.4252967078000003E-4</v>
      </c>
      <c r="AE1813" s="152">
        <v>-7.1763402971000007E-2</v>
      </c>
      <c r="AF1813" s="178">
        <v>231.02453344</v>
      </c>
      <c r="AG1813" s="177">
        <v>133889.92082</v>
      </c>
      <c r="AH1813" s="177">
        <v>-12909.21161</v>
      </c>
      <c r="AI1813" s="127">
        <v>0.53826610201000002</v>
      </c>
      <c r="AJ1813" s="127">
        <v>0.26414759645000002</v>
      </c>
      <c r="AK1813" s="127">
        <v>0</v>
      </c>
    </row>
    <row r="1814" spans="1:37" ht="14.65" customHeight="1" x14ac:dyDescent="0.25">
      <c r="A1814" s="39"/>
      <c r="B1814" s="128">
        <v>37122145000175</v>
      </c>
      <c r="C1814" s="124" t="s">
        <v>9666</v>
      </c>
      <c r="D1814" s="121"/>
      <c r="E1814" s="125" t="s">
        <v>9105</v>
      </c>
      <c r="F1814" s="125" t="s">
        <v>160</v>
      </c>
      <c r="G1814" s="125" t="s">
        <v>8400</v>
      </c>
      <c r="H1814" s="126">
        <v>5000</v>
      </c>
      <c r="I1814" s="126">
        <v>100</v>
      </c>
      <c r="J1814" s="126">
        <v>0</v>
      </c>
      <c r="K1814" s="125" t="s">
        <v>3251</v>
      </c>
      <c r="L1814" s="125" t="s">
        <v>7582</v>
      </c>
      <c r="M1814" s="152">
        <v>9.4999999999999998E-3</v>
      </c>
      <c r="N1814" s="127" t="s">
        <v>44</v>
      </c>
      <c r="O1814" s="154">
        <v>44088</v>
      </c>
      <c r="P1814" s="152">
        <v>8.1110739338000008E-3</v>
      </c>
      <c r="Q1814" s="152">
        <v>4.1897723639000004E-2</v>
      </c>
      <c r="R1814" s="152">
        <v>0.12704166066</v>
      </c>
      <c r="S1814" s="152">
        <v>0.29652165961999999</v>
      </c>
      <c r="T1814" s="152">
        <v>0.44720158167999996</v>
      </c>
      <c r="U1814" s="152">
        <v>0.76818272793999998</v>
      </c>
      <c r="V1814" s="152">
        <v>1.0270590198</v>
      </c>
      <c r="W1814" s="152">
        <v>1.1083323357000001</v>
      </c>
      <c r="X1814" s="152">
        <v>1.1771278628999999</v>
      </c>
      <c r="Y1814" s="152">
        <v>1.0662257606000001</v>
      </c>
      <c r="Z1814" s="152">
        <v>5.2705874025999995E-3</v>
      </c>
      <c r="AA1814" s="152">
        <v>5.2566947294999996E-3</v>
      </c>
      <c r="AB1814" s="175">
        <v>2.1010835757000002</v>
      </c>
      <c r="AC1814" s="174">
        <v>2.2261832719000001</v>
      </c>
      <c r="AD1814" s="152">
        <v>-2.5229078079999998E-3</v>
      </c>
      <c r="AE1814" s="152">
        <v>-6.9376959994999999E-3</v>
      </c>
      <c r="AF1814" s="178">
        <v>162.02219335000001</v>
      </c>
      <c r="AG1814" s="177">
        <v>165616.07756999999</v>
      </c>
      <c r="AH1814" s="177">
        <v>-16297.84088</v>
      </c>
      <c r="AI1814" s="127">
        <v>0.38675657789000001</v>
      </c>
      <c r="AJ1814" s="127">
        <v>0.13887332407</v>
      </c>
      <c r="AK1814" s="127">
        <v>5.3006365179000002E-2</v>
      </c>
    </row>
    <row r="1815" spans="1:37" ht="14.65" customHeight="1" x14ac:dyDescent="0.25">
      <c r="A1815" s="39"/>
      <c r="B1815" s="128">
        <v>54237051000160</v>
      </c>
      <c r="C1815" s="124" t="s">
        <v>9667</v>
      </c>
      <c r="D1815" s="121"/>
      <c r="E1815" s="125" t="s">
        <v>9105</v>
      </c>
      <c r="F1815" s="125" t="s">
        <v>160</v>
      </c>
      <c r="G1815" s="125" t="s">
        <v>3305</v>
      </c>
      <c r="H1815" s="126">
        <v>1000</v>
      </c>
      <c r="I1815" s="126">
        <v>1000</v>
      </c>
      <c r="J1815" s="126">
        <v>1000</v>
      </c>
      <c r="K1815" s="125" t="s">
        <v>218</v>
      </c>
      <c r="L1815" s="125" t="s">
        <v>7571</v>
      </c>
      <c r="M1815" s="152">
        <v>0.01</v>
      </c>
      <c r="N1815" s="127" t="s">
        <v>44</v>
      </c>
      <c r="O1815" s="154">
        <v>45418</v>
      </c>
      <c r="P1815" s="152">
        <v>1.5776439986E-2</v>
      </c>
      <c r="Q1815" s="152">
        <v>5.9201958331000004E-2</v>
      </c>
      <c r="R1815" s="152" t="s">
        <v>44</v>
      </c>
      <c r="S1815" s="152" t="s">
        <v>44</v>
      </c>
      <c r="T1815" s="152" t="s">
        <v>44</v>
      </c>
      <c r="U1815" s="152">
        <v>1.4941534012</v>
      </c>
      <c r="V1815" s="152">
        <v>1.4512460347999998</v>
      </c>
      <c r="W1815" s="152" t="s">
        <v>44</v>
      </c>
      <c r="X1815" s="152" t="s">
        <v>44</v>
      </c>
      <c r="Y1815" s="152" t="s">
        <v>44</v>
      </c>
      <c r="Z1815" s="152">
        <v>2.1092304071E-2</v>
      </c>
      <c r="AA1815" s="152">
        <v>2.1092304071E-2</v>
      </c>
      <c r="AB1815" s="175">
        <v>0.21689495681000001</v>
      </c>
      <c r="AC1815" s="174">
        <v>0.21689495681000001</v>
      </c>
      <c r="AD1815" s="152">
        <v>-1.3074355774999999E-2</v>
      </c>
      <c r="AE1815" s="152">
        <v>-1.3074355774999999E-2</v>
      </c>
      <c r="AF1815" s="178">
        <v>1.11804211</v>
      </c>
      <c r="AG1815" s="177">
        <v>130945.65820999999</v>
      </c>
      <c r="AH1815" s="177">
        <v>6043.4880800000001</v>
      </c>
      <c r="AI1815" s="127">
        <v>1.0387089911</v>
      </c>
      <c r="AJ1815" s="127">
        <v>2.0746005229000001E-2</v>
      </c>
      <c r="AK1815" s="127">
        <v>0</v>
      </c>
    </row>
    <row r="1816" spans="1:37" ht="14.65" customHeight="1" x14ac:dyDescent="0.25">
      <c r="A1816" s="39"/>
      <c r="B1816" s="128">
        <v>41594333000173</v>
      </c>
      <c r="C1816" s="124" t="s">
        <v>9668</v>
      </c>
      <c r="D1816" s="121"/>
      <c r="E1816" s="125" t="s">
        <v>9105</v>
      </c>
      <c r="F1816" s="125" t="s">
        <v>160</v>
      </c>
      <c r="G1816" s="125" t="s">
        <v>3305</v>
      </c>
      <c r="H1816" s="126">
        <v>50000</v>
      </c>
      <c r="I1816" s="126">
        <v>10000</v>
      </c>
      <c r="J1816" s="126">
        <v>50000</v>
      </c>
      <c r="K1816" s="125" t="s">
        <v>210</v>
      </c>
      <c r="L1816" s="125" t="s">
        <v>3312</v>
      </c>
      <c r="M1816" s="152">
        <v>8.5000000000000006E-3</v>
      </c>
      <c r="N1816" s="127" t="s">
        <v>44</v>
      </c>
      <c r="O1816" s="154">
        <v>44397</v>
      </c>
      <c r="P1816" s="152">
        <v>3.8132872014000002E-3</v>
      </c>
      <c r="Q1816" s="152">
        <v>4.1746138654999994E-2</v>
      </c>
      <c r="R1816" s="152">
        <v>8.8328867993000007E-2</v>
      </c>
      <c r="S1816" s="152">
        <v>0.2797628445</v>
      </c>
      <c r="T1816" s="152">
        <v>0.41406470399</v>
      </c>
      <c r="U1816" s="152">
        <v>0.36114839893</v>
      </c>
      <c r="V1816" s="152">
        <v>1.0233431443000001</v>
      </c>
      <c r="W1816" s="152">
        <v>0.77059556731000001</v>
      </c>
      <c r="X1816" s="152">
        <v>1.1105989346</v>
      </c>
      <c r="Y1816" s="152">
        <v>0.98722024264999997</v>
      </c>
      <c r="Z1816" s="152">
        <v>2.9732926579000001E-2</v>
      </c>
      <c r="AA1816" s="152">
        <v>2.8422233811000001E-2</v>
      </c>
      <c r="AB1816" s="175">
        <v>-0.78354001581999999</v>
      </c>
      <c r="AC1816" s="174">
        <v>0.18977349103999999</v>
      </c>
      <c r="AD1816" s="152">
        <v>-2.2150789436999999E-2</v>
      </c>
      <c r="AE1816" s="152">
        <v>-2.2150789436999999E-2</v>
      </c>
      <c r="AF1816" s="178">
        <v>153.66890936999999</v>
      </c>
      <c r="AG1816" s="177">
        <v>218571.99166</v>
      </c>
      <c r="AH1816" s="177">
        <v>-114713.33133</v>
      </c>
      <c r="AI1816" s="127">
        <v>1.0988971767</v>
      </c>
      <c r="AJ1816" s="127">
        <v>7.4800074576999998E-3</v>
      </c>
      <c r="AK1816" s="127">
        <v>0</v>
      </c>
    </row>
    <row r="1817" spans="1:37" ht="14.65" customHeight="1" x14ac:dyDescent="0.25">
      <c r="A1817" s="39"/>
      <c r="B1817" s="128">
        <v>52915104000120</v>
      </c>
      <c r="C1817" s="124" t="s">
        <v>9669</v>
      </c>
      <c r="D1817" s="121"/>
      <c r="E1817" s="125" t="s">
        <v>9105</v>
      </c>
      <c r="F1817" s="125" t="s">
        <v>160</v>
      </c>
      <c r="G1817" s="125" t="s">
        <v>3305</v>
      </c>
      <c r="H1817" s="126">
        <v>0</v>
      </c>
      <c r="I1817" s="126">
        <v>0</v>
      </c>
      <c r="J1817" s="126">
        <v>0</v>
      </c>
      <c r="K1817" s="125" t="s">
        <v>211</v>
      </c>
      <c r="L1817" s="125" t="s">
        <v>211</v>
      </c>
      <c r="M1817" s="152">
        <v>1.1699999999999999E-2</v>
      </c>
      <c r="N1817" s="127" t="s">
        <v>44</v>
      </c>
      <c r="O1817" s="154">
        <v>45327</v>
      </c>
      <c r="P1817" s="152">
        <v>-3.0335413911999998E-3</v>
      </c>
      <c r="Q1817" s="152">
        <v>1.1629425971E-2</v>
      </c>
      <c r="R1817" s="152">
        <v>-3.1631766116E-2</v>
      </c>
      <c r="S1817" s="152" t="s">
        <v>44</v>
      </c>
      <c r="T1817" s="152" t="s">
        <v>44</v>
      </c>
      <c r="U1817" s="152">
        <v>-0.28730031562000002</v>
      </c>
      <c r="V1817" s="152">
        <v>0.28507770357000001</v>
      </c>
      <c r="W1817" s="152">
        <v>-0.27596072845999997</v>
      </c>
      <c r="X1817" s="152" t="s">
        <v>44</v>
      </c>
      <c r="Y1817" s="152" t="s">
        <v>44</v>
      </c>
      <c r="Z1817" s="152">
        <v>4.4327448055999995E-2</v>
      </c>
      <c r="AA1817" s="152">
        <v>4.3017545840000004E-2</v>
      </c>
      <c r="AB1817" s="175">
        <v>-2.9641741982999998</v>
      </c>
      <c r="AC1817" s="174">
        <v>-2.9114553734999999</v>
      </c>
      <c r="AD1817" s="152">
        <v>-5.7896370587000007E-2</v>
      </c>
      <c r="AE1817" s="152">
        <v>-6.3225417233E-2</v>
      </c>
      <c r="AF1817" s="178">
        <v>9.6831285000000005</v>
      </c>
      <c r="AG1817" s="177">
        <v>363117.31909</v>
      </c>
      <c r="AH1817" s="177">
        <v>0</v>
      </c>
      <c r="AI1817" s="127">
        <v>1.1973280428999999</v>
      </c>
      <c r="AJ1817" s="127">
        <v>1.6888359512E-2</v>
      </c>
      <c r="AK1817" s="127">
        <v>0</v>
      </c>
    </row>
    <row r="1818" spans="1:37" ht="14.65" customHeight="1" x14ac:dyDescent="0.25">
      <c r="A1818" s="39"/>
      <c r="B1818" s="128">
        <v>26277746000130</v>
      </c>
      <c r="C1818" s="124" t="s">
        <v>9670</v>
      </c>
      <c r="D1818" s="121"/>
      <c r="E1818" s="125" t="s">
        <v>2778</v>
      </c>
      <c r="F1818" s="125" t="s">
        <v>112</v>
      </c>
      <c r="G1818" s="125" t="s">
        <v>113</v>
      </c>
      <c r="H1818" s="126">
        <v>15000</v>
      </c>
      <c r="I1818" s="126">
        <v>15000</v>
      </c>
      <c r="J1818" s="126">
        <v>15000</v>
      </c>
      <c r="K1818" s="125" t="s">
        <v>210</v>
      </c>
      <c r="L1818" s="125" t="s">
        <v>3314</v>
      </c>
      <c r="M1818" s="152">
        <v>3.7000000000000002E-3</v>
      </c>
      <c r="N1818" s="127">
        <v>6</v>
      </c>
      <c r="O1818" s="154">
        <v>42853</v>
      </c>
      <c r="P1818" s="152">
        <v>9.2485424205999991E-2</v>
      </c>
      <c r="Q1818" s="152">
        <v>0.15798881075000001</v>
      </c>
      <c r="R1818" s="152">
        <v>5.1247272602000002E-2</v>
      </c>
      <c r="S1818" s="152">
        <v>0.21567262339999999</v>
      </c>
      <c r="T1818" s="152">
        <v>0.20351824614000003</v>
      </c>
      <c r="U1818" s="152">
        <v>8.7590997247000004</v>
      </c>
      <c r="V1818" s="152">
        <v>3.8728555882000002</v>
      </c>
      <c r="W1818" s="152">
        <v>0.44708963220999998</v>
      </c>
      <c r="X1818" s="152">
        <v>0.85617440087000007</v>
      </c>
      <c r="Y1818" s="152">
        <v>0.48523172924999997</v>
      </c>
      <c r="Z1818" s="152">
        <v>0.15305737362999999</v>
      </c>
      <c r="AA1818" s="152">
        <v>0.21668602918000002</v>
      </c>
      <c r="AB1818" s="175">
        <v>-0.30058499327999999</v>
      </c>
      <c r="AC1818" s="174">
        <v>0.11053582617</v>
      </c>
      <c r="AD1818" s="152">
        <v>-0.17767919618</v>
      </c>
      <c r="AE1818" s="152">
        <v>-0.42510688668999996</v>
      </c>
      <c r="AF1818" s="178">
        <v>18.804152999999999</v>
      </c>
      <c r="AG1818" s="177">
        <v>25684.362120000002</v>
      </c>
      <c r="AH1818" s="177">
        <v>-11047.23137</v>
      </c>
      <c r="AI1818" s="127">
        <v>8.0511997737000005E-2</v>
      </c>
      <c r="AJ1818" s="127">
        <v>0</v>
      </c>
      <c r="AK1818" s="127">
        <v>0.12329288188</v>
      </c>
    </row>
    <row r="1819" spans="1:37" ht="14.65" customHeight="1" x14ac:dyDescent="0.25">
      <c r="A1819" s="39"/>
      <c r="B1819" s="128">
        <v>28626373000191</v>
      </c>
      <c r="C1819" s="124" t="s">
        <v>9671</v>
      </c>
      <c r="D1819" s="121" t="s">
        <v>3267</v>
      </c>
      <c r="E1819" s="125" t="s">
        <v>9672</v>
      </c>
      <c r="F1819" s="125" t="s">
        <v>112</v>
      </c>
      <c r="G1819" s="125" t="s">
        <v>113</v>
      </c>
      <c r="H1819" s="126">
        <v>100000</v>
      </c>
      <c r="I1819" s="126">
        <v>50000</v>
      </c>
      <c r="J1819" s="126">
        <v>100000</v>
      </c>
      <c r="K1819" s="125" t="s">
        <v>210</v>
      </c>
      <c r="L1819" s="125" t="s">
        <v>3314</v>
      </c>
      <c r="M1819" s="152">
        <v>1.8500000000000003E-2</v>
      </c>
      <c r="N1819" s="127">
        <v>6</v>
      </c>
      <c r="O1819" s="154">
        <v>43018</v>
      </c>
      <c r="P1819" s="152">
        <v>9.5583231920999989E-2</v>
      </c>
      <c r="Q1819" s="152">
        <v>0.1634279559</v>
      </c>
      <c r="R1819" s="152">
        <v>5.1281676505999997E-2</v>
      </c>
      <c r="S1819" s="152">
        <v>0.21655066935</v>
      </c>
      <c r="T1819" s="152">
        <v>0.20311184323999998</v>
      </c>
      <c r="U1819" s="152">
        <v>9.0524865685999991</v>
      </c>
      <c r="V1819" s="152">
        <v>4.0061879651999996</v>
      </c>
      <c r="W1819" s="152">
        <v>0.44738977751999998</v>
      </c>
      <c r="X1819" s="152">
        <v>0.85966005636999998</v>
      </c>
      <c r="Y1819" s="152">
        <v>0.48426277642999999</v>
      </c>
      <c r="Z1819" s="152">
        <v>0.15930779016000002</v>
      </c>
      <c r="AA1819" s="152">
        <v>0.22256277762999999</v>
      </c>
      <c r="AB1819" s="175">
        <v>-0.28273364208000001</v>
      </c>
      <c r="AC1819" s="174">
        <v>7.2588805229000006E-2</v>
      </c>
      <c r="AD1819" s="152">
        <v>-0.18450648995000002</v>
      </c>
      <c r="AE1819" s="152">
        <v>-0.42400441392999999</v>
      </c>
      <c r="AF1819" s="178">
        <v>168.71970257000001</v>
      </c>
      <c r="AG1819" s="177">
        <v>38815.152609999997</v>
      </c>
      <c r="AH1819" s="177">
        <v>-17045.161059999999</v>
      </c>
      <c r="AI1819" s="127">
        <v>8.2331272973999989E-2</v>
      </c>
      <c r="AJ1819" s="127">
        <v>0</v>
      </c>
      <c r="AK1819" s="127">
        <v>0.12607884787000001</v>
      </c>
    </row>
    <row r="1820" spans="1:37" ht="14.65" customHeight="1" x14ac:dyDescent="0.25">
      <c r="A1820" s="39"/>
      <c r="B1820" s="128">
        <v>13106980000153</v>
      </c>
      <c r="C1820" s="124" t="s">
        <v>9673</v>
      </c>
      <c r="D1820" s="121" t="s">
        <v>3274</v>
      </c>
      <c r="E1820" s="125" t="s">
        <v>9672</v>
      </c>
      <c r="F1820" s="125" t="s">
        <v>112</v>
      </c>
      <c r="G1820" s="125" t="s">
        <v>113</v>
      </c>
      <c r="H1820" s="126">
        <v>100000</v>
      </c>
      <c r="I1820" s="126">
        <v>50000</v>
      </c>
      <c r="J1820" s="126">
        <v>100000</v>
      </c>
      <c r="K1820" s="125" t="s">
        <v>210</v>
      </c>
      <c r="L1820" s="125" t="s">
        <v>3314</v>
      </c>
      <c r="M1820" s="152">
        <v>1.8500000000000003E-2</v>
      </c>
      <c r="N1820" s="127" t="s">
        <v>9674</v>
      </c>
      <c r="O1820" s="154">
        <v>40633</v>
      </c>
      <c r="P1820" s="152">
        <v>9.5371478817999997E-2</v>
      </c>
      <c r="Q1820" s="152">
        <v>0.16325488252000001</v>
      </c>
      <c r="R1820" s="152">
        <v>5.1463366471999998E-2</v>
      </c>
      <c r="S1820" s="152">
        <v>0.21487392534000002</v>
      </c>
      <c r="T1820" s="152">
        <v>0.20121350816</v>
      </c>
      <c r="U1820" s="152">
        <v>9.0324318781000006</v>
      </c>
      <c r="V1820" s="152">
        <v>4.0019453341000002</v>
      </c>
      <c r="W1820" s="152">
        <v>0.44897487065999997</v>
      </c>
      <c r="X1820" s="152">
        <v>0.85300373961000009</v>
      </c>
      <c r="Y1820" s="152">
        <v>0.47973673302000003</v>
      </c>
      <c r="Z1820" s="152">
        <v>0.15888816946000001</v>
      </c>
      <c r="AA1820" s="152">
        <v>0.17981186742999999</v>
      </c>
      <c r="AB1820" s="175">
        <v>-0.28283679783999999</v>
      </c>
      <c r="AC1820" s="174">
        <v>0.22234968191000001</v>
      </c>
      <c r="AD1820" s="152">
        <v>-0.18389778422</v>
      </c>
      <c r="AE1820" s="152">
        <v>-0.42224207421999999</v>
      </c>
      <c r="AF1820" s="178">
        <v>491.49304236</v>
      </c>
      <c r="AG1820" s="177">
        <v>37087.975180000001</v>
      </c>
      <c r="AH1820" s="177">
        <v>-48544.991249999999</v>
      </c>
      <c r="AI1820" s="127">
        <v>8.2074121897999994E-2</v>
      </c>
      <c r="AJ1820" s="127">
        <v>0</v>
      </c>
      <c r="AK1820" s="127">
        <v>0.12568505690000001</v>
      </c>
    </row>
    <row r="1821" spans="1:37" ht="14.65" customHeight="1" x14ac:dyDescent="0.25">
      <c r="A1821" s="39"/>
      <c r="B1821" s="128">
        <v>11228311000129</v>
      </c>
      <c r="C1821" s="124" t="s">
        <v>9675</v>
      </c>
      <c r="D1821" s="121" t="s">
        <v>3267</v>
      </c>
      <c r="E1821" s="125" t="s">
        <v>9672</v>
      </c>
      <c r="F1821" s="125" t="s">
        <v>112</v>
      </c>
      <c r="G1821" s="125" t="s">
        <v>113</v>
      </c>
      <c r="H1821" s="126">
        <v>100000</v>
      </c>
      <c r="I1821" s="126">
        <v>50000</v>
      </c>
      <c r="J1821" s="126">
        <v>100000</v>
      </c>
      <c r="K1821" s="125" t="s">
        <v>210</v>
      </c>
      <c r="L1821" s="125" t="s">
        <v>3314</v>
      </c>
      <c r="M1821" s="152">
        <v>2.6000000000000002E-2</v>
      </c>
      <c r="N1821" s="127" t="s">
        <v>44</v>
      </c>
      <c r="O1821" s="154">
        <v>40147</v>
      </c>
      <c r="P1821" s="152">
        <v>0.12755995309999998</v>
      </c>
      <c r="Q1821" s="152">
        <v>0.21140606180999999</v>
      </c>
      <c r="R1821" s="152">
        <v>3.6013658326000002E-2</v>
      </c>
      <c r="S1821" s="152">
        <v>0.19415230084000001</v>
      </c>
      <c r="T1821" s="152">
        <v>0.12322805169000001</v>
      </c>
      <c r="U1821" s="152">
        <v>12.080934479</v>
      </c>
      <c r="V1821" s="152">
        <v>5.1822983153999997</v>
      </c>
      <c r="W1821" s="152">
        <v>0.31418907657</v>
      </c>
      <c r="X1821" s="152">
        <v>0.77074330173000005</v>
      </c>
      <c r="Y1821" s="152">
        <v>0.29380245630000001</v>
      </c>
      <c r="Z1821" s="152">
        <v>0.18602585287000001</v>
      </c>
      <c r="AA1821" s="152">
        <v>0.21173518644</v>
      </c>
      <c r="AB1821" s="175">
        <v>-0.29361342770999999</v>
      </c>
      <c r="AC1821" s="174">
        <v>0.10243762227</v>
      </c>
      <c r="AD1821" s="152">
        <v>-0.22771020466</v>
      </c>
      <c r="AE1821" s="152">
        <v>-0.43643565301000004</v>
      </c>
      <c r="AF1821" s="178">
        <v>398.78701253999998</v>
      </c>
      <c r="AG1821" s="177">
        <v>18205.707129999999</v>
      </c>
      <c r="AH1821" s="177">
        <v>-1515.39742</v>
      </c>
      <c r="AI1821" s="127">
        <v>1.7908358123000002E-2</v>
      </c>
      <c r="AJ1821" s="127">
        <v>0</v>
      </c>
      <c r="AK1821" s="127">
        <v>0.17140899118</v>
      </c>
    </row>
    <row r="1822" spans="1:37" ht="14.65" customHeight="1" x14ac:dyDescent="0.25">
      <c r="A1822" s="39"/>
      <c r="B1822" s="128">
        <v>37555105000117</v>
      </c>
      <c r="C1822" s="124" t="s">
        <v>9676</v>
      </c>
      <c r="D1822" s="121"/>
      <c r="E1822" s="125" t="s">
        <v>2778</v>
      </c>
      <c r="F1822" s="125" t="s">
        <v>112</v>
      </c>
      <c r="G1822" s="125" t="s">
        <v>113</v>
      </c>
      <c r="H1822" s="126">
        <v>1000</v>
      </c>
      <c r="I1822" s="126">
        <v>1000</v>
      </c>
      <c r="J1822" s="126">
        <v>1000</v>
      </c>
      <c r="K1822" s="125" t="s">
        <v>210</v>
      </c>
      <c r="L1822" s="125" t="s">
        <v>3314</v>
      </c>
      <c r="M1822" s="152">
        <v>9.1199999999999996E-3</v>
      </c>
      <c r="N1822" s="127" t="s">
        <v>44</v>
      </c>
      <c r="O1822" s="154">
        <v>44043</v>
      </c>
      <c r="P1822" s="152">
        <v>0.12323551458000001</v>
      </c>
      <c r="Q1822" s="152">
        <v>0.20437064693000001</v>
      </c>
      <c r="R1822" s="152">
        <v>3.8917431678999997E-2</v>
      </c>
      <c r="S1822" s="152">
        <v>0.19609094619</v>
      </c>
      <c r="T1822" s="152">
        <v>0.12676960258</v>
      </c>
      <c r="U1822" s="152">
        <v>11.671376015</v>
      </c>
      <c r="V1822" s="152">
        <v>5.0098358120000004</v>
      </c>
      <c r="W1822" s="152">
        <v>0.33952207273000001</v>
      </c>
      <c r="X1822" s="152">
        <v>0.77843931105999997</v>
      </c>
      <c r="Y1822" s="152">
        <v>0.30224628329000003</v>
      </c>
      <c r="Z1822" s="152">
        <v>0.17971048732</v>
      </c>
      <c r="AA1822" s="152">
        <v>0.20200519909</v>
      </c>
      <c r="AB1822" s="175">
        <v>-0.29520394869</v>
      </c>
      <c r="AC1822" s="174">
        <v>-0.30596409341000003</v>
      </c>
      <c r="AD1822" s="152">
        <v>-0.22030529372999999</v>
      </c>
      <c r="AE1822" s="152">
        <v>-0.34963020859999999</v>
      </c>
      <c r="AF1822" s="178">
        <v>10.372588</v>
      </c>
      <c r="AG1822" s="177">
        <v>29341.855609999999</v>
      </c>
      <c r="AH1822" s="177">
        <v>-9422.9027900000001</v>
      </c>
      <c r="AI1822" s="127">
        <v>1.7370868921E-2</v>
      </c>
      <c r="AJ1822" s="127">
        <v>0</v>
      </c>
      <c r="AK1822" s="127">
        <v>0.16626443904999999</v>
      </c>
    </row>
    <row r="1823" spans="1:37" ht="14.65" customHeight="1" x14ac:dyDescent="0.25">
      <c r="A1823" s="39"/>
      <c r="B1823" s="128">
        <v>46099815000170</v>
      </c>
      <c r="C1823" s="124" t="s">
        <v>9677</v>
      </c>
      <c r="D1823" s="121"/>
      <c r="E1823" s="125" t="s">
        <v>9105</v>
      </c>
      <c r="F1823" s="125" t="s">
        <v>160</v>
      </c>
      <c r="G1823" s="125" t="s">
        <v>7724</v>
      </c>
      <c r="H1823" s="126">
        <v>10000</v>
      </c>
      <c r="I1823" s="126">
        <v>1000</v>
      </c>
      <c r="J1823" s="126">
        <v>10000</v>
      </c>
      <c r="K1823" s="125" t="s">
        <v>3251</v>
      </c>
      <c r="L1823" s="125" t="s">
        <v>7582</v>
      </c>
      <c r="M1823" s="152">
        <v>4.0000000000000001E-3</v>
      </c>
      <c r="N1823" s="127" t="s">
        <v>44</v>
      </c>
      <c r="O1823" s="154">
        <v>45155</v>
      </c>
      <c r="P1823" s="152">
        <v>8.5667908752000005E-3</v>
      </c>
      <c r="Q1823" s="152">
        <v>4.3794598410000003E-2</v>
      </c>
      <c r="R1823" s="152">
        <v>0.13313983600000001</v>
      </c>
      <c r="S1823" s="152" t="s">
        <v>44</v>
      </c>
      <c r="T1823" s="152" t="s">
        <v>44</v>
      </c>
      <c r="U1823" s="152">
        <v>0.81134271958000004</v>
      </c>
      <c r="V1823" s="152">
        <v>1.0735580220000001</v>
      </c>
      <c r="W1823" s="152">
        <v>1.1615338199</v>
      </c>
      <c r="X1823" s="152" t="s">
        <v>44</v>
      </c>
      <c r="Y1823" s="152" t="s">
        <v>44</v>
      </c>
      <c r="Z1823" s="152">
        <v>5.2748425988000001E-3</v>
      </c>
      <c r="AA1823" s="152">
        <v>4.8838257168000001E-3</v>
      </c>
      <c r="AB1823" s="175">
        <v>3.1301944979999998</v>
      </c>
      <c r="AC1823" s="174">
        <v>3.7150361988</v>
      </c>
      <c r="AD1823" s="152">
        <v>-2.4610202695E-3</v>
      </c>
      <c r="AE1823" s="152">
        <v>-2.4610202695E-3</v>
      </c>
      <c r="AF1823" s="178">
        <v>124.14843390999999</v>
      </c>
      <c r="AG1823" s="177">
        <v>445448.38114000001</v>
      </c>
      <c r="AH1823" s="177">
        <v>330550.7</v>
      </c>
      <c r="AI1823" s="127">
        <v>0.38699278935999998</v>
      </c>
      <c r="AJ1823" s="127">
        <v>0.13895814091</v>
      </c>
      <c r="AK1823" s="127">
        <v>5.3038738802000003E-2</v>
      </c>
    </row>
    <row r="1824" spans="1:37" ht="14.65" customHeight="1" x14ac:dyDescent="0.25">
      <c r="A1824" s="39"/>
      <c r="B1824" s="128">
        <v>55276939000175</v>
      </c>
      <c r="C1824" s="124" t="s">
        <v>9678</v>
      </c>
      <c r="D1824" s="121"/>
      <c r="E1824" s="125" t="s">
        <v>9679</v>
      </c>
      <c r="F1824" s="125" t="s">
        <v>160</v>
      </c>
      <c r="G1824" s="125" t="s">
        <v>3305</v>
      </c>
      <c r="H1824" s="126" t="s">
        <v>44</v>
      </c>
      <c r="I1824" s="126" t="s">
        <v>44</v>
      </c>
      <c r="J1824" s="126" t="s">
        <v>44</v>
      </c>
      <c r="K1824" s="125" t="s">
        <v>44</v>
      </c>
      <c r="L1824" s="125" t="s">
        <v>44</v>
      </c>
      <c r="M1824" s="152">
        <v>1.3300000000000001E-2</v>
      </c>
      <c r="N1824" s="127" t="s">
        <v>44</v>
      </c>
      <c r="O1824" s="154">
        <v>45539</v>
      </c>
      <c r="P1824" s="152">
        <v>-9.2459524057999999E-4</v>
      </c>
      <c r="Q1824" s="152">
        <v>1.9577804450999999E-3</v>
      </c>
      <c r="R1824" s="152" t="s">
        <v>44</v>
      </c>
      <c r="S1824" s="152" t="s">
        <v>44</v>
      </c>
      <c r="T1824" s="152" t="s">
        <v>44</v>
      </c>
      <c r="U1824" s="152">
        <v>-8.7566467763000005E-2</v>
      </c>
      <c r="V1824" s="152">
        <v>4.7992012224E-2</v>
      </c>
      <c r="W1824" s="152" t="s">
        <v>44</v>
      </c>
      <c r="X1824" s="152" t="s">
        <v>44</v>
      </c>
      <c r="Y1824" s="152" t="s">
        <v>44</v>
      </c>
      <c r="Z1824" s="152" t="s">
        <v>44</v>
      </c>
      <c r="AA1824" s="152">
        <v>3.6568177064999999E-2</v>
      </c>
      <c r="AB1824" s="175" t="s">
        <v>44</v>
      </c>
      <c r="AC1824" s="174">
        <v>-2.6491056956999999</v>
      </c>
      <c r="AD1824" s="152">
        <v>-2.1424342837E-2</v>
      </c>
      <c r="AE1824" s="152">
        <v>-2.1424342837E-2</v>
      </c>
      <c r="AF1824" s="178">
        <v>100.76861898999999</v>
      </c>
      <c r="AG1824" s="177">
        <v>440862.70811000001</v>
      </c>
      <c r="AH1824" s="177">
        <v>0</v>
      </c>
      <c r="AI1824" s="127">
        <v>0.65976320111000009</v>
      </c>
      <c r="AJ1824" s="127">
        <v>0</v>
      </c>
      <c r="AK1824" s="127">
        <v>0</v>
      </c>
    </row>
    <row r="1825" spans="1:37" ht="14.65" customHeight="1" x14ac:dyDescent="0.25">
      <c r="A1825" s="39"/>
      <c r="B1825" s="128">
        <v>41956196000170</v>
      </c>
      <c r="C1825" s="124" t="s">
        <v>9680</v>
      </c>
      <c r="D1825" s="121"/>
      <c r="E1825" s="125" t="s">
        <v>5787</v>
      </c>
      <c r="F1825" s="125" t="s">
        <v>112</v>
      </c>
      <c r="G1825" s="125" t="s">
        <v>113</v>
      </c>
      <c r="H1825" s="126" t="s">
        <v>44</v>
      </c>
      <c r="I1825" s="126" t="s">
        <v>44</v>
      </c>
      <c r="J1825" s="126" t="s">
        <v>44</v>
      </c>
      <c r="K1825" s="125" t="s">
        <v>212</v>
      </c>
      <c r="L1825" s="125" t="s">
        <v>220</v>
      </c>
      <c r="M1825" s="152">
        <v>1.3500000000000002E-2</v>
      </c>
      <c r="N1825" s="127" t="s">
        <v>44</v>
      </c>
      <c r="O1825" s="154">
        <v>44497</v>
      </c>
      <c r="P1825" s="152">
        <v>5.0364016642999998E-2</v>
      </c>
      <c r="Q1825" s="152">
        <v>0.14707978981</v>
      </c>
      <c r="R1825" s="152">
        <v>4.1594819486000002E-3</v>
      </c>
      <c r="S1825" s="152">
        <v>7.8062624545000001E-2</v>
      </c>
      <c r="T1825" s="152">
        <v>-0.35089467945999997</v>
      </c>
      <c r="U1825" s="152">
        <v>4.7698699346</v>
      </c>
      <c r="V1825" s="152">
        <v>3.6054375191000001</v>
      </c>
      <c r="W1825" s="152">
        <v>3.6288004417000003E-2</v>
      </c>
      <c r="X1825" s="152">
        <v>0.30989200088000002</v>
      </c>
      <c r="Y1825" s="152">
        <v>-0.83660917549000002</v>
      </c>
      <c r="Z1825" s="152">
        <v>0.24768550812000001</v>
      </c>
      <c r="AA1825" s="152">
        <v>0.32953036154999998</v>
      </c>
      <c r="AB1825" s="175">
        <v>-0.28890892904999999</v>
      </c>
      <c r="AC1825" s="174">
        <v>-0.57447288070000002</v>
      </c>
      <c r="AD1825" s="152">
        <v>-0.21911711696000002</v>
      </c>
      <c r="AE1825" s="152">
        <v>-0.55014124937999997</v>
      </c>
      <c r="AF1825" s="178">
        <v>2.2199178800000001</v>
      </c>
      <c r="AG1825" s="177">
        <v>57082.731359999998</v>
      </c>
      <c r="AH1825" s="177">
        <v>-3142.09319</v>
      </c>
      <c r="AI1825" s="127">
        <v>0</v>
      </c>
      <c r="AJ1825" s="127">
        <v>0</v>
      </c>
      <c r="AK1825" s="127">
        <v>0</v>
      </c>
    </row>
    <row r="1826" spans="1:37" ht="14.65" customHeight="1" x14ac:dyDescent="0.25">
      <c r="A1826" s="39"/>
      <c r="B1826" s="128">
        <v>14843780000146</v>
      </c>
      <c r="C1826" s="124" t="s">
        <v>9681</v>
      </c>
      <c r="D1826" s="121" t="s">
        <v>3267</v>
      </c>
      <c r="E1826" s="125" t="s">
        <v>8406</v>
      </c>
      <c r="F1826" s="125" t="s">
        <v>160</v>
      </c>
      <c r="G1826" s="125" t="s">
        <v>3305</v>
      </c>
      <c r="H1826" s="126">
        <v>25000</v>
      </c>
      <c r="I1826" s="126">
        <v>10000</v>
      </c>
      <c r="J1826" s="126">
        <v>25000</v>
      </c>
      <c r="K1826" s="125" t="s">
        <v>7703</v>
      </c>
      <c r="L1826" s="125" t="s">
        <v>9306</v>
      </c>
      <c r="M1826" s="152">
        <v>5.3E-3</v>
      </c>
      <c r="N1826" s="127" t="s">
        <v>44</v>
      </c>
      <c r="O1826" s="154">
        <v>42541</v>
      </c>
      <c r="P1826" s="152">
        <v>2.4862423869999997E-2</v>
      </c>
      <c r="Q1826" s="152">
        <v>6.5537600702000001E-2</v>
      </c>
      <c r="R1826" s="152">
        <v>7.6632019391999998E-2</v>
      </c>
      <c r="S1826" s="152">
        <v>0.23966594799999999</v>
      </c>
      <c r="T1826" s="152">
        <v>0.30150931398000003</v>
      </c>
      <c r="U1826" s="152">
        <v>2.3546677970999998</v>
      </c>
      <c r="V1826" s="152">
        <v>1.6065546788</v>
      </c>
      <c r="W1826" s="152">
        <v>0.66855033693999999</v>
      </c>
      <c r="X1826" s="152">
        <v>0.95142279167999999</v>
      </c>
      <c r="Y1826" s="152">
        <v>0.71886373129000003</v>
      </c>
      <c r="Z1826" s="152">
        <v>5.4617059051999997E-2</v>
      </c>
      <c r="AA1826" s="152">
        <v>5.4074554467000005E-2</v>
      </c>
      <c r="AB1826" s="175">
        <v>-0.60064724411000003</v>
      </c>
      <c r="AC1826" s="174">
        <v>0.51886528779999996</v>
      </c>
      <c r="AD1826" s="152">
        <v>-4.9828600984999999E-2</v>
      </c>
      <c r="AE1826" s="152">
        <v>-9.3921651302000003E-2</v>
      </c>
      <c r="AF1826" s="178">
        <v>2.6348227</v>
      </c>
      <c r="AG1826" s="177">
        <v>361097.27746000001</v>
      </c>
      <c r="AH1826" s="177">
        <v>-35140.468979999998</v>
      </c>
      <c r="AI1826" s="127">
        <v>0.89763263097000001</v>
      </c>
      <c r="AJ1826" s="127">
        <v>1.4555514449999999E-2</v>
      </c>
      <c r="AK1826" s="127">
        <v>0</v>
      </c>
    </row>
    <row r="1827" spans="1:37" ht="14.65" customHeight="1" x14ac:dyDescent="0.25">
      <c r="A1827" s="39"/>
      <c r="B1827" s="128">
        <v>25097707000199</v>
      </c>
      <c r="C1827" s="124" t="s">
        <v>9682</v>
      </c>
      <c r="D1827" s="121" t="s">
        <v>3267</v>
      </c>
      <c r="E1827" s="125" t="s">
        <v>8406</v>
      </c>
      <c r="F1827" s="125" t="s">
        <v>160</v>
      </c>
      <c r="G1827" s="125" t="s">
        <v>3305</v>
      </c>
      <c r="H1827" s="126">
        <v>25000</v>
      </c>
      <c r="I1827" s="126">
        <v>10000</v>
      </c>
      <c r="J1827" s="126">
        <v>25000</v>
      </c>
      <c r="K1827" s="125" t="s">
        <v>7703</v>
      </c>
      <c r="L1827" s="125" t="s">
        <v>9306</v>
      </c>
      <c r="M1827" s="152">
        <v>5.3E-3</v>
      </c>
      <c r="N1827" s="127" t="s">
        <v>44</v>
      </c>
      <c r="O1827" s="154">
        <v>42600</v>
      </c>
      <c r="P1827" s="152">
        <v>2.4968718798999999E-2</v>
      </c>
      <c r="Q1827" s="152">
        <v>6.4674683647999998E-2</v>
      </c>
      <c r="R1827" s="152">
        <v>7.7176474195000011E-2</v>
      </c>
      <c r="S1827" s="152">
        <v>0.23860167704999999</v>
      </c>
      <c r="T1827" s="152">
        <v>0.30159326808999998</v>
      </c>
      <c r="U1827" s="152">
        <v>2.3647347658999998</v>
      </c>
      <c r="V1827" s="152">
        <v>1.5854015786</v>
      </c>
      <c r="W1827" s="152">
        <v>0.67330025015999995</v>
      </c>
      <c r="X1827" s="152">
        <v>0.94719786255000005</v>
      </c>
      <c r="Y1827" s="152">
        <v>0.7190638961400001</v>
      </c>
      <c r="Z1827" s="152">
        <v>5.0756323266999998E-2</v>
      </c>
      <c r="AA1827" s="152">
        <v>5.3134665184E-2</v>
      </c>
      <c r="AB1827" s="175">
        <v>-0.64043065706000002</v>
      </c>
      <c r="AC1827" s="174">
        <v>0.64174655066999997</v>
      </c>
      <c r="AD1827" s="152">
        <v>-4.9348994087999996E-2</v>
      </c>
      <c r="AE1827" s="152">
        <v>-9.3267043805000005E-2</v>
      </c>
      <c r="AF1827" s="178">
        <v>269.887114</v>
      </c>
      <c r="AG1827" s="177">
        <v>2145743.2662999998</v>
      </c>
      <c r="AH1827" s="177">
        <v>-364057.08591999998</v>
      </c>
      <c r="AI1827" s="127">
        <v>0.89641971444000002</v>
      </c>
      <c r="AJ1827" s="127">
        <v>1.7052773025000002E-2</v>
      </c>
      <c r="AK1827" s="127">
        <v>0</v>
      </c>
    </row>
    <row r="1828" spans="1:37" ht="14.65" customHeight="1" x14ac:dyDescent="0.25">
      <c r="A1828" s="39"/>
      <c r="B1828" s="128">
        <v>43778868000120</v>
      </c>
      <c r="C1828" s="124" t="s">
        <v>9683</v>
      </c>
      <c r="D1828" s="121"/>
      <c r="E1828" s="125" t="s">
        <v>8780</v>
      </c>
      <c r="F1828" s="125" t="s">
        <v>160</v>
      </c>
      <c r="G1828" s="125" t="s">
        <v>5812</v>
      </c>
      <c r="H1828" s="126">
        <v>20000</v>
      </c>
      <c r="I1828" s="126">
        <v>5000</v>
      </c>
      <c r="J1828" s="126">
        <v>20000</v>
      </c>
      <c r="K1828" s="125" t="s">
        <v>3251</v>
      </c>
      <c r="L1828" s="125" t="s">
        <v>7581</v>
      </c>
      <c r="M1828" s="152">
        <v>7.4999999999999997E-3</v>
      </c>
      <c r="N1828" s="127" t="s">
        <v>44</v>
      </c>
      <c r="O1828" s="154">
        <v>44543</v>
      </c>
      <c r="P1828" s="152">
        <v>7.3369776092000009E-3</v>
      </c>
      <c r="Q1828" s="152">
        <v>2.8378278316999999E-2</v>
      </c>
      <c r="R1828" s="152">
        <v>9.7386205444999999E-2</v>
      </c>
      <c r="S1828" s="152">
        <v>0.19479180104000002</v>
      </c>
      <c r="T1828" s="152">
        <v>0.28187031264000001</v>
      </c>
      <c r="U1828" s="152">
        <v>0.69486969551</v>
      </c>
      <c r="V1828" s="152">
        <v>0.69565036433000005</v>
      </c>
      <c r="W1828" s="152">
        <v>0.84961326845000007</v>
      </c>
      <c r="X1828" s="152">
        <v>0.77328198137000004</v>
      </c>
      <c r="Y1828" s="152">
        <v>0.67204008396999992</v>
      </c>
      <c r="Z1828" s="152">
        <v>3.5651852141000001E-2</v>
      </c>
      <c r="AA1828" s="152">
        <v>4.8387041499E-2</v>
      </c>
      <c r="AB1828" s="175">
        <v>-0.41777960617999998</v>
      </c>
      <c r="AC1828" s="174">
        <v>-0.82843863969999998</v>
      </c>
      <c r="AD1828" s="152">
        <v>-2.2626334941000002E-2</v>
      </c>
      <c r="AE1828" s="152">
        <v>-5.5710923513999998E-2</v>
      </c>
      <c r="AF1828" s="178">
        <v>1.2788413300000001</v>
      </c>
      <c r="AG1828" s="177">
        <v>44451.359320000003</v>
      </c>
      <c r="AH1828" s="177">
        <v>1626.3327200000001</v>
      </c>
      <c r="AI1828" s="127">
        <v>0</v>
      </c>
      <c r="AJ1828" s="127">
        <v>0</v>
      </c>
      <c r="AK1828" s="127">
        <v>0</v>
      </c>
    </row>
    <row r="1829" spans="1:37" ht="14.65" customHeight="1" x14ac:dyDescent="0.25">
      <c r="A1829" s="39"/>
      <c r="B1829" s="128">
        <v>39807296000192</v>
      </c>
      <c r="C1829" s="124" t="s">
        <v>9684</v>
      </c>
      <c r="D1829" s="121"/>
      <c r="E1829" s="125" t="s">
        <v>7636</v>
      </c>
      <c r="F1829" s="125" t="s">
        <v>112</v>
      </c>
      <c r="G1829" s="125" t="s">
        <v>113</v>
      </c>
      <c r="H1829" s="126" t="s">
        <v>44</v>
      </c>
      <c r="I1829" s="126" t="s">
        <v>44</v>
      </c>
      <c r="J1829" s="126" t="s">
        <v>44</v>
      </c>
      <c r="K1829" s="125" t="s">
        <v>7743</v>
      </c>
      <c r="L1829" s="125" t="s">
        <v>8093</v>
      </c>
      <c r="M1829" s="152">
        <v>8.0000000000000002E-3</v>
      </c>
      <c r="N1829" s="127" t="s">
        <v>44</v>
      </c>
      <c r="O1829" s="154">
        <v>44180</v>
      </c>
      <c r="P1829" s="152">
        <v>1.4060059126E-2</v>
      </c>
      <c r="Q1829" s="152">
        <v>6.2786880880999995E-4</v>
      </c>
      <c r="R1829" s="152">
        <v>0.12233666249000001</v>
      </c>
      <c r="S1829" s="152">
        <v>0.21843610492999999</v>
      </c>
      <c r="T1829" s="152">
        <v>0.27100515543999998</v>
      </c>
      <c r="U1829" s="152">
        <v>1.3315985850999998</v>
      </c>
      <c r="V1829" s="152">
        <v>1.5391249628000002E-2</v>
      </c>
      <c r="W1829" s="152">
        <v>1.067285158</v>
      </c>
      <c r="X1829" s="152">
        <v>0.86714483425</v>
      </c>
      <c r="Y1829" s="152">
        <v>0.64613518790000002</v>
      </c>
      <c r="Z1829" s="152">
        <v>4.6362609593000002E-2</v>
      </c>
      <c r="AA1829" s="152">
        <v>5.2060610153000002E-2</v>
      </c>
      <c r="AB1829" s="175">
        <v>0.17284620067000001</v>
      </c>
      <c r="AC1829" s="174">
        <v>-0.16512069888</v>
      </c>
      <c r="AD1829" s="152">
        <v>-3.0627175628000002E-2</v>
      </c>
      <c r="AE1829" s="152">
        <v>-3.8673647057E-2</v>
      </c>
      <c r="AF1829" s="178">
        <v>1.4669911</v>
      </c>
      <c r="AG1829" s="177">
        <v>21856.77867</v>
      </c>
      <c r="AH1829" s="177">
        <v>455.19927999999999</v>
      </c>
      <c r="AI1829" s="127">
        <v>0</v>
      </c>
      <c r="AJ1829" s="127">
        <v>0</v>
      </c>
      <c r="AK1829" s="127">
        <v>0.10534185108999999</v>
      </c>
    </row>
    <row r="1830" spans="1:37" ht="14.65" customHeight="1" x14ac:dyDescent="0.25">
      <c r="A1830" s="39"/>
      <c r="B1830" s="128">
        <v>32312055000123</v>
      </c>
      <c r="C1830" s="124" t="s">
        <v>9685</v>
      </c>
      <c r="D1830" s="121"/>
      <c r="E1830" s="125" t="s">
        <v>7636</v>
      </c>
      <c r="F1830" s="125" t="s">
        <v>112</v>
      </c>
      <c r="G1830" s="125" t="s">
        <v>113</v>
      </c>
      <c r="H1830" s="126" t="s">
        <v>44</v>
      </c>
      <c r="I1830" s="126" t="s">
        <v>44</v>
      </c>
      <c r="J1830" s="126" t="s">
        <v>44</v>
      </c>
      <c r="K1830" s="125" t="s">
        <v>210</v>
      </c>
      <c r="L1830" s="125" t="s">
        <v>3314</v>
      </c>
      <c r="M1830" s="152">
        <v>6.0000000000000001E-3</v>
      </c>
      <c r="N1830" s="127" t="s">
        <v>44</v>
      </c>
      <c r="O1830" s="154">
        <v>43585</v>
      </c>
      <c r="P1830" s="152">
        <v>2.4390060775000003E-2</v>
      </c>
      <c r="Q1830" s="152">
        <v>2.1044477115000002E-2</v>
      </c>
      <c r="R1830" s="152">
        <v>0.11019481954</v>
      </c>
      <c r="S1830" s="152">
        <v>0.6400911804099999</v>
      </c>
      <c r="T1830" s="152">
        <v>0.33198597403000002</v>
      </c>
      <c r="U1830" s="152">
        <v>2.3099312833000001</v>
      </c>
      <c r="V1830" s="152">
        <v>0.51587337359000007</v>
      </c>
      <c r="W1830" s="152">
        <v>0.96135772384999996</v>
      </c>
      <c r="X1830" s="152">
        <v>2.5410257187999998</v>
      </c>
      <c r="Y1830" s="152">
        <v>0.79152671233999994</v>
      </c>
      <c r="Z1830" s="152">
        <v>0.18495617532</v>
      </c>
      <c r="AA1830" s="152">
        <v>0.27078721896000002</v>
      </c>
      <c r="AB1830" s="175">
        <v>7.1330901939000005E-2</v>
      </c>
      <c r="AC1830" s="174">
        <v>6.6039515041999994E-2</v>
      </c>
      <c r="AD1830" s="152">
        <v>-0.1580008061</v>
      </c>
      <c r="AE1830" s="152">
        <v>-0.51983003708999997</v>
      </c>
      <c r="AF1830" s="178">
        <v>1.4598509</v>
      </c>
      <c r="AG1830" s="177">
        <v>114077.23264</v>
      </c>
      <c r="AH1830" s="177">
        <v>-14239.866550000001</v>
      </c>
      <c r="AI1830" s="127">
        <v>2.7893290865999999E-2</v>
      </c>
      <c r="AJ1830" s="127">
        <v>1.3416946568999999E-3</v>
      </c>
      <c r="AK1830" s="127">
        <v>8.2606966115E-2</v>
      </c>
    </row>
    <row r="1831" spans="1:37" ht="14.65" customHeight="1" x14ac:dyDescent="0.25">
      <c r="A1831" s="39"/>
      <c r="B1831" s="128">
        <v>32905802000137</v>
      </c>
      <c r="C1831" s="124" t="s">
        <v>9686</v>
      </c>
      <c r="D1831" s="121"/>
      <c r="E1831" s="125" t="s">
        <v>2778</v>
      </c>
      <c r="F1831" s="125" t="s">
        <v>112</v>
      </c>
      <c r="G1831" s="125" t="s">
        <v>113</v>
      </c>
      <c r="H1831" s="126">
        <v>10000</v>
      </c>
      <c r="I1831" s="126">
        <v>10000</v>
      </c>
      <c r="J1831" s="126">
        <v>10000</v>
      </c>
      <c r="K1831" s="125" t="s">
        <v>210</v>
      </c>
      <c r="L1831" s="125" t="s">
        <v>3314</v>
      </c>
      <c r="M1831" s="152">
        <v>5.6999999999999993E-3</v>
      </c>
      <c r="N1831" s="127" t="s">
        <v>44</v>
      </c>
      <c r="O1831" s="154">
        <v>43651</v>
      </c>
      <c r="P1831" s="152">
        <v>2.3464343723000002E-2</v>
      </c>
      <c r="Q1831" s="152">
        <v>2.1259392875000001E-2</v>
      </c>
      <c r="R1831" s="152">
        <v>0.108052224</v>
      </c>
      <c r="S1831" s="152">
        <v>0.61409101030000002</v>
      </c>
      <c r="T1831" s="152">
        <v>0.31757738590000001</v>
      </c>
      <c r="U1831" s="152">
        <v>2.2222585711999998</v>
      </c>
      <c r="V1831" s="152">
        <v>0.52114170684000005</v>
      </c>
      <c r="W1831" s="152">
        <v>0.94266536806000001</v>
      </c>
      <c r="X1831" s="152">
        <v>2.4378105786000002</v>
      </c>
      <c r="Y1831" s="152">
        <v>0.75717350682000006</v>
      </c>
      <c r="Z1831" s="152">
        <v>0.18173229034999999</v>
      </c>
      <c r="AA1831" s="152">
        <v>0.27087970380000004</v>
      </c>
      <c r="AB1831" s="175">
        <v>5.8476501634999997E-2</v>
      </c>
      <c r="AC1831" s="174">
        <v>8.8612818626000005E-3</v>
      </c>
      <c r="AD1831" s="152">
        <v>-0.15278807972</v>
      </c>
      <c r="AE1831" s="152">
        <v>-0.5196113591</v>
      </c>
      <c r="AF1831" s="178">
        <v>13.266327</v>
      </c>
      <c r="AG1831" s="177">
        <v>35478.040849999998</v>
      </c>
      <c r="AH1831" s="177">
        <v>-7510.7425400000002</v>
      </c>
      <c r="AI1831" s="127">
        <v>2.6433391028000002E-2</v>
      </c>
      <c r="AJ1831" s="127">
        <v>0</v>
      </c>
      <c r="AK1831" s="127">
        <v>8.0018699304000004E-2</v>
      </c>
    </row>
    <row r="1832" spans="1:37" ht="14.65" customHeight="1" x14ac:dyDescent="0.25">
      <c r="A1832" s="39"/>
      <c r="B1832" s="128">
        <v>49272086000109</v>
      </c>
      <c r="C1832" s="124" t="s">
        <v>9687</v>
      </c>
      <c r="D1832" s="121"/>
      <c r="E1832" s="125" t="s">
        <v>9688</v>
      </c>
      <c r="F1832" s="125" t="s">
        <v>160</v>
      </c>
      <c r="G1832" s="125" t="s">
        <v>3305</v>
      </c>
      <c r="H1832" s="126">
        <v>100</v>
      </c>
      <c r="I1832" s="126">
        <v>100</v>
      </c>
      <c r="J1832" s="126">
        <v>100</v>
      </c>
      <c r="K1832" s="125" t="s">
        <v>211</v>
      </c>
      <c r="L1832" s="125" t="s">
        <v>211</v>
      </c>
      <c r="M1832" s="152">
        <v>2.7700000000000003E-3</v>
      </c>
      <c r="N1832" s="127" t="s">
        <v>44</v>
      </c>
      <c r="O1832" s="154">
        <v>45391</v>
      </c>
      <c r="P1832" s="152">
        <v>1.0565406012000001E-2</v>
      </c>
      <c r="Q1832" s="152">
        <v>4.1818563068000005E-2</v>
      </c>
      <c r="R1832" s="152">
        <v>0.12091291131</v>
      </c>
      <c r="S1832" s="152" t="s">
        <v>44</v>
      </c>
      <c r="T1832" s="152" t="s">
        <v>44</v>
      </c>
      <c r="U1832" s="152">
        <v>1.0006273494</v>
      </c>
      <c r="V1832" s="152">
        <v>1.0251185187</v>
      </c>
      <c r="W1832" s="152">
        <v>1.0548641186000001</v>
      </c>
      <c r="X1832" s="152" t="s">
        <v>44</v>
      </c>
      <c r="Y1832" s="152" t="s">
        <v>44</v>
      </c>
      <c r="Z1832" s="152">
        <v>1.680358943E-3</v>
      </c>
      <c r="AA1832" s="152">
        <v>1.6544842280999999E-3</v>
      </c>
      <c r="AB1832" s="175">
        <v>3.5694662327</v>
      </c>
      <c r="AC1832" s="174">
        <v>3.6382130283</v>
      </c>
      <c r="AD1832" s="152">
        <v>0</v>
      </c>
      <c r="AE1832" s="152">
        <v>0</v>
      </c>
      <c r="AF1832" s="178">
        <v>1.1280833800000001</v>
      </c>
      <c r="AG1832" s="177">
        <v>167734.83019000001</v>
      </c>
      <c r="AH1832" s="177">
        <v>46191.847139999998</v>
      </c>
      <c r="AI1832" s="127">
        <v>0</v>
      </c>
      <c r="AJ1832" s="127">
        <v>0.63591903428000007</v>
      </c>
      <c r="AK1832" s="127">
        <v>0</v>
      </c>
    </row>
    <row r="1833" spans="1:37" ht="14.65" customHeight="1" x14ac:dyDescent="0.25">
      <c r="A1833" s="39"/>
      <c r="B1833" s="128">
        <v>39375554000109</v>
      </c>
      <c r="C1833" s="124" t="s">
        <v>9689</v>
      </c>
      <c r="D1833" s="121"/>
      <c r="E1833" s="125" t="s">
        <v>9688</v>
      </c>
      <c r="F1833" s="125" t="s">
        <v>160</v>
      </c>
      <c r="G1833" s="125" t="s">
        <v>3324</v>
      </c>
      <c r="H1833" s="126">
        <v>100</v>
      </c>
      <c r="I1833" s="126">
        <v>100</v>
      </c>
      <c r="J1833" s="126">
        <v>100</v>
      </c>
      <c r="K1833" s="125" t="s">
        <v>211</v>
      </c>
      <c r="L1833" s="125" t="s">
        <v>211</v>
      </c>
      <c r="M1833" s="152">
        <v>2.7000000000000001E-3</v>
      </c>
      <c r="N1833" s="127" t="s">
        <v>44</v>
      </c>
      <c r="O1833" s="154">
        <v>44362</v>
      </c>
      <c r="P1833" s="152">
        <v>1.0661286225999999E-2</v>
      </c>
      <c r="Q1833" s="152">
        <v>4.1773181856E-2</v>
      </c>
      <c r="R1833" s="152">
        <v>0.11524099901</v>
      </c>
      <c r="S1833" s="152">
        <v>0.25742859661</v>
      </c>
      <c r="T1833" s="152">
        <v>0.42047339629000002</v>
      </c>
      <c r="U1833" s="152">
        <v>1.0097079625000001</v>
      </c>
      <c r="V1833" s="152">
        <v>1.0240060673</v>
      </c>
      <c r="W1833" s="152">
        <v>1.0053814231</v>
      </c>
      <c r="X1833" s="152">
        <v>1.0219367252</v>
      </c>
      <c r="Y1833" s="152">
        <v>1.0024999579</v>
      </c>
      <c r="Z1833" s="152">
        <v>1.9710279858999999E-3</v>
      </c>
      <c r="AA1833" s="152">
        <v>2.6804133737000002E-3</v>
      </c>
      <c r="AB1833" s="175">
        <v>0.29928372734999997</v>
      </c>
      <c r="AC1833" s="174">
        <v>7.7798227152999999E-2</v>
      </c>
      <c r="AD1833" s="152">
        <v>-3.6646703670000001E-4</v>
      </c>
      <c r="AE1833" s="152">
        <v>-2.7203403533999997E-3</v>
      </c>
      <c r="AF1833" s="178">
        <v>1.5152867000000001</v>
      </c>
      <c r="AG1833" s="177">
        <v>451518.60664000001</v>
      </c>
      <c r="AH1833" s="177">
        <v>-72860.479999999996</v>
      </c>
      <c r="AI1833" s="127">
        <v>0.2215115647</v>
      </c>
      <c r="AJ1833" s="127">
        <v>0.20254370103</v>
      </c>
      <c r="AK1833" s="127">
        <v>0</v>
      </c>
    </row>
    <row r="1834" spans="1:37" ht="14.65" customHeight="1" x14ac:dyDescent="0.25">
      <c r="A1834" s="39"/>
      <c r="B1834" s="128">
        <v>42774252000118</v>
      </c>
      <c r="C1834" s="124" t="s">
        <v>9690</v>
      </c>
      <c r="D1834" s="121"/>
      <c r="E1834" s="125" t="s">
        <v>9688</v>
      </c>
      <c r="F1834" s="125" t="s">
        <v>160</v>
      </c>
      <c r="G1834" s="125" t="s">
        <v>3305</v>
      </c>
      <c r="H1834" s="126">
        <v>1000</v>
      </c>
      <c r="I1834" s="126">
        <v>100</v>
      </c>
      <c r="J1834" s="126">
        <v>100</v>
      </c>
      <c r="K1834" s="125" t="s">
        <v>211</v>
      </c>
      <c r="L1834" s="125" t="s">
        <v>212</v>
      </c>
      <c r="M1834" s="152">
        <v>4.0000000000000001E-3</v>
      </c>
      <c r="N1834" s="127" t="s">
        <v>44</v>
      </c>
      <c r="O1834" s="154">
        <v>44617</v>
      </c>
      <c r="P1834" s="152">
        <v>1.1009930313E-2</v>
      </c>
      <c r="Q1834" s="152">
        <v>4.3693150400999997E-2</v>
      </c>
      <c r="R1834" s="152">
        <v>0.11863288468000001</v>
      </c>
      <c r="S1834" s="152">
        <v>0.27810902668999998</v>
      </c>
      <c r="T1834" s="152">
        <v>0.43455550443000002</v>
      </c>
      <c r="U1834" s="152">
        <v>1.0427273097</v>
      </c>
      <c r="V1834" s="152">
        <v>1.0710711783</v>
      </c>
      <c r="W1834" s="152">
        <v>1.0349727915</v>
      </c>
      <c r="X1834" s="152">
        <v>1.10403363</v>
      </c>
      <c r="Y1834" s="152">
        <v>1.0360747641000001</v>
      </c>
      <c r="Z1834" s="152">
        <v>1.8065657158E-3</v>
      </c>
      <c r="AA1834" s="152">
        <v>3.9024042618999999E-3</v>
      </c>
      <c r="AB1834" s="175">
        <v>2.1681654233000001</v>
      </c>
      <c r="AC1834" s="174">
        <v>0.89492875624000001</v>
      </c>
      <c r="AD1834" s="152">
        <v>-4.7700886478000001E-4</v>
      </c>
      <c r="AE1834" s="152">
        <v>-7.6106284333999994E-3</v>
      </c>
      <c r="AF1834" s="178">
        <v>1.4603694700000001</v>
      </c>
      <c r="AG1834" s="177">
        <v>161944.73228</v>
      </c>
      <c r="AH1834" s="177">
        <v>-52906.854939999997</v>
      </c>
      <c r="AI1834" s="127">
        <v>0.35896212183999998</v>
      </c>
      <c r="AJ1834" s="127">
        <v>0.25575462459999998</v>
      </c>
      <c r="AK1834" s="127">
        <v>0</v>
      </c>
    </row>
    <row r="1835" spans="1:37" ht="14.65" customHeight="1" x14ac:dyDescent="0.25">
      <c r="A1835" s="39"/>
      <c r="B1835" s="128">
        <v>51196992000105</v>
      </c>
      <c r="C1835" s="124" t="s">
        <v>9691</v>
      </c>
      <c r="D1835" s="121"/>
      <c r="E1835" s="125" t="s">
        <v>9688</v>
      </c>
      <c r="F1835" s="125" t="s">
        <v>160</v>
      </c>
      <c r="G1835" s="125" t="s">
        <v>3305</v>
      </c>
      <c r="H1835" s="126">
        <v>10</v>
      </c>
      <c r="I1835" s="126">
        <v>10</v>
      </c>
      <c r="J1835" s="126">
        <v>10</v>
      </c>
      <c r="K1835" s="125" t="s">
        <v>211</v>
      </c>
      <c r="L1835" s="125" t="s">
        <v>211</v>
      </c>
      <c r="M1835" s="152">
        <v>1.2700000000000001E-3</v>
      </c>
      <c r="N1835" s="127" t="s">
        <v>44</v>
      </c>
      <c r="O1835" s="154">
        <v>45106</v>
      </c>
      <c r="P1835" s="152">
        <v>1.0299754182E-2</v>
      </c>
      <c r="Q1835" s="152">
        <v>4.0798862894000004E-2</v>
      </c>
      <c r="R1835" s="152">
        <v>0.11344584902999999</v>
      </c>
      <c r="S1835" s="152" t="s">
        <v>44</v>
      </c>
      <c r="T1835" s="152" t="s">
        <v>44</v>
      </c>
      <c r="U1835" s="152">
        <v>0.97546802420000001</v>
      </c>
      <c r="V1835" s="152">
        <v>1.0001221187</v>
      </c>
      <c r="W1835" s="152">
        <v>0.98972023962</v>
      </c>
      <c r="X1835" s="152" t="s">
        <v>44</v>
      </c>
      <c r="Y1835" s="152" t="s">
        <v>44</v>
      </c>
      <c r="Z1835" s="152">
        <v>2.6929965317E-3</v>
      </c>
      <c r="AA1835" s="152">
        <v>2.0559463332E-3</v>
      </c>
      <c r="AB1835" s="175">
        <v>-0.41028072242000002</v>
      </c>
      <c r="AC1835" s="174">
        <v>-0.38250018347999998</v>
      </c>
      <c r="AD1835" s="152">
        <v>-1.3133924503E-3</v>
      </c>
      <c r="AE1835" s="152">
        <v>-1.3133924503E-3</v>
      </c>
      <c r="AF1835" s="178">
        <v>1.2238278600000001</v>
      </c>
      <c r="AG1835" s="177">
        <v>74837.233850000004</v>
      </c>
      <c r="AH1835" s="177">
        <v>8577.1067700000003</v>
      </c>
      <c r="AI1835" s="127">
        <v>0</v>
      </c>
      <c r="AJ1835" s="127">
        <v>0</v>
      </c>
      <c r="AK1835" s="127">
        <v>0</v>
      </c>
    </row>
    <row r="1836" spans="1:37" ht="14.65" customHeight="1" x14ac:dyDescent="0.25">
      <c r="A1836" s="39"/>
      <c r="B1836" s="128">
        <v>41756159000118</v>
      </c>
      <c r="C1836" s="124" t="s">
        <v>9692</v>
      </c>
      <c r="D1836" s="121"/>
      <c r="E1836" s="125" t="s">
        <v>8785</v>
      </c>
      <c r="F1836" s="125" t="s">
        <v>160</v>
      </c>
      <c r="G1836" s="125" t="s">
        <v>8400</v>
      </c>
      <c r="H1836" s="126">
        <v>1</v>
      </c>
      <c r="I1836" s="126">
        <v>1</v>
      </c>
      <c r="J1836" s="126">
        <v>1</v>
      </c>
      <c r="K1836" s="125" t="s">
        <v>8128</v>
      </c>
      <c r="L1836" s="125" t="s">
        <v>7742</v>
      </c>
      <c r="M1836" s="152">
        <v>6.7000000000000002E-3</v>
      </c>
      <c r="N1836" s="127" t="s">
        <v>44</v>
      </c>
      <c r="O1836" s="154">
        <v>44559</v>
      </c>
      <c r="P1836" s="152">
        <v>1.1792082074000001E-2</v>
      </c>
      <c r="Q1836" s="152">
        <v>5.0070704235999998E-2</v>
      </c>
      <c r="R1836" s="152">
        <v>0.12235063740999999</v>
      </c>
      <c r="S1836" s="152">
        <v>0.2944990099</v>
      </c>
      <c r="T1836" s="152">
        <v>0.48361033933000003</v>
      </c>
      <c r="U1836" s="152">
        <v>1.1168032555</v>
      </c>
      <c r="V1836" s="152">
        <v>1.2274072181</v>
      </c>
      <c r="W1836" s="152">
        <v>1.0674070775</v>
      </c>
      <c r="X1836" s="152">
        <v>1.1690983740999998</v>
      </c>
      <c r="Y1836" s="152">
        <v>1.1530321515999999</v>
      </c>
      <c r="Z1836" s="152">
        <v>4.1282934917000001E-3</v>
      </c>
      <c r="AA1836" s="152">
        <v>3.8541615144000001E-3</v>
      </c>
      <c r="AB1836" s="175">
        <v>1.7351774986999999</v>
      </c>
      <c r="AC1836" s="174">
        <v>3.9014208104999999</v>
      </c>
      <c r="AD1836" s="152">
        <v>-2.0400475747999998E-3</v>
      </c>
      <c r="AE1836" s="152">
        <v>-2.0400475747999998E-3</v>
      </c>
      <c r="AF1836" s="178">
        <v>1.5389223000000001</v>
      </c>
      <c r="AG1836" s="177">
        <v>7391283.9765999997</v>
      </c>
      <c r="AH1836" s="177">
        <v>-297313.97557000001</v>
      </c>
      <c r="AI1836" s="127">
        <v>0.51494073110000005</v>
      </c>
      <c r="AJ1836" s="127">
        <v>3.4975032697000003E-2</v>
      </c>
      <c r="AK1836" s="127">
        <v>2.170363363E-2</v>
      </c>
    </row>
    <row r="1837" spans="1:37" ht="14.65" customHeight="1" x14ac:dyDescent="0.25">
      <c r="A1837" s="39"/>
      <c r="B1837" s="128">
        <v>54008556000153</v>
      </c>
      <c r="C1837" s="124" t="s">
        <v>9693</v>
      </c>
      <c r="D1837" s="121"/>
      <c r="E1837" s="125" t="s">
        <v>8785</v>
      </c>
      <c r="F1837" s="125" t="s">
        <v>160</v>
      </c>
      <c r="G1837" s="125" t="s">
        <v>3305</v>
      </c>
      <c r="H1837" s="126">
        <v>1</v>
      </c>
      <c r="I1837" s="126">
        <v>1</v>
      </c>
      <c r="J1837" s="126">
        <v>1</v>
      </c>
      <c r="K1837" s="125" t="s">
        <v>7703</v>
      </c>
      <c r="L1837" s="125" t="s">
        <v>9306</v>
      </c>
      <c r="M1837" s="152">
        <v>4.6999999999999993E-3</v>
      </c>
      <c r="N1837" s="127" t="s">
        <v>44</v>
      </c>
      <c r="O1837" s="154">
        <v>45352</v>
      </c>
      <c r="P1837" s="152">
        <v>2.4713960044999997E-2</v>
      </c>
      <c r="Q1837" s="152">
        <v>6.2906616871000007E-2</v>
      </c>
      <c r="R1837" s="152">
        <v>6.0188835036999996E-2</v>
      </c>
      <c r="S1837" s="152" t="s">
        <v>44</v>
      </c>
      <c r="T1837" s="152" t="s">
        <v>44</v>
      </c>
      <c r="U1837" s="152">
        <v>2.3406071008999998</v>
      </c>
      <c r="V1837" s="152">
        <v>1.5420601087000001</v>
      </c>
      <c r="W1837" s="152">
        <v>0.52509729305999997</v>
      </c>
      <c r="X1837" s="152" t="s">
        <v>44</v>
      </c>
      <c r="Y1837" s="152" t="s">
        <v>44</v>
      </c>
      <c r="Z1837" s="152">
        <v>5.9602250065000001E-2</v>
      </c>
      <c r="AA1837" s="152">
        <v>5.6814274178000002E-2</v>
      </c>
      <c r="AB1837" s="175">
        <v>-0.79466531195000001</v>
      </c>
      <c r="AC1837" s="174">
        <v>-1.1824513447</v>
      </c>
      <c r="AD1837" s="152">
        <v>-6.6134103399999991E-2</v>
      </c>
      <c r="AE1837" s="152">
        <v>-6.6134103399999991E-2</v>
      </c>
      <c r="AF1837" s="178">
        <v>104.37620010000001</v>
      </c>
      <c r="AG1837" s="177">
        <v>16432.240750000001</v>
      </c>
      <c r="AH1837" s="177">
        <v>2514.5102400000001</v>
      </c>
      <c r="AI1837" s="127">
        <v>0.87237501677999996</v>
      </c>
      <c r="AJ1837" s="127">
        <v>0</v>
      </c>
      <c r="AK1837" s="127">
        <v>0</v>
      </c>
    </row>
    <row r="1838" spans="1:37" ht="14.65" customHeight="1" x14ac:dyDescent="0.25">
      <c r="A1838" s="39"/>
      <c r="B1838" s="128">
        <v>26324298000189</v>
      </c>
      <c r="C1838" s="124" t="s">
        <v>9694</v>
      </c>
      <c r="D1838" s="121"/>
      <c r="E1838" s="125" t="s">
        <v>8785</v>
      </c>
      <c r="F1838" s="125" t="s">
        <v>160</v>
      </c>
      <c r="G1838" s="125" t="s">
        <v>3305</v>
      </c>
      <c r="H1838" s="126">
        <v>1</v>
      </c>
      <c r="I1838" s="126">
        <v>1</v>
      </c>
      <c r="J1838" s="126">
        <v>1</v>
      </c>
      <c r="K1838" s="125" t="s">
        <v>211</v>
      </c>
      <c r="L1838" s="125" t="s">
        <v>212</v>
      </c>
      <c r="M1838" s="152">
        <v>1.0500000000000001E-2</v>
      </c>
      <c r="N1838" s="127" t="s">
        <v>44</v>
      </c>
      <c r="O1838" s="154">
        <v>44567</v>
      </c>
      <c r="P1838" s="152">
        <v>1.4152145886E-2</v>
      </c>
      <c r="Q1838" s="152">
        <v>1.2958062435999999E-2</v>
      </c>
      <c r="R1838" s="152">
        <v>-5.3181525617999999E-2</v>
      </c>
      <c r="S1838" s="152">
        <v>-7.8028342077000002E-3</v>
      </c>
      <c r="T1838" s="152">
        <v>-6.1509454862000004E-2</v>
      </c>
      <c r="U1838" s="152">
        <v>1.3403199283</v>
      </c>
      <c r="V1838" s="152">
        <v>0.31764720728000001</v>
      </c>
      <c r="W1838" s="152">
        <v>-0.46396437355000003</v>
      </c>
      <c r="X1838" s="152">
        <v>-3.0975590677999997E-2</v>
      </c>
      <c r="Y1838" s="152">
        <v>-0.14665190818999999</v>
      </c>
      <c r="Z1838" s="152">
        <v>7.1286597807000002E-2</v>
      </c>
      <c r="AA1838" s="152">
        <v>8.3012613311999994E-2</v>
      </c>
      <c r="AB1838" s="175">
        <v>-2.0926711584</v>
      </c>
      <c r="AC1838" s="174">
        <v>-0.53772194306999999</v>
      </c>
      <c r="AD1838" s="152">
        <v>-0.10498144605</v>
      </c>
      <c r="AE1838" s="152">
        <v>-0.17109659669999999</v>
      </c>
      <c r="AF1838" s="178">
        <v>125.2319303</v>
      </c>
      <c r="AG1838" s="177">
        <v>2542961.9985000002</v>
      </c>
      <c r="AH1838" s="177">
        <v>0</v>
      </c>
      <c r="AI1838" s="127">
        <v>0.97157254981999996</v>
      </c>
      <c r="AJ1838" s="127">
        <v>0</v>
      </c>
      <c r="AK1838" s="127">
        <v>0</v>
      </c>
    </row>
    <row r="1839" spans="1:37" ht="14.65" customHeight="1" x14ac:dyDescent="0.25">
      <c r="A1839" s="39"/>
      <c r="B1839" s="128">
        <v>52892279000169</v>
      </c>
      <c r="C1839" s="124" t="s">
        <v>9695</v>
      </c>
      <c r="D1839" s="121"/>
      <c r="E1839" s="125" t="s">
        <v>8785</v>
      </c>
      <c r="F1839" s="125" t="s">
        <v>160</v>
      </c>
      <c r="G1839" s="125" t="s">
        <v>3305</v>
      </c>
      <c r="H1839" s="126">
        <v>3000000</v>
      </c>
      <c r="I1839" s="126">
        <v>50000</v>
      </c>
      <c r="J1839" s="126">
        <v>3000000</v>
      </c>
      <c r="K1839" s="125" t="s">
        <v>7703</v>
      </c>
      <c r="L1839" s="125" t="s">
        <v>9306</v>
      </c>
      <c r="M1839" s="152">
        <v>4.6999999999999993E-3</v>
      </c>
      <c r="N1839" s="127" t="s">
        <v>44</v>
      </c>
      <c r="O1839" s="154">
        <v>45260</v>
      </c>
      <c r="P1839" s="152">
        <v>2.4214029482999999E-2</v>
      </c>
      <c r="Q1839" s="152">
        <v>6.2343472768000001E-2</v>
      </c>
      <c r="R1839" s="152">
        <v>5.9251761148000001E-2</v>
      </c>
      <c r="S1839" s="152" t="s">
        <v>44</v>
      </c>
      <c r="T1839" s="152" t="s">
        <v>44</v>
      </c>
      <c r="U1839" s="152">
        <v>2.2932597304</v>
      </c>
      <c r="V1839" s="152">
        <v>1.5282554868</v>
      </c>
      <c r="W1839" s="152">
        <v>0.51692210637000002</v>
      </c>
      <c r="X1839" s="152" t="s">
        <v>44</v>
      </c>
      <c r="Y1839" s="152" t="s">
        <v>44</v>
      </c>
      <c r="Z1839" s="152">
        <v>5.7996927246000002E-2</v>
      </c>
      <c r="AA1839" s="152">
        <v>5.2154177863000001E-2</v>
      </c>
      <c r="AB1839" s="175">
        <v>-0.83284509704999998</v>
      </c>
      <c r="AC1839" s="174">
        <v>-0.85226541864000005</v>
      </c>
      <c r="AD1839" s="152">
        <v>-6.4892556291999998E-2</v>
      </c>
      <c r="AE1839" s="152">
        <v>-6.4892556291999998E-2</v>
      </c>
      <c r="AF1839" s="178">
        <v>109.0248155</v>
      </c>
      <c r="AG1839" s="177">
        <v>593269.46736000001</v>
      </c>
      <c r="AH1839" s="177">
        <v>-27270.439770000001</v>
      </c>
      <c r="AI1839" s="127">
        <v>0.91711611503000001</v>
      </c>
      <c r="AJ1839" s="127">
        <v>0</v>
      </c>
      <c r="AK1839" s="127">
        <v>0</v>
      </c>
    </row>
    <row r="1840" spans="1:37" ht="14.65" customHeight="1" x14ac:dyDescent="0.25">
      <c r="A1840" s="39"/>
      <c r="B1840" s="128">
        <v>25213366000170</v>
      </c>
      <c r="C1840" s="124" t="s">
        <v>9696</v>
      </c>
      <c r="D1840" s="121" t="s">
        <v>3266</v>
      </c>
      <c r="E1840" s="125" t="s">
        <v>515</v>
      </c>
      <c r="F1840" s="125" t="s">
        <v>112</v>
      </c>
      <c r="G1840" s="125" t="s">
        <v>113</v>
      </c>
      <c r="H1840" s="126">
        <v>1000</v>
      </c>
      <c r="I1840" s="126">
        <v>1000</v>
      </c>
      <c r="J1840" s="126">
        <v>1000</v>
      </c>
      <c r="K1840" s="125" t="s">
        <v>210</v>
      </c>
      <c r="L1840" s="125" t="s">
        <v>3314</v>
      </c>
      <c r="M1840" s="152">
        <v>1.8000000000000002E-2</v>
      </c>
      <c r="N1840" s="127" t="s">
        <v>44</v>
      </c>
      <c r="O1840" s="154">
        <v>42621</v>
      </c>
      <c r="P1840" s="152">
        <v>0.11173810177</v>
      </c>
      <c r="Q1840" s="152">
        <v>0.17958530529</v>
      </c>
      <c r="R1840" s="152">
        <v>9.5316887543999987E-2</v>
      </c>
      <c r="S1840" s="152">
        <v>0.29318316794999999</v>
      </c>
      <c r="T1840" s="152">
        <v>0.19755731517</v>
      </c>
      <c r="U1840" s="152">
        <v>10.582480264999999</v>
      </c>
      <c r="V1840" s="152">
        <v>4.4022608299000003</v>
      </c>
      <c r="W1840" s="152">
        <v>0.83156019883999999</v>
      </c>
      <c r="X1840" s="152">
        <v>1.1638747617</v>
      </c>
      <c r="Y1840" s="152">
        <v>0.47101957433999997</v>
      </c>
      <c r="Z1840" s="152">
        <v>0.18545289825</v>
      </c>
      <c r="AA1840" s="152">
        <v>0.24717550063000002</v>
      </c>
      <c r="AB1840" s="175">
        <v>-1.8423661573999999E-3</v>
      </c>
      <c r="AC1840" s="174">
        <v>0.21088068965000001</v>
      </c>
      <c r="AD1840" s="152">
        <v>-0.18049760081999999</v>
      </c>
      <c r="AE1840" s="152">
        <v>-0.49518061897999999</v>
      </c>
      <c r="AF1840" s="178">
        <v>2.41011782</v>
      </c>
      <c r="AG1840" s="177">
        <v>66894.646370000002</v>
      </c>
      <c r="AH1840" s="177">
        <v>-18337.26053</v>
      </c>
      <c r="AI1840" s="127">
        <v>0</v>
      </c>
      <c r="AJ1840" s="127">
        <v>0</v>
      </c>
      <c r="AK1840" s="127">
        <v>0.11182836458000001</v>
      </c>
    </row>
    <row r="1841" spans="1:37" ht="14.65" customHeight="1" x14ac:dyDescent="0.25">
      <c r="A1841" s="39"/>
      <c r="B1841" s="128">
        <v>29054793000103</v>
      </c>
      <c r="C1841" s="124" t="s">
        <v>9697</v>
      </c>
      <c r="D1841" s="121"/>
      <c r="E1841" s="125" t="s">
        <v>515</v>
      </c>
      <c r="F1841" s="125" t="s">
        <v>112</v>
      </c>
      <c r="G1841" s="125" t="s">
        <v>5291</v>
      </c>
      <c r="H1841" s="126">
        <v>200000</v>
      </c>
      <c r="I1841" s="126">
        <v>10000</v>
      </c>
      <c r="J1841" s="126">
        <v>10000</v>
      </c>
      <c r="K1841" s="125" t="s">
        <v>210</v>
      </c>
      <c r="L1841" s="125" t="s">
        <v>3314</v>
      </c>
      <c r="M1841" s="152">
        <v>0.02</v>
      </c>
      <c r="N1841" s="127" t="s">
        <v>44</v>
      </c>
      <c r="O1841" s="154">
        <v>43181</v>
      </c>
      <c r="P1841" s="152">
        <v>0.10144035191</v>
      </c>
      <c r="Q1841" s="152">
        <v>0.17034056624000002</v>
      </c>
      <c r="R1841" s="152">
        <v>4.0337079425000005E-2</v>
      </c>
      <c r="S1841" s="152">
        <v>0.20873330851999999</v>
      </c>
      <c r="T1841" s="152">
        <v>0.11576344054</v>
      </c>
      <c r="U1841" s="152">
        <v>9.6072020659999993</v>
      </c>
      <c r="V1841" s="152">
        <v>4.175640102</v>
      </c>
      <c r="W1841" s="152">
        <v>0.35190731307999995</v>
      </c>
      <c r="X1841" s="152">
        <v>0.82862679811999995</v>
      </c>
      <c r="Y1841" s="152">
        <v>0.27600520103000004</v>
      </c>
      <c r="Z1841" s="152">
        <v>0.19889600917</v>
      </c>
      <c r="AA1841" s="152">
        <v>0.26146356936999998</v>
      </c>
      <c r="AB1841" s="175">
        <v>-0.24260014897000001</v>
      </c>
      <c r="AC1841" s="174">
        <v>7.0768884591000003E-2</v>
      </c>
      <c r="AD1841" s="152">
        <v>-0.18873714099</v>
      </c>
      <c r="AE1841" s="152">
        <v>-0.49047961321</v>
      </c>
      <c r="AF1841" s="178">
        <v>1.56402793</v>
      </c>
      <c r="AG1841" s="177">
        <v>11672.23518</v>
      </c>
      <c r="AH1841" s="177">
        <v>-4756.9667200000004</v>
      </c>
      <c r="AI1841" s="127">
        <v>0</v>
      </c>
      <c r="AJ1841" s="127">
        <v>0</v>
      </c>
      <c r="AK1841" s="127">
        <v>0</v>
      </c>
    </row>
    <row r="1842" spans="1:37" ht="14.65" customHeight="1" x14ac:dyDescent="0.25">
      <c r="A1842" s="39"/>
      <c r="B1842" s="128">
        <v>31848144000126</v>
      </c>
      <c r="C1842" s="124" t="s">
        <v>9698</v>
      </c>
      <c r="D1842" s="121"/>
      <c r="E1842" s="125" t="s">
        <v>9699</v>
      </c>
      <c r="F1842" s="125" t="s">
        <v>112</v>
      </c>
      <c r="G1842" s="125" t="s">
        <v>113</v>
      </c>
      <c r="H1842" s="126">
        <v>500</v>
      </c>
      <c r="I1842" s="126">
        <v>100</v>
      </c>
      <c r="J1842" s="126">
        <v>100</v>
      </c>
      <c r="K1842" s="125" t="s">
        <v>7743</v>
      </c>
      <c r="L1842" s="125" t="s">
        <v>8231</v>
      </c>
      <c r="M1842" s="152">
        <v>0.02</v>
      </c>
      <c r="N1842" s="127" t="s">
        <v>44</v>
      </c>
      <c r="O1842" s="154">
        <v>43524</v>
      </c>
      <c r="P1842" s="152">
        <v>8.9887229237999994E-2</v>
      </c>
      <c r="Q1842" s="152">
        <v>0.21082054887999999</v>
      </c>
      <c r="R1842" s="152">
        <v>0.55906090821999999</v>
      </c>
      <c r="S1842" s="152">
        <v>0.68396088152000001</v>
      </c>
      <c r="T1842" s="152">
        <v>0.76183384416</v>
      </c>
      <c r="U1842" s="152">
        <v>8.5130301519000007</v>
      </c>
      <c r="V1842" s="152">
        <v>5.1679453558999997</v>
      </c>
      <c r="W1842" s="152">
        <v>4.8773392835999996</v>
      </c>
      <c r="X1842" s="152">
        <v>2.7151790928999997</v>
      </c>
      <c r="Y1842" s="152">
        <v>1.8163774531999999</v>
      </c>
      <c r="Z1842" s="152">
        <v>0.31828730657000004</v>
      </c>
      <c r="AA1842" s="152">
        <v>0.23619713903</v>
      </c>
      <c r="AB1842" s="175">
        <v>1.4830220352000001</v>
      </c>
      <c r="AC1842" s="174">
        <v>0.43790611108999999</v>
      </c>
      <c r="AD1842" s="152">
        <v>-0.17450694983999998</v>
      </c>
      <c r="AE1842" s="152">
        <v>-0.44200490356000005</v>
      </c>
      <c r="AF1842" s="178">
        <v>2.5390605900000001</v>
      </c>
      <c r="AG1842" s="177">
        <v>56653.788269999997</v>
      </c>
      <c r="AH1842" s="177">
        <v>-2082.1841800000002</v>
      </c>
      <c r="AI1842" s="127">
        <v>0</v>
      </c>
      <c r="AJ1842" s="127">
        <v>0</v>
      </c>
      <c r="AK1842" s="127">
        <v>6.3566803385000009E-2</v>
      </c>
    </row>
    <row r="1843" spans="1:37" ht="14.65" customHeight="1" x14ac:dyDescent="0.25">
      <c r="A1843" s="39"/>
      <c r="B1843" s="128">
        <v>49106197000137</v>
      </c>
      <c r="C1843" s="124" t="s">
        <v>9700</v>
      </c>
      <c r="D1843" s="121"/>
      <c r="E1843" s="125" t="s">
        <v>9701</v>
      </c>
      <c r="F1843" s="125" t="s">
        <v>112</v>
      </c>
      <c r="G1843" s="125" t="s">
        <v>113</v>
      </c>
      <c r="H1843" s="126">
        <v>5000</v>
      </c>
      <c r="I1843" s="126">
        <v>1000</v>
      </c>
      <c r="J1843" s="126">
        <v>5000</v>
      </c>
      <c r="K1843" s="125" t="s">
        <v>212</v>
      </c>
      <c r="L1843" s="125" t="s">
        <v>3251</v>
      </c>
      <c r="M1843" s="152">
        <v>0.02</v>
      </c>
      <c r="N1843" s="127" t="s">
        <v>44</v>
      </c>
      <c r="O1843" s="154">
        <v>44950</v>
      </c>
      <c r="P1843" s="152">
        <v>-3.8359785548999995E-3</v>
      </c>
      <c r="Q1843" s="152">
        <v>-0.12524588015999999</v>
      </c>
      <c r="R1843" s="152">
        <v>0.13250621242999999</v>
      </c>
      <c r="S1843" s="152">
        <v>0.36269673400999997</v>
      </c>
      <c r="T1843" s="152" t="s">
        <v>44</v>
      </c>
      <c r="U1843" s="152">
        <v>-0.36329744922000001</v>
      </c>
      <c r="V1843" s="152">
        <v>-3.0702124066000001</v>
      </c>
      <c r="W1843" s="152">
        <v>1.1560059837999999</v>
      </c>
      <c r="X1843" s="152">
        <v>1.4398288203999998</v>
      </c>
      <c r="Y1843" s="152" t="s">
        <v>44</v>
      </c>
      <c r="Z1843" s="152">
        <v>0.17750118415999999</v>
      </c>
      <c r="AA1843" s="152">
        <v>0.15253705845000001</v>
      </c>
      <c r="AB1843" s="175">
        <v>0.1816700664</v>
      </c>
      <c r="AC1843" s="174">
        <v>0.32576732078999998</v>
      </c>
      <c r="AD1843" s="152">
        <v>-0.19011840987</v>
      </c>
      <c r="AE1843" s="152">
        <v>-0.19011840987</v>
      </c>
      <c r="AF1843" s="178">
        <v>1.4048692</v>
      </c>
      <c r="AG1843" s="177">
        <v>14406.10931</v>
      </c>
      <c r="AH1843" s="177">
        <v>-859.22596999999996</v>
      </c>
      <c r="AI1843" s="127">
        <v>0</v>
      </c>
      <c r="AJ1843" s="127">
        <v>0</v>
      </c>
      <c r="AK1843" s="127">
        <v>0</v>
      </c>
    </row>
    <row r="1844" spans="1:37" ht="14.65" customHeight="1" x14ac:dyDescent="0.25">
      <c r="A1844" s="39"/>
      <c r="B1844" s="128">
        <v>58564663000119</v>
      </c>
      <c r="C1844" s="124" t="s">
        <v>9702</v>
      </c>
      <c r="D1844" s="121"/>
      <c r="E1844" s="125" t="s">
        <v>9703</v>
      </c>
      <c r="F1844" s="125" t="s">
        <v>160</v>
      </c>
      <c r="G1844" s="125" t="s">
        <v>5584</v>
      </c>
      <c r="H1844" s="126" t="s">
        <v>44</v>
      </c>
      <c r="I1844" s="126" t="s">
        <v>44</v>
      </c>
      <c r="J1844" s="126" t="s">
        <v>44</v>
      </c>
      <c r="K1844" s="125" t="s">
        <v>211</v>
      </c>
      <c r="L1844" s="125" t="s">
        <v>211</v>
      </c>
      <c r="M1844" s="152">
        <v>1.4000000000000002E-3</v>
      </c>
      <c r="N1844" s="127" t="s">
        <v>44</v>
      </c>
      <c r="O1844" s="154">
        <v>45673</v>
      </c>
      <c r="P1844" s="152">
        <v>1.053850961E-2</v>
      </c>
      <c r="Q1844" s="152" t="s">
        <v>44</v>
      </c>
      <c r="R1844" s="152" t="s">
        <v>44</v>
      </c>
      <c r="S1844" s="152" t="s">
        <v>44</v>
      </c>
      <c r="T1844" s="152" t="s">
        <v>44</v>
      </c>
      <c r="U1844" s="152">
        <v>0.99808004796000005</v>
      </c>
      <c r="V1844" s="152" t="s">
        <v>44</v>
      </c>
      <c r="W1844" s="152" t="s">
        <v>44</v>
      </c>
      <c r="X1844" s="152" t="s">
        <v>44</v>
      </c>
      <c r="Y1844" s="152" t="s">
        <v>44</v>
      </c>
      <c r="Z1844" s="152" t="s">
        <v>44</v>
      </c>
      <c r="AA1844" s="152">
        <v>8.3989990883999997E-4</v>
      </c>
      <c r="AB1844" s="175" t="s">
        <v>44</v>
      </c>
      <c r="AC1844" s="174">
        <v>-5.4055944801000004</v>
      </c>
      <c r="AD1844" s="152">
        <v>0</v>
      </c>
      <c r="AE1844" s="152">
        <v>0</v>
      </c>
      <c r="AF1844" s="178">
        <v>1034.4394537999999</v>
      </c>
      <c r="AG1844" s="177">
        <v>94381.704209999996</v>
      </c>
      <c r="AH1844" s="177">
        <v>91814.083469999998</v>
      </c>
      <c r="AI1844" s="127">
        <v>0</v>
      </c>
      <c r="AJ1844" s="127">
        <v>0</v>
      </c>
      <c r="AK1844" s="127">
        <v>0</v>
      </c>
    </row>
    <row r="1845" spans="1:37" ht="14.65" customHeight="1" x14ac:dyDescent="0.25">
      <c r="A1845" s="39"/>
      <c r="B1845" s="128">
        <v>10320151000180</v>
      </c>
      <c r="C1845" s="124" t="s">
        <v>9704</v>
      </c>
      <c r="D1845" s="121" t="s">
        <v>3310</v>
      </c>
      <c r="E1845" s="125" t="s">
        <v>517</v>
      </c>
      <c r="F1845" s="125" t="s">
        <v>112</v>
      </c>
      <c r="G1845" s="125" t="s">
        <v>113</v>
      </c>
      <c r="H1845" s="126">
        <v>1000</v>
      </c>
      <c r="I1845" s="126">
        <v>1000</v>
      </c>
      <c r="J1845" s="126">
        <v>100</v>
      </c>
      <c r="K1845" s="125" t="s">
        <v>7731</v>
      </c>
      <c r="L1845" s="125" t="s">
        <v>210</v>
      </c>
      <c r="M1845" s="152">
        <v>0.02</v>
      </c>
      <c r="N1845" s="127" t="s">
        <v>3363</v>
      </c>
      <c r="O1845" s="154">
        <v>39721</v>
      </c>
      <c r="P1845" s="152">
        <v>5.9885081850999999E-2</v>
      </c>
      <c r="Q1845" s="152">
        <v>7.1338783885999998E-2</v>
      </c>
      <c r="R1845" s="152">
        <v>0.10455539957999999</v>
      </c>
      <c r="S1845" s="152">
        <v>0.57742243307999996</v>
      </c>
      <c r="T1845" s="152">
        <v>0.33623327736000003</v>
      </c>
      <c r="U1845" s="152">
        <v>5.6715899664000009</v>
      </c>
      <c r="V1845" s="152">
        <v>1.7487618679999999</v>
      </c>
      <c r="W1845" s="152">
        <v>0.91215849687000006</v>
      </c>
      <c r="X1845" s="152">
        <v>2.2922441333000001</v>
      </c>
      <c r="Y1845" s="152">
        <v>0.80165320652999994</v>
      </c>
      <c r="Z1845" s="152">
        <v>0.16275139906</v>
      </c>
      <c r="AA1845" s="152">
        <v>0.21026564525000002</v>
      </c>
      <c r="AB1845" s="175">
        <v>2.5468494279000001E-2</v>
      </c>
      <c r="AC1845" s="174">
        <v>0.1516155327</v>
      </c>
      <c r="AD1845" s="152">
        <v>-0.11564713219</v>
      </c>
      <c r="AE1845" s="152">
        <v>-0.50152167471999998</v>
      </c>
      <c r="AF1845" s="178">
        <v>531.24773676999996</v>
      </c>
      <c r="AG1845" s="177">
        <v>125318.16774</v>
      </c>
      <c r="AH1845" s="177">
        <v>-15676.436949999999</v>
      </c>
      <c r="AI1845" s="127">
        <v>0</v>
      </c>
      <c r="AJ1845" s="127">
        <v>0</v>
      </c>
      <c r="AK1845" s="127">
        <v>0.29242306035999999</v>
      </c>
    </row>
    <row r="1846" spans="1:37" ht="14.65" customHeight="1" x14ac:dyDescent="0.25">
      <c r="A1846" s="39"/>
      <c r="B1846" s="128">
        <v>26768800000140</v>
      </c>
      <c r="C1846" s="124" t="s">
        <v>9705</v>
      </c>
      <c r="D1846" s="121" t="s">
        <v>3310</v>
      </c>
      <c r="E1846" s="125" t="s">
        <v>517</v>
      </c>
      <c r="F1846" s="125" t="s">
        <v>112</v>
      </c>
      <c r="G1846" s="125" t="s">
        <v>113</v>
      </c>
      <c r="H1846" s="126">
        <v>1000</v>
      </c>
      <c r="I1846" s="126">
        <v>1000</v>
      </c>
      <c r="J1846" s="126">
        <v>100</v>
      </c>
      <c r="K1846" s="125" t="s">
        <v>7731</v>
      </c>
      <c r="L1846" s="125" t="s">
        <v>210</v>
      </c>
      <c r="M1846" s="152">
        <v>0.02</v>
      </c>
      <c r="N1846" s="127" t="s">
        <v>44</v>
      </c>
      <c r="O1846" s="154">
        <v>42818</v>
      </c>
      <c r="P1846" s="152">
        <v>5.9838115165000004E-2</v>
      </c>
      <c r="Q1846" s="152">
        <v>0.14185660566</v>
      </c>
      <c r="R1846" s="152">
        <v>1.7801999371E-2</v>
      </c>
      <c r="S1846" s="152">
        <v>0.33198887446999997</v>
      </c>
      <c r="T1846" s="152">
        <v>0.12621096411999999</v>
      </c>
      <c r="U1846" s="152">
        <v>5.6671418503999993</v>
      </c>
      <c r="V1846" s="152">
        <v>3.4773990976999998</v>
      </c>
      <c r="W1846" s="152">
        <v>0.15530756949000002</v>
      </c>
      <c r="X1846" s="152">
        <v>1.3179251553</v>
      </c>
      <c r="Y1846" s="152">
        <v>0.30091436779999997</v>
      </c>
      <c r="Z1846" s="152">
        <v>0.19835047631</v>
      </c>
      <c r="AA1846" s="152">
        <v>0.25184066453999998</v>
      </c>
      <c r="AB1846" s="175">
        <v>-0.34859852805000002</v>
      </c>
      <c r="AC1846" s="174">
        <v>9.7748933215E-2</v>
      </c>
      <c r="AD1846" s="152">
        <v>-0.18205596166999999</v>
      </c>
      <c r="AE1846" s="152">
        <v>-0.50366987514999995</v>
      </c>
      <c r="AF1846" s="178">
        <v>178.74541063999999</v>
      </c>
      <c r="AG1846" s="177">
        <v>108962.54089</v>
      </c>
      <c r="AH1846" s="177">
        <v>-44445.345789999999</v>
      </c>
      <c r="AI1846" s="127">
        <v>0</v>
      </c>
      <c r="AJ1846" s="127">
        <v>0</v>
      </c>
      <c r="AK1846" s="127">
        <v>0</v>
      </c>
    </row>
    <row r="1847" spans="1:37" ht="14.65" customHeight="1" x14ac:dyDescent="0.25">
      <c r="A1847" s="39"/>
      <c r="B1847" s="128">
        <v>44835527000101</v>
      </c>
      <c r="C1847" s="124" t="s">
        <v>9706</v>
      </c>
      <c r="D1847" s="121"/>
      <c r="E1847" s="125" t="s">
        <v>517</v>
      </c>
      <c r="F1847" s="125" t="s">
        <v>112</v>
      </c>
      <c r="G1847" s="125" t="s">
        <v>113</v>
      </c>
      <c r="H1847" s="126">
        <v>1000</v>
      </c>
      <c r="I1847" s="126">
        <v>1000</v>
      </c>
      <c r="J1847" s="126">
        <v>0</v>
      </c>
      <c r="K1847" s="125" t="s">
        <v>9707</v>
      </c>
      <c r="L1847" s="125" t="s">
        <v>9708</v>
      </c>
      <c r="M1847" s="152">
        <v>0.02</v>
      </c>
      <c r="N1847" s="127" t="s">
        <v>44</v>
      </c>
      <c r="O1847" s="154">
        <v>44657</v>
      </c>
      <c r="P1847" s="152">
        <v>3.5502434423000002E-2</v>
      </c>
      <c r="Q1847" s="152">
        <v>0.1519213193</v>
      </c>
      <c r="R1847" s="152">
        <v>-1.1090546223E-2</v>
      </c>
      <c r="S1847" s="152">
        <v>0.50359063382000002</v>
      </c>
      <c r="T1847" s="152">
        <v>0.49791221151999998</v>
      </c>
      <c r="U1847" s="152">
        <v>3.3623607854999999</v>
      </c>
      <c r="V1847" s="152">
        <v>3.7241202564000004</v>
      </c>
      <c r="W1847" s="152">
        <v>-9.6755748750000009E-2</v>
      </c>
      <c r="X1847" s="152">
        <v>1.9991476080999999</v>
      </c>
      <c r="Y1847" s="152">
        <v>1.1871309231</v>
      </c>
      <c r="Z1847" s="152">
        <v>0.21491259864000001</v>
      </c>
      <c r="AA1847" s="152">
        <v>0.23790082537000001</v>
      </c>
      <c r="AB1847" s="175">
        <v>-0.43064927417999999</v>
      </c>
      <c r="AC1847" s="174">
        <v>0.13045745635</v>
      </c>
      <c r="AD1847" s="152">
        <v>-0.19749210845000001</v>
      </c>
      <c r="AE1847" s="152">
        <v>-0.26515863040999998</v>
      </c>
      <c r="AF1847" s="178">
        <v>143.86556876</v>
      </c>
      <c r="AG1847" s="177">
        <v>55549.178599999999</v>
      </c>
      <c r="AH1847" s="177">
        <v>-1867.2121400000001</v>
      </c>
      <c r="AI1847" s="127">
        <v>0</v>
      </c>
      <c r="AJ1847" s="127">
        <v>0</v>
      </c>
      <c r="AK1847" s="127">
        <v>4.4343445970999998E-2</v>
      </c>
    </row>
    <row r="1848" spans="1:37" ht="14.65" customHeight="1" x14ac:dyDescent="0.25">
      <c r="A1848" s="39"/>
      <c r="B1848" s="128">
        <v>54699979000167</v>
      </c>
      <c r="C1848" s="124" t="s">
        <v>9709</v>
      </c>
      <c r="D1848" s="121"/>
      <c r="E1848" s="125" t="s">
        <v>8257</v>
      </c>
      <c r="F1848" s="125" t="s">
        <v>160</v>
      </c>
      <c r="G1848" s="125" t="s">
        <v>3305</v>
      </c>
      <c r="H1848" s="126">
        <v>100</v>
      </c>
      <c r="I1848" s="126">
        <v>100</v>
      </c>
      <c r="J1848" s="126">
        <v>100</v>
      </c>
      <c r="K1848" s="125" t="s">
        <v>210</v>
      </c>
      <c r="L1848" s="125" t="s">
        <v>3312</v>
      </c>
      <c r="M1848" s="152">
        <v>9.0000000000000011E-3</v>
      </c>
      <c r="N1848" s="127" t="s">
        <v>44</v>
      </c>
      <c r="O1848" s="154">
        <v>45398</v>
      </c>
      <c r="P1848" s="152">
        <v>2.4002199493999999E-2</v>
      </c>
      <c r="Q1848" s="152">
        <v>6.3380638741000001E-2</v>
      </c>
      <c r="R1848" s="152">
        <v>9.0867158155000002E-2</v>
      </c>
      <c r="S1848" s="152" t="s">
        <v>44</v>
      </c>
      <c r="T1848" s="152" t="s">
        <v>44</v>
      </c>
      <c r="U1848" s="152">
        <v>2.2731977582999998</v>
      </c>
      <c r="V1848" s="152">
        <v>1.5536800343999999</v>
      </c>
      <c r="W1848" s="152">
        <v>0.79274002802999999</v>
      </c>
      <c r="X1848" s="152" t="s">
        <v>44</v>
      </c>
      <c r="Y1848" s="152" t="s">
        <v>44</v>
      </c>
      <c r="Z1848" s="152">
        <v>4.3753327807000003E-2</v>
      </c>
      <c r="AA1848" s="152">
        <v>4.4165931855E-2</v>
      </c>
      <c r="AB1848" s="175">
        <v>-0.46792504176999999</v>
      </c>
      <c r="AC1848" s="174">
        <v>-0.76585315396999998</v>
      </c>
      <c r="AD1848" s="152">
        <v>-3.1636278085999996E-2</v>
      </c>
      <c r="AE1848" s="152">
        <v>-3.1636278085999996E-2</v>
      </c>
      <c r="AF1848" s="178">
        <v>1.07887603</v>
      </c>
      <c r="AG1848" s="177">
        <v>76082.35626</v>
      </c>
      <c r="AH1848" s="177">
        <v>-16972.297750000002</v>
      </c>
      <c r="AI1848" s="127">
        <v>0.96321330984999998</v>
      </c>
      <c r="AJ1848" s="127">
        <v>0</v>
      </c>
      <c r="AK1848" s="127">
        <v>0</v>
      </c>
    </row>
    <row r="1849" spans="1:37" ht="14.65" customHeight="1" x14ac:dyDescent="0.25">
      <c r="A1849" s="39"/>
      <c r="B1849" s="128">
        <v>47699049000148</v>
      </c>
      <c r="C1849" s="124" t="s">
        <v>9710</v>
      </c>
      <c r="D1849" s="121"/>
      <c r="E1849" s="125" t="s">
        <v>8257</v>
      </c>
      <c r="F1849" s="125" t="s">
        <v>160</v>
      </c>
      <c r="G1849" s="125" t="s">
        <v>3305</v>
      </c>
      <c r="H1849" s="126">
        <v>100</v>
      </c>
      <c r="I1849" s="126">
        <v>100</v>
      </c>
      <c r="J1849" s="126">
        <v>100</v>
      </c>
      <c r="K1849" s="125" t="s">
        <v>210</v>
      </c>
      <c r="L1849" s="125" t="s">
        <v>3312</v>
      </c>
      <c r="M1849" s="152">
        <v>9.0000000000000011E-3</v>
      </c>
      <c r="N1849" s="127" t="s">
        <v>44</v>
      </c>
      <c r="O1849" s="154">
        <v>44837</v>
      </c>
      <c r="P1849" s="152">
        <v>2.3982991483E-2</v>
      </c>
      <c r="Q1849" s="152">
        <v>6.3191102940999999E-2</v>
      </c>
      <c r="R1849" s="152">
        <v>9.0405398215999994E-2</v>
      </c>
      <c r="S1849" s="152">
        <v>0.25018779568999999</v>
      </c>
      <c r="T1849" s="152" t="s">
        <v>44</v>
      </c>
      <c r="U1849" s="152">
        <v>2.271378608</v>
      </c>
      <c r="V1849" s="152">
        <v>1.5490338523</v>
      </c>
      <c r="W1849" s="152">
        <v>0.78871155839999996</v>
      </c>
      <c r="X1849" s="152">
        <v>0.99319228702999995</v>
      </c>
      <c r="Y1849" s="152" t="s">
        <v>44</v>
      </c>
      <c r="Z1849" s="152">
        <v>4.3779919797000001E-2</v>
      </c>
      <c r="AA1849" s="152">
        <v>4.2911050842999995E-2</v>
      </c>
      <c r="AB1849" s="175">
        <v>-0.47712867162</v>
      </c>
      <c r="AC1849" s="174">
        <v>-0.36723429051000001</v>
      </c>
      <c r="AD1849" s="152">
        <v>-3.1734027350999998E-2</v>
      </c>
      <c r="AE1849" s="152">
        <v>-3.1734027350999998E-2</v>
      </c>
      <c r="AF1849" s="178">
        <v>1.2889945</v>
      </c>
      <c r="AG1849" s="177">
        <v>104008.83503</v>
      </c>
      <c r="AH1849" s="177">
        <v>-4862.6011900000003</v>
      </c>
      <c r="AI1849" s="127">
        <v>0.96407804909999995</v>
      </c>
      <c r="AJ1849" s="127">
        <v>0</v>
      </c>
      <c r="AK1849" s="127">
        <v>0</v>
      </c>
    </row>
    <row r="1850" spans="1:37" ht="14.65" customHeight="1" x14ac:dyDescent="0.25">
      <c r="A1850" s="39"/>
      <c r="B1850" s="128">
        <v>51250345000134</v>
      </c>
      <c r="C1850" s="124" t="s">
        <v>9711</v>
      </c>
      <c r="D1850" s="121"/>
      <c r="E1850" s="125" t="s">
        <v>2778</v>
      </c>
      <c r="F1850" s="125" t="s">
        <v>160</v>
      </c>
      <c r="G1850" s="125" t="s">
        <v>3305</v>
      </c>
      <c r="H1850" s="126">
        <v>1</v>
      </c>
      <c r="I1850" s="126">
        <v>1</v>
      </c>
      <c r="J1850" s="126">
        <v>1</v>
      </c>
      <c r="K1850" s="125" t="s">
        <v>7732</v>
      </c>
      <c r="L1850" s="125" t="s">
        <v>210</v>
      </c>
      <c r="M1850" s="152">
        <v>3.7000000000000002E-3</v>
      </c>
      <c r="N1850" s="127" t="s">
        <v>44</v>
      </c>
      <c r="O1850" s="154">
        <v>45160</v>
      </c>
      <c r="P1850" s="152">
        <v>1.6282463364000001E-2</v>
      </c>
      <c r="Q1850" s="152">
        <v>5.4608429367E-2</v>
      </c>
      <c r="R1850" s="152">
        <v>0.14705407645999999</v>
      </c>
      <c r="S1850" s="152" t="s">
        <v>44</v>
      </c>
      <c r="T1850" s="152" t="s">
        <v>44</v>
      </c>
      <c r="U1850" s="152">
        <v>1.5420778095000001</v>
      </c>
      <c r="V1850" s="152">
        <v>1.3386426534</v>
      </c>
      <c r="W1850" s="152">
        <v>1.2829239415</v>
      </c>
      <c r="X1850" s="152" t="s">
        <v>44</v>
      </c>
      <c r="Y1850" s="152" t="s">
        <v>44</v>
      </c>
      <c r="Z1850" s="152">
        <v>1.9272157939000001E-2</v>
      </c>
      <c r="AA1850" s="152">
        <v>1.7505085151000001E-2</v>
      </c>
      <c r="AB1850" s="175">
        <v>1.5284381354000001</v>
      </c>
      <c r="AC1850" s="174">
        <v>1.3744200916</v>
      </c>
      <c r="AD1850" s="152">
        <v>-7.8440682078000003E-3</v>
      </c>
      <c r="AE1850" s="152">
        <v>-7.8440682078000003E-3</v>
      </c>
      <c r="AF1850" s="178">
        <v>1.250812</v>
      </c>
      <c r="AG1850" s="177">
        <v>165156.15270000001</v>
      </c>
      <c r="AH1850" s="177">
        <v>104901.91949</v>
      </c>
      <c r="AI1850" s="127">
        <v>0.75756819070999992</v>
      </c>
      <c r="AJ1850" s="127">
        <v>1.8868639981E-2</v>
      </c>
      <c r="AK1850" s="127">
        <v>0</v>
      </c>
    </row>
    <row r="1851" spans="1:37" ht="14.65" customHeight="1" x14ac:dyDescent="0.25">
      <c r="A1851" s="39"/>
      <c r="B1851" s="128">
        <v>55228297000139</v>
      </c>
      <c r="C1851" s="124" t="s">
        <v>9712</v>
      </c>
      <c r="D1851" s="121"/>
      <c r="E1851" s="125" t="s">
        <v>2778</v>
      </c>
      <c r="F1851" s="125" t="s">
        <v>160</v>
      </c>
      <c r="G1851" s="125" t="s">
        <v>3305</v>
      </c>
      <c r="H1851" s="126">
        <v>500</v>
      </c>
      <c r="I1851" s="126">
        <v>500</v>
      </c>
      <c r="J1851" s="126">
        <v>500</v>
      </c>
      <c r="K1851" s="125" t="s">
        <v>210</v>
      </c>
      <c r="L1851" s="125" t="s">
        <v>3312</v>
      </c>
      <c r="M1851" s="152">
        <v>3.8E-3</v>
      </c>
      <c r="N1851" s="127" t="s">
        <v>44</v>
      </c>
      <c r="O1851" s="154">
        <v>45470</v>
      </c>
      <c r="P1851" s="152">
        <v>2.5475945388999999E-2</v>
      </c>
      <c r="Q1851" s="152">
        <v>5.8766454447000002E-2</v>
      </c>
      <c r="R1851" s="152" t="s">
        <v>44</v>
      </c>
      <c r="S1851" s="152" t="s">
        <v>44</v>
      </c>
      <c r="T1851" s="152" t="s">
        <v>44</v>
      </c>
      <c r="U1851" s="152">
        <v>2.4127731279</v>
      </c>
      <c r="V1851" s="152">
        <v>1.4405703189999999</v>
      </c>
      <c r="W1851" s="152" t="s">
        <v>44</v>
      </c>
      <c r="X1851" s="152" t="s">
        <v>44</v>
      </c>
      <c r="Y1851" s="152" t="s">
        <v>44</v>
      </c>
      <c r="Z1851" s="152" t="s">
        <v>44</v>
      </c>
      <c r="AA1851" s="152">
        <v>4.9455057965E-2</v>
      </c>
      <c r="AB1851" s="175" t="s">
        <v>44</v>
      </c>
      <c r="AC1851" s="174">
        <v>-0.94613286852</v>
      </c>
      <c r="AD1851" s="152">
        <v>-4.5700206260000001E-2</v>
      </c>
      <c r="AE1851" s="152">
        <v>-4.5700206260000001E-2</v>
      </c>
      <c r="AF1851" s="178">
        <v>1.0530109999999999</v>
      </c>
      <c r="AG1851" s="177">
        <v>15873.142959999999</v>
      </c>
      <c r="AH1851" s="177">
        <v>10905.67692</v>
      </c>
      <c r="AI1851" s="127">
        <v>0.9528034755</v>
      </c>
      <c r="AJ1851" s="127">
        <v>0</v>
      </c>
      <c r="AK1851" s="127">
        <v>0</v>
      </c>
    </row>
    <row r="1852" spans="1:37" ht="14.65" customHeight="1" x14ac:dyDescent="0.25">
      <c r="A1852" s="39"/>
      <c r="B1852" s="128">
        <v>42698907000116</v>
      </c>
      <c r="C1852" s="124" t="s">
        <v>9713</v>
      </c>
      <c r="D1852" s="121"/>
      <c r="E1852" s="125" t="s">
        <v>2778</v>
      </c>
      <c r="F1852" s="125" t="s">
        <v>160</v>
      </c>
      <c r="G1852" s="125" t="s">
        <v>3305</v>
      </c>
      <c r="H1852" s="126">
        <v>1000</v>
      </c>
      <c r="I1852" s="126">
        <v>1000</v>
      </c>
      <c r="J1852" s="126">
        <v>1000</v>
      </c>
      <c r="K1852" s="125" t="s">
        <v>219</v>
      </c>
      <c r="L1852" s="125" t="s">
        <v>220</v>
      </c>
      <c r="M1852" s="152">
        <v>1.5E-3</v>
      </c>
      <c r="N1852" s="127" t="s">
        <v>44</v>
      </c>
      <c r="O1852" s="154">
        <v>44729</v>
      </c>
      <c r="P1852" s="152">
        <v>2.4192012805999998E-2</v>
      </c>
      <c r="Q1852" s="152">
        <v>7.1247304333E-2</v>
      </c>
      <c r="R1852" s="152">
        <v>0.14022897704000001</v>
      </c>
      <c r="S1852" s="152">
        <v>0.24916720795</v>
      </c>
      <c r="T1852" s="152" t="s">
        <v>44</v>
      </c>
      <c r="U1852" s="152">
        <v>2.2911745773000001</v>
      </c>
      <c r="V1852" s="152">
        <v>1.7465193858000001</v>
      </c>
      <c r="W1852" s="152">
        <v>1.2233806520000001</v>
      </c>
      <c r="X1852" s="152">
        <v>0.98914077097000008</v>
      </c>
      <c r="Y1852" s="152" t="s">
        <v>44</v>
      </c>
      <c r="Z1852" s="152">
        <v>2.2033272950999997E-2</v>
      </c>
      <c r="AA1852" s="152">
        <v>2.1899864564999996E-2</v>
      </c>
      <c r="AB1852" s="175">
        <v>1.062467222</v>
      </c>
      <c r="AC1852" s="174">
        <v>-0.2192472292</v>
      </c>
      <c r="AD1852" s="152">
        <v>-1.0466936967000001E-2</v>
      </c>
      <c r="AE1852" s="152">
        <v>-1.9883772764E-2</v>
      </c>
      <c r="AF1852" s="178">
        <v>1.3769769999999999</v>
      </c>
      <c r="AG1852" s="177">
        <v>86148.628280000004</v>
      </c>
      <c r="AH1852" s="177">
        <v>-11310.61067</v>
      </c>
      <c r="AI1852" s="127">
        <v>0</v>
      </c>
      <c r="AJ1852" s="127">
        <v>0</v>
      </c>
      <c r="AK1852" s="127">
        <v>0</v>
      </c>
    </row>
    <row r="1853" spans="1:37" ht="14.65" customHeight="1" x14ac:dyDescent="0.25">
      <c r="A1853" s="39"/>
      <c r="B1853" s="128">
        <v>24325422000103</v>
      </c>
      <c r="C1853" s="124" t="s">
        <v>9714</v>
      </c>
      <c r="D1853" s="121" t="s">
        <v>3266</v>
      </c>
      <c r="E1853" s="125" t="s">
        <v>8037</v>
      </c>
      <c r="F1853" s="125" t="s">
        <v>112</v>
      </c>
      <c r="G1853" s="125" t="s">
        <v>113</v>
      </c>
      <c r="H1853" s="126">
        <v>100</v>
      </c>
      <c r="I1853" s="126">
        <v>100</v>
      </c>
      <c r="J1853" s="126">
        <v>100</v>
      </c>
      <c r="K1853" s="125" t="s">
        <v>7732</v>
      </c>
      <c r="L1853" s="125" t="s">
        <v>210</v>
      </c>
      <c r="M1853" s="152">
        <v>0.02</v>
      </c>
      <c r="N1853" s="127" t="s">
        <v>9715</v>
      </c>
      <c r="O1853" s="154">
        <v>42439</v>
      </c>
      <c r="P1853" s="152">
        <v>2.7885076799E-2</v>
      </c>
      <c r="Q1853" s="152">
        <v>3.5328810661999999E-2</v>
      </c>
      <c r="R1853" s="152">
        <v>-7.9570817190999996E-2</v>
      </c>
      <c r="S1853" s="152">
        <v>1.4213847204000001E-2</v>
      </c>
      <c r="T1853" s="152">
        <v>-0.151820386</v>
      </c>
      <c r="U1853" s="152">
        <v>2.6409368893999998</v>
      </c>
      <c r="V1853" s="152">
        <v>0.86603210150999999</v>
      </c>
      <c r="W1853" s="152">
        <v>-0.69418889213000001</v>
      </c>
      <c r="X1853" s="152">
        <v>5.6425947448000002E-2</v>
      </c>
      <c r="Y1853" s="152">
        <v>-0.36197279524000003</v>
      </c>
      <c r="Z1853" s="152">
        <v>0.14606215660999999</v>
      </c>
      <c r="AA1853" s="152">
        <v>0.17376231228000003</v>
      </c>
      <c r="AB1853" s="175">
        <v>-1.136026596</v>
      </c>
      <c r="AC1853" s="174">
        <v>0.26242440365000003</v>
      </c>
      <c r="AD1853" s="152">
        <v>-0.17580935001</v>
      </c>
      <c r="AE1853" s="152">
        <v>-0.41903894633999994</v>
      </c>
      <c r="AF1853" s="178">
        <v>2.8365049199999999</v>
      </c>
      <c r="AG1853" s="177">
        <v>94963.212910000002</v>
      </c>
      <c r="AH1853" s="177">
        <v>-17351.667809999999</v>
      </c>
      <c r="AI1853" s="127">
        <v>0</v>
      </c>
      <c r="AJ1853" s="127">
        <v>0</v>
      </c>
      <c r="AK1853" s="127">
        <v>0.15423126599</v>
      </c>
    </row>
    <row r="1854" spans="1:37" ht="14.65" customHeight="1" x14ac:dyDescent="0.25">
      <c r="A1854" s="39"/>
      <c r="B1854" s="128">
        <v>34774472000113</v>
      </c>
      <c r="C1854" s="124" t="s">
        <v>9716</v>
      </c>
      <c r="D1854" s="121"/>
      <c r="E1854" s="125" t="s">
        <v>2778</v>
      </c>
      <c r="F1854" s="125" t="s">
        <v>112</v>
      </c>
      <c r="G1854" s="125" t="s">
        <v>113</v>
      </c>
      <c r="H1854" s="126">
        <v>1000000</v>
      </c>
      <c r="I1854" s="126">
        <v>100</v>
      </c>
      <c r="J1854" s="126">
        <v>100</v>
      </c>
      <c r="K1854" s="125" t="s">
        <v>7604</v>
      </c>
      <c r="L1854" s="125" t="s">
        <v>7605</v>
      </c>
      <c r="M1854" s="152">
        <v>5.1999999999999998E-3</v>
      </c>
      <c r="N1854" s="127" t="s">
        <v>44</v>
      </c>
      <c r="O1854" s="154">
        <v>43781</v>
      </c>
      <c r="P1854" s="152">
        <v>8.2613463555000002E-2</v>
      </c>
      <c r="Q1854" s="152">
        <v>0.14033091649999999</v>
      </c>
      <c r="R1854" s="152">
        <v>5.1970807586000006E-2</v>
      </c>
      <c r="S1854" s="152">
        <v>0.25637078417000003</v>
      </c>
      <c r="T1854" s="152">
        <v>0.12911891139000001</v>
      </c>
      <c r="U1854" s="152">
        <v>7.8241471248000005</v>
      </c>
      <c r="V1854" s="152">
        <v>3.4399991467</v>
      </c>
      <c r="W1854" s="152">
        <v>0.45340187037000002</v>
      </c>
      <c r="X1854" s="152">
        <v>1.0177374349999999</v>
      </c>
      <c r="Y1854" s="152">
        <v>0.30784754606999998</v>
      </c>
      <c r="Z1854" s="152">
        <v>0.13579567123</v>
      </c>
      <c r="AA1854" s="152">
        <v>0.25611413401999999</v>
      </c>
      <c r="AB1854" s="175">
        <v>-0.35168333581</v>
      </c>
      <c r="AC1854" s="174">
        <v>-0.25679301152</v>
      </c>
      <c r="AD1854" s="152">
        <v>-0.15822202448</v>
      </c>
      <c r="AE1854" s="152">
        <v>-0.48880096281000002</v>
      </c>
      <c r="AF1854" s="178">
        <v>9.2157850000000003</v>
      </c>
      <c r="AG1854" s="177">
        <v>59441.676700000004</v>
      </c>
      <c r="AH1854" s="177">
        <v>-10377.1857</v>
      </c>
      <c r="AI1854" s="127">
        <v>5.0362120226999998E-3</v>
      </c>
      <c r="AJ1854" s="127">
        <v>1.8986799897E-5</v>
      </c>
      <c r="AK1854" s="127">
        <v>0.13997559157</v>
      </c>
    </row>
    <row r="1855" spans="1:37" ht="14.65" customHeight="1" x14ac:dyDescent="0.25">
      <c r="A1855" s="39"/>
      <c r="B1855" s="128">
        <v>39331785000110</v>
      </c>
      <c r="C1855" s="124" t="s">
        <v>9717</v>
      </c>
      <c r="D1855" s="121"/>
      <c r="E1855" s="125" t="s">
        <v>7097</v>
      </c>
      <c r="F1855" s="125" t="s">
        <v>112</v>
      </c>
      <c r="G1855" s="125" t="s">
        <v>113</v>
      </c>
      <c r="H1855" s="126" t="s">
        <v>44</v>
      </c>
      <c r="I1855" s="126" t="s">
        <v>44</v>
      </c>
      <c r="J1855" s="126" t="s">
        <v>44</v>
      </c>
      <c r="K1855" s="125" t="s">
        <v>7720</v>
      </c>
      <c r="L1855" s="125" t="s">
        <v>216</v>
      </c>
      <c r="M1855" s="152">
        <v>0.01</v>
      </c>
      <c r="N1855" s="127" t="s">
        <v>44</v>
      </c>
      <c r="O1855" s="154">
        <v>44337</v>
      </c>
      <c r="P1855" s="152">
        <v>4.3545364606000003E-2</v>
      </c>
      <c r="Q1855" s="152">
        <v>9.9275992116000009E-2</v>
      </c>
      <c r="R1855" s="152">
        <v>-5.2452909705000002E-2</v>
      </c>
      <c r="S1855" s="152">
        <v>0.11035044343999999</v>
      </c>
      <c r="T1855" s="152">
        <v>0.10578896591999999</v>
      </c>
      <c r="U1855" s="152">
        <v>4.1240897622999997</v>
      </c>
      <c r="V1855" s="152">
        <v>2.4336000695000002</v>
      </c>
      <c r="W1855" s="152">
        <v>-0.45760780852000005</v>
      </c>
      <c r="X1855" s="152">
        <v>0.43806776825999999</v>
      </c>
      <c r="Y1855" s="152">
        <v>0.25222388579999999</v>
      </c>
      <c r="Z1855" s="152">
        <v>0.16306454466999998</v>
      </c>
      <c r="AA1855" s="152">
        <v>0.15601430216000001</v>
      </c>
      <c r="AB1855" s="175">
        <v>-0.85332529148000003</v>
      </c>
      <c r="AC1855" s="174">
        <v>-0.51800267273</v>
      </c>
      <c r="AD1855" s="152">
        <v>-0.17465995969000001</v>
      </c>
      <c r="AE1855" s="152">
        <v>-0.21515175413000001</v>
      </c>
      <c r="AF1855" s="178">
        <v>103.9596758</v>
      </c>
      <c r="AG1855" s="177">
        <v>10395.96758</v>
      </c>
      <c r="AH1855" s="177">
        <v>0</v>
      </c>
      <c r="AI1855" s="127">
        <v>1.1831401383999999E-3</v>
      </c>
      <c r="AJ1855" s="127">
        <v>2.5926835094000002E-3</v>
      </c>
      <c r="AK1855" s="127">
        <v>1.5964708349E-2</v>
      </c>
    </row>
    <row r="1856" spans="1:37" ht="14.65" customHeight="1" x14ac:dyDescent="0.25">
      <c r="A1856" s="39"/>
      <c r="B1856" s="128">
        <v>42280143000144</v>
      </c>
      <c r="C1856" s="124" t="s">
        <v>9718</v>
      </c>
      <c r="D1856" s="121"/>
      <c r="E1856" s="125" t="s">
        <v>7548</v>
      </c>
      <c r="F1856" s="125" t="s">
        <v>112</v>
      </c>
      <c r="G1856" s="125" t="s">
        <v>113</v>
      </c>
      <c r="H1856" s="126">
        <v>100</v>
      </c>
      <c r="I1856" s="126">
        <v>100</v>
      </c>
      <c r="J1856" s="126">
        <v>100</v>
      </c>
      <c r="K1856" s="125" t="s">
        <v>212</v>
      </c>
      <c r="L1856" s="125" t="s">
        <v>220</v>
      </c>
      <c r="M1856" s="152">
        <v>1.4999999999999999E-2</v>
      </c>
      <c r="N1856" s="127" t="s">
        <v>44</v>
      </c>
      <c r="O1856" s="154">
        <v>44439</v>
      </c>
      <c r="P1856" s="152">
        <v>2.0115366975E-2</v>
      </c>
      <c r="Q1856" s="152">
        <v>-8.6241072076999992E-2</v>
      </c>
      <c r="R1856" s="152">
        <v>0.25714422285999999</v>
      </c>
      <c r="S1856" s="152">
        <v>0.69057238659000009</v>
      </c>
      <c r="T1856" s="152">
        <v>0.65072232005000008</v>
      </c>
      <c r="U1856" s="152">
        <v>1.9050840373</v>
      </c>
      <c r="V1856" s="152">
        <v>-2.1140688149</v>
      </c>
      <c r="W1856" s="152">
        <v>2.2433684797</v>
      </c>
      <c r="X1856" s="152">
        <v>2.7414253605000001</v>
      </c>
      <c r="Y1856" s="152">
        <v>1.5514634319</v>
      </c>
      <c r="Z1856" s="152">
        <v>0.2008353786</v>
      </c>
      <c r="AA1856" s="152">
        <v>0.20271217847</v>
      </c>
      <c r="AB1856" s="175">
        <v>0.75328947676000002</v>
      </c>
      <c r="AC1856" s="174">
        <v>-6.9359613161000006E-2</v>
      </c>
      <c r="AD1856" s="152">
        <v>-0.19879683852999999</v>
      </c>
      <c r="AE1856" s="152">
        <v>-0.36986265086000003</v>
      </c>
      <c r="AF1856" s="178">
        <v>132.14162479999999</v>
      </c>
      <c r="AG1856" s="177">
        <v>39890.559020000001</v>
      </c>
      <c r="AH1856" s="177">
        <v>10992.645640000001</v>
      </c>
      <c r="AI1856" s="127">
        <v>0</v>
      </c>
      <c r="AJ1856" s="127">
        <v>0</v>
      </c>
      <c r="AK1856" s="127">
        <v>0.11487128289</v>
      </c>
    </row>
    <row r="1857" spans="1:37" ht="14.65" customHeight="1" x14ac:dyDescent="0.25">
      <c r="A1857" s="39"/>
      <c r="B1857" s="128">
        <v>40755318000105</v>
      </c>
      <c r="C1857" s="124" t="s">
        <v>9719</v>
      </c>
      <c r="D1857" s="121"/>
      <c r="E1857" s="125" t="s">
        <v>7548</v>
      </c>
      <c r="F1857" s="125" t="s">
        <v>112</v>
      </c>
      <c r="G1857" s="125" t="s">
        <v>4570</v>
      </c>
      <c r="H1857" s="126">
        <v>500</v>
      </c>
      <c r="I1857" s="126">
        <v>100</v>
      </c>
      <c r="J1857" s="126">
        <v>100</v>
      </c>
      <c r="K1857" s="125" t="s">
        <v>212</v>
      </c>
      <c r="L1857" s="125" t="s">
        <v>7581</v>
      </c>
      <c r="M1857" s="152">
        <v>8.0000000000000002E-3</v>
      </c>
      <c r="N1857" s="127" t="s">
        <v>44</v>
      </c>
      <c r="O1857" s="154">
        <v>44362</v>
      </c>
      <c r="P1857" s="152">
        <v>4.4827238291E-2</v>
      </c>
      <c r="Q1857" s="152">
        <v>1.3657087986E-2</v>
      </c>
      <c r="R1857" s="152">
        <v>0.21048853085000002</v>
      </c>
      <c r="S1857" s="152">
        <v>0.67745785984999995</v>
      </c>
      <c r="T1857" s="152">
        <v>0.76348834996999992</v>
      </c>
      <c r="U1857" s="152">
        <v>4.2454933190000004</v>
      </c>
      <c r="V1857" s="152">
        <v>0.33478275627000004</v>
      </c>
      <c r="W1857" s="152">
        <v>1.8363365514000001</v>
      </c>
      <c r="X1857" s="152">
        <v>2.6893634813</v>
      </c>
      <c r="Y1857" s="152">
        <v>1.8203221546000001</v>
      </c>
      <c r="Z1857" s="152">
        <v>0.21313408089999999</v>
      </c>
      <c r="AA1857" s="152">
        <v>0.26760425273999999</v>
      </c>
      <c r="AB1857" s="175">
        <v>0.52275244794999998</v>
      </c>
      <c r="AC1857" s="174">
        <v>-7.4040447794E-2</v>
      </c>
      <c r="AD1857" s="152">
        <v>-0.21846901176</v>
      </c>
      <c r="AE1857" s="152">
        <v>-0.48715288092999998</v>
      </c>
      <c r="AF1857" s="178">
        <v>122.0676196</v>
      </c>
      <c r="AG1857" s="177">
        <v>32414.24784</v>
      </c>
      <c r="AH1857" s="177">
        <v>-8344.3667000000005</v>
      </c>
      <c r="AI1857" s="127">
        <v>0</v>
      </c>
      <c r="AJ1857" s="127">
        <v>0</v>
      </c>
      <c r="AK1857" s="127">
        <v>0.99159368750999999</v>
      </c>
    </row>
    <row r="1858" spans="1:37" ht="14.65" customHeight="1" x14ac:dyDescent="0.25">
      <c r="A1858" s="39"/>
      <c r="B1858" s="128">
        <v>38542735000110</v>
      </c>
      <c r="C1858" s="124" t="s">
        <v>9720</v>
      </c>
      <c r="D1858" s="121"/>
      <c r="E1858" s="125" t="s">
        <v>7548</v>
      </c>
      <c r="F1858" s="125" t="s">
        <v>112</v>
      </c>
      <c r="G1858" s="125" t="s">
        <v>4570</v>
      </c>
      <c r="H1858" s="126">
        <v>500</v>
      </c>
      <c r="I1858" s="126">
        <v>100</v>
      </c>
      <c r="J1858" s="126">
        <v>100</v>
      </c>
      <c r="K1858" s="125" t="s">
        <v>212</v>
      </c>
      <c r="L1858" s="125" t="s">
        <v>7581</v>
      </c>
      <c r="M1858" s="152">
        <v>0.01</v>
      </c>
      <c r="N1858" s="127" t="s">
        <v>44</v>
      </c>
      <c r="O1858" s="154">
        <v>44175</v>
      </c>
      <c r="P1858" s="152">
        <v>5.7160706121E-2</v>
      </c>
      <c r="Q1858" s="152">
        <v>-2.2691973742E-2</v>
      </c>
      <c r="R1858" s="152">
        <v>0.29032213129000001</v>
      </c>
      <c r="S1858" s="152">
        <v>0.70416125937000007</v>
      </c>
      <c r="T1858" s="152">
        <v>0.42269188788000001</v>
      </c>
      <c r="U1858" s="152">
        <v>5.4135700793000003</v>
      </c>
      <c r="V1858" s="152">
        <v>-0.55625924957000006</v>
      </c>
      <c r="W1858" s="152">
        <v>2.5328180078</v>
      </c>
      <c r="X1858" s="152">
        <v>2.7953702924999999</v>
      </c>
      <c r="Y1858" s="152">
        <v>1.0077893239</v>
      </c>
      <c r="Z1858" s="152">
        <v>0.26288509056999998</v>
      </c>
      <c r="AA1858" s="152">
        <v>0.35883681072000001</v>
      </c>
      <c r="AB1858" s="175">
        <v>0.75779931286000002</v>
      </c>
      <c r="AC1858" s="174">
        <v>-0.13456668779</v>
      </c>
      <c r="AD1858" s="152">
        <v>-0.25479252486999998</v>
      </c>
      <c r="AE1858" s="152">
        <v>-0.61822947307999998</v>
      </c>
      <c r="AF1858" s="178">
        <v>93.267134100000007</v>
      </c>
      <c r="AG1858" s="177">
        <v>13277.56402</v>
      </c>
      <c r="AH1858" s="177">
        <v>-2755.7720599999998</v>
      </c>
      <c r="AI1858" s="127">
        <v>0</v>
      </c>
      <c r="AJ1858" s="127">
        <v>0</v>
      </c>
      <c r="AK1858" s="127">
        <v>0.99546923367000006</v>
      </c>
    </row>
    <row r="1859" spans="1:37" ht="14.65" customHeight="1" x14ac:dyDescent="0.25">
      <c r="A1859" s="39"/>
      <c r="B1859" s="128">
        <v>14550994000124</v>
      </c>
      <c r="C1859" s="124" t="s">
        <v>9721</v>
      </c>
      <c r="D1859" s="121" t="s">
        <v>3310</v>
      </c>
      <c r="E1859" s="125" t="s">
        <v>8808</v>
      </c>
      <c r="F1859" s="125" t="s">
        <v>112</v>
      </c>
      <c r="G1859" s="125" t="s">
        <v>5291</v>
      </c>
      <c r="H1859" s="126">
        <v>100</v>
      </c>
      <c r="I1859" s="126">
        <v>100</v>
      </c>
      <c r="J1859" s="126">
        <v>100</v>
      </c>
      <c r="K1859" s="125" t="s">
        <v>212</v>
      </c>
      <c r="L1859" s="125" t="s">
        <v>219</v>
      </c>
      <c r="M1859" s="152">
        <v>0.02</v>
      </c>
      <c r="N1859" s="127" t="s">
        <v>44</v>
      </c>
      <c r="O1859" s="154">
        <v>40893</v>
      </c>
      <c r="P1859" s="152">
        <v>3.4531681506999999E-2</v>
      </c>
      <c r="Q1859" s="152">
        <v>0.11413150289000001</v>
      </c>
      <c r="R1859" s="152">
        <v>5.5452840896E-2</v>
      </c>
      <c r="S1859" s="152">
        <v>0.22228043909</v>
      </c>
      <c r="T1859" s="152">
        <v>9.7276252889000006E-2</v>
      </c>
      <c r="U1859" s="152">
        <v>3.2704228216</v>
      </c>
      <c r="V1859" s="152">
        <v>2.7977603392999999</v>
      </c>
      <c r="W1859" s="152">
        <v>0.48377970148000005</v>
      </c>
      <c r="X1859" s="152">
        <v>0.88240602242999999</v>
      </c>
      <c r="Y1859" s="152">
        <v>0.23192772785999999</v>
      </c>
      <c r="Z1859" s="152">
        <v>0.1430171043</v>
      </c>
      <c r="AA1859" s="152">
        <v>0.21140868946000002</v>
      </c>
      <c r="AB1859" s="175">
        <v>-0.30473218633999999</v>
      </c>
      <c r="AC1859" s="174">
        <v>-0.10415772271</v>
      </c>
      <c r="AD1859" s="152">
        <v>-0.13792322510999999</v>
      </c>
      <c r="AE1859" s="152">
        <v>-0.46740662483999995</v>
      </c>
      <c r="AF1859" s="178">
        <v>1.8242582000000001</v>
      </c>
      <c r="AG1859" s="177">
        <v>262012.15792999999</v>
      </c>
      <c r="AH1859" s="177">
        <v>-35779.713750000003</v>
      </c>
      <c r="AI1859" s="127">
        <v>0</v>
      </c>
      <c r="AJ1859" s="127">
        <v>0</v>
      </c>
      <c r="AK1859" s="127">
        <v>0</v>
      </c>
    </row>
    <row r="1860" spans="1:37" ht="14.65" customHeight="1" x14ac:dyDescent="0.25">
      <c r="A1860" s="39"/>
      <c r="B1860" s="128">
        <v>11435287000107</v>
      </c>
      <c r="C1860" s="124" t="s">
        <v>9722</v>
      </c>
      <c r="D1860" s="121" t="s">
        <v>3267</v>
      </c>
      <c r="E1860" s="125" t="s">
        <v>8808</v>
      </c>
      <c r="F1860" s="125" t="s">
        <v>160</v>
      </c>
      <c r="G1860" s="125" t="s">
        <v>3324</v>
      </c>
      <c r="H1860" s="126">
        <v>1000</v>
      </c>
      <c r="I1860" s="126">
        <v>500</v>
      </c>
      <c r="J1860" s="126">
        <v>500</v>
      </c>
      <c r="K1860" s="125" t="s">
        <v>211</v>
      </c>
      <c r="L1860" s="125" t="s">
        <v>211</v>
      </c>
      <c r="M1860" s="152">
        <v>3.0000000000000001E-3</v>
      </c>
      <c r="N1860" s="127" t="s">
        <v>44</v>
      </c>
      <c r="O1860" s="154">
        <v>40422</v>
      </c>
      <c r="P1860" s="152">
        <v>1.0581309823E-2</v>
      </c>
      <c r="Q1860" s="152">
        <v>4.2789482515000005E-2</v>
      </c>
      <c r="R1860" s="152">
        <v>0.11547322418</v>
      </c>
      <c r="S1860" s="152">
        <v>0.25411028803000002</v>
      </c>
      <c r="T1860" s="152">
        <v>0.41779974072000003</v>
      </c>
      <c r="U1860" s="152">
        <v>1.0021335659999999</v>
      </c>
      <c r="V1860" s="152">
        <v>1.0489191334000001</v>
      </c>
      <c r="W1860" s="152">
        <v>1.0074073937999999</v>
      </c>
      <c r="X1860" s="152">
        <v>1.0087637465000001</v>
      </c>
      <c r="Y1860" s="152">
        <v>0.99612538195</v>
      </c>
      <c r="Z1860" s="152">
        <v>1.6251047835E-3</v>
      </c>
      <c r="AA1860" s="152">
        <v>6.5451792001999997E-3</v>
      </c>
      <c r="AB1860" s="175">
        <v>0.52107358582999996</v>
      </c>
      <c r="AC1860" s="174">
        <v>0.10498510983999999</v>
      </c>
      <c r="AD1860" s="152">
        <v>-1.6433879329E-4</v>
      </c>
      <c r="AE1860" s="152">
        <v>-1.6686710237999999E-2</v>
      </c>
      <c r="AF1860" s="178">
        <v>3.8204891000000001</v>
      </c>
      <c r="AG1860" s="177">
        <v>617528.68001999997</v>
      </c>
      <c r="AH1860" s="177">
        <v>-316046.50839999999</v>
      </c>
      <c r="AI1860" s="127">
        <v>0.22337719763</v>
      </c>
      <c r="AJ1860" s="127">
        <v>0.10990599008</v>
      </c>
      <c r="AK1860" s="127">
        <v>0</v>
      </c>
    </row>
    <row r="1861" spans="1:37" ht="14.65" customHeight="1" x14ac:dyDescent="0.25">
      <c r="A1861" s="39"/>
      <c r="B1861" s="128">
        <v>48899234000149</v>
      </c>
      <c r="C1861" s="124" t="s">
        <v>9723</v>
      </c>
      <c r="D1861" s="121"/>
      <c r="E1861" s="125" t="s">
        <v>8808</v>
      </c>
      <c r="F1861" s="125" t="s">
        <v>160</v>
      </c>
      <c r="G1861" s="125" t="s">
        <v>3324</v>
      </c>
      <c r="H1861" s="126">
        <v>1000</v>
      </c>
      <c r="I1861" s="126">
        <v>500</v>
      </c>
      <c r="J1861" s="126">
        <v>500</v>
      </c>
      <c r="K1861" s="125" t="s">
        <v>211</v>
      </c>
      <c r="L1861" s="125" t="s">
        <v>212</v>
      </c>
      <c r="M1861" s="152">
        <v>6.9999999999999993E-3</v>
      </c>
      <c r="N1861" s="127" t="s">
        <v>8460</v>
      </c>
      <c r="O1861" s="154">
        <v>44924</v>
      </c>
      <c r="P1861" s="152">
        <v>1.1572792336999999E-2</v>
      </c>
      <c r="Q1861" s="152">
        <v>4.0911567154000003E-2</v>
      </c>
      <c r="R1861" s="152">
        <v>0.11290588525</v>
      </c>
      <c r="S1861" s="152">
        <v>0.25091949444</v>
      </c>
      <c r="T1861" s="152" t="s">
        <v>44</v>
      </c>
      <c r="U1861" s="152">
        <v>1.0960347864</v>
      </c>
      <c r="V1861" s="152">
        <v>1.0028848923</v>
      </c>
      <c r="W1861" s="152">
        <v>0.9850095068100001</v>
      </c>
      <c r="X1861" s="152">
        <v>0.99609697527999996</v>
      </c>
      <c r="Y1861" s="152" t="s">
        <v>44</v>
      </c>
      <c r="Z1861" s="152">
        <v>4.2982580130999995E-3</v>
      </c>
      <c r="AA1861" s="152">
        <v>5.0836941257000005E-3</v>
      </c>
      <c r="AB1861" s="175">
        <v>-0.36358275057</v>
      </c>
      <c r="AC1861" s="174">
        <v>-0.38342421769000001</v>
      </c>
      <c r="AD1861" s="152">
        <v>-6.7035425496000001E-4</v>
      </c>
      <c r="AE1861" s="152">
        <v>-2.6189254768999998E-3</v>
      </c>
      <c r="AF1861" s="178">
        <v>1.2992908000000001</v>
      </c>
      <c r="AG1861" s="177">
        <v>57573.256009999997</v>
      </c>
      <c r="AH1861" s="177">
        <v>-4674.4823699999997</v>
      </c>
      <c r="AI1861" s="127">
        <v>0</v>
      </c>
      <c r="AJ1861" s="127">
        <v>0</v>
      </c>
      <c r="AK1861" s="127">
        <v>0</v>
      </c>
    </row>
    <row r="1862" spans="1:37" ht="14.65" customHeight="1" x14ac:dyDescent="0.25">
      <c r="A1862" s="39"/>
      <c r="B1862" s="128">
        <v>44211851000159</v>
      </c>
      <c r="C1862" s="124" t="s">
        <v>9724</v>
      </c>
      <c r="D1862" s="121"/>
      <c r="E1862" s="125" t="s">
        <v>8808</v>
      </c>
      <c r="F1862" s="125" t="s">
        <v>160</v>
      </c>
      <c r="G1862" s="125" t="s">
        <v>3328</v>
      </c>
      <c r="H1862" s="126">
        <v>1000</v>
      </c>
      <c r="I1862" s="126">
        <v>500</v>
      </c>
      <c r="J1862" s="126">
        <v>500</v>
      </c>
      <c r="K1862" s="125" t="s">
        <v>211</v>
      </c>
      <c r="L1862" s="125" t="s">
        <v>211</v>
      </c>
      <c r="M1862" s="152">
        <v>4.0000000000000001E-3</v>
      </c>
      <c r="N1862" s="127" t="s">
        <v>44</v>
      </c>
      <c r="O1862" s="154">
        <v>44559</v>
      </c>
      <c r="P1862" s="152">
        <v>1.0712311145E-2</v>
      </c>
      <c r="Q1862" s="152">
        <v>4.0942577812999995E-2</v>
      </c>
      <c r="R1862" s="152">
        <v>0.11808433498</v>
      </c>
      <c r="S1862" s="152">
        <v>0.26202566982000003</v>
      </c>
      <c r="T1862" s="152">
        <v>0.42994584418000004</v>
      </c>
      <c r="U1862" s="152">
        <v>1.0145404252000001</v>
      </c>
      <c r="V1862" s="152">
        <v>1.0036450715</v>
      </c>
      <c r="W1862" s="152">
        <v>1.0301871536</v>
      </c>
      <c r="X1862" s="152">
        <v>1.0401861271999999</v>
      </c>
      <c r="Y1862" s="152">
        <v>1.0250843322999998</v>
      </c>
      <c r="Z1862" s="152">
        <v>9.0867330982000009E-4</v>
      </c>
      <c r="AA1862" s="152">
        <v>1.103066602E-3</v>
      </c>
      <c r="AB1862" s="175">
        <v>4.7081931828999997</v>
      </c>
      <c r="AC1862" s="174">
        <v>2.8321884904000001</v>
      </c>
      <c r="AD1862" s="152">
        <v>0</v>
      </c>
      <c r="AE1862" s="152">
        <v>0</v>
      </c>
      <c r="AF1862" s="178">
        <v>1.4805675</v>
      </c>
      <c r="AG1862" s="177">
        <v>1083168.7344</v>
      </c>
      <c r="AH1862" s="177">
        <v>-452549.13588000002</v>
      </c>
      <c r="AI1862" s="127">
        <v>0</v>
      </c>
      <c r="AJ1862" s="127">
        <v>0.83544093856000001</v>
      </c>
      <c r="AK1862" s="127">
        <v>0</v>
      </c>
    </row>
    <row r="1863" spans="1:37" ht="14.65" customHeight="1" x14ac:dyDescent="0.25">
      <c r="A1863" s="39"/>
      <c r="B1863" s="128">
        <v>50223269000105</v>
      </c>
      <c r="C1863" s="124" t="s">
        <v>9725</v>
      </c>
      <c r="D1863" s="121"/>
      <c r="E1863" s="125" t="s">
        <v>8808</v>
      </c>
      <c r="F1863" s="125" t="s">
        <v>160</v>
      </c>
      <c r="G1863" s="125" t="s">
        <v>3305</v>
      </c>
      <c r="H1863" s="126">
        <v>1000</v>
      </c>
      <c r="I1863" s="126">
        <v>0</v>
      </c>
      <c r="J1863" s="126">
        <v>0</v>
      </c>
      <c r="K1863" s="125" t="s">
        <v>211</v>
      </c>
      <c r="L1863" s="125" t="s">
        <v>212</v>
      </c>
      <c r="M1863" s="152">
        <v>4.5000000000000005E-3</v>
      </c>
      <c r="N1863" s="127" t="s">
        <v>44</v>
      </c>
      <c r="O1863" s="154">
        <v>45034</v>
      </c>
      <c r="P1863" s="152">
        <v>1.0644495434000001E-2</v>
      </c>
      <c r="Q1863" s="152">
        <v>4.2886485299999999E-2</v>
      </c>
      <c r="R1863" s="152">
        <v>0.11930022808</v>
      </c>
      <c r="S1863" s="152">
        <v>0.26745516683000004</v>
      </c>
      <c r="T1863" s="152" t="s">
        <v>44</v>
      </c>
      <c r="U1863" s="152">
        <v>1.0081177421</v>
      </c>
      <c r="V1863" s="152">
        <v>1.0512970093</v>
      </c>
      <c r="W1863" s="152">
        <v>1.040794805</v>
      </c>
      <c r="X1863" s="152">
        <v>1.0617400744000001</v>
      </c>
      <c r="Y1863" s="152" t="s">
        <v>44</v>
      </c>
      <c r="Z1863" s="152">
        <v>2.5129869101000002E-3</v>
      </c>
      <c r="AA1863" s="152">
        <v>5.7051916560000001E-3</v>
      </c>
      <c r="AB1863" s="175">
        <v>1.7271222399999999</v>
      </c>
      <c r="AC1863" s="174">
        <v>1.3527224573000001</v>
      </c>
      <c r="AD1863" s="152">
        <v>-3.6154957515000002E-4</v>
      </c>
      <c r="AE1863" s="152">
        <v>-6.7162291086000003E-3</v>
      </c>
      <c r="AF1863" s="178">
        <v>1.2755992</v>
      </c>
      <c r="AG1863" s="177">
        <v>569029.64116</v>
      </c>
      <c r="AH1863" s="177">
        <v>18791.900519999999</v>
      </c>
      <c r="AI1863" s="127">
        <v>0.27192472304999998</v>
      </c>
      <c r="AJ1863" s="127">
        <v>0.33913938387999998</v>
      </c>
      <c r="AK1863" s="127">
        <v>0</v>
      </c>
    </row>
    <row r="1864" spans="1:37" ht="14.65" customHeight="1" x14ac:dyDescent="0.25">
      <c r="A1864" s="39"/>
      <c r="B1864" s="128">
        <v>50697486000137</v>
      </c>
      <c r="C1864" s="124" t="s">
        <v>9726</v>
      </c>
      <c r="D1864" s="121"/>
      <c r="E1864" s="125" t="s">
        <v>8808</v>
      </c>
      <c r="F1864" s="125" t="s">
        <v>160</v>
      </c>
      <c r="G1864" s="125" t="s">
        <v>3305</v>
      </c>
      <c r="H1864" s="126">
        <v>1000</v>
      </c>
      <c r="I1864" s="126">
        <v>1000</v>
      </c>
      <c r="J1864" s="126">
        <v>0</v>
      </c>
      <c r="K1864" s="125" t="s">
        <v>210</v>
      </c>
      <c r="L1864" s="125" t="s">
        <v>3312</v>
      </c>
      <c r="M1864" s="152">
        <v>6.3499999999999997E-3</v>
      </c>
      <c r="N1864" s="127" t="s">
        <v>44</v>
      </c>
      <c r="O1864" s="154">
        <v>45070</v>
      </c>
      <c r="P1864" s="152">
        <v>1.1015646093999999E-2</v>
      </c>
      <c r="Q1864" s="152">
        <v>4.4470967690000002E-2</v>
      </c>
      <c r="R1864" s="152">
        <v>0.12193974278000001</v>
      </c>
      <c r="S1864" s="152" t="s">
        <v>44</v>
      </c>
      <c r="T1864" s="152" t="s">
        <v>44</v>
      </c>
      <c r="U1864" s="152">
        <v>1.0432686392999999</v>
      </c>
      <c r="V1864" s="152">
        <v>1.090138187</v>
      </c>
      <c r="W1864" s="152">
        <v>1.0638223652000001</v>
      </c>
      <c r="X1864" s="152" t="s">
        <v>44</v>
      </c>
      <c r="Y1864" s="152" t="s">
        <v>44</v>
      </c>
      <c r="Z1864" s="152">
        <v>3.0543801282999997E-3</v>
      </c>
      <c r="AA1864" s="152">
        <v>4.0068577171E-3</v>
      </c>
      <c r="AB1864" s="175">
        <v>2.1972651831999999</v>
      </c>
      <c r="AC1864" s="174">
        <v>0.28434317238000001</v>
      </c>
      <c r="AD1864" s="152">
        <v>-9.8857395501000009E-4</v>
      </c>
      <c r="AE1864" s="152">
        <v>-4.0751104349000004E-3</v>
      </c>
      <c r="AF1864" s="178">
        <v>1.2438131400000001</v>
      </c>
      <c r="AG1864" s="177">
        <v>92284.800730000003</v>
      </c>
      <c r="AH1864" s="177">
        <v>1864.3883800000001</v>
      </c>
      <c r="AI1864" s="127">
        <v>0.34824694279000001</v>
      </c>
      <c r="AJ1864" s="127">
        <v>0.20449327333</v>
      </c>
      <c r="AK1864" s="127">
        <v>0</v>
      </c>
    </row>
    <row r="1865" spans="1:37" ht="14.65" customHeight="1" x14ac:dyDescent="0.25">
      <c r="A1865" s="39"/>
      <c r="B1865" s="128">
        <v>14115118000170</v>
      </c>
      <c r="C1865" s="124" t="s">
        <v>9727</v>
      </c>
      <c r="D1865" s="121" t="s">
        <v>3266</v>
      </c>
      <c r="E1865" s="125" t="s">
        <v>8808</v>
      </c>
      <c r="F1865" s="125" t="s">
        <v>160</v>
      </c>
      <c r="G1865" s="125" t="s">
        <v>5024</v>
      </c>
      <c r="H1865" s="126">
        <v>1000</v>
      </c>
      <c r="I1865" s="126">
        <v>500</v>
      </c>
      <c r="J1865" s="126">
        <v>500</v>
      </c>
      <c r="K1865" s="125" t="s">
        <v>7564</v>
      </c>
      <c r="L1865" s="125" t="s">
        <v>219</v>
      </c>
      <c r="M1865" s="152">
        <v>5.0000000000000001E-3</v>
      </c>
      <c r="N1865" s="127" t="s">
        <v>44</v>
      </c>
      <c r="O1865" s="154">
        <v>40900</v>
      </c>
      <c r="P1865" s="152">
        <v>2.0446409283999999E-2</v>
      </c>
      <c r="Q1865" s="152">
        <v>5.2526896847000001E-2</v>
      </c>
      <c r="R1865" s="152">
        <v>3.4399976646000002E-2</v>
      </c>
      <c r="S1865" s="152">
        <v>0.11413421462000001</v>
      </c>
      <c r="T1865" s="152">
        <v>0.20314646936</v>
      </c>
      <c r="U1865" s="152">
        <v>1.9364363571000001</v>
      </c>
      <c r="V1865" s="152">
        <v>1.2876170471000001</v>
      </c>
      <c r="W1865" s="152">
        <v>0.30011105227000001</v>
      </c>
      <c r="X1865" s="152">
        <v>0.45308853429000001</v>
      </c>
      <c r="Y1865" s="152">
        <v>0.48434533262000001</v>
      </c>
      <c r="Z1865" s="152">
        <v>5.1993389289999997E-2</v>
      </c>
      <c r="AA1865" s="152">
        <v>7.7127425912999995E-2</v>
      </c>
      <c r="AB1865" s="175">
        <v>-1.3667076874999999</v>
      </c>
      <c r="AC1865" s="174">
        <v>0.10377560155</v>
      </c>
      <c r="AD1865" s="152">
        <v>-6.5086595085000004E-2</v>
      </c>
      <c r="AE1865" s="152">
        <v>-0.15303632364</v>
      </c>
      <c r="AF1865" s="178">
        <v>3.5116158999999998</v>
      </c>
      <c r="AG1865" s="177">
        <v>84370.799169999998</v>
      </c>
      <c r="AH1865" s="177">
        <v>-65326.306360000002</v>
      </c>
      <c r="AI1865" s="127">
        <v>0</v>
      </c>
      <c r="AJ1865" s="127">
        <v>0</v>
      </c>
      <c r="AK1865" s="127">
        <v>0</v>
      </c>
    </row>
    <row r="1866" spans="1:37" ht="14.65" customHeight="1" x14ac:dyDescent="0.25">
      <c r="A1866" s="39"/>
      <c r="B1866" s="128">
        <v>42494899000196</v>
      </c>
      <c r="C1866" s="124" t="s">
        <v>9728</v>
      </c>
      <c r="D1866" s="121"/>
      <c r="E1866" s="125" t="s">
        <v>9729</v>
      </c>
      <c r="F1866" s="125" t="s">
        <v>112</v>
      </c>
      <c r="G1866" s="125" t="s">
        <v>113</v>
      </c>
      <c r="H1866" s="126">
        <v>1000</v>
      </c>
      <c r="I1866" s="126">
        <v>1000</v>
      </c>
      <c r="J1866" s="126">
        <v>1000</v>
      </c>
      <c r="K1866" s="125" t="s">
        <v>212</v>
      </c>
      <c r="L1866" s="125" t="s">
        <v>219</v>
      </c>
      <c r="M1866" s="152">
        <v>0.02</v>
      </c>
      <c r="N1866" s="127" t="s">
        <v>44</v>
      </c>
      <c r="O1866" s="154">
        <v>44426</v>
      </c>
      <c r="P1866" s="152">
        <v>5.4872197859000001E-2</v>
      </c>
      <c r="Q1866" s="152">
        <v>0.14241976211000001</v>
      </c>
      <c r="R1866" s="152">
        <v>5.0246283571999999E-2</v>
      </c>
      <c r="S1866" s="152">
        <v>0.23292533693</v>
      </c>
      <c r="T1866" s="152">
        <v>0.18022448781</v>
      </c>
      <c r="U1866" s="152">
        <v>5.1968302820999996</v>
      </c>
      <c r="V1866" s="152">
        <v>3.4912040223000003</v>
      </c>
      <c r="W1866" s="152">
        <v>0.43835683932999997</v>
      </c>
      <c r="X1866" s="152">
        <v>0.92466400070999999</v>
      </c>
      <c r="Y1866" s="152">
        <v>0.42969434696999997</v>
      </c>
      <c r="Z1866" s="152">
        <v>0.15352511235999999</v>
      </c>
      <c r="AA1866" s="152">
        <v>0.18635309335</v>
      </c>
      <c r="AB1866" s="175">
        <v>-0.30527581103000001</v>
      </c>
      <c r="AC1866" s="174">
        <v>-0.36355453313000002</v>
      </c>
      <c r="AD1866" s="152">
        <v>-0.1709469381</v>
      </c>
      <c r="AE1866" s="152">
        <v>-0.21983703938000002</v>
      </c>
      <c r="AF1866" s="178">
        <v>1.0893354</v>
      </c>
      <c r="AG1866" s="177">
        <v>36708.279049999997</v>
      </c>
      <c r="AH1866" s="177">
        <v>-13929.63559</v>
      </c>
      <c r="AI1866" s="127">
        <v>0</v>
      </c>
      <c r="AJ1866" s="127">
        <v>0</v>
      </c>
      <c r="AK1866" s="127">
        <v>0</v>
      </c>
    </row>
    <row r="1867" spans="1:37" ht="14.65" customHeight="1" x14ac:dyDescent="0.25">
      <c r="A1867" s="39"/>
      <c r="B1867" s="128">
        <v>9186696000167</v>
      </c>
      <c r="C1867" s="124" t="s">
        <v>9730</v>
      </c>
      <c r="D1867" s="121"/>
      <c r="E1867" s="125" t="s">
        <v>9731</v>
      </c>
      <c r="F1867" s="125" t="s">
        <v>112</v>
      </c>
      <c r="G1867" s="125" t="s">
        <v>4570</v>
      </c>
      <c r="H1867" s="126" t="s">
        <v>44</v>
      </c>
      <c r="I1867" s="126" t="s">
        <v>44</v>
      </c>
      <c r="J1867" s="126" t="s">
        <v>44</v>
      </c>
      <c r="K1867" s="125" t="s">
        <v>212</v>
      </c>
      <c r="L1867" s="125" t="s">
        <v>219</v>
      </c>
      <c r="M1867" s="152">
        <v>2.5000000000000001E-3</v>
      </c>
      <c r="N1867" s="127" t="s">
        <v>44</v>
      </c>
      <c r="O1867" s="154">
        <v>44414</v>
      </c>
      <c r="P1867" s="152">
        <v>8.2439875523E-2</v>
      </c>
      <c r="Q1867" s="152">
        <v>0.29584863190999999</v>
      </c>
      <c r="R1867" s="152">
        <v>2.6005416172000001E-2</v>
      </c>
      <c r="S1867" s="152">
        <v>0.59403790402000001</v>
      </c>
      <c r="T1867" s="152">
        <v>0.50426660960000003</v>
      </c>
      <c r="U1867" s="152">
        <v>7.8077069678999997</v>
      </c>
      <c r="V1867" s="152">
        <v>7.2522795878000004</v>
      </c>
      <c r="W1867" s="152">
        <v>0.22687552647000001</v>
      </c>
      <c r="X1867" s="152">
        <v>2.3582040157000002</v>
      </c>
      <c r="Y1867" s="152">
        <v>1.2022811891</v>
      </c>
      <c r="Z1867" s="152">
        <v>0.28500331348000002</v>
      </c>
      <c r="AA1867" s="152">
        <v>0.28108213714000002</v>
      </c>
      <c r="AB1867" s="175">
        <v>-0.14676902728999999</v>
      </c>
      <c r="AC1867" s="174">
        <v>0.21287134748</v>
      </c>
      <c r="AD1867" s="152">
        <v>-0.27822034934000001</v>
      </c>
      <c r="AE1867" s="152">
        <v>-0.33514399427999997</v>
      </c>
      <c r="AF1867" s="178">
        <v>303.42049789999999</v>
      </c>
      <c r="AG1867" s="177">
        <v>29801.072189999999</v>
      </c>
      <c r="AH1867" s="177">
        <v>-112.42041999999999</v>
      </c>
      <c r="AI1867" s="127">
        <v>0</v>
      </c>
      <c r="AJ1867" s="127">
        <v>0</v>
      </c>
      <c r="AK1867" s="127">
        <v>0</v>
      </c>
    </row>
    <row r="1868" spans="1:37" ht="14.65" customHeight="1" x14ac:dyDescent="0.25">
      <c r="A1868" s="39"/>
      <c r="B1868" s="128">
        <v>26261403000188</v>
      </c>
      <c r="C1868" s="124" t="s">
        <v>9732</v>
      </c>
      <c r="D1868" s="121"/>
      <c r="E1868" s="125" t="s">
        <v>9733</v>
      </c>
      <c r="F1868" s="125" t="s">
        <v>160</v>
      </c>
      <c r="G1868" s="125" t="s">
        <v>3305</v>
      </c>
      <c r="H1868" s="126">
        <v>500</v>
      </c>
      <c r="I1868" s="126">
        <v>100</v>
      </c>
      <c r="J1868" s="126">
        <v>500</v>
      </c>
      <c r="K1868" s="125" t="s">
        <v>211</v>
      </c>
      <c r="L1868" s="125" t="s">
        <v>211</v>
      </c>
      <c r="M1868" s="152">
        <v>3.0000000000000001E-3</v>
      </c>
      <c r="N1868" s="127" t="s">
        <v>44</v>
      </c>
      <c r="O1868" s="154">
        <v>44204</v>
      </c>
      <c r="P1868" s="152">
        <v>-1.0694270302E-2</v>
      </c>
      <c r="Q1868" s="152">
        <v>2.3879123753000001E-2</v>
      </c>
      <c r="R1868" s="152">
        <v>0.10707958128</v>
      </c>
      <c r="S1868" s="152">
        <v>0.27564331345999998</v>
      </c>
      <c r="T1868" s="152">
        <v>0.47772191244000001</v>
      </c>
      <c r="U1868" s="152">
        <v>-1.012831815</v>
      </c>
      <c r="V1868" s="152">
        <v>0.58536042790999998</v>
      </c>
      <c r="W1868" s="152">
        <v>0.93417987303000005</v>
      </c>
      <c r="X1868" s="152">
        <v>1.0942452733999999</v>
      </c>
      <c r="Y1868" s="152">
        <v>1.1389928621000001</v>
      </c>
      <c r="Z1868" s="152">
        <v>1.4796220214999999E-2</v>
      </c>
      <c r="AA1868" s="152">
        <v>7.5232475518000001E-3</v>
      </c>
      <c r="AB1868" s="175">
        <v>-0.45033872605000003</v>
      </c>
      <c r="AC1868" s="174">
        <v>2.0167028748</v>
      </c>
      <c r="AD1868" s="152">
        <v>-1.9169881986E-2</v>
      </c>
      <c r="AE1868" s="152">
        <v>-1.9169881986E-2</v>
      </c>
      <c r="AF1868" s="178">
        <v>1628.6835298000001</v>
      </c>
      <c r="AG1868" s="177">
        <v>25396.378860000001</v>
      </c>
      <c r="AH1868" s="177">
        <v>-168223.26493</v>
      </c>
      <c r="AI1868" s="127">
        <v>9.3192014226000014E-2</v>
      </c>
      <c r="AJ1868" s="127">
        <v>4.3280303308999998E-2</v>
      </c>
      <c r="AK1868" s="127">
        <v>0</v>
      </c>
    </row>
    <row r="1869" spans="1:37" ht="14.65" customHeight="1" x14ac:dyDescent="0.25">
      <c r="A1869" s="39"/>
      <c r="B1869" s="128">
        <v>41019748000113</v>
      </c>
      <c r="C1869" s="124" t="s">
        <v>9734</v>
      </c>
      <c r="D1869" s="121"/>
      <c r="E1869" s="125" t="s">
        <v>9735</v>
      </c>
      <c r="F1869" s="125" t="s">
        <v>160</v>
      </c>
      <c r="G1869" s="125" t="s">
        <v>5584</v>
      </c>
      <c r="H1869" s="126">
        <v>500</v>
      </c>
      <c r="I1869" s="126">
        <v>100</v>
      </c>
      <c r="J1869" s="126">
        <v>500</v>
      </c>
      <c r="K1869" s="125" t="s">
        <v>211</v>
      </c>
      <c r="L1869" s="125" t="s">
        <v>211</v>
      </c>
      <c r="M1869" s="152">
        <v>2E-3</v>
      </c>
      <c r="N1869" s="127" t="s">
        <v>44</v>
      </c>
      <c r="O1869" s="154">
        <v>44361</v>
      </c>
      <c r="P1869" s="152">
        <v>1.0282306138999999E-2</v>
      </c>
      <c r="Q1869" s="152">
        <v>4.0452622788999998E-2</v>
      </c>
      <c r="R1869" s="152">
        <v>0.11355190167</v>
      </c>
      <c r="S1869" s="152">
        <v>0.25021270915999999</v>
      </c>
      <c r="T1869" s="152">
        <v>0.41614200752000002</v>
      </c>
      <c r="U1869" s="152">
        <v>0.97381555681999998</v>
      </c>
      <c r="V1869" s="152">
        <v>0.99163456876</v>
      </c>
      <c r="W1869" s="152">
        <v>0.99064546034000001</v>
      </c>
      <c r="X1869" s="152">
        <v>0.99329118820999995</v>
      </c>
      <c r="Y1869" s="152">
        <v>0.9921729857299999</v>
      </c>
      <c r="Z1869" s="152">
        <v>9.0956711322000001E-4</v>
      </c>
      <c r="AA1869" s="152">
        <v>1.5910992802E-3</v>
      </c>
      <c r="AB1869" s="175">
        <v>-1.529563381</v>
      </c>
      <c r="AC1869" s="174">
        <v>0.55387049057000004</v>
      </c>
      <c r="AD1869" s="152">
        <v>0</v>
      </c>
      <c r="AE1869" s="152">
        <v>-2.3399812952E-4</v>
      </c>
      <c r="AF1869" s="178">
        <v>1.51730904</v>
      </c>
      <c r="AG1869" s="177">
        <v>329333.28690000001</v>
      </c>
      <c r="AH1869" s="177">
        <v>-70673.850311000002</v>
      </c>
      <c r="AI1869" s="127">
        <v>0</v>
      </c>
      <c r="AJ1869" s="127">
        <v>0</v>
      </c>
      <c r="AK1869" s="127">
        <v>0</v>
      </c>
    </row>
    <row r="1870" spans="1:37" ht="14.65" customHeight="1" x14ac:dyDescent="0.25">
      <c r="A1870" s="39"/>
      <c r="B1870" s="128">
        <v>44459491000109</v>
      </c>
      <c r="C1870" s="124" t="s">
        <v>9736</v>
      </c>
      <c r="D1870" s="121"/>
      <c r="E1870" s="125" t="s">
        <v>7645</v>
      </c>
      <c r="F1870" s="125" t="s">
        <v>160</v>
      </c>
      <c r="G1870" s="125" t="s">
        <v>3328</v>
      </c>
      <c r="H1870" s="126">
        <v>1000</v>
      </c>
      <c r="I1870" s="126">
        <v>1000</v>
      </c>
      <c r="J1870" s="126">
        <v>1000</v>
      </c>
      <c r="K1870" s="125" t="s">
        <v>211</v>
      </c>
      <c r="L1870" s="125" t="s">
        <v>212</v>
      </c>
      <c r="M1870" s="152">
        <v>1.6000000000000001E-3</v>
      </c>
      <c r="N1870" s="127" t="s">
        <v>44</v>
      </c>
      <c r="O1870" s="154">
        <v>44746</v>
      </c>
      <c r="P1870" s="152">
        <v>1.0548976171999999E-2</v>
      </c>
      <c r="Q1870" s="152">
        <v>4.2506878628000004E-2</v>
      </c>
      <c r="R1870" s="152">
        <v>0.12040629718</v>
      </c>
      <c r="S1870" s="152">
        <v>0.26688560675</v>
      </c>
      <c r="T1870" s="152" t="s">
        <v>44</v>
      </c>
      <c r="U1870" s="152">
        <v>0.99907131394999993</v>
      </c>
      <c r="V1870" s="152">
        <v>1.0419915285999999</v>
      </c>
      <c r="W1870" s="152">
        <v>1.0504443337</v>
      </c>
      <c r="X1870" s="152">
        <v>1.0594790421</v>
      </c>
      <c r="Y1870" s="152" t="s">
        <v>44</v>
      </c>
      <c r="Z1870" s="152">
        <v>3.5371334449000001E-3</v>
      </c>
      <c r="AA1870" s="152">
        <v>4.2829655747E-3</v>
      </c>
      <c r="AB1870" s="175">
        <v>1.4877180883000001</v>
      </c>
      <c r="AC1870" s="174">
        <v>0.31647137785000001</v>
      </c>
      <c r="AD1870" s="152">
        <v>-1.3227796143E-3</v>
      </c>
      <c r="AE1870" s="152">
        <v>-4.1027365876999998E-3</v>
      </c>
      <c r="AF1870" s="178">
        <v>139.46344999999999</v>
      </c>
      <c r="AG1870" s="177">
        <v>244409.02580999999</v>
      </c>
      <c r="AH1870" s="177">
        <v>26264.48475</v>
      </c>
      <c r="AI1870" s="127">
        <v>0.33842209345999996</v>
      </c>
      <c r="AJ1870" s="127">
        <v>0.17621850952999998</v>
      </c>
      <c r="AK1870" s="127">
        <v>0</v>
      </c>
    </row>
    <row r="1871" spans="1:37" ht="14.65" customHeight="1" x14ac:dyDescent="0.25">
      <c r="A1871" s="39"/>
      <c r="B1871" s="128">
        <v>44459540000103</v>
      </c>
      <c r="C1871" s="124" t="s">
        <v>9737</v>
      </c>
      <c r="D1871" s="121"/>
      <c r="E1871" s="125" t="s">
        <v>7645</v>
      </c>
      <c r="F1871" s="125" t="s">
        <v>160</v>
      </c>
      <c r="G1871" s="125" t="s">
        <v>3328</v>
      </c>
      <c r="H1871" s="126">
        <v>1000</v>
      </c>
      <c r="I1871" s="126">
        <v>1000</v>
      </c>
      <c r="J1871" s="126">
        <v>1000</v>
      </c>
      <c r="K1871" s="125" t="s">
        <v>210</v>
      </c>
      <c r="L1871" s="125" t="s">
        <v>3312</v>
      </c>
      <c r="M1871" s="152">
        <v>2E-3</v>
      </c>
      <c r="N1871" s="127" t="s">
        <v>44</v>
      </c>
      <c r="O1871" s="154">
        <v>44746</v>
      </c>
      <c r="P1871" s="152">
        <v>1.1536678797999999E-2</v>
      </c>
      <c r="Q1871" s="152">
        <v>4.5251022791000003E-2</v>
      </c>
      <c r="R1871" s="152">
        <v>0.12956716178</v>
      </c>
      <c r="S1871" s="152">
        <v>0.28887565337000004</v>
      </c>
      <c r="T1871" s="152" t="s">
        <v>44</v>
      </c>
      <c r="U1871" s="152">
        <v>1.0926145492000001</v>
      </c>
      <c r="V1871" s="152">
        <v>1.1092600523</v>
      </c>
      <c r="W1871" s="152">
        <v>1.1303652227000001</v>
      </c>
      <c r="X1871" s="152">
        <v>1.1467748458</v>
      </c>
      <c r="Y1871" s="152" t="s">
        <v>44</v>
      </c>
      <c r="Z1871" s="152">
        <v>5.2623704464999999E-3</v>
      </c>
      <c r="AA1871" s="152">
        <v>6.0585578800999998E-3</v>
      </c>
      <c r="AB1871" s="175">
        <v>2.5753851262</v>
      </c>
      <c r="AC1871" s="174">
        <v>0.63456350155999997</v>
      </c>
      <c r="AD1871" s="152">
        <v>-2.9942372303999997E-3</v>
      </c>
      <c r="AE1871" s="152">
        <v>-6.7649166719000002E-3</v>
      </c>
      <c r="AF1871" s="178">
        <v>140.445831</v>
      </c>
      <c r="AG1871" s="177">
        <v>129463.71303</v>
      </c>
      <c r="AH1871" s="177">
        <v>28510.956539999999</v>
      </c>
      <c r="AI1871" s="127">
        <v>0.39489360154000003</v>
      </c>
      <c r="AJ1871" s="127">
        <v>0.22215341335000002</v>
      </c>
      <c r="AK1871" s="127">
        <v>0</v>
      </c>
    </row>
    <row r="1872" spans="1:37" ht="14.65" customHeight="1" x14ac:dyDescent="0.25">
      <c r="A1872" s="39"/>
      <c r="B1872" s="128">
        <v>41835883000137</v>
      </c>
      <c r="C1872" s="124" t="s">
        <v>9738</v>
      </c>
      <c r="D1872" s="121"/>
      <c r="E1872" s="125" t="s">
        <v>7645</v>
      </c>
      <c r="F1872" s="125" t="s">
        <v>112</v>
      </c>
      <c r="G1872" s="125" t="s">
        <v>113</v>
      </c>
      <c r="H1872" s="126">
        <v>5000</v>
      </c>
      <c r="I1872" s="126">
        <v>0</v>
      </c>
      <c r="J1872" s="126">
        <v>1000</v>
      </c>
      <c r="K1872" s="125" t="s">
        <v>210</v>
      </c>
      <c r="L1872" s="125" t="s">
        <v>3314</v>
      </c>
      <c r="M1872" s="152">
        <v>7.6E-3</v>
      </c>
      <c r="N1872" s="127" t="s">
        <v>44</v>
      </c>
      <c r="O1872" s="154">
        <v>44517</v>
      </c>
      <c r="P1872" s="152">
        <v>8.0329259316999996E-2</v>
      </c>
      <c r="Q1872" s="152">
        <v>0.14539091318</v>
      </c>
      <c r="R1872" s="152">
        <v>9.2741018935999994E-2</v>
      </c>
      <c r="S1872" s="152">
        <v>0.39330641855999998</v>
      </c>
      <c r="T1872" s="152">
        <v>0.44745796968000001</v>
      </c>
      <c r="U1872" s="152">
        <v>7.6078149526000001</v>
      </c>
      <c r="V1872" s="152">
        <v>3.5640372752</v>
      </c>
      <c r="W1872" s="152">
        <v>0.80908789758999999</v>
      </c>
      <c r="X1872" s="152">
        <v>1.5613427515999998</v>
      </c>
      <c r="Y1872" s="152">
        <v>1.0668370453</v>
      </c>
      <c r="Z1872" s="152">
        <v>0.13969360759000002</v>
      </c>
      <c r="AA1872" s="152">
        <v>0.13761465119999999</v>
      </c>
      <c r="AB1872" s="175">
        <v>-7.2294613719999998E-2</v>
      </c>
      <c r="AC1872" s="174">
        <v>0.34052556592</v>
      </c>
      <c r="AD1872" s="152">
        <v>-0.13732423207</v>
      </c>
      <c r="AE1872" s="152">
        <v>-0.13732423207</v>
      </c>
      <c r="AF1872" s="178">
        <v>167.82628</v>
      </c>
      <c r="AG1872" s="177">
        <v>125527.31905999999</v>
      </c>
      <c r="AH1872" s="177">
        <v>-61831.929600000003</v>
      </c>
      <c r="AI1872" s="127">
        <v>2.6764254569000001E-2</v>
      </c>
      <c r="AJ1872" s="127">
        <v>1.5324324346000001E-3</v>
      </c>
      <c r="AK1872" s="127">
        <v>8.5692356341999995E-2</v>
      </c>
    </row>
    <row r="1873" spans="1:37" ht="14.65" customHeight="1" x14ac:dyDescent="0.25">
      <c r="A1873" s="39"/>
      <c r="B1873" s="128">
        <v>44870460000146</v>
      </c>
      <c r="C1873" s="124" t="s">
        <v>9739</v>
      </c>
      <c r="D1873" s="121"/>
      <c r="E1873" s="125" t="s">
        <v>7645</v>
      </c>
      <c r="F1873" s="125" t="s">
        <v>112</v>
      </c>
      <c r="G1873" s="125" t="s">
        <v>113</v>
      </c>
      <c r="H1873" s="126">
        <v>100000</v>
      </c>
      <c r="I1873" s="126">
        <v>0</v>
      </c>
      <c r="J1873" s="126">
        <v>10000</v>
      </c>
      <c r="K1873" s="125" t="s">
        <v>218</v>
      </c>
      <c r="L1873" s="125" t="s">
        <v>217</v>
      </c>
      <c r="M1873" s="152">
        <v>2E-3</v>
      </c>
      <c r="N1873" s="127" t="s">
        <v>44</v>
      </c>
      <c r="O1873" s="154">
        <v>44708</v>
      </c>
      <c r="P1873" s="152">
        <v>0.13395475529</v>
      </c>
      <c r="Q1873" s="152">
        <v>0.23043917709999998</v>
      </c>
      <c r="R1873" s="152">
        <v>0.12231427413000001</v>
      </c>
      <c r="S1873" s="152">
        <v>0.37803374591</v>
      </c>
      <c r="T1873" s="152" t="s">
        <v>44</v>
      </c>
      <c r="U1873" s="152">
        <v>12.686572726</v>
      </c>
      <c r="V1873" s="152">
        <v>5.6488662108999996</v>
      </c>
      <c r="W1873" s="152">
        <v>1.0670898383</v>
      </c>
      <c r="X1873" s="152">
        <v>1.5007134926000001</v>
      </c>
      <c r="Y1873" s="152" t="s">
        <v>44</v>
      </c>
      <c r="Z1873" s="152">
        <v>0.18404145774</v>
      </c>
      <c r="AA1873" s="152">
        <v>0.1862522754</v>
      </c>
      <c r="AB1873" s="175">
        <v>0.13107857432</v>
      </c>
      <c r="AC1873" s="174">
        <v>-6.0079340722000003E-2</v>
      </c>
      <c r="AD1873" s="152">
        <v>-0.20345883014999999</v>
      </c>
      <c r="AE1873" s="152">
        <v>-0.20345883014999999</v>
      </c>
      <c r="AF1873" s="178">
        <v>129.39936</v>
      </c>
      <c r="AG1873" s="177">
        <v>53670.653380000003</v>
      </c>
      <c r="AH1873" s="177">
        <v>-14646.54715</v>
      </c>
      <c r="AI1873" s="127">
        <v>0</v>
      </c>
      <c r="AJ1873" s="127">
        <v>1.6073821969999999E-3</v>
      </c>
      <c r="AK1873" s="127">
        <v>0.23407915259000001</v>
      </c>
    </row>
    <row r="1874" spans="1:37" ht="14.65" customHeight="1" x14ac:dyDescent="0.25">
      <c r="A1874" s="39"/>
      <c r="B1874" s="128">
        <v>44681839000108</v>
      </c>
      <c r="C1874" s="124" t="s">
        <v>9740</v>
      </c>
      <c r="D1874" s="121"/>
      <c r="E1874" s="125" t="s">
        <v>7645</v>
      </c>
      <c r="F1874" s="125" t="s">
        <v>160</v>
      </c>
      <c r="G1874" s="125" t="s">
        <v>3324</v>
      </c>
      <c r="H1874" s="126">
        <v>1000</v>
      </c>
      <c r="I1874" s="126">
        <v>0</v>
      </c>
      <c r="J1874" s="126">
        <v>1000</v>
      </c>
      <c r="K1874" s="125" t="s">
        <v>211</v>
      </c>
      <c r="L1874" s="125" t="s">
        <v>212</v>
      </c>
      <c r="M1874" s="152">
        <v>1.48E-3</v>
      </c>
      <c r="N1874" s="127" t="s">
        <v>44</v>
      </c>
      <c r="O1874" s="154">
        <v>44655</v>
      </c>
      <c r="P1874" s="152">
        <v>1.1251323052E-2</v>
      </c>
      <c r="Q1874" s="152">
        <v>4.4741658096999995E-2</v>
      </c>
      <c r="R1874" s="152">
        <v>0.12288526366999999</v>
      </c>
      <c r="S1874" s="152">
        <v>0.29988302403</v>
      </c>
      <c r="T1874" s="152">
        <v>0.45796665355999999</v>
      </c>
      <c r="U1874" s="152">
        <v>1.0655891076000001</v>
      </c>
      <c r="V1874" s="152">
        <v>1.0967737509</v>
      </c>
      <c r="W1874" s="152">
        <v>1.0720712449000001</v>
      </c>
      <c r="X1874" s="152">
        <v>1.190471764</v>
      </c>
      <c r="Y1874" s="152">
        <v>1.0918920316</v>
      </c>
      <c r="Z1874" s="152">
        <v>3.8924774228999998E-3</v>
      </c>
      <c r="AA1874" s="152">
        <v>3.7978160504000004E-3</v>
      </c>
      <c r="AB1874" s="175">
        <v>1.9448698767999999</v>
      </c>
      <c r="AC1874" s="174">
        <v>2.1969729491000001</v>
      </c>
      <c r="AD1874" s="152">
        <v>-1.2469240822E-3</v>
      </c>
      <c r="AE1874" s="152">
        <v>-1.3906908933000001E-3</v>
      </c>
      <c r="AF1874" s="178">
        <v>146.66471100000001</v>
      </c>
      <c r="AG1874" s="177">
        <v>76570.441709999999</v>
      </c>
      <c r="AH1874" s="177">
        <v>-14216.571110000001</v>
      </c>
      <c r="AI1874" s="127">
        <v>0.36634417663999996</v>
      </c>
      <c r="AJ1874" s="127">
        <v>0.14881762597000001</v>
      </c>
      <c r="AK1874" s="127">
        <v>0</v>
      </c>
    </row>
    <row r="1875" spans="1:37" ht="14.65" customHeight="1" x14ac:dyDescent="0.25">
      <c r="A1875" s="39"/>
      <c r="B1875" s="128">
        <v>27783036000145</v>
      </c>
      <c r="C1875" s="124" t="s">
        <v>9741</v>
      </c>
      <c r="D1875" s="121"/>
      <c r="E1875" s="125" t="s">
        <v>7645</v>
      </c>
      <c r="F1875" s="125" t="s">
        <v>112</v>
      </c>
      <c r="G1875" s="125" t="s">
        <v>113</v>
      </c>
      <c r="H1875" s="126">
        <v>1000</v>
      </c>
      <c r="I1875" s="126">
        <v>10000</v>
      </c>
      <c r="J1875" s="126">
        <v>100000</v>
      </c>
      <c r="K1875" s="125" t="s">
        <v>210</v>
      </c>
      <c r="L1875" s="125" t="s">
        <v>3314</v>
      </c>
      <c r="M1875" s="152">
        <v>5.5200000000000006E-3</v>
      </c>
      <c r="N1875" s="127" t="s">
        <v>44</v>
      </c>
      <c r="O1875" s="154">
        <v>43004</v>
      </c>
      <c r="P1875" s="152">
        <v>9.7547292076000006E-2</v>
      </c>
      <c r="Q1875" s="152">
        <v>0.18873032501000001</v>
      </c>
      <c r="R1875" s="152">
        <v>4.0188846468E-2</v>
      </c>
      <c r="S1875" s="152">
        <v>0.19758287727999999</v>
      </c>
      <c r="T1875" s="152">
        <v>0.16009519908000003</v>
      </c>
      <c r="U1875" s="152">
        <v>9.238498568999999</v>
      </c>
      <c r="V1875" s="152">
        <v>4.6264370898999996</v>
      </c>
      <c r="W1875" s="152">
        <v>0.35061410439000001</v>
      </c>
      <c r="X1875" s="152">
        <v>0.7843619598799999</v>
      </c>
      <c r="Y1875" s="152">
        <v>0.38170174795</v>
      </c>
      <c r="Z1875" s="152">
        <v>0.19640286753000002</v>
      </c>
      <c r="AA1875" s="152">
        <v>0.25034696844999998</v>
      </c>
      <c r="AB1875" s="175">
        <v>-0.24871582845000001</v>
      </c>
      <c r="AC1875" s="174">
        <v>8.1794564084999993E-2</v>
      </c>
      <c r="AD1875" s="152">
        <v>-0.23648678651000002</v>
      </c>
      <c r="AE1875" s="152">
        <v>-0.50578848809999999</v>
      </c>
      <c r="AF1875" s="178">
        <v>166.27006900000001</v>
      </c>
      <c r="AG1875" s="177">
        <v>27406.304240000001</v>
      </c>
      <c r="AH1875" s="177">
        <v>-17666.101040000001</v>
      </c>
      <c r="AI1875" s="127">
        <v>0</v>
      </c>
      <c r="AJ1875" s="127">
        <v>1.6936263335999998E-3</v>
      </c>
      <c r="AK1875" s="127">
        <v>1.3227847256E-2</v>
      </c>
    </row>
    <row r="1876" spans="1:37" ht="14.65" customHeight="1" x14ac:dyDescent="0.25">
      <c r="A1876" s="39"/>
      <c r="B1876" s="128">
        <v>42922224000109</v>
      </c>
      <c r="C1876" s="124" t="s">
        <v>9742</v>
      </c>
      <c r="D1876" s="121"/>
      <c r="E1876" s="125" t="s">
        <v>7649</v>
      </c>
      <c r="F1876" s="125" t="s">
        <v>112</v>
      </c>
      <c r="G1876" s="125" t="s">
        <v>113</v>
      </c>
      <c r="H1876" s="126" t="s">
        <v>44</v>
      </c>
      <c r="I1876" s="126" t="s">
        <v>44</v>
      </c>
      <c r="J1876" s="126" t="s">
        <v>44</v>
      </c>
      <c r="K1876" s="125" t="s">
        <v>8093</v>
      </c>
      <c r="L1876" s="125" t="s">
        <v>7720</v>
      </c>
      <c r="M1876" s="152">
        <v>2E-3</v>
      </c>
      <c r="N1876" s="127" t="s">
        <v>44</v>
      </c>
      <c r="O1876" s="154">
        <v>44606</v>
      </c>
      <c r="P1876" s="152">
        <v>0.11775900411000001</v>
      </c>
      <c r="Q1876" s="152">
        <v>0.14289125278000001</v>
      </c>
      <c r="R1876" s="152">
        <v>5.0329003900000002E-2</v>
      </c>
      <c r="S1876" s="152">
        <v>0.32857745156999996</v>
      </c>
      <c r="T1876" s="152">
        <v>0.16808491375999998</v>
      </c>
      <c r="U1876" s="152">
        <v>11.152707244999998</v>
      </c>
      <c r="V1876" s="152">
        <v>3.5027618992999998</v>
      </c>
      <c r="W1876" s="152">
        <v>0.43907850507000001</v>
      </c>
      <c r="X1876" s="152">
        <v>1.3043825326999998</v>
      </c>
      <c r="Y1876" s="152">
        <v>0.40075096417</v>
      </c>
      <c r="Z1876" s="152">
        <v>0.17528282619999999</v>
      </c>
      <c r="AA1876" s="152">
        <v>0.20077794484000003</v>
      </c>
      <c r="AB1876" s="175">
        <v>-0.24724761164</v>
      </c>
      <c r="AC1876" s="174">
        <v>-0.42335259913000001</v>
      </c>
      <c r="AD1876" s="152">
        <v>-0.17778908811000002</v>
      </c>
      <c r="AE1876" s="152">
        <v>-0.28893938902999999</v>
      </c>
      <c r="AF1876" s="178">
        <v>1.02433</v>
      </c>
      <c r="AG1876" s="177">
        <v>22596.87184</v>
      </c>
      <c r="AH1876" s="177">
        <v>-3538.5237099999999</v>
      </c>
      <c r="AI1876" s="127">
        <v>1.7906134157999999E-2</v>
      </c>
      <c r="AJ1876" s="127">
        <v>2.7240525468999999E-8</v>
      </c>
      <c r="AK1876" s="127">
        <v>0.14391379873999999</v>
      </c>
    </row>
    <row r="1877" spans="1:37" ht="14.65" customHeight="1" x14ac:dyDescent="0.25">
      <c r="A1877" s="39"/>
      <c r="B1877" s="128">
        <v>50460699000140</v>
      </c>
      <c r="C1877" s="124" t="s">
        <v>9743</v>
      </c>
      <c r="D1877" s="121"/>
      <c r="E1877" s="125" t="s">
        <v>7645</v>
      </c>
      <c r="F1877" s="125" t="s">
        <v>160</v>
      </c>
      <c r="G1877" s="125" t="s">
        <v>3305</v>
      </c>
      <c r="H1877" s="126">
        <v>1000</v>
      </c>
      <c r="I1877" s="126">
        <v>1000</v>
      </c>
      <c r="J1877" s="126">
        <v>1000</v>
      </c>
      <c r="K1877" s="125" t="s">
        <v>211</v>
      </c>
      <c r="L1877" s="125" t="s">
        <v>212</v>
      </c>
      <c r="M1877" s="152">
        <v>2.7000000000000001E-3</v>
      </c>
      <c r="N1877" s="127" t="s">
        <v>44</v>
      </c>
      <c r="O1877" s="154">
        <v>45062</v>
      </c>
      <c r="P1877" s="152">
        <v>1.1368131371000002E-2</v>
      </c>
      <c r="Q1877" s="152">
        <v>3.6166728209E-2</v>
      </c>
      <c r="R1877" s="152">
        <v>0.10734466913</v>
      </c>
      <c r="S1877" s="152" t="s">
        <v>44</v>
      </c>
      <c r="T1877" s="152" t="s">
        <v>44</v>
      </c>
      <c r="U1877" s="152">
        <v>1.0766517774</v>
      </c>
      <c r="V1877" s="152">
        <v>0.88657237673</v>
      </c>
      <c r="W1877" s="152">
        <v>0.93649254303000007</v>
      </c>
      <c r="X1877" s="152" t="s">
        <v>44</v>
      </c>
      <c r="Y1877" s="152" t="s">
        <v>44</v>
      </c>
      <c r="Z1877" s="152">
        <v>8.4711311417000005E-3</v>
      </c>
      <c r="AA1877" s="152">
        <v>7.8220394277999997E-3</v>
      </c>
      <c r="AB1877" s="175">
        <v>-0.77102557652000003</v>
      </c>
      <c r="AC1877" s="174">
        <v>-0.42130821196000001</v>
      </c>
      <c r="AD1877" s="152">
        <v>-2.4082463852000001E-3</v>
      </c>
      <c r="AE1877" s="152">
        <v>-2.4082463852000001E-3</v>
      </c>
      <c r="AF1877" s="178">
        <v>123.695263</v>
      </c>
      <c r="AG1877" s="177">
        <v>39688.679969999997</v>
      </c>
      <c r="AH1877" s="177">
        <v>-38037.627990000001</v>
      </c>
      <c r="AI1877" s="127">
        <v>2.6567002949999998E-2</v>
      </c>
      <c r="AJ1877" s="127">
        <v>2.3107581577000002E-3</v>
      </c>
      <c r="AK1877" s="127">
        <v>2.9150664535000002E-2</v>
      </c>
    </row>
    <row r="1878" spans="1:37" ht="14.65" customHeight="1" x14ac:dyDescent="0.25">
      <c r="A1878" s="39"/>
      <c r="B1878" s="128">
        <v>19436830000194</v>
      </c>
      <c r="C1878" s="124" t="s">
        <v>9744</v>
      </c>
      <c r="D1878" s="121"/>
      <c r="E1878" s="125" t="s">
        <v>7645</v>
      </c>
      <c r="F1878" s="125" t="s">
        <v>112</v>
      </c>
      <c r="G1878" s="125" t="s">
        <v>113</v>
      </c>
      <c r="H1878" s="126">
        <v>50000</v>
      </c>
      <c r="I1878" s="126">
        <v>10000</v>
      </c>
      <c r="J1878" s="126">
        <v>50000</v>
      </c>
      <c r="K1878" s="125" t="s">
        <v>210</v>
      </c>
      <c r="L1878" s="125" t="s">
        <v>3314</v>
      </c>
      <c r="M1878" s="152">
        <v>4.7499999999999999E-3</v>
      </c>
      <c r="N1878" s="127" t="s">
        <v>44</v>
      </c>
      <c r="O1878" s="154">
        <v>41757</v>
      </c>
      <c r="P1878" s="152">
        <v>7.8848339183999999E-2</v>
      </c>
      <c r="Q1878" s="152">
        <v>0.18813103006999998</v>
      </c>
      <c r="R1878" s="152">
        <v>0.21486666200999999</v>
      </c>
      <c r="S1878" s="152">
        <v>0.47524849505</v>
      </c>
      <c r="T1878" s="152">
        <v>0.71502846453000002</v>
      </c>
      <c r="U1878" s="152">
        <v>7.4675601260999995</v>
      </c>
      <c r="V1878" s="152">
        <v>4.6117462851999997</v>
      </c>
      <c r="W1878" s="152">
        <v>1.8745320874999998</v>
      </c>
      <c r="X1878" s="152">
        <v>1.8866353509</v>
      </c>
      <c r="Y1878" s="152">
        <v>1.704783256</v>
      </c>
      <c r="Z1878" s="152">
        <v>0.10715428119000001</v>
      </c>
      <c r="AA1878" s="152">
        <v>0.13646386334000002</v>
      </c>
      <c r="AB1878" s="175">
        <v>0.90140997857000005</v>
      </c>
      <c r="AC1878" s="174">
        <v>0.42739899484999999</v>
      </c>
      <c r="AD1878" s="152">
        <v>-5.5796794926000003E-2</v>
      </c>
      <c r="AE1878" s="152">
        <v>-0.32438438657000002</v>
      </c>
      <c r="AF1878" s="178">
        <v>453.563648</v>
      </c>
      <c r="AG1878" s="177">
        <v>65379.056680000002</v>
      </c>
      <c r="AH1878" s="177">
        <v>-43389.786160000003</v>
      </c>
      <c r="AI1878" s="127">
        <v>4.8727209018000005E-2</v>
      </c>
      <c r="AJ1878" s="127">
        <v>1.7983421327999998E-3</v>
      </c>
      <c r="AK1878" s="127">
        <v>0.31721742121999996</v>
      </c>
    </row>
    <row r="1879" spans="1:37" ht="14.65" customHeight="1" x14ac:dyDescent="0.25">
      <c r="A1879" s="39"/>
      <c r="B1879" s="128">
        <v>34896516000188</v>
      </c>
      <c r="C1879" s="124" t="s">
        <v>9745</v>
      </c>
      <c r="D1879" s="121"/>
      <c r="E1879" s="125" t="s">
        <v>7645</v>
      </c>
      <c r="F1879" s="125" t="s">
        <v>112</v>
      </c>
      <c r="G1879" s="125" t="s">
        <v>113</v>
      </c>
      <c r="H1879" s="126">
        <v>300000</v>
      </c>
      <c r="I1879" s="126">
        <v>30000</v>
      </c>
      <c r="J1879" s="126">
        <v>1000</v>
      </c>
      <c r="K1879" s="125" t="s">
        <v>210</v>
      </c>
      <c r="L1879" s="125" t="s">
        <v>3314</v>
      </c>
      <c r="M1879" s="152">
        <v>4.7499999999999999E-3</v>
      </c>
      <c r="N1879" s="127" t="s">
        <v>44</v>
      </c>
      <c r="O1879" s="154">
        <v>44929</v>
      </c>
      <c r="P1879" s="152">
        <v>7.4639249781999997E-2</v>
      </c>
      <c r="Q1879" s="152">
        <v>0.18006029579999999</v>
      </c>
      <c r="R1879" s="152">
        <v>0.20675064966000001</v>
      </c>
      <c r="S1879" s="152">
        <v>0.45133811330000001</v>
      </c>
      <c r="T1879" s="152" t="s">
        <v>44</v>
      </c>
      <c r="U1879" s="152">
        <v>7.0689261343999998</v>
      </c>
      <c r="V1879" s="152">
        <v>4.4139045002000001</v>
      </c>
      <c r="W1879" s="152">
        <v>1.8037266614</v>
      </c>
      <c r="X1879" s="152">
        <v>1.7917162254999999</v>
      </c>
      <c r="Y1879" s="152" t="s">
        <v>44</v>
      </c>
      <c r="Z1879" s="152">
        <v>0.10326143772</v>
      </c>
      <c r="AA1879" s="152">
        <v>0.10396265325</v>
      </c>
      <c r="AB1879" s="175">
        <v>0.85990093155000003</v>
      </c>
      <c r="AC1879" s="174">
        <v>0.66223441922000004</v>
      </c>
      <c r="AD1879" s="152">
        <v>-5.6413794853E-2</v>
      </c>
      <c r="AE1879" s="152">
        <v>-6.4038670509000001E-2</v>
      </c>
      <c r="AF1879" s="178">
        <v>150.05581699999999</v>
      </c>
      <c r="AG1879" s="177">
        <v>97312.092109999998</v>
      </c>
      <c r="AH1879" s="177">
        <v>-25736.107759999999</v>
      </c>
      <c r="AI1879" s="127">
        <v>4.9319238389000007E-2</v>
      </c>
      <c r="AJ1879" s="127">
        <v>1.5248354472000001E-3</v>
      </c>
      <c r="AK1879" s="127">
        <v>0.32107157241000001</v>
      </c>
    </row>
    <row r="1880" spans="1:37" ht="14.65" customHeight="1" x14ac:dyDescent="0.25">
      <c r="A1880" s="39"/>
      <c r="B1880" s="128">
        <v>43759209000146</v>
      </c>
      <c r="C1880" s="124" t="s">
        <v>9746</v>
      </c>
      <c r="D1880" s="121"/>
      <c r="E1880" s="125" t="s">
        <v>7645</v>
      </c>
      <c r="F1880" s="125" t="s">
        <v>160</v>
      </c>
      <c r="G1880" s="125" t="s">
        <v>3305</v>
      </c>
      <c r="H1880" s="126">
        <v>1000</v>
      </c>
      <c r="I1880" s="126">
        <v>1000</v>
      </c>
      <c r="J1880" s="126">
        <v>1000</v>
      </c>
      <c r="K1880" s="125" t="s">
        <v>210</v>
      </c>
      <c r="L1880" s="125" t="s">
        <v>3312</v>
      </c>
      <c r="M1880" s="152">
        <v>2.0999999999999999E-3</v>
      </c>
      <c r="N1880" s="127" t="s">
        <v>44</v>
      </c>
      <c r="O1880" s="154">
        <v>44623</v>
      </c>
      <c r="P1880" s="152">
        <v>1.1161065858999999E-2</v>
      </c>
      <c r="Q1880" s="152">
        <v>4.6980653552999997E-2</v>
      </c>
      <c r="R1880" s="152">
        <v>0.13005781685000001</v>
      </c>
      <c r="S1880" s="152">
        <v>0.30826407031999997</v>
      </c>
      <c r="T1880" s="152">
        <v>0.45635461700000002</v>
      </c>
      <c r="U1880" s="152">
        <v>1.0570410389</v>
      </c>
      <c r="V1880" s="152">
        <v>1.1516593218</v>
      </c>
      <c r="W1880" s="152">
        <v>1.1346457782000001</v>
      </c>
      <c r="X1880" s="152">
        <v>1.2237427335</v>
      </c>
      <c r="Y1880" s="152">
        <v>1.0880485861</v>
      </c>
      <c r="Z1880" s="152">
        <v>3.4283641674999997E-3</v>
      </c>
      <c r="AA1880" s="152">
        <v>6.5650138366999998E-3</v>
      </c>
      <c r="AB1880" s="175">
        <v>4.0723878541999996</v>
      </c>
      <c r="AC1880" s="174">
        <v>1.2439936398</v>
      </c>
      <c r="AD1880" s="152">
        <v>-1.3309922723000001E-3</v>
      </c>
      <c r="AE1880" s="152">
        <v>-1.3067919794E-2</v>
      </c>
      <c r="AF1880" s="178">
        <v>148.07474500000001</v>
      </c>
      <c r="AG1880" s="177">
        <v>263722.83171</v>
      </c>
      <c r="AH1880" s="177">
        <v>68111.030379999997</v>
      </c>
      <c r="AI1880" s="127">
        <v>0.48854150662000001</v>
      </c>
      <c r="AJ1880" s="127">
        <v>0.31751843649</v>
      </c>
      <c r="AK1880" s="127">
        <v>0</v>
      </c>
    </row>
    <row r="1881" spans="1:37" ht="14.65" customHeight="1" x14ac:dyDescent="0.25">
      <c r="A1881" s="39"/>
      <c r="B1881" s="128">
        <v>40526710000174</v>
      </c>
      <c r="C1881" s="124" t="s">
        <v>9747</v>
      </c>
      <c r="D1881" s="121"/>
      <c r="E1881" s="125" t="s">
        <v>7645</v>
      </c>
      <c r="F1881" s="125" t="s">
        <v>160</v>
      </c>
      <c r="G1881" s="125" t="s">
        <v>3324</v>
      </c>
      <c r="H1881" s="126">
        <v>1000</v>
      </c>
      <c r="I1881" s="126">
        <v>0</v>
      </c>
      <c r="J1881" s="126">
        <v>1000</v>
      </c>
      <c r="K1881" s="125" t="s">
        <v>211</v>
      </c>
      <c r="L1881" s="125" t="s">
        <v>212</v>
      </c>
      <c r="M1881" s="152">
        <v>1.1999999999999999E-3</v>
      </c>
      <c r="N1881" s="127" t="s">
        <v>44</v>
      </c>
      <c r="O1881" s="154">
        <v>45198</v>
      </c>
      <c r="P1881" s="152">
        <v>1.0440011478E-2</v>
      </c>
      <c r="Q1881" s="152">
        <v>4.1477331055000004E-2</v>
      </c>
      <c r="R1881" s="152">
        <v>0.11928019425</v>
      </c>
      <c r="S1881" s="152" t="s">
        <v>44</v>
      </c>
      <c r="T1881" s="152" t="s">
        <v>44</v>
      </c>
      <c r="U1881" s="152">
        <v>0.9887514973</v>
      </c>
      <c r="V1881" s="152">
        <v>1.0167537345</v>
      </c>
      <c r="W1881" s="152">
        <v>1.0406200266000001</v>
      </c>
      <c r="X1881" s="152" t="s">
        <v>44</v>
      </c>
      <c r="Y1881" s="152" t="s">
        <v>44</v>
      </c>
      <c r="Z1881" s="152">
        <v>1.536092593E-3</v>
      </c>
      <c r="AA1881" s="152">
        <v>3.8390973211E-3</v>
      </c>
      <c r="AB1881" s="175">
        <v>2.8713733389999998</v>
      </c>
      <c r="AC1881" s="174">
        <v>3.3354008314999999</v>
      </c>
      <c r="AD1881" s="152">
        <v>-6.7021330296E-6</v>
      </c>
      <c r="AE1881" s="152">
        <v>-1.8330045578000001E-5</v>
      </c>
      <c r="AF1881" s="178">
        <v>121.03131999999999</v>
      </c>
      <c r="AG1881" s="177">
        <v>1256174.814</v>
      </c>
      <c r="AH1881" s="177">
        <v>175095.50849000001</v>
      </c>
      <c r="AI1881" s="127">
        <v>0.11735048652999999</v>
      </c>
      <c r="AJ1881" s="127">
        <v>0.61621193851</v>
      </c>
      <c r="AK1881" s="127">
        <v>0</v>
      </c>
    </row>
    <row r="1882" spans="1:37" ht="14.65" customHeight="1" x14ac:dyDescent="0.25">
      <c r="A1882" s="39"/>
      <c r="B1882" s="128">
        <v>31006632000196</v>
      </c>
      <c r="C1882" s="124" t="s">
        <v>9748</v>
      </c>
      <c r="D1882" s="121"/>
      <c r="E1882" s="125" t="s">
        <v>7645</v>
      </c>
      <c r="F1882" s="125" t="s">
        <v>112</v>
      </c>
      <c r="G1882" s="125" t="s">
        <v>113</v>
      </c>
      <c r="H1882" s="126">
        <v>30000</v>
      </c>
      <c r="I1882" s="126">
        <v>30000</v>
      </c>
      <c r="J1882" s="126">
        <v>30000</v>
      </c>
      <c r="K1882" s="125" t="s">
        <v>210</v>
      </c>
      <c r="L1882" s="125" t="s">
        <v>3314</v>
      </c>
      <c r="M1882" s="152">
        <v>7.7000000000000002E-3</v>
      </c>
      <c r="N1882" s="127">
        <v>0.77</v>
      </c>
      <c r="O1882" s="154">
        <v>43515</v>
      </c>
      <c r="P1882" s="152">
        <v>7.7295512891999998E-2</v>
      </c>
      <c r="Q1882" s="152">
        <v>0.15916750427000001</v>
      </c>
      <c r="R1882" s="152">
        <v>4.9484309809000003E-2</v>
      </c>
      <c r="S1882" s="152">
        <v>0.28350378940999998</v>
      </c>
      <c r="T1882" s="152">
        <v>0.33846568607999999</v>
      </c>
      <c r="U1882" s="152">
        <v>7.3204952187000005</v>
      </c>
      <c r="V1882" s="152">
        <v>3.9017494685000003</v>
      </c>
      <c r="W1882" s="152">
        <v>0.43170925494000001</v>
      </c>
      <c r="X1882" s="152">
        <v>1.1254496894999999</v>
      </c>
      <c r="Y1882" s="152">
        <v>0.80697575409</v>
      </c>
      <c r="Z1882" s="152">
        <v>0.16474578674000001</v>
      </c>
      <c r="AA1882" s="152">
        <v>0.25792239842000003</v>
      </c>
      <c r="AB1882" s="175">
        <v>-0.27899835968999998</v>
      </c>
      <c r="AC1882" s="174">
        <v>8.7521318690000002E-2</v>
      </c>
      <c r="AD1882" s="152">
        <v>-0.18045555634999999</v>
      </c>
      <c r="AE1882" s="152">
        <v>-0.48851334443</v>
      </c>
      <c r="AF1882" s="178">
        <v>154.51218299999999</v>
      </c>
      <c r="AG1882" s="177">
        <v>16743.781470000002</v>
      </c>
      <c r="AH1882" s="177">
        <v>-14079.14445</v>
      </c>
      <c r="AI1882" s="127">
        <v>0</v>
      </c>
      <c r="AJ1882" s="127">
        <v>1.9647279335000003E-3</v>
      </c>
      <c r="AK1882" s="127">
        <v>8.5037083549000012E-2</v>
      </c>
    </row>
    <row r="1883" spans="1:37" ht="14.65" customHeight="1" x14ac:dyDescent="0.25">
      <c r="A1883" s="39"/>
      <c r="B1883" s="128">
        <v>35363737000153</v>
      </c>
      <c r="C1883" s="124" t="s">
        <v>9749</v>
      </c>
      <c r="D1883" s="121"/>
      <c r="E1883" s="125" t="s">
        <v>2778</v>
      </c>
      <c r="F1883" s="125" t="s">
        <v>112</v>
      </c>
      <c r="G1883" s="125" t="s">
        <v>113</v>
      </c>
      <c r="H1883" s="126">
        <v>5000</v>
      </c>
      <c r="I1883" s="126">
        <v>5000</v>
      </c>
      <c r="J1883" s="126">
        <v>5000</v>
      </c>
      <c r="K1883" s="125" t="s">
        <v>216</v>
      </c>
      <c r="L1883" s="125" t="s">
        <v>264</v>
      </c>
      <c r="M1883" s="152">
        <v>1.3917500000000001E-2</v>
      </c>
      <c r="N1883" s="127" t="s">
        <v>44</v>
      </c>
      <c r="O1883" s="154">
        <v>43798</v>
      </c>
      <c r="P1883" s="152">
        <v>6.8895219022999998E-2</v>
      </c>
      <c r="Q1883" s="152">
        <v>0.18901842135999999</v>
      </c>
      <c r="R1883" s="152">
        <v>-2.8906836804E-2</v>
      </c>
      <c r="S1883" s="152">
        <v>0.16373101766000001</v>
      </c>
      <c r="T1883" s="152">
        <v>0.14216856226000002</v>
      </c>
      <c r="U1883" s="152">
        <v>6.5249210799000004</v>
      </c>
      <c r="V1883" s="152">
        <v>4.6334993339999997</v>
      </c>
      <c r="W1883" s="152">
        <v>-0.25218799711000001</v>
      </c>
      <c r="X1883" s="152">
        <v>0.64997728383999998</v>
      </c>
      <c r="Y1883" s="152">
        <v>0.33896074980999996</v>
      </c>
      <c r="Z1883" s="152">
        <v>0.19449474839</v>
      </c>
      <c r="AA1883" s="152">
        <v>0.25399966890999998</v>
      </c>
      <c r="AB1883" s="175">
        <v>-0.58003410777999997</v>
      </c>
      <c r="AC1883" s="174">
        <v>-0.16379524078999999</v>
      </c>
      <c r="AD1883" s="152">
        <v>-0.24530345773000001</v>
      </c>
      <c r="AE1883" s="152">
        <v>-0.43928299197999998</v>
      </c>
      <c r="AF1883" s="178">
        <v>10.599041</v>
      </c>
      <c r="AG1883" s="177">
        <v>15380.309730000001</v>
      </c>
      <c r="AH1883" s="177">
        <v>-4307.90607</v>
      </c>
      <c r="AI1883" s="127">
        <v>0</v>
      </c>
      <c r="AJ1883" s="127">
        <v>0</v>
      </c>
      <c r="AK1883" s="127">
        <v>0</v>
      </c>
    </row>
    <row r="1884" spans="1:37" ht="14.65" customHeight="1" x14ac:dyDescent="0.25">
      <c r="A1884" s="39"/>
      <c r="B1884" s="128">
        <v>51253495000100</v>
      </c>
      <c r="C1884" s="124" t="s">
        <v>9750</v>
      </c>
      <c r="D1884" s="121"/>
      <c r="E1884" s="125" t="s">
        <v>524</v>
      </c>
      <c r="F1884" s="125" t="s">
        <v>160</v>
      </c>
      <c r="G1884" s="125" t="s">
        <v>3328</v>
      </c>
      <c r="H1884" s="126">
        <v>1</v>
      </c>
      <c r="I1884" s="126">
        <v>1</v>
      </c>
      <c r="J1884" s="126">
        <v>1</v>
      </c>
      <c r="K1884" s="125" t="s">
        <v>211</v>
      </c>
      <c r="L1884" s="125" t="s">
        <v>211</v>
      </c>
      <c r="M1884" s="152">
        <v>3.4999999999999996E-3</v>
      </c>
      <c r="N1884" s="127" t="s">
        <v>44</v>
      </c>
      <c r="O1884" s="154">
        <v>45139</v>
      </c>
      <c r="P1884" s="152">
        <v>1.1044976218E-2</v>
      </c>
      <c r="Q1884" s="152">
        <v>4.3163735365000004E-2</v>
      </c>
      <c r="R1884" s="152">
        <v>0.12921323454</v>
      </c>
      <c r="S1884" s="152" t="s">
        <v>44</v>
      </c>
      <c r="T1884" s="152" t="s">
        <v>44</v>
      </c>
      <c r="U1884" s="152">
        <v>1.0460464334999999</v>
      </c>
      <c r="V1884" s="152">
        <v>1.0580933732</v>
      </c>
      <c r="W1884" s="152">
        <v>1.1272775032</v>
      </c>
      <c r="X1884" s="152" t="s">
        <v>44</v>
      </c>
      <c r="Y1884" s="152" t="s">
        <v>44</v>
      </c>
      <c r="Z1884" s="152">
        <v>1.8037630599000002E-3</v>
      </c>
      <c r="AA1884" s="152">
        <v>1.7080513228E-3</v>
      </c>
      <c r="AB1884" s="175">
        <v>7.4918561815000002</v>
      </c>
      <c r="AC1884" s="174">
        <v>8.2799052577999994</v>
      </c>
      <c r="AD1884" s="152">
        <v>0</v>
      </c>
      <c r="AE1884" s="152">
        <v>0</v>
      </c>
      <c r="AF1884" s="178">
        <v>1.2399209499999999</v>
      </c>
      <c r="AG1884" s="177">
        <v>5093552.5040999996</v>
      </c>
      <c r="AH1884" s="177">
        <v>4606271.7717000004</v>
      </c>
      <c r="AI1884" s="127">
        <v>0</v>
      </c>
      <c r="AJ1884" s="127">
        <v>0.71212695723999997</v>
      </c>
      <c r="AK1884" s="127">
        <v>0</v>
      </c>
    </row>
    <row r="1885" spans="1:37" ht="14.65" customHeight="1" x14ac:dyDescent="0.25">
      <c r="A1885" s="39"/>
      <c r="B1885" s="128">
        <v>9296022000115</v>
      </c>
      <c r="C1885" s="124" t="s">
        <v>9751</v>
      </c>
      <c r="D1885" s="121" t="s">
        <v>3266</v>
      </c>
      <c r="E1885" s="125" t="s">
        <v>524</v>
      </c>
      <c r="F1885" s="125" t="s">
        <v>112</v>
      </c>
      <c r="G1885" s="125" t="s">
        <v>263</v>
      </c>
      <c r="H1885" s="126">
        <v>500</v>
      </c>
      <c r="I1885" s="126">
        <v>100</v>
      </c>
      <c r="J1885" s="126">
        <v>0</v>
      </c>
      <c r="K1885" s="125" t="s">
        <v>212</v>
      </c>
      <c r="L1885" s="125" t="s">
        <v>219</v>
      </c>
      <c r="M1885" s="152">
        <v>2.5000000000000001E-2</v>
      </c>
      <c r="N1885" s="127" t="s">
        <v>8441</v>
      </c>
      <c r="O1885" s="154">
        <v>39773</v>
      </c>
      <c r="P1885" s="152">
        <v>8.7202482628000004E-3</v>
      </c>
      <c r="Q1885" s="152">
        <v>5.8904457968E-2</v>
      </c>
      <c r="R1885" s="152">
        <v>6.7886356347999999E-2</v>
      </c>
      <c r="S1885" s="152">
        <v>0.36576058578000004</v>
      </c>
      <c r="T1885" s="152">
        <v>0.19834906921999998</v>
      </c>
      <c r="U1885" s="152">
        <v>0.82587634553</v>
      </c>
      <c r="V1885" s="152">
        <v>1.4439532655</v>
      </c>
      <c r="W1885" s="152">
        <v>0.59225173459000002</v>
      </c>
      <c r="X1885" s="152">
        <v>1.4519916597</v>
      </c>
      <c r="Y1885" s="152">
        <v>0.47290728804999999</v>
      </c>
      <c r="Z1885" s="152">
        <v>0.15283776724999998</v>
      </c>
      <c r="AA1885" s="152">
        <v>0.21682845169000001</v>
      </c>
      <c r="AB1885" s="175">
        <v>-0.20187995741</v>
      </c>
      <c r="AC1885" s="174">
        <v>0.37339829018999998</v>
      </c>
      <c r="AD1885" s="152">
        <v>-9.2375245772E-2</v>
      </c>
      <c r="AE1885" s="152">
        <v>-0.58035235528999995</v>
      </c>
      <c r="AF1885" s="178">
        <v>10.800054429999999</v>
      </c>
      <c r="AG1885" s="177">
        <v>15261.699570000001</v>
      </c>
      <c r="AH1885" s="177">
        <v>-5884.3599100000001</v>
      </c>
      <c r="AI1885" s="127">
        <v>0</v>
      </c>
      <c r="AJ1885" s="127">
        <v>0</v>
      </c>
      <c r="AK1885" s="127">
        <v>0</v>
      </c>
    </row>
    <row r="1886" spans="1:37" ht="14.65" customHeight="1" x14ac:dyDescent="0.25">
      <c r="A1886" s="39"/>
      <c r="B1886" s="128">
        <v>20077065000142</v>
      </c>
      <c r="C1886" s="124" t="s">
        <v>9752</v>
      </c>
      <c r="D1886" s="121"/>
      <c r="E1886" s="125" t="s">
        <v>524</v>
      </c>
      <c r="F1886" s="125" t="s">
        <v>363</v>
      </c>
      <c r="G1886" s="125" t="s">
        <v>363</v>
      </c>
      <c r="H1886" s="126">
        <v>500</v>
      </c>
      <c r="I1886" s="126">
        <v>100</v>
      </c>
      <c r="J1886" s="126">
        <v>0</v>
      </c>
      <c r="K1886" s="125" t="s">
        <v>212</v>
      </c>
      <c r="L1886" s="125" t="s">
        <v>219</v>
      </c>
      <c r="M1886" s="152">
        <v>1.7000000000000001E-3</v>
      </c>
      <c r="N1886" s="127" t="s">
        <v>44</v>
      </c>
      <c r="O1886" s="154">
        <v>41774</v>
      </c>
      <c r="P1886" s="152">
        <v>-2.8529124802E-3</v>
      </c>
      <c r="Q1886" s="152">
        <v>-6.2796477190999997E-2</v>
      </c>
      <c r="R1886" s="152">
        <v>0.15639343213000001</v>
      </c>
      <c r="S1886" s="152">
        <v>0.27974494368999997</v>
      </c>
      <c r="T1886" s="152">
        <v>0.33384981229999999</v>
      </c>
      <c r="U1886" s="152">
        <v>-0.27019333192</v>
      </c>
      <c r="V1886" s="152">
        <v>-1.5393602018000001</v>
      </c>
      <c r="W1886" s="152">
        <v>1.3644020159999999</v>
      </c>
      <c r="X1886" s="152">
        <v>1.1105278722</v>
      </c>
      <c r="Y1886" s="152">
        <v>0.79597050783000001</v>
      </c>
      <c r="Z1886" s="152">
        <v>0.12356042590999999</v>
      </c>
      <c r="AA1886" s="152">
        <v>0.14923068675000001</v>
      </c>
      <c r="AB1886" s="175">
        <v>0.36816710465000002</v>
      </c>
      <c r="AC1886" s="174">
        <v>0.18412654691999999</v>
      </c>
      <c r="AD1886" s="152">
        <v>-7.5830940296999993E-2</v>
      </c>
      <c r="AE1886" s="152">
        <v>-0.24323228824000001</v>
      </c>
      <c r="AF1886" s="178">
        <v>3.2083256800000002</v>
      </c>
      <c r="AG1886" s="177">
        <v>17642.21773</v>
      </c>
      <c r="AH1886" s="177">
        <v>2790.5936900000002</v>
      </c>
      <c r="AI1886" s="127">
        <v>0</v>
      </c>
      <c r="AJ1886" s="127">
        <v>0</v>
      </c>
      <c r="AK1886" s="127">
        <v>0</v>
      </c>
    </row>
    <row r="1887" spans="1:37" ht="14.65" customHeight="1" x14ac:dyDescent="0.25">
      <c r="A1887" s="39"/>
      <c r="B1887" s="128">
        <v>8610270000126</v>
      </c>
      <c r="C1887" s="124" t="s">
        <v>9753</v>
      </c>
      <c r="D1887" s="121" t="s">
        <v>3266</v>
      </c>
      <c r="E1887" s="125" t="s">
        <v>524</v>
      </c>
      <c r="F1887" s="125" t="s">
        <v>160</v>
      </c>
      <c r="G1887" s="125" t="s">
        <v>4760</v>
      </c>
      <c r="H1887" s="126">
        <v>100</v>
      </c>
      <c r="I1887" s="126">
        <v>100</v>
      </c>
      <c r="J1887" s="126">
        <v>0</v>
      </c>
      <c r="K1887" s="125" t="s">
        <v>211</v>
      </c>
      <c r="L1887" s="125" t="s">
        <v>211</v>
      </c>
      <c r="M1887" s="152">
        <v>4.5000000000000005E-3</v>
      </c>
      <c r="N1887" s="127" t="s">
        <v>44</v>
      </c>
      <c r="O1887" s="154">
        <v>39160</v>
      </c>
      <c r="P1887" s="152">
        <v>1.0866587951E-2</v>
      </c>
      <c r="Q1887" s="152">
        <v>4.5810750295000001E-2</v>
      </c>
      <c r="R1887" s="152">
        <v>0.11205790586999999</v>
      </c>
      <c r="S1887" s="152">
        <v>0.25841229768000001</v>
      </c>
      <c r="T1887" s="152">
        <v>0.42673751147</v>
      </c>
      <c r="U1887" s="152">
        <v>1.0291516565000001</v>
      </c>
      <c r="V1887" s="152">
        <v>1.1229809213999999</v>
      </c>
      <c r="W1887" s="152">
        <v>0.97761159531000008</v>
      </c>
      <c r="X1887" s="152">
        <v>1.0258418090000001</v>
      </c>
      <c r="Y1887" s="152">
        <v>1.0174349698</v>
      </c>
      <c r="Z1887" s="152">
        <v>5.7875434411000003E-3</v>
      </c>
      <c r="AA1887" s="152">
        <v>9.3017845113999992E-3</v>
      </c>
      <c r="AB1887" s="175">
        <v>-0.40352300943000002</v>
      </c>
      <c r="AC1887" s="174">
        <v>0.49617587405000002</v>
      </c>
      <c r="AD1887" s="152">
        <v>-1.3381472214000001E-3</v>
      </c>
      <c r="AE1887" s="152">
        <v>-1.0536978354999999E-2</v>
      </c>
      <c r="AF1887" s="178">
        <v>5.8700021600000003</v>
      </c>
      <c r="AG1887" s="177">
        <v>2424121.4312999998</v>
      </c>
      <c r="AH1887" s="177">
        <v>-840709.30380999995</v>
      </c>
      <c r="AI1887" s="127">
        <v>0</v>
      </c>
      <c r="AJ1887" s="127">
        <v>0.43348377030000002</v>
      </c>
      <c r="AK1887" s="127">
        <v>0</v>
      </c>
    </row>
    <row r="1888" spans="1:37" ht="14.65" customHeight="1" x14ac:dyDescent="0.25">
      <c r="A1888" s="39"/>
      <c r="B1888" s="128">
        <v>7906349000136</v>
      </c>
      <c r="C1888" s="124" t="s">
        <v>9754</v>
      </c>
      <c r="D1888" s="121"/>
      <c r="E1888" s="125" t="s">
        <v>524</v>
      </c>
      <c r="F1888" s="125" t="s">
        <v>160</v>
      </c>
      <c r="G1888" s="125" t="s">
        <v>3328</v>
      </c>
      <c r="H1888" s="126">
        <v>500</v>
      </c>
      <c r="I1888" s="126">
        <v>100</v>
      </c>
      <c r="J1888" s="126">
        <v>0</v>
      </c>
      <c r="K1888" s="125" t="s">
        <v>211</v>
      </c>
      <c r="L1888" s="125" t="s">
        <v>211</v>
      </c>
      <c r="M1888" s="152">
        <v>7.4999999999999997E-3</v>
      </c>
      <c r="N1888" s="127" t="s">
        <v>44</v>
      </c>
      <c r="O1888" s="154">
        <v>39160</v>
      </c>
      <c r="P1888" s="152">
        <v>1.0154783078000001E-2</v>
      </c>
      <c r="Q1888" s="152">
        <v>4.0307518761999998E-2</v>
      </c>
      <c r="R1888" s="152">
        <v>0.11538130534</v>
      </c>
      <c r="S1888" s="152">
        <v>0.25127418886000003</v>
      </c>
      <c r="T1888" s="152">
        <v>0.41580259523999996</v>
      </c>
      <c r="U1888" s="152">
        <v>0.96173811634000006</v>
      </c>
      <c r="V1888" s="152">
        <v>0.98807756408000003</v>
      </c>
      <c r="W1888" s="152">
        <v>1.0066054787000001</v>
      </c>
      <c r="X1888" s="152">
        <v>0.99750503662000001</v>
      </c>
      <c r="Y1888" s="152">
        <v>0.99136375310000002</v>
      </c>
      <c r="Z1888" s="152">
        <v>2.973687541E-3</v>
      </c>
      <c r="AA1888" s="152">
        <v>2.2806729498999999E-3</v>
      </c>
      <c r="AB1888" s="175">
        <v>0.23614379555000001</v>
      </c>
      <c r="AC1888" s="174">
        <v>-7.3192938265</v>
      </c>
      <c r="AD1888" s="152">
        <v>0</v>
      </c>
      <c r="AE1888" s="152">
        <v>-2.6152420180000002E-3</v>
      </c>
      <c r="AF1888" s="178">
        <v>4.6290528499999999</v>
      </c>
      <c r="AG1888" s="177">
        <v>190128.63454999999</v>
      </c>
      <c r="AH1888" s="177">
        <v>7593.36751</v>
      </c>
      <c r="AI1888" s="127">
        <v>0</v>
      </c>
      <c r="AJ1888" s="127">
        <v>0.41030549299000002</v>
      </c>
      <c r="AK1888" s="127">
        <v>0</v>
      </c>
    </row>
    <row r="1889" spans="1:37" ht="14.65" customHeight="1" x14ac:dyDescent="0.25">
      <c r="A1889" s="39"/>
      <c r="B1889" s="128">
        <v>3515596000150</v>
      </c>
      <c r="C1889" s="124" t="s">
        <v>9755</v>
      </c>
      <c r="D1889" s="121" t="s">
        <v>3310</v>
      </c>
      <c r="E1889" s="125" t="s">
        <v>2778</v>
      </c>
      <c r="F1889" s="125" t="s">
        <v>160</v>
      </c>
      <c r="G1889" s="125" t="s">
        <v>3328</v>
      </c>
      <c r="H1889" s="126">
        <v>50000</v>
      </c>
      <c r="I1889" s="126">
        <v>0</v>
      </c>
      <c r="J1889" s="126">
        <v>50</v>
      </c>
      <c r="K1889" s="125" t="s">
        <v>211</v>
      </c>
      <c r="L1889" s="125" t="s">
        <v>211</v>
      </c>
      <c r="M1889" s="152">
        <v>9.4999999999999998E-3</v>
      </c>
      <c r="N1889" s="127" t="s">
        <v>44</v>
      </c>
      <c r="O1889" s="154">
        <v>37945</v>
      </c>
      <c r="P1889" s="152">
        <v>9.8256253950000007E-3</v>
      </c>
      <c r="Q1889" s="152">
        <v>3.8171244803E-2</v>
      </c>
      <c r="R1889" s="152">
        <v>0.1065232104</v>
      </c>
      <c r="S1889" s="152">
        <v>0.23974146955999998</v>
      </c>
      <c r="T1889" s="152">
        <v>0.39799172632000002</v>
      </c>
      <c r="U1889" s="152">
        <v>0.93056428546999992</v>
      </c>
      <c r="V1889" s="152">
        <v>0.93571005463000001</v>
      </c>
      <c r="W1889" s="152">
        <v>0.92932600205000004</v>
      </c>
      <c r="X1889" s="152">
        <v>0.95172259617999999</v>
      </c>
      <c r="Y1889" s="152">
        <v>0.94889877076999996</v>
      </c>
      <c r="Z1889" s="152">
        <v>7.7443863956999995E-4</v>
      </c>
      <c r="AA1889" s="152">
        <v>2.4108291212999997E-3</v>
      </c>
      <c r="AB1889" s="175">
        <v>-20.703682828000002</v>
      </c>
      <c r="AC1889" s="174">
        <v>-10.182891325</v>
      </c>
      <c r="AD1889" s="152">
        <v>0</v>
      </c>
      <c r="AE1889" s="152">
        <v>-1.6514360396E-3</v>
      </c>
      <c r="AF1889" s="178">
        <v>14.448169</v>
      </c>
      <c r="AG1889" s="177">
        <v>3674229.5339000002</v>
      </c>
      <c r="AH1889" s="177">
        <v>-723168.18501999998</v>
      </c>
      <c r="AI1889" s="127">
        <v>0</v>
      </c>
      <c r="AJ1889" s="127">
        <v>0.31935093849000001</v>
      </c>
      <c r="AK1889" s="127">
        <v>0</v>
      </c>
    </row>
    <row r="1890" spans="1:37" ht="14.65" customHeight="1" x14ac:dyDescent="0.25">
      <c r="A1890" s="39"/>
      <c r="B1890" s="128">
        <v>8151311000163</v>
      </c>
      <c r="C1890" s="124" t="s">
        <v>9756</v>
      </c>
      <c r="D1890" s="121"/>
      <c r="E1890" s="125" t="s">
        <v>2778</v>
      </c>
      <c r="F1890" s="125" t="s">
        <v>160</v>
      </c>
      <c r="G1890" s="125" t="s">
        <v>3324</v>
      </c>
      <c r="H1890" s="126">
        <v>100</v>
      </c>
      <c r="I1890" s="126">
        <v>100</v>
      </c>
      <c r="J1890" s="126">
        <v>100</v>
      </c>
      <c r="K1890" s="125" t="s">
        <v>211</v>
      </c>
      <c r="L1890" s="125" t="s">
        <v>211</v>
      </c>
      <c r="M1890" s="152">
        <v>1.7000000000000001E-3</v>
      </c>
      <c r="N1890" s="127" t="s">
        <v>44</v>
      </c>
      <c r="O1890" s="154">
        <v>39147</v>
      </c>
      <c r="P1890" s="152">
        <v>1.0295798763999999E-2</v>
      </c>
      <c r="Q1890" s="152">
        <v>4.0535257233999998E-2</v>
      </c>
      <c r="R1890" s="152">
        <v>0.11340344359</v>
      </c>
      <c r="S1890" s="152">
        <v>0.24989423426999999</v>
      </c>
      <c r="T1890" s="152">
        <v>0.41572908333999997</v>
      </c>
      <c r="U1890" s="152">
        <v>0.97509341490000001</v>
      </c>
      <c r="V1890" s="152">
        <v>0.99366022660999997</v>
      </c>
      <c r="W1890" s="152">
        <v>0.9893502875900001</v>
      </c>
      <c r="X1890" s="152">
        <v>0.99202691068999993</v>
      </c>
      <c r="Y1890" s="152">
        <v>0.99118848475999999</v>
      </c>
      <c r="Z1890" s="152">
        <v>7.851380750299999E-4</v>
      </c>
      <c r="AA1890" s="152">
        <v>2.1574052953999999E-3</v>
      </c>
      <c r="AB1890" s="175">
        <v>-2.9408424944</v>
      </c>
      <c r="AC1890" s="174">
        <v>-2.4490524694000002</v>
      </c>
      <c r="AD1890" s="152">
        <v>0</v>
      </c>
      <c r="AE1890" s="152">
        <v>-2.3173164518E-3</v>
      </c>
      <c r="AF1890" s="178">
        <v>5.3415429999999997</v>
      </c>
      <c r="AG1890" s="177">
        <v>131229.48457999999</v>
      </c>
      <c r="AH1890" s="177">
        <v>-62036.218070000003</v>
      </c>
      <c r="AI1890" s="127">
        <v>0</v>
      </c>
      <c r="AJ1890" s="127">
        <v>0</v>
      </c>
      <c r="AK1890" s="127">
        <v>0</v>
      </c>
    </row>
    <row r="1891" spans="1:37" ht="14.65" customHeight="1" x14ac:dyDescent="0.25">
      <c r="A1891" s="39"/>
      <c r="B1891" s="128">
        <v>68971183000126</v>
      </c>
      <c r="C1891" s="124" t="s">
        <v>9757</v>
      </c>
      <c r="D1891" s="121"/>
      <c r="E1891" s="125" t="s">
        <v>2778</v>
      </c>
      <c r="F1891" s="125" t="s">
        <v>160</v>
      </c>
      <c r="G1891" s="125" t="s">
        <v>3328</v>
      </c>
      <c r="H1891" s="126">
        <v>300000</v>
      </c>
      <c r="I1891" s="126">
        <v>1</v>
      </c>
      <c r="J1891" s="126">
        <v>1</v>
      </c>
      <c r="K1891" s="125" t="s">
        <v>211</v>
      </c>
      <c r="L1891" s="125" t="s">
        <v>211</v>
      </c>
      <c r="M1891" s="152">
        <v>4.6999999999999993E-3</v>
      </c>
      <c r="N1891" s="127" t="s">
        <v>44</v>
      </c>
      <c r="O1891" s="154">
        <v>33877</v>
      </c>
      <c r="P1891" s="152">
        <v>1.0456507947E-2</v>
      </c>
      <c r="Q1891" s="152">
        <v>4.0552372049000002E-2</v>
      </c>
      <c r="R1891" s="152">
        <v>0.11474553821000001</v>
      </c>
      <c r="S1891" s="152">
        <v>0.25875871989999999</v>
      </c>
      <c r="T1891" s="152">
        <v>0.41221517067999996</v>
      </c>
      <c r="U1891" s="152">
        <v>0.99031384317999993</v>
      </c>
      <c r="V1891" s="152">
        <v>0.99407977028999994</v>
      </c>
      <c r="W1891" s="152">
        <v>1.0010589417</v>
      </c>
      <c r="X1891" s="152">
        <v>1.0272170315</v>
      </c>
      <c r="Y1891" s="152">
        <v>0.98281055329</v>
      </c>
      <c r="Z1891" s="152">
        <v>1.5512930209000001E-3</v>
      </c>
      <c r="AA1891" s="152">
        <v>4.2915727646999999E-3</v>
      </c>
      <c r="AB1891" s="175">
        <v>7.6598663853999993E-2</v>
      </c>
      <c r="AC1891" s="174">
        <v>-1.8034504236</v>
      </c>
      <c r="AD1891" s="152">
        <v>0</v>
      </c>
      <c r="AE1891" s="152">
        <v>-7.7039800391000002E-3</v>
      </c>
      <c r="AF1891" s="178">
        <v>1.7185429999999999</v>
      </c>
      <c r="AG1891" s="177">
        <v>407763.35720000003</v>
      </c>
      <c r="AH1891" s="177">
        <v>-5422.7285201000004</v>
      </c>
      <c r="AI1891" s="127">
        <v>0.14223637077999998</v>
      </c>
      <c r="AJ1891" s="127">
        <v>0.17670442448999998</v>
      </c>
      <c r="AK1891" s="127">
        <v>0</v>
      </c>
    </row>
    <row r="1892" spans="1:37" ht="14.65" customHeight="1" x14ac:dyDescent="0.25">
      <c r="A1892" s="39"/>
      <c r="B1892" s="128">
        <v>3336931000153</v>
      </c>
      <c r="C1892" s="124" t="s">
        <v>9758</v>
      </c>
      <c r="D1892" s="121"/>
      <c r="E1892" s="125" t="s">
        <v>2778</v>
      </c>
      <c r="F1892" s="125" t="s">
        <v>160</v>
      </c>
      <c r="G1892" s="125" t="s">
        <v>3328</v>
      </c>
      <c r="H1892" s="126">
        <v>5000</v>
      </c>
      <c r="I1892" s="126">
        <v>5000</v>
      </c>
      <c r="J1892" s="126">
        <v>1</v>
      </c>
      <c r="K1892" s="125" t="s">
        <v>211</v>
      </c>
      <c r="L1892" s="125" t="s">
        <v>211</v>
      </c>
      <c r="M1892" s="152">
        <v>9.4999999999999998E-3</v>
      </c>
      <c r="N1892" s="127" t="s">
        <v>44</v>
      </c>
      <c r="O1892" s="154">
        <v>36462</v>
      </c>
      <c r="P1892" s="152">
        <v>9.9743502378000001E-3</v>
      </c>
      <c r="Q1892" s="152">
        <v>3.8896860062000001E-2</v>
      </c>
      <c r="R1892" s="152">
        <v>0.10906426655000001</v>
      </c>
      <c r="S1892" s="152">
        <v>0.24582700371000002</v>
      </c>
      <c r="T1892" s="152">
        <v>0.39032625441000002</v>
      </c>
      <c r="U1892" s="152">
        <v>0.94464970207999999</v>
      </c>
      <c r="V1892" s="152">
        <v>0.95349740991999998</v>
      </c>
      <c r="W1892" s="152">
        <v>0.95149459363000011</v>
      </c>
      <c r="X1892" s="152">
        <v>0.97588087121</v>
      </c>
      <c r="Y1892" s="152">
        <v>0.93062261978999994</v>
      </c>
      <c r="Z1892" s="152">
        <v>1.5492134446000001E-3</v>
      </c>
      <c r="AA1892" s="152">
        <v>3.9399830028999999E-3</v>
      </c>
      <c r="AB1892" s="175">
        <v>-3.4900801543000002</v>
      </c>
      <c r="AC1892" s="174">
        <v>-2.7013619312000001</v>
      </c>
      <c r="AD1892" s="152">
        <v>0</v>
      </c>
      <c r="AE1892" s="152">
        <v>-8.2263799581999992E-3</v>
      </c>
      <c r="AF1892" s="178">
        <v>153.12968000000001</v>
      </c>
      <c r="AG1892" s="177">
        <v>36627.714039999999</v>
      </c>
      <c r="AH1892" s="177">
        <v>-9587.8440100000007</v>
      </c>
      <c r="AI1892" s="127">
        <v>0.14216383453000001</v>
      </c>
      <c r="AJ1892" s="127">
        <v>0.17661431058000002</v>
      </c>
      <c r="AK1892" s="127">
        <v>0</v>
      </c>
    </row>
    <row r="1893" spans="1:37" ht="14.65" customHeight="1" x14ac:dyDescent="0.25">
      <c r="A1893" s="39"/>
      <c r="B1893" s="128">
        <v>15834698000118</v>
      </c>
      <c r="C1893" s="124" t="s">
        <v>9759</v>
      </c>
      <c r="D1893" s="121"/>
      <c r="E1893" s="125" t="s">
        <v>9128</v>
      </c>
      <c r="F1893" s="125" t="s">
        <v>112</v>
      </c>
      <c r="G1893" s="125" t="s">
        <v>7739</v>
      </c>
      <c r="H1893" s="126">
        <v>1000</v>
      </c>
      <c r="I1893" s="126">
        <v>1000</v>
      </c>
      <c r="J1893" s="126">
        <v>1000</v>
      </c>
      <c r="K1893" s="125" t="s">
        <v>212</v>
      </c>
      <c r="L1893" s="125" t="s">
        <v>3251</v>
      </c>
      <c r="M1893" s="152">
        <v>0.01</v>
      </c>
      <c r="N1893" s="127" t="s">
        <v>44</v>
      </c>
      <c r="O1893" s="154">
        <v>41128</v>
      </c>
      <c r="P1893" s="152">
        <v>-1.9172736768E-2</v>
      </c>
      <c r="Q1893" s="152">
        <v>-6.3203579927E-2</v>
      </c>
      <c r="R1893" s="152">
        <v>0.55945244759000001</v>
      </c>
      <c r="S1893" s="152">
        <v>2.5937300907000003</v>
      </c>
      <c r="T1893" s="152">
        <v>2.3493780313000001</v>
      </c>
      <c r="U1893" s="152">
        <v>-1.8158095158000001</v>
      </c>
      <c r="V1893" s="152">
        <v>-1.5493397067000001</v>
      </c>
      <c r="W1893" s="152">
        <v>4.8807551374000004</v>
      </c>
      <c r="X1893" s="152">
        <v>10.296556287000001</v>
      </c>
      <c r="Y1893" s="152">
        <v>5.6014278150999992</v>
      </c>
      <c r="Z1893" s="152">
        <v>0.3785252858</v>
      </c>
      <c r="AA1893" s="152">
        <v>0.31157653889999998</v>
      </c>
      <c r="AB1893" s="175">
        <v>1.3187188699000001</v>
      </c>
      <c r="AC1893" s="174">
        <v>0.55218515122</v>
      </c>
      <c r="AD1893" s="152">
        <v>-0.22557614704999998</v>
      </c>
      <c r="AE1893" s="152">
        <v>-0.56619316652999996</v>
      </c>
      <c r="AF1893" s="178">
        <v>126.683328</v>
      </c>
      <c r="AG1893" s="177">
        <v>39197.590989999997</v>
      </c>
      <c r="AH1893" s="177">
        <v>-114.52002</v>
      </c>
      <c r="AI1893" s="127">
        <v>0</v>
      </c>
      <c r="AJ1893" s="127">
        <v>0</v>
      </c>
      <c r="AK1893" s="127">
        <v>0</v>
      </c>
    </row>
    <row r="1894" spans="1:37" ht="14.65" customHeight="1" x14ac:dyDescent="0.25">
      <c r="A1894" s="39"/>
      <c r="B1894" s="128">
        <v>14632925000160</v>
      </c>
      <c r="C1894" s="124" t="s">
        <v>9760</v>
      </c>
      <c r="D1894" s="121"/>
      <c r="E1894" s="125" t="s">
        <v>9128</v>
      </c>
      <c r="F1894" s="125" t="s">
        <v>112</v>
      </c>
      <c r="G1894" s="125" t="s">
        <v>7759</v>
      </c>
      <c r="H1894" s="126">
        <v>1000</v>
      </c>
      <c r="I1894" s="126">
        <v>1000</v>
      </c>
      <c r="J1894" s="126">
        <v>0.01</v>
      </c>
      <c r="K1894" s="125" t="s">
        <v>212</v>
      </c>
      <c r="L1894" s="125" t="s">
        <v>3251</v>
      </c>
      <c r="M1894" s="152">
        <v>0.02</v>
      </c>
      <c r="N1894" s="127" t="s">
        <v>44</v>
      </c>
      <c r="O1894" s="154">
        <v>40871</v>
      </c>
      <c r="P1894" s="152">
        <v>-1.0344223454999999E-2</v>
      </c>
      <c r="Q1894" s="152">
        <v>-7.0865788579E-2</v>
      </c>
      <c r="R1894" s="152">
        <v>0.53842657723999998</v>
      </c>
      <c r="S1894" s="152">
        <v>2.3566821426</v>
      </c>
      <c r="T1894" s="152">
        <v>2.3036796963000001</v>
      </c>
      <c r="U1894" s="152">
        <v>-0.97967961540999993</v>
      </c>
      <c r="V1894" s="152">
        <v>-1.7371671069000001</v>
      </c>
      <c r="W1894" s="152">
        <v>4.6973219873999996</v>
      </c>
      <c r="X1894" s="152">
        <v>9.3555263979000003</v>
      </c>
      <c r="Y1894" s="152">
        <v>5.4924730527999994</v>
      </c>
      <c r="Z1894" s="152">
        <v>0.39531766392000001</v>
      </c>
      <c r="AA1894" s="152">
        <v>0.27941641921999999</v>
      </c>
      <c r="AB1894" s="175">
        <v>1.2382554055999999</v>
      </c>
      <c r="AC1894" s="174">
        <v>0.38383022460999999</v>
      </c>
      <c r="AD1894" s="152">
        <v>-0.24918124735</v>
      </c>
      <c r="AE1894" s="152">
        <v>-0.54119179701999998</v>
      </c>
      <c r="AF1894" s="178">
        <v>77.135266000000001</v>
      </c>
      <c r="AG1894" s="177">
        <v>39462.061110000002</v>
      </c>
      <c r="AH1894" s="177">
        <v>-2661.7943300000002</v>
      </c>
      <c r="AI1894" s="127">
        <v>0</v>
      </c>
      <c r="AJ1894" s="127">
        <v>0</v>
      </c>
      <c r="AK1894" s="127">
        <v>0</v>
      </c>
    </row>
    <row r="1895" spans="1:37" ht="14.65" customHeight="1" x14ac:dyDescent="0.25">
      <c r="A1895" s="39"/>
      <c r="B1895" s="128">
        <v>35506067000187</v>
      </c>
      <c r="C1895" s="124" t="s">
        <v>9761</v>
      </c>
      <c r="D1895" s="121"/>
      <c r="E1895" s="125" t="s">
        <v>9762</v>
      </c>
      <c r="F1895" s="125" t="s">
        <v>112</v>
      </c>
      <c r="G1895" s="125" t="s">
        <v>113</v>
      </c>
      <c r="H1895" s="126">
        <v>20000</v>
      </c>
      <c r="I1895" s="126">
        <v>10000</v>
      </c>
      <c r="J1895" s="126">
        <v>20000</v>
      </c>
      <c r="K1895" s="125" t="s">
        <v>216</v>
      </c>
      <c r="L1895" s="125" t="s">
        <v>264</v>
      </c>
      <c r="M1895" s="152">
        <v>7.4999999999999997E-3</v>
      </c>
      <c r="N1895" s="127" t="s">
        <v>44</v>
      </c>
      <c r="O1895" s="154">
        <v>43909</v>
      </c>
      <c r="P1895" s="152">
        <v>0.12210025342</v>
      </c>
      <c r="Q1895" s="152">
        <v>0.27640060574999997</v>
      </c>
      <c r="R1895" s="152">
        <v>1.3323125259999999E-2</v>
      </c>
      <c r="S1895" s="152">
        <v>0.19876840537999999</v>
      </c>
      <c r="T1895" s="152">
        <v>-6.0561936888999995E-2</v>
      </c>
      <c r="U1895" s="152">
        <v>11.563857823000001</v>
      </c>
      <c r="V1895" s="152">
        <v>6.7755407830000003</v>
      </c>
      <c r="W1895" s="152">
        <v>0.11623313533999999</v>
      </c>
      <c r="X1895" s="152">
        <v>0.78906825405000003</v>
      </c>
      <c r="Y1895" s="152">
        <v>-0.14439281941999998</v>
      </c>
      <c r="Z1895" s="152">
        <v>0.28725016373000001</v>
      </c>
      <c r="AA1895" s="152">
        <v>0.28772075084999998</v>
      </c>
      <c r="AB1895" s="175">
        <v>-0.18508663041000001</v>
      </c>
      <c r="AC1895" s="174">
        <v>0.10558777616999999</v>
      </c>
      <c r="AD1895" s="152">
        <v>-0.28647888470999999</v>
      </c>
      <c r="AE1895" s="152">
        <v>-0.46797969516000004</v>
      </c>
      <c r="AF1895" s="178">
        <v>3.0870660000000001</v>
      </c>
      <c r="AG1895" s="177">
        <v>35780.9755</v>
      </c>
      <c r="AH1895" s="177">
        <v>-224.31044</v>
      </c>
      <c r="AI1895" s="127">
        <v>0</v>
      </c>
      <c r="AJ1895" s="127">
        <v>0</v>
      </c>
      <c r="AK1895" s="127">
        <v>0</v>
      </c>
    </row>
    <row r="1896" spans="1:37" ht="14.65" customHeight="1" x14ac:dyDescent="0.25">
      <c r="A1896" s="39"/>
      <c r="B1896" s="128">
        <v>598452000117</v>
      </c>
      <c r="C1896" s="124" t="s">
        <v>9763</v>
      </c>
      <c r="D1896" s="121"/>
      <c r="E1896" s="125" t="s">
        <v>9128</v>
      </c>
      <c r="F1896" s="125" t="s">
        <v>160</v>
      </c>
      <c r="G1896" s="125" t="s">
        <v>3328</v>
      </c>
      <c r="H1896" s="126">
        <v>100</v>
      </c>
      <c r="I1896" s="126">
        <v>100</v>
      </c>
      <c r="J1896" s="126">
        <v>0.01</v>
      </c>
      <c r="K1896" s="125" t="s">
        <v>212</v>
      </c>
      <c r="L1896" s="125" t="s">
        <v>212</v>
      </c>
      <c r="M1896" s="152">
        <v>3.0000000000000001E-3</v>
      </c>
      <c r="N1896" s="127" t="s">
        <v>44</v>
      </c>
      <c r="O1896" s="154">
        <v>34851</v>
      </c>
      <c r="P1896" s="152">
        <v>1.0355420313999998E-2</v>
      </c>
      <c r="Q1896" s="152">
        <v>3.9457932437E-2</v>
      </c>
      <c r="R1896" s="152">
        <v>0.13051547753000001</v>
      </c>
      <c r="S1896" s="152">
        <v>0.26843313518</v>
      </c>
      <c r="T1896" s="152">
        <v>0.46552533595000001</v>
      </c>
      <c r="U1896" s="152">
        <v>0.98074004637000001</v>
      </c>
      <c r="V1896" s="152">
        <v>0.96725124648999994</v>
      </c>
      <c r="W1896" s="152">
        <v>1.1386384852</v>
      </c>
      <c r="X1896" s="152">
        <v>1.0656224004999999</v>
      </c>
      <c r="Y1896" s="152">
        <v>1.1099135731000001</v>
      </c>
      <c r="Z1896" s="152">
        <v>1.7381290568000002E-2</v>
      </c>
      <c r="AA1896" s="152">
        <v>1.1318004035999999E-2</v>
      </c>
      <c r="AB1896" s="175">
        <v>0.82430924754000001</v>
      </c>
      <c r="AC1896" s="174">
        <v>0.16445027916999999</v>
      </c>
      <c r="AD1896" s="152">
        <v>0</v>
      </c>
      <c r="AE1896" s="152">
        <v>-3.0437659143000003E-2</v>
      </c>
      <c r="AF1896" s="178">
        <v>608.00008049999997</v>
      </c>
      <c r="AG1896" s="177">
        <v>16696.370719999999</v>
      </c>
      <c r="AH1896" s="177">
        <v>-6918.9875400000001</v>
      </c>
      <c r="AI1896" s="127">
        <v>0</v>
      </c>
      <c r="AJ1896" s="127">
        <v>0.27015509930999998</v>
      </c>
      <c r="AK1896" s="127">
        <v>0</v>
      </c>
    </row>
    <row r="1897" spans="1:37" ht="14.65" customHeight="1" x14ac:dyDescent="0.25">
      <c r="A1897" s="39"/>
      <c r="B1897" s="128">
        <v>52301436000114</v>
      </c>
      <c r="C1897" s="124" t="s">
        <v>9764</v>
      </c>
      <c r="D1897" s="121"/>
      <c r="E1897" s="125" t="s">
        <v>9765</v>
      </c>
      <c r="F1897" s="125" t="s">
        <v>160</v>
      </c>
      <c r="G1897" s="125" t="s">
        <v>3305</v>
      </c>
      <c r="H1897" s="126">
        <v>1000</v>
      </c>
      <c r="I1897" s="126">
        <v>1000</v>
      </c>
      <c r="J1897" s="126">
        <v>1000</v>
      </c>
      <c r="K1897" s="125" t="s">
        <v>265</v>
      </c>
      <c r="L1897" s="125" t="s">
        <v>7604</v>
      </c>
      <c r="M1897" s="152">
        <v>6.0000000000000001E-3</v>
      </c>
      <c r="N1897" s="127" t="s">
        <v>44</v>
      </c>
      <c r="O1897" s="154">
        <v>45231</v>
      </c>
      <c r="P1897" s="152">
        <v>1.1036176058000001E-2</v>
      </c>
      <c r="Q1897" s="152">
        <v>4.5093348760999998E-2</v>
      </c>
      <c r="R1897" s="152">
        <v>0.12150475338</v>
      </c>
      <c r="S1897" s="152" t="s">
        <v>44</v>
      </c>
      <c r="T1897" s="152" t="s">
        <v>44</v>
      </c>
      <c r="U1897" s="152">
        <v>1.0452129888999999</v>
      </c>
      <c r="V1897" s="152">
        <v>1.1053949131</v>
      </c>
      <c r="W1897" s="152">
        <v>1.0600274460999999</v>
      </c>
      <c r="X1897" s="152" t="s">
        <v>44</v>
      </c>
      <c r="Y1897" s="152" t="s">
        <v>44</v>
      </c>
      <c r="Z1897" s="152">
        <v>2.3679472358000002E-3</v>
      </c>
      <c r="AA1897" s="152">
        <v>2.3294286989999999E-3</v>
      </c>
      <c r="AB1897" s="175">
        <v>2.7368816527000002</v>
      </c>
      <c r="AC1897" s="174">
        <v>3.4560128148000002</v>
      </c>
      <c r="AD1897" s="152">
        <v>-8.2634201574999992E-4</v>
      </c>
      <c r="AE1897" s="152">
        <v>-8.2634201574999992E-4</v>
      </c>
      <c r="AF1897" s="178">
        <v>1.1879852</v>
      </c>
      <c r="AG1897" s="177">
        <v>102435.47431000001</v>
      </c>
      <c r="AH1897" s="177">
        <v>23245.867190000001</v>
      </c>
      <c r="AI1897" s="127">
        <v>0.47619711773000001</v>
      </c>
      <c r="AJ1897" s="127">
        <v>0.16162286641000001</v>
      </c>
      <c r="AK1897" s="127">
        <v>0</v>
      </c>
    </row>
    <row r="1898" spans="1:37" ht="14.65" customHeight="1" x14ac:dyDescent="0.25">
      <c r="A1898" s="39"/>
      <c r="B1898" s="128">
        <v>58341982000165</v>
      </c>
      <c r="C1898" s="124" t="s">
        <v>9766</v>
      </c>
      <c r="D1898" s="121"/>
      <c r="E1898" s="125" t="s">
        <v>9765</v>
      </c>
      <c r="F1898" s="125" t="s">
        <v>160</v>
      </c>
      <c r="G1898" s="125" t="s">
        <v>3305</v>
      </c>
      <c r="H1898" s="126">
        <v>1000</v>
      </c>
      <c r="I1898" s="126">
        <v>1000</v>
      </c>
      <c r="J1898" s="126">
        <v>1000</v>
      </c>
      <c r="K1898" s="125" t="s">
        <v>210</v>
      </c>
      <c r="L1898" s="125" t="s">
        <v>3312</v>
      </c>
      <c r="M1898" s="152">
        <v>8.0000000000000002E-3</v>
      </c>
      <c r="N1898" s="127" t="s">
        <v>44</v>
      </c>
      <c r="O1898" s="154">
        <v>45693</v>
      </c>
      <c r="P1898" s="152">
        <v>1.6811100182000001E-2</v>
      </c>
      <c r="Q1898" s="152" t="s">
        <v>44</v>
      </c>
      <c r="R1898" s="152" t="s">
        <v>44</v>
      </c>
      <c r="S1898" s="152" t="s">
        <v>44</v>
      </c>
      <c r="T1898" s="152" t="s">
        <v>44</v>
      </c>
      <c r="U1898" s="152">
        <v>1.5921438890999999</v>
      </c>
      <c r="V1898" s="152" t="s">
        <v>44</v>
      </c>
      <c r="W1898" s="152" t="s">
        <v>44</v>
      </c>
      <c r="X1898" s="152" t="s">
        <v>44</v>
      </c>
      <c r="Y1898" s="152" t="s">
        <v>44</v>
      </c>
      <c r="Z1898" s="152" t="s">
        <v>44</v>
      </c>
      <c r="AA1898" s="152">
        <v>1.7771439229999998E-2</v>
      </c>
      <c r="AB1898" s="175" t="s">
        <v>44</v>
      </c>
      <c r="AC1898" s="174">
        <v>-0.65350238754000001</v>
      </c>
      <c r="AD1898" s="152">
        <v>-4.1068977803999998E-3</v>
      </c>
      <c r="AE1898" s="152">
        <v>-4.1068977803999998E-3</v>
      </c>
      <c r="AF1898" s="178">
        <v>1.0261378000000001</v>
      </c>
      <c r="AG1898" s="177">
        <v>17571.693340000002</v>
      </c>
      <c r="AH1898" s="177">
        <v>17185.456999999999</v>
      </c>
      <c r="AI1898" s="127">
        <v>0.27093739788999999</v>
      </c>
      <c r="AJ1898" s="127">
        <v>2.8994790664E-2</v>
      </c>
      <c r="AK1898" s="127">
        <v>0</v>
      </c>
    </row>
    <row r="1899" spans="1:37" ht="14.65" customHeight="1" x14ac:dyDescent="0.25">
      <c r="A1899" s="39"/>
      <c r="B1899" s="128">
        <v>49977033000185</v>
      </c>
      <c r="C1899" s="124" t="s">
        <v>9767</v>
      </c>
      <c r="D1899" s="121"/>
      <c r="E1899" s="125" t="s">
        <v>9765</v>
      </c>
      <c r="F1899" s="125" t="s">
        <v>160</v>
      </c>
      <c r="G1899" s="125" t="s">
        <v>3305</v>
      </c>
      <c r="H1899" s="126">
        <v>1000</v>
      </c>
      <c r="I1899" s="126">
        <v>1000</v>
      </c>
      <c r="J1899" s="126">
        <v>1000</v>
      </c>
      <c r="K1899" s="125" t="s">
        <v>211</v>
      </c>
      <c r="L1899" s="125" t="s">
        <v>212</v>
      </c>
      <c r="M1899" s="152">
        <v>5.0000000000000001E-3</v>
      </c>
      <c r="N1899" s="127" t="s">
        <v>44</v>
      </c>
      <c r="O1899" s="154">
        <v>45078</v>
      </c>
      <c r="P1899" s="152">
        <v>1.1094019315000002E-2</v>
      </c>
      <c r="Q1899" s="152">
        <v>4.4699641821000002E-2</v>
      </c>
      <c r="R1899" s="152">
        <v>0.12081413799</v>
      </c>
      <c r="S1899" s="152" t="s">
        <v>44</v>
      </c>
      <c r="T1899" s="152" t="s">
        <v>44</v>
      </c>
      <c r="U1899" s="152">
        <v>1.0506912020000001</v>
      </c>
      <c r="V1899" s="152">
        <v>1.0957437858000001</v>
      </c>
      <c r="W1899" s="152">
        <v>1.054002404</v>
      </c>
      <c r="X1899" s="152" t="s">
        <v>44</v>
      </c>
      <c r="Y1899" s="152" t="s">
        <v>44</v>
      </c>
      <c r="Z1899" s="152">
        <v>1.6847139950000002E-3</v>
      </c>
      <c r="AA1899" s="152">
        <v>1.8962059271000001E-3</v>
      </c>
      <c r="AB1899" s="175">
        <v>3.7386261834000001</v>
      </c>
      <c r="AC1899" s="174">
        <v>4.4937826864000003</v>
      </c>
      <c r="AD1899" s="152">
        <v>-1.9093146391000002E-4</v>
      </c>
      <c r="AE1899" s="152">
        <v>-1.9093146391000002E-4</v>
      </c>
      <c r="AF1899" s="178">
        <v>1.2556993000000001</v>
      </c>
      <c r="AG1899" s="177">
        <v>219159.51032</v>
      </c>
      <c r="AH1899" s="177">
        <v>6400.3876200000004</v>
      </c>
      <c r="AI1899" s="127">
        <v>0.43350600318999999</v>
      </c>
      <c r="AJ1899" s="127">
        <v>0.24909901919999999</v>
      </c>
      <c r="AK1899" s="127">
        <v>0</v>
      </c>
    </row>
    <row r="1900" spans="1:37" ht="14.65" customHeight="1" x14ac:dyDescent="0.25">
      <c r="A1900" s="39"/>
      <c r="B1900" s="128">
        <v>35354967000156</v>
      </c>
      <c r="C1900" s="124" t="s">
        <v>9768</v>
      </c>
      <c r="D1900" s="121"/>
      <c r="E1900" s="125" t="s">
        <v>9769</v>
      </c>
      <c r="F1900" s="125" t="s">
        <v>112</v>
      </c>
      <c r="G1900" s="125" t="s">
        <v>113</v>
      </c>
      <c r="H1900" s="126">
        <v>1000</v>
      </c>
      <c r="I1900" s="126">
        <v>500</v>
      </c>
      <c r="J1900" s="126">
        <v>1000</v>
      </c>
      <c r="K1900" s="125" t="s">
        <v>216</v>
      </c>
      <c r="L1900" s="125" t="s">
        <v>264</v>
      </c>
      <c r="M1900" s="152">
        <v>1.8500000000000003E-2</v>
      </c>
      <c r="N1900" s="127" t="s">
        <v>44</v>
      </c>
      <c r="O1900" s="154">
        <v>43909</v>
      </c>
      <c r="P1900" s="152">
        <v>0.12140911445000001</v>
      </c>
      <c r="Q1900" s="152">
        <v>0.27216192563000002</v>
      </c>
      <c r="R1900" s="152">
        <v>2.9680289845000003E-3</v>
      </c>
      <c r="S1900" s="152">
        <v>0.17474062493</v>
      </c>
      <c r="T1900" s="152">
        <v>-8.8296737627000008E-2</v>
      </c>
      <c r="U1900" s="152">
        <v>11.498401507000001</v>
      </c>
      <c r="V1900" s="152">
        <v>6.6716359817999997</v>
      </c>
      <c r="W1900" s="152">
        <v>2.5893572860999997E-2</v>
      </c>
      <c r="X1900" s="152">
        <v>0.69368308088000008</v>
      </c>
      <c r="Y1900" s="152">
        <v>-0.21051861196000002</v>
      </c>
      <c r="Z1900" s="152">
        <v>0.28744324199999999</v>
      </c>
      <c r="AA1900" s="152">
        <v>0.28800900900999998</v>
      </c>
      <c r="AB1900" s="175">
        <v>-0.21868761885999999</v>
      </c>
      <c r="AC1900" s="174">
        <v>8.6772530158000002E-2</v>
      </c>
      <c r="AD1900" s="152">
        <v>-0.28922803947999998</v>
      </c>
      <c r="AE1900" s="152">
        <v>-0.48168042032000002</v>
      </c>
      <c r="AF1900" s="178">
        <v>3.0044479000000002</v>
      </c>
      <c r="AG1900" s="177">
        <v>103280.47861000001</v>
      </c>
      <c r="AH1900" s="177">
        <v>-29912.760279999999</v>
      </c>
      <c r="AI1900" s="127">
        <v>0</v>
      </c>
      <c r="AJ1900" s="127">
        <v>0</v>
      </c>
      <c r="AK1900" s="127">
        <v>0</v>
      </c>
    </row>
    <row r="1901" spans="1:37" ht="14.65" customHeight="1" x14ac:dyDescent="0.25">
      <c r="A1901" s="39"/>
      <c r="B1901" s="128">
        <v>20658576000158</v>
      </c>
      <c r="C1901" s="124" t="s">
        <v>9770</v>
      </c>
      <c r="D1901" s="121" t="s">
        <v>3268</v>
      </c>
      <c r="E1901" s="125" t="s">
        <v>9769</v>
      </c>
      <c r="F1901" s="125" t="s">
        <v>112</v>
      </c>
      <c r="G1901" s="125" t="s">
        <v>113</v>
      </c>
      <c r="H1901" s="126">
        <v>1000</v>
      </c>
      <c r="I1901" s="126">
        <v>500</v>
      </c>
      <c r="J1901" s="126">
        <v>1000</v>
      </c>
      <c r="K1901" s="125" t="s">
        <v>216</v>
      </c>
      <c r="L1901" s="125" t="s">
        <v>264</v>
      </c>
      <c r="M1901" s="152">
        <v>1.8500000000000003E-2</v>
      </c>
      <c r="N1901" s="127" t="s">
        <v>44</v>
      </c>
      <c r="O1901" s="154">
        <v>41856</v>
      </c>
      <c r="P1901" s="152">
        <v>0.12123121282999999</v>
      </c>
      <c r="Q1901" s="152">
        <v>0.27250444313</v>
      </c>
      <c r="R1901" s="152">
        <v>3.2465824533999999E-3</v>
      </c>
      <c r="S1901" s="152">
        <v>0.17513247856</v>
      </c>
      <c r="T1901" s="152">
        <v>-8.8123882368999998E-2</v>
      </c>
      <c r="U1901" s="152">
        <v>11.481552819000001</v>
      </c>
      <c r="V1901" s="152">
        <v>6.6800322777999996</v>
      </c>
      <c r="W1901" s="152">
        <v>2.8323719123000003E-2</v>
      </c>
      <c r="X1901" s="152">
        <v>0.69523865637000004</v>
      </c>
      <c r="Y1901" s="152">
        <v>-0.21010648746000002</v>
      </c>
      <c r="Z1901" s="152">
        <v>0.28746368209000001</v>
      </c>
      <c r="AA1901" s="152">
        <v>0.28120740682000001</v>
      </c>
      <c r="AB1901" s="175">
        <v>-0.21773601250999999</v>
      </c>
      <c r="AC1901" s="174">
        <v>0.19008718962999999</v>
      </c>
      <c r="AD1901" s="152">
        <v>-0.2891535019</v>
      </c>
      <c r="AE1901" s="152">
        <v>-0.52407562025999999</v>
      </c>
      <c r="AF1901" s="178">
        <v>3.0056769999999999</v>
      </c>
      <c r="AG1901" s="177">
        <v>80711.039690000005</v>
      </c>
      <c r="AH1901" s="177">
        <v>-118492.42151</v>
      </c>
      <c r="AI1901" s="127">
        <v>0</v>
      </c>
      <c r="AJ1901" s="127">
        <v>0</v>
      </c>
      <c r="AK1901" s="127">
        <v>0</v>
      </c>
    </row>
    <row r="1902" spans="1:37" ht="14.65" customHeight="1" x14ac:dyDescent="0.25">
      <c r="A1902" s="39"/>
      <c r="B1902" s="128">
        <v>32265518000143</v>
      </c>
      <c r="C1902" s="124" t="s">
        <v>9771</v>
      </c>
      <c r="D1902" s="121"/>
      <c r="E1902" s="125" t="s">
        <v>2778</v>
      </c>
      <c r="F1902" s="125" t="s">
        <v>112</v>
      </c>
      <c r="G1902" s="125" t="s">
        <v>113</v>
      </c>
      <c r="H1902" s="126">
        <v>1000</v>
      </c>
      <c r="I1902" s="126">
        <v>1000</v>
      </c>
      <c r="J1902" s="126">
        <v>1000</v>
      </c>
      <c r="K1902" s="125" t="s">
        <v>216</v>
      </c>
      <c r="L1902" s="125" t="s">
        <v>264</v>
      </c>
      <c r="M1902" s="152">
        <v>7.0999999999999995E-3</v>
      </c>
      <c r="N1902" s="127" t="s">
        <v>44</v>
      </c>
      <c r="O1902" s="154">
        <v>43585</v>
      </c>
      <c r="P1902" s="152">
        <v>0.11896221011999999</v>
      </c>
      <c r="Q1902" s="152">
        <v>0.26735075234</v>
      </c>
      <c r="R1902" s="152">
        <v>9.548606016299999E-3</v>
      </c>
      <c r="S1902" s="152">
        <v>0.17803459616</v>
      </c>
      <c r="T1902" s="152">
        <v>-8.1132941564E-2</v>
      </c>
      <c r="U1902" s="152">
        <v>11.266660351000001</v>
      </c>
      <c r="V1902" s="152">
        <v>6.5536973805000001</v>
      </c>
      <c r="W1902" s="152">
        <v>8.3303608858999997E-2</v>
      </c>
      <c r="X1902" s="152">
        <v>0.70675944541999991</v>
      </c>
      <c r="Y1902" s="152">
        <v>-0.19343856524</v>
      </c>
      <c r="Z1902" s="152">
        <v>0.28024525698000002</v>
      </c>
      <c r="AA1902" s="152">
        <v>0.31078741834000001</v>
      </c>
      <c r="AB1902" s="175">
        <v>-0.20902962574</v>
      </c>
      <c r="AC1902" s="174">
        <v>-9.2407012157000007E-2</v>
      </c>
      <c r="AD1902" s="152">
        <v>-0.28119306312999998</v>
      </c>
      <c r="AE1902" s="152">
        <v>-0.51916678989999998</v>
      </c>
      <c r="AF1902" s="178">
        <v>10.319093000000001</v>
      </c>
      <c r="AG1902" s="177">
        <v>84931.564440000002</v>
      </c>
      <c r="AH1902" s="177">
        <v>-25601.495729999999</v>
      </c>
      <c r="AI1902" s="127">
        <v>0</v>
      </c>
      <c r="AJ1902" s="127">
        <v>0</v>
      </c>
      <c r="AK1902" s="127">
        <v>0</v>
      </c>
    </row>
    <row r="1903" spans="1:37" ht="14.65" customHeight="1" x14ac:dyDescent="0.25">
      <c r="A1903" s="39"/>
      <c r="B1903" s="128">
        <v>34793111000114</v>
      </c>
      <c r="C1903" s="124" t="s">
        <v>9772</v>
      </c>
      <c r="D1903" s="121"/>
      <c r="E1903" s="125" t="s">
        <v>9769</v>
      </c>
      <c r="F1903" s="125" t="s">
        <v>112</v>
      </c>
      <c r="G1903" s="125" t="s">
        <v>4570</v>
      </c>
      <c r="H1903" s="126">
        <v>500</v>
      </c>
      <c r="I1903" s="126">
        <v>500</v>
      </c>
      <c r="J1903" s="126">
        <v>500</v>
      </c>
      <c r="K1903" s="125" t="s">
        <v>210</v>
      </c>
      <c r="L1903" s="125" t="s">
        <v>3314</v>
      </c>
      <c r="M1903" s="152">
        <v>0.02</v>
      </c>
      <c r="N1903" s="127" t="s">
        <v>44</v>
      </c>
      <c r="O1903" s="154">
        <v>43846</v>
      </c>
      <c r="P1903" s="152">
        <v>8.7053918059999999E-2</v>
      </c>
      <c r="Q1903" s="152">
        <v>0.15619857733</v>
      </c>
      <c r="R1903" s="152">
        <v>0.18787206835</v>
      </c>
      <c r="S1903" s="152">
        <v>0.36451560145</v>
      </c>
      <c r="T1903" s="152">
        <v>0.40820259943999998</v>
      </c>
      <c r="U1903" s="152">
        <v>8.2446932180000001</v>
      </c>
      <c r="V1903" s="152">
        <v>3.8289707366000001</v>
      </c>
      <c r="W1903" s="152">
        <v>1.6390268140000002</v>
      </c>
      <c r="X1903" s="152">
        <v>1.4470493368999999</v>
      </c>
      <c r="Y1903" s="152">
        <v>0.97324371138999988</v>
      </c>
      <c r="Z1903" s="152">
        <v>0.13017459675999998</v>
      </c>
      <c r="AA1903" s="152">
        <v>0.21040928285999999</v>
      </c>
      <c r="AB1903" s="175">
        <v>0.57650593196</v>
      </c>
      <c r="AC1903" s="174">
        <v>8.3375718215000005E-2</v>
      </c>
      <c r="AD1903" s="152">
        <v>-9.9352633757E-2</v>
      </c>
      <c r="AE1903" s="152">
        <v>-0.45043228783000006</v>
      </c>
      <c r="AF1903" s="178">
        <v>566.55351800000005</v>
      </c>
      <c r="AG1903" s="177">
        <v>144534.01212999999</v>
      </c>
      <c r="AH1903" s="177">
        <v>4948.37691</v>
      </c>
      <c r="AI1903" s="127">
        <v>0</v>
      </c>
      <c r="AJ1903" s="127">
        <v>0</v>
      </c>
      <c r="AK1903" s="127">
        <v>0</v>
      </c>
    </row>
    <row r="1904" spans="1:37" ht="14.65" customHeight="1" x14ac:dyDescent="0.25">
      <c r="A1904" s="39"/>
      <c r="B1904" s="128">
        <v>57090774000178</v>
      </c>
      <c r="C1904" s="124" t="s">
        <v>9773</v>
      </c>
      <c r="D1904" s="121"/>
      <c r="E1904" s="125" t="s">
        <v>9774</v>
      </c>
      <c r="F1904" s="125" t="s">
        <v>160</v>
      </c>
      <c r="G1904" s="125" t="s">
        <v>3305</v>
      </c>
      <c r="H1904" s="126" t="s">
        <v>44</v>
      </c>
      <c r="I1904" s="126" t="s">
        <v>44</v>
      </c>
      <c r="J1904" s="126" t="s">
        <v>44</v>
      </c>
      <c r="K1904" s="125" t="s">
        <v>7997</v>
      </c>
      <c r="L1904" s="125" t="s">
        <v>8462</v>
      </c>
      <c r="M1904" s="152">
        <v>5.1000000000000004E-3</v>
      </c>
      <c r="N1904" s="127" t="s">
        <v>44</v>
      </c>
      <c r="O1904" s="154">
        <v>45574</v>
      </c>
      <c r="P1904" s="152">
        <v>1.5825051874000001E-2</v>
      </c>
      <c r="Q1904" s="152">
        <v>4.8073689541000005E-2</v>
      </c>
      <c r="R1904" s="152" t="s">
        <v>44</v>
      </c>
      <c r="S1904" s="152" t="s">
        <v>44</v>
      </c>
      <c r="T1904" s="152" t="s">
        <v>44</v>
      </c>
      <c r="U1904" s="152">
        <v>1.4987573308</v>
      </c>
      <c r="V1904" s="152">
        <v>1.1784534378</v>
      </c>
      <c r="W1904" s="152" t="s">
        <v>44</v>
      </c>
      <c r="X1904" s="152" t="s">
        <v>44</v>
      </c>
      <c r="Y1904" s="152" t="s">
        <v>44</v>
      </c>
      <c r="Z1904" s="152" t="s">
        <v>44</v>
      </c>
      <c r="AA1904" s="152">
        <v>2.5708552879E-2</v>
      </c>
      <c r="AB1904" s="175" t="s">
        <v>44</v>
      </c>
      <c r="AC1904" s="174">
        <v>-0.91023535095999997</v>
      </c>
      <c r="AD1904" s="152">
        <v>-1.6464856933E-2</v>
      </c>
      <c r="AE1904" s="152">
        <v>-1.6464856933E-2</v>
      </c>
      <c r="AF1904" s="178">
        <v>1.0518521000000001</v>
      </c>
      <c r="AG1904" s="177">
        <v>208847.12935</v>
      </c>
      <c r="AH1904" s="177">
        <v>167009.96265</v>
      </c>
      <c r="AI1904" s="127">
        <v>0.74321798671999995</v>
      </c>
      <c r="AJ1904" s="127">
        <v>6.4266929426E-2</v>
      </c>
      <c r="AK1904" s="127">
        <v>0</v>
      </c>
    </row>
    <row r="1905" spans="1:37" ht="14.65" customHeight="1" x14ac:dyDescent="0.25">
      <c r="A1905" s="39"/>
      <c r="B1905" s="128">
        <v>44434985000139</v>
      </c>
      <c r="C1905" s="124" t="s">
        <v>9775</v>
      </c>
      <c r="D1905" s="121"/>
      <c r="E1905" s="125" t="s">
        <v>9688</v>
      </c>
      <c r="F1905" s="125" t="s">
        <v>160</v>
      </c>
      <c r="G1905" s="125" t="s">
        <v>3324</v>
      </c>
      <c r="H1905" s="126">
        <v>100</v>
      </c>
      <c r="I1905" s="126">
        <v>100</v>
      </c>
      <c r="J1905" s="126">
        <v>100</v>
      </c>
      <c r="K1905" s="125" t="s">
        <v>3251</v>
      </c>
      <c r="L1905" s="125" t="s">
        <v>7581</v>
      </c>
      <c r="M1905" s="152">
        <v>3.8700000000000002E-3</v>
      </c>
      <c r="N1905" s="127" t="s">
        <v>9776</v>
      </c>
      <c r="O1905" s="154">
        <v>44574</v>
      </c>
      <c r="P1905" s="152">
        <v>1.0759707008999999E-2</v>
      </c>
      <c r="Q1905" s="152">
        <v>4.1850287904E-2</v>
      </c>
      <c r="R1905" s="152">
        <v>0.11160179494</v>
      </c>
      <c r="S1905" s="152">
        <v>0.25763715066999998</v>
      </c>
      <c r="T1905" s="152">
        <v>0.44176359388999997</v>
      </c>
      <c r="U1905" s="152">
        <v>1.0190291876000002</v>
      </c>
      <c r="V1905" s="152">
        <v>1.0258962049</v>
      </c>
      <c r="W1905" s="152">
        <v>0.97363240853999999</v>
      </c>
      <c r="X1905" s="152">
        <v>1.0227646403999999</v>
      </c>
      <c r="Y1905" s="152">
        <v>1.0532604159000001</v>
      </c>
      <c r="Z1905" s="152">
        <v>1.7432122010000001E-3</v>
      </c>
      <c r="AA1905" s="152">
        <v>2.5124349152999999E-3</v>
      </c>
      <c r="AB1905" s="175">
        <v>-1.7643189948</v>
      </c>
      <c r="AC1905" s="174">
        <v>2.4812247009999999</v>
      </c>
      <c r="AD1905" s="152">
        <v>-4.9563681175999998E-5</v>
      </c>
      <c r="AE1905" s="152">
        <v>-5.0387484546999997E-4</v>
      </c>
      <c r="AF1905" s="178">
        <v>1.4890915600000001</v>
      </c>
      <c r="AG1905" s="177">
        <v>100844.5523</v>
      </c>
      <c r="AH1905" s="177">
        <v>-21066.54912</v>
      </c>
      <c r="AI1905" s="127">
        <v>0.12987433680000002</v>
      </c>
      <c r="AJ1905" s="127">
        <v>0</v>
      </c>
      <c r="AK1905" s="127">
        <v>0</v>
      </c>
    </row>
    <row r="1906" spans="1:37" ht="14.65" customHeight="1" x14ac:dyDescent="0.25">
      <c r="A1906" s="39"/>
      <c r="B1906" s="128">
        <v>57922672000171</v>
      </c>
      <c r="C1906" s="124" t="s">
        <v>9777</v>
      </c>
      <c r="D1906" s="121"/>
      <c r="E1906" s="125" t="s">
        <v>9778</v>
      </c>
      <c r="F1906" s="125" t="s">
        <v>112</v>
      </c>
      <c r="G1906" s="125" t="s">
        <v>113</v>
      </c>
      <c r="H1906" s="126">
        <v>5000</v>
      </c>
      <c r="I1906" s="126">
        <v>5000</v>
      </c>
      <c r="J1906" s="126">
        <v>3000</v>
      </c>
      <c r="K1906" s="125" t="s">
        <v>210</v>
      </c>
      <c r="L1906" s="125" t="s">
        <v>3314</v>
      </c>
      <c r="M1906" s="152">
        <v>0.02</v>
      </c>
      <c r="N1906" s="127" t="s">
        <v>44</v>
      </c>
      <c r="O1906" s="154">
        <v>45604</v>
      </c>
      <c r="P1906" s="152">
        <v>3.6788041924000002E-2</v>
      </c>
      <c r="Q1906" s="152">
        <v>3.1281257946999999E-2</v>
      </c>
      <c r="R1906" s="152" t="s">
        <v>44</v>
      </c>
      <c r="S1906" s="152" t="s">
        <v>44</v>
      </c>
      <c r="T1906" s="152" t="s">
        <v>44</v>
      </c>
      <c r="U1906" s="152">
        <v>3.4841179640000002</v>
      </c>
      <c r="V1906" s="152">
        <v>0.76681249808000007</v>
      </c>
      <c r="W1906" s="152" t="s">
        <v>44</v>
      </c>
      <c r="X1906" s="152" t="s">
        <v>44</v>
      </c>
      <c r="Y1906" s="152" t="s">
        <v>44</v>
      </c>
      <c r="Z1906" s="152" t="s">
        <v>44</v>
      </c>
      <c r="AA1906" s="152">
        <v>0.12167116439</v>
      </c>
      <c r="AB1906" s="175" t="s">
        <v>44</v>
      </c>
      <c r="AC1906" s="174">
        <v>-0.74893977160000003</v>
      </c>
      <c r="AD1906" s="152">
        <v>-7.3234216473999997E-2</v>
      </c>
      <c r="AE1906" s="152">
        <v>-7.3234216473999997E-2</v>
      </c>
      <c r="AF1906" s="178">
        <v>1.0076149000000001</v>
      </c>
      <c r="AG1906" s="177">
        <v>10659.49375</v>
      </c>
      <c r="AH1906" s="177">
        <v>10546.344849999999</v>
      </c>
      <c r="AI1906" s="127">
        <v>0</v>
      </c>
      <c r="AJ1906" s="127">
        <v>0</v>
      </c>
      <c r="AK1906" s="127">
        <v>0.41341070535999996</v>
      </c>
    </row>
    <row r="1907" spans="1:37" ht="14.65" customHeight="1" x14ac:dyDescent="0.25">
      <c r="A1907" s="39"/>
      <c r="B1907" s="128">
        <v>37489109000144</v>
      </c>
      <c r="C1907" s="124" t="s">
        <v>9779</v>
      </c>
      <c r="D1907" s="121"/>
      <c r="E1907" s="125" t="s">
        <v>7548</v>
      </c>
      <c r="F1907" s="125" t="s">
        <v>112</v>
      </c>
      <c r="G1907" s="125" t="s">
        <v>4570</v>
      </c>
      <c r="H1907" s="126">
        <v>500</v>
      </c>
      <c r="I1907" s="126">
        <v>100</v>
      </c>
      <c r="J1907" s="126">
        <v>100</v>
      </c>
      <c r="K1907" s="125" t="s">
        <v>212</v>
      </c>
      <c r="L1907" s="125" t="s">
        <v>7581</v>
      </c>
      <c r="M1907" s="152">
        <v>8.0000000000000002E-3</v>
      </c>
      <c r="N1907" s="127" t="s">
        <v>44</v>
      </c>
      <c r="O1907" s="154">
        <v>44077</v>
      </c>
      <c r="P1907" s="152">
        <v>-1.1645179805000001E-2</v>
      </c>
      <c r="Q1907" s="152">
        <v>1.5693608429999999E-2</v>
      </c>
      <c r="R1907" s="152">
        <v>0.12753236815999999</v>
      </c>
      <c r="S1907" s="152">
        <v>0.23616403856000001</v>
      </c>
      <c r="T1907" s="152">
        <v>0.33096919470999997</v>
      </c>
      <c r="U1907" s="152">
        <v>-1.1028904510999999</v>
      </c>
      <c r="V1907" s="152">
        <v>0.38470495988999998</v>
      </c>
      <c r="W1907" s="152">
        <v>1.1126133486000001</v>
      </c>
      <c r="X1907" s="152">
        <v>0.93752095669000002</v>
      </c>
      <c r="Y1907" s="152">
        <v>0.78910248945999995</v>
      </c>
      <c r="Z1907" s="152">
        <v>0.14207717094</v>
      </c>
      <c r="AA1907" s="152">
        <v>0.15155147904999999</v>
      </c>
      <c r="AB1907" s="175">
        <v>0.15445704464000001</v>
      </c>
      <c r="AC1907" s="174">
        <v>6.7080687277000006E-2</v>
      </c>
      <c r="AD1907" s="152">
        <v>-0.10386201262</v>
      </c>
      <c r="AE1907" s="152">
        <v>-0.23335362276000002</v>
      </c>
      <c r="AF1907" s="178">
        <v>153.05540999999999</v>
      </c>
      <c r="AG1907" s="177">
        <v>52400.028140000002</v>
      </c>
      <c r="AH1907" s="177">
        <v>-5661.78568</v>
      </c>
      <c r="AI1907" s="127">
        <v>0</v>
      </c>
      <c r="AJ1907" s="127">
        <v>0</v>
      </c>
      <c r="AK1907" s="127">
        <v>0.99618253032000004</v>
      </c>
    </row>
    <row r="1908" spans="1:37" ht="14.65" customHeight="1" x14ac:dyDescent="0.25">
      <c r="A1908" s="39"/>
      <c r="B1908" s="128">
        <v>37331214000150</v>
      </c>
      <c r="C1908" s="124" t="s">
        <v>9780</v>
      </c>
      <c r="D1908" s="121"/>
      <c r="E1908" s="125" t="s">
        <v>7548</v>
      </c>
      <c r="F1908" s="125" t="s">
        <v>112</v>
      </c>
      <c r="G1908" s="125" t="s">
        <v>4570</v>
      </c>
      <c r="H1908" s="126">
        <v>500</v>
      </c>
      <c r="I1908" s="126">
        <v>100</v>
      </c>
      <c r="J1908" s="126">
        <v>100</v>
      </c>
      <c r="K1908" s="125" t="s">
        <v>212</v>
      </c>
      <c r="L1908" s="125" t="s">
        <v>7581</v>
      </c>
      <c r="M1908" s="152">
        <v>8.0000000000000002E-3</v>
      </c>
      <c r="N1908" s="127" t="s">
        <v>44</v>
      </c>
      <c r="O1908" s="154">
        <v>44056</v>
      </c>
      <c r="P1908" s="152">
        <v>-1.9683031242E-2</v>
      </c>
      <c r="Q1908" s="152">
        <v>-8.1694801272000003E-2</v>
      </c>
      <c r="R1908" s="152">
        <v>0.18738209643000001</v>
      </c>
      <c r="S1908" s="152">
        <v>0.30647997277</v>
      </c>
      <c r="T1908" s="152">
        <v>0.32676971813</v>
      </c>
      <c r="U1908" s="152">
        <v>-1.8641384307000002</v>
      </c>
      <c r="V1908" s="152">
        <v>-2.0026238953999997</v>
      </c>
      <c r="W1908" s="152">
        <v>1.6347522183999998</v>
      </c>
      <c r="X1908" s="152">
        <v>1.2166602461</v>
      </c>
      <c r="Y1908" s="152">
        <v>0.77909002461999999</v>
      </c>
      <c r="Z1908" s="152">
        <v>0.18440155447999998</v>
      </c>
      <c r="AA1908" s="152">
        <v>0.19401337962999998</v>
      </c>
      <c r="AB1908" s="175">
        <v>0.45470293416000002</v>
      </c>
      <c r="AC1908" s="174">
        <v>-4.1710369721999999E-2</v>
      </c>
      <c r="AD1908" s="152">
        <v>-0.12912681731</v>
      </c>
      <c r="AE1908" s="152">
        <v>-0.33299591082000002</v>
      </c>
      <c r="AF1908" s="178">
        <v>135.89863589999999</v>
      </c>
      <c r="AG1908" s="177">
        <v>40031.717550000001</v>
      </c>
      <c r="AH1908" s="177">
        <v>-12208.642110000001</v>
      </c>
      <c r="AI1908" s="127">
        <v>0</v>
      </c>
      <c r="AJ1908" s="127">
        <v>0</v>
      </c>
      <c r="AK1908" s="127">
        <v>0.99287331711999993</v>
      </c>
    </row>
    <row r="1909" spans="1:37" ht="14.65" customHeight="1" x14ac:dyDescent="0.25">
      <c r="A1909" s="39"/>
      <c r="B1909" s="128">
        <v>8869576000100</v>
      </c>
      <c r="C1909" s="124" t="s">
        <v>9781</v>
      </c>
      <c r="D1909" s="121" t="s">
        <v>3310</v>
      </c>
      <c r="E1909" s="125" t="s">
        <v>8437</v>
      </c>
      <c r="F1909" s="125" t="s">
        <v>112</v>
      </c>
      <c r="G1909" s="125" t="s">
        <v>113</v>
      </c>
      <c r="H1909" s="126">
        <v>500</v>
      </c>
      <c r="I1909" s="126">
        <v>500</v>
      </c>
      <c r="J1909" s="126">
        <v>500</v>
      </c>
      <c r="K1909" s="125" t="s">
        <v>210</v>
      </c>
      <c r="L1909" s="125" t="s">
        <v>3314</v>
      </c>
      <c r="M1909" s="152">
        <v>0.02</v>
      </c>
      <c r="N1909" s="127" t="s">
        <v>9782</v>
      </c>
      <c r="O1909" s="154">
        <v>39260</v>
      </c>
      <c r="P1909" s="152">
        <v>0.11313748186</v>
      </c>
      <c r="Q1909" s="152">
        <v>0.14903476899999998</v>
      </c>
      <c r="R1909" s="152">
        <v>3.7068739476999998E-2</v>
      </c>
      <c r="S1909" s="152">
        <v>0.32196892251000003</v>
      </c>
      <c r="T1909" s="152">
        <v>0.18338644135999999</v>
      </c>
      <c r="U1909" s="152">
        <v>10.715012606</v>
      </c>
      <c r="V1909" s="152">
        <v>3.6533608627</v>
      </c>
      <c r="W1909" s="152">
        <v>0.32339377800000002</v>
      </c>
      <c r="X1909" s="152">
        <v>1.2781480790999999</v>
      </c>
      <c r="Y1909" s="152">
        <v>0.43723313144000003</v>
      </c>
      <c r="Z1909" s="152">
        <v>0.1947970322</v>
      </c>
      <c r="AA1909" s="152">
        <v>0.23180759321</v>
      </c>
      <c r="AB1909" s="175">
        <v>-0.26692090621999998</v>
      </c>
      <c r="AC1909" s="174">
        <v>-0.1552470675</v>
      </c>
      <c r="AD1909" s="152">
        <v>-0.22332885252000001</v>
      </c>
      <c r="AE1909" s="152">
        <v>-0.56670062279</v>
      </c>
      <c r="AF1909" s="178">
        <v>1.7019025000000001</v>
      </c>
      <c r="AG1909" s="177">
        <v>17625.34708</v>
      </c>
      <c r="AH1909" s="177">
        <v>-240.00208000000001</v>
      </c>
      <c r="AI1909" s="127">
        <v>0</v>
      </c>
      <c r="AJ1909" s="127">
        <v>1.4555278959000001E-3</v>
      </c>
      <c r="AK1909" s="127">
        <v>0</v>
      </c>
    </row>
    <row r="1910" spans="1:37" ht="14.65" customHeight="1" x14ac:dyDescent="0.25">
      <c r="A1910" s="39"/>
      <c r="B1910" s="128">
        <v>29045353000190</v>
      </c>
      <c r="C1910" s="124" t="s">
        <v>9783</v>
      </c>
      <c r="D1910" s="121"/>
      <c r="E1910" s="125" t="s">
        <v>8437</v>
      </c>
      <c r="F1910" s="125" t="s">
        <v>112</v>
      </c>
      <c r="G1910" s="125" t="s">
        <v>113</v>
      </c>
      <c r="H1910" s="126">
        <v>2000</v>
      </c>
      <c r="I1910" s="126">
        <v>2000</v>
      </c>
      <c r="J1910" s="126">
        <v>2000</v>
      </c>
      <c r="K1910" s="125" t="s">
        <v>216</v>
      </c>
      <c r="L1910" s="125" t="s">
        <v>264</v>
      </c>
      <c r="M1910" s="152">
        <v>0.02</v>
      </c>
      <c r="N1910" s="127" t="s">
        <v>7608</v>
      </c>
      <c r="O1910" s="154">
        <v>43182</v>
      </c>
      <c r="P1910" s="152">
        <v>0.11343881057000001</v>
      </c>
      <c r="Q1910" s="152">
        <v>0.14998971936</v>
      </c>
      <c r="R1910" s="152">
        <v>4.1336831721999999E-2</v>
      </c>
      <c r="S1910" s="152">
        <v>0.34048681864999997</v>
      </c>
      <c r="T1910" s="152">
        <v>0.30712130696000001</v>
      </c>
      <c r="U1910" s="152">
        <v>10.743550814000001</v>
      </c>
      <c r="V1910" s="152">
        <v>3.6767700194000001</v>
      </c>
      <c r="W1910" s="152">
        <v>0.36062931651000002</v>
      </c>
      <c r="X1910" s="152">
        <v>1.3516601846</v>
      </c>
      <c r="Y1910" s="152">
        <v>0.73224394221</v>
      </c>
      <c r="Z1910" s="152">
        <v>0.19589345697999999</v>
      </c>
      <c r="AA1910" s="152">
        <v>0.24239847224</v>
      </c>
      <c r="AB1910" s="175">
        <v>-0.24438764781</v>
      </c>
      <c r="AC1910" s="174">
        <v>4.8027912022999997E-2</v>
      </c>
      <c r="AD1910" s="152">
        <v>-0.22650217861000002</v>
      </c>
      <c r="AE1910" s="152">
        <v>-0.48512746393999995</v>
      </c>
      <c r="AF1910" s="178">
        <v>154.22048140000001</v>
      </c>
      <c r="AG1910" s="177">
        <v>124339.03290999999</v>
      </c>
      <c r="AH1910" s="177">
        <v>13234.977370000001</v>
      </c>
      <c r="AI1910" s="127">
        <v>0</v>
      </c>
      <c r="AJ1910" s="127">
        <v>1.4572993773000001E-3</v>
      </c>
      <c r="AK1910" s="127">
        <v>0</v>
      </c>
    </row>
    <row r="1911" spans="1:37" ht="14.65" customHeight="1" x14ac:dyDescent="0.25">
      <c r="A1911" s="39"/>
      <c r="B1911" s="128">
        <v>33913562000185</v>
      </c>
      <c r="C1911" s="124" t="s">
        <v>9784</v>
      </c>
      <c r="D1911" s="121"/>
      <c r="E1911" s="125" t="s">
        <v>7548</v>
      </c>
      <c r="F1911" s="125" t="s">
        <v>112</v>
      </c>
      <c r="G1911" s="125" t="s">
        <v>4570</v>
      </c>
      <c r="H1911" s="126">
        <v>500</v>
      </c>
      <c r="I1911" s="126">
        <v>100</v>
      </c>
      <c r="J1911" s="126">
        <v>100</v>
      </c>
      <c r="K1911" s="125" t="s">
        <v>212</v>
      </c>
      <c r="L1911" s="125" t="s">
        <v>7581</v>
      </c>
      <c r="M1911" s="152">
        <v>8.0000000000000002E-3</v>
      </c>
      <c r="N1911" s="127" t="s">
        <v>44</v>
      </c>
      <c r="O1911" s="154">
        <v>43777</v>
      </c>
      <c r="P1911" s="152">
        <v>3.6098594631999999E-2</v>
      </c>
      <c r="Q1911" s="152">
        <v>-8.1288519975000001E-2</v>
      </c>
      <c r="R1911" s="152">
        <v>0.28363720163</v>
      </c>
      <c r="S1911" s="152">
        <v>0.79168300830999994</v>
      </c>
      <c r="T1911" s="152">
        <v>0.79291699172999996</v>
      </c>
      <c r="U1911" s="152">
        <v>3.4188218632000003</v>
      </c>
      <c r="V1911" s="152">
        <v>-1.9926645268999998</v>
      </c>
      <c r="W1911" s="152">
        <v>2.4744975823999997</v>
      </c>
      <c r="X1911" s="152">
        <v>3.1428130034999997</v>
      </c>
      <c r="Y1911" s="152">
        <v>1.8904864323000001</v>
      </c>
      <c r="Z1911" s="152">
        <v>0.23471831437999999</v>
      </c>
      <c r="AA1911" s="152">
        <v>0.27302389818</v>
      </c>
      <c r="AB1911" s="175">
        <v>0.78545195593999995</v>
      </c>
      <c r="AC1911" s="174">
        <v>0.42359760534000002</v>
      </c>
      <c r="AD1911" s="152">
        <v>-0.19850579552</v>
      </c>
      <c r="AE1911" s="152">
        <v>-0.54088873714999997</v>
      </c>
      <c r="AF1911" s="178">
        <v>234.71631389999999</v>
      </c>
      <c r="AG1911" s="177">
        <v>620033.49829000002</v>
      </c>
      <c r="AH1911" s="177">
        <v>-224788.20155</v>
      </c>
      <c r="AI1911" s="127">
        <v>0</v>
      </c>
      <c r="AJ1911" s="127">
        <v>0</v>
      </c>
      <c r="AK1911" s="127">
        <v>0.99659172362000004</v>
      </c>
    </row>
    <row r="1912" spans="1:37" ht="14.65" customHeight="1" x14ac:dyDescent="0.25">
      <c r="A1912" s="39"/>
      <c r="B1912" s="128">
        <v>33362028000128</v>
      </c>
      <c r="C1912" s="124" t="s">
        <v>9785</v>
      </c>
      <c r="D1912" s="121"/>
      <c r="E1912" s="125" t="s">
        <v>7548</v>
      </c>
      <c r="F1912" s="125" t="s">
        <v>112</v>
      </c>
      <c r="G1912" s="125" t="s">
        <v>4570</v>
      </c>
      <c r="H1912" s="126">
        <v>1000000</v>
      </c>
      <c r="I1912" s="126">
        <v>0</v>
      </c>
      <c r="J1912" s="126">
        <v>0</v>
      </c>
      <c r="K1912" s="125" t="s">
        <v>212</v>
      </c>
      <c r="L1912" s="125" t="s">
        <v>7581</v>
      </c>
      <c r="M1912" s="152">
        <v>2E-3</v>
      </c>
      <c r="N1912" s="127" t="s">
        <v>44</v>
      </c>
      <c r="O1912" s="154">
        <v>43777</v>
      </c>
      <c r="P1912" s="152">
        <v>3.6823958609999999E-2</v>
      </c>
      <c r="Q1912" s="152">
        <v>-7.9014507563000005E-2</v>
      </c>
      <c r="R1912" s="152">
        <v>0.29448390752000003</v>
      </c>
      <c r="S1912" s="152">
        <v>0.82218563309999992</v>
      </c>
      <c r="T1912" s="152">
        <v>0.83797363056999996</v>
      </c>
      <c r="U1912" s="152">
        <v>3.4875195576999998</v>
      </c>
      <c r="V1912" s="152">
        <v>-1.9369205686000002</v>
      </c>
      <c r="W1912" s="152">
        <v>2.5691260278999999</v>
      </c>
      <c r="X1912" s="152">
        <v>3.2639019302999999</v>
      </c>
      <c r="Y1912" s="152">
        <v>1.9979112513999999</v>
      </c>
      <c r="Z1912" s="152">
        <v>0.23507214568999998</v>
      </c>
      <c r="AA1912" s="152">
        <v>0.27422585015000001</v>
      </c>
      <c r="AB1912" s="175">
        <v>0.82738726273999996</v>
      </c>
      <c r="AC1912" s="174">
        <v>0.46092497306000002</v>
      </c>
      <c r="AD1912" s="152">
        <v>-0.1968932162</v>
      </c>
      <c r="AE1912" s="152">
        <v>-0.53818610563999991</v>
      </c>
      <c r="AF1912" s="178">
        <v>246.8701653</v>
      </c>
      <c r="AG1912" s="177">
        <v>709944.97533000004</v>
      </c>
      <c r="AH1912" s="177">
        <v>-224083.37422999999</v>
      </c>
      <c r="AI1912" s="127">
        <v>0</v>
      </c>
      <c r="AJ1912" s="127">
        <v>0</v>
      </c>
      <c r="AK1912" s="127">
        <v>0.99825927538000003</v>
      </c>
    </row>
    <row r="1913" spans="1:37" ht="14.65" customHeight="1" x14ac:dyDescent="0.25">
      <c r="A1913" s="39"/>
      <c r="B1913" s="128">
        <v>17404144000106</v>
      </c>
      <c r="C1913" s="124" t="s">
        <v>9786</v>
      </c>
      <c r="D1913" s="121" t="s">
        <v>3266</v>
      </c>
      <c r="E1913" s="125" t="s">
        <v>9787</v>
      </c>
      <c r="F1913" s="125" t="s">
        <v>112</v>
      </c>
      <c r="G1913" s="125" t="s">
        <v>113</v>
      </c>
      <c r="H1913" s="126">
        <v>25000</v>
      </c>
      <c r="I1913" s="126">
        <v>0</v>
      </c>
      <c r="J1913" s="126">
        <v>5000</v>
      </c>
      <c r="K1913" s="125" t="s">
        <v>212</v>
      </c>
      <c r="L1913" s="125" t="s">
        <v>219</v>
      </c>
      <c r="M1913" s="152">
        <v>1.15E-2</v>
      </c>
      <c r="N1913" s="127" t="s">
        <v>9788</v>
      </c>
      <c r="O1913" s="154">
        <v>41306</v>
      </c>
      <c r="P1913" s="152">
        <v>4.7012875284E-2</v>
      </c>
      <c r="Q1913" s="152">
        <v>0.11975059541000001</v>
      </c>
      <c r="R1913" s="152">
        <v>4.2413563552999994E-2</v>
      </c>
      <c r="S1913" s="152">
        <v>0.23559747778999998</v>
      </c>
      <c r="T1913" s="152">
        <v>0.18226088099999999</v>
      </c>
      <c r="U1913" s="152">
        <v>4.4524903950999999</v>
      </c>
      <c r="V1913" s="152">
        <v>2.9355038527000001</v>
      </c>
      <c r="W1913" s="152">
        <v>0.37002290202999999</v>
      </c>
      <c r="X1913" s="152">
        <v>0.93527183104</v>
      </c>
      <c r="Y1913" s="152">
        <v>0.43454955089999997</v>
      </c>
      <c r="Z1913" s="152">
        <v>0.14948205624999999</v>
      </c>
      <c r="AA1913" s="152">
        <v>0.21901151166999999</v>
      </c>
      <c r="AB1913" s="175">
        <v>-0.36498013589</v>
      </c>
      <c r="AC1913" s="174">
        <v>5.5141836526999999E-2</v>
      </c>
      <c r="AD1913" s="152">
        <v>-0.15232419007</v>
      </c>
      <c r="AE1913" s="152">
        <v>-0.47139351504999999</v>
      </c>
      <c r="AF1913" s="178">
        <v>2.2946348099999998</v>
      </c>
      <c r="AG1913" s="177">
        <v>32588.572339999999</v>
      </c>
      <c r="AH1913" s="177">
        <v>-8183.9398000000001</v>
      </c>
      <c r="AI1913" s="127">
        <v>2.4348649643000002E-3</v>
      </c>
      <c r="AJ1913" s="127">
        <v>0</v>
      </c>
      <c r="AK1913" s="127">
        <v>1.1674193662000001E-2</v>
      </c>
    </row>
    <row r="1914" spans="1:37" ht="14.65" customHeight="1" x14ac:dyDescent="0.25">
      <c r="A1914" s="39"/>
      <c r="B1914" s="128">
        <v>6118222000190</v>
      </c>
      <c r="C1914" s="124" t="s">
        <v>9789</v>
      </c>
      <c r="D1914" s="121" t="s">
        <v>3266</v>
      </c>
      <c r="E1914" s="125" t="s">
        <v>9790</v>
      </c>
      <c r="F1914" s="125" t="s">
        <v>112</v>
      </c>
      <c r="G1914" s="125" t="s">
        <v>5147</v>
      </c>
      <c r="H1914" s="126">
        <v>5000</v>
      </c>
      <c r="I1914" s="126">
        <v>1000</v>
      </c>
      <c r="J1914" s="126">
        <v>5000</v>
      </c>
      <c r="K1914" s="125" t="s">
        <v>7731</v>
      </c>
      <c r="L1914" s="125" t="s">
        <v>7732</v>
      </c>
      <c r="M1914" s="152">
        <v>0.02</v>
      </c>
      <c r="N1914" s="127" t="s">
        <v>44</v>
      </c>
      <c r="O1914" s="154">
        <v>39827</v>
      </c>
      <c r="P1914" s="152">
        <v>0.12357567902</v>
      </c>
      <c r="Q1914" s="152">
        <v>0.18167126226999999</v>
      </c>
      <c r="R1914" s="152">
        <v>3.8971226987999999E-2</v>
      </c>
      <c r="S1914" s="152">
        <v>0.25164670920999999</v>
      </c>
      <c r="T1914" s="152">
        <v>0.11492690012000001</v>
      </c>
      <c r="U1914" s="152">
        <v>11.703592273</v>
      </c>
      <c r="V1914" s="152">
        <v>4.4533948951000006</v>
      </c>
      <c r="W1914" s="152">
        <v>0.33999139184999999</v>
      </c>
      <c r="X1914" s="152">
        <v>0.99898386312999998</v>
      </c>
      <c r="Y1914" s="152">
        <v>0.27401070686000001</v>
      </c>
      <c r="Z1914" s="152">
        <v>0.17014362943999997</v>
      </c>
      <c r="AA1914" s="152">
        <v>0.17200857762999999</v>
      </c>
      <c r="AB1914" s="175">
        <v>-0.32100695858</v>
      </c>
      <c r="AC1914" s="174">
        <v>0.19249455429000001</v>
      </c>
      <c r="AD1914" s="152">
        <v>-0.16610773234000001</v>
      </c>
      <c r="AE1914" s="152">
        <v>-0.44407131501000002</v>
      </c>
      <c r="AF1914" s="178">
        <v>13512.894904000001</v>
      </c>
      <c r="AG1914" s="177">
        <v>49761.715609999999</v>
      </c>
      <c r="AH1914" s="177">
        <v>-3281.2123799999999</v>
      </c>
      <c r="AI1914" s="127">
        <v>0</v>
      </c>
      <c r="AJ1914" s="127">
        <v>0</v>
      </c>
      <c r="AK1914" s="127">
        <v>8.1395657127999996E-2</v>
      </c>
    </row>
    <row r="1915" spans="1:37" ht="14.65" customHeight="1" x14ac:dyDescent="0.25">
      <c r="A1915" s="39"/>
      <c r="B1915" s="128">
        <v>19186860000190</v>
      </c>
      <c r="C1915" s="124" t="s">
        <v>9791</v>
      </c>
      <c r="D1915" s="121" t="s">
        <v>3266</v>
      </c>
      <c r="E1915" s="125" t="s">
        <v>9790</v>
      </c>
      <c r="F1915" s="125" t="s">
        <v>112</v>
      </c>
      <c r="G1915" s="125" t="s">
        <v>5147</v>
      </c>
      <c r="H1915" s="126">
        <v>5000</v>
      </c>
      <c r="I1915" s="126">
        <v>1000</v>
      </c>
      <c r="J1915" s="126">
        <v>5000</v>
      </c>
      <c r="K1915" s="125" t="s">
        <v>210</v>
      </c>
      <c r="L1915" s="125" t="s">
        <v>3314</v>
      </c>
      <c r="M1915" s="152">
        <v>0.02</v>
      </c>
      <c r="N1915" s="127" t="s">
        <v>44</v>
      </c>
      <c r="O1915" s="154">
        <v>41627</v>
      </c>
      <c r="P1915" s="152">
        <v>0.10503786124999999</v>
      </c>
      <c r="Q1915" s="152">
        <v>0.15376993448000001</v>
      </c>
      <c r="R1915" s="152">
        <v>4.1716965899000001E-2</v>
      </c>
      <c r="S1915" s="152">
        <v>0.23800109407</v>
      </c>
      <c r="T1915" s="152">
        <v>9.9479222546999993E-2</v>
      </c>
      <c r="U1915" s="152">
        <v>9.9479145985000006</v>
      </c>
      <c r="V1915" s="152">
        <v>3.7694362481000003</v>
      </c>
      <c r="W1915" s="152">
        <v>0.36394566957000002</v>
      </c>
      <c r="X1915" s="152">
        <v>0.94481367598999999</v>
      </c>
      <c r="Y1915" s="152">
        <v>0.23718008629000001</v>
      </c>
      <c r="Z1915" s="152">
        <v>0.15661738648000001</v>
      </c>
      <c r="AA1915" s="152">
        <v>0.18757383166</v>
      </c>
      <c r="AB1915" s="175">
        <v>-0.34588340421000002</v>
      </c>
      <c r="AC1915" s="174">
        <v>1.4105163543E-2</v>
      </c>
      <c r="AD1915" s="152">
        <v>-0.15103980956999999</v>
      </c>
      <c r="AE1915" s="152">
        <v>-0.43354129786000001</v>
      </c>
      <c r="AF1915" s="178">
        <v>2.3676899800000002</v>
      </c>
      <c r="AG1915" s="177">
        <v>82166.495200000005</v>
      </c>
      <c r="AH1915" s="177">
        <v>-1752.58412</v>
      </c>
      <c r="AI1915" s="127">
        <v>0</v>
      </c>
      <c r="AJ1915" s="127">
        <v>0</v>
      </c>
      <c r="AK1915" s="127">
        <v>8.9146341805000001E-2</v>
      </c>
    </row>
    <row r="1916" spans="1:37" ht="14.65" customHeight="1" x14ac:dyDescent="0.25">
      <c r="A1916" s="39"/>
      <c r="B1916" s="128">
        <v>34793093000170</v>
      </c>
      <c r="C1916" s="124" t="s">
        <v>9792</v>
      </c>
      <c r="D1916" s="121"/>
      <c r="E1916" s="125" t="s">
        <v>8839</v>
      </c>
      <c r="F1916" s="125" t="s">
        <v>112</v>
      </c>
      <c r="G1916" s="125" t="s">
        <v>113</v>
      </c>
      <c r="H1916" s="126">
        <v>10000</v>
      </c>
      <c r="I1916" s="126">
        <v>5000</v>
      </c>
      <c r="J1916" s="126">
        <v>5000</v>
      </c>
      <c r="K1916" s="125" t="s">
        <v>210</v>
      </c>
      <c r="L1916" s="125" t="s">
        <v>3314</v>
      </c>
      <c r="M1916" s="152">
        <v>1.2E-2</v>
      </c>
      <c r="N1916" s="127">
        <v>0.8</v>
      </c>
      <c r="O1916" s="154">
        <v>43853</v>
      </c>
      <c r="P1916" s="152">
        <v>4.9844999468000001E-2</v>
      </c>
      <c r="Q1916" s="152">
        <v>8.5097426800000001E-2</v>
      </c>
      <c r="R1916" s="152">
        <v>-4.1185276966000002E-2</v>
      </c>
      <c r="S1916" s="152">
        <v>0.2033647673</v>
      </c>
      <c r="T1916" s="152">
        <v>0.14983782343999999</v>
      </c>
      <c r="U1916" s="152">
        <v>4.7207149113</v>
      </c>
      <c r="V1916" s="152">
        <v>2.086034089</v>
      </c>
      <c r="W1916" s="152">
        <v>-0.35930712788999997</v>
      </c>
      <c r="X1916" s="152">
        <v>0.8073148323399999</v>
      </c>
      <c r="Y1916" s="152">
        <v>0.35724593523000003</v>
      </c>
      <c r="Z1916" s="152">
        <v>0.15907133103999999</v>
      </c>
      <c r="AA1916" s="152">
        <v>0.25017815138999999</v>
      </c>
      <c r="AB1916" s="175">
        <v>-0.81378764071999998</v>
      </c>
      <c r="AC1916" s="174">
        <v>-0.1344569971</v>
      </c>
      <c r="AD1916" s="152">
        <v>-0.20356688755999999</v>
      </c>
      <c r="AE1916" s="152">
        <v>-0.45125470000000001</v>
      </c>
      <c r="AF1916" s="178">
        <v>1.1161846</v>
      </c>
      <c r="AG1916" s="177">
        <v>146447.25315</v>
      </c>
      <c r="AH1916" s="177">
        <v>-385816.13315000001</v>
      </c>
      <c r="AI1916" s="127">
        <v>0</v>
      </c>
      <c r="AJ1916" s="127">
        <v>0</v>
      </c>
      <c r="AK1916" s="127">
        <v>5.9354578821999994E-2</v>
      </c>
    </row>
    <row r="1917" spans="1:37" ht="14.65" customHeight="1" x14ac:dyDescent="0.25">
      <c r="A1917" s="39"/>
      <c r="B1917" s="128">
        <v>14113340000133</v>
      </c>
      <c r="C1917" s="124" t="s">
        <v>9793</v>
      </c>
      <c r="D1917" s="121" t="s">
        <v>3274</v>
      </c>
      <c r="E1917" s="125" t="s">
        <v>8839</v>
      </c>
      <c r="F1917" s="125" t="s">
        <v>112</v>
      </c>
      <c r="G1917" s="125" t="s">
        <v>113</v>
      </c>
      <c r="H1917" s="126">
        <v>10000</v>
      </c>
      <c r="I1917" s="126">
        <v>5000</v>
      </c>
      <c r="J1917" s="126">
        <v>5000</v>
      </c>
      <c r="K1917" s="125" t="s">
        <v>210</v>
      </c>
      <c r="L1917" s="125" t="s">
        <v>3314</v>
      </c>
      <c r="M1917" s="152">
        <v>1.4999999999999999E-2</v>
      </c>
      <c r="N1917" s="127" t="s">
        <v>44</v>
      </c>
      <c r="O1917" s="154">
        <v>40816</v>
      </c>
      <c r="P1917" s="152">
        <v>4.4676771820000002E-2</v>
      </c>
      <c r="Q1917" s="152">
        <v>8.1091464314999986E-2</v>
      </c>
      <c r="R1917" s="152">
        <v>-2.8729758440999998E-2</v>
      </c>
      <c r="S1917" s="152">
        <v>0.20555868812</v>
      </c>
      <c r="T1917" s="152">
        <v>0.14997362515000001</v>
      </c>
      <c r="U1917" s="152">
        <v>4.2312429565</v>
      </c>
      <c r="V1917" s="152">
        <v>1.9878340069</v>
      </c>
      <c r="W1917" s="152">
        <v>-0.25064313636000002</v>
      </c>
      <c r="X1917" s="152">
        <v>0.8160242309500001</v>
      </c>
      <c r="Y1917" s="152">
        <v>0.35756971600999998</v>
      </c>
      <c r="Z1917" s="152">
        <v>0.16068082808</v>
      </c>
      <c r="AA1917" s="152">
        <v>0.20834504693</v>
      </c>
      <c r="AB1917" s="175">
        <v>-0.73365258122999999</v>
      </c>
      <c r="AC1917" s="174">
        <v>0.17917029306999999</v>
      </c>
      <c r="AD1917" s="152">
        <v>-0.19566731824000003</v>
      </c>
      <c r="AE1917" s="152">
        <v>-0.45079325971</v>
      </c>
      <c r="AF1917" s="178">
        <v>4.1155125000000004</v>
      </c>
      <c r="AG1917" s="177">
        <v>359919.41911999998</v>
      </c>
      <c r="AH1917" s="177">
        <v>-119830.54579</v>
      </c>
      <c r="AI1917" s="127">
        <v>0</v>
      </c>
      <c r="AJ1917" s="127">
        <v>0</v>
      </c>
      <c r="AK1917" s="127">
        <v>0</v>
      </c>
    </row>
    <row r="1918" spans="1:37" ht="14.65" customHeight="1" x14ac:dyDescent="0.25">
      <c r="A1918" s="39"/>
      <c r="B1918" s="128">
        <v>34659901000101</v>
      </c>
      <c r="C1918" s="124" t="s">
        <v>9794</v>
      </c>
      <c r="D1918" s="121"/>
      <c r="E1918" s="125" t="s">
        <v>8839</v>
      </c>
      <c r="F1918" s="125" t="s">
        <v>112</v>
      </c>
      <c r="G1918" s="125" t="s">
        <v>113</v>
      </c>
      <c r="H1918" s="126">
        <v>10000</v>
      </c>
      <c r="I1918" s="126">
        <v>5000</v>
      </c>
      <c r="J1918" s="126">
        <v>5000</v>
      </c>
      <c r="K1918" s="125" t="s">
        <v>210</v>
      </c>
      <c r="L1918" s="125" t="s">
        <v>3314</v>
      </c>
      <c r="M1918" s="152">
        <v>0.02</v>
      </c>
      <c r="N1918" s="127" t="s">
        <v>44</v>
      </c>
      <c r="O1918" s="154">
        <v>43818</v>
      </c>
      <c r="P1918" s="152">
        <v>4.4175837487000005E-2</v>
      </c>
      <c r="Q1918" s="152">
        <v>7.9167480356999997E-2</v>
      </c>
      <c r="R1918" s="152">
        <v>-3.0163851972E-2</v>
      </c>
      <c r="S1918" s="152">
        <v>0.20997342326999999</v>
      </c>
      <c r="T1918" s="152">
        <v>0.14681987908999999</v>
      </c>
      <c r="U1918" s="152">
        <v>4.1838005210000002</v>
      </c>
      <c r="V1918" s="152">
        <v>1.9406704641999999</v>
      </c>
      <c r="W1918" s="152">
        <v>-0.26315440412000002</v>
      </c>
      <c r="X1918" s="152">
        <v>0.83354978966000004</v>
      </c>
      <c r="Y1918" s="152">
        <v>0.35005050000999999</v>
      </c>
      <c r="Z1918" s="152">
        <v>0.15882864384000001</v>
      </c>
      <c r="AA1918" s="152">
        <v>0.25188369924999998</v>
      </c>
      <c r="AB1918" s="175">
        <v>-0.75216837186999996</v>
      </c>
      <c r="AC1918" s="174">
        <v>-0.10861785960000001</v>
      </c>
      <c r="AD1918" s="152">
        <v>-0.19779106680999997</v>
      </c>
      <c r="AE1918" s="152">
        <v>-0.45053778876</v>
      </c>
      <c r="AF1918" s="178">
        <v>1.1499804</v>
      </c>
      <c r="AG1918" s="177">
        <v>72849.336420000007</v>
      </c>
      <c r="AH1918" s="177">
        <v>-81769.665139999997</v>
      </c>
      <c r="AI1918" s="127">
        <v>0</v>
      </c>
      <c r="AJ1918" s="127">
        <v>0</v>
      </c>
      <c r="AK1918" s="127">
        <v>0</v>
      </c>
    </row>
    <row r="1919" spans="1:37" ht="14.65" customHeight="1" x14ac:dyDescent="0.25">
      <c r="A1919" s="39"/>
      <c r="B1919" s="128">
        <v>31932715000106</v>
      </c>
      <c r="C1919" s="124" t="s">
        <v>9795</v>
      </c>
      <c r="D1919" s="121"/>
      <c r="E1919" s="125" t="s">
        <v>561</v>
      </c>
      <c r="F1919" s="125" t="s">
        <v>160</v>
      </c>
      <c r="G1919" s="125" t="s">
        <v>3324</v>
      </c>
      <c r="H1919" s="126">
        <v>500</v>
      </c>
      <c r="I1919" s="126">
        <v>100</v>
      </c>
      <c r="J1919" s="126">
        <v>100</v>
      </c>
      <c r="K1919" s="125" t="s">
        <v>219</v>
      </c>
      <c r="L1919" s="125" t="s">
        <v>220</v>
      </c>
      <c r="M1919" s="152">
        <v>8.0000000000000002E-3</v>
      </c>
      <c r="N1919" s="127" t="s">
        <v>8951</v>
      </c>
      <c r="O1919" s="154">
        <v>43585</v>
      </c>
      <c r="P1919" s="152">
        <v>7.1091849750000002E-3</v>
      </c>
      <c r="Q1919" s="152">
        <v>9.0370319558000008E-3</v>
      </c>
      <c r="R1919" s="152">
        <v>9.5083610171000005E-2</v>
      </c>
      <c r="S1919" s="152">
        <v>0.22655634621000001</v>
      </c>
      <c r="T1919" s="152">
        <v>0.37661955216999998</v>
      </c>
      <c r="U1919" s="152">
        <v>0.67329593492000006</v>
      </c>
      <c r="V1919" s="152">
        <v>0.22152910414000002</v>
      </c>
      <c r="W1919" s="152">
        <v>0.82952504868999999</v>
      </c>
      <c r="X1919" s="152">
        <v>0.89938046343</v>
      </c>
      <c r="Y1919" s="152">
        <v>0.89794286279000002</v>
      </c>
      <c r="Z1919" s="152">
        <v>2.5312601666000002E-2</v>
      </c>
      <c r="AA1919" s="152">
        <v>3.1453158858999998E-2</v>
      </c>
      <c r="AB1919" s="175">
        <v>-0.68143084338000004</v>
      </c>
      <c r="AC1919" s="174">
        <v>0.59008186421999997</v>
      </c>
      <c r="AD1919" s="152">
        <v>-1.6979627718999999E-2</v>
      </c>
      <c r="AE1919" s="152">
        <v>-4.2638681571000002E-2</v>
      </c>
      <c r="AF1919" s="178">
        <v>1.8179909000000001</v>
      </c>
      <c r="AG1919" s="177">
        <v>453574.81773000001</v>
      </c>
      <c r="AH1919" s="177">
        <v>-232769.75159</v>
      </c>
      <c r="AI1919" s="127">
        <v>0</v>
      </c>
      <c r="AJ1919" s="127">
        <v>0</v>
      </c>
      <c r="AK1919" s="127">
        <v>1.6719997168E-2</v>
      </c>
    </row>
    <row r="1920" spans="1:37" ht="14.65" customHeight="1" x14ac:dyDescent="0.25">
      <c r="A1920" s="39"/>
      <c r="B1920" s="128">
        <v>12029942000181</v>
      </c>
      <c r="C1920" s="124" t="s">
        <v>9796</v>
      </c>
      <c r="D1920" s="121" t="s">
        <v>3266</v>
      </c>
      <c r="E1920" s="125" t="s">
        <v>8846</v>
      </c>
      <c r="F1920" s="125" t="s">
        <v>112</v>
      </c>
      <c r="G1920" s="125" t="s">
        <v>113</v>
      </c>
      <c r="H1920" s="126">
        <v>300000</v>
      </c>
      <c r="I1920" s="126">
        <v>100000</v>
      </c>
      <c r="J1920" s="126">
        <v>300000</v>
      </c>
      <c r="K1920" s="125" t="s">
        <v>7681</v>
      </c>
      <c r="L1920" s="125" t="s">
        <v>8438</v>
      </c>
      <c r="M1920" s="152">
        <v>8.3999999999999995E-3</v>
      </c>
      <c r="N1920" s="127" t="s">
        <v>9797</v>
      </c>
      <c r="O1920" s="154">
        <v>40780</v>
      </c>
      <c r="P1920" s="152">
        <v>0.11198730934000001</v>
      </c>
      <c r="Q1920" s="152">
        <v>0.19280867818</v>
      </c>
      <c r="R1920" s="152">
        <v>5.1856549215000006E-2</v>
      </c>
      <c r="S1920" s="152">
        <v>0.2429063548</v>
      </c>
      <c r="T1920" s="152">
        <v>8.2309198787999999E-2</v>
      </c>
      <c r="U1920" s="152">
        <v>10.606082189</v>
      </c>
      <c r="V1920" s="152">
        <v>4.7264117195999997</v>
      </c>
      <c r="W1920" s="152">
        <v>0.45240506154999999</v>
      </c>
      <c r="X1920" s="152">
        <v>0.9642865168100001</v>
      </c>
      <c r="Y1920" s="152">
        <v>0.1962430181</v>
      </c>
      <c r="Z1920" s="152">
        <v>0.16431305635000001</v>
      </c>
      <c r="AA1920" s="152">
        <v>0.18503476037</v>
      </c>
      <c r="AB1920" s="175">
        <v>-0.26609944584</v>
      </c>
      <c r="AC1920" s="174">
        <v>-1.4596791997E-2</v>
      </c>
      <c r="AD1920" s="152">
        <v>-0.20468375408</v>
      </c>
      <c r="AE1920" s="152">
        <v>-0.38605975856000002</v>
      </c>
      <c r="AF1920" s="178">
        <v>2.6008467999999998</v>
      </c>
      <c r="AG1920" s="177">
        <v>89750.410159999999</v>
      </c>
      <c r="AH1920" s="177">
        <v>-7703.0010700000003</v>
      </c>
      <c r="AI1920" s="127">
        <v>4.2850133476999999E-4</v>
      </c>
      <c r="AJ1920" s="127">
        <v>0</v>
      </c>
      <c r="AK1920" s="127">
        <v>0.13083053980000001</v>
      </c>
    </row>
    <row r="1921" spans="1:37" ht="14.65" customHeight="1" x14ac:dyDescent="0.25">
      <c r="A1921" s="39"/>
      <c r="B1921" s="128">
        <v>55360701000123</v>
      </c>
      <c r="C1921" s="124" t="s">
        <v>9798</v>
      </c>
      <c r="D1921" s="121"/>
      <c r="E1921" s="125" t="s">
        <v>2778</v>
      </c>
      <c r="F1921" s="125" t="s">
        <v>160</v>
      </c>
      <c r="G1921" s="125" t="s">
        <v>3305</v>
      </c>
      <c r="H1921" s="126">
        <v>1</v>
      </c>
      <c r="I1921" s="126">
        <v>1</v>
      </c>
      <c r="J1921" s="126">
        <v>1</v>
      </c>
      <c r="K1921" s="125" t="s">
        <v>7604</v>
      </c>
      <c r="L1921" s="125" t="s">
        <v>8120</v>
      </c>
      <c r="M1921" s="152">
        <v>5.0000000000000001E-3</v>
      </c>
      <c r="N1921" s="127" t="s">
        <v>44</v>
      </c>
      <c r="O1921" s="154">
        <v>45485</v>
      </c>
      <c r="P1921" s="152">
        <v>1.6310271192E-2</v>
      </c>
      <c r="Q1921" s="152">
        <v>4.4436466877000001E-2</v>
      </c>
      <c r="R1921" s="152" t="s">
        <v>44</v>
      </c>
      <c r="S1921" s="152" t="s">
        <v>44</v>
      </c>
      <c r="T1921" s="152" t="s">
        <v>44</v>
      </c>
      <c r="U1921" s="152">
        <v>1.5447114303</v>
      </c>
      <c r="V1921" s="152">
        <v>1.089292452</v>
      </c>
      <c r="W1921" s="152" t="s">
        <v>44</v>
      </c>
      <c r="X1921" s="152" t="s">
        <v>44</v>
      </c>
      <c r="Y1921" s="152" t="s">
        <v>44</v>
      </c>
      <c r="Z1921" s="152" t="s">
        <v>44</v>
      </c>
      <c r="AA1921" s="152">
        <v>2.2296330024E-2</v>
      </c>
      <c r="AB1921" s="175" t="s">
        <v>44</v>
      </c>
      <c r="AC1921" s="174">
        <v>-1.2082747567000001</v>
      </c>
      <c r="AD1921" s="152">
        <v>-1.2718386260000001E-2</v>
      </c>
      <c r="AE1921" s="152">
        <v>-1.2718386260000001E-2</v>
      </c>
      <c r="AF1921" s="178">
        <v>1.0689025999999999</v>
      </c>
      <c r="AG1921" s="177">
        <v>44235.018559999997</v>
      </c>
      <c r="AH1921" s="177">
        <v>12594.3</v>
      </c>
      <c r="AI1921" s="127">
        <v>0.79600089604000002</v>
      </c>
      <c r="AJ1921" s="127">
        <v>6.9763088169999994E-3</v>
      </c>
      <c r="AK1921" s="127">
        <v>0</v>
      </c>
    </row>
    <row r="1922" spans="1:37" ht="14.65" customHeight="1" x14ac:dyDescent="0.25">
      <c r="A1922" s="39"/>
      <c r="B1922" s="128">
        <v>16816153000141</v>
      </c>
      <c r="C1922" s="124" t="s">
        <v>9799</v>
      </c>
      <c r="D1922" s="121" t="s">
        <v>3267</v>
      </c>
      <c r="E1922" s="125" t="s">
        <v>9800</v>
      </c>
      <c r="F1922" s="125" t="s">
        <v>112</v>
      </c>
      <c r="G1922" s="125" t="s">
        <v>113</v>
      </c>
      <c r="H1922" s="126">
        <v>25000</v>
      </c>
      <c r="I1922" s="126">
        <v>1000</v>
      </c>
      <c r="J1922" s="126">
        <v>1000</v>
      </c>
      <c r="K1922" s="125" t="s">
        <v>7681</v>
      </c>
      <c r="L1922" s="125" t="s">
        <v>9801</v>
      </c>
      <c r="M1922" s="152">
        <v>0.01</v>
      </c>
      <c r="N1922" s="127" t="s">
        <v>44</v>
      </c>
      <c r="O1922" s="154">
        <v>41214</v>
      </c>
      <c r="P1922" s="152">
        <v>0.12014198367000001</v>
      </c>
      <c r="Q1922" s="152">
        <v>6.9269788572000002E-2</v>
      </c>
      <c r="R1922" s="152">
        <v>-8.6858648032999988E-2</v>
      </c>
      <c r="S1922" s="152">
        <v>4.4242721840000006E-2</v>
      </c>
      <c r="T1922" s="152">
        <v>-0.24762838735999998</v>
      </c>
      <c r="U1922" s="152">
        <v>11.378394218999999</v>
      </c>
      <c r="V1922" s="152">
        <v>1.6980435922999999</v>
      </c>
      <c r="W1922" s="152">
        <v>-0.75776912664999996</v>
      </c>
      <c r="X1922" s="152">
        <v>0.17563418698</v>
      </c>
      <c r="Y1922" s="152">
        <v>-0.59039989234000001</v>
      </c>
      <c r="Z1922" s="152">
        <v>0.16011729299999999</v>
      </c>
      <c r="AA1922" s="152">
        <v>0.27420688677999999</v>
      </c>
      <c r="AB1922" s="175">
        <v>-1.0688644639</v>
      </c>
      <c r="AC1922" s="174">
        <v>0.21462357314</v>
      </c>
      <c r="AD1922" s="152">
        <v>-0.22076122296</v>
      </c>
      <c r="AE1922" s="152">
        <v>-0.54580954999999998</v>
      </c>
      <c r="AF1922" s="178">
        <v>4.5749651</v>
      </c>
      <c r="AG1922" s="177">
        <v>254504.62943</v>
      </c>
      <c r="AH1922" s="177">
        <v>-23915.544259999999</v>
      </c>
      <c r="AI1922" s="127">
        <v>0</v>
      </c>
      <c r="AJ1922" s="127">
        <v>0</v>
      </c>
      <c r="AK1922" s="127">
        <v>4.5843775704E-2</v>
      </c>
    </row>
    <row r="1923" spans="1:37" ht="14.65" customHeight="1" x14ac:dyDescent="0.25">
      <c r="A1923" s="39"/>
      <c r="B1923" s="128">
        <v>26218614000138</v>
      </c>
      <c r="C1923" s="124" t="s">
        <v>9802</v>
      </c>
      <c r="D1923" s="121" t="s">
        <v>3310</v>
      </c>
      <c r="E1923" s="125" t="s">
        <v>9803</v>
      </c>
      <c r="F1923" s="125" t="s">
        <v>112</v>
      </c>
      <c r="G1923" s="125" t="s">
        <v>5147</v>
      </c>
      <c r="H1923" s="126">
        <v>25000</v>
      </c>
      <c r="I1923" s="126">
        <v>1000</v>
      </c>
      <c r="J1923" s="126">
        <v>1000</v>
      </c>
      <c r="K1923" s="125" t="s">
        <v>210</v>
      </c>
      <c r="L1923" s="125" t="s">
        <v>3314</v>
      </c>
      <c r="M1923" s="152">
        <v>0.02</v>
      </c>
      <c r="N1923" s="127" t="s">
        <v>44</v>
      </c>
      <c r="O1923" s="154">
        <v>42782</v>
      </c>
      <c r="P1923" s="152">
        <v>9.9972620031999998E-2</v>
      </c>
      <c r="Q1923" s="152">
        <v>0.21348794900000001</v>
      </c>
      <c r="R1923" s="152">
        <v>0.14705335032</v>
      </c>
      <c r="S1923" s="152">
        <v>0.27085097551999998</v>
      </c>
      <c r="T1923" s="152">
        <v>0.12439719759000001</v>
      </c>
      <c r="U1923" s="152">
        <v>9.4681962711000001</v>
      </c>
      <c r="V1923" s="152">
        <v>5.2333326161000002</v>
      </c>
      <c r="W1923" s="152">
        <v>1.2829176065999999</v>
      </c>
      <c r="X1923" s="152">
        <v>1.0752207119999999</v>
      </c>
      <c r="Y1923" s="152">
        <v>0.29658995421000001</v>
      </c>
      <c r="Z1923" s="152">
        <v>0.16091840176000002</v>
      </c>
      <c r="AA1923" s="152">
        <v>0.24544696936000002</v>
      </c>
      <c r="AB1923" s="175">
        <v>0.26514680287999998</v>
      </c>
      <c r="AC1923" s="174">
        <v>6.7023768080000004E-2</v>
      </c>
      <c r="AD1923" s="152">
        <v>-0.16497317865</v>
      </c>
      <c r="AE1923" s="152">
        <v>-0.50528777994000007</v>
      </c>
      <c r="AF1923" s="178">
        <v>2.5149146999999998</v>
      </c>
      <c r="AG1923" s="177">
        <v>29058.124080000001</v>
      </c>
      <c r="AH1923" s="177">
        <v>-74515.583450000006</v>
      </c>
      <c r="AI1923" s="127">
        <v>0</v>
      </c>
      <c r="AJ1923" s="127">
        <v>0</v>
      </c>
      <c r="AK1923" s="127">
        <v>0</v>
      </c>
    </row>
    <row r="1924" spans="1:37" ht="14.65" customHeight="1" x14ac:dyDescent="0.25">
      <c r="A1924" s="39"/>
      <c r="B1924" s="128">
        <v>11961199000130</v>
      </c>
      <c r="C1924" s="124" t="s">
        <v>9804</v>
      </c>
      <c r="D1924" s="121" t="s">
        <v>3266</v>
      </c>
      <c r="E1924" s="125" t="s">
        <v>9803</v>
      </c>
      <c r="F1924" s="125" t="s">
        <v>112</v>
      </c>
      <c r="G1924" s="125" t="s">
        <v>5147</v>
      </c>
      <c r="H1924" s="126">
        <v>25000</v>
      </c>
      <c r="I1924" s="126">
        <v>1000</v>
      </c>
      <c r="J1924" s="126">
        <v>1000</v>
      </c>
      <c r="K1924" s="125" t="s">
        <v>210</v>
      </c>
      <c r="L1924" s="125" t="s">
        <v>3314</v>
      </c>
      <c r="M1924" s="152">
        <v>1.3000000000000001E-2</v>
      </c>
      <c r="N1924" s="127" t="s">
        <v>44</v>
      </c>
      <c r="O1924" s="154">
        <v>41037</v>
      </c>
      <c r="P1924" s="152">
        <v>9.876945979E-2</v>
      </c>
      <c r="Q1924" s="152">
        <v>0.19474456823</v>
      </c>
      <c r="R1924" s="152">
        <v>0.10627355342</v>
      </c>
      <c r="S1924" s="152">
        <v>0.22796917950000001</v>
      </c>
      <c r="T1924" s="152">
        <v>9.2838965307000004E-2</v>
      </c>
      <c r="U1924" s="152">
        <v>9.3542474987999995</v>
      </c>
      <c r="V1924" s="152">
        <v>4.7738671220999995</v>
      </c>
      <c r="W1924" s="152">
        <v>0.92714795351000001</v>
      </c>
      <c r="X1924" s="152">
        <v>0.90498911081</v>
      </c>
      <c r="Y1924" s="152">
        <v>0.22134826991000001</v>
      </c>
      <c r="Z1924" s="152">
        <v>0.17296853559</v>
      </c>
      <c r="AA1924" s="152">
        <v>0.21831951778</v>
      </c>
      <c r="AB1924" s="175">
        <v>4.2974175668999998E-2</v>
      </c>
      <c r="AC1924" s="174">
        <v>5.5453310595999998E-2</v>
      </c>
      <c r="AD1924" s="152">
        <v>-0.17769464284000003</v>
      </c>
      <c r="AE1924" s="152">
        <v>-0.50372112583000006</v>
      </c>
      <c r="AF1924" s="178">
        <v>2.7256806999999998</v>
      </c>
      <c r="AG1924" s="177">
        <v>99769.533599999995</v>
      </c>
      <c r="AH1924" s="177">
        <v>49117.255660000003</v>
      </c>
      <c r="AI1924" s="127">
        <v>0</v>
      </c>
      <c r="AJ1924" s="127">
        <v>0</v>
      </c>
      <c r="AK1924" s="127">
        <v>0</v>
      </c>
    </row>
    <row r="1925" spans="1:37" ht="14.65" customHeight="1" x14ac:dyDescent="0.25">
      <c r="A1925" s="39"/>
      <c r="B1925" s="128">
        <v>32292537000169</v>
      </c>
      <c r="C1925" s="124" t="s">
        <v>9805</v>
      </c>
      <c r="D1925" s="121"/>
      <c r="E1925" s="125" t="s">
        <v>2778</v>
      </c>
      <c r="F1925" s="125" t="s">
        <v>112</v>
      </c>
      <c r="G1925" s="125" t="s">
        <v>5147</v>
      </c>
      <c r="H1925" s="126">
        <v>1000</v>
      </c>
      <c r="I1925" s="126">
        <v>1000</v>
      </c>
      <c r="J1925" s="126">
        <v>1000</v>
      </c>
      <c r="K1925" s="125" t="s">
        <v>210</v>
      </c>
      <c r="L1925" s="125" t="s">
        <v>3314</v>
      </c>
      <c r="M1925" s="152">
        <v>7.7000000000000002E-3</v>
      </c>
      <c r="N1925" s="127" t="s">
        <v>44</v>
      </c>
      <c r="O1925" s="154">
        <v>43585</v>
      </c>
      <c r="P1925" s="152">
        <v>9.7676883313000007E-2</v>
      </c>
      <c r="Q1925" s="152">
        <v>0.20737455463999999</v>
      </c>
      <c r="R1925" s="152">
        <v>0.14428661655</v>
      </c>
      <c r="S1925" s="152">
        <v>0.26712877857</v>
      </c>
      <c r="T1925" s="152">
        <v>0.12282065168</v>
      </c>
      <c r="U1925" s="152">
        <v>9.2507718821000005</v>
      </c>
      <c r="V1925" s="152">
        <v>5.0834720442999997</v>
      </c>
      <c r="W1925" s="152">
        <v>1.2587801662</v>
      </c>
      <c r="X1925" s="152">
        <v>1.0604443825000001</v>
      </c>
      <c r="Y1925" s="152">
        <v>0.29283112614000001</v>
      </c>
      <c r="Z1925" s="152">
        <v>0.15666196381</v>
      </c>
      <c r="AA1925" s="152">
        <v>0.26667249642000002</v>
      </c>
      <c r="AB1925" s="175">
        <v>0.25173392080000001</v>
      </c>
      <c r="AC1925" s="174">
        <v>-5.4459152423999999E-2</v>
      </c>
      <c r="AD1925" s="152">
        <v>-0.16083123823000001</v>
      </c>
      <c r="AE1925" s="152">
        <v>-0.50459428865</v>
      </c>
      <c r="AF1925" s="178">
        <v>12.140651</v>
      </c>
      <c r="AG1925" s="177">
        <v>24767.59519</v>
      </c>
      <c r="AH1925" s="177">
        <v>-7795.0769499999997</v>
      </c>
      <c r="AI1925" s="127">
        <v>0</v>
      </c>
      <c r="AJ1925" s="127">
        <v>0</v>
      </c>
      <c r="AK1925" s="127">
        <v>0</v>
      </c>
    </row>
    <row r="1926" spans="1:37" ht="14.65" customHeight="1" x14ac:dyDescent="0.25">
      <c r="A1926" s="39"/>
      <c r="B1926" s="128">
        <v>53410443000117</v>
      </c>
      <c r="C1926" s="124" t="s">
        <v>9806</v>
      </c>
      <c r="D1926" s="121"/>
      <c r="E1926" s="125" t="s">
        <v>559</v>
      </c>
      <c r="F1926" s="125" t="s">
        <v>112</v>
      </c>
      <c r="G1926" s="125" t="s">
        <v>113</v>
      </c>
      <c r="H1926" s="126">
        <v>1000</v>
      </c>
      <c r="I1926" s="126">
        <v>1000</v>
      </c>
      <c r="J1926" s="126">
        <v>1000</v>
      </c>
      <c r="K1926" s="125" t="s">
        <v>210</v>
      </c>
      <c r="L1926" s="125" t="s">
        <v>3362</v>
      </c>
      <c r="M1926" s="152">
        <v>0.02</v>
      </c>
      <c r="N1926" s="127" t="s">
        <v>44</v>
      </c>
      <c r="O1926" s="154">
        <v>45301</v>
      </c>
      <c r="P1926" s="152">
        <v>1.6845101181E-3</v>
      </c>
      <c r="Q1926" s="152">
        <v>-0.18610171191</v>
      </c>
      <c r="R1926" s="152">
        <v>-2.7502242942000002E-2</v>
      </c>
      <c r="S1926" s="152" t="s">
        <v>44</v>
      </c>
      <c r="T1926" s="152" t="s">
        <v>44</v>
      </c>
      <c r="U1926" s="152">
        <v>0.15953640521000001</v>
      </c>
      <c r="V1926" s="152">
        <v>-4.5620006345000004</v>
      </c>
      <c r="W1926" s="152">
        <v>-0.23993408932000002</v>
      </c>
      <c r="X1926" s="152" t="s">
        <v>44</v>
      </c>
      <c r="Y1926" s="152" t="s">
        <v>44</v>
      </c>
      <c r="Z1926" s="152">
        <v>0.23437766668999999</v>
      </c>
      <c r="AA1926" s="152">
        <v>0.21382091271000001</v>
      </c>
      <c r="AB1926" s="175">
        <v>-0.44661720694000001</v>
      </c>
      <c r="AC1926" s="174">
        <v>-0.13366222228999999</v>
      </c>
      <c r="AD1926" s="152">
        <v>-0.26459964724000001</v>
      </c>
      <c r="AE1926" s="152">
        <v>-0.26459964724000001</v>
      </c>
      <c r="AF1926" s="178">
        <v>1.0760506700000001</v>
      </c>
      <c r="AG1926" s="177">
        <v>15276.30219</v>
      </c>
      <c r="AH1926" s="177">
        <v>2122.40762</v>
      </c>
      <c r="AI1926" s="127">
        <v>0</v>
      </c>
      <c r="AJ1926" s="127">
        <v>0</v>
      </c>
      <c r="AK1926" s="127">
        <v>0.14571411472999998</v>
      </c>
    </row>
    <row r="1927" spans="1:37" ht="14.65" customHeight="1" x14ac:dyDescent="0.25">
      <c r="A1927" s="39"/>
      <c r="B1927" s="128">
        <v>20485402000130</v>
      </c>
      <c r="C1927" s="124" t="s">
        <v>9807</v>
      </c>
      <c r="D1927" s="121" t="s">
        <v>3266</v>
      </c>
      <c r="E1927" s="125" t="s">
        <v>7548</v>
      </c>
      <c r="F1927" s="125" t="s">
        <v>112</v>
      </c>
      <c r="G1927" s="125" t="s">
        <v>4570</v>
      </c>
      <c r="H1927" s="126">
        <v>500</v>
      </c>
      <c r="I1927" s="126">
        <v>100</v>
      </c>
      <c r="J1927" s="126">
        <v>100</v>
      </c>
      <c r="K1927" s="125" t="s">
        <v>212</v>
      </c>
      <c r="L1927" s="125" t="s">
        <v>7581</v>
      </c>
      <c r="M1927" s="152">
        <v>0.01</v>
      </c>
      <c r="N1927" s="127" t="s">
        <v>44</v>
      </c>
      <c r="O1927" s="154">
        <v>42003</v>
      </c>
      <c r="P1927" s="152">
        <v>-1.5290161256000001E-2</v>
      </c>
      <c r="Q1927" s="152">
        <v>-0.11657462110000001</v>
      </c>
      <c r="R1927" s="152">
        <v>0.19430537677000001</v>
      </c>
      <c r="S1927" s="152">
        <v>0.44015335833000002</v>
      </c>
      <c r="T1927" s="152">
        <v>0.48257389029000003</v>
      </c>
      <c r="U1927" s="152">
        <v>-1.4480989669</v>
      </c>
      <c r="V1927" s="152">
        <v>-2.8576496691000002</v>
      </c>
      <c r="W1927" s="152">
        <v>1.6951520543999998</v>
      </c>
      <c r="X1927" s="152">
        <v>1.7473151293999998</v>
      </c>
      <c r="Y1927" s="152">
        <v>1.1505610317999999</v>
      </c>
      <c r="Z1927" s="152">
        <v>0.17636031147</v>
      </c>
      <c r="AA1927" s="152">
        <v>0.20214817740000002</v>
      </c>
      <c r="AB1927" s="175">
        <v>0.50200290720999996</v>
      </c>
      <c r="AC1927" s="174">
        <v>0.46560936279999998</v>
      </c>
      <c r="AD1927" s="152">
        <v>-0.18891875943</v>
      </c>
      <c r="AE1927" s="152">
        <v>-0.32603906705999997</v>
      </c>
      <c r="AF1927" s="178">
        <v>5.1532432999999997</v>
      </c>
      <c r="AG1927" s="177">
        <v>117815.78127000001</v>
      </c>
      <c r="AH1927" s="177">
        <v>19006.432860000001</v>
      </c>
      <c r="AI1927" s="127">
        <v>0</v>
      </c>
      <c r="AJ1927" s="127">
        <v>0</v>
      </c>
      <c r="AK1927" s="127">
        <v>0.99522604261000003</v>
      </c>
    </row>
    <row r="1928" spans="1:37" ht="14.65" customHeight="1" x14ac:dyDescent="0.25">
      <c r="A1928" s="39"/>
      <c r="B1928" s="128">
        <v>24300703000101</v>
      </c>
      <c r="C1928" s="124" t="s">
        <v>9808</v>
      </c>
      <c r="D1928" s="121"/>
      <c r="E1928" s="125" t="s">
        <v>8406</v>
      </c>
      <c r="F1928" s="125" t="s">
        <v>160</v>
      </c>
      <c r="G1928" s="125" t="s">
        <v>3328</v>
      </c>
      <c r="H1928" s="126">
        <v>1</v>
      </c>
      <c r="I1928" s="126">
        <v>1</v>
      </c>
      <c r="J1928" s="126">
        <v>1</v>
      </c>
      <c r="K1928" s="125" t="s">
        <v>211</v>
      </c>
      <c r="L1928" s="125" t="s">
        <v>211</v>
      </c>
      <c r="M1928" s="152">
        <v>1.6000000000000001E-3</v>
      </c>
      <c r="N1928" s="127" t="s">
        <v>44</v>
      </c>
      <c r="O1928" s="154">
        <v>42529</v>
      </c>
      <c r="P1928" s="152">
        <v>1.0268984875E-2</v>
      </c>
      <c r="Q1928" s="152">
        <v>4.0739395513999993E-2</v>
      </c>
      <c r="R1928" s="152">
        <v>0.11416928179999999</v>
      </c>
      <c r="S1928" s="152">
        <v>0.25258038948</v>
      </c>
      <c r="T1928" s="152">
        <v>0.42036254812000001</v>
      </c>
      <c r="U1928" s="152">
        <v>0.97255392802000007</v>
      </c>
      <c r="V1928" s="152">
        <v>0.99866436629000011</v>
      </c>
      <c r="W1928" s="152">
        <v>0.99603158602999997</v>
      </c>
      <c r="X1928" s="152">
        <v>1.002690375</v>
      </c>
      <c r="Y1928" s="152">
        <v>1.0022356717000001</v>
      </c>
      <c r="Z1928" s="152">
        <v>2.4633813434999999E-3</v>
      </c>
      <c r="AA1928" s="152">
        <v>3.5767210775000001E-3</v>
      </c>
      <c r="AB1928" s="175">
        <v>-0.17094526870000001</v>
      </c>
      <c r="AC1928" s="174">
        <v>-0.57344676948999995</v>
      </c>
      <c r="AD1928" s="152">
        <v>-1.1047441515E-3</v>
      </c>
      <c r="AE1928" s="152">
        <v>-7.684429867E-3</v>
      </c>
      <c r="AF1928" s="178">
        <v>207.32948909999999</v>
      </c>
      <c r="AG1928" s="177">
        <v>189531.44638000001</v>
      </c>
      <c r="AH1928" s="177">
        <v>-42987.586750000002</v>
      </c>
      <c r="AI1928" s="127">
        <v>0</v>
      </c>
      <c r="AJ1928" s="127">
        <v>0</v>
      </c>
      <c r="AK1928" s="127">
        <v>0</v>
      </c>
    </row>
    <row r="1929" spans="1:37" ht="14.65" customHeight="1" x14ac:dyDescent="0.25">
      <c r="A1929" s="39"/>
      <c r="B1929" s="128">
        <v>17703320000100</v>
      </c>
      <c r="C1929" s="124" t="s">
        <v>9809</v>
      </c>
      <c r="D1929" s="121"/>
      <c r="E1929" s="125" t="s">
        <v>9810</v>
      </c>
      <c r="F1929" s="125" t="s">
        <v>112</v>
      </c>
      <c r="G1929" s="125" t="s">
        <v>4570</v>
      </c>
      <c r="H1929" s="126">
        <v>1000</v>
      </c>
      <c r="I1929" s="126">
        <v>1000</v>
      </c>
      <c r="J1929" s="126">
        <v>1000</v>
      </c>
      <c r="K1929" s="125" t="s">
        <v>7743</v>
      </c>
      <c r="L1929" s="125" t="s">
        <v>8231</v>
      </c>
      <c r="M1929" s="152">
        <v>1.6E-2</v>
      </c>
      <c r="N1929" s="127" t="s">
        <v>44</v>
      </c>
      <c r="O1929" s="154">
        <v>41422</v>
      </c>
      <c r="P1929" s="152">
        <v>1.7892801116000002E-3</v>
      </c>
      <c r="Q1929" s="152">
        <v>-6.8311928208E-2</v>
      </c>
      <c r="R1929" s="152">
        <v>0.22302774114999999</v>
      </c>
      <c r="S1929" s="152">
        <v>0.51913075596000002</v>
      </c>
      <c r="T1929" s="152">
        <v>0.54102864232000003</v>
      </c>
      <c r="U1929" s="152">
        <v>0.16945895061000002</v>
      </c>
      <c r="V1929" s="152">
        <v>-1.6745631012000002</v>
      </c>
      <c r="W1929" s="152">
        <v>1.9457306837999999</v>
      </c>
      <c r="X1929" s="152">
        <v>2.0608385846999999</v>
      </c>
      <c r="Y1929" s="152">
        <v>1.2899298645999999</v>
      </c>
      <c r="Z1929" s="152">
        <v>0.15578853382999999</v>
      </c>
      <c r="AA1929" s="152">
        <v>0.16417922029999998</v>
      </c>
      <c r="AB1929" s="175">
        <v>0.71240783820999998</v>
      </c>
      <c r="AC1929" s="174">
        <v>0.46293404227000001</v>
      </c>
      <c r="AD1929" s="152">
        <v>-0.14033526083</v>
      </c>
      <c r="AE1929" s="152">
        <v>-0.32648045054999997</v>
      </c>
      <c r="AF1929" s="178">
        <v>599.27147100000002</v>
      </c>
      <c r="AG1929" s="177">
        <v>37356.732470000003</v>
      </c>
      <c r="AH1929" s="177">
        <v>3081.5352899999998</v>
      </c>
      <c r="AI1929" s="127">
        <v>0</v>
      </c>
      <c r="AJ1929" s="127">
        <v>0</v>
      </c>
      <c r="AK1929" s="127">
        <v>0.97420799716000006</v>
      </c>
    </row>
    <row r="1930" spans="1:37" ht="14.65" customHeight="1" x14ac:dyDescent="0.25">
      <c r="A1930" s="39"/>
      <c r="B1930" s="128">
        <v>36017245000179</v>
      </c>
      <c r="C1930" s="124" t="s">
        <v>9811</v>
      </c>
      <c r="D1930" s="121"/>
      <c r="E1930" s="125" t="s">
        <v>9812</v>
      </c>
      <c r="F1930" s="125" t="s">
        <v>112</v>
      </c>
      <c r="G1930" s="125" t="s">
        <v>113</v>
      </c>
      <c r="H1930" s="126">
        <v>1000</v>
      </c>
      <c r="I1930" s="126">
        <v>1000</v>
      </c>
      <c r="J1930" s="126">
        <v>1000</v>
      </c>
      <c r="K1930" s="125" t="s">
        <v>210</v>
      </c>
      <c r="L1930" s="125" t="s">
        <v>3314</v>
      </c>
      <c r="M1930" s="152">
        <v>1.8000000000000002E-2</v>
      </c>
      <c r="N1930" s="127" t="s">
        <v>44</v>
      </c>
      <c r="O1930" s="154">
        <v>44861</v>
      </c>
      <c r="P1930" s="152">
        <v>9.2676114179999991E-2</v>
      </c>
      <c r="Q1930" s="152">
        <v>0.10602995245000001</v>
      </c>
      <c r="R1930" s="152">
        <v>2.8291691113000002E-2</v>
      </c>
      <c r="S1930" s="152">
        <v>0.11035106242999999</v>
      </c>
      <c r="T1930" s="152" t="s">
        <v>44</v>
      </c>
      <c r="U1930" s="152">
        <v>8.7771595705000003</v>
      </c>
      <c r="V1930" s="152">
        <v>2.5991631426999997</v>
      </c>
      <c r="W1930" s="152">
        <v>0.24682136495999998</v>
      </c>
      <c r="X1930" s="152">
        <v>0.43807022551000002</v>
      </c>
      <c r="Y1930" s="152" t="s">
        <v>44</v>
      </c>
      <c r="Z1930" s="152">
        <v>0.12983044613</v>
      </c>
      <c r="AA1930" s="152">
        <v>0.15443901366000001</v>
      </c>
      <c r="AB1930" s="175">
        <v>-0.53928100072999996</v>
      </c>
      <c r="AC1930" s="174">
        <v>-0.59279111088000003</v>
      </c>
      <c r="AD1930" s="152">
        <v>-0.11128370351</v>
      </c>
      <c r="AE1930" s="152">
        <v>-0.15538617355000001</v>
      </c>
      <c r="AF1930" s="178">
        <v>1.02072549</v>
      </c>
      <c r="AG1930" s="177">
        <v>67990.394939999998</v>
      </c>
      <c r="AH1930" s="177">
        <v>-63155.893700000001</v>
      </c>
      <c r="AI1930" s="127">
        <v>8.986375429799999E-3</v>
      </c>
      <c r="AJ1930" s="127">
        <v>0</v>
      </c>
      <c r="AK1930" s="127">
        <v>0.25025935957000001</v>
      </c>
    </row>
    <row r="1931" spans="1:37" ht="14.65" customHeight="1" x14ac:dyDescent="0.25">
      <c r="A1931" s="39"/>
      <c r="B1931" s="128">
        <v>52578153000114</v>
      </c>
      <c r="C1931" s="124" t="s">
        <v>9813</v>
      </c>
      <c r="D1931" s="121"/>
      <c r="E1931" s="125" t="s">
        <v>2778</v>
      </c>
      <c r="F1931" s="125" t="s">
        <v>160</v>
      </c>
      <c r="G1931" s="125" t="s">
        <v>3305</v>
      </c>
      <c r="H1931" s="126">
        <v>200000</v>
      </c>
      <c r="I1931" s="126">
        <v>100</v>
      </c>
      <c r="J1931" s="126">
        <v>100</v>
      </c>
      <c r="K1931" s="125" t="s">
        <v>7604</v>
      </c>
      <c r="L1931" s="125" t="s">
        <v>7605</v>
      </c>
      <c r="M1931" s="152">
        <v>4.1999999999999997E-3</v>
      </c>
      <c r="N1931" s="127" t="s">
        <v>44</v>
      </c>
      <c r="O1931" s="154">
        <v>45237</v>
      </c>
      <c r="P1931" s="152">
        <v>2.2554387461999999E-2</v>
      </c>
      <c r="Q1931" s="152">
        <v>6.3806753024000004E-2</v>
      </c>
      <c r="R1931" s="152">
        <v>5.3048597309999994E-2</v>
      </c>
      <c r="S1931" s="152" t="s">
        <v>44</v>
      </c>
      <c r="T1931" s="152" t="s">
        <v>44</v>
      </c>
      <c r="U1931" s="152">
        <v>2.1360785302999998</v>
      </c>
      <c r="V1931" s="152">
        <v>1.5641255784000001</v>
      </c>
      <c r="W1931" s="152">
        <v>0.46280468513</v>
      </c>
      <c r="X1931" s="152" t="s">
        <v>44</v>
      </c>
      <c r="Y1931" s="152" t="s">
        <v>44</v>
      </c>
      <c r="Z1931" s="152">
        <v>6.3312453534999993E-2</v>
      </c>
      <c r="AA1931" s="152">
        <v>5.5868786386999998E-2</v>
      </c>
      <c r="AB1931" s="175">
        <v>-0.84661402114999995</v>
      </c>
      <c r="AC1931" s="174">
        <v>-0.80598383275999996</v>
      </c>
      <c r="AD1931" s="152">
        <v>-7.4978736515000005E-2</v>
      </c>
      <c r="AE1931" s="152">
        <v>-7.4978736515000005E-2</v>
      </c>
      <c r="AF1931" s="178">
        <v>1.0936710000000001</v>
      </c>
      <c r="AG1931" s="177">
        <v>55590.443610000002</v>
      </c>
      <c r="AH1931" s="177">
        <v>1000</v>
      </c>
      <c r="AI1931" s="127">
        <v>0.80588649434000004</v>
      </c>
      <c r="AJ1931" s="127">
        <v>1.1102525360999999E-2</v>
      </c>
      <c r="AK1931" s="127">
        <v>0</v>
      </c>
    </row>
    <row r="1932" spans="1:37" ht="14.65" customHeight="1" x14ac:dyDescent="0.25">
      <c r="A1932" s="39"/>
      <c r="B1932" s="128">
        <v>41681049000134</v>
      </c>
      <c r="C1932" s="124" t="s">
        <v>9814</v>
      </c>
      <c r="D1932" s="121"/>
      <c r="E1932" s="125" t="s">
        <v>561</v>
      </c>
      <c r="F1932" s="125" t="s">
        <v>160</v>
      </c>
      <c r="G1932" s="125" t="s">
        <v>3324</v>
      </c>
      <c r="H1932" s="126">
        <v>1</v>
      </c>
      <c r="I1932" s="126">
        <v>1</v>
      </c>
      <c r="J1932" s="126">
        <v>1</v>
      </c>
      <c r="K1932" s="125" t="s">
        <v>219</v>
      </c>
      <c r="L1932" s="125" t="s">
        <v>220</v>
      </c>
      <c r="M1932" s="152">
        <v>9.0000000000000011E-3</v>
      </c>
      <c r="N1932" s="127" t="s">
        <v>44</v>
      </c>
      <c r="O1932" s="154">
        <v>44456</v>
      </c>
      <c r="P1932" s="152">
        <v>1.0030203344E-2</v>
      </c>
      <c r="Q1932" s="152">
        <v>2.3656839983000003E-2</v>
      </c>
      <c r="R1932" s="152">
        <v>0.10818040398999999</v>
      </c>
      <c r="S1932" s="152">
        <v>0.25777104454999999</v>
      </c>
      <c r="T1932" s="152">
        <v>0.42130168262000001</v>
      </c>
      <c r="U1932" s="152">
        <v>0.94993943214999998</v>
      </c>
      <c r="V1932" s="152">
        <v>0.57991147910000007</v>
      </c>
      <c r="W1932" s="152">
        <v>0.94378363136999999</v>
      </c>
      <c r="X1932" s="152">
        <v>1.0232961706000001</v>
      </c>
      <c r="Y1932" s="152">
        <v>1.0044747725000001</v>
      </c>
      <c r="Z1932" s="152">
        <v>2.0322291988000001E-2</v>
      </c>
      <c r="AA1932" s="152">
        <v>2.1495961982E-2</v>
      </c>
      <c r="AB1932" s="175">
        <v>-0.27507636634999999</v>
      </c>
      <c r="AC1932" s="174">
        <v>0.65654768238000005</v>
      </c>
      <c r="AD1932" s="152">
        <v>-1.139774726E-2</v>
      </c>
      <c r="AE1932" s="152">
        <v>-1.139774726E-2</v>
      </c>
      <c r="AF1932" s="178">
        <v>1.5723625999999999</v>
      </c>
      <c r="AG1932" s="177">
        <v>388049.80930999998</v>
      </c>
      <c r="AH1932" s="177">
        <v>-380676.59214000002</v>
      </c>
      <c r="AI1932" s="127">
        <v>0</v>
      </c>
      <c r="AJ1932" s="127">
        <v>0</v>
      </c>
      <c r="AK1932" s="127">
        <v>0</v>
      </c>
    </row>
    <row r="1933" spans="1:37" ht="14.65" customHeight="1" x14ac:dyDescent="0.25">
      <c r="A1933" s="39"/>
      <c r="B1933" s="128">
        <v>47539700000112</v>
      </c>
      <c r="C1933" s="124" t="s">
        <v>9815</v>
      </c>
      <c r="D1933" s="121"/>
      <c r="E1933" s="125" t="s">
        <v>2778</v>
      </c>
      <c r="F1933" s="125" t="s">
        <v>160</v>
      </c>
      <c r="G1933" s="125" t="s">
        <v>3305</v>
      </c>
      <c r="H1933" s="126">
        <v>1000</v>
      </c>
      <c r="I1933" s="126">
        <v>1000</v>
      </c>
      <c r="J1933" s="126">
        <v>1000</v>
      </c>
      <c r="K1933" s="125" t="s">
        <v>219</v>
      </c>
      <c r="L1933" s="125" t="s">
        <v>220</v>
      </c>
      <c r="M1933" s="152">
        <v>1.5E-3</v>
      </c>
      <c r="N1933" s="127" t="s">
        <v>44</v>
      </c>
      <c r="O1933" s="154">
        <v>44825</v>
      </c>
      <c r="P1933" s="152">
        <v>7.0855310769000002E-3</v>
      </c>
      <c r="Q1933" s="152">
        <v>9.464429465899999E-3</v>
      </c>
      <c r="R1933" s="152">
        <v>9.4395706787999994E-2</v>
      </c>
      <c r="S1933" s="152">
        <v>0.22524417673</v>
      </c>
      <c r="T1933" s="152" t="s">
        <v>44</v>
      </c>
      <c r="U1933" s="152">
        <v>0.67105572405999991</v>
      </c>
      <c r="V1933" s="152">
        <v>0.23200610455000001</v>
      </c>
      <c r="W1933" s="152">
        <v>0.82352366646999997</v>
      </c>
      <c r="X1933" s="152">
        <v>0.89417142995999999</v>
      </c>
      <c r="Y1933" s="152" t="s">
        <v>44</v>
      </c>
      <c r="Z1933" s="152">
        <v>2.4699969062000001E-2</v>
      </c>
      <c r="AA1933" s="152">
        <v>2.6912859588999999E-2</v>
      </c>
      <c r="AB1933" s="175">
        <v>-0.72394114974000001</v>
      </c>
      <c r="AC1933" s="174">
        <v>-0.76479868901000003</v>
      </c>
      <c r="AD1933" s="152">
        <v>-1.6325779235999999E-2</v>
      </c>
      <c r="AE1933" s="152">
        <v>-1.8681091529E-2</v>
      </c>
      <c r="AF1933" s="178">
        <v>1.2790520000000001</v>
      </c>
      <c r="AG1933" s="177">
        <v>44309.44167</v>
      </c>
      <c r="AH1933" s="177">
        <v>-42847.17856</v>
      </c>
      <c r="AI1933" s="127">
        <v>0</v>
      </c>
      <c r="AJ1933" s="127">
        <v>0</v>
      </c>
      <c r="AK1933" s="127">
        <v>1.5204318643000002E-2</v>
      </c>
    </row>
    <row r="1934" spans="1:37" ht="14.65" customHeight="1" x14ac:dyDescent="0.25">
      <c r="A1934" s="39"/>
      <c r="B1934" s="128">
        <v>36017965000134</v>
      </c>
      <c r="C1934" s="124" t="s">
        <v>9816</v>
      </c>
      <c r="D1934" s="121"/>
      <c r="E1934" s="125" t="s">
        <v>8858</v>
      </c>
      <c r="F1934" s="125" t="s">
        <v>160</v>
      </c>
      <c r="G1934" s="125" t="s">
        <v>3324</v>
      </c>
      <c r="H1934" s="126">
        <v>10000</v>
      </c>
      <c r="I1934" s="126">
        <v>5000</v>
      </c>
      <c r="J1934" s="126">
        <v>10000</v>
      </c>
      <c r="K1934" s="125" t="s">
        <v>211</v>
      </c>
      <c r="L1934" s="125" t="s">
        <v>211</v>
      </c>
      <c r="M1934" s="152">
        <v>3.0000000000000001E-3</v>
      </c>
      <c r="N1934" s="127" t="s">
        <v>44</v>
      </c>
      <c r="O1934" s="154">
        <v>44022</v>
      </c>
      <c r="P1934" s="152">
        <v>1.0391653803000001E-2</v>
      </c>
      <c r="Q1934" s="152">
        <v>4.0099037180000005E-2</v>
      </c>
      <c r="R1934" s="152">
        <v>0.11469106500000001</v>
      </c>
      <c r="S1934" s="152">
        <v>0.25354598348000001</v>
      </c>
      <c r="T1934" s="152">
        <v>0.41599944176000003</v>
      </c>
      <c r="U1934" s="152">
        <v>0.98417164374999999</v>
      </c>
      <c r="V1934" s="152">
        <v>0.98296695492999997</v>
      </c>
      <c r="W1934" s="152">
        <v>1.0005837084</v>
      </c>
      <c r="X1934" s="152">
        <v>1.0065235776000001</v>
      </c>
      <c r="Y1934" s="152">
        <v>0.99183307796999998</v>
      </c>
      <c r="Z1934" s="152">
        <v>1.1006491434E-3</v>
      </c>
      <c r="AA1934" s="152">
        <v>6.0026394837999998E-3</v>
      </c>
      <c r="AB1934" s="175">
        <v>6.2725577204000002E-2</v>
      </c>
      <c r="AC1934" s="174">
        <v>1.2714955444</v>
      </c>
      <c r="AD1934" s="152">
        <v>0</v>
      </c>
      <c r="AE1934" s="152">
        <v>-1.2494507411E-3</v>
      </c>
      <c r="AF1934" s="178">
        <v>1.6006471</v>
      </c>
      <c r="AG1934" s="177">
        <v>15566.0092</v>
      </c>
      <c r="AH1934" s="177">
        <v>-893.91600000000005</v>
      </c>
      <c r="AI1934" s="127">
        <v>1.2160659124E-2</v>
      </c>
      <c r="AJ1934" s="127">
        <v>0.34781053473000001</v>
      </c>
      <c r="AK1934" s="127">
        <v>0</v>
      </c>
    </row>
    <row r="1935" spans="1:37" ht="14.65" customHeight="1" x14ac:dyDescent="0.25">
      <c r="A1935" s="39"/>
      <c r="B1935" s="128">
        <v>42699466000177</v>
      </c>
      <c r="C1935" s="124" t="s">
        <v>9817</v>
      </c>
      <c r="D1935" s="121"/>
      <c r="E1935" s="125" t="s">
        <v>8858</v>
      </c>
      <c r="F1935" s="125" t="s">
        <v>160</v>
      </c>
      <c r="G1935" s="125" t="s">
        <v>3328</v>
      </c>
      <c r="H1935" s="126">
        <v>500</v>
      </c>
      <c r="I1935" s="126">
        <v>500</v>
      </c>
      <c r="J1935" s="126">
        <v>100</v>
      </c>
      <c r="K1935" s="125" t="s">
        <v>211</v>
      </c>
      <c r="L1935" s="125" t="s">
        <v>211</v>
      </c>
      <c r="M1935" s="152">
        <v>3.0000000000000001E-3</v>
      </c>
      <c r="N1935" s="127" t="s">
        <v>44</v>
      </c>
      <c r="O1935" s="154">
        <v>44574</v>
      </c>
      <c r="P1935" s="152">
        <v>1.0615419211E-2</v>
      </c>
      <c r="Q1935" s="152">
        <v>4.1741367208999999E-2</v>
      </c>
      <c r="R1935" s="152">
        <v>0.11760214994</v>
      </c>
      <c r="S1935" s="152">
        <v>0.27334845922000001</v>
      </c>
      <c r="T1935" s="152">
        <v>0.42509507118000001</v>
      </c>
      <c r="U1935" s="152">
        <v>1.0053639941999999</v>
      </c>
      <c r="V1935" s="152">
        <v>1.0232261796</v>
      </c>
      <c r="W1935" s="152">
        <v>1.0259804921</v>
      </c>
      <c r="X1935" s="152">
        <v>1.0851351906</v>
      </c>
      <c r="Y1935" s="152">
        <v>1.0135190351999999</v>
      </c>
      <c r="Z1935" s="152">
        <v>1.1222928887000001E-3</v>
      </c>
      <c r="AA1935" s="152">
        <v>5.0566523276000001E-3</v>
      </c>
      <c r="AB1935" s="175">
        <v>2.7804265899999998</v>
      </c>
      <c r="AC1935" s="174">
        <v>0.39045046584999998</v>
      </c>
      <c r="AD1935" s="152">
        <v>0</v>
      </c>
      <c r="AE1935" s="152">
        <v>-1.1893492161000002E-2</v>
      </c>
      <c r="AF1935" s="178">
        <v>1.4709086</v>
      </c>
      <c r="AG1935" s="177">
        <v>3152702.9078000002</v>
      </c>
      <c r="AH1935" s="177">
        <v>127890.25364</v>
      </c>
      <c r="AI1935" s="127">
        <v>0.13729087862</v>
      </c>
      <c r="AJ1935" s="127">
        <v>0.18013328260000003</v>
      </c>
      <c r="AK1935" s="127">
        <v>0</v>
      </c>
    </row>
    <row r="1936" spans="1:37" ht="14.65" customHeight="1" x14ac:dyDescent="0.25">
      <c r="A1936" s="39"/>
      <c r="B1936" s="128">
        <v>43121002000141</v>
      </c>
      <c r="C1936" s="124" t="s">
        <v>9818</v>
      </c>
      <c r="D1936" s="121"/>
      <c r="E1936" s="125" t="s">
        <v>8858</v>
      </c>
      <c r="F1936" s="125" t="s">
        <v>160</v>
      </c>
      <c r="G1936" s="125" t="s">
        <v>3328</v>
      </c>
      <c r="H1936" s="126">
        <v>500</v>
      </c>
      <c r="I1936" s="126">
        <v>100</v>
      </c>
      <c r="J1936" s="126">
        <v>100</v>
      </c>
      <c r="K1936" s="125" t="s">
        <v>7743</v>
      </c>
      <c r="L1936" s="125" t="s">
        <v>7764</v>
      </c>
      <c r="M1936" s="152">
        <v>5.0000000000000001E-3</v>
      </c>
      <c r="N1936" s="127" t="s">
        <v>3247</v>
      </c>
      <c r="O1936" s="154">
        <v>44732</v>
      </c>
      <c r="P1936" s="152">
        <v>1.0781056915E-2</v>
      </c>
      <c r="Q1936" s="152">
        <v>4.2420064930000001E-2</v>
      </c>
      <c r="R1936" s="152">
        <v>0.12231296231</v>
      </c>
      <c r="S1936" s="152">
        <v>0.29494115308000002</v>
      </c>
      <c r="T1936" s="152" t="s">
        <v>44</v>
      </c>
      <c r="U1936" s="152">
        <v>1.0210511923000001</v>
      </c>
      <c r="V1936" s="152">
        <v>1.0398634226999999</v>
      </c>
      <c r="W1936" s="152">
        <v>1.0670783937999999</v>
      </c>
      <c r="X1936" s="152">
        <v>1.1708535884</v>
      </c>
      <c r="Y1936" s="152" t="s">
        <v>44</v>
      </c>
      <c r="Z1936" s="152">
        <v>1.7777336045999999E-3</v>
      </c>
      <c r="AA1936" s="152">
        <v>1.7133085106999998E-2</v>
      </c>
      <c r="AB1936" s="175">
        <v>3.9350942310999999</v>
      </c>
      <c r="AC1936" s="174">
        <v>0.18613826977</v>
      </c>
      <c r="AD1936" s="152">
        <v>-1.4354169922E-4</v>
      </c>
      <c r="AE1936" s="152">
        <v>-4.0222380863999999E-2</v>
      </c>
      <c r="AF1936" s="178">
        <v>1.4082699999999999</v>
      </c>
      <c r="AG1936" s="177">
        <v>576664.02034000005</v>
      </c>
      <c r="AH1936" s="177">
        <v>313947.11417999998</v>
      </c>
      <c r="AI1936" s="127">
        <v>0.38733185255000002</v>
      </c>
      <c r="AJ1936" s="127">
        <v>0.25476799448000004</v>
      </c>
      <c r="AK1936" s="127">
        <v>0</v>
      </c>
    </row>
    <row r="1937" spans="1:37" ht="14.65" customHeight="1" x14ac:dyDescent="0.25">
      <c r="A1937" s="39"/>
      <c r="B1937" s="128">
        <v>50048250000170</v>
      </c>
      <c r="C1937" s="124" t="s">
        <v>9819</v>
      </c>
      <c r="D1937" s="121"/>
      <c r="E1937" s="125" t="s">
        <v>8858</v>
      </c>
      <c r="F1937" s="125" t="s">
        <v>160</v>
      </c>
      <c r="G1937" s="125" t="s">
        <v>6802</v>
      </c>
      <c r="H1937" s="126">
        <v>1</v>
      </c>
      <c r="I1937" s="126">
        <v>1</v>
      </c>
      <c r="J1937" s="126">
        <v>1</v>
      </c>
      <c r="K1937" s="125" t="s">
        <v>211</v>
      </c>
      <c r="L1937" s="125" t="s">
        <v>211</v>
      </c>
      <c r="M1937" s="152">
        <v>2E-3</v>
      </c>
      <c r="N1937" s="127" t="s">
        <v>44</v>
      </c>
      <c r="O1937" s="154">
        <v>45016</v>
      </c>
      <c r="P1937" s="152">
        <v>1.0276428797E-2</v>
      </c>
      <c r="Q1937" s="152">
        <v>4.0582673279000003E-2</v>
      </c>
      <c r="R1937" s="152">
        <v>0.11321660788000001</v>
      </c>
      <c r="S1937" s="152">
        <v>0.24896994341000001</v>
      </c>
      <c r="T1937" s="152" t="s">
        <v>44</v>
      </c>
      <c r="U1937" s="152">
        <v>0.97325892612000009</v>
      </c>
      <c r="V1937" s="152">
        <v>0.99482255886999993</v>
      </c>
      <c r="W1937" s="152">
        <v>0.98772030216000006</v>
      </c>
      <c r="X1937" s="152">
        <v>0.98835767274999997</v>
      </c>
      <c r="Y1937" s="152" t="s">
        <v>44</v>
      </c>
      <c r="Z1937" s="152">
        <v>9.0956502108999995E-4</v>
      </c>
      <c r="AA1937" s="152">
        <v>8.6006141179000007E-4</v>
      </c>
      <c r="AB1937" s="175">
        <v>-2.0921693487000002</v>
      </c>
      <c r="AC1937" s="174">
        <v>-2.8285890266</v>
      </c>
      <c r="AD1937" s="152">
        <v>0</v>
      </c>
      <c r="AE1937" s="152">
        <v>0</v>
      </c>
      <c r="AF1937" s="178">
        <v>1.2594502999999999</v>
      </c>
      <c r="AG1937" s="177">
        <v>714874.25300000003</v>
      </c>
      <c r="AH1937" s="177">
        <v>49962.8655</v>
      </c>
      <c r="AI1937" s="127">
        <v>0</v>
      </c>
      <c r="AJ1937" s="127">
        <v>0</v>
      </c>
      <c r="AK1937" s="127">
        <v>0</v>
      </c>
    </row>
    <row r="1938" spans="1:37" ht="14.65" customHeight="1" x14ac:dyDescent="0.25">
      <c r="A1938" s="39"/>
      <c r="B1938" s="128">
        <v>14781366000150</v>
      </c>
      <c r="C1938" s="124" t="s">
        <v>9820</v>
      </c>
      <c r="D1938" s="121"/>
      <c r="E1938" s="125" t="s">
        <v>8843</v>
      </c>
      <c r="F1938" s="125" t="s">
        <v>112</v>
      </c>
      <c r="G1938" s="125" t="s">
        <v>113</v>
      </c>
      <c r="H1938" s="126">
        <v>500000</v>
      </c>
      <c r="I1938" s="126">
        <v>50000</v>
      </c>
      <c r="J1938" s="126">
        <v>500000</v>
      </c>
      <c r="K1938" s="125" t="s">
        <v>3269</v>
      </c>
      <c r="L1938" s="125" t="s">
        <v>7631</v>
      </c>
      <c r="M1938" s="152">
        <v>1.6500000000000001E-2</v>
      </c>
      <c r="N1938" s="127" t="s">
        <v>44</v>
      </c>
      <c r="O1938" s="154">
        <v>41051</v>
      </c>
      <c r="P1938" s="152">
        <v>0.11941289927</v>
      </c>
      <c r="Q1938" s="152">
        <v>0.19493655259000001</v>
      </c>
      <c r="R1938" s="152">
        <v>-2.5930315343000002E-2</v>
      </c>
      <c r="S1938" s="152">
        <v>-8.3725302483999998E-3</v>
      </c>
      <c r="T1938" s="152">
        <v>-4.0311368938000004E-2</v>
      </c>
      <c r="U1938" s="152">
        <v>11.309344172000001</v>
      </c>
      <c r="V1938" s="152">
        <v>4.7785733271000002</v>
      </c>
      <c r="W1938" s="152">
        <v>-0.22622033449000001</v>
      </c>
      <c r="X1938" s="152">
        <v>-3.3237162679000003E-2</v>
      </c>
      <c r="Y1938" s="152">
        <v>-9.6111064386000006E-2</v>
      </c>
      <c r="Z1938" s="152">
        <v>0.19678479899999998</v>
      </c>
      <c r="AA1938" s="152">
        <v>0.21663620790999999</v>
      </c>
      <c r="AB1938" s="175">
        <v>-0.55622418117000005</v>
      </c>
      <c r="AC1938" s="174">
        <v>0.11859921280999999</v>
      </c>
      <c r="AD1938" s="152">
        <v>-0.24132678537999999</v>
      </c>
      <c r="AE1938" s="152">
        <v>-0.49223804063999999</v>
      </c>
      <c r="AF1938" s="178">
        <v>3.2368096</v>
      </c>
      <c r="AG1938" s="177">
        <v>43972.668160000001</v>
      </c>
      <c r="AH1938" s="177">
        <v>-33625.347959999999</v>
      </c>
      <c r="AI1938" s="127">
        <v>0</v>
      </c>
      <c r="AJ1938" s="127">
        <v>0</v>
      </c>
      <c r="AK1938" s="127">
        <v>0.13550951888000001</v>
      </c>
    </row>
    <row r="1939" spans="1:37" ht="14.65" customHeight="1" x14ac:dyDescent="0.25">
      <c r="A1939" s="39"/>
      <c r="B1939" s="128">
        <v>42831345000137</v>
      </c>
      <c r="C1939" s="124" t="s">
        <v>9821</v>
      </c>
      <c r="D1939" s="121"/>
      <c r="E1939" s="125" t="s">
        <v>8839</v>
      </c>
      <c r="F1939" s="125" t="s">
        <v>112</v>
      </c>
      <c r="G1939" s="125" t="s">
        <v>113</v>
      </c>
      <c r="H1939" s="126">
        <v>10000</v>
      </c>
      <c r="I1939" s="126">
        <v>5000</v>
      </c>
      <c r="J1939" s="126">
        <v>5000</v>
      </c>
      <c r="K1939" s="125" t="s">
        <v>210</v>
      </c>
      <c r="L1939" s="125" t="s">
        <v>3314</v>
      </c>
      <c r="M1939" s="152">
        <v>1.4999999999999999E-2</v>
      </c>
      <c r="N1939" s="127" t="s">
        <v>44</v>
      </c>
      <c r="O1939" s="154">
        <v>44474</v>
      </c>
      <c r="P1939" s="152">
        <v>4.4767715411999996E-2</v>
      </c>
      <c r="Q1939" s="152">
        <v>8.0988307795999998E-2</v>
      </c>
      <c r="R1939" s="152">
        <v>-2.906942534E-2</v>
      </c>
      <c r="S1939" s="152">
        <v>0.21694644503999999</v>
      </c>
      <c r="T1939" s="152">
        <v>0.15850694451</v>
      </c>
      <c r="U1939" s="152">
        <v>4.2398560324999996</v>
      </c>
      <c r="V1939" s="152">
        <v>1.9853052815999999</v>
      </c>
      <c r="W1939" s="152">
        <v>-0.25360644623</v>
      </c>
      <c r="X1939" s="152">
        <v>0.86123120162000011</v>
      </c>
      <c r="Y1939" s="152">
        <v>0.37791500390999999</v>
      </c>
      <c r="Z1939" s="152">
        <v>0.16040275495</v>
      </c>
      <c r="AA1939" s="152">
        <v>0.17738560164</v>
      </c>
      <c r="AB1939" s="175">
        <v>-0.7370965505</v>
      </c>
      <c r="AC1939" s="174">
        <v>-0.34875160432000002</v>
      </c>
      <c r="AD1939" s="152">
        <v>-0.19557072495</v>
      </c>
      <c r="AE1939" s="152">
        <v>-0.23913508038</v>
      </c>
      <c r="AF1939" s="178">
        <v>1.1253565000000001</v>
      </c>
      <c r="AG1939" s="177">
        <v>69306.164980000001</v>
      </c>
      <c r="AH1939" s="177">
        <v>-9641.8295600000001</v>
      </c>
      <c r="AI1939" s="127">
        <v>0</v>
      </c>
      <c r="AJ1939" s="127">
        <v>0</v>
      </c>
      <c r="AK1939" s="127">
        <v>0</v>
      </c>
    </row>
    <row r="1940" spans="1:37" ht="14.65" customHeight="1" x14ac:dyDescent="0.25">
      <c r="A1940" s="39"/>
      <c r="B1940" s="128">
        <v>48953198000154</v>
      </c>
      <c r="C1940" s="124" t="s">
        <v>9822</v>
      </c>
      <c r="D1940" s="121"/>
      <c r="E1940" s="125" t="s">
        <v>9276</v>
      </c>
      <c r="F1940" s="125" t="s">
        <v>160</v>
      </c>
      <c r="G1940" s="125" t="s">
        <v>3305</v>
      </c>
      <c r="H1940" s="126" t="s">
        <v>44</v>
      </c>
      <c r="I1940" s="126" t="s">
        <v>44</v>
      </c>
      <c r="J1940" s="126" t="s">
        <v>44</v>
      </c>
      <c r="K1940" s="125" t="s">
        <v>7696</v>
      </c>
      <c r="L1940" s="125" t="s">
        <v>7616</v>
      </c>
      <c r="M1940" s="152">
        <v>5.0000000000000001E-3</v>
      </c>
      <c r="N1940" s="127" t="s">
        <v>44</v>
      </c>
      <c r="O1940" s="154">
        <v>45005</v>
      </c>
      <c r="P1940" s="152">
        <v>5.6111797749000001E-3</v>
      </c>
      <c r="Q1940" s="152">
        <v>4.3116734003E-2</v>
      </c>
      <c r="R1940" s="152">
        <v>0.12098499585000001</v>
      </c>
      <c r="S1940" s="152">
        <v>0.29752120722000003</v>
      </c>
      <c r="T1940" s="152" t="s">
        <v>44</v>
      </c>
      <c r="U1940" s="152">
        <v>0.53142301766</v>
      </c>
      <c r="V1940" s="152">
        <v>1.0569412063000001</v>
      </c>
      <c r="W1940" s="152">
        <v>1.0554929961000001</v>
      </c>
      <c r="X1940" s="152">
        <v>1.1810958540999998</v>
      </c>
      <c r="Y1940" s="152" t="s">
        <v>44</v>
      </c>
      <c r="Z1940" s="152">
        <v>8.5971865477999995E-3</v>
      </c>
      <c r="AA1940" s="152">
        <v>6.3821051611000004E-3</v>
      </c>
      <c r="AB1940" s="175">
        <v>0.66877494087</v>
      </c>
      <c r="AC1940" s="174">
        <v>2.8410845189999998</v>
      </c>
      <c r="AD1940" s="152">
        <v>-5.1412741944999998E-3</v>
      </c>
      <c r="AE1940" s="152">
        <v>-5.1412741944999998E-3</v>
      </c>
      <c r="AF1940" s="178">
        <v>1.3176829999999999</v>
      </c>
      <c r="AG1940" s="177">
        <v>107445.36900999999</v>
      </c>
      <c r="AH1940" s="177">
        <v>-55735.676809999997</v>
      </c>
      <c r="AI1940" s="127">
        <v>0.70872554548</v>
      </c>
      <c r="AJ1940" s="127">
        <v>8.4341136183999996E-3</v>
      </c>
      <c r="AK1940" s="127">
        <v>-1.2958128950000001E-5</v>
      </c>
    </row>
    <row r="1941" spans="1:37" ht="14.65" customHeight="1" x14ac:dyDescent="0.25">
      <c r="A1941" s="39"/>
      <c r="B1941" s="128">
        <v>1605280000124</v>
      </c>
      <c r="C1941" s="124" t="s">
        <v>9823</v>
      </c>
      <c r="D1941" s="121"/>
      <c r="E1941" s="125" t="s">
        <v>9114</v>
      </c>
      <c r="F1941" s="125" t="s">
        <v>160</v>
      </c>
      <c r="G1941" s="125" t="s">
        <v>3328</v>
      </c>
      <c r="H1941" s="126">
        <v>500000</v>
      </c>
      <c r="I1941" s="126">
        <v>0</v>
      </c>
      <c r="J1941" s="126">
        <v>0</v>
      </c>
      <c r="K1941" s="125" t="s">
        <v>211</v>
      </c>
      <c r="L1941" s="125" t="s">
        <v>211</v>
      </c>
      <c r="M1941" s="152">
        <v>0.01</v>
      </c>
      <c r="N1941" s="127" t="s">
        <v>44</v>
      </c>
      <c r="O1941" s="154">
        <v>35871</v>
      </c>
      <c r="P1941" s="152">
        <v>9.7093123804000009E-3</v>
      </c>
      <c r="Q1941" s="152">
        <v>3.7427710267000001E-2</v>
      </c>
      <c r="R1941" s="152">
        <v>0.10304056688999999</v>
      </c>
      <c r="S1941" s="152">
        <v>0.22740539153</v>
      </c>
      <c r="T1941" s="152">
        <v>0.37840248264000004</v>
      </c>
      <c r="U1941" s="152">
        <v>0.91954852485000005</v>
      </c>
      <c r="V1941" s="152">
        <v>0.91748343549</v>
      </c>
      <c r="W1941" s="152">
        <v>0.89894284738999997</v>
      </c>
      <c r="X1941" s="152">
        <v>0.90275099258000002</v>
      </c>
      <c r="Y1941" s="152">
        <v>0.90219375652</v>
      </c>
      <c r="Z1941" s="152">
        <v>1.1240506987E-2</v>
      </c>
      <c r="AA1941" s="152">
        <v>4.6290136617999997E-3</v>
      </c>
      <c r="AB1941" s="175">
        <v>-0.92477566647999998</v>
      </c>
      <c r="AC1941" s="174">
        <v>-3.194457254</v>
      </c>
      <c r="AD1941" s="152">
        <v>-7.1395099215000001E-3</v>
      </c>
      <c r="AE1941" s="152">
        <v>-7.1395099215000001E-3</v>
      </c>
      <c r="AF1941" s="178">
        <v>21.0352736</v>
      </c>
      <c r="AG1941" s="177">
        <v>28420.2444</v>
      </c>
      <c r="AH1941" s="177">
        <v>-2375.62446</v>
      </c>
      <c r="AI1941" s="127">
        <v>4.3480126232999995E-2</v>
      </c>
      <c r="AJ1941" s="127">
        <v>0.15638339937000001</v>
      </c>
      <c r="AK1941" s="127">
        <v>0</v>
      </c>
    </row>
    <row r="1942" spans="1:37" ht="14.65" customHeight="1" x14ac:dyDescent="0.25">
      <c r="A1942" s="39"/>
      <c r="B1942" s="128">
        <v>54344616000109</v>
      </c>
      <c r="C1942" s="124" t="s">
        <v>9824</v>
      </c>
      <c r="D1942" s="121"/>
      <c r="E1942" s="125" t="s">
        <v>9825</v>
      </c>
      <c r="F1942" s="125" t="s">
        <v>160</v>
      </c>
      <c r="G1942" s="125" t="s">
        <v>3305</v>
      </c>
      <c r="H1942" s="126">
        <v>500</v>
      </c>
      <c r="I1942" s="126">
        <v>100</v>
      </c>
      <c r="J1942" s="126">
        <v>0</v>
      </c>
      <c r="K1942" s="125" t="s">
        <v>210</v>
      </c>
      <c r="L1942" s="125" t="s">
        <v>3312</v>
      </c>
      <c r="M1942" s="152">
        <v>1.3000000000000001E-2</v>
      </c>
      <c r="N1942" s="127" t="s">
        <v>44</v>
      </c>
      <c r="O1942" s="154">
        <v>45384</v>
      </c>
      <c r="P1942" s="152">
        <v>1.6631751731999999E-3</v>
      </c>
      <c r="Q1942" s="152">
        <v>1.6683464339E-2</v>
      </c>
      <c r="R1942" s="152">
        <v>0.13247046900000001</v>
      </c>
      <c r="S1942" s="152" t="s">
        <v>44</v>
      </c>
      <c r="T1942" s="152" t="s">
        <v>44</v>
      </c>
      <c r="U1942" s="152">
        <v>0.15751581750999999</v>
      </c>
      <c r="V1942" s="152">
        <v>0.40896977313999999</v>
      </c>
      <c r="W1942" s="152">
        <v>1.1556941521999999</v>
      </c>
      <c r="X1942" s="152" t="s">
        <v>44</v>
      </c>
      <c r="Y1942" s="152" t="s">
        <v>44</v>
      </c>
      <c r="Z1942" s="152">
        <v>2.4012840953999998E-2</v>
      </c>
      <c r="AA1942" s="152">
        <v>2.3563435641999999E-2</v>
      </c>
      <c r="AB1942" s="175">
        <v>0.67928641503999998</v>
      </c>
      <c r="AC1942" s="174">
        <v>0.35611101371999998</v>
      </c>
      <c r="AD1942" s="152">
        <v>-9.9027615840000006E-3</v>
      </c>
      <c r="AE1942" s="152">
        <v>-9.9027615840000006E-3</v>
      </c>
      <c r="AF1942" s="178">
        <v>1.1334465</v>
      </c>
      <c r="AG1942" s="177">
        <v>28995.828600000001</v>
      </c>
      <c r="AH1942" s="177">
        <v>14255.15028</v>
      </c>
      <c r="AI1942" s="127">
        <v>0.74265274772000001</v>
      </c>
      <c r="AJ1942" s="127">
        <v>1.7774008380000001E-3</v>
      </c>
      <c r="AK1942" s="127">
        <v>4.6634963235000007E-2</v>
      </c>
    </row>
    <row r="1943" spans="1:37" ht="14.65" customHeight="1" x14ac:dyDescent="0.25">
      <c r="A1943" s="39"/>
      <c r="B1943" s="128">
        <v>47586648000155</v>
      </c>
      <c r="C1943" s="124" t="s">
        <v>9826</v>
      </c>
      <c r="D1943" s="121"/>
      <c r="E1943" s="125" t="s">
        <v>9825</v>
      </c>
      <c r="F1943" s="125" t="s">
        <v>160</v>
      </c>
      <c r="G1943" s="125" t="s">
        <v>3305</v>
      </c>
      <c r="H1943" s="126">
        <v>500</v>
      </c>
      <c r="I1943" s="126">
        <v>100</v>
      </c>
      <c r="J1943" s="126">
        <v>100</v>
      </c>
      <c r="K1943" s="125" t="s">
        <v>210</v>
      </c>
      <c r="L1943" s="125" t="s">
        <v>3312</v>
      </c>
      <c r="M1943" s="152">
        <v>6.0000000000000001E-3</v>
      </c>
      <c r="N1943" s="127" t="s">
        <v>44</v>
      </c>
      <c r="O1943" s="154">
        <v>44923</v>
      </c>
      <c r="P1943" s="152">
        <v>1.1611834195999999E-2</v>
      </c>
      <c r="Q1943" s="152">
        <v>4.6812175354999999E-2</v>
      </c>
      <c r="R1943" s="152">
        <v>0.12352488131</v>
      </c>
      <c r="S1943" s="152">
        <v>0.29655734366000003</v>
      </c>
      <c r="T1943" s="152" t="s">
        <v>44</v>
      </c>
      <c r="U1943" s="152">
        <v>1.0997323586999999</v>
      </c>
      <c r="V1943" s="152">
        <v>1.1475293348</v>
      </c>
      <c r="W1943" s="152">
        <v>1.0776513744</v>
      </c>
      <c r="X1943" s="152">
        <v>1.1772695208999999</v>
      </c>
      <c r="Y1943" s="152" t="s">
        <v>44</v>
      </c>
      <c r="Z1943" s="152">
        <v>3.5100055729999999E-3</v>
      </c>
      <c r="AA1943" s="152">
        <v>3.0926230459999999E-3</v>
      </c>
      <c r="AB1943" s="175">
        <v>2.3297604919000001</v>
      </c>
      <c r="AC1943" s="174">
        <v>4.0534276770000002</v>
      </c>
      <c r="AD1943" s="152">
        <v>-1.2429869117E-3</v>
      </c>
      <c r="AE1943" s="152">
        <v>-1.2429869117E-3</v>
      </c>
      <c r="AF1943" s="178">
        <v>1.3431934999999999</v>
      </c>
      <c r="AG1943" s="177">
        <v>488996.22224999999</v>
      </c>
      <c r="AH1943" s="177">
        <v>-42290.064960000003</v>
      </c>
      <c r="AI1943" s="127">
        <v>0.40794722681000001</v>
      </c>
      <c r="AJ1943" s="127">
        <v>0.22541506039</v>
      </c>
      <c r="AK1943" s="127">
        <v>0</v>
      </c>
    </row>
    <row r="1944" spans="1:37" ht="14.65" customHeight="1" x14ac:dyDescent="0.25">
      <c r="A1944" s="39"/>
      <c r="B1944" s="128">
        <v>11628883000103</v>
      </c>
      <c r="C1944" s="124" t="s">
        <v>9827</v>
      </c>
      <c r="D1944" s="121" t="s">
        <v>3267</v>
      </c>
      <c r="E1944" s="125" t="s">
        <v>9828</v>
      </c>
      <c r="F1944" s="125" t="s">
        <v>112</v>
      </c>
      <c r="G1944" s="125" t="s">
        <v>5147</v>
      </c>
      <c r="H1944" s="126">
        <v>5000</v>
      </c>
      <c r="I1944" s="126">
        <v>0</v>
      </c>
      <c r="J1944" s="126">
        <v>0</v>
      </c>
      <c r="K1944" s="125" t="s">
        <v>216</v>
      </c>
      <c r="L1944" s="125" t="s">
        <v>264</v>
      </c>
      <c r="M1944" s="152">
        <v>0.02</v>
      </c>
      <c r="N1944" s="127" t="s">
        <v>44</v>
      </c>
      <c r="O1944" s="154">
        <v>40269</v>
      </c>
      <c r="P1944" s="152">
        <v>3.1866825692999999E-2</v>
      </c>
      <c r="Q1944" s="152">
        <v>9.5454338373999997E-2</v>
      </c>
      <c r="R1944" s="152">
        <v>5.7848852030000002E-2</v>
      </c>
      <c r="S1944" s="152">
        <v>0.20878783738999998</v>
      </c>
      <c r="T1944" s="152">
        <v>0.16993074854000001</v>
      </c>
      <c r="U1944" s="152">
        <v>3.0180399404</v>
      </c>
      <c r="V1944" s="152">
        <v>2.3399180361000003</v>
      </c>
      <c r="W1944" s="152">
        <v>0.50468289655999998</v>
      </c>
      <c r="X1944" s="152">
        <v>0.82884326613000003</v>
      </c>
      <c r="Y1944" s="152">
        <v>0.40515183543</v>
      </c>
      <c r="Z1944" s="152">
        <v>0.11595965223</v>
      </c>
      <c r="AA1944" s="152">
        <v>0.20409537745</v>
      </c>
      <c r="AB1944" s="175">
        <v>-0.38617385845000002</v>
      </c>
      <c r="AC1944" s="174">
        <v>0.13239413743</v>
      </c>
      <c r="AD1944" s="152">
        <v>-0.10736551831</v>
      </c>
      <c r="AE1944" s="152">
        <v>-0.44737882485000002</v>
      </c>
      <c r="AF1944" s="178">
        <v>3.6476742</v>
      </c>
      <c r="AG1944" s="177">
        <v>600909.86193999997</v>
      </c>
      <c r="AH1944" s="177">
        <v>-196779.04052000001</v>
      </c>
      <c r="AI1944" s="127">
        <v>0</v>
      </c>
      <c r="AJ1944" s="127">
        <v>0</v>
      </c>
      <c r="AK1944" s="127">
        <v>0</v>
      </c>
    </row>
    <row r="1945" spans="1:37" ht="14.65" customHeight="1" x14ac:dyDescent="0.25">
      <c r="A1945" s="39"/>
      <c r="B1945" s="128">
        <v>23711486000171</v>
      </c>
      <c r="C1945" s="124" t="s">
        <v>9829</v>
      </c>
      <c r="D1945" s="121"/>
      <c r="E1945" s="125" t="s">
        <v>9828</v>
      </c>
      <c r="F1945" s="125" t="s">
        <v>363</v>
      </c>
      <c r="G1945" s="125" t="s">
        <v>363</v>
      </c>
      <c r="H1945" s="126">
        <v>1000</v>
      </c>
      <c r="I1945" s="126">
        <v>0</v>
      </c>
      <c r="J1945" s="126">
        <v>0</v>
      </c>
      <c r="K1945" s="125" t="s">
        <v>211</v>
      </c>
      <c r="L1945" s="125" t="s">
        <v>212</v>
      </c>
      <c r="M1945" s="152">
        <v>7.4999999999999997E-3</v>
      </c>
      <c r="N1945" s="127" t="s">
        <v>44</v>
      </c>
      <c r="O1945" s="154">
        <v>42415</v>
      </c>
      <c r="P1945" s="152">
        <v>-3.9169353894999998E-3</v>
      </c>
      <c r="Q1945" s="152">
        <v>-6.8526638806000004E-2</v>
      </c>
      <c r="R1945" s="152">
        <v>0.15241207010999999</v>
      </c>
      <c r="S1945" s="152">
        <v>0.27042525385999999</v>
      </c>
      <c r="T1945" s="152">
        <v>0.32823076798</v>
      </c>
      <c r="U1945" s="152">
        <v>-0.37096470050999997</v>
      </c>
      <c r="V1945" s="152">
        <v>-1.6798264051999998</v>
      </c>
      <c r="W1945" s="152">
        <v>1.3296679592</v>
      </c>
      <c r="X1945" s="152">
        <v>1.0735306875999999</v>
      </c>
      <c r="Y1945" s="152">
        <v>0.78257348499000001</v>
      </c>
      <c r="Z1945" s="152">
        <v>0.12918592005000001</v>
      </c>
      <c r="AA1945" s="152">
        <v>0.14999288534999999</v>
      </c>
      <c r="AB1945" s="175">
        <v>0.32996942356999998</v>
      </c>
      <c r="AC1945" s="174">
        <v>-9.0508349165000002E-2</v>
      </c>
      <c r="AD1945" s="152">
        <v>-8.0810057684000014E-2</v>
      </c>
      <c r="AE1945" s="152">
        <v>-0.23184003142000001</v>
      </c>
      <c r="AF1945" s="178">
        <v>1.74261211</v>
      </c>
      <c r="AG1945" s="177">
        <v>26842.953860000001</v>
      </c>
      <c r="AH1945" s="177">
        <v>-34874.302759999999</v>
      </c>
      <c r="AI1945" s="127">
        <v>0</v>
      </c>
      <c r="AJ1945" s="127">
        <v>0</v>
      </c>
      <c r="AK1945" s="127">
        <v>0</v>
      </c>
    </row>
    <row r="1946" spans="1:37" ht="14.65" customHeight="1" x14ac:dyDescent="0.25">
      <c r="A1946" s="39"/>
      <c r="B1946" s="128">
        <v>46098897000139</v>
      </c>
      <c r="C1946" s="124" t="s">
        <v>9830</v>
      </c>
      <c r="D1946" s="121"/>
      <c r="E1946" s="125" t="s">
        <v>9825</v>
      </c>
      <c r="F1946" s="125" t="s">
        <v>160</v>
      </c>
      <c r="G1946" s="125" t="s">
        <v>3305</v>
      </c>
      <c r="H1946" s="126">
        <v>500</v>
      </c>
      <c r="I1946" s="126">
        <v>100</v>
      </c>
      <c r="J1946" s="126">
        <v>0</v>
      </c>
      <c r="K1946" s="125" t="s">
        <v>211</v>
      </c>
      <c r="L1946" s="125" t="s">
        <v>212</v>
      </c>
      <c r="M1946" s="152">
        <v>4.0000000000000001E-3</v>
      </c>
      <c r="N1946" s="127" t="s">
        <v>44</v>
      </c>
      <c r="O1946" s="154">
        <v>44734</v>
      </c>
      <c r="P1946" s="152">
        <v>1.1129781003999998E-2</v>
      </c>
      <c r="Q1946" s="152">
        <v>4.4653241682999993E-2</v>
      </c>
      <c r="R1946" s="152">
        <v>0.12154504918</v>
      </c>
      <c r="S1946" s="152">
        <v>0.29446870586000001</v>
      </c>
      <c r="T1946" s="152" t="s">
        <v>44</v>
      </c>
      <c r="U1946" s="152">
        <v>1.0540781162000001</v>
      </c>
      <c r="V1946" s="152">
        <v>1.0946063569</v>
      </c>
      <c r="W1946" s="152">
        <v>1.0603789933999999</v>
      </c>
      <c r="X1946" s="152">
        <v>1.1689780734999999</v>
      </c>
      <c r="Y1946" s="152" t="s">
        <v>44</v>
      </c>
      <c r="Z1946" s="152">
        <v>2.1342861911999998E-3</v>
      </c>
      <c r="AA1946" s="152">
        <v>2.2911409292E-3</v>
      </c>
      <c r="AB1946" s="175">
        <v>3.0702509858</v>
      </c>
      <c r="AC1946" s="174">
        <v>5.6789900434999998</v>
      </c>
      <c r="AD1946" s="152">
        <v>-6.6639203711999992E-4</v>
      </c>
      <c r="AE1946" s="152">
        <v>-6.6639203711999992E-4</v>
      </c>
      <c r="AF1946" s="178">
        <v>1.4443478199999999</v>
      </c>
      <c r="AG1946" s="177">
        <v>2672736.4169999999</v>
      </c>
      <c r="AH1946" s="177">
        <v>-255551.65043000001</v>
      </c>
      <c r="AI1946" s="127">
        <v>0.29375106572999998</v>
      </c>
      <c r="AJ1946" s="127">
        <v>0.25999657925000003</v>
      </c>
      <c r="AK1946" s="127">
        <v>0</v>
      </c>
    </row>
    <row r="1947" spans="1:37" ht="14.65" customHeight="1" x14ac:dyDescent="0.25">
      <c r="A1947" s="39"/>
      <c r="B1947" s="128">
        <v>28747130000101</v>
      </c>
      <c r="C1947" s="124" t="s">
        <v>9831</v>
      </c>
      <c r="D1947" s="121" t="s">
        <v>3267</v>
      </c>
      <c r="E1947" s="125" t="s">
        <v>8865</v>
      </c>
      <c r="F1947" s="125" t="s">
        <v>112</v>
      </c>
      <c r="G1947" s="125" t="s">
        <v>113</v>
      </c>
      <c r="H1947" s="126">
        <v>10000</v>
      </c>
      <c r="I1947" s="126">
        <v>10000</v>
      </c>
      <c r="J1947" s="126">
        <v>50000</v>
      </c>
      <c r="K1947" s="125" t="s">
        <v>8242</v>
      </c>
      <c r="L1947" s="125" t="s">
        <v>8243</v>
      </c>
      <c r="M1947" s="152">
        <v>1.4999999999999999E-2</v>
      </c>
      <c r="N1947" s="127" t="s">
        <v>44</v>
      </c>
      <c r="O1947" s="154">
        <v>43074</v>
      </c>
      <c r="P1947" s="152">
        <v>7.7467982165999996E-2</v>
      </c>
      <c r="Q1947" s="152">
        <v>0.15673475407000001</v>
      </c>
      <c r="R1947" s="152">
        <v>9.6684327264000003E-2</v>
      </c>
      <c r="S1947" s="152">
        <v>0.33705022151000003</v>
      </c>
      <c r="T1947" s="152">
        <v>0.40017389348999999</v>
      </c>
      <c r="U1947" s="152">
        <v>7.3368294203999991</v>
      </c>
      <c r="V1947" s="152">
        <v>3.8421142945000004</v>
      </c>
      <c r="W1947" s="152">
        <v>0.84348996779000007</v>
      </c>
      <c r="X1947" s="152">
        <v>1.3380176255999998</v>
      </c>
      <c r="Y1947" s="152">
        <v>0.95410153154999999</v>
      </c>
      <c r="Z1947" s="152">
        <v>0.12983940075</v>
      </c>
      <c r="AA1947" s="152">
        <v>0.16454776398000001</v>
      </c>
      <c r="AB1947" s="175">
        <v>-6.0345268718999999E-2</v>
      </c>
      <c r="AC1947" s="174">
        <v>0.24140743366</v>
      </c>
      <c r="AD1947" s="152">
        <v>-0.12456444372</v>
      </c>
      <c r="AE1947" s="152">
        <v>-0.33880161614999998</v>
      </c>
      <c r="AF1947" s="178">
        <v>2.1462514000000001</v>
      </c>
      <c r="AG1947" s="177">
        <v>100648.88528</v>
      </c>
      <c r="AH1947" s="177">
        <v>-7012.2357300000003</v>
      </c>
      <c r="AI1947" s="127">
        <v>0</v>
      </c>
      <c r="AJ1947" s="127">
        <v>0</v>
      </c>
      <c r="AK1947" s="127">
        <v>0.13496482531000001</v>
      </c>
    </row>
    <row r="1948" spans="1:37" ht="14.65" customHeight="1" x14ac:dyDescent="0.25">
      <c r="A1948" s="39"/>
      <c r="B1948" s="128">
        <v>28777460000140</v>
      </c>
      <c r="C1948" s="124" t="s">
        <v>9832</v>
      </c>
      <c r="D1948" s="121"/>
      <c r="E1948" s="125" t="s">
        <v>8865</v>
      </c>
      <c r="F1948" s="125" t="s">
        <v>112</v>
      </c>
      <c r="G1948" s="125" t="s">
        <v>113</v>
      </c>
      <c r="H1948" s="126">
        <v>50000</v>
      </c>
      <c r="I1948" s="126">
        <v>50000</v>
      </c>
      <c r="J1948" s="126">
        <v>5000</v>
      </c>
      <c r="K1948" s="125" t="s">
        <v>210</v>
      </c>
      <c r="L1948" s="125" t="s">
        <v>3314</v>
      </c>
      <c r="M1948" s="152">
        <v>0.02</v>
      </c>
      <c r="N1948" s="127" t="s">
        <v>44</v>
      </c>
      <c r="O1948" s="154">
        <v>43084</v>
      </c>
      <c r="P1948" s="152">
        <v>5.4747154230000004E-2</v>
      </c>
      <c r="Q1948" s="152">
        <v>9.4149317317999998E-2</v>
      </c>
      <c r="R1948" s="152">
        <v>0.11372370575</v>
      </c>
      <c r="S1948" s="152">
        <v>0.30576941108</v>
      </c>
      <c r="T1948" s="152">
        <v>0.48277181071999997</v>
      </c>
      <c r="U1948" s="152">
        <v>5.1849876633999994</v>
      </c>
      <c r="V1948" s="152">
        <v>2.3079274282000002</v>
      </c>
      <c r="W1948" s="152">
        <v>0.99214430730999992</v>
      </c>
      <c r="X1948" s="152">
        <v>1.2138394673999999</v>
      </c>
      <c r="Y1948" s="152">
        <v>1.1510329171</v>
      </c>
      <c r="Z1948" s="152">
        <v>6.5682904365000003E-2</v>
      </c>
      <c r="AA1948" s="152">
        <v>5.3863289155999999E-2</v>
      </c>
      <c r="AB1948" s="175">
        <v>2.0519368427000001E-2</v>
      </c>
      <c r="AC1948" s="174">
        <v>0.51105685609999996</v>
      </c>
      <c r="AD1948" s="152">
        <v>-4.8525019155000002E-2</v>
      </c>
      <c r="AE1948" s="152">
        <v>-4.8525019155000002E-2</v>
      </c>
      <c r="AF1948" s="178">
        <v>4.5298254299999998</v>
      </c>
      <c r="AG1948" s="177">
        <v>83089.364449999994</v>
      </c>
      <c r="AH1948" s="177">
        <v>21992.037660000002</v>
      </c>
      <c r="AI1948" s="127">
        <v>0</v>
      </c>
      <c r="AJ1948" s="127">
        <v>0</v>
      </c>
      <c r="AK1948" s="127">
        <v>0.17293334212</v>
      </c>
    </row>
    <row r="1949" spans="1:37" ht="14.65" customHeight="1" x14ac:dyDescent="0.25">
      <c r="A1949" s="39"/>
      <c r="B1949" s="128">
        <v>32743582000192</v>
      </c>
      <c r="C1949" s="124" t="s">
        <v>9833</v>
      </c>
      <c r="D1949" s="121"/>
      <c r="E1949" s="125" t="s">
        <v>8865</v>
      </c>
      <c r="F1949" s="125" t="s">
        <v>112</v>
      </c>
      <c r="G1949" s="125" t="s">
        <v>113</v>
      </c>
      <c r="H1949" s="126">
        <v>50000</v>
      </c>
      <c r="I1949" s="126">
        <v>10000</v>
      </c>
      <c r="J1949" s="126">
        <v>0</v>
      </c>
      <c r="K1949" s="125" t="s">
        <v>8242</v>
      </c>
      <c r="L1949" s="125" t="s">
        <v>8243</v>
      </c>
      <c r="M1949" s="152">
        <v>1.4999999999999999E-2</v>
      </c>
      <c r="N1949" s="127" t="s">
        <v>9834</v>
      </c>
      <c r="O1949" s="154">
        <v>43612</v>
      </c>
      <c r="P1949" s="152">
        <v>7.6650788780000007E-2</v>
      </c>
      <c r="Q1949" s="152">
        <v>0.15549593267</v>
      </c>
      <c r="R1949" s="152">
        <v>9.5516091737999992E-2</v>
      </c>
      <c r="S1949" s="152">
        <v>0.32771564402000003</v>
      </c>
      <c r="T1949" s="152">
        <v>0.39009386989</v>
      </c>
      <c r="U1949" s="152">
        <v>7.259434756000001</v>
      </c>
      <c r="V1949" s="152">
        <v>3.8117464706999997</v>
      </c>
      <c r="W1949" s="152">
        <v>0.83329808899000002</v>
      </c>
      <c r="X1949" s="152">
        <v>1.3009613402</v>
      </c>
      <c r="Y1949" s="152">
        <v>0.93006856460999998</v>
      </c>
      <c r="Z1949" s="152">
        <v>0.12938023908999999</v>
      </c>
      <c r="AA1949" s="152">
        <v>0.17594201454</v>
      </c>
      <c r="AB1949" s="175">
        <v>-6.9222966073000006E-2</v>
      </c>
      <c r="AC1949" s="174">
        <v>9.7550568653999997E-2</v>
      </c>
      <c r="AD1949" s="152">
        <v>-0.12453636155</v>
      </c>
      <c r="AE1949" s="152">
        <v>-0.33890345859999998</v>
      </c>
      <c r="AF1949" s="178">
        <v>1.6409153599999999</v>
      </c>
      <c r="AG1949" s="177">
        <v>56688.605100000001</v>
      </c>
      <c r="AH1949" s="177">
        <v>-11002.08626</v>
      </c>
      <c r="AI1949" s="127">
        <v>0</v>
      </c>
      <c r="AJ1949" s="127">
        <v>0</v>
      </c>
      <c r="AK1949" s="127">
        <v>0.13507987461999998</v>
      </c>
    </row>
    <row r="1950" spans="1:37" ht="14.65" customHeight="1" x14ac:dyDescent="0.25">
      <c r="A1950" s="39"/>
      <c r="B1950" s="128">
        <v>33146540000137</v>
      </c>
      <c r="C1950" s="124" t="s">
        <v>9835</v>
      </c>
      <c r="D1950" s="121"/>
      <c r="E1950" s="125" t="s">
        <v>8406</v>
      </c>
      <c r="F1950" s="125" t="s">
        <v>112</v>
      </c>
      <c r="G1950" s="125" t="s">
        <v>113</v>
      </c>
      <c r="H1950" s="126">
        <v>5000</v>
      </c>
      <c r="I1950" s="126">
        <v>5000</v>
      </c>
      <c r="J1950" s="126">
        <v>0</v>
      </c>
      <c r="K1950" s="125" t="s">
        <v>265</v>
      </c>
      <c r="L1950" s="125" t="s">
        <v>8120</v>
      </c>
      <c r="M1950" s="152">
        <v>5.0000000000000001E-3</v>
      </c>
      <c r="N1950" s="127" t="s">
        <v>44</v>
      </c>
      <c r="O1950" s="154">
        <v>43612</v>
      </c>
      <c r="P1950" s="152">
        <v>7.4967517035E-2</v>
      </c>
      <c r="Q1950" s="152">
        <v>0.15012227804</v>
      </c>
      <c r="R1950" s="152">
        <v>8.8729604237999998E-2</v>
      </c>
      <c r="S1950" s="152">
        <v>0.30913435808</v>
      </c>
      <c r="T1950" s="152">
        <v>0.36406687618</v>
      </c>
      <c r="U1950" s="152">
        <v>7.100015634600001</v>
      </c>
      <c r="V1950" s="152">
        <v>3.6800194940000002</v>
      </c>
      <c r="W1950" s="152">
        <v>0.77409165620999998</v>
      </c>
      <c r="X1950" s="152">
        <v>1.2271975906999999</v>
      </c>
      <c r="Y1950" s="152">
        <v>0.86801455516000003</v>
      </c>
      <c r="Z1950" s="152">
        <v>0.12652046206000001</v>
      </c>
      <c r="AA1950" s="152">
        <v>0.17203071665</v>
      </c>
      <c r="AB1950" s="175">
        <v>-0.12238615479999999</v>
      </c>
      <c r="AC1950" s="174">
        <v>6.2817205173999996E-2</v>
      </c>
      <c r="AD1950" s="152">
        <v>-0.12252584645</v>
      </c>
      <c r="AE1950" s="152">
        <v>-0.33237799478000002</v>
      </c>
      <c r="AF1950" s="178">
        <v>1.5879805</v>
      </c>
      <c r="AG1950" s="177">
        <v>79212.830709999995</v>
      </c>
      <c r="AH1950" s="177">
        <v>-18858.002649999999</v>
      </c>
      <c r="AI1950" s="127">
        <v>0</v>
      </c>
      <c r="AJ1950" s="127">
        <v>0</v>
      </c>
      <c r="AK1950" s="127">
        <v>0.13283216885999999</v>
      </c>
    </row>
    <row r="1951" spans="1:37" ht="14.65" customHeight="1" x14ac:dyDescent="0.25">
      <c r="A1951" s="39"/>
      <c r="B1951" s="128">
        <v>12823624000198</v>
      </c>
      <c r="C1951" s="124" t="s">
        <v>9836</v>
      </c>
      <c r="D1951" s="121" t="s">
        <v>3267</v>
      </c>
      <c r="E1951" s="125" t="s">
        <v>8865</v>
      </c>
      <c r="F1951" s="125" t="s">
        <v>112</v>
      </c>
      <c r="G1951" s="125" t="s">
        <v>113</v>
      </c>
      <c r="H1951" s="126">
        <v>50000</v>
      </c>
      <c r="I1951" s="126">
        <v>10000</v>
      </c>
      <c r="J1951" s="126">
        <v>5000</v>
      </c>
      <c r="K1951" s="125" t="s">
        <v>7743</v>
      </c>
      <c r="L1951" s="125" t="s">
        <v>8093</v>
      </c>
      <c r="M1951" s="152">
        <v>0.02</v>
      </c>
      <c r="N1951" s="127" t="s">
        <v>3363</v>
      </c>
      <c r="O1951" s="154">
        <v>40532</v>
      </c>
      <c r="P1951" s="152">
        <v>7.6520881760999998E-2</v>
      </c>
      <c r="Q1951" s="152">
        <v>0.15413421219000001</v>
      </c>
      <c r="R1951" s="152">
        <v>9.0543243455999997E-2</v>
      </c>
      <c r="S1951" s="152">
        <v>0.32315155365000003</v>
      </c>
      <c r="T1951" s="152">
        <v>0.37878782504999997</v>
      </c>
      <c r="U1951" s="152">
        <v>7.2471315359000004</v>
      </c>
      <c r="V1951" s="152">
        <v>3.7783659626000001</v>
      </c>
      <c r="W1951" s="152">
        <v>0.78991414293999995</v>
      </c>
      <c r="X1951" s="152">
        <v>1.2828428729999999</v>
      </c>
      <c r="Y1951" s="152">
        <v>0.90311249657999992</v>
      </c>
      <c r="Z1951" s="152">
        <v>0.12957978321999999</v>
      </c>
      <c r="AA1951" s="152">
        <v>0.14086503177000001</v>
      </c>
      <c r="AB1951" s="175">
        <v>-0.10379293576</v>
      </c>
      <c r="AC1951" s="174">
        <v>0.27691109583000001</v>
      </c>
      <c r="AD1951" s="152">
        <v>-0.12599362428999999</v>
      </c>
      <c r="AE1951" s="152">
        <v>-0.33926842651</v>
      </c>
      <c r="AF1951" s="178">
        <v>5.5011092699999997</v>
      </c>
      <c r="AG1951" s="177">
        <v>342111.91697000002</v>
      </c>
      <c r="AH1951" s="177">
        <v>-87679.071899999995</v>
      </c>
      <c r="AI1951" s="127">
        <v>0</v>
      </c>
      <c r="AJ1951" s="127">
        <v>0</v>
      </c>
      <c r="AK1951" s="127">
        <v>0.13516131703000001</v>
      </c>
    </row>
    <row r="1952" spans="1:37" ht="14.65" customHeight="1" x14ac:dyDescent="0.25">
      <c r="A1952" s="39"/>
      <c r="B1952" s="128">
        <v>19781902000130</v>
      </c>
      <c r="C1952" s="124" t="s">
        <v>9837</v>
      </c>
      <c r="D1952" s="121"/>
      <c r="E1952" s="125" t="s">
        <v>8865</v>
      </c>
      <c r="F1952" s="125" t="s">
        <v>112</v>
      </c>
      <c r="G1952" s="125" t="s">
        <v>113</v>
      </c>
      <c r="H1952" s="126">
        <v>50000</v>
      </c>
      <c r="I1952" s="126">
        <v>10000</v>
      </c>
      <c r="J1952" s="126">
        <v>10000</v>
      </c>
      <c r="K1952" s="125" t="s">
        <v>8242</v>
      </c>
      <c r="L1952" s="125" t="s">
        <v>8243</v>
      </c>
      <c r="M1952" s="152">
        <v>1.4999999999999999E-2</v>
      </c>
      <c r="N1952" s="127">
        <v>6.5</v>
      </c>
      <c r="O1952" s="154">
        <v>42016</v>
      </c>
      <c r="P1952" s="152">
        <v>7.7021002512999995E-2</v>
      </c>
      <c r="Q1952" s="152">
        <v>0.15546414465</v>
      </c>
      <c r="R1952" s="152">
        <v>9.1768324692000011E-2</v>
      </c>
      <c r="S1952" s="152">
        <v>0.32378349245999999</v>
      </c>
      <c r="T1952" s="152">
        <v>0.37970049705000003</v>
      </c>
      <c r="U1952" s="152">
        <v>7.2944969189000002</v>
      </c>
      <c r="V1952" s="152">
        <v>3.8109672356999997</v>
      </c>
      <c r="W1952" s="152">
        <v>0.80060195307000004</v>
      </c>
      <c r="X1952" s="152">
        <v>1.2853515356</v>
      </c>
      <c r="Y1952" s="152">
        <v>0.90528850498000002</v>
      </c>
      <c r="Z1952" s="152">
        <v>0.12962575815999999</v>
      </c>
      <c r="AA1952" s="152">
        <v>0.14775631943</v>
      </c>
      <c r="AB1952" s="175">
        <v>-9.5123258527000001E-2</v>
      </c>
      <c r="AC1952" s="174">
        <v>0.35023209132999999</v>
      </c>
      <c r="AD1952" s="152">
        <v>-0.12597019365000001</v>
      </c>
      <c r="AE1952" s="152">
        <v>-0.33922917277000003</v>
      </c>
      <c r="AF1952" s="178">
        <v>5.5216849000000003</v>
      </c>
      <c r="AG1952" s="177">
        <v>113108.16846</v>
      </c>
      <c r="AH1952" s="177">
        <v>-19101.181990000001</v>
      </c>
      <c r="AI1952" s="127">
        <v>0</v>
      </c>
      <c r="AJ1952" s="127">
        <v>0</v>
      </c>
      <c r="AK1952" s="127">
        <v>0.13487606326000001</v>
      </c>
    </row>
    <row r="1953" spans="1:37" ht="14.65" customHeight="1" x14ac:dyDescent="0.25">
      <c r="A1953" s="39"/>
      <c r="B1953" s="128">
        <v>35689888000104</v>
      </c>
      <c r="C1953" s="124" t="s">
        <v>9838</v>
      </c>
      <c r="D1953" s="121"/>
      <c r="E1953" s="125" t="s">
        <v>8865</v>
      </c>
      <c r="F1953" s="125" t="s">
        <v>112</v>
      </c>
      <c r="G1953" s="125" t="s">
        <v>113</v>
      </c>
      <c r="H1953" s="126">
        <v>50000</v>
      </c>
      <c r="I1953" s="126">
        <v>10000</v>
      </c>
      <c r="J1953" s="126">
        <v>10000</v>
      </c>
      <c r="K1953" s="125" t="s">
        <v>8242</v>
      </c>
      <c r="L1953" s="125" t="s">
        <v>8243</v>
      </c>
      <c r="M1953" s="152">
        <v>1.4999999999999999E-2</v>
      </c>
      <c r="N1953" s="127" t="s">
        <v>3363</v>
      </c>
      <c r="O1953" s="154">
        <v>43850</v>
      </c>
      <c r="P1953" s="152">
        <v>7.7346456893999993E-2</v>
      </c>
      <c r="Q1953" s="152">
        <v>0.15662071184000001</v>
      </c>
      <c r="R1953" s="152">
        <v>9.6656142501000006E-2</v>
      </c>
      <c r="S1953" s="152">
        <v>0.33107165858000004</v>
      </c>
      <c r="T1953" s="152">
        <v>0.39369519951999998</v>
      </c>
      <c r="U1953" s="152">
        <v>7.3253200177999993</v>
      </c>
      <c r="V1953" s="152">
        <v>3.8393187225999998</v>
      </c>
      <c r="W1953" s="152">
        <v>0.84324407929</v>
      </c>
      <c r="X1953" s="152">
        <v>1.3142840035000001</v>
      </c>
      <c r="Y1953" s="152">
        <v>0.93865491711999993</v>
      </c>
      <c r="Z1953" s="152">
        <v>0.12977713122000001</v>
      </c>
      <c r="AA1953" s="152">
        <v>0.18446984472</v>
      </c>
      <c r="AB1953" s="175">
        <v>-6.0633241641000001E-2</v>
      </c>
      <c r="AC1953" s="174">
        <v>-4.4101512707000003E-2</v>
      </c>
      <c r="AD1953" s="152">
        <v>-0.12445734135</v>
      </c>
      <c r="AE1953" s="152">
        <v>-0.34025053634000002</v>
      </c>
      <c r="AF1953" s="178">
        <v>1.3763525999999999</v>
      </c>
      <c r="AG1953" s="177">
        <v>130606.12035</v>
      </c>
      <c r="AH1953" s="177">
        <v>-14513.89113</v>
      </c>
      <c r="AI1953" s="127">
        <v>0</v>
      </c>
      <c r="AJ1953" s="127">
        <v>0</v>
      </c>
      <c r="AK1953" s="127">
        <v>0.13499997055999999</v>
      </c>
    </row>
    <row r="1954" spans="1:37" ht="14.65" customHeight="1" x14ac:dyDescent="0.25">
      <c r="A1954" s="39"/>
      <c r="B1954" s="128">
        <v>33343841000150</v>
      </c>
      <c r="C1954" s="124" t="s">
        <v>9839</v>
      </c>
      <c r="D1954" s="121"/>
      <c r="E1954" s="125" t="s">
        <v>8865</v>
      </c>
      <c r="F1954" s="125" t="s">
        <v>112</v>
      </c>
      <c r="G1954" s="125" t="s">
        <v>113</v>
      </c>
      <c r="H1954" s="126">
        <v>50000</v>
      </c>
      <c r="I1954" s="126">
        <v>10000</v>
      </c>
      <c r="J1954" s="126">
        <v>0</v>
      </c>
      <c r="K1954" s="125" t="s">
        <v>8242</v>
      </c>
      <c r="L1954" s="125" t="s">
        <v>8243</v>
      </c>
      <c r="M1954" s="152">
        <v>1.4999999999999999E-2</v>
      </c>
      <c r="N1954" s="127" t="s">
        <v>9834</v>
      </c>
      <c r="O1954" s="154">
        <v>43643</v>
      </c>
      <c r="P1954" s="152">
        <v>7.7428817587000001E-2</v>
      </c>
      <c r="Q1954" s="152">
        <v>0.15642406565</v>
      </c>
      <c r="R1954" s="152">
        <v>9.5887740217000014E-2</v>
      </c>
      <c r="S1954" s="152">
        <v>0.33381668617000004</v>
      </c>
      <c r="T1954" s="152">
        <v>0.39651314401999999</v>
      </c>
      <c r="U1954" s="152">
        <v>7.3331202255999992</v>
      </c>
      <c r="V1954" s="152">
        <v>3.8344982400999998</v>
      </c>
      <c r="W1954" s="152">
        <v>0.83654041142000002</v>
      </c>
      <c r="X1954" s="152">
        <v>1.3251811787000001</v>
      </c>
      <c r="Y1954" s="152">
        <v>0.94537350920999996</v>
      </c>
      <c r="Z1954" s="152">
        <v>0.12941810938000001</v>
      </c>
      <c r="AA1954" s="152">
        <v>0.17750701031999999</v>
      </c>
      <c r="AB1954" s="175">
        <v>-6.6554269395000004E-2</v>
      </c>
      <c r="AC1954" s="174">
        <v>6.8117401219000007E-2</v>
      </c>
      <c r="AD1954" s="152">
        <v>-0.12386718309000001</v>
      </c>
      <c r="AE1954" s="152">
        <v>-0.33870977367999999</v>
      </c>
      <c r="AF1954" s="178">
        <v>1.5828085700000001</v>
      </c>
      <c r="AG1954" s="177">
        <v>19293.289410000001</v>
      </c>
      <c r="AH1954" s="177">
        <v>-4988.6485000000002</v>
      </c>
      <c r="AI1954" s="127">
        <v>0</v>
      </c>
      <c r="AJ1954" s="127">
        <v>0</v>
      </c>
      <c r="AK1954" s="127">
        <v>0.13497531240000002</v>
      </c>
    </row>
    <row r="1955" spans="1:37" ht="14.65" customHeight="1" x14ac:dyDescent="0.25">
      <c r="A1955" s="39"/>
      <c r="B1955" s="128">
        <v>32786258000151</v>
      </c>
      <c r="C1955" s="124" t="s">
        <v>9840</v>
      </c>
      <c r="D1955" s="121"/>
      <c r="E1955" s="125" t="s">
        <v>8865</v>
      </c>
      <c r="F1955" s="125" t="s">
        <v>112</v>
      </c>
      <c r="G1955" s="125" t="s">
        <v>113</v>
      </c>
      <c r="H1955" s="126">
        <v>5000</v>
      </c>
      <c r="I1955" s="126">
        <v>1000</v>
      </c>
      <c r="J1955" s="126">
        <v>1000</v>
      </c>
      <c r="K1955" s="125" t="s">
        <v>8242</v>
      </c>
      <c r="L1955" s="125" t="s">
        <v>8243</v>
      </c>
      <c r="M1955" s="152">
        <v>1.4999999999999999E-2</v>
      </c>
      <c r="N1955" s="127" t="s">
        <v>9834</v>
      </c>
      <c r="O1955" s="154">
        <v>43585</v>
      </c>
      <c r="P1955" s="152">
        <v>7.6254284802E-2</v>
      </c>
      <c r="Q1955" s="152">
        <v>0.15397591114</v>
      </c>
      <c r="R1955" s="152">
        <v>9.0401240936999999E-2</v>
      </c>
      <c r="S1955" s="152">
        <v>0.31200716501999998</v>
      </c>
      <c r="T1955" s="152">
        <v>0.36624849179000002</v>
      </c>
      <c r="U1955" s="152">
        <v>7.2218826994000009</v>
      </c>
      <c r="V1955" s="152">
        <v>3.7744854529000005</v>
      </c>
      <c r="W1955" s="152">
        <v>0.78867528962</v>
      </c>
      <c r="X1955" s="152">
        <v>1.2386020227000001</v>
      </c>
      <c r="Y1955" s="152">
        <v>0.87321600090000007</v>
      </c>
      <c r="Z1955" s="152">
        <v>0.1293204523</v>
      </c>
      <c r="AA1955" s="152">
        <v>0.17422588273999998</v>
      </c>
      <c r="AB1955" s="175">
        <v>-0.10525607013</v>
      </c>
      <c r="AC1955" s="174">
        <v>6.6336745621000004E-2</v>
      </c>
      <c r="AD1955" s="152">
        <v>-0.12564408377</v>
      </c>
      <c r="AE1955" s="152">
        <v>-0.33968623200000003</v>
      </c>
      <c r="AF1955" s="178">
        <v>1.59800342</v>
      </c>
      <c r="AG1955" s="177">
        <v>135860.06479</v>
      </c>
      <c r="AH1955" s="177">
        <v>-33444.615530000003</v>
      </c>
      <c r="AI1955" s="127">
        <v>0</v>
      </c>
      <c r="AJ1955" s="127">
        <v>0</v>
      </c>
      <c r="AK1955" s="127">
        <v>0.13515282091</v>
      </c>
    </row>
    <row r="1956" spans="1:37" ht="14.65" customHeight="1" x14ac:dyDescent="0.25">
      <c r="A1956" s="39"/>
      <c r="B1956" s="128">
        <v>33344452000140</v>
      </c>
      <c r="C1956" s="124" t="s">
        <v>9841</v>
      </c>
      <c r="D1956" s="121" t="s">
        <v>3267</v>
      </c>
      <c r="E1956" s="125" t="s">
        <v>8865</v>
      </c>
      <c r="F1956" s="125" t="s">
        <v>112</v>
      </c>
      <c r="G1956" s="125" t="s">
        <v>113</v>
      </c>
      <c r="H1956" s="126">
        <v>25000</v>
      </c>
      <c r="I1956" s="126">
        <v>10000</v>
      </c>
      <c r="J1956" s="126">
        <v>0</v>
      </c>
      <c r="K1956" s="125" t="s">
        <v>8242</v>
      </c>
      <c r="L1956" s="125" t="s">
        <v>8243</v>
      </c>
      <c r="M1956" s="152">
        <v>1.4999999999999999E-2</v>
      </c>
      <c r="N1956" s="127" t="s">
        <v>9834</v>
      </c>
      <c r="O1956" s="154">
        <v>43648</v>
      </c>
      <c r="P1956" s="152">
        <v>7.6591275720000004E-2</v>
      </c>
      <c r="Q1956" s="152">
        <v>0.15558222303000002</v>
      </c>
      <c r="R1956" s="152">
        <v>9.5266497419000007E-2</v>
      </c>
      <c r="S1956" s="152">
        <v>0.33396449963000002</v>
      </c>
      <c r="T1956" s="152">
        <v>0.39639676759999998</v>
      </c>
      <c r="U1956" s="152">
        <v>7.2537983993999999</v>
      </c>
      <c r="V1956" s="152">
        <v>3.8138617476000003</v>
      </c>
      <c r="W1956" s="152">
        <v>0.83112058711000003</v>
      </c>
      <c r="X1956" s="152">
        <v>1.3257679666000002</v>
      </c>
      <c r="Y1956" s="152">
        <v>0.94509604255000002</v>
      </c>
      <c r="Z1956" s="152">
        <v>0.12982685653000001</v>
      </c>
      <c r="AA1956" s="152">
        <v>0.17762518371</v>
      </c>
      <c r="AB1956" s="175">
        <v>-7.0287988014000005E-2</v>
      </c>
      <c r="AC1956" s="174">
        <v>6.5394737007000006E-2</v>
      </c>
      <c r="AD1956" s="152">
        <v>-0.12495203087000001</v>
      </c>
      <c r="AE1956" s="152">
        <v>-0.33886184683000004</v>
      </c>
      <c r="AF1956" s="178">
        <v>1.5772351899999999</v>
      </c>
      <c r="AG1956" s="177">
        <v>40783.349970000003</v>
      </c>
      <c r="AH1956" s="177">
        <v>-7861.1268200000004</v>
      </c>
      <c r="AI1956" s="127">
        <v>0</v>
      </c>
      <c r="AJ1956" s="127">
        <v>0</v>
      </c>
      <c r="AK1956" s="127">
        <v>0.13501489484000001</v>
      </c>
    </row>
    <row r="1957" spans="1:37" ht="14.65" customHeight="1" x14ac:dyDescent="0.25">
      <c r="A1957" s="39"/>
      <c r="B1957" s="128">
        <v>37591185000166</v>
      </c>
      <c r="C1957" s="124" t="s">
        <v>9842</v>
      </c>
      <c r="D1957" s="121"/>
      <c r="E1957" s="125" t="s">
        <v>7636</v>
      </c>
      <c r="F1957" s="125" t="s">
        <v>112</v>
      </c>
      <c r="G1957" s="125" t="s">
        <v>113</v>
      </c>
      <c r="H1957" s="126">
        <v>5000</v>
      </c>
      <c r="I1957" s="126">
        <v>5000</v>
      </c>
      <c r="J1957" s="126">
        <v>5000</v>
      </c>
      <c r="K1957" s="125" t="s">
        <v>218</v>
      </c>
      <c r="L1957" s="125" t="s">
        <v>217</v>
      </c>
      <c r="M1957" s="152">
        <v>6.0000000000000001E-3</v>
      </c>
      <c r="N1957" s="127" t="s">
        <v>44</v>
      </c>
      <c r="O1957" s="154">
        <v>44071</v>
      </c>
      <c r="P1957" s="152">
        <v>7.6343310987999999E-2</v>
      </c>
      <c r="Q1957" s="152">
        <v>0.15355753273</v>
      </c>
      <c r="R1957" s="152">
        <v>9.0126978501000002E-2</v>
      </c>
      <c r="S1957" s="152">
        <v>0.31196918409999996</v>
      </c>
      <c r="T1957" s="152">
        <v>0.36132164411000001</v>
      </c>
      <c r="U1957" s="152">
        <v>7.2303141818999999</v>
      </c>
      <c r="V1957" s="152">
        <v>3.7642295418999998</v>
      </c>
      <c r="W1957" s="152">
        <v>0.78628257903000009</v>
      </c>
      <c r="X1957" s="152">
        <v>1.2384512464999999</v>
      </c>
      <c r="Y1957" s="152">
        <v>0.86146932531000009</v>
      </c>
      <c r="Z1957" s="152">
        <v>0.12892575461</v>
      </c>
      <c r="AA1957" s="152">
        <v>0.13371364477</v>
      </c>
      <c r="AB1957" s="175">
        <v>-0.10790090614</v>
      </c>
      <c r="AC1957" s="174">
        <v>-4.3980561945000003E-2</v>
      </c>
      <c r="AD1957" s="152">
        <v>-0.12569349624000001</v>
      </c>
      <c r="AE1957" s="152">
        <v>-0.16473160457</v>
      </c>
      <c r="AF1957" s="178">
        <v>1.4381982</v>
      </c>
      <c r="AG1957" s="177">
        <v>68833.345189999993</v>
      </c>
      <c r="AH1957" s="177">
        <v>-13577.714250000001</v>
      </c>
      <c r="AI1957" s="127">
        <v>0</v>
      </c>
      <c r="AJ1957" s="127">
        <v>0</v>
      </c>
      <c r="AK1957" s="127">
        <v>0.1342329021</v>
      </c>
    </row>
    <row r="1958" spans="1:37" ht="14.65" customHeight="1" x14ac:dyDescent="0.25">
      <c r="A1958" s="39"/>
      <c r="B1958" s="128">
        <v>27804670000117</v>
      </c>
      <c r="C1958" s="124" t="s">
        <v>9843</v>
      </c>
      <c r="D1958" s="121"/>
      <c r="E1958" s="125" t="s">
        <v>8865</v>
      </c>
      <c r="F1958" s="125" t="s">
        <v>112</v>
      </c>
      <c r="G1958" s="125" t="s">
        <v>113</v>
      </c>
      <c r="H1958" s="126">
        <v>50000</v>
      </c>
      <c r="I1958" s="126">
        <v>10000</v>
      </c>
      <c r="J1958" s="126">
        <v>10000</v>
      </c>
      <c r="K1958" s="125" t="s">
        <v>8242</v>
      </c>
      <c r="L1958" s="125" t="s">
        <v>8243</v>
      </c>
      <c r="M1958" s="152">
        <v>1.4999999999999999E-2</v>
      </c>
      <c r="N1958" s="127" t="s">
        <v>3363</v>
      </c>
      <c r="O1958" s="154">
        <v>42920</v>
      </c>
      <c r="P1958" s="152">
        <v>7.7362960664999994E-2</v>
      </c>
      <c r="Q1958" s="152">
        <v>0.15660316707999999</v>
      </c>
      <c r="R1958" s="152">
        <v>9.6458907816E-2</v>
      </c>
      <c r="S1958" s="152">
        <v>0.33955430532000003</v>
      </c>
      <c r="T1958" s="152">
        <v>0.40277473916000001</v>
      </c>
      <c r="U1958" s="152">
        <v>7.3268830551999997</v>
      </c>
      <c r="V1958" s="152">
        <v>3.8388886394999999</v>
      </c>
      <c r="W1958" s="152">
        <v>0.84152337147</v>
      </c>
      <c r="X1958" s="152">
        <v>1.3479583052000002</v>
      </c>
      <c r="Y1958" s="152">
        <v>0.9603025128599999</v>
      </c>
      <c r="Z1958" s="152">
        <v>0.12997078795</v>
      </c>
      <c r="AA1958" s="152">
        <v>0.16060225560999999</v>
      </c>
      <c r="AB1958" s="175">
        <v>-6.1730023873999999E-2</v>
      </c>
      <c r="AC1958" s="174">
        <v>0.26728897900999998</v>
      </c>
      <c r="AD1958" s="152">
        <v>-0.12488480165</v>
      </c>
      <c r="AE1958" s="152">
        <v>-0.33881534473000002</v>
      </c>
      <c r="AF1958" s="178">
        <v>2.3108101300000001</v>
      </c>
      <c r="AG1958" s="177">
        <v>159357.67842000001</v>
      </c>
      <c r="AH1958" s="177">
        <v>-4754.3622599999999</v>
      </c>
      <c r="AI1958" s="127">
        <v>0</v>
      </c>
      <c r="AJ1958" s="127">
        <v>0</v>
      </c>
      <c r="AK1958" s="127">
        <v>0.1350035104</v>
      </c>
    </row>
    <row r="1959" spans="1:37" ht="14.65" customHeight="1" x14ac:dyDescent="0.25">
      <c r="A1959" s="39"/>
      <c r="B1959" s="128">
        <v>31533338000132</v>
      </c>
      <c r="C1959" s="124" t="s">
        <v>9844</v>
      </c>
      <c r="D1959" s="121" t="s">
        <v>3267</v>
      </c>
      <c r="E1959" s="125" t="s">
        <v>8865</v>
      </c>
      <c r="F1959" s="125" t="s">
        <v>112</v>
      </c>
      <c r="G1959" s="125" t="s">
        <v>5147</v>
      </c>
      <c r="H1959" s="126">
        <v>50000</v>
      </c>
      <c r="I1959" s="126">
        <v>10000</v>
      </c>
      <c r="J1959" s="126">
        <v>10000</v>
      </c>
      <c r="K1959" s="125" t="s">
        <v>210</v>
      </c>
      <c r="L1959" s="125" t="s">
        <v>3314</v>
      </c>
      <c r="M1959" s="152">
        <v>0.02</v>
      </c>
      <c r="N1959" s="127" t="s">
        <v>44</v>
      </c>
      <c r="O1959" s="154">
        <v>43462</v>
      </c>
      <c r="P1959" s="152">
        <v>0.11490959889000001</v>
      </c>
      <c r="Q1959" s="152">
        <v>0.20137531143000001</v>
      </c>
      <c r="R1959" s="152">
        <v>6.2992119597999996E-2</v>
      </c>
      <c r="S1959" s="152">
        <v>0.33303732521999996</v>
      </c>
      <c r="T1959" s="152">
        <v>0.29814714262999997</v>
      </c>
      <c r="U1959" s="152">
        <v>10.882846077</v>
      </c>
      <c r="V1959" s="152">
        <v>4.9364097144999999</v>
      </c>
      <c r="W1959" s="152">
        <v>0.54955360847000001</v>
      </c>
      <c r="X1959" s="152">
        <v>1.3220872816</v>
      </c>
      <c r="Y1959" s="152">
        <v>0.71084758410000004</v>
      </c>
      <c r="Z1959" s="152">
        <v>0.18953552262999998</v>
      </c>
      <c r="AA1959" s="152">
        <v>0.24786498744999999</v>
      </c>
      <c r="AB1959" s="175">
        <v>-0.15423047392</v>
      </c>
      <c r="AC1959" s="174">
        <v>0.14780614141000001</v>
      </c>
      <c r="AD1959" s="152">
        <v>-0.20402854701999998</v>
      </c>
      <c r="AE1959" s="152">
        <v>-0.45167907800999996</v>
      </c>
      <c r="AF1959" s="178">
        <v>3.8261926399999999</v>
      </c>
      <c r="AG1959" s="177">
        <v>248539.11877999999</v>
      </c>
      <c r="AH1959" s="177">
        <v>-124937.46406</v>
      </c>
      <c r="AI1959" s="127">
        <v>0</v>
      </c>
      <c r="AJ1959" s="127">
        <v>0</v>
      </c>
      <c r="AK1959" s="127">
        <v>8.0829991520999997E-2</v>
      </c>
    </row>
    <row r="1960" spans="1:37" ht="14.65" customHeight="1" x14ac:dyDescent="0.25">
      <c r="A1960" s="39"/>
      <c r="B1960" s="128">
        <v>17157131000180</v>
      </c>
      <c r="C1960" s="124" t="s">
        <v>9845</v>
      </c>
      <c r="D1960" s="121" t="s">
        <v>3274</v>
      </c>
      <c r="E1960" s="125" t="s">
        <v>8865</v>
      </c>
      <c r="F1960" s="125" t="s">
        <v>112</v>
      </c>
      <c r="G1960" s="125" t="s">
        <v>5147</v>
      </c>
      <c r="H1960" s="126">
        <v>20000</v>
      </c>
      <c r="I1960" s="126">
        <v>10000</v>
      </c>
      <c r="J1960" s="126">
        <v>10000</v>
      </c>
      <c r="K1960" s="125" t="s">
        <v>210</v>
      </c>
      <c r="L1960" s="125" t="s">
        <v>3314</v>
      </c>
      <c r="M1960" s="152">
        <v>0.02</v>
      </c>
      <c r="N1960" s="127" t="s">
        <v>44</v>
      </c>
      <c r="O1960" s="154">
        <v>41264</v>
      </c>
      <c r="P1960" s="152">
        <v>0.10812965545000001</v>
      </c>
      <c r="Q1960" s="152">
        <v>0.19042852334999999</v>
      </c>
      <c r="R1960" s="152">
        <v>5.1995666021000003E-2</v>
      </c>
      <c r="S1960" s="152">
        <v>0.28358855783999998</v>
      </c>
      <c r="T1960" s="152">
        <v>0.24848128247999998</v>
      </c>
      <c r="U1960" s="152">
        <v>10.240731915</v>
      </c>
      <c r="V1960" s="152">
        <v>4.6680658412999998</v>
      </c>
      <c r="W1960" s="152">
        <v>0.45361873944000003</v>
      </c>
      <c r="X1960" s="152">
        <v>1.1257862021</v>
      </c>
      <c r="Y1960" s="152">
        <v>0.59243337965999998</v>
      </c>
      <c r="Z1960" s="152">
        <v>0.19189402681000001</v>
      </c>
      <c r="AA1960" s="152">
        <v>0.20616605432000001</v>
      </c>
      <c r="AB1960" s="175">
        <v>-0.20264863455000001</v>
      </c>
      <c r="AC1960" s="174">
        <v>0.18659646565999999</v>
      </c>
      <c r="AD1960" s="152">
        <v>-0.19844917455</v>
      </c>
      <c r="AE1960" s="152">
        <v>-0.45123324682000004</v>
      </c>
      <c r="AF1960" s="178">
        <v>3.7431420100000001</v>
      </c>
      <c r="AG1960" s="177">
        <v>338686.54186</v>
      </c>
      <c r="AH1960" s="177">
        <v>-204266.91926</v>
      </c>
      <c r="AI1960" s="127">
        <v>0</v>
      </c>
      <c r="AJ1960" s="127">
        <v>0</v>
      </c>
      <c r="AK1960" s="127">
        <v>0</v>
      </c>
    </row>
    <row r="1961" spans="1:37" ht="14.65" customHeight="1" x14ac:dyDescent="0.25">
      <c r="A1961" s="39"/>
      <c r="B1961" s="128">
        <v>35916259000161</v>
      </c>
      <c r="C1961" s="124" t="s">
        <v>9846</v>
      </c>
      <c r="D1961" s="121"/>
      <c r="E1961" s="125" t="s">
        <v>8865</v>
      </c>
      <c r="F1961" s="125" t="s">
        <v>112</v>
      </c>
      <c r="G1961" s="125" t="s">
        <v>113</v>
      </c>
      <c r="H1961" s="126">
        <v>5000</v>
      </c>
      <c r="I1961" s="126">
        <v>5000</v>
      </c>
      <c r="J1961" s="126">
        <v>5000</v>
      </c>
      <c r="K1961" s="125" t="s">
        <v>210</v>
      </c>
      <c r="L1961" s="125" t="s">
        <v>3314</v>
      </c>
      <c r="M1961" s="152">
        <v>1.4999999999999999E-2</v>
      </c>
      <c r="N1961" s="127">
        <v>0.5</v>
      </c>
      <c r="O1961" s="154">
        <v>43865</v>
      </c>
      <c r="P1961" s="152">
        <v>0.10822073056000001</v>
      </c>
      <c r="Q1961" s="152">
        <v>0.19028874939000001</v>
      </c>
      <c r="R1961" s="152">
        <v>5.1637158709E-2</v>
      </c>
      <c r="S1961" s="152">
        <v>0.28400957042999997</v>
      </c>
      <c r="T1961" s="152">
        <v>0.24803601176000001</v>
      </c>
      <c r="U1961" s="152">
        <v>10.249357445999999</v>
      </c>
      <c r="V1961" s="152">
        <v>4.6646394952000003</v>
      </c>
      <c r="W1961" s="152">
        <v>0.45049106271</v>
      </c>
      <c r="X1961" s="152">
        <v>1.1274575325</v>
      </c>
      <c r="Y1961" s="152">
        <v>0.59137175749999993</v>
      </c>
      <c r="Z1961" s="152">
        <v>0.19191326496</v>
      </c>
      <c r="AA1961" s="152">
        <v>0.26602782441</v>
      </c>
      <c r="AB1961" s="175">
        <v>-0.20432577041</v>
      </c>
      <c r="AC1961" s="174">
        <v>-0.12139362653999999</v>
      </c>
      <c r="AD1961" s="152">
        <v>-0.19848160311000002</v>
      </c>
      <c r="AE1961" s="152">
        <v>-0.45325978237999998</v>
      </c>
      <c r="AF1961" s="178">
        <v>1.1018749699999999</v>
      </c>
      <c r="AG1961" s="177">
        <v>170011.42324</v>
      </c>
      <c r="AH1961" s="177">
        <v>-33877.772270000001</v>
      </c>
      <c r="AI1961" s="127">
        <v>0</v>
      </c>
      <c r="AJ1961" s="127">
        <v>0</v>
      </c>
      <c r="AK1961" s="127">
        <v>0</v>
      </c>
    </row>
    <row r="1962" spans="1:37" ht="14.65" customHeight="1" x14ac:dyDescent="0.25">
      <c r="A1962" s="39"/>
      <c r="B1962" s="128">
        <v>50324325000106</v>
      </c>
      <c r="C1962" s="124" t="s">
        <v>9847</v>
      </c>
      <c r="D1962" s="121"/>
      <c r="E1962" s="125" t="s">
        <v>8865</v>
      </c>
      <c r="F1962" s="125" t="s">
        <v>112</v>
      </c>
      <c r="G1962" s="125" t="s">
        <v>5291</v>
      </c>
      <c r="H1962" s="126">
        <v>50000</v>
      </c>
      <c r="I1962" s="126">
        <v>10000</v>
      </c>
      <c r="J1962" s="126">
        <v>10000</v>
      </c>
      <c r="K1962" s="125" t="s">
        <v>210</v>
      </c>
      <c r="L1962" s="125" t="s">
        <v>3314</v>
      </c>
      <c r="M1962" s="152">
        <v>1.3999999999999999E-2</v>
      </c>
      <c r="N1962" s="127" t="s">
        <v>8920</v>
      </c>
      <c r="O1962" s="154">
        <v>45054</v>
      </c>
      <c r="P1962" s="152">
        <v>4.8830592686000006E-2</v>
      </c>
      <c r="Q1962" s="152">
        <v>0.13315361653999999</v>
      </c>
      <c r="R1962" s="152">
        <v>3.7973772721999997E-2</v>
      </c>
      <c r="S1962" s="152" t="s">
        <v>44</v>
      </c>
      <c r="T1962" s="152" t="s">
        <v>44</v>
      </c>
      <c r="U1962" s="152">
        <v>4.6246425815999999</v>
      </c>
      <c r="V1962" s="152">
        <v>3.2640585459999998</v>
      </c>
      <c r="W1962" s="152">
        <v>0.33128943684000001</v>
      </c>
      <c r="X1962" s="152" t="s">
        <v>44</v>
      </c>
      <c r="Y1962" s="152" t="s">
        <v>44</v>
      </c>
      <c r="Z1962" s="152">
        <v>0.15729438255</v>
      </c>
      <c r="AA1962" s="152">
        <v>0.14669436995999999</v>
      </c>
      <c r="AB1962" s="175">
        <v>-0.36536168481999998</v>
      </c>
      <c r="AC1962" s="174">
        <v>9.8935721995000003E-2</v>
      </c>
      <c r="AD1962" s="152">
        <v>-0.15616727844</v>
      </c>
      <c r="AE1962" s="152">
        <v>-0.15616727844</v>
      </c>
      <c r="AF1962" s="178">
        <v>1.2577439699999999</v>
      </c>
      <c r="AG1962" s="177">
        <v>186611.94062000001</v>
      </c>
      <c r="AH1962" s="177">
        <v>-244244.81107</v>
      </c>
      <c r="AI1962" s="127">
        <v>0</v>
      </c>
      <c r="AJ1962" s="127">
        <v>0</v>
      </c>
      <c r="AK1962" s="127">
        <v>0</v>
      </c>
    </row>
    <row r="1963" spans="1:37" ht="14.65" customHeight="1" x14ac:dyDescent="0.25">
      <c r="A1963" s="39"/>
      <c r="B1963" s="128">
        <v>10309539000180</v>
      </c>
      <c r="C1963" s="124" t="s">
        <v>9848</v>
      </c>
      <c r="D1963" s="121" t="s">
        <v>3274</v>
      </c>
      <c r="E1963" s="125" t="s">
        <v>8865</v>
      </c>
      <c r="F1963" s="125" t="s">
        <v>112</v>
      </c>
      <c r="G1963" s="125" t="s">
        <v>5291</v>
      </c>
      <c r="H1963" s="126">
        <v>50000</v>
      </c>
      <c r="I1963" s="126">
        <v>10000</v>
      </c>
      <c r="J1963" s="126">
        <v>10000</v>
      </c>
      <c r="K1963" s="125" t="s">
        <v>212</v>
      </c>
      <c r="L1963" s="125" t="s">
        <v>219</v>
      </c>
      <c r="M1963" s="152">
        <v>0.02</v>
      </c>
      <c r="N1963" s="127" t="s">
        <v>7623</v>
      </c>
      <c r="O1963" s="154">
        <v>39722</v>
      </c>
      <c r="P1963" s="152">
        <v>4.8249660857999997E-2</v>
      </c>
      <c r="Q1963" s="152">
        <v>0.1317595671</v>
      </c>
      <c r="R1963" s="152">
        <v>3.6588279337999997E-2</v>
      </c>
      <c r="S1963" s="152">
        <v>0.28850709033999999</v>
      </c>
      <c r="T1963" s="152">
        <v>0.27219179198999999</v>
      </c>
      <c r="U1963" s="152">
        <v>4.5696237518</v>
      </c>
      <c r="V1963" s="152">
        <v>3.2298855424999999</v>
      </c>
      <c r="W1963" s="152">
        <v>0.31920216475000002</v>
      </c>
      <c r="X1963" s="152">
        <v>1.1453117290000001</v>
      </c>
      <c r="Y1963" s="152">
        <v>0.64896438732999995</v>
      </c>
      <c r="Z1963" s="152">
        <v>0.15720686365</v>
      </c>
      <c r="AA1963" s="152">
        <v>0.23780087419000001</v>
      </c>
      <c r="AB1963" s="175">
        <v>-0.37369244894999998</v>
      </c>
      <c r="AC1963" s="174">
        <v>0.21386544070999999</v>
      </c>
      <c r="AD1963" s="152">
        <v>-0.15625015856999999</v>
      </c>
      <c r="AE1963" s="152">
        <v>-0.4577594096</v>
      </c>
      <c r="AF1963" s="178">
        <v>6.4901286000000002</v>
      </c>
      <c r="AG1963" s="177">
        <v>214577.99606999999</v>
      </c>
      <c r="AH1963" s="177">
        <v>-130901.14433</v>
      </c>
      <c r="AI1963" s="127">
        <v>0</v>
      </c>
      <c r="AJ1963" s="127">
        <v>0</v>
      </c>
      <c r="AK1963" s="127">
        <v>0</v>
      </c>
    </row>
    <row r="1964" spans="1:37" ht="14.65" customHeight="1" x14ac:dyDescent="0.25">
      <c r="A1964" s="39"/>
      <c r="B1964" s="128">
        <v>35504030000110</v>
      </c>
      <c r="C1964" s="124" t="s">
        <v>9849</v>
      </c>
      <c r="D1964" s="121"/>
      <c r="E1964" s="125" t="s">
        <v>9850</v>
      </c>
      <c r="F1964" s="125" t="s">
        <v>112</v>
      </c>
      <c r="G1964" s="125" t="s">
        <v>4570</v>
      </c>
      <c r="H1964" s="126" t="s">
        <v>44</v>
      </c>
      <c r="I1964" s="126" t="s">
        <v>44</v>
      </c>
      <c r="J1964" s="126" t="s">
        <v>44</v>
      </c>
      <c r="K1964" s="125" t="s">
        <v>7564</v>
      </c>
      <c r="L1964" s="125" t="s">
        <v>3251</v>
      </c>
      <c r="M1964" s="152">
        <v>1.0249999999999999E-2</v>
      </c>
      <c r="N1964" s="127" t="s">
        <v>9851</v>
      </c>
      <c r="O1964" s="154">
        <v>43825</v>
      </c>
      <c r="P1964" s="152">
        <v>1.0379837107E-2</v>
      </c>
      <c r="Q1964" s="152">
        <v>-3.2038757406999997E-2</v>
      </c>
      <c r="R1964" s="152">
        <v>0.19163026726999999</v>
      </c>
      <c r="S1964" s="152">
        <v>0.61472305667000005</v>
      </c>
      <c r="T1964" s="152">
        <v>0.68063940765999997</v>
      </c>
      <c r="U1964" s="152">
        <v>0.98305250942</v>
      </c>
      <c r="V1964" s="152">
        <v>-0.78538144610000005</v>
      </c>
      <c r="W1964" s="152">
        <v>1.6718139593000001</v>
      </c>
      <c r="X1964" s="152">
        <v>2.4403196680999999</v>
      </c>
      <c r="Y1964" s="152">
        <v>1.6227922707</v>
      </c>
      <c r="Z1964" s="152">
        <v>0.21508936577000001</v>
      </c>
      <c r="AA1964" s="152">
        <v>0.21928788452</v>
      </c>
      <c r="AB1964" s="175">
        <v>0.43786125696</v>
      </c>
      <c r="AC1964" s="174">
        <v>0.33390444927000001</v>
      </c>
      <c r="AD1964" s="152">
        <v>-0.20928400984000001</v>
      </c>
      <c r="AE1964" s="152">
        <v>-0.33320738769000002</v>
      </c>
      <c r="AF1964" s="178">
        <v>2.0144311500000001</v>
      </c>
      <c r="AG1964" s="177">
        <v>14127.988799999999</v>
      </c>
      <c r="AH1964" s="177">
        <v>271.88713999999999</v>
      </c>
      <c r="AI1964" s="127">
        <v>0</v>
      </c>
      <c r="AJ1964" s="127">
        <v>0</v>
      </c>
      <c r="AK1964" s="127">
        <v>0.72140908851999996</v>
      </c>
    </row>
    <row r="1965" spans="1:37" ht="14.65" customHeight="1" x14ac:dyDescent="0.25">
      <c r="A1965" s="39"/>
      <c r="B1965" s="128">
        <v>34476048000192</v>
      </c>
      <c r="C1965" s="124" t="s">
        <v>9852</v>
      </c>
      <c r="D1965" s="121"/>
      <c r="E1965" s="125" t="s">
        <v>9853</v>
      </c>
      <c r="F1965" s="125" t="s">
        <v>112</v>
      </c>
      <c r="G1965" s="125" t="s">
        <v>113</v>
      </c>
      <c r="H1965" s="126" t="s">
        <v>44</v>
      </c>
      <c r="I1965" s="126" t="s">
        <v>44</v>
      </c>
      <c r="J1965" s="126" t="s">
        <v>44</v>
      </c>
      <c r="K1965" s="125" t="s">
        <v>212</v>
      </c>
      <c r="L1965" s="125" t="s">
        <v>219</v>
      </c>
      <c r="M1965" s="152">
        <v>1.49E-2</v>
      </c>
      <c r="N1965" s="127" t="s">
        <v>44</v>
      </c>
      <c r="O1965" s="154">
        <v>43788</v>
      </c>
      <c r="P1965" s="152">
        <v>4.3346358085000002E-2</v>
      </c>
      <c r="Q1965" s="152">
        <v>4.2396245512000004E-2</v>
      </c>
      <c r="R1965" s="152">
        <v>0.14382731564000001</v>
      </c>
      <c r="S1965" s="152">
        <v>0.58341782207000004</v>
      </c>
      <c r="T1965" s="152">
        <v>0.46068592121999996</v>
      </c>
      <c r="U1965" s="152">
        <v>4.1052422739000001</v>
      </c>
      <c r="V1965" s="152">
        <v>1.0392795259000001</v>
      </c>
      <c r="W1965" s="152">
        <v>1.2547731496000001</v>
      </c>
      <c r="X1965" s="152">
        <v>2.3160445512000001</v>
      </c>
      <c r="Y1965" s="152">
        <v>1.0983753566000001</v>
      </c>
      <c r="Z1965" s="152">
        <v>0.14926733067</v>
      </c>
      <c r="AA1965" s="152">
        <v>0.24954108275</v>
      </c>
      <c r="AB1965" s="175">
        <v>0.25345832809000002</v>
      </c>
      <c r="AC1965" s="174">
        <v>9.1169184279999996E-2</v>
      </c>
      <c r="AD1965" s="152">
        <v>-0.11519993704999999</v>
      </c>
      <c r="AE1965" s="152">
        <v>-0.47778676294</v>
      </c>
      <c r="AF1965" s="178">
        <v>1.5092109300000001</v>
      </c>
      <c r="AG1965" s="177">
        <v>36902.333420000003</v>
      </c>
      <c r="AH1965" s="177">
        <v>3348.77756</v>
      </c>
      <c r="AI1965" s="127">
        <v>3.4721502582999998E-4</v>
      </c>
      <c r="AJ1965" s="127">
        <v>0</v>
      </c>
      <c r="AK1965" s="127">
        <v>0.21378161952999999</v>
      </c>
    </row>
    <row r="1966" spans="1:37" ht="14.65" customHeight="1" x14ac:dyDescent="0.25">
      <c r="A1966" s="39"/>
      <c r="B1966" s="128">
        <v>57226027000114</v>
      </c>
      <c r="C1966" s="124" t="s">
        <v>9854</v>
      </c>
      <c r="D1966" s="121"/>
      <c r="E1966" s="125" t="s">
        <v>9853</v>
      </c>
      <c r="F1966" s="125" t="s">
        <v>160</v>
      </c>
      <c r="G1966" s="125" t="s">
        <v>3305</v>
      </c>
      <c r="H1966" s="126" t="s">
        <v>44</v>
      </c>
      <c r="I1966" s="126" t="s">
        <v>44</v>
      </c>
      <c r="J1966" s="126" t="s">
        <v>44</v>
      </c>
      <c r="K1966" s="125" t="s">
        <v>7681</v>
      </c>
      <c r="L1966" s="125" t="s">
        <v>8438</v>
      </c>
      <c r="M1966" s="152">
        <v>2.5000000000000001E-3</v>
      </c>
      <c r="N1966" s="127" t="s">
        <v>44</v>
      </c>
      <c r="O1966" s="154">
        <v>45565</v>
      </c>
      <c r="P1966" s="152">
        <v>2.3905022028E-2</v>
      </c>
      <c r="Q1966" s="152">
        <v>6.6247754376000001E-2</v>
      </c>
      <c r="R1966" s="152" t="s">
        <v>44</v>
      </c>
      <c r="S1966" s="152" t="s">
        <v>44</v>
      </c>
      <c r="T1966" s="152" t="s">
        <v>44</v>
      </c>
      <c r="U1966" s="152">
        <v>2.2639942851999999</v>
      </c>
      <c r="V1966" s="152">
        <v>1.6239630167999999</v>
      </c>
      <c r="W1966" s="152" t="s">
        <v>44</v>
      </c>
      <c r="X1966" s="152" t="s">
        <v>44</v>
      </c>
      <c r="Y1966" s="152" t="s">
        <v>44</v>
      </c>
      <c r="Z1966" s="152" t="s">
        <v>44</v>
      </c>
      <c r="AA1966" s="152">
        <v>6.0608731696E-2</v>
      </c>
      <c r="AB1966" s="175" t="s">
        <v>44</v>
      </c>
      <c r="AC1966" s="174">
        <v>-1.0488625195000001</v>
      </c>
      <c r="AD1966" s="152">
        <v>-4.8981379174999999E-2</v>
      </c>
      <c r="AE1966" s="152">
        <v>-4.8981379174999999E-2</v>
      </c>
      <c r="AF1966" s="178">
        <v>1.02825112</v>
      </c>
      <c r="AG1966" s="177">
        <v>24317.365600000001</v>
      </c>
      <c r="AH1966" s="177">
        <v>13380</v>
      </c>
      <c r="AI1966" s="127">
        <v>0.74099933917000005</v>
      </c>
      <c r="AJ1966" s="127">
        <v>0</v>
      </c>
      <c r="AK1966" s="127">
        <v>0</v>
      </c>
    </row>
    <row r="1967" spans="1:37" ht="14.65" customHeight="1" x14ac:dyDescent="0.25">
      <c r="A1967" s="39"/>
      <c r="B1967" s="128">
        <v>46351969000108</v>
      </c>
      <c r="C1967" s="124" t="s">
        <v>9855</v>
      </c>
      <c r="D1967" s="121"/>
      <c r="E1967" s="125" t="s">
        <v>9850</v>
      </c>
      <c r="F1967" s="125" t="s">
        <v>112</v>
      </c>
      <c r="G1967" s="125" t="s">
        <v>4570</v>
      </c>
      <c r="H1967" s="126">
        <v>50000</v>
      </c>
      <c r="I1967" s="126">
        <v>5000</v>
      </c>
      <c r="J1967" s="126">
        <v>25000</v>
      </c>
      <c r="K1967" s="125" t="s">
        <v>7564</v>
      </c>
      <c r="L1967" s="125" t="s">
        <v>3251</v>
      </c>
      <c r="M1967" s="152">
        <v>1.3999999999999999E-2</v>
      </c>
      <c r="N1967" s="127" t="s">
        <v>44</v>
      </c>
      <c r="O1967" s="154">
        <v>44911</v>
      </c>
      <c r="P1967" s="152">
        <v>1.0982468537E-2</v>
      </c>
      <c r="Q1967" s="152">
        <v>-3.0633352589999999E-2</v>
      </c>
      <c r="R1967" s="152">
        <v>0.18671213172000001</v>
      </c>
      <c r="S1967" s="152">
        <v>0.62046926312999995</v>
      </c>
      <c r="T1967" s="152" t="s">
        <v>44</v>
      </c>
      <c r="U1967" s="152">
        <v>1.0401264627</v>
      </c>
      <c r="V1967" s="152">
        <v>-0.75093008293999997</v>
      </c>
      <c r="W1967" s="152">
        <v>1.6289073361000002</v>
      </c>
      <c r="X1967" s="152">
        <v>2.4631308845</v>
      </c>
      <c r="Y1967" s="152" t="s">
        <v>44</v>
      </c>
      <c r="Z1967" s="152">
        <v>0.21077526015</v>
      </c>
      <c r="AA1967" s="152">
        <v>0.17455687413999998</v>
      </c>
      <c r="AB1967" s="175">
        <v>0.4206351887</v>
      </c>
      <c r="AC1967" s="174">
        <v>0.99693812113000002</v>
      </c>
      <c r="AD1967" s="152">
        <v>-0.20523284725999999</v>
      </c>
      <c r="AE1967" s="152">
        <v>-0.20523284725999999</v>
      </c>
      <c r="AF1967" s="178">
        <v>1.8462521300000001</v>
      </c>
      <c r="AG1967" s="177">
        <v>248063.0336</v>
      </c>
      <c r="AH1967" s="177">
        <v>12931.50021</v>
      </c>
      <c r="AI1967" s="127">
        <v>0</v>
      </c>
      <c r="AJ1967" s="127">
        <v>0</v>
      </c>
      <c r="AK1967" s="127">
        <v>0.70646896233000012</v>
      </c>
    </row>
    <row r="1968" spans="1:37" ht="14.65" customHeight="1" x14ac:dyDescent="0.25">
      <c r="A1968" s="39"/>
      <c r="B1968" s="128">
        <v>54307808000145</v>
      </c>
      <c r="C1968" s="124" t="s">
        <v>9856</v>
      </c>
      <c r="D1968" s="121"/>
      <c r="E1968" s="125" t="s">
        <v>9857</v>
      </c>
      <c r="F1968" s="125" t="s">
        <v>160</v>
      </c>
      <c r="G1968" s="125" t="s">
        <v>3305</v>
      </c>
      <c r="H1968" s="126">
        <v>50000</v>
      </c>
      <c r="I1968" s="126">
        <v>5000</v>
      </c>
      <c r="J1968" s="126">
        <v>25000</v>
      </c>
      <c r="K1968" s="125" t="s">
        <v>220</v>
      </c>
      <c r="L1968" s="125" t="s">
        <v>3251</v>
      </c>
      <c r="M1968" s="152">
        <v>0.01</v>
      </c>
      <c r="N1968" s="127" t="s">
        <v>44</v>
      </c>
      <c r="O1968" s="154">
        <v>45370</v>
      </c>
      <c r="P1968" s="152">
        <v>1.420655702E-2</v>
      </c>
      <c r="Q1968" s="152">
        <v>4.3463681594999998E-2</v>
      </c>
      <c r="R1968" s="152">
        <v>8.6961235807000006E-2</v>
      </c>
      <c r="S1968" s="152" t="s">
        <v>44</v>
      </c>
      <c r="T1968" s="152" t="s">
        <v>44</v>
      </c>
      <c r="U1968" s="152">
        <v>1.3454730921</v>
      </c>
      <c r="V1968" s="152">
        <v>1.0654460991999999</v>
      </c>
      <c r="W1968" s="152">
        <v>0.75866411926999999</v>
      </c>
      <c r="X1968" s="152" t="s">
        <v>44</v>
      </c>
      <c r="Y1968" s="152" t="s">
        <v>44</v>
      </c>
      <c r="Z1968" s="152">
        <v>2.7666994137000002E-2</v>
      </c>
      <c r="AA1968" s="152">
        <v>2.6624361848000003E-2</v>
      </c>
      <c r="AB1968" s="175">
        <v>-0.88762626888999996</v>
      </c>
      <c r="AC1968" s="174">
        <v>-1.2672436318</v>
      </c>
      <c r="AD1968" s="152">
        <v>-1.3907719372000001E-2</v>
      </c>
      <c r="AE1968" s="152">
        <v>-1.3907719372000001E-2</v>
      </c>
      <c r="AF1968" s="178">
        <v>1.08512063</v>
      </c>
      <c r="AG1968" s="177">
        <v>1033108.1455</v>
      </c>
      <c r="AH1968" s="177">
        <v>-30010.5527</v>
      </c>
      <c r="AI1968" s="127">
        <v>0</v>
      </c>
      <c r="AJ1968" s="127">
        <v>0</v>
      </c>
      <c r="AK1968" s="127">
        <v>0.16847164611000001</v>
      </c>
    </row>
    <row r="1969" spans="1:37" ht="14.65" customHeight="1" x14ac:dyDescent="0.25">
      <c r="A1969" s="39"/>
      <c r="B1969" s="128">
        <v>13277011000165</v>
      </c>
      <c r="C1969" s="124" t="s">
        <v>9858</v>
      </c>
      <c r="D1969" s="121"/>
      <c r="E1969" s="125" t="s">
        <v>9853</v>
      </c>
      <c r="F1969" s="125" t="s">
        <v>112</v>
      </c>
      <c r="G1969" s="125" t="s">
        <v>8038</v>
      </c>
      <c r="H1969" s="126">
        <v>1000000</v>
      </c>
      <c r="I1969" s="126">
        <v>0</v>
      </c>
      <c r="J1969" s="126">
        <v>1000000</v>
      </c>
      <c r="K1969" s="125" t="s">
        <v>211</v>
      </c>
      <c r="L1969" s="125" t="s">
        <v>7564</v>
      </c>
      <c r="M1969" s="152">
        <v>2.0099999999999996E-2</v>
      </c>
      <c r="N1969" s="127" t="s">
        <v>44</v>
      </c>
      <c r="O1969" s="154">
        <v>40605</v>
      </c>
      <c r="P1969" s="152">
        <v>3.6588298615000001E-2</v>
      </c>
      <c r="Q1969" s="152">
        <v>3.6881266805999999E-2</v>
      </c>
      <c r="R1969" s="152">
        <v>0.15284775407000001</v>
      </c>
      <c r="S1969" s="152">
        <v>0.63419395338999995</v>
      </c>
      <c r="T1969" s="152">
        <v>0.58807039271000006</v>
      </c>
      <c r="U1969" s="152">
        <v>3.4652006960000001</v>
      </c>
      <c r="V1969" s="152">
        <v>0.90408820449999994</v>
      </c>
      <c r="W1969" s="152">
        <v>1.3334689376</v>
      </c>
      <c r="X1969" s="152">
        <v>2.5176149830000001</v>
      </c>
      <c r="Y1969" s="152">
        <v>1.4020876211000002</v>
      </c>
      <c r="Z1969" s="152">
        <v>0.1253995208</v>
      </c>
      <c r="AA1969" s="152">
        <v>0.22319996664000002</v>
      </c>
      <c r="AB1969" s="175">
        <v>0.33971288532999999</v>
      </c>
      <c r="AC1969" s="174">
        <v>2.9526499397E-2</v>
      </c>
      <c r="AD1969" s="152">
        <v>-8.3811519857000014E-2</v>
      </c>
      <c r="AE1969" s="152">
        <v>-0.43688066159</v>
      </c>
      <c r="AF1969" s="178">
        <v>272.66605909999998</v>
      </c>
      <c r="AG1969" s="177">
        <v>3508910.8695999999</v>
      </c>
      <c r="AH1969" s="177">
        <v>-659469.73019000003</v>
      </c>
      <c r="AI1969" s="127">
        <v>2.6373249497000002E-4</v>
      </c>
      <c r="AJ1969" s="127">
        <v>2.8476407742999998E-5</v>
      </c>
      <c r="AK1969" s="127">
        <v>0.19478602887000002</v>
      </c>
    </row>
    <row r="1970" spans="1:37" ht="14.65" customHeight="1" x14ac:dyDescent="0.25">
      <c r="A1970" s="39"/>
      <c r="B1970" s="128">
        <v>185259000154</v>
      </c>
      <c r="C1970" s="124" t="s">
        <v>9859</v>
      </c>
      <c r="D1970" s="121" t="s">
        <v>3310</v>
      </c>
      <c r="E1970" s="125" t="s">
        <v>9853</v>
      </c>
      <c r="F1970" s="125" t="s">
        <v>112</v>
      </c>
      <c r="G1970" s="125" t="s">
        <v>113</v>
      </c>
      <c r="H1970" s="126">
        <v>100000</v>
      </c>
      <c r="I1970" s="126">
        <v>5000</v>
      </c>
      <c r="J1970" s="126">
        <v>25000</v>
      </c>
      <c r="K1970" s="125" t="s">
        <v>212</v>
      </c>
      <c r="L1970" s="125" t="s">
        <v>219</v>
      </c>
      <c r="M1970" s="152">
        <v>2.9900000000000003E-2</v>
      </c>
      <c r="N1970" s="127" t="s">
        <v>44</v>
      </c>
      <c r="O1970" s="154">
        <v>34575</v>
      </c>
      <c r="P1970" s="152">
        <v>4.1959880551000001E-2</v>
      </c>
      <c r="Q1970" s="152">
        <v>3.6438690943999999E-2</v>
      </c>
      <c r="R1970" s="152">
        <v>0.13479403707999998</v>
      </c>
      <c r="S1970" s="152">
        <v>0.55749247622999998</v>
      </c>
      <c r="T1970" s="152">
        <v>0.41495306804999998</v>
      </c>
      <c r="U1970" s="152">
        <v>3.9739319069999999</v>
      </c>
      <c r="V1970" s="152">
        <v>0.89323912986999998</v>
      </c>
      <c r="W1970" s="152">
        <v>1.1759653421</v>
      </c>
      <c r="X1970" s="152">
        <v>2.2131264474000001</v>
      </c>
      <c r="Y1970" s="152">
        <v>0.98933829564000009</v>
      </c>
      <c r="Z1970" s="152">
        <v>0.15478204011000002</v>
      </c>
      <c r="AA1970" s="152">
        <v>0.28787593071000001</v>
      </c>
      <c r="AB1970" s="175">
        <v>0.19678684454000001</v>
      </c>
      <c r="AC1970" s="174">
        <v>0.16358623089999999</v>
      </c>
      <c r="AD1970" s="152">
        <v>-0.12115800727999999</v>
      </c>
      <c r="AE1970" s="152">
        <v>-0.66888901438999993</v>
      </c>
      <c r="AF1970" s="178">
        <v>65.471080150000006</v>
      </c>
      <c r="AG1970" s="177">
        <v>116202.97584</v>
      </c>
      <c r="AH1970" s="177">
        <v>-503151.69063000003</v>
      </c>
      <c r="AI1970" s="127">
        <v>3.4760062392000002E-4</v>
      </c>
      <c r="AJ1970" s="127">
        <v>0</v>
      </c>
      <c r="AK1970" s="127">
        <v>0.21401903375</v>
      </c>
    </row>
    <row r="1971" spans="1:37" ht="14.65" customHeight="1" x14ac:dyDescent="0.25">
      <c r="A1971" s="39"/>
      <c r="B1971" s="128">
        <v>13106983000197</v>
      </c>
      <c r="C1971" s="124" t="s">
        <v>9860</v>
      </c>
      <c r="D1971" s="121" t="s">
        <v>3266</v>
      </c>
      <c r="E1971" s="125" t="s">
        <v>9853</v>
      </c>
      <c r="F1971" s="125" t="s">
        <v>112</v>
      </c>
      <c r="G1971" s="125" t="s">
        <v>113</v>
      </c>
      <c r="H1971" s="126">
        <v>50000</v>
      </c>
      <c r="I1971" s="126">
        <v>5000</v>
      </c>
      <c r="J1971" s="126">
        <v>25000</v>
      </c>
      <c r="K1971" s="125" t="s">
        <v>212</v>
      </c>
      <c r="L1971" s="125" t="s">
        <v>219</v>
      </c>
      <c r="M1971" s="152">
        <v>1.9900000000000001E-2</v>
      </c>
      <c r="N1971" s="127" t="s">
        <v>44</v>
      </c>
      <c r="O1971" s="154">
        <v>40639</v>
      </c>
      <c r="P1971" s="152">
        <v>4.6774064088999999E-2</v>
      </c>
      <c r="Q1971" s="152">
        <v>3.9601662768999998E-2</v>
      </c>
      <c r="R1971" s="152">
        <v>0.10650524385</v>
      </c>
      <c r="S1971" s="152">
        <v>0.50058022531000002</v>
      </c>
      <c r="T1971" s="152">
        <v>0.34017866122999996</v>
      </c>
      <c r="U1971" s="152">
        <v>4.4298730898000001</v>
      </c>
      <c r="V1971" s="152">
        <v>0.97077457714999993</v>
      </c>
      <c r="W1971" s="152">
        <v>0.92916925890000002</v>
      </c>
      <c r="X1971" s="152">
        <v>1.9871969272000001</v>
      </c>
      <c r="Y1971" s="152">
        <v>0.81105985913</v>
      </c>
      <c r="Z1971" s="152">
        <v>0.15382901387</v>
      </c>
      <c r="AA1971" s="152">
        <v>0.21320048249999998</v>
      </c>
      <c r="AB1971" s="175">
        <v>2.9231893320999999E-2</v>
      </c>
      <c r="AC1971" s="174">
        <v>4.59909758E-2</v>
      </c>
      <c r="AD1971" s="152">
        <v>-0.12061911559000001</v>
      </c>
      <c r="AE1971" s="152">
        <v>-0.45396330724</v>
      </c>
      <c r="AF1971" s="178">
        <v>2.9709649200000001</v>
      </c>
      <c r="AG1971" s="177">
        <v>100214.96711</v>
      </c>
      <c r="AH1971" s="177">
        <v>-80165.884321000005</v>
      </c>
      <c r="AI1971" s="127">
        <v>3.9605739424000003E-4</v>
      </c>
      <c r="AJ1971" s="127">
        <v>0</v>
      </c>
      <c r="AK1971" s="127">
        <v>0.18747218290000001</v>
      </c>
    </row>
    <row r="1972" spans="1:37" ht="14.65" customHeight="1" x14ac:dyDescent="0.25">
      <c r="A1972" s="39"/>
      <c r="B1972" s="128">
        <v>54705411000101</v>
      </c>
      <c r="C1972" s="124" t="s">
        <v>9861</v>
      </c>
      <c r="D1972" s="121"/>
      <c r="E1972" s="125" t="s">
        <v>9862</v>
      </c>
      <c r="F1972" s="125" t="s">
        <v>112</v>
      </c>
      <c r="G1972" s="125" t="s">
        <v>113</v>
      </c>
      <c r="H1972" s="126">
        <v>25000</v>
      </c>
      <c r="I1972" s="126">
        <v>5000</v>
      </c>
      <c r="J1972" s="126">
        <v>25000</v>
      </c>
      <c r="K1972" s="125" t="s">
        <v>212</v>
      </c>
      <c r="L1972" s="125" t="s">
        <v>219</v>
      </c>
      <c r="M1972" s="152">
        <v>1.9900000000000001E-2</v>
      </c>
      <c r="N1972" s="127" t="s">
        <v>44</v>
      </c>
      <c r="O1972" s="154">
        <v>45398</v>
      </c>
      <c r="P1972" s="152">
        <v>4.2359640986000001E-2</v>
      </c>
      <c r="Q1972" s="152">
        <v>3.9205657013000002E-2</v>
      </c>
      <c r="R1972" s="152">
        <v>0.1162073169</v>
      </c>
      <c r="S1972" s="152" t="s">
        <v>44</v>
      </c>
      <c r="T1972" s="152" t="s">
        <v>44</v>
      </c>
      <c r="U1972" s="152">
        <v>4.0117923756999998</v>
      </c>
      <c r="V1972" s="152">
        <v>0.96106709787</v>
      </c>
      <c r="W1972" s="152">
        <v>1.0138117393000001</v>
      </c>
      <c r="X1972" s="152" t="s">
        <v>44</v>
      </c>
      <c r="Y1972" s="152" t="s">
        <v>44</v>
      </c>
      <c r="Z1972" s="152">
        <v>0.14675259728000001</v>
      </c>
      <c r="AA1972" s="152">
        <v>0.14721300924</v>
      </c>
      <c r="AB1972" s="175">
        <v>8.3622091300999998E-2</v>
      </c>
      <c r="AC1972" s="174">
        <v>0.15120457349999999</v>
      </c>
      <c r="AD1972" s="152">
        <v>-0.11707032511</v>
      </c>
      <c r="AE1972" s="152">
        <v>-0.11707032511</v>
      </c>
      <c r="AF1972" s="178">
        <v>1.13213151</v>
      </c>
      <c r="AG1972" s="177">
        <v>52249.154929999997</v>
      </c>
      <c r="AH1972" s="177">
        <v>20623.02837</v>
      </c>
      <c r="AI1972" s="127">
        <v>3.4871170596999999E-4</v>
      </c>
      <c r="AJ1972" s="127">
        <v>0</v>
      </c>
      <c r="AK1972" s="127">
        <v>0.21470313122000001</v>
      </c>
    </row>
    <row r="1973" spans="1:37" ht="14.65" customHeight="1" x14ac:dyDescent="0.25">
      <c r="A1973" s="39"/>
      <c r="B1973" s="128">
        <v>52242659000158</v>
      </c>
      <c r="C1973" s="124" t="s">
        <v>9863</v>
      </c>
      <c r="D1973" s="121"/>
      <c r="E1973" s="125" t="s">
        <v>8871</v>
      </c>
      <c r="F1973" s="125" t="s">
        <v>112</v>
      </c>
      <c r="G1973" s="125" t="s">
        <v>113</v>
      </c>
      <c r="H1973" s="126">
        <v>10000</v>
      </c>
      <c r="I1973" s="126">
        <v>1000</v>
      </c>
      <c r="J1973" s="126">
        <v>5000</v>
      </c>
      <c r="K1973" s="125" t="s">
        <v>218</v>
      </c>
      <c r="L1973" s="125" t="s">
        <v>217</v>
      </c>
      <c r="M1973" s="152">
        <v>1.8000000000000002E-2</v>
      </c>
      <c r="N1973" s="127">
        <v>5</v>
      </c>
      <c r="O1973" s="154">
        <v>45204</v>
      </c>
      <c r="P1973" s="152">
        <v>8.5487946601000009E-2</v>
      </c>
      <c r="Q1973" s="152">
        <v>0.14364470717</v>
      </c>
      <c r="R1973" s="152">
        <v>5.3133559035E-2</v>
      </c>
      <c r="S1973" s="152" t="s">
        <v>44</v>
      </c>
      <c r="T1973" s="152" t="s">
        <v>44</v>
      </c>
      <c r="U1973" s="152">
        <v>8.0963833595000008</v>
      </c>
      <c r="V1973" s="152">
        <v>3.5212316887999999</v>
      </c>
      <c r="W1973" s="152">
        <v>0.46354590519</v>
      </c>
      <c r="X1973" s="152" t="s">
        <v>44</v>
      </c>
      <c r="Y1973" s="152" t="s">
        <v>44</v>
      </c>
      <c r="Z1973" s="152">
        <v>0.22401801822</v>
      </c>
      <c r="AA1973" s="152">
        <v>0.20451208595000001</v>
      </c>
      <c r="AB1973" s="175">
        <v>-0.14013117619000001</v>
      </c>
      <c r="AC1973" s="174">
        <v>7.4080128068000003E-2</v>
      </c>
      <c r="AD1973" s="152">
        <v>-0.18569111435999999</v>
      </c>
      <c r="AE1973" s="152">
        <v>-0.18569111435999999</v>
      </c>
      <c r="AF1973" s="178">
        <v>17.524933610000001</v>
      </c>
      <c r="AG1973" s="177">
        <v>77002.130510000003</v>
      </c>
      <c r="AH1973" s="177">
        <v>13184.80119</v>
      </c>
      <c r="AI1973" s="127">
        <v>0</v>
      </c>
      <c r="AJ1973" s="127">
        <v>0</v>
      </c>
      <c r="AK1973" s="127">
        <v>0</v>
      </c>
    </row>
    <row r="1974" spans="1:37" ht="14.65" customHeight="1" x14ac:dyDescent="0.25">
      <c r="A1974" s="39"/>
      <c r="B1974" s="128">
        <v>20331359000159</v>
      </c>
      <c r="C1974" s="124" t="s">
        <v>9864</v>
      </c>
      <c r="D1974" s="121" t="s">
        <v>3266</v>
      </c>
      <c r="E1974" s="125" t="s">
        <v>9865</v>
      </c>
      <c r="F1974" s="125" t="s">
        <v>112</v>
      </c>
      <c r="G1974" s="125" t="s">
        <v>113</v>
      </c>
      <c r="H1974" s="126">
        <v>1000</v>
      </c>
      <c r="I1974" s="126">
        <v>100</v>
      </c>
      <c r="J1974" s="126">
        <v>1000</v>
      </c>
      <c r="K1974" s="125" t="s">
        <v>210</v>
      </c>
      <c r="L1974" s="125" t="s">
        <v>3314</v>
      </c>
      <c r="M1974" s="152">
        <v>1.9699999999999999E-2</v>
      </c>
      <c r="N1974" s="127" t="s">
        <v>7608</v>
      </c>
      <c r="O1974" s="154">
        <v>41879</v>
      </c>
      <c r="P1974" s="152">
        <v>9.4778493569000005E-2</v>
      </c>
      <c r="Q1974" s="152">
        <v>0.17032408810999999</v>
      </c>
      <c r="R1974" s="152">
        <v>-4.2208397113E-2</v>
      </c>
      <c r="S1974" s="152">
        <v>0.25714902913999999</v>
      </c>
      <c r="T1974" s="152">
        <v>0.19905651348</v>
      </c>
      <c r="U1974" s="152">
        <v>8.9762714942000006</v>
      </c>
      <c r="V1974" s="152">
        <v>4.1752361656000003</v>
      </c>
      <c r="W1974" s="152">
        <v>-0.36823299626999995</v>
      </c>
      <c r="X1974" s="152">
        <v>1.0208269018</v>
      </c>
      <c r="Y1974" s="152">
        <v>0.47459398892999999</v>
      </c>
      <c r="Z1974" s="152">
        <v>0.21058509203</v>
      </c>
      <c r="AA1974" s="152">
        <v>0.21639367800999998</v>
      </c>
      <c r="AB1974" s="175">
        <v>-0.57992052653000004</v>
      </c>
      <c r="AC1974" s="174">
        <v>-1.108826059E-3</v>
      </c>
      <c r="AD1974" s="152">
        <v>-0.23968613604000003</v>
      </c>
      <c r="AE1974" s="152">
        <v>-0.44148179640999996</v>
      </c>
      <c r="AF1974" s="178">
        <v>2.0583906999999999</v>
      </c>
      <c r="AG1974" s="177">
        <v>76689.286720000004</v>
      </c>
      <c r="AH1974" s="177">
        <v>-2887.7147</v>
      </c>
      <c r="AI1974" s="127">
        <v>0</v>
      </c>
      <c r="AJ1974" s="127">
        <v>0</v>
      </c>
      <c r="AK1974" s="127">
        <v>3.4900953828999999E-2</v>
      </c>
    </row>
    <row r="1975" spans="1:37" ht="14.65" customHeight="1" x14ac:dyDescent="0.25">
      <c r="A1975" s="39"/>
      <c r="B1975" s="128">
        <v>49615259000136</v>
      </c>
      <c r="C1975" s="124" t="s">
        <v>9866</v>
      </c>
      <c r="D1975" s="121"/>
      <c r="E1975" s="125" t="s">
        <v>9867</v>
      </c>
      <c r="F1975" s="125" t="s">
        <v>160</v>
      </c>
      <c r="G1975" s="125" t="s">
        <v>3307</v>
      </c>
      <c r="H1975" s="126">
        <v>1000</v>
      </c>
      <c r="I1975" s="126">
        <v>1000</v>
      </c>
      <c r="J1975" s="126">
        <v>1000</v>
      </c>
      <c r="K1975" s="125" t="s">
        <v>211</v>
      </c>
      <c r="L1975" s="125" t="s">
        <v>211</v>
      </c>
      <c r="M1975" s="152">
        <v>1.9E-3</v>
      </c>
      <c r="N1975" s="127" t="s">
        <v>44</v>
      </c>
      <c r="O1975" s="154">
        <v>44995</v>
      </c>
      <c r="P1975" s="152">
        <v>1.0313236156000001E-2</v>
      </c>
      <c r="Q1975" s="152">
        <v>4.0722911559000007E-2</v>
      </c>
      <c r="R1975" s="152">
        <v>0.11303115471</v>
      </c>
      <c r="S1975" s="152">
        <v>0.24793001586999999</v>
      </c>
      <c r="T1975" s="152" t="s">
        <v>44</v>
      </c>
      <c r="U1975" s="152">
        <v>0.97674487362999995</v>
      </c>
      <c r="V1975" s="152">
        <v>0.99826028719000004</v>
      </c>
      <c r="W1975" s="152">
        <v>0.98610237821000002</v>
      </c>
      <c r="X1975" s="152">
        <v>0.98422938178999997</v>
      </c>
      <c r="Y1975" s="152" t="s">
        <v>44</v>
      </c>
      <c r="Z1975" s="152">
        <v>1.0508587263E-3</v>
      </c>
      <c r="AA1975" s="152">
        <v>9.3555192727E-4</v>
      </c>
      <c r="AB1975" s="175">
        <v>-1.8192436058999999</v>
      </c>
      <c r="AC1975" s="174">
        <v>-3.2324305313999999</v>
      </c>
      <c r="AD1975" s="152">
        <v>0</v>
      </c>
      <c r="AE1975" s="152">
        <v>0</v>
      </c>
      <c r="AF1975" s="178">
        <v>1267.2772901000001</v>
      </c>
      <c r="AG1975" s="177">
        <v>294737.15587999998</v>
      </c>
      <c r="AH1975" s="177">
        <v>29160.735400000001</v>
      </c>
      <c r="AI1975" s="127">
        <v>0</v>
      </c>
      <c r="AJ1975" s="127">
        <v>0</v>
      </c>
      <c r="AK1975" s="127">
        <v>0</v>
      </c>
    </row>
    <row r="1976" spans="1:37" ht="14.65" customHeight="1" x14ac:dyDescent="0.25">
      <c r="A1976" s="39"/>
      <c r="B1976" s="128">
        <v>17455369000191</v>
      </c>
      <c r="C1976" s="124" t="s">
        <v>9868</v>
      </c>
      <c r="D1976" s="121" t="s">
        <v>3266</v>
      </c>
      <c r="E1976" s="125" t="s">
        <v>9869</v>
      </c>
      <c r="F1976" s="125" t="s">
        <v>160</v>
      </c>
      <c r="G1976" s="125" t="s">
        <v>5584</v>
      </c>
      <c r="H1976" s="126">
        <v>1000</v>
      </c>
      <c r="I1976" s="126">
        <v>1000</v>
      </c>
      <c r="J1976" s="126">
        <v>1000</v>
      </c>
      <c r="K1976" s="125" t="s">
        <v>211</v>
      </c>
      <c r="L1976" s="125" t="s">
        <v>211</v>
      </c>
      <c r="M1976" s="152">
        <v>2E-3</v>
      </c>
      <c r="N1976" s="127" t="s">
        <v>44</v>
      </c>
      <c r="O1976" s="154">
        <v>41306</v>
      </c>
      <c r="P1976" s="152">
        <v>1.0336449794E-2</v>
      </c>
      <c r="Q1976" s="152">
        <v>4.0104599844E-2</v>
      </c>
      <c r="R1976" s="152">
        <v>0.11227083814</v>
      </c>
      <c r="S1976" s="152">
        <v>0.24735915434</v>
      </c>
      <c r="T1976" s="152">
        <v>0.41194716403000003</v>
      </c>
      <c r="U1976" s="152">
        <v>0.97894338832000005</v>
      </c>
      <c r="V1976" s="152">
        <v>0.98310331519000005</v>
      </c>
      <c r="W1976" s="152">
        <v>0.97946925146999997</v>
      </c>
      <c r="X1976" s="152">
        <v>0.98196318305999997</v>
      </c>
      <c r="Y1976" s="152">
        <v>0.98217156717999998</v>
      </c>
      <c r="Z1976" s="152">
        <v>7.7610164781999997E-4</v>
      </c>
      <c r="AA1976" s="152">
        <v>2.8283494115000003E-3</v>
      </c>
      <c r="AB1976" s="175">
        <v>-6.7467868370000001</v>
      </c>
      <c r="AC1976" s="174">
        <v>-1.8363327635</v>
      </c>
      <c r="AD1976" s="152">
        <v>0</v>
      </c>
      <c r="AE1976" s="152">
        <v>-1.1397912750000001E-2</v>
      </c>
      <c r="AF1976" s="178">
        <v>2894.3400209000001</v>
      </c>
      <c r="AG1976" s="177">
        <v>4506334.2730999999</v>
      </c>
      <c r="AH1976" s="177">
        <v>-853676.78472</v>
      </c>
      <c r="AI1976" s="127">
        <v>0</v>
      </c>
      <c r="AJ1976" s="127">
        <v>0</v>
      </c>
      <c r="AK1976" s="127">
        <v>0</v>
      </c>
    </row>
    <row r="1977" spans="1:37" ht="14.65" customHeight="1" x14ac:dyDescent="0.25">
      <c r="A1977" s="39"/>
      <c r="B1977" s="128">
        <v>11541999000100</v>
      </c>
      <c r="C1977" s="124" t="s">
        <v>9870</v>
      </c>
      <c r="D1977" s="121" t="s">
        <v>3266</v>
      </c>
      <c r="E1977" s="125" t="s">
        <v>9871</v>
      </c>
      <c r="F1977" s="125" t="s">
        <v>112</v>
      </c>
      <c r="G1977" s="125" t="s">
        <v>4570</v>
      </c>
      <c r="H1977" s="126">
        <v>1000</v>
      </c>
      <c r="I1977" s="126">
        <v>1000</v>
      </c>
      <c r="J1977" s="126">
        <v>1000</v>
      </c>
      <c r="K1977" s="125" t="s">
        <v>210</v>
      </c>
      <c r="L1977" s="125" t="s">
        <v>3362</v>
      </c>
      <c r="M1977" s="152">
        <v>3.4999999999999996E-3</v>
      </c>
      <c r="N1977" s="127" t="s">
        <v>44</v>
      </c>
      <c r="O1977" s="154">
        <v>40329</v>
      </c>
      <c r="P1977" s="152">
        <v>0.10691705136</v>
      </c>
      <c r="Q1977" s="152">
        <v>0.18089807751999998</v>
      </c>
      <c r="R1977" s="152">
        <v>8.4943269717999995E-2</v>
      </c>
      <c r="S1977" s="152">
        <v>0.26902443226</v>
      </c>
      <c r="T1977" s="152">
        <v>0.18833769134</v>
      </c>
      <c r="U1977" s="152">
        <v>10.125888735</v>
      </c>
      <c r="V1977" s="152">
        <v>4.4344414460000001</v>
      </c>
      <c r="W1977" s="152">
        <v>0.74105905131000005</v>
      </c>
      <c r="X1977" s="152">
        <v>1.0679697240999999</v>
      </c>
      <c r="Y1977" s="152">
        <v>0.44903798743000001</v>
      </c>
      <c r="Z1977" s="152">
        <v>0.16382201995999998</v>
      </c>
      <c r="AA1977" s="152">
        <v>0.18921251544000001</v>
      </c>
      <c r="AB1977" s="175">
        <v>-8.2976125445999999E-2</v>
      </c>
      <c r="AC1977" s="174">
        <v>0.13163365468999999</v>
      </c>
      <c r="AD1977" s="152">
        <v>-0.17080377021000001</v>
      </c>
      <c r="AE1977" s="152">
        <v>-0.46983308798000001</v>
      </c>
      <c r="AF1977" s="178">
        <v>4.0904145999999999</v>
      </c>
      <c r="AG1977" s="177">
        <v>97701.161500000002</v>
      </c>
      <c r="AH1977" s="177">
        <v>-25507.093390000002</v>
      </c>
      <c r="AI1977" s="127">
        <v>9.3199766504000001E-3</v>
      </c>
      <c r="AJ1977" s="127">
        <v>0</v>
      </c>
      <c r="AK1977" s="127">
        <v>0.14715132645000001</v>
      </c>
    </row>
    <row r="1978" spans="1:37" ht="14.65" customHeight="1" x14ac:dyDescent="0.25">
      <c r="A1978" s="39"/>
      <c r="B1978" s="128">
        <v>23034963000101</v>
      </c>
      <c r="C1978" s="124" t="s">
        <v>9872</v>
      </c>
      <c r="D1978" s="121"/>
      <c r="E1978" s="125" t="s">
        <v>8406</v>
      </c>
      <c r="F1978" s="125" t="s">
        <v>160</v>
      </c>
      <c r="G1978" s="125" t="s">
        <v>3305</v>
      </c>
      <c r="H1978" s="126" t="s">
        <v>44</v>
      </c>
      <c r="I1978" s="126" t="s">
        <v>44</v>
      </c>
      <c r="J1978" s="126" t="s">
        <v>44</v>
      </c>
      <c r="K1978" s="125" t="s">
        <v>211</v>
      </c>
      <c r="L1978" s="125" t="s">
        <v>212</v>
      </c>
      <c r="M1978" s="152">
        <v>2.7500000000000003E-3</v>
      </c>
      <c r="N1978" s="127" t="s">
        <v>44</v>
      </c>
      <c r="O1978" s="154">
        <v>42544</v>
      </c>
      <c r="P1978" s="152">
        <v>2.4439927581999997E-2</v>
      </c>
      <c r="Q1978" s="152">
        <v>6.6012371974999998E-2</v>
      </c>
      <c r="R1978" s="152">
        <v>8.3398161422999995E-2</v>
      </c>
      <c r="S1978" s="152">
        <v>0.22857497862999998</v>
      </c>
      <c r="T1978" s="152">
        <v>0.30015268612000001</v>
      </c>
      <c r="U1978" s="152">
        <v>2.3146540634999999</v>
      </c>
      <c r="V1978" s="152">
        <v>1.6181929750000001</v>
      </c>
      <c r="W1978" s="152">
        <v>0.72757927249999998</v>
      </c>
      <c r="X1978" s="152">
        <v>0.90739400439999995</v>
      </c>
      <c r="Y1978" s="152">
        <v>0.71562923564000003</v>
      </c>
      <c r="Z1978" s="152">
        <v>4.5678982788000005E-2</v>
      </c>
      <c r="AA1978" s="152">
        <v>5.6860529982000002E-2</v>
      </c>
      <c r="AB1978" s="175">
        <v>-0.59407111970000004</v>
      </c>
      <c r="AC1978" s="174">
        <v>0.52509341083000005</v>
      </c>
      <c r="AD1978" s="152">
        <v>-4.2568380817999997E-2</v>
      </c>
      <c r="AE1978" s="152">
        <v>-0.10738828084</v>
      </c>
      <c r="AF1978" s="178">
        <v>2.6654446599999999</v>
      </c>
      <c r="AG1978" s="177">
        <v>777604.23508999997</v>
      </c>
      <c r="AH1978" s="177">
        <v>-70924.538249999998</v>
      </c>
      <c r="AI1978" s="127">
        <v>0.88739484402000002</v>
      </c>
      <c r="AJ1978" s="127">
        <v>0</v>
      </c>
      <c r="AK1978" s="127">
        <v>0</v>
      </c>
    </row>
    <row r="1979" spans="1:37" ht="14.65" customHeight="1" x14ac:dyDescent="0.25">
      <c r="A1979" s="39"/>
      <c r="B1979" s="128">
        <v>9401978000130</v>
      </c>
      <c r="C1979" s="124" t="s">
        <v>9873</v>
      </c>
      <c r="D1979" s="121" t="s">
        <v>3266</v>
      </c>
      <c r="E1979" s="125" t="s">
        <v>9874</v>
      </c>
      <c r="F1979" s="125" t="s">
        <v>112</v>
      </c>
      <c r="G1979" s="125" t="s">
        <v>113</v>
      </c>
      <c r="H1979" s="126">
        <v>5000</v>
      </c>
      <c r="I1979" s="126">
        <v>5000</v>
      </c>
      <c r="J1979" s="126">
        <v>5000</v>
      </c>
      <c r="K1979" s="125" t="s">
        <v>210</v>
      </c>
      <c r="L1979" s="125" t="s">
        <v>3314</v>
      </c>
      <c r="M1979" s="152">
        <v>1.8500000000000003E-2</v>
      </c>
      <c r="N1979" s="127" t="s">
        <v>9875</v>
      </c>
      <c r="O1979" s="154">
        <v>39587</v>
      </c>
      <c r="P1979" s="152">
        <v>5.1437700688E-2</v>
      </c>
      <c r="Q1979" s="152">
        <v>0.13099659753999998</v>
      </c>
      <c r="R1979" s="152">
        <v>0.11645040956000001</v>
      </c>
      <c r="S1979" s="152">
        <v>0.29049914305000002</v>
      </c>
      <c r="T1979" s="152">
        <v>0.19011966941</v>
      </c>
      <c r="U1979" s="152">
        <v>4.8715562889999999</v>
      </c>
      <c r="V1979" s="152">
        <v>3.2111825033999999</v>
      </c>
      <c r="W1979" s="152">
        <v>1.0159325197</v>
      </c>
      <c r="X1979" s="152">
        <v>1.1532197542</v>
      </c>
      <c r="Y1979" s="152">
        <v>0.45328661044000002</v>
      </c>
      <c r="Z1979" s="152">
        <v>0.15114466068000001</v>
      </c>
      <c r="AA1979" s="152">
        <v>0.21053883411000002</v>
      </c>
      <c r="AB1979" s="175">
        <v>8.7057369228000003E-2</v>
      </c>
      <c r="AC1979" s="174">
        <v>0.16541993802999999</v>
      </c>
      <c r="AD1979" s="152">
        <v>-0.13050654583999999</v>
      </c>
      <c r="AE1979" s="152">
        <v>-0.63846046382999999</v>
      </c>
      <c r="AF1979" s="178">
        <v>5.8418682999999998</v>
      </c>
      <c r="AG1979" s="177">
        <v>65721.402000000002</v>
      </c>
      <c r="AH1979" s="177">
        <v>6955.6765400000004</v>
      </c>
      <c r="AI1979" s="127">
        <v>0</v>
      </c>
      <c r="AJ1979" s="127">
        <v>0</v>
      </c>
      <c r="AK1979" s="127">
        <v>0</v>
      </c>
    </row>
    <row r="1980" spans="1:37" ht="14.65" customHeight="1" x14ac:dyDescent="0.25">
      <c r="A1980" s="39"/>
      <c r="B1980" s="128">
        <v>10608762000129</v>
      </c>
      <c r="C1980" s="124" t="s">
        <v>9876</v>
      </c>
      <c r="D1980" s="121" t="s">
        <v>3266</v>
      </c>
      <c r="E1980" s="125" t="s">
        <v>9874</v>
      </c>
      <c r="F1980" s="125" t="s">
        <v>112</v>
      </c>
      <c r="G1980" s="125" t="s">
        <v>113</v>
      </c>
      <c r="H1980" s="126">
        <v>5000</v>
      </c>
      <c r="I1980" s="126">
        <v>1000</v>
      </c>
      <c r="J1980" s="126">
        <v>1000</v>
      </c>
      <c r="K1980" s="125" t="s">
        <v>210</v>
      </c>
      <c r="L1980" s="125" t="s">
        <v>3314</v>
      </c>
      <c r="M1980" s="152">
        <v>1.8500000000000003E-2</v>
      </c>
      <c r="N1980" s="127" t="s">
        <v>3281</v>
      </c>
      <c r="O1980" s="154">
        <v>39966</v>
      </c>
      <c r="P1980" s="152">
        <v>4.8103195915000001E-2</v>
      </c>
      <c r="Q1980" s="152">
        <v>0.10346458523</v>
      </c>
      <c r="R1980" s="152">
        <v>7.1054924063E-2</v>
      </c>
      <c r="S1980" s="152">
        <v>0.21565999250000001</v>
      </c>
      <c r="T1980" s="152">
        <v>0.12095357747999999</v>
      </c>
      <c r="U1980" s="152">
        <v>4.5557523655000001</v>
      </c>
      <c r="V1980" s="152">
        <v>2.5362770642000001</v>
      </c>
      <c r="W1980" s="152">
        <v>0.61989484031000008</v>
      </c>
      <c r="X1980" s="152">
        <v>0.85612425890999999</v>
      </c>
      <c r="Y1980" s="152">
        <v>0.28837961547000002</v>
      </c>
      <c r="Z1980" s="152">
        <v>0.14771477207</v>
      </c>
      <c r="AA1980" s="152">
        <v>0.18695917732</v>
      </c>
      <c r="AB1980" s="175">
        <v>-0.19433016835</v>
      </c>
      <c r="AC1980" s="174">
        <v>-6.9090977040000001E-2</v>
      </c>
      <c r="AD1980" s="152">
        <v>-0.12972193251</v>
      </c>
      <c r="AE1980" s="152">
        <v>-0.44943527506999997</v>
      </c>
      <c r="AF1980" s="178">
        <v>3.7473366000000001</v>
      </c>
      <c r="AG1980" s="177">
        <v>126411.70289</v>
      </c>
      <c r="AH1980" s="177">
        <v>-4842.8674300000002</v>
      </c>
      <c r="AI1980" s="127">
        <v>0</v>
      </c>
      <c r="AJ1980" s="127">
        <v>0</v>
      </c>
      <c r="AK1980" s="127">
        <v>0</v>
      </c>
    </row>
    <row r="1981" spans="1:37" ht="14.65" customHeight="1" x14ac:dyDescent="0.25">
      <c r="A1981" s="39"/>
      <c r="B1981" s="128">
        <v>55088856000152</v>
      </c>
      <c r="C1981" s="124" t="s">
        <v>9877</v>
      </c>
      <c r="D1981" s="121"/>
      <c r="E1981" s="125" t="s">
        <v>8406</v>
      </c>
      <c r="F1981" s="125" t="s">
        <v>160</v>
      </c>
      <c r="G1981" s="125" t="s">
        <v>3305</v>
      </c>
      <c r="H1981" s="126" t="s">
        <v>44</v>
      </c>
      <c r="I1981" s="126" t="s">
        <v>44</v>
      </c>
      <c r="J1981" s="126" t="s">
        <v>44</v>
      </c>
      <c r="K1981" s="125" t="s">
        <v>216</v>
      </c>
      <c r="L1981" s="125" t="s">
        <v>7641</v>
      </c>
      <c r="M1981" s="152">
        <v>2.8000000000000004E-3</v>
      </c>
      <c r="N1981" s="127" t="s">
        <v>44</v>
      </c>
      <c r="O1981" s="154">
        <v>45462</v>
      </c>
      <c r="P1981" s="152">
        <v>2.4564288662E-2</v>
      </c>
      <c r="Q1981" s="152">
        <v>6.4774670347000005E-2</v>
      </c>
      <c r="R1981" s="152" t="s">
        <v>44</v>
      </c>
      <c r="S1981" s="152" t="s">
        <v>44</v>
      </c>
      <c r="T1981" s="152" t="s">
        <v>44</v>
      </c>
      <c r="U1981" s="152">
        <v>2.3264320394999998</v>
      </c>
      <c r="V1981" s="152">
        <v>1.5878526006000002</v>
      </c>
      <c r="W1981" s="152" t="s">
        <v>44</v>
      </c>
      <c r="X1981" s="152" t="s">
        <v>44</v>
      </c>
      <c r="Y1981" s="152" t="s">
        <v>44</v>
      </c>
      <c r="Z1981" s="152" t="s">
        <v>44</v>
      </c>
      <c r="AA1981" s="152">
        <v>5.6107053610999998E-2</v>
      </c>
      <c r="AB1981" s="175" t="s">
        <v>44</v>
      </c>
      <c r="AC1981" s="174">
        <v>-1.2667392416000001</v>
      </c>
      <c r="AD1981" s="152">
        <v>-6.6813454500000008E-2</v>
      </c>
      <c r="AE1981" s="152">
        <v>-6.6813454500000008E-2</v>
      </c>
      <c r="AF1981" s="178">
        <v>1.0308337000000001</v>
      </c>
      <c r="AG1981" s="177">
        <v>218125.95159000001</v>
      </c>
      <c r="AH1981" s="177">
        <v>53445</v>
      </c>
      <c r="AI1981" s="127">
        <v>0.72361327599999992</v>
      </c>
      <c r="AJ1981" s="127">
        <v>0</v>
      </c>
      <c r="AK1981" s="127">
        <v>0</v>
      </c>
    </row>
    <row r="1982" spans="1:37" ht="14.65" customHeight="1" x14ac:dyDescent="0.25">
      <c r="A1982" s="39"/>
      <c r="B1982" s="128">
        <v>17000151000142</v>
      </c>
      <c r="C1982" s="124" t="s">
        <v>9878</v>
      </c>
      <c r="D1982" s="121"/>
      <c r="E1982" s="125" t="s">
        <v>9879</v>
      </c>
      <c r="F1982" s="125" t="s">
        <v>160</v>
      </c>
      <c r="G1982" s="125" t="s">
        <v>3324</v>
      </c>
      <c r="H1982" s="126">
        <v>0</v>
      </c>
      <c r="I1982" s="126">
        <v>0</v>
      </c>
      <c r="J1982" s="126">
        <v>0</v>
      </c>
      <c r="K1982" s="125" t="s">
        <v>211</v>
      </c>
      <c r="L1982" s="125" t="s">
        <v>211</v>
      </c>
      <c r="M1982" s="152">
        <v>1.67E-3</v>
      </c>
      <c r="N1982" s="127" t="s">
        <v>44</v>
      </c>
      <c r="O1982" s="154">
        <v>41946</v>
      </c>
      <c r="P1982" s="152">
        <v>1.0325590120999999E-2</v>
      </c>
      <c r="Q1982" s="152">
        <v>4.0338755302999997E-2</v>
      </c>
      <c r="R1982" s="152">
        <v>0.11303689262000001</v>
      </c>
      <c r="S1982" s="152">
        <v>0.24893980752</v>
      </c>
      <c r="T1982" s="152">
        <v>0.41477036355000002</v>
      </c>
      <c r="U1982" s="152">
        <v>0.97791489162</v>
      </c>
      <c r="V1982" s="152">
        <v>0.98884328041000003</v>
      </c>
      <c r="W1982" s="152">
        <v>0.98615243666999997</v>
      </c>
      <c r="X1982" s="152">
        <v>0.98823803968000012</v>
      </c>
      <c r="Y1982" s="152">
        <v>0.98890268840999995</v>
      </c>
      <c r="Z1982" s="152">
        <v>7.8011638751000008E-4</v>
      </c>
      <c r="AA1982" s="152">
        <v>3.9654687682999998E-3</v>
      </c>
      <c r="AB1982" s="175">
        <v>-4.2869102166999999</v>
      </c>
      <c r="AC1982" s="174">
        <v>-0.58225665236000002</v>
      </c>
      <c r="AD1982" s="152">
        <v>0</v>
      </c>
      <c r="AE1982" s="152">
        <v>-6.3695319649000005E-3</v>
      </c>
      <c r="AF1982" s="178">
        <v>2514.3550958000001</v>
      </c>
      <c r="AG1982" s="177">
        <v>977276.44480000006</v>
      </c>
      <c r="AH1982" s="177">
        <v>106779.27409000001</v>
      </c>
      <c r="AI1982" s="127">
        <v>0</v>
      </c>
      <c r="AJ1982" s="127">
        <v>0</v>
      </c>
      <c r="AK1982" s="127">
        <v>0</v>
      </c>
    </row>
    <row r="1983" spans="1:37" ht="14.65" customHeight="1" x14ac:dyDescent="0.25">
      <c r="A1983" s="39"/>
      <c r="B1983" s="128">
        <v>27389622000100</v>
      </c>
      <c r="C1983" s="124" t="s">
        <v>9880</v>
      </c>
      <c r="D1983" s="121"/>
      <c r="E1983" s="125" t="s">
        <v>9143</v>
      </c>
      <c r="F1983" s="125" t="s">
        <v>160</v>
      </c>
      <c r="G1983" s="125" t="s">
        <v>4760</v>
      </c>
      <c r="H1983" s="126">
        <v>100</v>
      </c>
      <c r="I1983" s="126">
        <v>100</v>
      </c>
      <c r="J1983" s="126">
        <v>100</v>
      </c>
      <c r="K1983" s="125" t="s">
        <v>211</v>
      </c>
      <c r="L1983" s="125" t="s">
        <v>211</v>
      </c>
      <c r="M1983" s="152">
        <v>1.1200000000000002E-2</v>
      </c>
      <c r="N1983" s="127" t="s">
        <v>9881</v>
      </c>
      <c r="O1983" s="154">
        <v>43132</v>
      </c>
      <c r="P1983" s="152">
        <v>4.0797242508999994E-3</v>
      </c>
      <c r="Q1983" s="152">
        <v>1.3617031173E-2</v>
      </c>
      <c r="R1983" s="152">
        <v>1.4535011418E-2</v>
      </c>
      <c r="S1983" s="152">
        <v>-0.87492267470000007</v>
      </c>
      <c r="T1983" s="152">
        <v>-0.84797275622000001</v>
      </c>
      <c r="U1983" s="152">
        <v>0.38638209068999996</v>
      </c>
      <c r="V1983" s="152">
        <v>0.33380082436000003</v>
      </c>
      <c r="W1983" s="152">
        <v>0.12680582943999999</v>
      </c>
      <c r="X1983" s="152">
        <v>-3.4732567583999998</v>
      </c>
      <c r="Y1983" s="152">
        <v>-2.0217513400000002</v>
      </c>
      <c r="Z1983" s="152">
        <v>8.6707157460000003E-3</v>
      </c>
      <c r="AA1983" s="152">
        <v>0.70918813873999997</v>
      </c>
      <c r="AB1983" s="175">
        <v>-10.410267681000001</v>
      </c>
      <c r="AC1983" s="174">
        <v>-0.4199585743</v>
      </c>
      <c r="AD1983" s="152">
        <v>-1.4064305178000001E-2</v>
      </c>
      <c r="AE1983" s="152">
        <v>-0.88058189451999991</v>
      </c>
      <c r="AF1983" s="178">
        <v>0.21270947000000001</v>
      </c>
      <c r="AG1983" s="177">
        <v>36028.37588</v>
      </c>
      <c r="AH1983" s="177">
        <v>-284.72595999999999</v>
      </c>
      <c r="AI1983" s="127">
        <v>0</v>
      </c>
      <c r="AJ1983" s="127">
        <v>0</v>
      </c>
      <c r="AK1983" s="127">
        <v>0</v>
      </c>
    </row>
    <row r="1984" spans="1:37" ht="14.65" customHeight="1" x14ac:dyDescent="0.25">
      <c r="A1984" s="39"/>
      <c r="B1984" s="128">
        <v>1375954000141</v>
      </c>
      <c r="C1984" s="124" t="s">
        <v>9882</v>
      </c>
      <c r="D1984" s="121" t="s">
        <v>3267</v>
      </c>
      <c r="E1984" s="125" t="s">
        <v>9883</v>
      </c>
      <c r="F1984" s="125" t="s">
        <v>160</v>
      </c>
      <c r="G1984" s="125" t="s">
        <v>3307</v>
      </c>
      <c r="H1984" s="126">
        <v>50000</v>
      </c>
      <c r="I1984" s="126">
        <v>1000</v>
      </c>
      <c r="J1984" s="126">
        <v>0</v>
      </c>
      <c r="K1984" s="125" t="s">
        <v>211</v>
      </c>
      <c r="L1984" s="125" t="s">
        <v>211</v>
      </c>
      <c r="M1984" s="152">
        <v>2.5000000000000001E-3</v>
      </c>
      <c r="N1984" s="127" t="s">
        <v>44</v>
      </c>
      <c r="O1984" s="154">
        <v>35270</v>
      </c>
      <c r="P1984" s="152">
        <v>1.0437477645999999E-2</v>
      </c>
      <c r="Q1984" s="152">
        <v>4.0468933420999997E-2</v>
      </c>
      <c r="R1984" s="152">
        <v>0.11196658447000001</v>
      </c>
      <c r="S1984" s="152">
        <v>0.24744712192000001</v>
      </c>
      <c r="T1984" s="152">
        <v>0.40542546360000004</v>
      </c>
      <c r="U1984" s="152">
        <v>0.98851152338000003</v>
      </c>
      <c r="V1984" s="152">
        <v>0.99203439911999991</v>
      </c>
      <c r="W1984" s="152">
        <v>0.97681489241999997</v>
      </c>
      <c r="X1984" s="152">
        <v>0.98231239560999994</v>
      </c>
      <c r="Y1984" s="152">
        <v>0.96662241599999998</v>
      </c>
      <c r="Z1984" s="152">
        <v>1.1603267888000001E-3</v>
      </c>
      <c r="AA1984" s="152">
        <v>4.6183455115999996E-3</v>
      </c>
      <c r="AB1984" s="175">
        <v>-2.8009382316</v>
      </c>
      <c r="AC1984" s="174">
        <v>0.34970891574000001</v>
      </c>
      <c r="AD1984" s="152">
        <v>0</v>
      </c>
      <c r="AE1984" s="152">
        <v>-9.0768414997000006E-3</v>
      </c>
      <c r="AF1984" s="178">
        <v>41.08955151</v>
      </c>
      <c r="AG1984" s="177">
        <v>187024.60545</v>
      </c>
      <c r="AH1984" s="177">
        <v>108197.04948</v>
      </c>
      <c r="AI1984" s="127">
        <v>0</v>
      </c>
      <c r="AJ1984" s="127">
        <v>0</v>
      </c>
      <c r="AK1984" s="127">
        <v>0</v>
      </c>
    </row>
    <row r="1985" spans="1:37" ht="14.65" customHeight="1" x14ac:dyDescent="0.25">
      <c r="A1985" s="39"/>
      <c r="B1985" s="128">
        <v>1675497000100</v>
      </c>
      <c r="C1985" s="124" t="s">
        <v>9884</v>
      </c>
      <c r="D1985" s="121" t="s">
        <v>3266</v>
      </c>
      <c r="E1985" s="125" t="s">
        <v>7702</v>
      </c>
      <c r="F1985" s="125" t="s">
        <v>112</v>
      </c>
      <c r="G1985" s="125" t="s">
        <v>5291</v>
      </c>
      <c r="H1985" s="126" t="s">
        <v>44</v>
      </c>
      <c r="I1985" s="126" t="s">
        <v>44</v>
      </c>
      <c r="J1985" s="126" t="s">
        <v>44</v>
      </c>
      <c r="K1985" s="125" t="s">
        <v>212</v>
      </c>
      <c r="L1985" s="125" t="s">
        <v>219</v>
      </c>
      <c r="M1985" s="152">
        <v>1.9740000000000001E-2</v>
      </c>
      <c r="N1985" s="127" t="s">
        <v>44</v>
      </c>
      <c r="O1985" s="154">
        <v>35599</v>
      </c>
      <c r="P1985" s="152">
        <v>5.4492092873000005E-2</v>
      </c>
      <c r="Q1985" s="152">
        <v>0.11451635145</v>
      </c>
      <c r="R1985" s="152">
        <v>1.112711974E-2</v>
      </c>
      <c r="S1985" s="152">
        <v>0.16938297390999998</v>
      </c>
      <c r="T1985" s="152">
        <v>8.8152337004000006E-2</v>
      </c>
      <c r="U1985" s="152">
        <v>5.1608313395000005</v>
      </c>
      <c r="V1985" s="152">
        <v>2.8071943168</v>
      </c>
      <c r="W1985" s="152">
        <v>9.707482212400001E-2</v>
      </c>
      <c r="X1985" s="152">
        <v>0.67241434690000002</v>
      </c>
      <c r="Y1985" s="152">
        <v>0.21017432949000001</v>
      </c>
      <c r="Z1985" s="152">
        <v>0.15958349447</v>
      </c>
      <c r="AA1985" s="152">
        <v>0.24962106175999998</v>
      </c>
      <c r="AB1985" s="175">
        <v>-0.51184531553000001</v>
      </c>
      <c r="AC1985" s="174">
        <v>0.11150454293000001</v>
      </c>
      <c r="AD1985" s="152">
        <v>-0.19410923163999999</v>
      </c>
      <c r="AE1985" s="152">
        <v>-0.68242287278999991</v>
      </c>
      <c r="AF1985" s="178">
        <v>209.87004719999999</v>
      </c>
      <c r="AG1985" s="177">
        <v>127364.31234</v>
      </c>
      <c r="AH1985" s="177">
        <v>-29890.188480000001</v>
      </c>
      <c r="AI1985" s="127">
        <v>0</v>
      </c>
      <c r="AJ1985" s="127">
        <v>0</v>
      </c>
      <c r="AK1985" s="127">
        <v>0</v>
      </c>
    </row>
    <row r="1986" spans="1:37" ht="14.65" customHeight="1" x14ac:dyDescent="0.25">
      <c r="A1986" s="39"/>
      <c r="B1986" s="128">
        <v>37322097000169</v>
      </c>
      <c r="C1986" s="124" t="s">
        <v>9885</v>
      </c>
      <c r="D1986" s="121"/>
      <c r="E1986" s="125" t="s">
        <v>7702</v>
      </c>
      <c r="F1986" s="125" t="s">
        <v>112</v>
      </c>
      <c r="G1986" s="125" t="s">
        <v>113</v>
      </c>
      <c r="H1986" s="126">
        <v>100</v>
      </c>
      <c r="I1986" s="126">
        <v>100</v>
      </c>
      <c r="J1986" s="126">
        <v>100</v>
      </c>
      <c r="K1986" s="125" t="s">
        <v>219</v>
      </c>
      <c r="L1986" s="125" t="s">
        <v>3251</v>
      </c>
      <c r="M1986" s="152">
        <v>1.95E-2</v>
      </c>
      <c r="N1986" s="127" t="s">
        <v>44</v>
      </c>
      <c r="O1986" s="154">
        <v>44042</v>
      </c>
      <c r="P1986" s="152">
        <v>9.6367083041999993E-3</v>
      </c>
      <c r="Q1986" s="152">
        <v>-8.9449506962999997E-2</v>
      </c>
      <c r="R1986" s="152">
        <v>0.19720349484999999</v>
      </c>
      <c r="S1986" s="152">
        <v>0.57477480460000008</v>
      </c>
      <c r="T1986" s="152">
        <v>0.59065005883999999</v>
      </c>
      <c r="U1986" s="152">
        <v>0.91267234572000011</v>
      </c>
      <c r="V1986" s="152">
        <v>-2.1927187200000002</v>
      </c>
      <c r="W1986" s="152">
        <v>1.7204357131000001</v>
      </c>
      <c r="X1986" s="152">
        <v>2.2817336119</v>
      </c>
      <c r="Y1986" s="152">
        <v>1.4082381058000002</v>
      </c>
      <c r="Z1986" s="152">
        <v>0.17912638054999999</v>
      </c>
      <c r="AA1986" s="152">
        <v>0.20035287191999998</v>
      </c>
      <c r="AB1986" s="175">
        <v>0.51262132238000002</v>
      </c>
      <c r="AC1986" s="174">
        <v>0.22041152233</v>
      </c>
      <c r="AD1986" s="152">
        <v>-0.18410304152999998</v>
      </c>
      <c r="AE1986" s="152">
        <v>-0.36900009540000001</v>
      </c>
      <c r="AF1986" s="178">
        <v>1.7220605</v>
      </c>
      <c r="AG1986" s="177">
        <v>52069.177479999998</v>
      </c>
      <c r="AH1986" s="177">
        <v>5096.8453300000001</v>
      </c>
      <c r="AI1986" s="127">
        <v>0</v>
      </c>
      <c r="AJ1986" s="127">
        <v>0</v>
      </c>
      <c r="AK1986" s="127">
        <v>0</v>
      </c>
    </row>
    <row r="1987" spans="1:37" ht="14.65" customHeight="1" x14ac:dyDescent="0.25">
      <c r="A1987" s="39"/>
      <c r="B1987" s="128">
        <v>18316558000146</v>
      </c>
      <c r="C1987" s="124" t="s">
        <v>9886</v>
      </c>
      <c r="D1987" s="121" t="s">
        <v>3310</v>
      </c>
      <c r="E1987" s="125" t="s">
        <v>7973</v>
      </c>
      <c r="F1987" s="125" t="s">
        <v>160</v>
      </c>
      <c r="G1987" s="125" t="s">
        <v>3305</v>
      </c>
      <c r="H1987" s="126">
        <v>3000</v>
      </c>
      <c r="I1987" s="126">
        <v>0</v>
      </c>
      <c r="J1987" s="126">
        <v>100</v>
      </c>
      <c r="K1987" s="125" t="s">
        <v>210</v>
      </c>
      <c r="L1987" s="125" t="s">
        <v>3312</v>
      </c>
      <c r="M1987" s="152">
        <v>5.0000000000000001E-3</v>
      </c>
      <c r="N1987" s="127" t="s">
        <v>44</v>
      </c>
      <c r="O1987" s="154">
        <v>41537</v>
      </c>
      <c r="P1987" s="152">
        <v>1.0945997736E-2</v>
      </c>
      <c r="Q1987" s="152">
        <v>4.3979171282999996E-2</v>
      </c>
      <c r="R1987" s="152">
        <v>0.1191507022</v>
      </c>
      <c r="S1987" s="152">
        <v>0.28752332000999997</v>
      </c>
      <c r="T1987" s="152">
        <v>0.46007068416000002</v>
      </c>
      <c r="U1987" s="152">
        <v>1.0366723899999999</v>
      </c>
      <c r="V1987" s="152">
        <v>1.0780825455</v>
      </c>
      <c r="W1987" s="152">
        <v>1.0394903167</v>
      </c>
      <c r="X1987" s="152">
        <v>1.1414063702999999</v>
      </c>
      <c r="Y1987" s="152">
        <v>1.0969084977999999</v>
      </c>
      <c r="Z1987" s="152">
        <v>1.9684817990000001E-3</v>
      </c>
      <c r="AA1987" s="152">
        <v>6.8528417567999995E-3</v>
      </c>
      <c r="AB1987" s="175">
        <v>2.1907715206999998</v>
      </c>
      <c r="AC1987" s="174">
        <v>0.64801056164000004</v>
      </c>
      <c r="AD1987" s="152">
        <v>-6.6367430330000008E-4</v>
      </c>
      <c r="AE1987" s="152">
        <v>-7.3830459703999998E-2</v>
      </c>
      <c r="AF1987" s="178">
        <v>3.0034208800000002</v>
      </c>
      <c r="AG1987" s="177">
        <v>220600.77306000001</v>
      </c>
      <c r="AH1987" s="177">
        <v>-23719.7703</v>
      </c>
      <c r="AI1987" s="127">
        <v>0.64982998731999997</v>
      </c>
      <c r="AJ1987" s="127">
        <v>0.17854959967</v>
      </c>
      <c r="AK1987" s="127">
        <v>0</v>
      </c>
    </row>
    <row r="1988" spans="1:37" ht="14.65" customHeight="1" x14ac:dyDescent="0.25">
      <c r="A1988" s="39"/>
      <c r="B1988" s="128">
        <v>30178843000143</v>
      </c>
      <c r="C1988" s="124" t="s">
        <v>9887</v>
      </c>
      <c r="D1988" s="121" t="s">
        <v>3310</v>
      </c>
      <c r="E1988" s="125" t="s">
        <v>7973</v>
      </c>
      <c r="F1988" s="125" t="s">
        <v>160</v>
      </c>
      <c r="G1988" s="125" t="s">
        <v>3305</v>
      </c>
      <c r="H1988" s="126">
        <v>100</v>
      </c>
      <c r="I1988" s="126">
        <v>100</v>
      </c>
      <c r="J1988" s="126">
        <v>100</v>
      </c>
      <c r="K1988" s="125" t="s">
        <v>210</v>
      </c>
      <c r="L1988" s="125" t="s">
        <v>3312</v>
      </c>
      <c r="M1988" s="152">
        <v>0.01</v>
      </c>
      <c r="N1988" s="127" t="s">
        <v>44</v>
      </c>
      <c r="O1988" s="154">
        <v>43556</v>
      </c>
      <c r="P1988" s="152">
        <v>9.5965458186E-3</v>
      </c>
      <c r="Q1988" s="152">
        <v>4.0692646417000003E-2</v>
      </c>
      <c r="R1988" s="152">
        <v>0.11752337267</v>
      </c>
      <c r="S1988" s="152">
        <v>0.31052694753999999</v>
      </c>
      <c r="T1988" s="152">
        <v>0.42526511425000002</v>
      </c>
      <c r="U1988" s="152">
        <v>0.90886864130000011</v>
      </c>
      <c r="V1988" s="152">
        <v>0.99751838321999997</v>
      </c>
      <c r="W1988" s="152">
        <v>1.0252932262000001</v>
      </c>
      <c r="X1988" s="152">
        <v>1.2327258744</v>
      </c>
      <c r="Y1988" s="152">
        <v>1.0139244548000002</v>
      </c>
      <c r="Z1988" s="152">
        <v>1.0115194716E-2</v>
      </c>
      <c r="AA1988" s="152">
        <v>1.3695639721999999E-2</v>
      </c>
      <c r="AB1988" s="175">
        <v>0.26381757947000001</v>
      </c>
      <c r="AC1988" s="174">
        <v>0.10121723366</v>
      </c>
      <c r="AD1988" s="152">
        <v>-2.4695852368E-3</v>
      </c>
      <c r="AE1988" s="152">
        <v>-2.533121424E-2</v>
      </c>
      <c r="AF1988" s="178">
        <v>1.65442695</v>
      </c>
      <c r="AG1988" s="177">
        <v>660027.39624999999</v>
      </c>
      <c r="AH1988" s="177">
        <v>22495.28614</v>
      </c>
      <c r="AI1988" s="127">
        <v>0.93906963226000006</v>
      </c>
      <c r="AJ1988" s="127">
        <v>0</v>
      </c>
      <c r="AK1988" s="127">
        <v>0</v>
      </c>
    </row>
    <row r="1989" spans="1:37" ht="14.65" customHeight="1" x14ac:dyDescent="0.25">
      <c r="A1989" s="39"/>
      <c r="B1989" s="128">
        <v>24623412000146</v>
      </c>
      <c r="C1989" s="124" t="s">
        <v>9888</v>
      </c>
      <c r="D1989" s="121" t="s">
        <v>3310</v>
      </c>
      <c r="E1989" s="125" t="s">
        <v>7973</v>
      </c>
      <c r="F1989" s="125" t="s">
        <v>160</v>
      </c>
      <c r="G1989" s="125" t="s">
        <v>3305</v>
      </c>
      <c r="H1989" s="126">
        <v>100</v>
      </c>
      <c r="I1989" s="126">
        <v>100</v>
      </c>
      <c r="J1989" s="126">
        <v>100</v>
      </c>
      <c r="K1989" s="125" t="s">
        <v>210</v>
      </c>
      <c r="L1989" s="125" t="s">
        <v>3312</v>
      </c>
      <c r="M1989" s="152">
        <v>0.01</v>
      </c>
      <c r="N1989" s="127" t="s">
        <v>7608</v>
      </c>
      <c r="O1989" s="154">
        <v>42590</v>
      </c>
      <c r="P1989" s="152">
        <v>1.6634654727000001E-2</v>
      </c>
      <c r="Q1989" s="152">
        <v>5.0710526214999996E-2</v>
      </c>
      <c r="R1989" s="152">
        <v>0.10059610271000001</v>
      </c>
      <c r="S1989" s="152">
        <v>0.26332500308000001</v>
      </c>
      <c r="T1989" s="152">
        <v>0.35623185016999998</v>
      </c>
      <c r="U1989" s="152">
        <v>1.5754331116</v>
      </c>
      <c r="V1989" s="152">
        <v>1.2430914815</v>
      </c>
      <c r="W1989" s="152">
        <v>0.8776169399699999</v>
      </c>
      <c r="X1989" s="152">
        <v>1.0453442036</v>
      </c>
      <c r="Y1989" s="152">
        <v>0.84933415038999993</v>
      </c>
      <c r="Z1989" s="152">
        <v>1.9858968756999999E-2</v>
      </c>
      <c r="AA1989" s="152">
        <v>2.1779209199000001E-2</v>
      </c>
      <c r="AB1989" s="175">
        <v>-0.62811460452000001</v>
      </c>
      <c r="AC1989" s="174">
        <v>5.2025048732E-2</v>
      </c>
      <c r="AD1989" s="152">
        <v>-1.0878994943999999E-2</v>
      </c>
      <c r="AE1989" s="152">
        <v>-4.4583566003000001E-2</v>
      </c>
      <c r="AF1989" s="178">
        <v>2.0703187600000001</v>
      </c>
      <c r="AG1989" s="177">
        <v>144250.33936000001</v>
      </c>
      <c r="AH1989" s="177">
        <v>-30623.715639999999</v>
      </c>
      <c r="AI1989" s="127">
        <v>0.92896684149999997</v>
      </c>
      <c r="AJ1989" s="127">
        <v>0</v>
      </c>
      <c r="AK1989" s="127">
        <v>0</v>
      </c>
    </row>
    <row r="1990" spans="1:37" ht="14.65" customHeight="1" x14ac:dyDescent="0.25">
      <c r="A1990" s="39"/>
      <c r="B1990" s="128">
        <v>11898280000113</v>
      </c>
      <c r="C1990" s="124" t="s">
        <v>9889</v>
      </c>
      <c r="D1990" s="121" t="s">
        <v>3274</v>
      </c>
      <c r="E1990" s="125" t="s">
        <v>7702</v>
      </c>
      <c r="F1990" s="125" t="s">
        <v>112</v>
      </c>
      <c r="G1990" s="125" t="s">
        <v>164</v>
      </c>
      <c r="H1990" s="126">
        <v>100</v>
      </c>
      <c r="I1990" s="126">
        <v>100</v>
      </c>
      <c r="J1990" s="126">
        <v>100</v>
      </c>
      <c r="K1990" s="125" t="s">
        <v>212</v>
      </c>
      <c r="L1990" s="125" t="s">
        <v>219</v>
      </c>
      <c r="M1990" s="152">
        <v>0.02</v>
      </c>
      <c r="N1990" s="127" t="s">
        <v>44</v>
      </c>
      <c r="O1990" s="154">
        <v>40452</v>
      </c>
      <c r="P1990" s="152">
        <v>5.8576092029E-2</v>
      </c>
      <c r="Q1990" s="152">
        <v>0.16581794625000001</v>
      </c>
      <c r="R1990" s="152">
        <v>8.1230104178999993E-2</v>
      </c>
      <c r="S1990" s="152">
        <v>0.23515945820999998</v>
      </c>
      <c r="T1990" s="152">
        <v>0.33106896779000006</v>
      </c>
      <c r="U1990" s="152">
        <v>5.5476182974000006</v>
      </c>
      <c r="V1990" s="152">
        <v>4.0647749463</v>
      </c>
      <c r="W1990" s="152">
        <v>0.70866478463000004</v>
      </c>
      <c r="X1990" s="152">
        <v>0.93353298659000006</v>
      </c>
      <c r="Y1990" s="152">
        <v>0.78934037016999992</v>
      </c>
      <c r="Z1990" s="152">
        <v>0.14222428031000001</v>
      </c>
      <c r="AA1990" s="152">
        <v>0.19182890764999999</v>
      </c>
      <c r="AB1990" s="175">
        <v>-0.14228003138</v>
      </c>
      <c r="AC1990" s="174">
        <v>1.8282359785000001E-3</v>
      </c>
      <c r="AD1990" s="152">
        <v>-0.16411281889000001</v>
      </c>
      <c r="AE1990" s="152">
        <v>-0.42320706540000003</v>
      </c>
      <c r="AF1990" s="178">
        <v>2.8887881000000002</v>
      </c>
      <c r="AG1990" s="177">
        <v>540170.34094999998</v>
      </c>
      <c r="AH1990" s="177">
        <v>63460.905449999998</v>
      </c>
      <c r="AI1990" s="127">
        <v>0</v>
      </c>
      <c r="AJ1990" s="127">
        <v>0</v>
      </c>
      <c r="AK1990" s="127">
        <v>0</v>
      </c>
    </row>
    <row r="1991" spans="1:37" ht="14.65" customHeight="1" x14ac:dyDescent="0.25">
      <c r="A1991" s="39"/>
      <c r="B1991" s="128">
        <v>15350679000116</v>
      </c>
      <c r="C1991" s="124" t="s">
        <v>9890</v>
      </c>
      <c r="D1991" s="121" t="s">
        <v>3267</v>
      </c>
      <c r="E1991" s="125" t="s">
        <v>7973</v>
      </c>
      <c r="F1991" s="125" t="s">
        <v>160</v>
      </c>
      <c r="G1991" s="125" t="s">
        <v>3324</v>
      </c>
      <c r="H1991" s="126">
        <v>3000</v>
      </c>
      <c r="I1991" s="126">
        <v>100</v>
      </c>
      <c r="J1991" s="126">
        <v>100</v>
      </c>
      <c r="K1991" s="125" t="s">
        <v>212</v>
      </c>
      <c r="L1991" s="125" t="s">
        <v>212</v>
      </c>
      <c r="M1991" s="152">
        <v>2.5000000000000001E-3</v>
      </c>
      <c r="N1991" s="127" t="s">
        <v>44</v>
      </c>
      <c r="O1991" s="154">
        <v>41058</v>
      </c>
      <c r="P1991" s="152">
        <v>1.0627625464999998E-2</v>
      </c>
      <c r="Q1991" s="152">
        <v>4.2178352822000005E-2</v>
      </c>
      <c r="R1991" s="152">
        <v>0.11583475171</v>
      </c>
      <c r="S1991" s="152">
        <v>0.26560122228999999</v>
      </c>
      <c r="T1991" s="152">
        <v>0.43700376882999997</v>
      </c>
      <c r="U1991" s="152">
        <v>1.0065200228</v>
      </c>
      <c r="V1991" s="152">
        <v>1.0339382178000001</v>
      </c>
      <c r="W1991" s="152">
        <v>1.0105614192999999</v>
      </c>
      <c r="X1991" s="152">
        <v>1.0543803092999999</v>
      </c>
      <c r="Y1991" s="152">
        <v>1.0419119585000001</v>
      </c>
      <c r="Z1991" s="152">
        <v>1.2672180520000001E-3</v>
      </c>
      <c r="AA1991" s="152">
        <v>3.2647680216000004E-3</v>
      </c>
      <c r="AB1991" s="175">
        <v>1.0321123088999999</v>
      </c>
      <c r="AC1991" s="174">
        <v>0.61909442022000005</v>
      </c>
      <c r="AD1991" s="152">
        <v>-1.3306148913999998E-4</v>
      </c>
      <c r="AE1991" s="152">
        <v>-2.1546309557000001E-2</v>
      </c>
      <c r="AF1991" s="178">
        <v>3.2152803699999999</v>
      </c>
      <c r="AG1991" s="177">
        <v>441362.96327000001</v>
      </c>
      <c r="AH1991" s="177">
        <v>-54483.985249999998</v>
      </c>
      <c r="AI1991" s="127">
        <v>0.32870344553999997</v>
      </c>
      <c r="AJ1991" s="127">
        <v>0.25782301600000002</v>
      </c>
      <c r="AK1991" s="127">
        <v>0</v>
      </c>
    </row>
    <row r="1992" spans="1:37" ht="14.65" customHeight="1" x14ac:dyDescent="0.25">
      <c r="A1992" s="39"/>
      <c r="B1992" s="128">
        <v>11616354000181</v>
      </c>
      <c r="C1992" s="124" t="s">
        <v>9891</v>
      </c>
      <c r="D1992" s="121" t="s">
        <v>3266</v>
      </c>
      <c r="E1992" s="125" t="s">
        <v>7973</v>
      </c>
      <c r="F1992" s="125" t="s">
        <v>160</v>
      </c>
      <c r="G1992" s="125" t="s">
        <v>3328</v>
      </c>
      <c r="H1992" s="126">
        <v>3000</v>
      </c>
      <c r="I1992" s="126">
        <v>0</v>
      </c>
      <c r="J1992" s="126">
        <v>0</v>
      </c>
      <c r="K1992" s="125" t="s">
        <v>211</v>
      </c>
      <c r="L1992" s="125" t="s">
        <v>211</v>
      </c>
      <c r="M1992" s="152">
        <v>1.5E-3</v>
      </c>
      <c r="N1992" s="127" t="s">
        <v>44</v>
      </c>
      <c r="O1992" s="154">
        <v>40259</v>
      </c>
      <c r="P1992" s="152">
        <v>1.0325711324E-2</v>
      </c>
      <c r="Q1992" s="152">
        <v>4.0455345958000002E-2</v>
      </c>
      <c r="R1992" s="152">
        <v>0.11270814098000001</v>
      </c>
      <c r="S1992" s="152">
        <v>0.24931257754</v>
      </c>
      <c r="T1992" s="152">
        <v>0.41540263224000001</v>
      </c>
      <c r="U1992" s="152">
        <v>0.97792637049999998</v>
      </c>
      <c r="V1992" s="152">
        <v>0.99170132311000003</v>
      </c>
      <c r="W1992" s="152">
        <v>0.98328435334999997</v>
      </c>
      <c r="X1992" s="152">
        <v>0.98971785728000006</v>
      </c>
      <c r="Y1992" s="152">
        <v>0.99041015438000002</v>
      </c>
      <c r="Z1992" s="152">
        <v>8.1840882898999998E-4</v>
      </c>
      <c r="AA1992" s="152">
        <v>2.1815118907999999E-3</v>
      </c>
      <c r="AB1992" s="175">
        <v>-4.0080022845999999</v>
      </c>
      <c r="AC1992" s="174">
        <v>-2.1531177575</v>
      </c>
      <c r="AD1992" s="152">
        <v>0</v>
      </c>
      <c r="AE1992" s="152">
        <v>-2.2134695602000001E-3</v>
      </c>
      <c r="AF1992" s="178">
        <v>3.8645187600000002</v>
      </c>
      <c r="AG1992" s="177">
        <v>217615.48058</v>
      </c>
      <c r="AH1992" s="177">
        <v>-17503.272669999998</v>
      </c>
      <c r="AI1992" s="127">
        <v>2.6907009485000001E-2</v>
      </c>
      <c r="AJ1992" s="127">
        <v>0.10685848845000001</v>
      </c>
      <c r="AK1992" s="127">
        <v>0</v>
      </c>
    </row>
    <row r="1993" spans="1:37" ht="14.65" customHeight="1" x14ac:dyDescent="0.25">
      <c r="A1993" s="39"/>
      <c r="B1993" s="128">
        <v>31455879000190</v>
      </c>
      <c r="C1993" s="124" t="s">
        <v>9892</v>
      </c>
      <c r="D1993" s="121" t="s">
        <v>3267</v>
      </c>
      <c r="E1993" s="125" t="s">
        <v>8891</v>
      </c>
      <c r="F1993" s="125" t="s">
        <v>160</v>
      </c>
      <c r="G1993" s="125" t="s">
        <v>3305</v>
      </c>
      <c r="H1993" s="126">
        <v>50000</v>
      </c>
      <c r="I1993" s="126">
        <v>25000</v>
      </c>
      <c r="J1993" s="126">
        <v>25000</v>
      </c>
      <c r="K1993" s="125" t="s">
        <v>210</v>
      </c>
      <c r="L1993" s="125" t="s">
        <v>3312</v>
      </c>
      <c r="M1993" s="152">
        <v>5.0000000000000001E-3</v>
      </c>
      <c r="N1993" s="127" t="s">
        <v>44</v>
      </c>
      <c r="O1993" s="154">
        <v>43395</v>
      </c>
      <c r="P1993" s="152">
        <v>1.2092852879999999E-2</v>
      </c>
      <c r="Q1993" s="152">
        <v>4.7975068192999994E-2</v>
      </c>
      <c r="R1993" s="152">
        <v>0.12581875707000001</v>
      </c>
      <c r="S1993" s="152">
        <v>0.30320766923000003</v>
      </c>
      <c r="T1993" s="152">
        <v>0.49565445785999995</v>
      </c>
      <c r="U1993" s="152">
        <v>1.1452886250000001</v>
      </c>
      <c r="V1993" s="152">
        <v>1.1760358854000001</v>
      </c>
      <c r="W1993" s="152">
        <v>1.0976635237000001</v>
      </c>
      <c r="X1993" s="152">
        <v>1.2036698977</v>
      </c>
      <c r="Y1993" s="152">
        <v>1.1817479477000001</v>
      </c>
      <c r="Z1993" s="152">
        <v>3.7093345035000003E-3</v>
      </c>
      <c r="AA1993" s="152">
        <v>6.123851944199999E-3</v>
      </c>
      <c r="AB1993" s="175">
        <v>2.7596177065999998</v>
      </c>
      <c r="AC1993" s="174">
        <v>2.5250378552999999</v>
      </c>
      <c r="AD1993" s="152">
        <v>-2.7453735048000001E-3</v>
      </c>
      <c r="AE1993" s="152">
        <v>-2.2721582320000003E-2</v>
      </c>
      <c r="AF1993" s="178">
        <v>1.8453247399999999</v>
      </c>
      <c r="AG1993" s="177">
        <v>1203081.5445000001</v>
      </c>
      <c r="AH1993" s="177">
        <v>9554.5192497999997</v>
      </c>
      <c r="AI1993" s="127">
        <v>0.57369389273000004</v>
      </c>
      <c r="AJ1993" s="127">
        <v>0.13320004743</v>
      </c>
      <c r="AK1993" s="127">
        <v>0</v>
      </c>
    </row>
    <row r="1994" spans="1:37" ht="14.65" customHeight="1" x14ac:dyDescent="0.25">
      <c r="A1994" s="39"/>
      <c r="B1994" s="128">
        <v>5605879000119</v>
      </c>
      <c r="C1994" s="124" t="s">
        <v>9893</v>
      </c>
      <c r="D1994" s="121" t="s">
        <v>3266</v>
      </c>
      <c r="E1994" s="125" t="s">
        <v>8891</v>
      </c>
      <c r="F1994" s="125" t="s">
        <v>112</v>
      </c>
      <c r="G1994" s="125" t="s">
        <v>113</v>
      </c>
      <c r="H1994" s="126">
        <v>1</v>
      </c>
      <c r="I1994" s="126">
        <v>0</v>
      </c>
      <c r="J1994" s="126">
        <v>0</v>
      </c>
      <c r="K1994" s="125" t="s">
        <v>218</v>
      </c>
      <c r="L1994" s="125" t="s">
        <v>217</v>
      </c>
      <c r="M1994" s="152">
        <v>0.02</v>
      </c>
      <c r="N1994" s="127" t="s">
        <v>44</v>
      </c>
      <c r="O1994" s="154">
        <v>37741</v>
      </c>
      <c r="P1994" s="152">
        <v>0.10533238134999999</v>
      </c>
      <c r="Q1994" s="152">
        <v>0.31026340321000001</v>
      </c>
      <c r="R1994" s="152">
        <v>4.5078800669000003E-2</v>
      </c>
      <c r="S1994" s="152">
        <v>0.49984209771000004</v>
      </c>
      <c r="T1994" s="152">
        <v>0.36900148144</v>
      </c>
      <c r="U1994" s="152">
        <v>9.9758079764000005</v>
      </c>
      <c r="V1994" s="152">
        <v>7.6056357990000008</v>
      </c>
      <c r="W1994" s="152">
        <v>0.39327486885000001</v>
      </c>
      <c r="X1994" s="152">
        <v>1.9842667178</v>
      </c>
      <c r="Y1994" s="152">
        <v>0.87977972655000003</v>
      </c>
      <c r="Z1994" s="152">
        <v>0.34282154347999999</v>
      </c>
      <c r="AA1994" s="152">
        <v>0.17573872821999997</v>
      </c>
      <c r="AB1994" s="175">
        <v>-1.7863916609E-2</v>
      </c>
      <c r="AC1994" s="174">
        <v>0.40035924026000003</v>
      </c>
      <c r="AD1994" s="152">
        <v>-0.31536966891000001</v>
      </c>
      <c r="AE1994" s="152">
        <v>-0.38054605865000002</v>
      </c>
      <c r="AF1994" s="178">
        <v>31.024624800000002</v>
      </c>
      <c r="AG1994" s="177">
        <v>255214.44946</v>
      </c>
      <c r="AH1994" s="177">
        <v>0</v>
      </c>
      <c r="AI1994" s="127">
        <v>1.3503220339E-2</v>
      </c>
      <c r="AJ1994" s="127">
        <v>0</v>
      </c>
      <c r="AK1994" s="127">
        <v>0.17480589541</v>
      </c>
    </row>
    <row r="1995" spans="1:37" ht="14.65" customHeight="1" x14ac:dyDescent="0.25">
      <c r="A1995" s="39"/>
      <c r="B1995" s="128">
        <v>9606378000108</v>
      </c>
      <c r="C1995" s="124" t="s">
        <v>9894</v>
      </c>
      <c r="D1995" s="121" t="s">
        <v>3266</v>
      </c>
      <c r="E1995" s="125" t="s">
        <v>8891</v>
      </c>
      <c r="F1995" s="125" t="s">
        <v>112</v>
      </c>
      <c r="G1995" s="125" t="s">
        <v>113</v>
      </c>
      <c r="H1995" s="126">
        <v>50000</v>
      </c>
      <c r="I1995" s="126">
        <v>25000</v>
      </c>
      <c r="J1995" s="126">
        <v>25000</v>
      </c>
      <c r="K1995" s="125" t="s">
        <v>218</v>
      </c>
      <c r="L1995" s="125" t="s">
        <v>217</v>
      </c>
      <c r="M1995" s="152">
        <v>0.02</v>
      </c>
      <c r="N1995" s="127" t="s">
        <v>44</v>
      </c>
      <c r="O1995" s="154">
        <v>40192</v>
      </c>
      <c r="P1995" s="152">
        <v>0.10523474897</v>
      </c>
      <c r="Q1995" s="152">
        <v>0.30945482527000001</v>
      </c>
      <c r="R1995" s="152">
        <v>4.6178625272999999E-2</v>
      </c>
      <c r="S1995" s="152">
        <v>0.48738843287</v>
      </c>
      <c r="T1995" s="152">
        <v>0.35782049649000003</v>
      </c>
      <c r="U1995" s="152">
        <v>9.9665614195999996</v>
      </c>
      <c r="V1995" s="152">
        <v>7.5858147396</v>
      </c>
      <c r="W1995" s="152">
        <v>0.40286991952000001</v>
      </c>
      <c r="X1995" s="152">
        <v>1.9348283196</v>
      </c>
      <c r="Y1995" s="152">
        <v>0.85312182847000007</v>
      </c>
      <c r="Z1995" s="152">
        <v>0.34150049584000003</v>
      </c>
      <c r="AA1995" s="152">
        <v>0.23177119675999999</v>
      </c>
      <c r="AB1995" s="175">
        <v>-1.6156184768000001E-2</v>
      </c>
      <c r="AC1995" s="174">
        <v>2.5090377787999999E-2</v>
      </c>
      <c r="AD1995" s="152">
        <v>-0.31388456918000002</v>
      </c>
      <c r="AE1995" s="152">
        <v>-0.37879109642000003</v>
      </c>
      <c r="AF1995" s="178">
        <v>27.978105729999999</v>
      </c>
      <c r="AG1995" s="177">
        <v>113827.08242999999</v>
      </c>
      <c r="AH1995" s="177">
        <v>-1816.44904</v>
      </c>
      <c r="AI1995" s="127">
        <v>1.3474431448E-2</v>
      </c>
      <c r="AJ1995" s="127">
        <v>0</v>
      </c>
      <c r="AK1995" s="127">
        <v>0.17443320892</v>
      </c>
    </row>
    <row r="1996" spans="1:37" ht="14.65" customHeight="1" x14ac:dyDescent="0.25">
      <c r="A1996" s="39"/>
      <c r="B1996" s="128">
        <v>55372749000151</v>
      </c>
      <c r="C1996" s="124" t="s">
        <v>9895</v>
      </c>
      <c r="D1996" s="121"/>
      <c r="E1996" s="125" t="s">
        <v>9896</v>
      </c>
      <c r="F1996" s="125" t="s">
        <v>112</v>
      </c>
      <c r="G1996" s="125" t="s">
        <v>113</v>
      </c>
      <c r="H1996" s="126">
        <v>100</v>
      </c>
      <c r="I1996" s="126">
        <v>0</v>
      </c>
      <c r="J1996" s="126">
        <v>0</v>
      </c>
      <c r="K1996" s="125" t="s">
        <v>218</v>
      </c>
      <c r="L1996" s="125" t="s">
        <v>217</v>
      </c>
      <c r="M1996" s="152">
        <v>4.6999999999999993E-3</v>
      </c>
      <c r="N1996" s="127" t="s">
        <v>44</v>
      </c>
      <c r="O1996" s="154">
        <v>45533</v>
      </c>
      <c r="P1996" s="152">
        <v>5.9440512989000001E-2</v>
      </c>
      <c r="Q1996" s="152">
        <v>0.10276902081</v>
      </c>
      <c r="R1996" s="152" t="s">
        <v>44</v>
      </c>
      <c r="S1996" s="152" t="s">
        <v>44</v>
      </c>
      <c r="T1996" s="152" t="s">
        <v>44</v>
      </c>
      <c r="U1996" s="152">
        <v>5.6294857858</v>
      </c>
      <c r="V1996" s="152">
        <v>2.5192263593999997</v>
      </c>
      <c r="W1996" s="152" t="s">
        <v>44</v>
      </c>
      <c r="X1996" s="152" t="s">
        <v>44</v>
      </c>
      <c r="Y1996" s="152" t="s">
        <v>44</v>
      </c>
      <c r="Z1996" s="152" t="s">
        <v>44</v>
      </c>
      <c r="AA1996" s="152">
        <v>8.174126355200001E-2</v>
      </c>
      <c r="AB1996" s="175" t="s">
        <v>44</v>
      </c>
      <c r="AC1996" s="174">
        <v>-0.85585097721000003</v>
      </c>
      <c r="AD1996" s="152">
        <v>-7.8805602493999996E-2</v>
      </c>
      <c r="AE1996" s="152">
        <v>-7.8805602493999996E-2</v>
      </c>
      <c r="AF1996" s="178">
        <v>1.02552208</v>
      </c>
      <c r="AG1996" s="177">
        <v>53649.392140000004</v>
      </c>
      <c r="AH1996" s="177">
        <v>32841.700210000003</v>
      </c>
      <c r="AI1996" s="127">
        <v>7.4717093073999995E-3</v>
      </c>
      <c r="AJ1996" s="127">
        <v>2.8971410856E-3</v>
      </c>
      <c r="AK1996" s="127">
        <v>0.11289152988999999</v>
      </c>
    </row>
    <row r="1997" spans="1:37" ht="14.65" customHeight="1" x14ac:dyDescent="0.25">
      <c r="A1997" s="39"/>
      <c r="B1997" s="128">
        <v>54198302000145</v>
      </c>
      <c r="C1997" s="124" t="s">
        <v>9897</v>
      </c>
      <c r="D1997" s="121"/>
      <c r="E1997" s="125" t="s">
        <v>8893</v>
      </c>
      <c r="F1997" s="125" t="s">
        <v>160</v>
      </c>
      <c r="G1997" s="125" t="s">
        <v>3328</v>
      </c>
      <c r="H1997" s="126">
        <v>1</v>
      </c>
      <c r="I1997" s="126">
        <v>1</v>
      </c>
      <c r="J1997" s="126">
        <v>1</v>
      </c>
      <c r="K1997" s="125" t="s">
        <v>212</v>
      </c>
      <c r="L1997" s="125" t="s">
        <v>212</v>
      </c>
      <c r="M1997" s="152">
        <v>4.0000000000000001E-3</v>
      </c>
      <c r="N1997" s="127" t="s">
        <v>44</v>
      </c>
      <c r="O1997" s="154">
        <v>45471</v>
      </c>
      <c r="P1997" s="152">
        <v>1.0537213151000001E-2</v>
      </c>
      <c r="Q1997" s="152">
        <v>4.1027515604999995E-2</v>
      </c>
      <c r="R1997" s="152" t="s">
        <v>44</v>
      </c>
      <c r="S1997" s="152" t="s">
        <v>44</v>
      </c>
      <c r="T1997" s="152" t="s">
        <v>44</v>
      </c>
      <c r="U1997" s="152">
        <v>0.99795726303999999</v>
      </c>
      <c r="V1997" s="152">
        <v>1.0057271924</v>
      </c>
      <c r="W1997" s="152" t="s">
        <v>44</v>
      </c>
      <c r="X1997" s="152" t="s">
        <v>44</v>
      </c>
      <c r="Y1997" s="152" t="s">
        <v>44</v>
      </c>
      <c r="Z1997" s="152" t="s">
        <v>44</v>
      </c>
      <c r="AA1997" s="152">
        <v>1.2564047625E-3</v>
      </c>
      <c r="AB1997" s="175" t="s">
        <v>44</v>
      </c>
      <c r="AC1997" s="174">
        <v>2.2943702381</v>
      </c>
      <c r="AD1997" s="152">
        <v>0</v>
      </c>
      <c r="AE1997" s="152">
        <v>0</v>
      </c>
      <c r="AF1997" s="178">
        <v>109.9102084</v>
      </c>
      <c r="AG1997" s="177">
        <v>53532.127789999999</v>
      </c>
      <c r="AH1997" s="177">
        <v>11226.0969</v>
      </c>
      <c r="AI1997" s="127">
        <v>0</v>
      </c>
      <c r="AJ1997" s="127">
        <v>0.82554249290000004</v>
      </c>
      <c r="AK1997" s="127">
        <v>0</v>
      </c>
    </row>
    <row r="1998" spans="1:37" ht="14.65" customHeight="1" x14ac:dyDescent="0.25">
      <c r="A1998" s="39"/>
      <c r="B1998" s="128">
        <v>2603461000184</v>
      </c>
      <c r="C1998" s="124" t="s">
        <v>9898</v>
      </c>
      <c r="D1998" s="121" t="s">
        <v>3266</v>
      </c>
      <c r="E1998" s="125" t="s">
        <v>8893</v>
      </c>
      <c r="F1998" s="125" t="s">
        <v>160</v>
      </c>
      <c r="G1998" s="125" t="s">
        <v>3324</v>
      </c>
      <c r="H1998" s="126">
        <v>20000</v>
      </c>
      <c r="I1998" s="126">
        <v>100</v>
      </c>
      <c r="J1998" s="126">
        <v>1000</v>
      </c>
      <c r="K1998" s="125" t="s">
        <v>211</v>
      </c>
      <c r="L1998" s="125" t="s">
        <v>212</v>
      </c>
      <c r="M1998" s="152">
        <v>5.0000000000000001E-3</v>
      </c>
      <c r="N1998" s="127" t="s">
        <v>3247</v>
      </c>
      <c r="O1998" s="154">
        <v>35982</v>
      </c>
      <c r="P1998" s="152">
        <v>1.8046198949E-2</v>
      </c>
      <c r="Q1998" s="152">
        <v>4.7853546238999997E-2</v>
      </c>
      <c r="R1998" s="152">
        <v>0.10549167153000001</v>
      </c>
      <c r="S1998" s="152">
        <v>0.24352219696999999</v>
      </c>
      <c r="T1998" s="152">
        <v>0.38493968520999999</v>
      </c>
      <c r="U1998" s="152">
        <v>1.7091174917999998</v>
      </c>
      <c r="V1998" s="152">
        <v>1.1730569594</v>
      </c>
      <c r="W1998" s="152">
        <v>0.92032668728</v>
      </c>
      <c r="X1998" s="152">
        <v>0.9667312791099999</v>
      </c>
      <c r="Y1998" s="152">
        <v>0.91777986817000001</v>
      </c>
      <c r="Z1998" s="152">
        <v>9.9708680687999995E-3</v>
      </c>
      <c r="AA1998" s="152">
        <v>8.3704210383999996E-3</v>
      </c>
      <c r="AB1998" s="175">
        <v>-0.82876297817</v>
      </c>
      <c r="AC1998" s="174">
        <v>-0.11640167954</v>
      </c>
      <c r="AD1998" s="152">
        <v>-3.2938753937999999E-3</v>
      </c>
      <c r="AE1998" s="152">
        <v>-1.214881975E-2</v>
      </c>
      <c r="AF1998" s="178">
        <v>244.30653960000001</v>
      </c>
      <c r="AG1998" s="177">
        <v>261476.62901</v>
      </c>
      <c r="AH1998" s="177">
        <v>-139863.18705000001</v>
      </c>
      <c r="AI1998" s="127">
        <v>0</v>
      </c>
      <c r="AJ1998" s="127">
        <v>0.23237834996000001</v>
      </c>
      <c r="AK1998" s="127">
        <v>0</v>
      </c>
    </row>
    <row r="1999" spans="1:37" ht="14.65" customHeight="1" x14ac:dyDescent="0.25">
      <c r="A1999" s="39"/>
      <c r="B1999" s="128">
        <v>3233076000155</v>
      </c>
      <c r="C1999" s="124" t="s">
        <v>9899</v>
      </c>
      <c r="D1999" s="121" t="s">
        <v>3274</v>
      </c>
      <c r="E1999" s="125" t="s">
        <v>9900</v>
      </c>
      <c r="F1999" s="125" t="s">
        <v>160</v>
      </c>
      <c r="G1999" s="125" t="s">
        <v>3324</v>
      </c>
      <c r="H1999" s="126">
        <v>0</v>
      </c>
      <c r="I1999" s="126">
        <v>0</v>
      </c>
      <c r="J1999" s="126">
        <v>0</v>
      </c>
      <c r="K1999" s="125" t="s">
        <v>211</v>
      </c>
      <c r="L1999" s="125" t="s">
        <v>211</v>
      </c>
      <c r="M1999" s="152">
        <v>2E-3</v>
      </c>
      <c r="N1999" s="127" t="s">
        <v>44</v>
      </c>
      <c r="O1999" s="154">
        <v>39931</v>
      </c>
      <c r="P1999" s="152">
        <v>9.4506183195000003E-3</v>
      </c>
      <c r="Q1999" s="152">
        <v>4.1653497869000002E-2</v>
      </c>
      <c r="R1999" s="152">
        <v>0.10525519035</v>
      </c>
      <c r="S1999" s="152">
        <v>0.2456883624</v>
      </c>
      <c r="T1999" s="152">
        <v>0.39290840578999997</v>
      </c>
      <c r="U1999" s="152">
        <v>0.89504815523000003</v>
      </c>
      <c r="V1999" s="152">
        <v>1.0210721962</v>
      </c>
      <c r="W1999" s="152">
        <v>0.91826358656999996</v>
      </c>
      <c r="X1999" s="152">
        <v>0.97533049473000011</v>
      </c>
      <c r="Y1999" s="152">
        <v>0.93677902986000006</v>
      </c>
      <c r="Z1999" s="152">
        <v>4.9506137219000003E-3</v>
      </c>
      <c r="AA1999" s="152">
        <v>1.4812688667E-2</v>
      </c>
      <c r="AB1999" s="175">
        <v>-1.7492452278999999</v>
      </c>
      <c r="AC1999" s="174">
        <v>0.27646803720000002</v>
      </c>
      <c r="AD1999" s="152">
        <v>-1.4521979681E-3</v>
      </c>
      <c r="AE1999" s="152">
        <v>-2.4609707629000003E-2</v>
      </c>
      <c r="AF1999" s="178">
        <v>4.4777260999999999</v>
      </c>
      <c r="AG1999" s="177">
        <v>3708634.4004000002</v>
      </c>
      <c r="AH1999" s="177">
        <v>-407734.44987000001</v>
      </c>
      <c r="AI1999" s="127">
        <v>4.2967302568999999E-3</v>
      </c>
      <c r="AJ1999" s="127">
        <v>6.9132169472000005E-3</v>
      </c>
      <c r="AK1999" s="127">
        <v>0</v>
      </c>
    </row>
    <row r="2000" spans="1:37" ht="14.65" customHeight="1" x14ac:dyDescent="0.25">
      <c r="A2000" s="39"/>
      <c r="B2000" s="128">
        <v>18719154000101</v>
      </c>
      <c r="C2000" s="124" t="s">
        <v>9901</v>
      </c>
      <c r="D2000" s="121" t="s">
        <v>3266</v>
      </c>
      <c r="E2000" s="125" t="s">
        <v>8893</v>
      </c>
      <c r="F2000" s="125" t="s">
        <v>160</v>
      </c>
      <c r="G2000" s="125" t="s">
        <v>3328</v>
      </c>
      <c r="H2000" s="126">
        <v>20000</v>
      </c>
      <c r="I2000" s="126">
        <v>100</v>
      </c>
      <c r="J2000" s="126">
        <v>1000</v>
      </c>
      <c r="K2000" s="125" t="s">
        <v>211</v>
      </c>
      <c r="L2000" s="125" t="s">
        <v>211</v>
      </c>
      <c r="M2000" s="152">
        <v>4.0000000000000001E-3</v>
      </c>
      <c r="N2000" s="127" t="s">
        <v>44</v>
      </c>
      <c r="O2000" s="154">
        <v>41698</v>
      </c>
      <c r="P2000" s="152">
        <v>1.0579056581E-2</v>
      </c>
      <c r="Q2000" s="152">
        <v>4.2426630033999997E-2</v>
      </c>
      <c r="R2000" s="152">
        <v>0.11918305357999999</v>
      </c>
      <c r="S2000" s="152">
        <v>0.28585223857999997</v>
      </c>
      <c r="T2000" s="152">
        <v>0.44683382794000004</v>
      </c>
      <c r="U2000" s="152">
        <v>1.0019201660999999</v>
      </c>
      <c r="V2000" s="152">
        <v>1.0400243563</v>
      </c>
      <c r="W2000" s="152">
        <v>1.0397725553999999</v>
      </c>
      <c r="X2000" s="152">
        <v>1.1347725328</v>
      </c>
      <c r="Y2000" s="152">
        <v>1.0653489558</v>
      </c>
      <c r="Z2000" s="152">
        <v>1.2085322821000001E-3</v>
      </c>
      <c r="AA2000" s="152">
        <v>5.6258980096000003E-3</v>
      </c>
      <c r="AB2000" s="175">
        <v>3.9673459819999999</v>
      </c>
      <c r="AC2000" s="174">
        <v>0.87208020202000003</v>
      </c>
      <c r="AD2000" s="152">
        <v>0</v>
      </c>
      <c r="AE2000" s="152">
        <v>-4.0328932244000006E-2</v>
      </c>
      <c r="AF2000" s="178">
        <v>2.8881638999999999</v>
      </c>
      <c r="AG2000" s="177">
        <v>7852971.9607999995</v>
      </c>
      <c r="AH2000" s="177">
        <v>-1074357.1052999999</v>
      </c>
      <c r="AI2000" s="127">
        <v>0.19212841262000002</v>
      </c>
      <c r="AJ2000" s="127">
        <v>0.43623582145000001</v>
      </c>
      <c r="AK2000" s="127">
        <v>0</v>
      </c>
    </row>
    <row r="2001" spans="1:37" ht="14.65" customHeight="1" x14ac:dyDescent="0.25">
      <c r="A2001" s="39"/>
      <c r="B2001" s="128">
        <v>24011864000177</v>
      </c>
      <c r="C2001" s="124" t="s">
        <v>9902</v>
      </c>
      <c r="D2001" s="121" t="s">
        <v>3274</v>
      </c>
      <c r="E2001" s="125" t="s">
        <v>8893</v>
      </c>
      <c r="F2001" s="125" t="s">
        <v>160</v>
      </c>
      <c r="G2001" s="125" t="s">
        <v>3324</v>
      </c>
      <c r="H2001" s="126">
        <v>20000</v>
      </c>
      <c r="I2001" s="126">
        <v>100</v>
      </c>
      <c r="J2001" s="126">
        <v>1000</v>
      </c>
      <c r="K2001" s="125" t="s">
        <v>211</v>
      </c>
      <c r="L2001" s="125" t="s">
        <v>212</v>
      </c>
      <c r="M2001" s="152">
        <v>4.0000000000000001E-3</v>
      </c>
      <c r="N2001" s="127" t="s">
        <v>9903</v>
      </c>
      <c r="O2001" s="154">
        <v>42430</v>
      </c>
      <c r="P2001" s="152">
        <v>1.8285981611999999E-2</v>
      </c>
      <c r="Q2001" s="152">
        <v>5.0060179890000001E-2</v>
      </c>
      <c r="R2001" s="152">
        <v>9.2082318109999992E-2</v>
      </c>
      <c r="S2001" s="152">
        <v>0.18875365109</v>
      </c>
      <c r="T2001" s="152">
        <v>0.30035172961000001</v>
      </c>
      <c r="U2001" s="152">
        <v>1.7318268027999999</v>
      </c>
      <c r="V2001" s="152">
        <v>1.2271492297</v>
      </c>
      <c r="W2001" s="152">
        <v>0.80334128326999998</v>
      </c>
      <c r="X2001" s="152">
        <v>0.74931181151999993</v>
      </c>
      <c r="Y2001" s="152">
        <v>0.71610379859000006</v>
      </c>
      <c r="Z2001" s="152">
        <v>2.3682183484000002E-2</v>
      </c>
      <c r="AA2001" s="152">
        <v>3.3009654581999996E-2</v>
      </c>
      <c r="AB2001" s="175">
        <v>-0.84714964331999998</v>
      </c>
      <c r="AC2001" s="174">
        <v>0.37052912912000002</v>
      </c>
      <c r="AD2001" s="152">
        <v>-2.0064005864999998E-2</v>
      </c>
      <c r="AE2001" s="152">
        <v>-6.0690326862000002E-2</v>
      </c>
      <c r="AF2001" s="178">
        <v>2.3947452999999999</v>
      </c>
      <c r="AG2001" s="177">
        <v>432570.22631</v>
      </c>
      <c r="AH2001" s="177">
        <v>176832.55598</v>
      </c>
      <c r="AI2001" s="127">
        <v>7.2179952781999998E-2</v>
      </c>
      <c r="AJ2001" s="127">
        <v>0.12671964609</v>
      </c>
      <c r="AK2001" s="127">
        <v>0</v>
      </c>
    </row>
    <row r="2002" spans="1:37" ht="14.65" customHeight="1" x14ac:dyDescent="0.25">
      <c r="A2002" s="39"/>
      <c r="B2002" s="128">
        <v>35378376000119</v>
      </c>
      <c r="C2002" s="124" t="s">
        <v>9904</v>
      </c>
      <c r="D2002" s="121" t="s">
        <v>3274</v>
      </c>
      <c r="E2002" s="125" t="s">
        <v>8893</v>
      </c>
      <c r="F2002" s="125" t="s">
        <v>160</v>
      </c>
      <c r="G2002" s="125" t="s">
        <v>3305</v>
      </c>
      <c r="H2002" s="126">
        <v>20000</v>
      </c>
      <c r="I2002" s="126">
        <v>100</v>
      </c>
      <c r="J2002" s="126">
        <v>1000</v>
      </c>
      <c r="K2002" s="125" t="s">
        <v>7732</v>
      </c>
      <c r="L2002" s="125" t="s">
        <v>210</v>
      </c>
      <c r="M2002" s="152">
        <v>5.0000000000000001E-3</v>
      </c>
      <c r="N2002" s="127" t="s">
        <v>44</v>
      </c>
      <c r="O2002" s="154">
        <v>43798</v>
      </c>
      <c r="P2002" s="152">
        <v>1.091115913E-2</v>
      </c>
      <c r="Q2002" s="152">
        <v>4.4014221986999995E-2</v>
      </c>
      <c r="R2002" s="152">
        <v>0.12399523375999999</v>
      </c>
      <c r="S2002" s="152">
        <v>0.30057865101000003</v>
      </c>
      <c r="T2002" s="152">
        <v>0.47077395144999995</v>
      </c>
      <c r="U2002" s="152">
        <v>1.033372899</v>
      </c>
      <c r="V2002" s="152">
        <v>1.0789417602</v>
      </c>
      <c r="W2002" s="152">
        <v>1.0817548065</v>
      </c>
      <c r="X2002" s="152">
        <v>1.193233255</v>
      </c>
      <c r="Y2002" s="152">
        <v>1.1224274131</v>
      </c>
      <c r="Z2002" s="152">
        <v>1.5120510066E-3</v>
      </c>
      <c r="AA2002" s="152">
        <v>7.5551031860999996E-3</v>
      </c>
      <c r="AB2002" s="175">
        <v>6.0586397565999999</v>
      </c>
      <c r="AC2002" s="174">
        <v>1.7987966109</v>
      </c>
      <c r="AD2002" s="152">
        <v>0</v>
      </c>
      <c r="AE2002" s="152">
        <v>-4.1878357598999993E-2</v>
      </c>
      <c r="AF2002" s="178">
        <v>169.13635819999999</v>
      </c>
      <c r="AG2002" s="177">
        <v>451855.97548999998</v>
      </c>
      <c r="AH2002" s="177">
        <v>-14968.278429</v>
      </c>
      <c r="AI2002" s="127">
        <v>0.33961251345999999</v>
      </c>
      <c r="AJ2002" s="127">
        <v>0.42168242914999998</v>
      </c>
      <c r="AK2002" s="127">
        <v>0</v>
      </c>
    </row>
    <row r="2003" spans="1:37" ht="14.65" customHeight="1" x14ac:dyDescent="0.25">
      <c r="A2003" s="39"/>
      <c r="B2003" s="128">
        <v>49972274000131</v>
      </c>
      <c r="C2003" s="124" t="s">
        <v>9905</v>
      </c>
      <c r="D2003" s="121"/>
      <c r="E2003" s="125" t="s">
        <v>2778</v>
      </c>
      <c r="F2003" s="125" t="s">
        <v>160</v>
      </c>
      <c r="G2003" s="125" t="s">
        <v>3305</v>
      </c>
      <c r="H2003" s="126">
        <v>1</v>
      </c>
      <c r="I2003" s="126">
        <v>1</v>
      </c>
      <c r="J2003" s="126">
        <v>1</v>
      </c>
      <c r="K2003" s="125" t="s">
        <v>216</v>
      </c>
      <c r="L2003" s="125" t="s">
        <v>7641</v>
      </c>
      <c r="M2003" s="152">
        <v>1.7000000000000001E-3</v>
      </c>
      <c r="N2003" s="127" t="s">
        <v>44</v>
      </c>
      <c r="O2003" s="154">
        <v>45014</v>
      </c>
      <c r="P2003" s="152">
        <v>1.0534954023E-2</v>
      </c>
      <c r="Q2003" s="152">
        <v>4.2580426253999999E-2</v>
      </c>
      <c r="R2003" s="152">
        <v>0.12010984492</v>
      </c>
      <c r="S2003" s="152">
        <v>0.28759488090000002</v>
      </c>
      <c r="T2003" s="152" t="s">
        <v>44</v>
      </c>
      <c r="U2003" s="152">
        <v>0.99774330574000003</v>
      </c>
      <c r="V2003" s="152">
        <v>1.0437944369000001</v>
      </c>
      <c r="W2003" s="152">
        <v>1.0478580354</v>
      </c>
      <c r="X2003" s="152">
        <v>1.1416904518</v>
      </c>
      <c r="Y2003" s="152" t="s">
        <v>44</v>
      </c>
      <c r="Z2003" s="152">
        <v>1.481840183E-3</v>
      </c>
      <c r="AA2003" s="152">
        <v>2.2414306044000001E-3</v>
      </c>
      <c r="AB2003" s="175">
        <v>3.5865546462000002</v>
      </c>
      <c r="AC2003" s="174">
        <v>5.7977844991999996</v>
      </c>
      <c r="AD2003" s="152">
        <v>-6.4448205715999999E-6</v>
      </c>
      <c r="AE2003" s="152">
        <v>-3.7938800745999999E-4</v>
      </c>
      <c r="AF2003" s="178">
        <v>1.296675</v>
      </c>
      <c r="AG2003" s="177">
        <v>22254.705819999999</v>
      </c>
      <c r="AH2003" s="177">
        <v>392.02940999999998</v>
      </c>
      <c r="AI2003" s="127">
        <v>0.33877272048000001</v>
      </c>
      <c r="AJ2003" s="127">
        <v>0.42063969387999994</v>
      </c>
      <c r="AK2003" s="127">
        <v>0</v>
      </c>
    </row>
    <row r="2004" spans="1:37" ht="14.65" customHeight="1" x14ac:dyDescent="0.25">
      <c r="A2004" s="39"/>
      <c r="B2004" s="128">
        <v>3233070000188</v>
      </c>
      <c r="C2004" s="124" t="s">
        <v>9906</v>
      </c>
      <c r="D2004" s="121"/>
      <c r="E2004" s="125" t="s">
        <v>8893</v>
      </c>
      <c r="F2004" s="125" t="s">
        <v>160</v>
      </c>
      <c r="G2004" s="125" t="s">
        <v>6802</v>
      </c>
      <c r="H2004" s="126">
        <v>1000</v>
      </c>
      <c r="I2004" s="126">
        <v>100</v>
      </c>
      <c r="J2004" s="126">
        <v>500</v>
      </c>
      <c r="K2004" s="125" t="s">
        <v>211</v>
      </c>
      <c r="L2004" s="125" t="s">
        <v>211</v>
      </c>
      <c r="M2004" s="152">
        <v>1.5E-3</v>
      </c>
      <c r="N2004" s="127" t="s">
        <v>44</v>
      </c>
      <c r="O2004" s="154">
        <v>39959</v>
      </c>
      <c r="P2004" s="152">
        <v>1.0227721273999998E-2</v>
      </c>
      <c r="Q2004" s="152">
        <v>4.1311927355999999E-2</v>
      </c>
      <c r="R2004" s="152">
        <v>0.11554687035000001</v>
      </c>
      <c r="S2004" s="152">
        <v>0.25381388987000003</v>
      </c>
      <c r="T2004" s="152">
        <v>0.42195714381999999</v>
      </c>
      <c r="U2004" s="152">
        <v>0.96864593920000008</v>
      </c>
      <c r="V2004" s="152">
        <v>1.0126991141999999</v>
      </c>
      <c r="W2004" s="152">
        <v>1.0080498950000001</v>
      </c>
      <c r="X2004" s="152">
        <v>1.0075871089000001</v>
      </c>
      <c r="Y2004" s="152">
        <v>1.0060375344000001</v>
      </c>
      <c r="Z2004" s="152">
        <v>1.1847729565999999E-3</v>
      </c>
      <c r="AA2004" s="152">
        <v>2.5776945135000001E-3</v>
      </c>
      <c r="AB2004" s="175">
        <v>0.82630937823999995</v>
      </c>
      <c r="AC2004" s="174">
        <v>-2.1991011061000001</v>
      </c>
      <c r="AD2004" s="152">
        <v>0</v>
      </c>
      <c r="AE2004" s="152">
        <v>-9.8357738430000004E-3</v>
      </c>
      <c r="AF2004" s="178">
        <v>399.95518479999998</v>
      </c>
      <c r="AG2004" s="177">
        <v>4443780.2587000001</v>
      </c>
      <c r="AH2004" s="177">
        <v>509172.20136000001</v>
      </c>
      <c r="AI2004" s="127">
        <v>0</v>
      </c>
      <c r="AJ2004" s="127">
        <v>0</v>
      </c>
      <c r="AK2004" s="127">
        <v>0</v>
      </c>
    </row>
    <row r="2005" spans="1:37" ht="14.65" customHeight="1" x14ac:dyDescent="0.25">
      <c r="A2005" s="39"/>
      <c r="B2005" s="128">
        <v>55717378000100</v>
      </c>
      <c r="C2005" s="124" t="s">
        <v>9907</v>
      </c>
      <c r="D2005" s="121"/>
      <c r="E2005" s="125" t="s">
        <v>9908</v>
      </c>
      <c r="F2005" s="125" t="s">
        <v>160</v>
      </c>
      <c r="G2005" s="125" t="s">
        <v>3305</v>
      </c>
      <c r="H2005" s="126">
        <v>100</v>
      </c>
      <c r="I2005" s="126">
        <v>100</v>
      </c>
      <c r="J2005" s="126">
        <v>100</v>
      </c>
      <c r="K2005" s="125" t="s">
        <v>8128</v>
      </c>
      <c r="L2005" s="125" t="s">
        <v>7743</v>
      </c>
      <c r="M2005" s="152">
        <v>6.5000000000000006E-3</v>
      </c>
      <c r="N2005" s="127" t="s">
        <v>44</v>
      </c>
      <c r="O2005" s="154">
        <v>45586</v>
      </c>
      <c r="P2005" s="152">
        <v>9.9350471319000003E-3</v>
      </c>
      <c r="Q2005" s="152">
        <v>4.2322241241000001E-2</v>
      </c>
      <c r="R2005" s="152" t="s">
        <v>44</v>
      </c>
      <c r="S2005" s="152" t="s">
        <v>44</v>
      </c>
      <c r="T2005" s="152" t="s">
        <v>44</v>
      </c>
      <c r="U2005" s="152">
        <v>0.94092738769999995</v>
      </c>
      <c r="V2005" s="152">
        <v>1.0374654237000001</v>
      </c>
      <c r="W2005" s="152" t="s">
        <v>44</v>
      </c>
      <c r="X2005" s="152" t="s">
        <v>44</v>
      </c>
      <c r="Y2005" s="152" t="s">
        <v>44</v>
      </c>
      <c r="Z2005" s="152" t="s">
        <v>44</v>
      </c>
      <c r="AA2005" s="152">
        <v>1.1232134668E-2</v>
      </c>
      <c r="AB2005" s="175" t="s">
        <v>44</v>
      </c>
      <c r="AC2005" s="174">
        <v>-0.45548178358000002</v>
      </c>
      <c r="AD2005" s="152">
        <v>-7.0339246692000005E-3</v>
      </c>
      <c r="AE2005" s="152">
        <v>-7.0339246692000005E-3</v>
      </c>
      <c r="AF2005" s="178">
        <v>1.05941938</v>
      </c>
      <c r="AG2005" s="177">
        <v>45198.588600000003</v>
      </c>
      <c r="AH2005" s="177">
        <v>2769.5996100000002</v>
      </c>
      <c r="AI2005" s="127">
        <v>0.10336129300999999</v>
      </c>
      <c r="AJ2005" s="127">
        <v>0.64063692001999994</v>
      </c>
      <c r="AK2005" s="127">
        <v>0</v>
      </c>
    </row>
    <row r="2006" spans="1:37" ht="14.65" customHeight="1" x14ac:dyDescent="0.25">
      <c r="A2006" s="39"/>
      <c r="B2006" s="128">
        <v>44458681000101</v>
      </c>
      <c r="C2006" s="124" t="s">
        <v>9909</v>
      </c>
      <c r="D2006" s="121"/>
      <c r="E2006" s="125" t="s">
        <v>9908</v>
      </c>
      <c r="F2006" s="125" t="s">
        <v>112</v>
      </c>
      <c r="G2006" s="125" t="s">
        <v>113</v>
      </c>
      <c r="H2006" s="126">
        <v>100</v>
      </c>
      <c r="I2006" s="126">
        <v>100</v>
      </c>
      <c r="J2006" s="126">
        <v>100</v>
      </c>
      <c r="K2006" s="125" t="s">
        <v>220</v>
      </c>
      <c r="L2006" s="125" t="s">
        <v>3251</v>
      </c>
      <c r="M2006" s="152">
        <v>1.7270000000000001E-2</v>
      </c>
      <c r="N2006" s="127" t="s">
        <v>44</v>
      </c>
      <c r="O2006" s="154">
        <v>44713</v>
      </c>
      <c r="P2006" s="152">
        <v>9.0286724871999999E-2</v>
      </c>
      <c r="Q2006" s="152">
        <v>0.14008292741</v>
      </c>
      <c r="R2006" s="152">
        <v>0.10692733209999999</v>
      </c>
      <c r="S2006" s="152">
        <v>0.3324104832</v>
      </c>
      <c r="T2006" s="152" t="s">
        <v>44</v>
      </c>
      <c r="U2006" s="152">
        <v>8.5508655419000004</v>
      </c>
      <c r="V2006" s="152">
        <v>3.4339200708999997</v>
      </c>
      <c r="W2006" s="152">
        <v>0.93285162619000006</v>
      </c>
      <c r="X2006" s="152">
        <v>1.3195988523</v>
      </c>
      <c r="Y2006" s="152" t="s">
        <v>44</v>
      </c>
      <c r="Z2006" s="152">
        <v>0.15584151039999999</v>
      </c>
      <c r="AA2006" s="152">
        <v>0.16078543415999999</v>
      </c>
      <c r="AB2006" s="175">
        <v>3.3355515609999997E-2</v>
      </c>
      <c r="AC2006" s="174">
        <v>-0.17840748440000001</v>
      </c>
      <c r="AD2006" s="152">
        <v>-0.12617306508000001</v>
      </c>
      <c r="AE2006" s="152">
        <v>-0.16480986798</v>
      </c>
      <c r="AF2006" s="178">
        <v>1.24337118</v>
      </c>
      <c r="AG2006" s="177">
        <v>30676.026279999998</v>
      </c>
      <c r="AH2006" s="177">
        <v>-6995.7496099999998</v>
      </c>
      <c r="AI2006" s="127">
        <v>0</v>
      </c>
      <c r="AJ2006" s="127">
        <v>0</v>
      </c>
      <c r="AK2006" s="127">
        <v>0</v>
      </c>
    </row>
    <row r="2007" spans="1:37" ht="14.65" customHeight="1" x14ac:dyDescent="0.25">
      <c r="A2007" s="39"/>
      <c r="B2007" s="128">
        <v>59376795000180</v>
      </c>
      <c r="C2007" s="124" t="s">
        <v>9910</v>
      </c>
      <c r="D2007" s="121"/>
      <c r="E2007" s="125" t="s">
        <v>9908</v>
      </c>
      <c r="F2007" s="125" t="s">
        <v>160</v>
      </c>
      <c r="G2007" s="125" t="s">
        <v>4633</v>
      </c>
      <c r="H2007" s="126">
        <v>100</v>
      </c>
      <c r="I2007" s="126">
        <v>100</v>
      </c>
      <c r="J2007" s="126">
        <v>100</v>
      </c>
      <c r="K2007" s="125" t="s">
        <v>211</v>
      </c>
      <c r="L2007" s="125" t="s">
        <v>212</v>
      </c>
      <c r="M2007" s="152">
        <v>3.4999999999999996E-3</v>
      </c>
      <c r="N2007" s="127" t="s">
        <v>44</v>
      </c>
      <c r="O2007" s="154">
        <v>45761</v>
      </c>
      <c r="P2007" s="152" t="s">
        <v>44</v>
      </c>
      <c r="Q2007" s="152" t="s">
        <v>44</v>
      </c>
      <c r="R2007" s="152" t="s">
        <v>44</v>
      </c>
      <c r="S2007" s="152" t="s">
        <v>44</v>
      </c>
      <c r="T2007" s="152" t="s">
        <v>44</v>
      </c>
      <c r="U2007" s="152" t="s">
        <v>44</v>
      </c>
      <c r="V2007" s="152" t="s">
        <v>44</v>
      </c>
      <c r="W2007" s="152" t="s">
        <v>44</v>
      </c>
      <c r="X2007" s="152" t="s">
        <v>44</v>
      </c>
      <c r="Y2007" s="152" t="s">
        <v>44</v>
      </c>
      <c r="Z2007" s="152" t="s">
        <v>44</v>
      </c>
      <c r="AA2007" s="152">
        <v>4.1139351866000002E-3</v>
      </c>
      <c r="AB2007" s="175" t="s">
        <v>44</v>
      </c>
      <c r="AC2007" s="174">
        <v>5.7402362737999999</v>
      </c>
      <c r="AD2007" s="152">
        <v>0</v>
      </c>
      <c r="AE2007" s="152">
        <v>0</v>
      </c>
      <c r="AF2007" s="178">
        <v>1.0061970099999999</v>
      </c>
      <c r="AG2007" s="177">
        <v>32660.42812</v>
      </c>
      <c r="AH2007" s="177">
        <v>32523.199960000002</v>
      </c>
      <c r="AI2007" s="127">
        <v>0</v>
      </c>
      <c r="AJ2007" s="127">
        <v>0.91143293163999994</v>
      </c>
      <c r="AK2007" s="127">
        <v>0</v>
      </c>
    </row>
    <row r="2008" spans="1:37" ht="14.65" customHeight="1" x14ac:dyDescent="0.25">
      <c r="A2008" s="39"/>
      <c r="B2008" s="128">
        <v>42827012000134</v>
      </c>
      <c r="C2008" s="124" t="s">
        <v>9911</v>
      </c>
      <c r="D2008" s="121"/>
      <c r="E2008" s="125" t="s">
        <v>8411</v>
      </c>
      <c r="F2008" s="125" t="s">
        <v>112</v>
      </c>
      <c r="G2008" s="125" t="s">
        <v>113</v>
      </c>
      <c r="H2008" s="126">
        <v>5000</v>
      </c>
      <c r="I2008" s="126">
        <v>5000</v>
      </c>
      <c r="J2008" s="126">
        <v>5000</v>
      </c>
      <c r="K2008" s="125" t="s">
        <v>210</v>
      </c>
      <c r="L2008" s="125" t="s">
        <v>3314</v>
      </c>
      <c r="M2008" s="152">
        <v>2.2500000000000003E-3</v>
      </c>
      <c r="N2008" s="127" t="s">
        <v>44</v>
      </c>
      <c r="O2008" s="154">
        <v>44860</v>
      </c>
      <c r="P2008" s="152">
        <v>7.9450294768000002E-2</v>
      </c>
      <c r="Q2008" s="152">
        <v>0.18960312503000001</v>
      </c>
      <c r="R2008" s="152">
        <v>0.21678263152999999</v>
      </c>
      <c r="S2008" s="152">
        <v>0.46861006717000003</v>
      </c>
      <c r="T2008" s="152" t="s">
        <v>44</v>
      </c>
      <c r="U2008" s="152">
        <v>7.5245700715999995</v>
      </c>
      <c r="V2008" s="152">
        <v>4.6478324559999997</v>
      </c>
      <c r="W2008" s="152">
        <v>1.8912473207</v>
      </c>
      <c r="X2008" s="152">
        <v>1.8602822054000001</v>
      </c>
      <c r="Y2008" s="152" t="s">
        <v>44</v>
      </c>
      <c r="Z2008" s="152">
        <v>0.10785921248999999</v>
      </c>
      <c r="AA2008" s="152">
        <v>0.11676725483</v>
      </c>
      <c r="AB2008" s="175">
        <v>0.91244584705999998</v>
      </c>
      <c r="AC2008" s="174">
        <v>0.34595775384999999</v>
      </c>
      <c r="AD2008" s="152">
        <v>-5.6842803520999997E-2</v>
      </c>
      <c r="AE2008" s="152">
        <v>-0.10798872343999999</v>
      </c>
      <c r="AF2008" s="178">
        <v>1.4480952</v>
      </c>
      <c r="AG2008" s="177">
        <v>407037.53392000002</v>
      </c>
      <c r="AH2008" s="177">
        <v>-241698.52582000001</v>
      </c>
      <c r="AI2008" s="127">
        <v>5.0682557646999998E-2</v>
      </c>
      <c r="AJ2008" s="127">
        <v>0</v>
      </c>
      <c r="AK2008" s="127">
        <v>0.32994687284000002</v>
      </c>
    </row>
    <row r="2009" spans="1:37" ht="14.65" customHeight="1" x14ac:dyDescent="0.25">
      <c r="A2009" s="39"/>
      <c r="B2009" s="128">
        <v>18489912000134</v>
      </c>
      <c r="C2009" s="124" t="s">
        <v>9912</v>
      </c>
      <c r="D2009" s="121"/>
      <c r="E2009" s="125" t="s">
        <v>8411</v>
      </c>
      <c r="F2009" s="125" t="s">
        <v>112</v>
      </c>
      <c r="G2009" s="125" t="s">
        <v>113</v>
      </c>
      <c r="H2009" s="126">
        <v>5000</v>
      </c>
      <c r="I2009" s="126">
        <v>5000</v>
      </c>
      <c r="J2009" s="126">
        <v>5000</v>
      </c>
      <c r="K2009" s="125" t="s">
        <v>210</v>
      </c>
      <c r="L2009" s="125" t="s">
        <v>3314</v>
      </c>
      <c r="M2009" s="152">
        <v>2.2500000000000003E-3</v>
      </c>
      <c r="N2009" s="127" t="s">
        <v>7608</v>
      </c>
      <c r="O2009" s="154">
        <v>41564</v>
      </c>
      <c r="P2009" s="152">
        <v>8.1969336754000005E-2</v>
      </c>
      <c r="Q2009" s="152">
        <v>0.19575106282999999</v>
      </c>
      <c r="R2009" s="152">
        <v>0.2231971874</v>
      </c>
      <c r="S2009" s="152">
        <v>0.50264856626999999</v>
      </c>
      <c r="T2009" s="152">
        <v>0.7511621665299999</v>
      </c>
      <c r="U2009" s="152">
        <v>7.7631432322</v>
      </c>
      <c r="V2009" s="152">
        <v>4.7985398076000001</v>
      </c>
      <c r="W2009" s="152">
        <v>1.9472089607</v>
      </c>
      <c r="X2009" s="152">
        <v>1.9954078005</v>
      </c>
      <c r="Y2009" s="152">
        <v>1.7909338545</v>
      </c>
      <c r="Z2009" s="152">
        <v>0.11136832765999999</v>
      </c>
      <c r="AA2009" s="152">
        <v>0.13579393141000001</v>
      </c>
      <c r="AB2009" s="175">
        <v>0.93958925807000004</v>
      </c>
      <c r="AC2009" s="174">
        <v>0.42353266844999998</v>
      </c>
      <c r="AD2009" s="152">
        <v>-5.6976974698999996E-2</v>
      </c>
      <c r="AE2009" s="152">
        <v>-0.32492683996999999</v>
      </c>
      <c r="AF2009" s="178">
        <v>4.8484946999999998</v>
      </c>
      <c r="AG2009" s="177">
        <v>468918.63020000001</v>
      </c>
      <c r="AH2009" s="177">
        <v>-121310.61481</v>
      </c>
      <c r="AI2009" s="127">
        <v>5.0252475613999995E-2</v>
      </c>
      <c r="AJ2009" s="127">
        <v>0</v>
      </c>
      <c r="AK2009" s="127">
        <v>0.32714700976000005</v>
      </c>
    </row>
    <row r="2010" spans="1:37" ht="14.65" customHeight="1" x14ac:dyDescent="0.25">
      <c r="A2010" s="39"/>
      <c r="B2010" s="128">
        <v>10756685000154</v>
      </c>
      <c r="C2010" s="124" t="s">
        <v>9913</v>
      </c>
      <c r="D2010" s="121" t="s">
        <v>3310</v>
      </c>
      <c r="E2010" s="125" t="s">
        <v>9914</v>
      </c>
      <c r="F2010" s="125" t="s">
        <v>112</v>
      </c>
      <c r="G2010" s="125" t="s">
        <v>5147</v>
      </c>
      <c r="H2010" s="126">
        <v>5000</v>
      </c>
      <c r="I2010" s="126">
        <v>1000</v>
      </c>
      <c r="J2010" s="126">
        <v>1000</v>
      </c>
      <c r="K2010" s="125" t="s">
        <v>212</v>
      </c>
      <c r="L2010" s="125" t="s">
        <v>219</v>
      </c>
      <c r="M2010" s="152">
        <v>2.7999999999999997E-2</v>
      </c>
      <c r="N2010" s="127" t="s">
        <v>44</v>
      </c>
      <c r="O2010" s="154">
        <v>41474</v>
      </c>
      <c r="P2010" s="152">
        <v>5.3537935642000004E-2</v>
      </c>
      <c r="Q2010" s="152">
        <v>0.14275825070000001</v>
      </c>
      <c r="R2010" s="152">
        <v>-4.1880280332E-4</v>
      </c>
      <c r="S2010" s="152">
        <v>0.22163211176</v>
      </c>
      <c r="T2010" s="152">
        <v>2.8045331235000002E-2</v>
      </c>
      <c r="U2010" s="152">
        <v>5.0704651179000004</v>
      </c>
      <c r="V2010" s="152">
        <v>3.4995015556999998</v>
      </c>
      <c r="W2010" s="152">
        <v>-3.6537045153999998E-3</v>
      </c>
      <c r="X2010" s="152">
        <v>0.87983230095999998</v>
      </c>
      <c r="Y2010" s="152">
        <v>6.6866164734000005E-2</v>
      </c>
      <c r="Z2010" s="152">
        <v>0.20588297402</v>
      </c>
      <c r="AA2010" s="152">
        <v>0.26736604867000002</v>
      </c>
      <c r="AB2010" s="175">
        <v>-0.40944318769999999</v>
      </c>
      <c r="AC2010" s="174">
        <v>8.7145684618999998E-3</v>
      </c>
      <c r="AD2010" s="152">
        <v>-0.20152641001999999</v>
      </c>
      <c r="AE2010" s="152">
        <v>-0.63204520121999996</v>
      </c>
      <c r="AF2010" s="178">
        <v>5.18730958</v>
      </c>
      <c r="AG2010" s="177">
        <v>71219.867970000007</v>
      </c>
      <c r="AH2010" s="177">
        <v>-5502.3698700000004</v>
      </c>
      <c r="AI2010" s="127">
        <v>0</v>
      </c>
      <c r="AJ2010" s="127">
        <v>0</v>
      </c>
      <c r="AK2010" s="127">
        <v>0</v>
      </c>
    </row>
    <row r="2011" spans="1:37" ht="14.65" customHeight="1" x14ac:dyDescent="0.25">
      <c r="A2011" s="39"/>
      <c r="B2011" s="128">
        <v>44230831000125</v>
      </c>
      <c r="C2011" s="124" t="s">
        <v>9915</v>
      </c>
      <c r="D2011" s="121"/>
      <c r="E2011" s="125" t="s">
        <v>9916</v>
      </c>
      <c r="F2011" s="125" t="s">
        <v>112</v>
      </c>
      <c r="G2011" s="125" t="s">
        <v>113</v>
      </c>
      <c r="H2011" s="126">
        <v>300000</v>
      </c>
      <c r="I2011" s="126">
        <v>1000</v>
      </c>
      <c r="J2011" s="126">
        <v>1000</v>
      </c>
      <c r="K2011" s="125" t="s">
        <v>8093</v>
      </c>
      <c r="L2011" s="125" t="s">
        <v>7720</v>
      </c>
      <c r="M2011" s="152">
        <v>3.3E-3</v>
      </c>
      <c r="N2011" s="127" t="s">
        <v>44</v>
      </c>
      <c r="O2011" s="154">
        <v>44602</v>
      </c>
      <c r="P2011" s="152">
        <v>0.12068837968</v>
      </c>
      <c r="Q2011" s="152">
        <v>0.14554459366</v>
      </c>
      <c r="R2011" s="152">
        <v>4.7215808073999999E-2</v>
      </c>
      <c r="S2011" s="152">
        <v>0.32826493717999999</v>
      </c>
      <c r="T2011" s="152">
        <v>0.17285275464000002</v>
      </c>
      <c r="U2011" s="152">
        <v>11.430142235</v>
      </c>
      <c r="V2011" s="152">
        <v>3.5678045185</v>
      </c>
      <c r="W2011" s="152">
        <v>0.41191847280999999</v>
      </c>
      <c r="X2011" s="152">
        <v>1.3031419170999998</v>
      </c>
      <c r="Y2011" s="152">
        <v>0.41211853300000001</v>
      </c>
      <c r="Z2011" s="152">
        <v>0.18099321971999999</v>
      </c>
      <c r="AA2011" s="152">
        <v>0.20505820401000002</v>
      </c>
      <c r="AB2011" s="175">
        <v>-0.24979883574</v>
      </c>
      <c r="AC2011" s="174">
        <v>-0.36790817917000002</v>
      </c>
      <c r="AD2011" s="152">
        <v>-0.1861592691</v>
      </c>
      <c r="AE2011" s="152">
        <v>-0.28924554182000001</v>
      </c>
      <c r="AF2011" s="178">
        <v>1.0558810999999999</v>
      </c>
      <c r="AG2011" s="177">
        <v>31685.741890000001</v>
      </c>
      <c r="AH2011" s="177">
        <v>225.00369000000001</v>
      </c>
      <c r="AI2011" s="127">
        <v>1.8339468995999999E-2</v>
      </c>
      <c r="AJ2011" s="127">
        <v>0</v>
      </c>
      <c r="AK2011" s="127">
        <v>0.14739656403000001</v>
      </c>
    </row>
    <row r="2012" spans="1:37" ht="14.65" customHeight="1" x14ac:dyDescent="0.25">
      <c r="A2012" s="39"/>
      <c r="B2012" s="128">
        <v>26123894000109</v>
      </c>
      <c r="C2012" s="124" t="s">
        <v>9917</v>
      </c>
      <c r="D2012" s="121"/>
      <c r="E2012" s="125" t="s">
        <v>9916</v>
      </c>
      <c r="F2012" s="125" t="s">
        <v>112</v>
      </c>
      <c r="G2012" s="125" t="s">
        <v>113</v>
      </c>
      <c r="H2012" s="126">
        <v>1000</v>
      </c>
      <c r="I2012" s="126">
        <v>1000</v>
      </c>
      <c r="J2012" s="126">
        <v>1000</v>
      </c>
      <c r="K2012" s="125" t="s">
        <v>210</v>
      </c>
      <c r="L2012" s="125" t="s">
        <v>3362</v>
      </c>
      <c r="M2012" s="152">
        <v>4.3E-3</v>
      </c>
      <c r="N2012" s="127" t="s">
        <v>44</v>
      </c>
      <c r="O2012" s="154">
        <v>42697</v>
      </c>
      <c r="P2012" s="152">
        <v>0.11206580896</v>
      </c>
      <c r="Q2012" s="152">
        <v>0.19074854447</v>
      </c>
      <c r="R2012" s="152">
        <v>8.1730754651000007E-2</v>
      </c>
      <c r="S2012" s="152">
        <v>0.28856413271000003</v>
      </c>
      <c r="T2012" s="152">
        <v>0.22728512091</v>
      </c>
      <c r="U2012" s="152">
        <v>10.613516723</v>
      </c>
      <c r="V2012" s="152">
        <v>4.6759106726999997</v>
      </c>
      <c r="W2012" s="152">
        <v>0.71303254167000008</v>
      </c>
      <c r="X2012" s="152">
        <v>1.1455381751</v>
      </c>
      <c r="Y2012" s="152">
        <v>0.54189712393</v>
      </c>
      <c r="Z2012" s="152">
        <v>0.15611251135000001</v>
      </c>
      <c r="AA2012" s="152">
        <v>0.20820740702999999</v>
      </c>
      <c r="AB2012" s="175">
        <v>-0.11360624105</v>
      </c>
      <c r="AC2012" s="174">
        <v>0.19419072559</v>
      </c>
      <c r="AD2012" s="152">
        <v>-0.17496518291000002</v>
      </c>
      <c r="AE2012" s="152">
        <v>-0.42446948556000003</v>
      </c>
      <c r="AF2012" s="178">
        <v>2.2829866999999999</v>
      </c>
      <c r="AG2012" s="177">
        <v>81278.725470000005</v>
      </c>
      <c r="AH2012" s="177">
        <v>-64.520700000000005</v>
      </c>
      <c r="AI2012" s="127">
        <v>1.1190259687E-2</v>
      </c>
      <c r="AJ2012" s="127">
        <v>0</v>
      </c>
      <c r="AK2012" s="127">
        <v>0.18162152165999998</v>
      </c>
    </row>
    <row r="2013" spans="1:37" ht="14.65" customHeight="1" x14ac:dyDescent="0.25">
      <c r="A2013" s="39"/>
      <c r="B2013" s="128">
        <v>50946766000131</v>
      </c>
      <c r="C2013" s="124" t="s">
        <v>9918</v>
      </c>
      <c r="D2013" s="121"/>
      <c r="E2013" s="125" t="s">
        <v>8785</v>
      </c>
      <c r="F2013" s="125" t="s">
        <v>160</v>
      </c>
      <c r="G2013" s="125" t="s">
        <v>3305</v>
      </c>
      <c r="H2013" s="126">
        <v>1</v>
      </c>
      <c r="I2013" s="126">
        <v>1</v>
      </c>
      <c r="J2013" s="126">
        <v>1</v>
      </c>
      <c r="K2013" s="125" t="s">
        <v>7703</v>
      </c>
      <c r="L2013" s="125" t="s">
        <v>9306</v>
      </c>
      <c r="M2013" s="152">
        <v>3.2000000000000002E-3</v>
      </c>
      <c r="N2013" s="127" t="s">
        <v>9919</v>
      </c>
      <c r="O2013" s="154">
        <v>45090</v>
      </c>
      <c r="P2013" s="152">
        <v>2.4464272014000001E-2</v>
      </c>
      <c r="Q2013" s="152">
        <v>6.5582568634999991E-2</v>
      </c>
      <c r="R2013" s="152">
        <v>6.3106137126000009E-2</v>
      </c>
      <c r="S2013" s="152" t="s">
        <v>44</v>
      </c>
      <c r="T2013" s="152" t="s">
        <v>44</v>
      </c>
      <c r="U2013" s="152">
        <v>2.3169596734</v>
      </c>
      <c r="V2013" s="152">
        <v>1.6076569993000001</v>
      </c>
      <c r="W2013" s="152">
        <v>0.55054831613999999</v>
      </c>
      <c r="X2013" s="152" t="s">
        <v>44</v>
      </c>
      <c r="Y2013" s="152" t="s">
        <v>44</v>
      </c>
      <c r="Z2013" s="152">
        <v>5.7892383816999994E-2</v>
      </c>
      <c r="AA2013" s="152">
        <v>5.1704591602E-2</v>
      </c>
      <c r="AB2013" s="175">
        <v>-0.77419104674999994</v>
      </c>
      <c r="AC2013" s="174">
        <v>-0.74164168791999996</v>
      </c>
      <c r="AD2013" s="152">
        <v>-6.1898115697999995E-2</v>
      </c>
      <c r="AE2013" s="152">
        <v>-6.1898115697999995E-2</v>
      </c>
      <c r="AF2013" s="178">
        <v>114.31022299999999</v>
      </c>
      <c r="AG2013" s="177">
        <v>280062.12332999997</v>
      </c>
      <c r="AH2013" s="177">
        <v>1782.7984899999999</v>
      </c>
      <c r="AI2013" s="127">
        <v>0.92270457285999996</v>
      </c>
      <c r="AJ2013" s="127">
        <v>0</v>
      </c>
      <c r="AK2013" s="127">
        <v>0</v>
      </c>
    </row>
    <row r="2014" spans="1:37" ht="14.65" customHeight="1" x14ac:dyDescent="0.25">
      <c r="A2014" s="39"/>
      <c r="B2014" s="128">
        <v>55127241000198</v>
      </c>
      <c r="C2014" s="124" t="s">
        <v>9920</v>
      </c>
      <c r="D2014" s="121"/>
      <c r="E2014" s="125" t="s">
        <v>9921</v>
      </c>
      <c r="F2014" s="125" t="s">
        <v>160</v>
      </c>
      <c r="G2014" s="125" t="s">
        <v>3324</v>
      </c>
      <c r="H2014" s="126">
        <v>100</v>
      </c>
      <c r="I2014" s="126">
        <v>100</v>
      </c>
      <c r="J2014" s="126">
        <v>100</v>
      </c>
      <c r="K2014" s="125" t="s">
        <v>211</v>
      </c>
      <c r="L2014" s="125" t="s">
        <v>211</v>
      </c>
      <c r="M2014" s="152">
        <v>2.0999999999999999E-3</v>
      </c>
      <c r="N2014" s="127" t="s">
        <v>44</v>
      </c>
      <c r="O2014" s="154">
        <v>45443</v>
      </c>
      <c r="P2014" s="152">
        <v>1.0177979530000001E-2</v>
      </c>
      <c r="Q2014" s="152">
        <v>4.0749793385000004E-2</v>
      </c>
      <c r="R2014" s="152" t="s">
        <v>44</v>
      </c>
      <c r="S2014" s="152" t="s">
        <v>44</v>
      </c>
      <c r="T2014" s="152" t="s">
        <v>44</v>
      </c>
      <c r="U2014" s="152">
        <v>0.96393500339000004</v>
      </c>
      <c r="V2014" s="152">
        <v>0.99891925428999995</v>
      </c>
      <c r="W2014" s="152" t="s">
        <v>44</v>
      </c>
      <c r="X2014" s="152" t="s">
        <v>44</v>
      </c>
      <c r="Y2014" s="152" t="s">
        <v>44</v>
      </c>
      <c r="Z2014" s="152">
        <v>2.8782983895999999E-3</v>
      </c>
      <c r="AA2014" s="152">
        <v>2.8782983895999999E-3</v>
      </c>
      <c r="AB2014" s="175">
        <v>-0.65558946395999995</v>
      </c>
      <c r="AC2014" s="174">
        <v>-0.65558946395999995</v>
      </c>
      <c r="AD2014" s="152">
        <v>-1.3248832946E-3</v>
      </c>
      <c r="AE2014" s="152">
        <v>-1.3248832946E-3</v>
      </c>
      <c r="AF2014" s="178">
        <v>110.35688605999999</v>
      </c>
      <c r="AG2014" s="177">
        <v>110684.95974999999</v>
      </c>
      <c r="AH2014" s="177">
        <v>46050.4539</v>
      </c>
      <c r="AI2014" s="127">
        <v>0</v>
      </c>
      <c r="AJ2014" s="127">
        <v>0</v>
      </c>
      <c r="AK2014" s="127">
        <v>0</v>
      </c>
    </row>
    <row r="2015" spans="1:37" ht="14.65" customHeight="1" x14ac:dyDescent="0.25">
      <c r="A2015" s="39"/>
      <c r="B2015" s="128">
        <v>51695805000138</v>
      </c>
      <c r="C2015" s="124" t="s">
        <v>9922</v>
      </c>
      <c r="D2015" s="121"/>
      <c r="E2015" s="125" t="s">
        <v>9923</v>
      </c>
      <c r="F2015" s="125" t="s">
        <v>160</v>
      </c>
      <c r="G2015" s="125" t="s">
        <v>3324</v>
      </c>
      <c r="H2015" s="126" t="s">
        <v>44</v>
      </c>
      <c r="I2015" s="126" t="s">
        <v>44</v>
      </c>
      <c r="J2015" s="126" t="s">
        <v>44</v>
      </c>
      <c r="K2015" s="125" t="s">
        <v>211</v>
      </c>
      <c r="L2015" s="125" t="s">
        <v>211</v>
      </c>
      <c r="M2015" s="152">
        <v>5.1000000000000004E-3</v>
      </c>
      <c r="N2015" s="127" t="s">
        <v>44</v>
      </c>
      <c r="O2015" s="154">
        <v>45163</v>
      </c>
      <c r="P2015" s="152">
        <v>1.0400445949999998E-2</v>
      </c>
      <c r="Q2015" s="152">
        <v>4.0944872508000003E-2</v>
      </c>
      <c r="R2015" s="152">
        <v>0.11390511218</v>
      </c>
      <c r="S2015" s="152" t="s">
        <v>44</v>
      </c>
      <c r="T2015" s="152" t="s">
        <v>44</v>
      </c>
      <c r="U2015" s="152">
        <v>0.98500432949000005</v>
      </c>
      <c r="V2015" s="152">
        <v>1.0037013225</v>
      </c>
      <c r="W2015" s="152">
        <v>0.99372692682999997</v>
      </c>
      <c r="X2015" s="152" t="s">
        <v>44</v>
      </c>
      <c r="Y2015" s="152" t="s">
        <v>44</v>
      </c>
      <c r="Z2015" s="152">
        <v>1.8224310922E-3</v>
      </c>
      <c r="AA2015" s="152">
        <v>3.5812251391000003</v>
      </c>
      <c r="AB2015" s="175">
        <v>-0.41271582489999997</v>
      </c>
      <c r="AC2015" s="174">
        <v>-0.58991725978999998</v>
      </c>
      <c r="AD2015" s="152">
        <v>-5.8130550474999999E-4</v>
      </c>
      <c r="AE2015" s="152">
        <v>-0.99001863636999998</v>
      </c>
      <c r="AF2015" s="178">
        <v>1188.9852301000001</v>
      </c>
      <c r="AG2015" s="177">
        <v>379022.78865</v>
      </c>
      <c r="AH2015" s="177">
        <v>248671.41159</v>
      </c>
      <c r="AI2015" s="127">
        <v>0</v>
      </c>
      <c r="AJ2015" s="127">
        <v>0</v>
      </c>
      <c r="AK2015" s="127">
        <v>0</v>
      </c>
    </row>
    <row r="2016" spans="1:37" ht="14.65" customHeight="1" x14ac:dyDescent="0.25">
      <c r="A2016" s="39"/>
      <c r="B2016" s="128">
        <v>28152799000150</v>
      </c>
      <c r="C2016" s="124" t="s">
        <v>9924</v>
      </c>
      <c r="D2016" s="121"/>
      <c r="E2016" s="125" t="s">
        <v>9923</v>
      </c>
      <c r="F2016" s="125" t="s">
        <v>160</v>
      </c>
      <c r="G2016" s="125" t="s">
        <v>6802</v>
      </c>
      <c r="H2016" s="126" t="s">
        <v>44</v>
      </c>
      <c r="I2016" s="126" t="s">
        <v>44</v>
      </c>
      <c r="J2016" s="126" t="s">
        <v>44</v>
      </c>
      <c r="K2016" s="125" t="s">
        <v>211</v>
      </c>
      <c r="L2016" s="125" t="s">
        <v>211</v>
      </c>
      <c r="M2016" s="152">
        <v>1.1999999999999999E-3</v>
      </c>
      <c r="N2016" s="127" t="s">
        <v>44</v>
      </c>
      <c r="O2016" s="154">
        <v>43003</v>
      </c>
      <c r="P2016" s="152">
        <v>1.0324722906999999E-2</v>
      </c>
      <c r="Q2016" s="152">
        <v>4.0899625945000004E-2</v>
      </c>
      <c r="R2016" s="152">
        <v>0.11450725651</v>
      </c>
      <c r="S2016" s="152">
        <v>0.2537800174</v>
      </c>
      <c r="T2016" s="152">
        <v>0.42164246130999999</v>
      </c>
      <c r="U2016" s="152">
        <v>0.97783275959999993</v>
      </c>
      <c r="V2016" s="152">
        <v>1.0025921716999999</v>
      </c>
      <c r="W2016" s="152">
        <v>0.99898013302999999</v>
      </c>
      <c r="X2016" s="152">
        <v>1.0074526423999999</v>
      </c>
      <c r="Y2016" s="152">
        <v>1.0052872629</v>
      </c>
      <c r="Z2016" s="152">
        <v>1.0555073731000001E-3</v>
      </c>
      <c r="AA2016" s="152">
        <v>4.6051472937999995E-3</v>
      </c>
      <c r="AB2016" s="175">
        <v>-0.12759459616999999</v>
      </c>
      <c r="AC2016" s="174">
        <v>-0.62568475358999998</v>
      </c>
      <c r="AD2016" s="152">
        <v>0</v>
      </c>
      <c r="AE2016" s="152">
        <v>-2.0413255071999998E-2</v>
      </c>
      <c r="AF2016" s="178">
        <v>1774.8326614</v>
      </c>
      <c r="AG2016" s="177">
        <v>1143081.7289</v>
      </c>
      <c r="AH2016" s="177">
        <v>2625.9844990000001</v>
      </c>
      <c r="AI2016" s="127">
        <v>0</v>
      </c>
      <c r="AJ2016" s="127">
        <v>0</v>
      </c>
      <c r="AK2016" s="127">
        <v>0</v>
      </c>
    </row>
    <row r="2017" spans="1:37" ht="14.65" customHeight="1" x14ac:dyDescent="0.25">
      <c r="A2017" s="39"/>
      <c r="B2017" s="128">
        <v>8893177000176</v>
      </c>
      <c r="C2017" s="124" t="s">
        <v>9925</v>
      </c>
      <c r="D2017" s="121" t="s">
        <v>3266</v>
      </c>
      <c r="E2017" s="125" t="s">
        <v>9926</v>
      </c>
      <c r="F2017" s="125" t="s">
        <v>160</v>
      </c>
      <c r="G2017" s="125" t="s">
        <v>3305</v>
      </c>
      <c r="H2017" s="126">
        <v>250</v>
      </c>
      <c r="I2017" s="126">
        <v>250</v>
      </c>
      <c r="J2017" s="126">
        <v>250</v>
      </c>
      <c r="K2017" s="125" t="s">
        <v>211</v>
      </c>
      <c r="L2017" s="125" t="s">
        <v>212</v>
      </c>
      <c r="M2017" s="152">
        <v>5.0000000000000001E-3</v>
      </c>
      <c r="N2017" s="127" t="s">
        <v>44</v>
      </c>
      <c r="O2017" s="154">
        <v>39601</v>
      </c>
      <c r="P2017" s="152">
        <v>1.0027652293999999E-2</v>
      </c>
      <c r="Q2017" s="152">
        <v>3.9295007833000002E-2</v>
      </c>
      <c r="R2017" s="152">
        <v>0.11062202390999999</v>
      </c>
      <c r="S2017" s="152">
        <v>0.25383973497000001</v>
      </c>
      <c r="T2017" s="152">
        <v>0.42367702934000001</v>
      </c>
      <c r="U2017" s="152">
        <v>0.94969782749999998</v>
      </c>
      <c r="V2017" s="152">
        <v>0.96325739744000005</v>
      </c>
      <c r="W2017" s="152">
        <v>0.96508472495999997</v>
      </c>
      <c r="X2017" s="152">
        <v>1.0076897085000001</v>
      </c>
      <c r="Y2017" s="152">
        <v>1.0101381153</v>
      </c>
      <c r="Z2017" s="152">
        <v>8.3768913663999996E-4</v>
      </c>
      <c r="AA2017" s="152">
        <v>3.0843806866000002E-3</v>
      </c>
      <c r="AB2017" s="175">
        <v>-6.2349983033000003</v>
      </c>
      <c r="AC2017" s="174">
        <v>-0.21739490932</v>
      </c>
      <c r="AD2017" s="152">
        <v>0</v>
      </c>
      <c r="AE2017" s="152">
        <v>-1.5047436886E-2</v>
      </c>
      <c r="AF2017" s="178">
        <v>4.6907781999999996</v>
      </c>
      <c r="AG2017" s="177">
        <v>16682.870500000001</v>
      </c>
      <c r="AH2017" s="177">
        <v>-464.89697000000001</v>
      </c>
      <c r="AI2017" s="127">
        <v>3.6876034012999999E-2</v>
      </c>
      <c r="AJ2017" s="127">
        <v>0.14788314936000002</v>
      </c>
      <c r="AK2017" s="127">
        <v>0</v>
      </c>
    </row>
    <row r="2018" spans="1:37" ht="14.65" customHeight="1" x14ac:dyDescent="0.25">
      <c r="A2018" s="39"/>
      <c r="B2018" s="128">
        <v>11451917000129</v>
      </c>
      <c r="C2018" s="124" t="s">
        <v>9927</v>
      </c>
      <c r="D2018" s="121" t="s">
        <v>3266</v>
      </c>
      <c r="E2018" s="125" t="s">
        <v>9928</v>
      </c>
      <c r="F2018" s="125" t="s">
        <v>112</v>
      </c>
      <c r="G2018" s="125" t="s">
        <v>113</v>
      </c>
      <c r="H2018" s="126">
        <v>1000</v>
      </c>
      <c r="I2018" s="126">
        <v>1000</v>
      </c>
      <c r="J2018" s="126">
        <v>1000</v>
      </c>
      <c r="K2018" s="125" t="s">
        <v>8231</v>
      </c>
      <c r="L2018" s="125" t="s">
        <v>216</v>
      </c>
      <c r="M2018" s="152">
        <v>0.02</v>
      </c>
      <c r="N2018" s="127" t="s">
        <v>3281</v>
      </c>
      <c r="O2018" s="154">
        <v>40599</v>
      </c>
      <c r="P2018" s="152">
        <v>0.10270558247</v>
      </c>
      <c r="Q2018" s="152">
        <v>0.21207586953999999</v>
      </c>
      <c r="R2018" s="152">
        <v>0.14570595517999999</v>
      </c>
      <c r="S2018" s="152">
        <v>0.30037254068999997</v>
      </c>
      <c r="T2018" s="152">
        <v>-8.8120252959999992E-2</v>
      </c>
      <c r="U2018" s="152">
        <v>9.7270293877</v>
      </c>
      <c r="V2018" s="152">
        <v>5.1987176340999994</v>
      </c>
      <c r="W2018" s="152">
        <v>1.2711627098</v>
      </c>
      <c r="X2018" s="152">
        <v>1.1924150409000001</v>
      </c>
      <c r="Y2018" s="152">
        <v>-0.21009783416000002</v>
      </c>
      <c r="Z2018" s="152">
        <v>0.21786174848000001</v>
      </c>
      <c r="AA2018" s="152">
        <v>0.24676378159999998</v>
      </c>
      <c r="AB2018" s="175">
        <v>0.24189897475</v>
      </c>
      <c r="AC2018" s="174">
        <v>6.4053140462E-3</v>
      </c>
      <c r="AD2018" s="152">
        <v>-0.21842230842999999</v>
      </c>
      <c r="AE2018" s="152">
        <v>-0.48864032018999998</v>
      </c>
      <c r="AF2018" s="178">
        <v>2.400976</v>
      </c>
      <c r="AG2018" s="177">
        <v>122791.08613</v>
      </c>
      <c r="AH2018" s="177">
        <v>-150.26437999999999</v>
      </c>
      <c r="AI2018" s="127">
        <v>0</v>
      </c>
      <c r="AJ2018" s="127">
        <v>0</v>
      </c>
      <c r="AK2018" s="127">
        <v>0</v>
      </c>
    </row>
    <row r="2019" spans="1:37" ht="14.65" customHeight="1" x14ac:dyDescent="0.25">
      <c r="A2019" s="39"/>
      <c r="B2019" s="128">
        <v>29206196000157</v>
      </c>
      <c r="C2019" s="124" t="s">
        <v>9929</v>
      </c>
      <c r="D2019" s="121" t="s">
        <v>3310</v>
      </c>
      <c r="E2019" s="125" t="s">
        <v>9930</v>
      </c>
      <c r="F2019" s="125" t="s">
        <v>160</v>
      </c>
      <c r="G2019" s="125" t="s">
        <v>3328</v>
      </c>
      <c r="H2019" s="126">
        <v>500</v>
      </c>
      <c r="I2019" s="126">
        <v>100</v>
      </c>
      <c r="J2019" s="126">
        <v>100</v>
      </c>
      <c r="K2019" s="125" t="s">
        <v>211</v>
      </c>
      <c r="L2019" s="125" t="s">
        <v>212</v>
      </c>
      <c r="M2019" s="152">
        <v>4.0000000000000001E-3</v>
      </c>
      <c r="N2019" s="127" t="s">
        <v>44</v>
      </c>
      <c r="O2019" s="154">
        <v>43181</v>
      </c>
      <c r="P2019" s="152">
        <v>1.0154331858E-2</v>
      </c>
      <c r="Q2019" s="152">
        <v>3.1624715350999998E-2</v>
      </c>
      <c r="R2019" s="152">
        <v>9.9961638320000004E-2</v>
      </c>
      <c r="S2019" s="152">
        <v>0.22209624895000002</v>
      </c>
      <c r="T2019" s="152">
        <v>0.34888681529000004</v>
      </c>
      <c r="U2019" s="152">
        <v>0.96169538221999995</v>
      </c>
      <c r="V2019" s="152">
        <v>0.77523183436999998</v>
      </c>
      <c r="W2019" s="152">
        <v>0.87208176829999995</v>
      </c>
      <c r="X2019" s="152">
        <v>0.88167482680999998</v>
      </c>
      <c r="Y2019" s="152">
        <v>0.83182199092999998</v>
      </c>
      <c r="Z2019" s="152">
        <v>8.8820710346E-3</v>
      </c>
      <c r="AA2019" s="152">
        <v>1.2297946285000002E-2</v>
      </c>
      <c r="AB2019" s="175">
        <v>-1.4834562075</v>
      </c>
      <c r="AC2019" s="174">
        <v>-0.70209759091000001</v>
      </c>
      <c r="AD2019" s="152">
        <v>-5.0436684669999997E-3</v>
      </c>
      <c r="AE2019" s="152">
        <v>-6.338658481300001E-2</v>
      </c>
      <c r="AF2019" s="178">
        <v>1.6451677</v>
      </c>
      <c r="AG2019" s="177">
        <v>52680.518969999997</v>
      </c>
      <c r="AH2019" s="177">
        <v>-33321.327250000002</v>
      </c>
      <c r="AI2019" s="127">
        <v>0.18774167990999999</v>
      </c>
      <c r="AJ2019" s="127">
        <v>0.13129009062999999</v>
      </c>
      <c r="AK2019" s="127">
        <v>0</v>
      </c>
    </row>
    <row r="2020" spans="1:37" ht="14.65" customHeight="1" x14ac:dyDescent="0.25">
      <c r="A2020" s="39"/>
      <c r="B2020" s="128">
        <v>29196922000106</v>
      </c>
      <c r="C2020" s="124" t="s">
        <v>9931</v>
      </c>
      <c r="D2020" s="121" t="s">
        <v>3266</v>
      </c>
      <c r="E2020" s="125" t="s">
        <v>9930</v>
      </c>
      <c r="F2020" s="125" t="s">
        <v>160</v>
      </c>
      <c r="G2020" s="125" t="s">
        <v>3328</v>
      </c>
      <c r="H2020" s="126">
        <v>500</v>
      </c>
      <c r="I2020" s="126">
        <v>100</v>
      </c>
      <c r="J2020" s="126">
        <v>100</v>
      </c>
      <c r="K2020" s="125" t="s">
        <v>210</v>
      </c>
      <c r="L2020" s="125" t="s">
        <v>3312</v>
      </c>
      <c r="M2020" s="152">
        <v>6.0000000000000001E-3</v>
      </c>
      <c r="N2020" s="127" t="s">
        <v>44</v>
      </c>
      <c r="O2020" s="154">
        <v>43307</v>
      </c>
      <c r="P2020" s="152">
        <v>9.4887025953000002E-3</v>
      </c>
      <c r="Q2020" s="152">
        <v>1.8620770118999999E-2</v>
      </c>
      <c r="R2020" s="152">
        <v>8.9385715807999991E-2</v>
      </c>
      <c r="S2020" s="152">
        <v>0.20504152838</v>
      </c>
      <c r="T2020" s="152">
        <v>0.35379487191000003</v>
      </c>
      <c r="U2020" s="152">
        <v>0.89865503677000003</v>
      </c>
      <c r="V2020" s="152">
        <v>0.45645988008000005</v>
      </c>
      <c r="W2020" s="152">
        <v>0.77981568142000002</v>
      </c>
      <c r="X2020" s="152">
        <v>0.81397121690000007</v>
      </c>
      <c r="Y2020" s="152">
        <v>0.84352386457999995</v>
      </c>
      <c r="Z2020" s="152">
        <v>1.9500198949E-2</v>
      </c>
      <c r="AA2020" s="152">
        <v>1.3873431433000001E-2</v>
      </c>
      <c r="AB2020" s="175">
        <v>-1.1593251835</v>
      </c>
      <c r="AC2020" s="174">
        <v>-0.62903235125000001</v>
      </c>
      <c r="AD2020" s="152">
        <v>-1.3516721167000001E-2</v>
      </c>
      <c r="AE2020" s="152">
        <v>-6.461533622E-2</v>
      </c>
      <c r="AF2020" s="178">
        <v>1.6137622599999999</v>
      </c>
      <c r="AG2020" s="177">
        <v>21337.06019</v>
      </c>
      <c r="AH2020" s="177">
        <v>-9617.9343599999993</v>
      </c>
      <c r="AI2020" s="127">
        <v>0.36505468751000003</v>
      </c>
      <c r="AJ2020" s="127">
        <v>0.17561151755000001</v>
      </c>
      <c r="AK2020" s="127">
        <v>0</v>
      </c>
    </row>
    <row r="2021" spans="1:37" ht="14.65" customHeight="1" x14ac:dyDescent="0.25">
      <c r="A2021" s="39"/>
      <c r="B2021" s="128">
        <v>28877869000138</v>
      </c>
      <c r="C2021" s="124" t="s">
        <v>9932</v>
      </c>
      <c r="D2021" s="121"/>
      <c r="E2021" s="125" t="s">
        <v>9933</v>
      </c>
      <c r="F2021" s="125" t="s">
        <v>160</v>
      </c>
      <c r="G2021" s="125" t="s">
        <v>4997</v>
      </c>
      <c r="H2021" s="126" t="s">
        <v>44</v>
      </c>
      <c r="I2021" s="126" t="s">
        <v>44</v>
      </c>
      <c r="J2021" s="126" t="s">
        <v>44</v>
      </c>
      <c r="K2021" s="125" t="s">
        <v>9934</v>
      </c>
      <c r="L2021" s="125" t="s">
        <v>213</v>
      </c>
      <c r="M2021" s="152">
        <v>9.3999999999999986E-3</v>
      </c>
      <c r="N2021" s="127" t="s">
        <v>9935</v>
      </c>
      <c r="O2021" s="154">
        <v>43102</v>
      </c>
      <c r="P2021" s="152">
        <v>1.3161896540999999E-2</v>
      </c>
      <c r="Q2021" s="152">
        <v>5.3106232230000001E-2</v>
      </c>
      <c r="R2021" s="152">
        <v>0.15433450126000001</v>
      </c>
      <c r="S2021" s="152">
        <v>0.35000304247000003</v>
      </c>
      <c r="T2021" s="152">
        <v>0.57552354794000005</v>
      </c>
      <c r="U2021" s="152">
        <v>1.2465354985000001</v>
      </c>
      <c r="V2021" s="152">
        <v>1.3018185736000001</v>
      </c>
      <c r="W2021" s="152">
        <v>1.3464395646</v>
      </c>
      <c r="X2021" s="152">
        <v>1.3894375672999999</v>
      </c>
      <c r="Y2021" s="152">
        <v>1.3721732164</v>
      </c>
      <c r="Z2021" s="152">
        <v>4.9574802015000001E-3</v>
      </c>
      <c r="AA2021" s="152">
        <v>5.6452318842000002E-3</v>
      </c>
      <c r="AB2021" s="175">
        <v>7.3014286127999997</v>
      </c>
      <c r="AC2021" s="174">
        <v>4.8946725364999999</v>
      </c>
      <c r="AD2021" s="152">
        <v>-9.6054696029000003E-4</v>
      </c>
      <c r="AE2021" s="152">
        <v>-2.7595903204000002E-2</v>
      </c>
      <c r="AF2021" s="178">
        <v>2.1072255000000002</v>
      </c>
      <c r="AG2021" s="177">
        <v>74872.645210000002</v>
      </c>
      <c r="AH2021" s="177">
        <v>-9393.9392100000005</v>
      </c>
      <c r="AI2021" s="127">
        <v>2.0423109344E-2</v>
      </c>
      <c r="AJ2021" s="127">
        <v>0</v>
      </c>
      <c r="AK2021" s="127">
        <v>0</v>
      </c>
    </row>
    <row r="2022" spans="1:37" ht="14.65" customHeight="1" x14ac:dyDescent="0.25">
      <c r="A2022" s="39"/>
      <c r="B2022" s="128">
        <v>5756488000103</v>
      </c>
      <c r="C2022" s="124" t="s">
        <v>9936</v>
      </c>
      <c r="D2022" s="121" t="s">
        <v>3310</v>
      </c>
      <c r="E2022" s="125" t="s">
        <v>2778</v>
      </c>
      <c r="F2022" s="125" t="s">
        <v>160</v>
      </c>
      <c r="G2022" s="125" t="s">
        <v>5073</v>
      </c>
      <c r="H2022" s="126">
        <v>5000</v>
      </c>
      <c r="I2022" s="126">
        <v>0</v>
      </c>
      <c r="J2022" s="126">
        <v>50</v>
      </c>
      <c r="K2022" s="125" t="s">
        <v>211</v>
      </c>
      <c r="L2022" s="125" t="s">
        <v>212</v>
      </c>
      <c r="M2022" s="152">
        <v>1.4499999999999999E-2</v>
      </c>
      <c r="N2022" s="127" t="s">
        <v>44</v>
      </c>
      <c r="O2022" s="154">
        <v>37867</v>
      </c>
      <c r="P2022" s="152">
        <v>2.8596655529000002E-2</v>
      </c>
      <c r="Q2022" s="152">
        <v>7.2239665241999998E-2</v>
      </c>
      <c r="R2022" s="152">
        <v>6.8501956754999996E-2</v>
      </c>
      <c r="S2022" s="152">
        <v>0.18057855305000001</v>
      </c>
      <c r="T2022" s="152">
        <v>0.31711126873000001</v>
      </c>
      <c r="U2022" s="152">
        <v>2.7083290121000001</v>
      </c>
      <c r="V2022" s="152">
        <v>1.7708456053000001</v>
      </c>
      <c r="W2022" s="152">
        <v>0.59762233375999996</v>
      </c>
      <c r="X2022" s="152">
        <v>0.71685841268000006</v>
      </c>
      <c r="Y2022" s="152">
        <v>0.75606218217999999</v>
      </c>
      <c r="Z2022" s="152">
        <v>3.7301305802000001E-2</v>
      </c>
      <c r="AA2022" s="152">
        <v>3.124734371E-2</v>
      </c>
      <c r="AB2022" s="175">
        <v>-1.0981080698000001</v>
      </c>
      <c r="AC2022" s="174">
        <v>-0.22667311954</v>
      </c>
      <c r="AD2022" s="152">
        <v>-3.0685711678000001E-2</v>
      </c>
      <c r="AE2022" s="152">
        <v>-6.5994719760000001E-2</v>
      </c>
      <c r="AF2022" s="178">
        <v>7.9683479999999998</v>
      </c>
      <c r="AG2022" s="177">
        <v>61832.199310000004</v>
      </c>
      <c r="AH2022" s="177">
        <v>-13923.94714</v>
      </c>
      <c r="AI2022" s="127">
        <v>0</v>
      </c>
      <c r="AJ2022" s="127">
        <v>0</v>
      </c>
      <c r="AK2022" s="127">
        <v>0</v>
      </c>
    </row>
    <row r="2023" spans="1:37" ht="14.65" customHeight="1" x14ac:dyDescent="0.25">
      <c r="A2023" s="39"/>
      <c r="B2023" s="128">
        <v>54745704000112</v>
      </c>
      <c r="C2023" s="124" t="s">
        <v>9937</v>
      </c>
      <c r="D2023" s="121"/>
      <c r="E2023" s="125" t="s">
        <v>9938</v>
      </c>
      <c r="F2023" s="125" t="s">
        <v>160</v>
      </c>
      <c r="G2023" s="125" t="s">
        <v>3305</v>
      </c>
      <c r="H2023" s="126">
        <v>1</v>
      </c>
      <c r="I2023" s="126">
        <v>1</v>
      </c>
      <c r="J2023" s="126">
        <v>1</v>
      </c>
      <c r="K2023" s="125" t="s">
        <v>216</v>
      </c>
      <c r="L2023" s="125" t="s">
        <v>264</v>
      </c>
      <c r="M2023" s="152">
        <v>9.8700000000000003E-3</v>
      </c>
      <c r="N2023" s="127" t="s">
        <v>44</v>
      </c>
      <c r="O2023" s="154">
        <v>45471</v>
      </c>
      <c r="P2023" s="152">
        <v>1.7485544313E-2</v>
      </c>
      <c r="Q2023" s="152">
        <v>6.1189059163999998E-2</v>
      </c>
      <c r="R2023" s="152" t="s">
        <v>44</v>
      </c>
      <c r="S2023" s="152" t="s">
        <v>44</v>
      </c>
      <c r="T2023" s="152" t="s">
        <v>44</v>
      </c>
      <c r="U2023" s="152">
        <v>1.6560190721000001</v>
      </c>
      <c r="V2023" s="152">
        <v>1.4999567917999999</v>
      </c>
      <c r="W2023" s="152" t="s">
        <v>44</v>
      </c>
      <c r="X2023" s="152" t="s">
        <v>44</v>
      </c>
      <c r="Y2023" s="152" t="s">
        <v>44</v>
      </c>
      <c r="Z2023" s="152" t="s">
        <v>44</v>
      </c>
      <c r="AA2023" s="152">
        <v>2.4222147911000001E-2</v>
      </c>
      <c r="AB2023" s="175" t="s">
        <v>44</v>
      </c>
      <c r="AC2023" s="174">
        <v>-0.84776977319000002</v>
      </c>
      <c r="AD2023" s="152">
        <v>-1.3481659589999999E-2</v>
      </c>
      <c r="AE2023" s="152">
        <v>-1.3481659589999999E-2</v>
      </c>
      <c r="AF2023" s="178">
        <v>1.0777778</v>
      </c>
      <c r="AG2023" s="177">
        <v>32042.03772</v>
      </c>
      <c r="AH2023" s="177">
        <v>41.447520011999998</v>
      </c>
      <c r="AI2023" s="127">
        <v>0.7101991836099999</v>
      </c>
      <c r="AJ2023" s="127">
        <v>8.2024605705999995E-2</v>
      </c>
      <c r="AK2023" s="127">
        <v>0</v>
      </c>
    </row>
    <row r="2024" spans="1:37" ht="14.65" customHeight="1" x14ac:dyDescent="0.25">
      <c r="A2024" s="39"/>
      <c r="B2024" s="128">
        <v>18816175000137</v>
      </c>
      <c r="C2024" s="124" t="s">
        <v>9939</v>
      </c>
      <c r="D2024" s="121"/>
      <c r="E2024" s="125" t="s">
        <v>8882</v>
      </c>
      <c r="F2024" s="125" t="s">
        <v>160</v>
      </c>
      <c r="G2024" s="125" t="s">
        <v>3305</v>
      </c>
      <c r="H2024" s="126">
        <v>20000</v>
      </c>
      <c r="I2024" s="126">
        <v>5000</v>
      </c>
      <c r="J2024" s="126">
        <v>5000</v>
      </c>
      <c r="K2024" s="125" t="s">
        <v>211</v>
      </c>
      <c r="L2024" s="125" t="s">
        <v>212</v>
      </c>
      <c r="M2024" s="152">
        <v>5.0000000000000001E-3</v>
      </c>
      <c r="N2024" s="127" t="s">
        <v>44</v>
      </c>
      <c r="O2024" s="154">
        <v>41607</v>
      </c>
      <c r="P2024" s="152">
        <v>1.0873332056000001E-2</v>
      </c>
      <c r="Q2024" s="152">
        <v>4.4828170118999998E-2</v>
      </c>
      <c r="R2024" s="152">
        <v>0.11933298226</v>
      </c>
      <c r="S2024" s="152">
        <v>0.27510284403000002</v>
      </c>
      <c r="T2024" s="152">
        <v>0.44296473753999999</v>
      </c>
      <c r="U2024" s="152">
        <v>1.0297903765</v>
      </c>
      <c r="V2024" s="152">
        <v>1.0988944617</v>
      </c>
      <c r="W2024" s="152">
        <v>1.0410805578</v>
      </c>
      <c r="X2024" s="152">
        <v>1.0920997247999999</v>
      </c>
      <c r="Y2024" s="152">
        <v>1.0561242034</v>
      </c>
      <c r="Z2024" s="152">
        <v>1.7796035385999999E-3</v>
      </c>
      <c r="AA2024" s="152">
        <v>3.0630284672000002E-3</v>
      </c>
      <c r="AB2024" s="175">
        <v>2.6596436268999999</v>
      </c>
      <c r="AC2024" s="174">
        <v>1.7305380378999999</v>
      </c>
      <c r="AD2024" s="152">
        <v>-2.7787307968E-4</v>
      </c>
      <c r="AE2024" s="152">
        <v>-7.1263685278E-3</v>
      </c>
      <c r="AF2024" s="178">
        <v>2.9277616000000002</v>
      </c>
      <c r="AG2024" s="177">
        <v>161877.95634999999</v>
      </c>
      <c r="AH2024" s="177">
        <v>-15260.347919</v>
      </c>
      <c r="AI2024" s="127">
        <v>0.38396701704999997</v>
      </c>
      <c r="AJ2024" s="127">
        <v>0.11917887847</v>
      </c>
      <c r="AK2024" s="127">
        <v>0</v>
      </c>
    </row>
    <row r="2025" spans="1:37" ht="14.65" customHeight="1" x14ac:dyDescent="0.25">
      <c r="A2025" s="39"/>
      <c r="B2025" s="128">
        <v>49650409000142</v>
      </c>
      <c r="C2025" s="124" t="s">
        <v>9940</v>
      </c>
      <c r="D2025" s="121"/>
      <c r="E2025" s="125" t="s">
        <v>9941</v>
      </c>
      <c r="F2025" s="125" t="s">
        <v>160</v>
      </c>
      <c r="G2025" s="125" t="s">
        <v>3305</v>
      </c>
      <c r="H2025" s="126">
        <v>100</v>
      </c>
      <c r="I2025" s="126">
        <v>100</v>
      </c>
      <c r="J2025" s="126">
        <v>100</v>
      </c>
      <c r="K2025" s="125" t="s">
        <v>211</v>
      </c>
      <c r="L2025" s="125" t="s">
        <v>211</v>
      </c>
      <c r="M2025" s="152">
        <v>6.9999999999999993E-3</v>
      </c>
      <c r="N2025" s="127" t="s">
        <v>44</v>
      </c>
      <c r="O2025" s="154">
        <v>45034</v>
      </c>
      <c r="P2025" s="152">
        <v>1.0699934206E-2</v>
      </c>
      <c r="Q2025" s="152">
        <v>4.1531071807000004E-2</v>
      </c>
      <c r="R2025" s="152">
        <v>0.11941514773</v>
      </c>
      <c r="S2025" s="152">
        <v>0.25751739141000002</v>
      </c>
      <c r="T2025" s="152" t="s">
        <v>44</v>
      </c>
      <c r="U2025" s="152">
        <v>1.0133682314000001</v>
      </c>
      <c r="V2025" s="152">
        <v>1.0180711074</v>
      </c>
      <c r="W2025" s="152">
        <v>1.0417973829</v>
      </c>
      <c r="X2025" s="152">
        <v>1.0222892215999999</v>
      </c>
      <c r="Y2025" s="152" t="s">
        <v>44</v>
      </c>
      <c r="Z2025" s="152">
        <v>1.7661156303000001E-3</v>
      </c>
      <c r="AA2025" s="152">
        <v>1.4538721578E-3</v>
      </c>
      <c r="AB2025" s="175">
        <v>2.6216742376000002</v>
      </c>
      <c r="AC2025" s="174">
        <v>1.4257631596</v>
      </c>
      <c r="AD2025" s="152">
        <v>0</v>
      </c>
      <c r="AE2025" s="152">
        <v>-2.5992800908000003E-4</v>
      </c>
      <c r="AF2025" s="178">
        <v>1.26141606</v>
      </c>
      <c r="AG2025" s="177">
        <v>126881.48613999999</v>
      </c>
      <c r="AH2025" s="177">
        <v>44581.291230000003</v>
      </c>
      <c r="AI2025" s="127">
        <v>1.8419716706999999E-2</v>
      </c>
      <c r="AJ2025" s="127">
        <v>0.32575987347000002</v>
      </c>
      <c r="AK2025" s="127">
        <v>0</v>
      </c>
    </row>
    <row r="2026" spans="1:37" ht="14.65" customHeight="1" x14ac:dyDescent="0.25">
      <c r="A2026" s="39"/>
      <c r="B2026" s="128">
        <v>27932683000171</v>
      </c>
      <c r="C2026" s="124" t="s">
        <v>9942</v>
      </c>
      <c r="D2026" s="121" t="s">
        <v>3274</v>
      </c>
      <c r="E2026" s="125" t="s">
        <v>8922</v>
      </c>
      <c r="F2026" s="125" t="s">
        <v>112</v>
      </c>
      <c r="G2026" s="125" t="s">
        <v>113</v>
      </c>
      <c r="H2026" s="126">
        <v>100000</v>
      </c>
      <c r="I2026" s="126">
        <v>10000</v>
      </c>
      <c r="J2026" s="126">
        <v>50000</v>
      </c>
      <c r="K2026" s="125" t="s">
        <v>8754</v>
      </c>
      <c r="L2026" s="125" t="s">
        <v>8397</v>
      </c>
      <c r="M2026" s="152">
        <v>2.1000000000000001E-2</v>
      </c>
      <c r="N2026" s="127" t="s">
        <v>44</v>
      </c>
      <c r="O2026" s="154">
        <v>42942</v>
      </c>
      <c r="P2026" s="152">
        <v>5.3797827824000007E-2</v>
      </c>
      <c r="Q2026" s="152">
        <v>0.13041891180000001</v>
      </c>
      <c r="R2026" s="152">
        <v>8.9916460991000008E-2</v>
      </c>
      <c r="S2026" s="152">
        <v>0.43241063644</v>
      </c>
      <c r="T2026" s="152">
        <v>0.44999595552999999</v>
      </c>
      <c r="U2026" s="152">
        <v>5.0950789590000003</v>
      </c>
      <c r="V2026" s="152">
        <v>3.1970214155000001</v>
      </c>
      <c r="W2026" s="152">
        <v>0.78444598966000001</v>
      </c>
      <c r="X2026" s="152">
        <v>1.7165781717999999</v>
      </c>
      <c r="Y2026" s="152">
        <v>1.0728881552</v>
      </c>
      <c r="Z2026" s="152">
        <v>0.14716651534</v>
      </c>
      <c r="AA2026" s="152">
        <v>0.21473916564000001</v>
      </c>
      <c r="AB2026" s="175">
        <v>-7.8824785347999998E-2</v>
      </c>
      <c r="AC2026" s="174">
        <v>0.63692809818999996</v>
      </c>
      <c r="AD2026" s="152">
        <v>-0.12549970398999999</v>
      </c>
      <c r="AE2026" s="152">
        <v>-0.46826113490999999</v>
      </c>
      <c r="AF2026" s="178">
        <v>4.0943992400000004</v>
      </c>
      <c r="AG2026" s="177">
        <v>126689.79474</v>
      </c>
      <c r="AH2026" s="177">
        <v>-1966.9715799999999</v>
      </c>
      <c r="AI2026" s="127">
        <v>0</v>
      </c>
      <c r="AJ2026" s="127">
        <v>0</v>
      </c>
      <c r="AK2026" s="127">
        <v>1.3091158501999999E-2</v>
      </c>
    </row>
    <row r="2027" spans="1:37" ht="14.65" customHeight="1" x14ac:dyDescent="0.25">
      <c r="A2027" s="39"/>
      <c r="B2027" s="128">
        <v>23565840000105</v>
      </c>
      <c r="C2027" s="124" t="s">
        <v>9943</v>
      </c>
      <c r="D2027" s="121" t="s">
        <v>3268</v>
      </c>
      <c r="E2027" s="125" t="s">
        <v>9944</v>
      </c>
      <c r="F2027" s="125" t="s">
        <v>160</v>
      </c>
      <c r="G2027" s="125" t="s">
        <v>3305</v>
      </c>
      <c r="H2027" s="126">
        <v>1000</v>
      </c>
      <c r="I2027" s="126">
        <v>1000</v>
      </c>
      <c r="J2027" s="126">
        <v>1000</v>
      </c>
      <c r="K2027" s="125" t="s">
        <v>210</v>
      </c>
      <c r="L2027" s="125" t="s">
        <v>3312</v>
      </c>
      <c r="M2027" s="152">
        <v>8.0000000000000002E-3</v>
      </c>
      <c r="N2027" s="127" t="s">
        <v>44</v>
      </c>
      <c r="O2027" s="154">
        <v>42458</v>
      </c>
      <c r="P2027" s="152">
        <v>9.9750488497999997E-3</v>
      </c>
      <c r="Q2027" s="152">
        <v>4.4099762700999995E-2</v>
      </c>
      <c r="R2027" s="152">
        <v>0.12714952923</v>
      </c>
      <c r="S2027" s="152">
        <v>0.36573248927000002</v>
      </c>
      <c r="T2027" s="152">
        <v>0.49625885721000002</v>
      </c>
      <c r="U2027" s="152">
        <v>0.94471586615000003</v>
      </c>
      <c r="V2027" s="152">
        <v>1.0810386608</v>
      </c>
      <c r="W2027" s="152">
        <v>1.1092733988000001</v>
      </c>
      <c r="X2027" s="152">
        <v>1.4518801225000002</v>
      </c>
      <c r="Y2027" s="152">
        <v>1.1831889671</v>
      </c>
      <c r="Z2027" s="152">
        <v>1.7124887517E-2</v>
      </c>
      <c r="AA2027" s="152">
        <v>2.7325985831000002E-2</v>
      </c>
      <c r="AB2027" s="175">
        <v>0.66745585371000005</v>
      </c>
      <c r="AC2027" s="174">
        <v>0.32230706806999998</v>
      </c>
      <c r="AD2027" s="152">
        <v>-8.6062437199000003E-3</v>
      </c>
      <c r="AE2027" s="152">
        <v>-5.2393337649999996E-2</v>
      </c>
      <c r="AF2027" s="178">
        <v>2323.4117471999998</v>
      </c>
      <c r="AG2027" s="177">
        <v>785076.94259999995</v>
      </c>
      <c r="AH2027" s="177">
        <v>-160601.31419</v>
      </c>
      <c r="AI2027" s="127">
        <v>0.94664278924</v>
      </c>
      <c r="AJ2027" s="127">
        <v>0</v>
      </c>
      <c r="AK2027" s="127">
        <v>0</v>
      </c>
    </row>
    <row r="2028" spans="1:37" ht="14.65" customHeight="1" x14ac:dyDescent="0.25">
      <c r="A2028" s="39"/>
      <c r="B2028" s="128">
        <v>44982118000138</v>
      </c>
      <c r="C2028" s="124" t="s">
        <v>9945</v>
      </c>
      <c r="D2028" s="121"/>
      <c r="E2028" s="125" t="s">
        <v>9946</v>
      </c>
      <c r="F2028" s="125" t="s">
        <v>160</v>
      </c>
      <c r="G2028" s="125" t="s">
        <v>3305</v>
      </c>
      <c r="H2028" s="126" t="s">
        <v>44</v>
      </c>
      <c r="I2028" s="126" t="s">
        <v>44</v>
      </c>
      <c r="J2028" s="126" t="s">
        <v>44</v>
      </c>
      <c r="K2028" s="125" t="s">
        <v>211</v>
      </c>
      <c r="L2028" s="125" t="s">
        <v>211</v>
      </c>
      <c r="M2028" s="152">
        <v>1.0500000000000001E-2</v>
      </c>
      <c r="N2028" s="127" t="s">
        <v>44</v>
      </c>
      <c r="O2028" s="154">
        <v>44888</v>
      </c>
      <c r="P2028" s="152">
        <v>1.4894028436E-2</v>
      </c>
      <c r="Q2028" s="152">
        <v>1.3094105178999999E-2</v>
      </c>
      <c r="R2028" s="152">
        <v>-5.0597285337000003E-2</v>
      </c>
      <c r="S2028" s="152">
        <v>-7.2355924868999999E-2</v>
      </c>
      <c r="T2028" s="152" t="s">
        <v>44</v>
      </c>
      <c r="U2028" s="152">
        <v>1.4105820619</v>
      </c>
      <c r="V2028" s="152">
        <v>0.32098208837000003</v>
      </c>
      <c r="W2028" s="152">
        <v>-0.44141903644000002</v>
      </c>
      <c r="X2028" s="152">
        <v>-0.28723761805999998</v>
      </c>
      <c r="Y2028" s="152" t="s">
        <v>44</v>
      </c>
      <c r="Z2028" s="152">
        <v>6.4555542696000001E-2</v>
      </c>
      <c r="AA2028" s="152">
        <v>5.8544404399000001E-2</v>
      </c>
      <c r="AB2028" s="175">
        <v>-2.2779481308</v>
      </c>
      <c r="AC2028" s="174">
        <v>-2.1656370376999998</v>
      </c>
      <c r="AD2028" s="152">
        <v>-0.10830131689</v>
      </c>
      <c r="AE2028" s="152">
        <v>-0.12815825384000001</v>
      </c>
      <c r="AF2028" s="178">
        <v>90.961347189999998</v>
      </c>
      <c r="AG2028" s="177">
        <v>154698.05413999999</v>
      </c>
      <c r="AH2028" s="177">
        <v>0</v>
      </c>
      <c r="AI2028" s="127">
        <v>0.97887303290000005</v>
      </c>
      <c r="AJ2028" s="127">
        <v>4.8111895669999995E-3</v>
      </c>
      <c r="AK2028" s="127">
        <v>0</v>
      </c>
    </row>
    <row r="2029" spans="1:37" ht="14.65" customHeight="1" x14ac:dyDescent="0.25">
      <c r="A2029" s="39"/>
      <c r="B2029" s="128">
        <v>55897551000191</v>
      </c>
      <c r="C2029" s="124" t="s">
        <v>9947</v>
      </c>
      <c r="D2029" s="121"/>
      <c r="E2029" s="125" t="s">
        <v>9948</v>
      </c>
      <c r="F2029" s="125" t="s">
        <v>160</v>
      </c>
      <c r="G2029" s="125" t="s">
        <v>6802</v>
      </c>
      <c r="H2029" s="126" t="s">
        <v>44</v>
      </c>
      <c r="I2029" s="126" t="s">
        <v>44</v>
      </c>
      <c r="J2029" s="126" t="s">
        <v>44</v>
      </c>
      <c r="K2029" s="125" t="s">
        <v>211</v>
      </c>
      <c r="L2029" s="125" t="s">
        <v>211</v>
      </c>
      <c r="M2029" s="152">
        <v>1.5E-3</v>
      </c>
      <c r="N2029" s="127" t="s">
        <v>44</v>
      </c>
      <c r="O2029" s="154">
        <v>45488</v>
      </c>
      <c r="P2029" s="152">
        <v>1.0221198454E-2</v>
      </c>
      <c r="Q2029" s="152">
        <v>4.0933769669000003E-2</v>
      </c>
      <c r="R2029" s="152" t="s">
        <v>44</v>
      </c>
      <c r="S2029" s="152" t="s">
        <v>44</v>
      </c>
      <c r="T2029" s="152" t="s">
        <v>44</v>
      </c>
      <c r="U2029" s="152">
        <v>0.96802817669999996</v>
      </c>
      <c r="V2029" s="152">
        <v>1.0034291532999999</v>
      </c>
      <c r="W2029" s="152" t="s">
        <v>44</v>
      </c>
      <c r="X2029" s="152" t="s">
        <v>44</v>
      </c>
      <c r="Y2029" s="152" t="s">
        <v>44</v>
      </c>
      <c r="Z2029" s="152" t="s">
        <v>44</v>
      </c>
      <c r="AA2029" s="152">
        <v>1.4571503499E-3</v>
      </c>
      <c r="AB2029" s="175" t="s">
        <v>44</v>
      </c>
      <c r="AC2029" s="174">
        <v>-1.7122534062000001</v>
      </c>
      <c r="AD2029" s="152">
        <v>-3.7314620142999999E-4</v>
      </c>
      <c r="AE2029" s="152">
        <v>-3.7314620142999999E-4</v>
      </c>
      <c r="AF2029" s="178">
        <v>1.0902112100000001</v>
      </c>
      <c r="AG2029" s="177">
        <v>402367.03044</v>
      </c>
      <c r="AH2029" s="177">
        <v>151395.16363</v>
      </c>
      <c r="AI2029" s="127">
        <v>0</v>
      </c>
      <c r="AJ2029" s="127">
        <v>0</v>
      </c>
      <c r="AK2029" s="127">
        <v>0</v>
      </c>
    </row>
    <row r="2030" spans="1:37" ht="14.65" customHeight="1" x14ac:dyDescent="0.25">
      <c r="A2030" s="39"/>
      <c r="B2030" s="128">
        <v>10500884000105</v>
      </c>
      <c r="C2030" s="124" t="s">
        <v>9949</v>
      </c>
      <c r="D2030" s="121" t="s">
        <v>3274</v>
      </c>
      <c r="E2030" s="125" t="s">
        <v>8922</v>
      </c>
      <c r="F2030" s="125" t="s">
        <v>112</v>
      </c>
      <c r="G2030" s="125" t="s">
        <v>113</v>
      </c>
      <c r="H2030" s="126">
        <v>5000</v>
      </c>
      <c r="I2030" s="126">
        <v>1000</v>
      </c>
      <c r="J2030" s="126">
        <v>5000</v>
      </c>
      <c r="K2030" s="125" t="s">
        <v>7731</v>
      </c>
      <c r="L2030" s="125" t="s">
        <v>7732</v>
      </c>
      <c r="M2030" s="152">
        <v>1.8500000000000003E-2</v>
      </c>
      <c r="N2030" s="127" t="s">
        <v>44</v>
      </c>
      <c r="O2030" s="154">
        <v>40968</v>
      </c>
      <c r="P2030" s="152">
        <v>5.5325967256000003E-2</v>
      </c>
      <c r="Q2030" s="152">
        <v>0.13405254979</v>
      </c>
      <c r="R2030" s="152">
        <v>9.3622872701999996E-2</v>
      </c>
      <c r="S2030" s="152">
        <v>0.44010810531</v>
      </c>
      <c r="T2030" s="152">
        <v>0.45627476977000003</v>
      </c>
      <c r="U2030" s="152">
        <v>5.2398058259000004</v>
      </c>
      <c r="V2030" s="152">
        <v>3.2860945285000001</v>
      </c>
      <c r="W2030" s="152">
        <v>0.81678133484000004</v>
      </c>
      <c r="X2030" s="152">
        <v>1.7471354846</v>
      </c>
      <c r="Y2030" s="152">
        <v>1.0878582129000001</v>
      </c>
      <c r="Z2030" s="152">
        <v>0.14772454404999999</v>
      </c>
      <c r="AA2030" s="152">
        <v>0.19267097009</v>
      </c>
      <c r="AB2030" s="175">
        <v>-5.5135898863E-2</v>
      </c>
      <c r="AC2030" s="174">
        <v>0.34686954820999999</v>
      </c>
      <c r="AD2030" s="152">
        <v>-0.12528623171</v>
      </c>
      <c r="AE2030" s="152">
        <v>-0.47615913176000002</v>
      </c>
      <c r="AF2030" s="178">
        <v>22.250274409999999</v>
      </c>
      <c r="AG2030" s="177">
        <v>1985903.1503999999</v>
      </c>
      <c r="AH2030" s="177">
        <v>-134439.02901999999</v>
      </c>
      <c r="AI2030" s="127">
        <v>0</v>
      </c>
      <c r="AJ2030" s="127">
        <v>0</v>
      </c>
      <c r="AK2030" s="127">
        <v>1.0872903924E-2</v>
      </c>
    </row>
    <row r="2031" spans="1:37" ht="14.65" customHeight="1" x14ac:dyDescent="0.25">
      <c r="A2031" s="39"/>
      <c r="B2031" s="128">
        <v>47423757000151</v>
      </c>
      <c r="C2031" s="124" t="s">
        <v>9950</v>
      </c>
      <c r="D2031" s="121"/>
      <c r="E2031" s="125" t="s">
        <v>7710</v>
      </c>
      <c r="F2031" s="125" t="s">
        <v>160</v>
      </c>
      <c r="G2031" s="125" t="s">
        <v>5073</v>
      </c>
      <c r="H2031" s="126">
        <v>5000</v>
      </c>
      <c r="I2031" s="126">
        <v>5000</v>
      </c>
      <c r="J2031" s="126">
        <v>5000</v>
      </c>
      <c r="K2031" s="125" t="s">
        <v>211</v>
      </c>
      <c r="L2031" s="125" t="s">
        <v>212</v>
      </c>
      <c r="M2031" s="152">
        <v>4.5000000000000005E-3</v>
      </c>
      <c r="N2031" s="127" t="s">
        <v>44</v>
      </c>
      <c r="O2031" s="154">
        <v>44908</v>
      </c>
      <c r="P2031" s="152">
        <v>2.1216578324999999E-2</v>
      </c>
      <c r="Q2031" s="152">
        <v>4.4847848604999997E-2</v>
      </c>
      <c r="R2031" s="152">
        <v>7.6170623061000003E-2</v>
      </c>
      <c r="S2031" s="152">
        <v>0.19965183412999998</v>
      </c>
      <c r="T2031" s="152" t="s">
        <v>44</v>
      </c>
      <c r="U2031" s="152">
        <v>2.0093774447000001</v>
      </c>
      <c r="V2031" s="152">
        <v>1.0993768498000001</v>
      </c>
      <c r="W2031" s="152">
        <v>0.66452503947999997</v>
      </c>
      <c r="X2031" s="152">
        <v>0.79257527809999995</v>
      </c>
      <c r="Y2031" s="152" t="s">
        <v>44</v>
      </c>
      <c r="Z2031" s="152">
        <v>3.5528011759999999E-2</v>
      </c>
      <c r="AA2031" s="152">
        <v>2.3135018904E-2</v>
      </c>
      <c r="AB2031" s="175">
        <v>-0.95806970069999997</v>
      </c>
      <c r="AC2031" s="174">
        <v>-0.89205284384000005</v>
      </c>
      <c r="AD2031" s="152">
        <v>-3.6467792323999999E-2</v>
      </c>
      <c r="AE2031" s="152">
        <v>-3.6467792323999999E-2</v>
      </c>
      <c r="AF2031" s="178">
        <v>1.24919358</v>
      </c>
      <c r="AG2031" s="177">
        <v>97166.983070000002</v>
      </c>
      <c r="AH2031" s="177">
        <v>92771.669639999993</v>
      </c>
      <c r="AI2031" s="127">
        <v>0</v>
      </c>
      <c r="AJ2031" s="127">
        <v>0</v>
      </c>
      <c r="AK2031" s="127">
        <v>0</v>
      </c>
    </row>
    <row r="2032" spans="1:37" ht="14.65" customHeight="1" x14ac:dyDescent="0.25">
      <c r="A2032" s="39"/>
      <c r="B2032" s="128">
        <v>58054338000106</v>
      </c>
      <c r="C2032" s="124" t="s">
        <v>9951</v>
      </c>
      <c r="D2032" s="121"/>
      <c r="E2032" s="125" t="s">
        <v>8882</v>
      </c>
      <c r="F2032" s="125" t="s">
        <v>160</v>
      </c>
      <c r="G2032" s="125" t="s">
        <v>3305</v>
      </c>
      <c r="H2032" s="126">
        <v>20000</v>
      </c>
      <c r="I2032" s="126">
        <v>5000</v>
      </c>
      <c r="J2032" s="126">
        <v>5000</v>
      </c>
      <c r="K2032" s="125" t="s">
        <v>7732</v>
      </c>
      <c r="L2032" s="125" t="s">
        <v>210</v>
      </c>
      <c r="M2032" s="152">
        <v>6.8999999999999999E-3</v>
      </c>
      <c r="N2032" s="127" t="s">
        <v>44</v>
      </c>
      <c r="O2032" s="154">
        <v>45642</v>
      </c>
      <c r="P2032" s="152">
        <v>9.8427066696000001E-3</v>
      </c>
      <c r="Q2032" s="152">
        <v>4.3460293636999998E-2</v>
      </c>
      <c r="R2032" s="152" t="s">
        <v>44</v>
      </c>
      <c r="S2032" s="152" t="s">
        <v>44</v>
      </c>
      <c r="T2032" s="152" t="s">
        <v>44</v>
      </c>
      <c r="U2032" s="152">
        <v>0.93218201701000003</v>
      </c>
      <c r="V2032" s="152">
        <v>1.0653630486000001</v>
      </c>
      <c r="W2032" s="152" t="s">
        <v>44</v>
      </c>
      <c r="X2032" s="152" t="s">
        <v>44</v>
      </c>
      <c r="Y2032" s="152" t="s">
        <v>44</v>
      </c>
      <c r="Z2032" s="152" t="s">
        <v>44</v>
      </c>
      <c r="AA2032" s="152">
        <v>7.1114632565000002E-3</v>
      </c>
      <c r="AB2032" s="175" t="s">
        <v>44</v>
      </c>
      <c r="AC2032" s="174">
        <v>0.22073947990000001</v>
      </c>
      <c r="AD2032" s="152">
        <v>-9.7729327204000007E-4</v>
      </c>
      <c r="AE2032" s="152">
        <v>-9.7729327204000007E-4</v>
      </c>
      <c r="AF2032" s="178">
        <v>1.0461206999999999</v>
      </c>
      <c r="AG2032" s="177">
        <v>62044.806420000001</v>
      </c>
      <c r="AH2032" s="177">
        <v>59797.48674</v>
      </c>
      <c r="AI2032" s="127">
        <v>0.59109269714000001</v>
      </c>
      <c r="AJ2032" s="127">
        <v>2.2493540618000001E-2</v>
      </c>
      <c r="AK2032" s="127">
        <v>0</v>
      </c>
    </row>
    <row r="2033" spans="1:37" ht="14.65" customHeight="1" x14ac:dyDescent="0.25">
      <c r="A2033" s="39"/>
      <c r="B2033" s="128">
        <v>41300683000180</v>
      </c>
      <c r="C2033" s="124" t="s">
        <v>9952</v>
      </c>
      <c r="D2033" s="121"/>
      <c r="E2033" s="125" t="s">
        <v>8882</v>
      </c>
      <c r="F2033" s="125" t="s">
        <v>160</v>
      </c>
      <c r="G2033" s="125" t="s">
        <v>3305</v>
      </c>
      <c r="H2033" s="126">
        <v>20000</v>
      </c>
      <c r="I2033" s="126">
        <v>5000</v>
      </c>
      <c r="J2033" s="126">
        <v>5000</v>
      </c>
      <c r="K2033" s="125" t="s">
        <v>7732</v>
      </c>
      <c r="L2033" s="125" t="s">
        <v>210</v>
      </c>
      <c r="M2033" s="152">
        <v>6.5000000000000006E-3</v>
      </c>
      <c r="N2033" s="127" t="s">
        <v>44</v>
      </c>
      <c r="O2033" s="154">
        <v>44383</v>
      </c>
      <c r="P2033" s="152">
        <v>2.4828451120000001E-2</v>
      </c>
      <c r="Q2033" s="152">
        <v>6.5316780140999994E-2</v>
      </c>
      <c r="R2033" s="152">
        <v>7.6549632249000008E-2</v>
      </c>
      <c r="S2033" s="152">
        <v>0.21674598212999999</v>
      </c>
      <c r="T2033" s="152">
        <v>0.24873577044</v>
      </c>
      <c r="U2033" s="152">
        <v>2.3514503095000001</v>
      </c>
      <c r="V2033" s="152">
        <v>1.6011415983000001</v>
      </c>
      <c r="W2033" s="152">
        <v>0.66783157795999992</v>
      </c>
      <c r="X2033" s="152">
        <v>0.86043540652999995</v>
      </c>
      <c r="Y2033" s="152">
        <v>0.59304013427000002</v>
      </c>
      <c r="Z2033" s="152">
        <v>4.4892666951000006E-2</v>
      </c>
      <c r="AA2033" s="152">
        <v>4.4389742075000002E-2</v>
      </c>
      <c r="AB2033" s="175">
        <v>-0.74290405970999995</v>
      </c>
      <c r="AC2033" s="174">
        <v>-0.76576703838000004</v>
      </c>
      <c r="AD2033" s="152">
        <v>-4.3715272627E-2</v>
      </c>
      <c r="AE2033" s="152">
        <v>-4.4345385144E-2</v>
      </c>
      <c r="AF2033" s="178">
        <v>1.3197254</v>
      </c>
      <c r="AG2033" s="177">
        <v>82186.191149999999</v>
      </c>
      <c r="AH2033" s="177">
        <v>9115.0084200000001</v>
      </c>
      <c r="AI2033" s="127">
        <v>0.90891878195000009</v>
      </c>
      <c r="AJ2033" s="127">
        <v>0</v>
      </c>
      <c r="AK2033" s="127">
        <v>0</v>
      </c>
    </row>
    <row r="2034" spans="1:37" ht="14.65" customHeight="1" x14ac:dyDescent="0.25">
      <c r="A2034" s="39"/>
      <c r="B2034" s="128">
        <v>32138958000130</v>
      </c>
      <c r="C2034" s="124" t="s">
        <v>9953</v>
      </c>
      <c r="D2034" s="121" t="s">
        <v>3266</v>
      </c>
      <c r="E2034" s="125" t="s">
        <v>8882</v>
      </c>
      <c r="F2034" s="125" t="s">
        <v>112</v>
      </c>
      <c r="G2034" s="125" t="s">
        <v>4570</v>
      </c>
      <c r="H2034" s="126">
        <v>20000</v>
      </c>
      <c r="I2034" s="126">
        <v>5000</v>
      </c>
      <c r="J2034" s="126">
        <v>5000</v>
      </c>
      <c r="K2034" s="125" t="s">
        <v>3251</v>
      </c>
      <c r="L2034" s="125" t="s">
        <v>7582</v>
      </c>
      <c r="M2034" s="152">
        <v>1.04E-2</v>
      </c>
      <c r="N2034" s="127" t="s">
        <v>3282</v>
      </c>
      <c r="O2034" s="154">
        <v>43473</v>
      </c>
      <c r="P2034" s="152">
        <v>6.7828565384999998E-2</v>
      </c>
      <c r="Q2034" s="152">
        <v>0.14422692874000001</v>
      </c>
      <c r="R2034" s="152">
        <v>3.5996505061000002E-2</v>
      </c>
      <c r="S2034" s="152">
        <v>0.22150038256999999</v>
      </c>
      <c r="T2034" s="152">
        <v>0.15032311272999999</v>
      </c>
      <c r="U2034" s="152">
        <v>6.4239005604999999</v>
      </c>
      <c r="V2034" s="152">
        <v>3.5355039656000002</v>
      </c>
      <c r="W2034" s="152">
        <v>0.31403942866000001</v>
      </c>
      <c r="X2034" s="152">
        <v>0.87930936411000005</v>
      </c>
      <c r="Y2034" s="152">
        <v>0.35840297036000002</v>
      </c>
      <c r="Z2034" s="152">
        <v>0.16114230889000003</v>
      </c>
      <c r="AA2034" s="152">
        <v>0.22331391381999999</v>
      </c>
      <c r="AB2034" s="175">
        <v>-0.36466201168000001</v>
      </c>
      <c r="AC2034" s="174">
        <v>-9.1597217778000006E-2</v>
      </c>
      <c r="AD2034" s="152">
        <v>-0.16163396462000001</v>
      </c>
      <c r="AE2034" s="152">
        <v>-0.44512880957999995</v>
      </c>
      <c r="AF2034" s="178">
        <v>1.2530587</v>
      </c>
      <c r="AG2034" s="177">
        <v>32950.068659999997</v>
      </c>
      <c r="AH2034" s="177">
        <v>-1894.4813799999999</v>
      </c>
      <c r="AI2034" s="127">
        <v>0</v>
      </c>
      <c r="AJ2034" s="127">
        <v>0</v>
      </c>
      <c r="AK2034" s="127">
        <v>0.15773825507</v>
      </c>
    </row>
    <row r="2035" spans="1:37" ht="14.65" customHeight="1" x14ac:dyDescent="0.25">
      <c r="A2035" s="39"/>
      <c r="B2035" s="128">
        <v>33768955000142</v>
      </c>
      <c r="C2035" s="124" t="s">
        <v>9954</v>
      </c>
      <c r="D2035" s="121" t="s">
        <v>3268</v>
      </c>
      <c r="E2035" s="125" t="s">
        <v>8882</v>
      </c>
      <c r="F2035" s="125" t="s">
        <v>160</v>
      </c>
      <c r="G2035" s="125" t="s">
        <v>3305</v>
      </c>
      <c r="H2035" s="126">
        <v>20000</v>
      </c>
      <c r="I2035" s="126">
        <v>5000</v>
      </c>
      <c r="J2035" s="126">
        <v>5000</v>
      </c>
      <c r="K2035" s="125" t="s">
        <v>7732</v>
      </c>
      <c r="L2035" s="125" t="s">
        <v>210</v>
      </c>
      <c r="M2035" s="152">
        <v>6.5000000000000006E-3</v>
      </c>
      <c r="N2035" s="127" t="s">
        <v>44</v>
      </c>
      <c r="O2035" s="154">
        <v>43754</v>
      </c>
      <c r="P2035" s="152">
        <v>1.3388318588000001E-2</v>
      </c>
      <c r="Q2035" s="152">
        <v>4.9113379009000008E-2</v>
      </c>
      <c r="R2035" s="152">
        <v>0.11653766494999999</v>
      </c>
      <c r="S2035" s="152">
        <v>0.30467955422999998</v>
      </c>
      <c r="T2035" s="152">
        <v>0.43453116798000002</v>
      </c>
      <c r="U2035" s="152">
        <v>1.2679794537</v>
      </c>
      <c r="V2035" s="152">
        <v>1.2039398450999999</v>
      </c>
      <c r="W2035" s="152">
        <v>1.01669375</v>
      </c>
      <c r="X2035" s="152">
        <v>1.2095129677000001</v>
      </c>
      <c r="Y2035" s="152">
        <v>1.0360167407</v>
      </c>
      <c r="Z2035" s="152">
        <v>1.1564387306999999E-2</v>
      </c>
      <c r="AA2035" s="152">
        <v>1.1295830813E-2</v>
      </c>
      <c r="AB2035" s="175">
        <v>0.15574320930999999</v>
      </c>
      <c r="AC2035" s="174">
        <v>0.40385943243</v>
      </c>
      <c r="AD2035" s="152">
        <v>-2.9503782697999996E-3</v>
      </c>
      <c r="AE2035" s="152">
        <v>-1.1105647587E-2</v>
      </c>
      <c r="AF2035" s="178">
        <v>1.6274835000000001</v>
      </c>
      <c r="AG2035" s="177">
        <v>134021.967</v>
      </c>
      <c r="AH2035" s="177">
        <v>-3818.9109600000002</v>
      </c>
      <c r="AI2035" s="127">
        <v>0.89126772657999997</v>
      </c>
      <c r="AJ2035" s="127">
        <v>0</v>
      </c>
      <c r="AK2035" s="127">
        <v>0</v>
      </c>
    </row>
    <row r="2036" spans="1:37" ht="14.65" customHeight="1" x14ac:dyDescent="0.25">
      <c r="A2036" s="39"/>
      <c r="B2036" s="128">
        <v>54895184000124</v>
      </c>
      <c r="C2036" s="124" t="s">
        <v>9955</v>
      </c>
      <c r="D2036" s="121"/>
      <c r="E2036" s="125" t="s">
        <v>5956</v>
      </c>
      <c r="F2036" s="125" t="s">
        <v>160</v>
      </c>
      <c r="G2036" s="125" t="s">
        <v>3305</v>
      </c>
      <c r="H2036" s="126">
        <v>100</v>
      </c>
      <c r="I2036" s="126">
        <v>100</v>
      </c>
      <c r="J2036" s="126">
        <v>100</v>
      </c>
      <c r="K2036" s="125" t="s">
        <v>211</v>
      </c>
      <c r="L2036" s="125" t="s">
        <v>211</v>
      </c>
      <c r="M2036" s="152">
        <v>8.5000000000000006E-3</v>
      </c>
      <c r="N2036" s="127" t="s">
        <v>44</v>
      </c>
      <c r="O2036" s="154">
        <v>45476</v>
      </c>
      <c r="P2036" s="152">
        <v>1.2247431834000001E-2</v>
      </c>
      <c r="Q2036" s="152">
        <v>2.1885083097000001E-2</v>
      </c>
      <c r="R2036" s="152" t="s">
        <v>44</v>
      </c>
      <c r="S2036" s="152" t="s">
        <v>44</v>
      </c>
      <c r="T2036" s="152" t="s">
        <v>44</v>
      </c>
      <c r="U2036" s="152">
        <v>1.1599284722000001</v>
      </c>
      <c r="V2036" s="152">
        <v>0.53647955170999995</v>
      </c>
      <c r="W2036" s="152" t="s">
        <v>44</v>
      </c>
      <c r="X2036" s="152" t="s">
        <v>44</v>
      </c>
      <c r="Y2036" s="152" t="s">
        <v>44</v>
      </c>
      <c r="Z2036" s="152" t="s">
        <v>44</v>
      </c>
      <c r="AA2036" s="152">
        <v>6.7701252867000003E-2</v>
      </c>
      <c r="AB2036" s="175" t="s">
        <v>44</v>
      </c>
      <c r="AC2036" s="174">
        <v>-2.6586834325000002</v>
      </c>
      <c r="AD2036" s="152">
        <v>-9.0725212999999999E-2</v>
      </c>
      <c r="AE2036" s="152">
        <v>-9.0725212999999999E-2</v>
      </c>
      <c r="AF2036" s="178">
        <v>9.3066360899999996</v>
      </c>
      <c r="AG2036" s="177">
        <v>139599.54134</v>
      </c>
      <c r="AH2036" s="177">
        <v>0</v>
      </c>
      <c r="AI2036" s="127">
        <v>0.82967399997000002</v>
      </c>
      <c r="AJ2036" s="127">
        <v>6.6723408395000003E-2</v>
      </c>
      <c r="AK2036" s="127">
        <v>0</v>
      </c>
    </row>
    <row r="2037" spans="1:37" ht="14.65" customHeight="1" x14ac:dyDescent="0.25">
      <c r="A2037" s="39"/>
      <c r="B2037" s="128">
        <v>9543255000175</v>
      </c>
      <c r="C2037" s="124" t="s">
        <v>9956</v>
      </c>
      <c r="D2037" s="121" t="s">
        <v>3266</v>
      </c>
      <c r="E2037" s="125" t="s">
        <v>2402</v>
      </c>
      <c r="F2037" s="125" t="s">
        <v>160</v>
      </c>
      <c r="G2037" s="125" t="s">
        <v>3324</v>
      </c>
      <c r="H2037" s="126">
        <v>1000</v>
      </c>
      <c r="I2037" s="126">
        <v>100</v>
      </c>
      <c r="J2037" s="126">
        <v>1000</v>
      </c>
      <c r="K2037" s="125" t="s">
        <v>211</v>
      </c>
      <c r="L2037" s="125" t="s">
        <v>212</v>
      </c>
      <c r="M2037" s="152">
        <v>3.9000000000000003E-3</v>
      </c>
      <c r="N2037" s="127" t="s">
        <v>44</v>
      </c>
      <c r="O2037" s="154">
        <v>39674</v>
      </c>
      <c r="P2037" s="152">
        <v>9.9462359848999995E-3</v>
      </c>
      <c r="Q2037" s="152">
        <v>4.1814610379999999E-2</v>
      </c>
      <c r="R2037" s="152">
        <v>0.11627936650000001</v>
      </c>
      <c r="S2037" s="152">
        <v>0.23649243375000001</v>
      </c>
      <c r="T2037" s="152">
        <v>0.38975232472000004</v>
      </c>
      <c r="U2037" s="152">
        <v>0.94198706040000002</v>
      </c>
      <c r="V2037" s="152">
        <v>1.0250216245999999</v>
      </c>
      <c r="W2037" s="152">
        <v>1.0144403118</v>
      </c>
      <c r="X2037" s="152">
        <v>0.93882461570999998</v>
      </c>
      <c r="Y2037" s="152">
        <v>0.92925424668000001</v>
      </c>
      <c r="Z2037" s="152">
        <v>4.8541198088999996E-3</v>
      </c>
      <c r="AA2037" s="152">
        <v>7.2106388017999998E-3</v>
      </c>
      <c r="AB2037" s="175">
        <v>0.30920767928999998</v>
      </c>
      <c r="AC2037" s="174">
        <v>-0.10458733612</v>
      </c>
      <c r="AD2037" s="152">
        <v>-2.5359615913000001E-3</v>
      </c>
      <c r="AE2037" s="152">
        <v>-5.5464256854999998E-2</v>
      </c>
      <c r="AF2037" s="178">
        <v>4.5842612000000003</v>
      </c>
      <c r="AG2037" s="177">
        <v>114319.82197999999</v>
      </c>
      <c r="AH2037" s="177">
        <v>-10281.607110000001</v>
      </c>
      <c r="AI2037" s="127">
        <v>0.30993824742000003</v>
      </c>
      <c r="AJ2037" s="127">
        <v>0.10316227506</v>
      </c>
      <c r="AK2037" s="127">
        <v>0</v>
      </c>
    </row>
    <row r="2038" spans="1:37" ht="14.65" customHeight="1" x14ac:dyDescent="0.25">
      <c r="A2038" s="39"/>
      <c r="B2038" s="128">
        <v>7420595000183</v>
      </c>
      <c r="C2038" s="124" t="s">
        <v>9957</v>
      </c>
      <c r="D2038" s="121" t="s">
        <v>3266</v>
      </c>
      <c r="E2038" s="125" t="s">
        <v>9958</v>
      </c>
      <c r="F2038" s="125" t="s">
        <v>112</v>
      </c>
      <c r="G2038" s="125" t="s">
        <v>263</v>
      </c>
      <c r="H2038" s="126">
        <v>1000</v>
      </c>
      <c r="I2038" s="126">
        <v>1000</v>
      </c>
      <c r="J2038" s="126">
        <v>1000</v>
      </c>
      <c r="K2038" s="125" t="s">
        <v>210</v>
      </c>
      <c r="L2038" s="125" t="s">
        <v>3362</v>
      </c>
      <c r="M2038" s="152">
        <v>0.02</v>
      </c>
      <c r="N2038" s="127" t="s">
        <v>44</v>
      </c>
      <c r="O2038" s="154">
        <v>39262</v>
      </c>
      <c r="P2038" s="152">
        <v>0.10647554462</v>
      </c>
      <c r="Q2038" s="152">
        <v>0.13965453878</v>
      </c>
      <c r="R2038" s="152">
        <v>-6.9198211036000004E-2</v>
      </c>
      <c r="S2038" s="152">
        <v>8.8110559244999997E-2</v>
      </c>
      <c r="T2038" s="152">
        <v>-9.1554413148000006E-3</v>
      </c>
      <c r="U2038" s="152">
        <v>10.084074562</v>
      </c>
      <c r="V2038" s="152">
        <v>3.4234187746</v>
      </c>
      <c r="W2038" s="152">
        <v>-0.60369657058000004</v>
      </c>
      <c r="X2038" s="152">
        <v>0.34978016255999994</v>
      </c>
      <c r="Y2038" s="152">
        <v>-2.1828561838999998E-2</v>
      </c>
      <c r="Z2038" s="152">
        <v>0.27124325571000002</v>
      </c>
      <c r="AA2038" s="152">
        <v>0.24995913404</v>
      </c>
      <c r="AB2038" s="175">
        <v>-0.49691887799000001</v>
      </c>
      <c r="AC2038" s="174">
        <v>5.9085215360999997E-2</v>
      </c>
      <c r="AD2038" s="152">
        <v>-0.26836346463999999</v>
      </c>
      <c r="AE2038" s="152">
        <v>-0.57254707384000003</v>
      </c>
      <c r="AF2038" s="178">
        <v>390.99875170000001</v>
      </c>
      <c r="AG2038" s="177">
        <v>12063.640240000001</v>
      </c>
      <c r="AH2038" s="177">
        <v>-382.78976999999998</v>
      </c>
      <c r="AI2038" s="127">
        <v>0</v>
      </c>
      <c r="AJ2038" s="127">
        <v>0</v>
      </c>
      <c r="AK2038" s="127">
        <v>0</v>
      </c>
    </row>
    <row r="2039" spans="1:37" ht="14.65" customHeight="1" x14ac:dyDescent="0.25">
      <c r="A2039" s="39"/>
      <c r="B2039" s="128">
        <v>31923988000194</v>
      </c>
      <c r="C2039" s="124" t="s">
        <v>9959</v>
      </c>
      <c r="D2039" s="121" t="s">
        <v>3267</v>
      </c>
      <c r="E2039" s="125" t="s">
        <v>8928</v>
      </c>
      <c r="F2039" s="125" t="s">
        <v>112</v>
      </c>
      <c r="G2039" s="125" t="s">
        <v>5291</v>
      </c>
      <c r="H2039" s="126">
        <v>100</v>
      </c>
      <c r="I2039" s="126">
        <v>0</v>
      </c>
      <c r="J2039" s="126">
        <v>0</v>
      </c>
      <c r="K2039" s="125" t="s">
        <v>212</v>
      </c>
      <c r="L2039" s="125" t="s">
        <v>219</v>
      </c>
      <c r="M2039" s="152">
        <v>0.01</v>
      </c>
      <c r="N2039" s="127" t="s">
        <v>44</v>
      </c>
      <c r="O2039" s="154">
        <v>43606</v>
      </c>
      <c r="P2039" s="152">
        <v>3.9521307370000001E-2</v>
      </c>
      <c r="Q2039" s="152">
        <v>0.1136427802</v>
      </c>
      <c r="R2039" s="152">
        <v>5.3418261273999998E-2</v>
      </c>
      <c r="S2039" s="152">
        <v>0.21242342996000002</v>
      </c>
      <c r="T2039" s="152">
        <v>0.18602509828</v>
      </c>
      <c r="U2039" s="152">
        <v>3.7429797774000004</v>
      </c>
      <c r="V2039" s="152">
        <v>2.7857800451000001</v>
      </c>
      <c r="W2039" s="152">
        <v>0.46602969432999997</v>
      </c>
      <c r="X2039" s="152">
        <v>0.84327579463000002</v>
      </c>
      <c r="Y2039" s="152">
        <v>0.44352426297999997</v>
      </c>
      <c r="Z2039" s="152">
        <v>0.1404896078</v>
      </c>
      <c r="AA2039" s="152">
        <v>0.23832630304999999</v>
      </c>
      <c r="AB2039" s="175">
        <v>-0.32583079088</v>
      </c>
      <c r="AC2039" s="174">
        <v>4.1508094996E-2</v>
      </c>
      <c r="AD2039" s="152">
        <v>-0.1474963128</v>
      </c>
      <c r="AE2039" s="152">
        <v>-0.46655946124000003</v>
      </c>
      <c r="AF2039" s="178">
        <v>1.4596971400000001</v>
      </c>
      <c r="AG2039" s="177">
        <v>24589.53745</v>
      </c>
      <c r="AH2039" s="177">
        <v>-1857.28514</v>
      </c>
      <c r="AI2039" s="127">
        <v>0</v>
      </c>
      <c r="AJ2039" s="127">
        <v>0</v>
      </c>
      <c r="AK2039" s="127">
        <v>0</v>
      </c>
    </row>
    <row r="2040" spans="1:37" ht="14.65" customHeight="1" x14ac:dyDescent="0.25">
      <c r="A2040" s="39"/>
      <c r="B2040" s="128">
        <v>47328578000135</v>
      </c>
      <c r="C2040" s="124" t="s">
        <v>9960</v>
      </c>
      <c r="D2040" s="121"/>
      <c r="E2040" s="125" t="s">
        <v>8928</v>
      </c>
      <c r="F2040" s="125" t="s">
        <v>160</v>
      </c>
      <c r="G2040" s="125" t="s">
        <v>3324</v>
      </c>
      <c r="H2040" s="126">
        <v>500</v>
      </c>
      <c r="I2040" s="126">
        <v>100</v>
      </c>
      <c r="J2040" s="126">
        <v>100</v>
      </c>
      <c r="K2040" s="125" t="s">
        <v>7743</v>
      </c>
      <c r="L2040" s="125" t="s">
        <v>7764</v>
      </c>
      <c r="M2040" s="152">
        <v>5.0000000000000001E-3</v>
      </c>
      <c r="N2040" s="127" t="s">
        <v>44</v>
      </c>
      <c r="O2040" s="154">
        <v>44784</v>
      </c>
      <c r="P2040" s="152">
        <v>1.2092339003999999E-2</v>
      </c>
      <c r="Q2040" s="152">
        <v>4.4644725618000002E-2</v>
      </c>
      <c r="R2040" s="152">
        <v>0.12850881147999998</v>
      </c>
      <c r="S2040" s="152">
        <v>0.28149537424999999</v>
      </c>
      <c r="T2040" s="152" t="s">
        <v>44</v>
      </c>
      <c r="U2040" s="152">
        <v>1.145239957</v>
      </c>
      <c r="V2040" s="152">
        <v>1.0943975985000001</v>
      </c>
      <c r="W2040" s="152">
        <v>1.1211320006000001</v>
      </c>
      <c r="X2040" s="152">
        <v>1.1174767088999999</v>
      </c>
      <c r="Y2040" s="152" t="s">
        <v>44</v>
      </c>
      <c r="Z2040" s="152">
        <v>7.4118243860000002E-3</v>
      </c>
      <c r="AA2040" s="152">
        <v>1.0372197627999999E-2</v>
      </c>
      <c r="AB2040" s="175">
        <v>1.6870510892999999</v>
      </c>
      <c r="AC2040" s="174">
        <v>6.8696037993999995E-2</v>
      </c>
      <c r="AD2040" s="152">
        <v>-2.0401953581E-3</v>
      </c>
      <c r="AE2040" s="152">
        <v>-1.6526852016000002E-2</v>
      </c>
      <c r="AF2040" s="178">
        <v>1.3727644999999999</v>
      </c>
      <c r="AG2040" s="177">
        <v>53342.515800000001</v>
      </c>
      <c r="AH2040" s="177">
        <v>46982.755740000001</v>
      </c>
      <c r="AI2040" s="127">
        <v>0.39887958543000002</v>
      </c>
      <c r="AJ2040" s="127">
        <v>0.36978534289999998</v>
      </c>
      <c r="AK2040" s="127">
        <v>0</v>
      </c>
    </row>
    <row r="2041" spans="1:37" ht="14.65" customHeight="1" x14ac:dyDescent="0.25">
      <c r="A2041" s="39"/>
      <c r="B2041" s="128">
        <v>52115449000107</v>
      </c>
      <c r="C2041" s="124" t="s">
        <v>9961</v>
      </c>
      <c r="D2041" s="121"/>
      <c r="E2041" s="125" t="s">
        <v>2317</v>
      </c>
      <c r="F2041" s="125" t="s">
        <v>160</v>
      </c>
      <c r="G2041" s="125" t="s">
        <v>3305</v>
      </c>
      <c r="H2041" s="126">
        <v>50000</v>
      </c>
      <c r="I2041" s="126">
        <v>50000</v>
      </c>
      <c r="J2041" s="126">
        <v>0</v>
      </c>
      <c r="K2041" s="125" t="s">
        <v>8397</v>
      </c>
      <c r="L2041" s="125" t="s">
        <v>3269</v>
      </c>
      <c r="M2041" s="152">
        <v>9.0000000000000011E-3</v>
      </c>
      <c r="N2041" s="127" t="s">
        <v>44</v>
      </c>
      <c r="O2041" s="154">
        <v>45190</v>
      </c>
      <c r="P2041" s="152">
        <v>1.1518460354999999E-2</v>
      </c>
      <c r="Q2041" s="152">
        <v>4.6643398443999999E-2</v>
      </c>
      <c r="R2041" s="152">
        <v>0.12886896664</v>
      </c>
      <c r="S2041" s="152" t="s">
        <v>44</v>
      </c>
      <c r="T2041" s="152" t="s">
        <v>44</v>
      </c>
      <c r="U2041" s="152">
        <v>1.0908891188000001</v>
      </c>
      <c r="V2041" s="152">
        <v>1.1433920252999998</v>
      </c>
      <c r="W2041" s="152">
        <v>1.1242740535</v>
      </c>
      <c r="X2041" s="152" t="s">
        <v>44</v>
      </c>
      <c r="Y2041" s="152" t="s">
        <v>44</v>
      </c>
      <c r="Z2041" s="152">
        <v>2.2417570305000001E-3</v>
      </c>
      <c r="AA2041" s="152">
        <v>2.1083480916000001E-3</v>
      </c>
      <c r="AB2041" s="175">
        <v>5.9448891798999997</v>
      </c>
      <c r="AC2041" s="174">
        <v>8.7268452483000001</v>
      </c>
      <c r="AD2041" s="152">
        <v>-2.3493299211999998E-4</v>
      </c>
      <c r="AE2041" s="152">
        <v>-2.3493299211999998E-4</v>
      </c>
      <c r="AF2041" s="178">
        <v>1.2239270600000001</v>
      </c>
      <c r="AG2041" s="177">
        <v>73849.247109999997</v>
      </c>
      <c r="AH2041" s="177">
        <v>16500</v>
      </c>
      <c r="AI2041" s="127">
        <v>0.24907241684999998</v>
      </c>
      <c r="AJ2041" s="127">
        <v>0.16115961240000001</v>
      </c>
      <c r="AK2041" s="127">
        <v>0</v>
      </c>
    </row>
    <row r="2042" spans="1:37" ht="14.65" customHeight="1" x14ac:dyDescent="0.25">
      <c r="A2042" s="39"/>
      <c r="B2042" s="128">
        <v>49750004000186</v>
      </c>
      <c r="C2042" s="124" t="s">
        <v>9962</v>
      </c>
      <c r="D2042" s="121"/>
      <c r="E2042" s="125" t="s">
        <v>2317</v>
      </c>
      <c r="F2042" s="125" t="s">
        <v>160</v>
      </c>
      <c r="G2042" s="125" t="s">
        <v>7724</v>
      </c>
      <c r="H2042" s="126">
        <v>500</v>
      </c>
      <c r="I2042" s="126">
        <v>500</v>
      </c>
      <c r="J2042" s="126">
        <v>100</v>
      </c>
      <c r="K2042" s="125" t="s">
        <v>7582</v>
      </c>
      <c r="L2042" s="125" t="s">
        <v>7742</v>
      </c>
      <c r="M2042" s="152">
        <v>9.0000000000000011E-3</v>
      </c>
      <c r="N2042" s="127" t="s">
        <v>44</v>
      </c>
      <c r="O2042" s="154">
        <v>45006</v>
      </c>
      <c r="P2042" s="152">
        <v>1.0641763225E-2</v>
      </c>
      <c r="Q2042" s="152">
        <v>4.3916214306999997E-2</v>
      </c>
      <c r="R2042" s="152">
        <v>0.11954298191</v>
      </c>
      <c r="S2042" s="152">
        <v>0.28778480982999999</v>
      </c>
      <c r="T2042" s="152" t="s">
        <v>44</v>
      </c>
      <c r="U2042" s="152">
        <v>1.0078589803</v>
      </c>
      <c r="V2042" s="152">
        <v>1.0765392509</v>
      </c>
      <c r="W2042" s="152">
        <v>1.0429126292999999</v>
      </c>
      <c r="X2042" s="152">
        <v>1.1424444292</v>
      </c>
      <c r="Y2042" s="152" t="s">
        <v>44</v>
      </c>
      <c r="Z2042" s="152">
        <v>2.3252029451000002E-3</v>
      </c>
      <c r="AA2042" s="152">
        <v>3.1099087315000001E-3</v>
      </c>
      <c r="AB2042" s="175">
        <v>1.9435083282000001</v>
      </c>
      <c r="AC2042" s="174">
        <v>4.2283042696999997</v>
      </c>
      <c r="AD2042" s="152">
        <v>-3.6787098179999998E-4</v>
      </c>
      <c r="AE2042" s="152">
        <v>-2.1513072767999999E-3</v>
      </c>
      <c r="AF2042" s="178">
        <v>1.3027084200000001</v>
      </c>
      <c r="AG2042" s="177">
        <v>97721.050789999994</v>
      </c>
      <c r="AH2042" s="177">
        <v>10947.51353</v>
      </c>
      <c r="AI2042" s="127">
        <v>0.26670410171000003</v>
      </c>
      <c r="AJ2042" s="127">
        <v>0.10542185018</v>
      </c>
      <c r="AK2042" s="127">
        <v>0</v>
      </c>
    </row>
    <row r="2043" spans="1:37" ht="14.65" customHeight="1" x14ac:dyDescent="0.25">
      <c r="A2043" s="39"/>
      <c r="B2043" s="128">
        <v>49367371000103</v>
      </c>
      <c r="C2043" s="124" t="s">
        <v>9963</v>
      </c>
      <c r="D2043" s="121"/>
      <c r="E2043" s="125" t="s">
        <v>2317</v>
      </c>
      <c r="F2043" s="125" t="s">
        <v>160</v>
      </c>
      <c r="G2043" s="125" t="s">
        <v>8400</v>
      </c>
      <c r="H2043" s="126">
        <v>500</v>
      </c>
      <c r="I2043" s="126">
        <v>500</v>
      </c>
      <c r="J2043" s="126">
        <v>100</v>
      </c>
      <c r="K2043" s="125" t="s">
        <v>8934</v>
      </c>
      <c r="L2043" s="125" t="s">
        <v>7681</v>
      </c>
      <c r="M2043" s="152">
        <v>1.4499999999999999E-2</v>
      </c>
      <c r="N2043" s="127" t="s">
        <v>44</v>
      </c>
      <c r="O2043" s="154">
        <v>44972</v>
      </c>
      <c r="P2043" s="152">
        <v>1.1489610572999999E-2</v>
      </c>
      <c r="Q2043" s="152">
        <v>4.3442107098999996E-2</v>
      </c>
      <c r="R2043" s="152">
        <v>0.12682489224999999</v>
      </c>
      <c r="S2043" s="152">
        <v>0.29105504651000003</v>
      </c>
      <c r="T2043" s="152" t="s">
        <v>44</v>
      </c>
      <c r="U2043" s="152">
        <v>1.0881568168</v>
      </c>
      <c r="V2043" s="152">
        <v>1.0649172332000001</v>
      </c>
      <c r="W2043" s="152">
        <v>1.1064412124</v>
      </c>
      <c r="X2043" s="152">
        <v>1.1554265725999999</v>
      </c>
      <c r="Y2043" s="152" t="s">
        <v>44</v>
      </c>
      <c r="Z2043" s="152">
        <v>5.0404729761000001E-3</v>
      </c>
      <c r="AA2043" s="152">
        <v>7.2189612234000002E-3</v>
      </c>
      <c r="AB2043" s="175">
        <v>2.1930674925</v>
      </c>
      <c r="AC2043" s="174">
        <v>1.7999932458000001</v>
      </c>
      <c r="AD2043" s="152">
        <v>-1.8534761051000001E-3</v>
      </c>
      <c r="AE2043" s="152">
        <v>-7.3427424321999999E-3</v>
      </c>
      <c r="AF2043" s="178">
        <v>1.31923404</v>
      </c>
      <c r="AG2043" s="177">
        <v>29428.736700000001</v>
      </c>
      <c r="AH2043" s="177">
        <v>-2954.5185900000001</v>
      </c>
      <c r="AI2043" s="127">
        <v>0.24776858292000001</v>
      </c>
      <c r="AJ2043" s="127">
        <v>0.20206031710000003</v>
      </c>
      <c r="AK2043" s="127">
        <v>0</v>
      </c>
    </row>
    <row r="2044" spans="1:37" ht="14.65" customHeight="1" x14ac:dyDescent="0.25">
      <c r="A2044" s="39"/>
      <c r="B2044" s="128">
        <v>18628905000176</v>
      </c>
      <c r="C2044" s="124" t="s">
        <v>9964</v>
      </c>
      <c r="D2044" s="121" t="s">
        <v>3268</v>
      </c>
      <c r="E2044" s="125" t="s">
        <v>9965</v>
      </c>
      <c r="F2044" s="125" t="s">
        <v>112</v>
      </c>
      <c r="G2044" s="125" t="s">
        <v>4570</v>
      </c>
      <c r="H2044" s="126">
        <v>100000</v>
      </c>
      <c r="I2044" s="126">
        <v>20000</v>
      </c>
      <c r="J2044" s="126">
        <v>100000</v>
      </c>
      <c r="K2044" s="125" t="s">
        <v>210</v>
      </c>
      <c r="L2044" s="125" t="s">
        <v>7997</v>
      </c>
      <c r="M2044" s="152">
        <v>1.7500000000000002E-2</v>
      </c>
      <c r="N2044" s="127" t="s">
        <v>44</v>
      </c>
      <c r="O2044" s="154">
        <v>42457</v>
      </c>
      <c r="P2044" s="152">
        <v>-2.5193216381E-2</v>
      </c>
      <c r="Q2044" s="152">
        <v>-0.10314239753000001</v>
      </c>
      <c r="R2044" s="152">
        <v>4.4664446809999994E-2</v>
      </c>
      <c r="S2044" s="152">
        <v>0.12148436151</v>
      </c>
      <c r="T2044" s="152">
        <v>0.19507594902</v>
      </c>
      <c r="U2044" s="152">
        <v>-2.3859964590000002</v>
      </c>
      <c r="V2044" s="152">
        <v>-2.5283791223000001</v>
      </c>
      <c r="W2044" s="152">
        <v>0.38965997765999999</v>
      </c>
      <c r="X2044" s="152">
        <v>0.48226705269999998</v>
      </c>
      <c r="Y2044" s="152">
        <v>0.46510345815999998</v>
      </c>
      <c r="Z2044" s="152">
        <v>0.17197401480999999</v>
      </c>
      <c r="AA2044" s="152">
        <v>0.22204123487999999</v>
      </c>
      <c r="AB2044" s="175">
        <v>-0.28537150822000001</v>
      </c>
      <c r="AC2044" s="174">
        <v>0.1192776641</v>
      </c>
      <c r="AD2044" s="152">
        <v>-0.18154075335999997</v>
      </c>
      <c r="AE2044" s="152">
        <v>-0.33410232487000002</v>
      </c>
      <c r="AF2044" s="178">
        <v>218.71738916000001</v>
      </c>
      <c r="AG2044" s="177">
        <v>18553.654289999999</v>
      </c>
      <c r="AH2044" s="177">
        <v>-634.37157999999999</v>
      </c>
      <c r="AI2044" s="127">
        <v>0</v>
      </c>
      <c r="AJ2044" s="127">
        <v>0</v>
      </c>
      <c r="AK2044" s="127">
        <v>0.99629424483999995</v>
      </c>
    </row>
    <row r="2045" spans="1:37" ht="14.65" customHeight="1" x14ac:dyDescent="0.25">
      <c r="A2045" s="39"/>
      <c r="B2045" s="128">
        <v>12796232000187</v>
      </c>
      <c r="C2045" s="124" t="s">
        <v>9966</v>
      </c>
      <c r="D2045" s="121" t="s">
        <v>3267</v>
      </c>
      <c r="E2045" s="125" t="s">
        <v>7643</v>
      </c>
      <c r="F2045" s="125" t="s">
        <v>160</v>
      </c>
      <c r="G2045" s="125" t="s">
        <v>3328</v>
      </c>
      <c r="H2045" s="126">
        <v>1000</v>
      </c>
      <c r="I2045" s="126">
        <v>1000</v>
      </c>
      <c r="J2045" s="126">
        <v>1000</v>
      </c>
      <c r="K2045" s="125" t="s">
        <v>220</v>
      </c>
      <c r="L2045" s="125" t="s">
        <v>3251</v>
      </c>
      <c r="M2045" s="152">
        <v>5.0000000000000001E-3</v>
      </c>
      <c r="N2045" s="127" t="s">
        <v>44</v>
      </c>
      <c r="O2045" s="154">
        <v>42390</v>
      </c>
      <c r="P2045" s="152">
        <v>1.0515905601999999E-2</v>
      </c>
      <c r="Q2045" s="152">
        <v>4.2718600209E-2</v>
      </c>
      <c r="R2045" s="152">
        <v>0.11581533786999999</v>
      </c>
      <c r="S2045" s="152">
        <v>0.27052155051999999</v>
      </c>
      <c r="T2045" s="152">
        <v>0.44721248506</v>
      </c>
      <c r="U2045" s="152">
        <v>0.99593926994000004</v>
      </c>
      <c r="V2045" s="152">
        <v>1.0471815614</v>
      </c>
      <c r="W2045" s="152">
        <v>1.0103920497999999</v>
      </c>
      <c r="X2045" s="152">
        <v>1.0739129649000001</v>
      </c>
      <c r="Y2045" s="152">
        <v>1.0662517567000001</v>
      </c>
      <c r="Z2045" s="152">
        <v>1.4271265004E-3</v>
      </c>
      <c r="AA2045" s="152">
        <v>8.2280755453999991E-3</v>
      </c>
      <c r="AB2045" s="175">
        <v>0.84978503654000004</v>
      </c>
      <c r="AC2045" s="174">
        <v>0.62632327813999999</v>
      </c>
      <c r="AD2045" s="152">
        <v>-1.7599868618999999E-5</v>
      </c>
      <c r="AE2045" s="152">
        <v>-6.1277371124000002E-2</v>
      </c>
      <c r="AF2045" s="178">
        <v>23.080155999999999</v>
      </c>
      <c r="AG2045" s="177">
        <v>10943496.839</v>
      </c>
      <c r="AH2045" s="177">
        <v>-780232.43966999999</v>
      </c>
      <c r="AI2045" s="127">
        <v>0.31705073094999997</v>
      </c>
      <c r="AJ2045" s="127">
        <v>0.40644349371999999</v>
      </c>
      <c r="AK2045" s="127">
        <v>0</v>
      </c>
    </row>
    <row r="2046" spans="1:37" ht="14.65" customHeight="1" x14ac:dyDescent="0.25">
      <c r="A2046" s="39"/>
      <c r="B2046" s="128">
        <v>9137330000106</v>
      </c>
      <c r="C2046" s="124" t="s">
        <v>9967</v>
      </c>
      <c r="D2046" s="121"/>
      <c r="E2046" s="125" t="s">
        <v>7645</v>
      </c>
      <c r="F2046" s="125" t="s">
        <v>160</v>
      </c>
      <c r="G2046" s="125" t="s">
        <v>5584</v>
      </c>
      <c r="H2046" s="126">
        <v>50000</v>
      </c>
      <c r="I2046" s="126">
        <v>5000</v>
      </c>
      <c r="J2046" s="126">
        <v>25000</v>
      </c>
      <c r="K2046" s="125" t="s">
        <v>211</v>
      </c>
      <c r="L2046" s="125" t="s">
        <v>211</v>
      </c>
      <c r="M2046" s="152">
        <v>3.4999999999999996E-3</v>
      </c>
      <c r="N2046" s="127" t="s">
        <v>44</v>
      </c>
      <c r="O2046" s="154">
        <v>39519</v>
      </c>
      <c r="P2046" s="152">
        <v>1.0127385818E-2</v>
      </c>
      <c r="Q2046" s="152">
        <v>3.9763345313999998E-2</v>
      </c>
      <c r="R2046" s="152">
        <v>0.11008509136000001</v>
      </c>
      <c r="S2046" s="152">
        <v>0.24175978714999999</v>
      </c>
      <c r="T2046" s="152">
        <v>0.40391256605999998</v>
      </c>
      <c r="U2046" s="152">
        <v>0.95914337954999995</v>
      </c>
      <c r="V2046" s="152">
        <v>0.97473797902000003</v>
      </c>
      <c r="W2046" s="152">
        <v>0.96040043716000001</v>
      </c>
      <c r="X2046" s="152">
        <v>0.95973488732000012</v>
      </c>
      <c r="Y2046" s="152">
        <v>0.96301533946999995</v>
      </c>
      <c r="Z2046" s="152">
        <v>8.370397455799999E-4</v>
      </c>
      <c r="AA2046" s="152">
        <v>2.0727025166999997E-3</v>
      </c>
      <c r="AB2046" s="175">
        <v>-9.1007228375999993</v>
      </c>
      <c r="AC2046" s="174">
        <v>-5.9568918960000001</v>
      </c>
      <c r="AD2046" s="152">
        <v>0</v>
      </c>
      <c r="AE2046" s="152">
        <v>-3.9121460547999996E-3</v>
      </c>
      <c r="AF2046" s="178">
        <v>227.12428</v>
      </c>
      <c r="AG2046" s="177">
        <v>66396.302530000001</v>
      </c>
      <c r="AH2046" s="177">
        <v>-2831.01514</v>
      </c>
      <c r="AI2046" s="127">
        <v>0</v>
      </c>
      <c r="AJ2046" s="127">
        <v>0</v>
      </c>
      <c r="AK2046" s="127">
        <v>0</v>
      </c>
    </row>
    <row r="2047" spans="1:37" ht="14.65" customHeight="1" x14ac:dyDescent="0.25">
      <c r="A2047" s="39"/>
      <c r="B2047" s="128">
        <v>25079461000122</v>
      </c>
      <c r="C2047" s="124" t="s">
        <v>9968</v>
      </c>
      <c r="D2047" s="121"/>
      <c r="E2047" s="125" t="s">
        <v>7645</v>
      </c>
      <c r="F2047" s="125" t="s">
        <v>160</v>
      </c>
      <c r="G2047" s="125" t="s">
        <v>3324</v>
      </c>
      <c r="H2047" s="126">
        <v>50000</v>
      </c>
      <c r="I2047" s="126">
        <v>5000</v>
      </c>
      <c r="J2047" s="126">
        <v>25000</v>
      </c>
      <c r="K2047" s="125" t="s">
        <v>7742</v>
      </c>
      <c r="L2047" s="125" t="s">
        <v>7743</v>
      </c>
      <c r="M2047" s="152">
        <v>3.0000000000000001E-3</v>
      </c>
      <c r="N2047" s="127" t="s">
        <v>44</v>
      </c>
      <c r="O2047" s="154">
        <v>42822</v>
      </c>
      <c r="P2047" s="152">
        <v>1.0201216783999999E-2</v>
      </c>
      <c r="Q2047" s="152">
        <v>4.0420590866999999E-2</v>
      </c>
      <c r="R2047" s="152">
        <v>0.11291674976999999</v>
      </c>
      <c r="S2047" s="152">
        <v>0.25352497179</v>
      </c>
      <c r="T2047" s="152">
        <v>0.42206631459999999</v>
      </c>
      <c r="U2047" s="152">
        <v>0.96613575486000003</v>
      </c>
      <c r="V2047" s="152">
        <v>0.99084935489000003</v>
      </c>
      <c r="W2047" s="152">
        <v>0.98510429067000005</v>
      </c>
      <c r="X2047" s="152">
        <v>1.0064401656999999</v>
      </c>
      <c r="Y2047" s="152">
        <v>1.0062978213</v>
      </c>
      <c r="Z2047" s="152">
        <v>8.4627655622999997E-4</v>
      </c>
      <c r="AA2047" s="152">
        <v>4.0214555751999998E-3</v>
      </c>
      <c r="AB2047" s="175">
        <v>-2.9116955276000001</v>
      </c>
      <c r="AC2047" s="174">
        <v>1.9684908872000001E-2</v>
      </c>
      <c r="AD2047" s="152">
        <v>0</v>
      </c>
      <c r="AE2047" s="152">
        <v>-1.3447434929E-2</v>
      </c>
      <c r="AF2047" s="178">
        <v>189.651667</v>
      </c>
      <c r="AG2047" s="177">
        <v>107093.97723999999</v>
      </c>
      <c r="AH2047" s="177">
        <v>-59593.610619999999</v>
      </c>
      <c r="AI2047" s="127">
        <v>5.4160996128000002E-2</v>
      </c>
      <c r="AJ2047" s="127">
        <v>0.23051291766999998</v>
      </c>
      <c r="AK2047" s="127">
        <v>0</v>
      </c>
    </row>
    <row r="2048" spans="1:37" ht="14.65" customHeight="1" x14ac:dyDescent="0.25">
      <c r="A2048" s="39"/>
      <c r="B2048" s="128">
        <v>8471087000197</v>
      </c>
      <c r="C2048" s="124" t="s">
        <v>9969</v>
      </c>
      <c r="D2048" s="121"/>
      <c r="E2048" s="125" t="s">
        <v>7645</v>
      </c>
      <c r="F2048" s="125" t="s">
        <v>112</v>
      </c>
      <c r="G2048" s="125" t="s">
        <v>7759</v>
      </c>
      <c r="H2048" s="126">
        <v>10000</v>
      </c>
      <c r="I2048" s="126">
        <v>1000</v>
      </c>
      <c r="J2048" s="126">
        <v>5000</v>
      </c>
      <c r="K2048" s="125" t="s">
        <v>212</v>
      </c>
      <c r="L2048" s="125" t="s">
        <v>219</v>
      </c>
      <c r="M2048" s="152">
        <v>2.4500000000000001E-2</v>
      </c>
      <c r="N2048" s="127" t="s">
        <v>9970</v>
      </c>
      <c r="O2048" s="154">
        <v>39112</v>
      </c>
      <c r="P2048" s="152">
        <v>0.12177209575999999</v>
      </c>
      <c r="Q2048" s="152">
        <v>0.28710624004000002</v>
      </c>
      <c r="R2048" s="152">
        <v>0.10285460071999999</v>
      </c>
      <c r="S2048" s="152">
        <v>0.43553351650000005</v>
      </c>
      <c r="T2048" s="152">
        <v>0.30926095353999999</v>
      </c>
      <c r="U2048" s="152">
        <v>11.532778701</v>
      </c>
      <c r="V2048" s="152">
        <v>7.0379731374999999</v>
      </c>
      <c r="W2048" s="152">
        <v>0.89732044794999988</v>
      </c>
      <c r="X2048" s="152">
        <v>1.7289753408000001</v>
      </c>
      <c r="Y2048" s="152">
        <v>0.73734532466999991</v>
      </c>
      <c r="Z2048" s="152">
        <v>0.27194951367000003</v>
      </c>
      <c r="AA2048" s="152">
        <v>0.25920894517999998</v>
      </c>
      <c r="AB2048" s="175">
        <v>9.8080720509999997E-2</v>
      </c>
      <c r="AC2048" s="174">
        <v>-0.13814265198</v>
      </c>
      <c r="AD2048" s="152">
        <v>-0.25177979921999999</v>
      </c>
      <c r="AE2048" s="152">
        <v>-0.68314274694999999</v>
      </c>
      <c r="AF2048" s="178">
        <v>155.24167800000001</v>
      </c>
      <c r="AG2048" s="177">
        <v>32041.4336</v>
      </c>
      <c r="AH2048" s="177">
        <v>-16872.971699999998</v>
      </c>
      <c r="AI2048" s="127">
        <v>0</v>
      </c>
      <c r="AJ2048" s="127">
        <v>0</v>
      </c>
      <c r="AK2048" s="127">
        <v>0</v>
      </c>
    </row>
    <row r="2049" spans="1:37" ht="14.65" customHeight="1" x14ac:dyDescent="0.25">
      <c r="A2049" s="39"/>
      <c r="B2049" s="128">
        <v>18770648000102</v>
      </c>
      <c r="C2049" s="124" t="s">
        <v>9971</v>
      </c>
      <c r="D2049" s="121" t="s">
        <v>3267</v>
      </c>
      <c r="E2049" s="125" t="s">
        <v>7645</v>
      </c>
      <c r="F2049" s="125" t="s">
        <v>112</v>
      </c>
      <c r="G2049" s="125" t="s">
        <v>113</v>
      </c>
      <c r="H2049" s="126">
        <v>10000</v>
      </c>
      <c r="I2049" s="126">
        <v>1000</v>
      </c>
      <c r="J2049" s="126">
        <v>5000</v>
      </c>
      <c r="K2049" s="125" t="s">
        <v>212</v>
      </c>
      <c r="L2049" s="125" t="s">
        <v>220</v>
      </c>
      <c r="M2049" s="152">
        <v>0.01</v>
      </c>
      <c r="N2049" s="127" t="s">
        <v>44</v>
      </c>
      <c r="O2049" s="154">
        <v>41605</v>
      </c>
      <c r="P2049" s="152">
        <v>-2.8911917069999998E-3</v>
      </c>
      <c r="Q2049" s="152">
        <v>-0.149958337</v>
      </c>
      <c r="R2049" s="152">
        <v>0.17729736154</v>
      </c>
      <c r="S2049" s="152">
        <v>0.42245611389999999</v>
      </c>
      <c r="T2049" s="152">
        <v>0.44663516463000003</v>
      </c>
      <c r="U2049" s="152">
        <v>-0.27381867686</v>
      </c>
      <c r="V2049" s="152">
        <v>-3.6760007286</v>
      </c>
      <c r="W2049" s="152">
        <v>1.5467713331999999</v>
      </c>
      <c r="X2049" s="152">
        <v>1.6770608365000002</v>
      </c>
      <c r="Y2049" s="152">
        <v>1.0648752992999999</v>
      </c>
      <c r="Z2049" s="152">
        <v>0.20083272764000001</v>
      </c>
      <c r="AA2049" s="152">
        <v>0.18814984563000001</v>
      </c>
      <c r="AB2049" s="175">
        <v>0.38774076756999998</v>
      </c>
      <c r="AC2049" s="174">
        <v>0.47987173685000001</v>
      </c>
      <c r="AD2049" s="152">
        <v>-0.22638710977999998</v>
      </c>
      <c r="AE2049" s="152">
        <v>-0.34748995348</v>
      </c>
      <c r="AF2049" s="178">
        <v>616.35930800000006</v>
      </c>
      <c r="AG2049" s="177">
        <v>70158.562359999996</v>
      </c>
      <c r="AH2049" s="177">
        <v>-14606.71846</v>
      </c>
      <c r="AI2049" s="127">
        <v>0</v>
      </c>
      <c r="AJ2049" s="127">
        <v>0.15361364227999999</v>
      </c>
      <c r="AK2049" s="127">
        <v>0</v>
      </c>
    </row>
    <row r="2050" spans="1:37" ht="14.65" customHeight="1" x14ac:dyDescent="0.25">
      <c r="A2050" s="39"/>
      <c r="B2050" s="128">
        <v>18168479000135</v>
      </c>
      <c r="C2050" s="124" t="s">
        <v>9972</v>
      </c>
      <c r="D2050" s="121" t="s">
        <v>3267</v>
      </c>
      <c r="E2050" s="125" t="s">
        <v>7645</v>
      </c>
      <c r="F2050" s="125" t="s">
        <v>112</v>
      </c>
      <c r="G2050" s="125" t="s">
        <v>113</v>
      </c>
      <c r="H2050" s="126">
        <v>50000</v>
      </c>
      <c r="I2050" s="126">
        <v>5000</v>
      </c>
      <c r="J2050" s="126">
        <v>20000</v>
      </c>
      <c r="K2050" s="125" t="s">
        <v>212</v>
      </c>
      <c r="L2050" s="125" t="s">
        <v>220</v>
      </c>
      <c r="M2050" s="152">
        <v>1.4999999999999999E-2</v>
      </c>
      <c r="N2050" s="127" t="s">
        <v>44</v>
      </c>
      <c r="O2050" s="154">
        <v>41605</v>
      </c>
      <c r="P2050" s="152">
        <v>-1.9585641793999999E-3</v>
      </c>
      <c r="Q2050" s="152">
        <v>-0.1503971261</v>
      </c>
      <c r="R2050" s="152">
        <v>0.18545586224000002</v>
      </c>
      <c r="S2050" s="152">
        <v>0.44802789710000002</v>
      </c>
      <c r="T2050" s="152">
        <v>0.48855138408999998</v>
      </c>
      <c r="U2050" s="152">
        <v>-0.18549148810999999</v>
      </c>
      <c r="V2050" s="152">
        <v>-3.6867569766999999</v>
      </c>
      <c r="W2050" s="152">
        <v>1.6179474346999998</v>
      </c>
      <c r="X2050" s="152">
        <v>1.7785753718999999</v>
      </c>
      <c r="Y2050" s="152">
        <v>1.1648126760999999</v>
      </c>
      <c r="Z2050" s="152">
        <v>0.20123182291</v>
      </c>
      <c r="AA2050" s="152">
        <v>0.18839370197000002</v>
      </c>
      <c r="AB2050" s="175">
        <v>0.42459365849000003</v>
      </c>
      <c r="AC2050" s="174">
        <v>0.54065489504999997</v>
      </c>
      <c r="AD2050" s="152">
        <v>-0.22733495069000001</v>
      </c>
      <c r="AE2050" s="152">
        <v>-0.34249479442999997</v>
      </c>
      <c r="AF2050" s="178">
        <v>694.70172400000001</v>
      </c>
      <c r="AG2050" s="177">
        <v>95078.173509999993</v>
      </c>
      <c r="AH2050" s="177">
        <v>-14358.727059999999</v>
      </c>
      <c r="AI2050" s="127">
        <v>0</v>
      </c>
      <c r="AJ2050" s="127">
        <v>0.15371893170000001</v>
      </c>
      <c r="AK2050" s="127">
        <v>0</v>
      </c>
    </row>
    <row r="2051" spans="1:37" ht="14.65" customHeight="1" x14ac:dyDescent="0.25">
      <c r="A2051" s="39"/>
      <c r="B2051" s="128">
        <v>9136668000135</v>
      </c>
      <c r="C2051" s="124" t="s">
        <v>9973</v>
      </c>
      <c r="D2051" s="121" t="s">
        <v>3266</v>
      </c>
      <c r="E2051" s="125" t="s">
        <v>7643</v>
      </c>
      <c r="F2051" s="125" t="s">
        <v>160</v>
      </c>
      <c r="G2051" s="125" t="s">
        <v>3328</v>
      </c>
      <c r="H2051" s="126">
        <v>250000</v>
      </c>
      <c r="I2051" s="126">
        <v>1000</v>
      </c>
      <c r="J2051" s="126">
        <v>100000</v>
      </c>
      <c r="K2051" s="125" t="s">
        <v>211</v>
      </c>
      <c r="L2051" s="125" t="s">
        <v>211</v>
      </c>
      <c r="M2051" s="152">
        <v>3.4999999999999996E-3</v>
      </c>
      <c r="N2051" s="127" t="s">
        <v>44</v>
      </c>
      <c r="O2051" s="154">
        <v>39455</v>
      </c>
      <c r="P2051" s="152">
        <v>1.0428345668000001E-2</v>
      </c>
      <c r="Q2051" s="152">
        <v>4.1081089739000001E-2</v>
      </c>
      <c r="R2051" s="152">
        <v>0.11504411414</v>
      </c>
      <c r="S2051" s="152">
        <v>0.25987554973000004</v>
      </c>
      <c r="T2051" s="152">
        <v>0.43070463556999994</v>
      </c>
      <c r="U2051" s="152">
        <v>0.98764665297999998</v>
      </c>
      <c r="V2051" s="152">
        <v>1.0070404809</v>
      </c>
      <c r="W2051" s="152">
        <v>1.0036637671999999</v>
      </c>
      <c r="X2051" s="152">
        <v>1.0316506081000001</v>
      </c>
      <c r="Y2051" s="152">
        <v>1.0268934558</v>
      </c>
      <c r="Z2051" s="152">
        <v>8.3919032310999998E-4</v>
      </c>
      <c r="AA2051" s="152">
        <v>3.8310967694999997E-3</v>
      </c>
      <c r="AB2051" s="175">
        <v>0.74984842255999995</v>
      </c>
      <c r="AC2051" s="174">
        <v>0.58419539134999998</v>
      </c>
      <c r="AD2051" s="152">
        <v>0</v>
      </c>
      <c r="AE2051" s="152">
        <v>-2.6471717077000002E-2</v>
      </c>
      <c r="AF2051" s="178">
        <v>512.71589600000004</v>
      </c>
      <c r="AG2051" s="177">
        <v>5004526.1715000002</v>
      </c>
      <c r="AH2051" s="177">
        <v>-677270.06975000002</v>
      </c>
      <c r="AI2051" s="127">
        <v>0.15106117528000002</v>
      </c>
      <c r="AJ2051" s="127">
        <v>0.44151189526000001</v>
      </c>
      <c r="AK2051" s="127">
        <v>0</v>
      </c>
    </row>
    <row r="2052" spans="1:37" ht="14.65" customHeight="1" x14ac:dyDescent="0.25">
      <c r="A2052" s="39"/>
      <c r="B2052" s="128">
        <v>4331424000190</v>
      </c>
      <c r="C2052" s="124" t="s">
        <v>9974</v>
      </c>
      <c r="D2052" s="121"/>
      <c r="E2052" s="125" t="s">
        <v>7649</v>
      </c>
      <c r="F2052" s="125" t="s">
        <v>160</v>
      </c>
      <c r="G2052" s="125" t="s">
        <v>3328</v>
      </c>
      <c r="H2052" s="126">
        <v>100000</v>
      </c>
      <c r="I2052" s="126">
        <v>5000</v>
      </c>
      <c r="J2052" s="126">
        <v>50000</v>
      </c>
      <c r="K2052" s="125" t="s">
        <v>211</v>
      </c>
      <c r="L2052" s="125" t="s">
        <v>211</v>
      </c>
      <c r="M2052" s="152">
        <v>5.0000000000000001E-3</v>
      </c>
      <c r="N2052" s="127" t="s">
        <v>44</v>
      </c>
      <c r="O2052" s="154">
        <v>38504</v>
      </c>
      <c r="P2052" s="152">
        <v>1.0237324837E-2</v>
      </c>
      <c r="Q2052" s="152">
        <v>4.0580903045000005E-2</v>
      </c>
      <c r="R2052" s="152">
        <v>0.11296420317000001</v>
      </c>
      <c r="S2052" s="152">
        <v>0.25453868562999998</v>
      </c>
      <c r="T2052" s="152">
        <v>0.41908289572999996</v>
      </c>
      <c r="U2052" s="152">
        <v>0.96955547249999996</v>
      </c>
      <c r="V2052" s="152">
        <v>0.99477916429999991</v>
      </c>
      <c r="W2052" s="152">
        <v>0.98551828200000002</v>
      </c>
      <c r="X2052" s="152">
        <v>1.0104643938</v>
      </c>
      <c r="Y2052" s="152">
        <v>0.9991847023699999</v>
      </c>
      <c r="Z2052" s="152">
        <v>8.7676473352999991E-4</v>
      </c>
      <c r="AA2052" s="152">
        <v>3.7453519433999997E-3</v>
      </c>
      <c r="AB2052" s="175">
        <v>-2.6734099445999999</v>
      </c>
      <c r="AC2052" s="174">
        <v>-0.72567340490999999</v>
      </c>
      <c r="AD2052" s="152">
        <v>0</v>
      </c>
      <c r="AE2052" s="152">
        <v>-2.6354731974000001E-2</v>
      </c>
      <c r="AF2052" s="178">
        <v>339.52617199999997</v>
      </c>
      <c r="AG2052" s="177">
        <v>472177.89322999999</v>
      </c>
      <c r="AH2052" s="177">
        <v>-28675.714639999998</v>
      </c>
      <c r="AI2052" s="127">
        <v>0.15298961430999999</v>
      </c>
      <c r="AJ2052" s="127">
        <v>0.42004492970999996</v>
      </c>
      <c r="AK2052" s="127">
        <v>0</v>
      </c>
    </row>
    <row r="2053" spans="1:37" ht="14.65" customHeight="1" x14ac:dyDescent="0.25">
      <c r="A2053" s="39"/>
      <c r="B2053" s="128">
        <v>34666840000100</v>
      </c>
      <c r="C2053" s="124" t="s">
        <v>9975</v>
      </c>
      <c r="D2053" s="121"/>
      <c r="E2053" s="125" t="s">
        <v>7645</v>
      </c>
      <c r="F2053" s="125" t="s">
        <v>160</v>
      </c>
      <c r="G2053" s="125" t="s">
        <v>3305</v>
      </c>
      <c r="H2053" s="126">
        <v>100000</v>
      </c>
      <c r="I2053" s="126">
        <v>10000</v>
      </c>
      <c r="J2053" s="126">
        <v>50000</v>
      </c>
      <c r="K2053" s="125" t="s">
        <v>216</v>
      </c>
      <c r="L2053" s="125" t="s">
        <v>7641</v>
      </c>
      <c r="M2053" s="152">
        <v>5.5000000000000005E-3</v>
      </c>
      <c r="N2053" s="127" t="s">
        <v>44</v>
      </c>
      <c r="O2053" s="154">
        <v>43725</v>
      </c>
      <c r="P2053" s="152">
        <v>4.9275426317999995E-3</v>
      </c>
      <c r="Q2053" s="152">
        <v>3.6617686246000002E-2</v>
      </c>
      <c r="R2053" s="152">
        <v>0.11805908584000001</v>
      </c>
      <c r="S2053" s="152">
        <v>0.27593483892999998</v>
      </c>
      <c r="T2053" s="152">
        <v>0.42582808974999997</v>
      </c>
      <c r="U2053" s="152">
        <v>0.46667718379000001</v>
      </c>
      <c r="V2053" s="152">
        <v>0.89762692765999996</v>
      </c>
      <c r="W2053" s="152">
        <v>1.0299668761</v>
      </c>
      <c r="X2053" s="152">
        <v>1.0954025674000001</v>
      </c>
      <c r="Y2053" s="152">
        <v>1.0152667108</v>
      </c>
      <c r="Z2053" s="152">
        <v>1.5679669350000001E-2</v>
      </c>
      <c r="AA2053" s="152">
        <v>1.2733651114999999E-2</v>
      </c>
      <c r="AB2053" s="175">
        <v>0.20517924144999999</v>
      </c>
      <c r="AC2053" s="174">
        <v>0.26284565342999999</v>
      </c>
      <c r="AD2053" s="152">
        <v>-4.6706224667E-3</v>
      </c>
      <c r="AE2053" s="152">
        <v>-2.1355543657000001E-2</v>
      </c>
      <c r="AF2053" s="178">
        <v>162.46708100000001</v>
      </c>
      <c r="AG2053" s="177">
        <v>28063.031879999999</v>
      </c>
      <c r="AH2053" s="177">
        <v>-2333.9670000000001</v>
      </c>
      <c r="AI2053" s="127">
        <v>0.92896911621</v>
      </c>
      <c r="AJ2053" s="127">
        <v>0</v>
      </c>
      <c r="AK2053" s="127">
        <v>0</v>
      </c>
    </row>
    <row r="2054" spans="1:37" ht="14.65" customHeight="1" x14ac:dyDescent="0.25">
      <c r="A2054" s="39"/>
      <c r="B2054" s="128">
        <v>42221434000161</v>
      </c>
      <c r="C2054" s="124" t="s">
        <v>9976</v>
      </c>
      <c r="D2054" s="121"/>
      <c r="E2054" s="125" t="s">
        <v>7649</v>
      </c>
      <c r="F2054" s="125" t="s">
        <v>160</v>
      </c>
      <c r="G2054" s="125" t="s">
        <v>3305</v>
      </c>
      <c r="H2054" s="126">
        <v>100000</v>
      </c>
      <c r="I2054" s="126">
        <v>0</v>
      </c>
      <c r="J2054" s="126">
        <v>5000</v>
      </c>
      <c r="K2054" s="125" t="s">
        <v>216</v>
      </c>
      <c r="L2054" s="125" t="s">
        <v>7641</v>
      </c>
      <c r="M2054" s="152">
        <v>5.5000000000000005E-3</v>
      </c>
      <c r="N2054" s="127" t="s">
        <v>44</v>
      </c>
      <c r="O2054" s="154">
        <v>44407</v>
      </c>
      <c r="P2054" s="152">
        <v>7.8184748963000001E-3</v>
      </c>
      <c r="Q2054" s="152">
        <v>4.2560505245999997E-2</v>
      </c>
      <c r="R2054" s="152">
        <v>0.11785831433000001</v>
      </c>
      <c r="S2054" s="152">
        <v>0.27390149919000001</v>
      </c>
      <c r="T2054" s="152">
        <v>0.41649484588999997</v>
      </c>
      <c r="U2054" s="152">
        <v>0.74047128939999995</v>
      </c>
      <c r="V2054" s="152">
        <v>1.0433061036</v>
      </c>
      <c r="W2054" s="152">
        <v>1.0282153124</v>
      </c>
      <c r="X2054" s="152">
        <v>1.0873306415000001</v>
      </c>
      <c r="Y2054" s="152">
        <v>0.99301422908999992</v>
      </c>
      <c r="Z2054" s="152">
        <v>1.1339059948000002E-2</v>
      </c>
      <c r="AA2054" s="152">
        <v>9.376495746699999E-3</v>
      </c>
      <c r="AB2054" s="175">
        <v>0.26321660495999999</v>
      </c>
      <c r="AC2054" s="174">
        <v>-0.19614165613000001</v>
      </c>
      <c r="AD2054" s="152">
        <v>-4.8186280618000002E-3</v>
      </c>
      <c r="AE2054" s="152">
        <v>-4.8186280618000002E-3</v>
      </c>
      <c r="AF2054" s="178">
        <v>149.57822100000001</v>
      </c>
      <c r="AG2054" s="177">
        <v>2174960.8023000001</v>
      </c>
      <c r="AH2054" s="177">
        <v>-66330.365309999994</v>
      </c>
      <c r="AI2054" s="127">
        <v>0.89893588009000003</v>
      </c>
      <c r="AJ2054" s="127">
        <v>2.7903155310999997E-4</v>
      </c>
      <c r="AK2054" s="127">
        <v>0</v>
      </c>
    </row>
    <row r="2055" spans="1:37" ht="14.65" customHeight="1" x14ac:dyDescent="0.25">
      <c r="A2055" s="39"/>
      <c r="B2055" s="128">
        <v>42246750000198</v>
      </c>
      <c r="C2055" s="124" t="s">
        <v>9977</v>
      </c>
      <c r="D2055" s="121"/>
      <c r="E2055" s="125" t="s">
        <v>7649</v>
      </c>
      <c r="F2055" s="125" t="s">
        <v>160</v>
      </c>
      <c r="G2055" s="125" t="s">
        <v>3305</v>
      </c>
      <c r="H2055" s="126">
        <v>0</v>
      </c>
      <c r="I2055" s="126">
        <v>0</v>
      </c>
      <c r="J2055" s="126">
        <v>0</v>
      </c>
      <c r="K2055" s="125" t="s">
        <v>216</v>
      </c>
      <c r="L2055" s="125" t="s">
        <v>7641</v>
      </c>
      <c r="M2055" s="152">
        <v>9.0000000000000011E-3</v>
      </c>
      <c r="N2055" s="127" t="s">
        <v>44</v>
      </c>
      <c r="O2055" s="154">
        <v>44407</v>
      </c>
      <c r="P2055" s="152">
        <v>6.7530147608000001E-3</v>
      </c>
      <c r="Q2055" s="152">
        <v>4.1275905607E-2</v>
      </c>
      <c r="R2055" s="152">
        <v>0.11259260577999999</v>
      </c>
      <c r="S2055" s="152">
        <v>0.26231500749999997</v>
      </c>
      <c r="T2055" s="152">
        <v>0.39563680490999997</v>
      </c>
      <c r="U2055" s="152">
        <v>0.63956380413000002</v>
      </c>
      <c r="V2055" s="152">
        <v>1.0118160958</v>
      </c>
      <c r="W2055" s="152">
        <v>0.98227640522000004</v>
      </c>
      <c r="X2055" s="152">
        <v>1.0413347361</v>
      </c>
      <c r="Y2055" s="152">
        <v>0.94328412631999992</v>
      </c>
      <c r="Z2055" s="152">
        <v>1.1328676074999999E-2</v>
      </c>
      <c r="AA2055" s="152">
        <v>9.6213930606999995E-3</v>
      </c>
      <c r="AB2055" s="175">
        <v>-0.15623138157999999</v>
      </c>
      <c r="AC2055" s="174">
        <v>-0.70961054365999998</v>
      </c>
      <c r="AD2055" s="152">
        <v>-5.4444466630999997E-3</v>
      </c>
      <c r="AE2055" s="152">
        <v>-5.4444466630999997E-3</v>
      </c>
      <c r="AF2055" s="178">
        <v>146.816858</v>
      </c>
      <c r="AG2055" s="177">
        <v>2157176.9386999998</v>
      </c>
      <c r="AH2055" s="177">
        <v>287766.59804000001</v>
      </c>
      <c r="AI2055" s="127">
        <v>0.86281285477000003</v>
      </c>
      <c r="AJ2055" s="127">
        <v>4.0099890367000001E-4</v>
      </c>
      <c r="AK2055" s="127">
        <v>0</v>
      </c>
    </row>
    <row r="2056" spans="1:37" ht="14.65" customHeight="1" x14ac:dyDescent="0.25">
      <c r="A2056" s="39"/>
      <c r="B2056" s="128">
        <v>34666775000112</v>
      </c>
      <c r="C2056" s="124" t="s">
        <v>9978</v>
      </c>
      <c r="D2056" s="121"/>
      <c r="E2056" s="125" t="s">
        <v>7645</v>
      </c>
      <c r="F2056" s="125" t="s">
        <v>160</v>
      </c>
      <c r="G2056" s="125" t="s">
        <v>3305</v>
      </c>
      <c r="H2056" s="126">
        <v>5000</v>
      </c>
      <c r="I2056" s="126">
        <v>1000</v>
      </c>
      <c r="J2056" s="126">
        <v>25000</v>
      </c>
      <c r="K2056" s="125" t="s">
        <v>216</v>
      </c>
      <c r="L2056" s="125" t="s">
        <v>7641</v>
      </c>
      <c r="M2056" s="152">
        <v>7.4999999999999997E-3</v>
      </c>
      <c r="N2056" s="127" t="s">
        <v>44</v>
      </c>
      <c r="O2056" s="154">
        <v>43725</v>
      </c>
      <c r="P2056" s="152">
        <v>4.7672502404999999E-3</v>
      </c>
      <c r="Q2056" s="152">
        <v>3.5933969805999999E-2</v>
      </c>
      <c r="R2056" s="152">
        <v>0.11564448911</v>
      </c>
      <c r="S2056" s="152">
        <v>0.27005736409000003</v>
      </c>
      <c r="T2056" s="152">
        <v>0.41635033794999998</v>
      </c>
      <c r="U2056" s="152">
        <v>0.45149622903999997</v>
      </c>
      <c r="V2056" s="152">
        <v>0.88086665822999999</v>
      </c>
      <c r="W2056" s="152">
        <v>1.0089015371000001</v>
      </c>
      <c r="X2056" s="152">
        <v>1.0720702435</v>
      </c>
      <c r="Y2056" s="152">
        <v>0.99266969076</v>
      </c>
      <c r="Z2056" s="152">
        <v>1.5715220539999998E-2</v>
      </c>
      <c r="AA2056" s="152">
        <v>1.2740513137E-2</v>
      </c>
      <c r="AB2056" s="175">
        <v>6.6332049527000003E-2</v>
      </c>
      <c r="AC2056" s="174">
        <v>8.2163403070999994E-2</v>
      </c>
      <c r="AD2056" s="152">
        <v>-4.6992873854999999E-3</v>
      </c>
      <c r="AE2056" s="152">
        <v>-2.174662963E-2</v>
      </c>
      <c r="AF2056" s="178">
        <v>160.42342099999999</v>
      </c>
      <c r="AG2056" s="177">
        <v>19830.206770000001</v>
      </c>
      <c r="AH2056" s="177">
        <v>-2475.5349200000001</v>
      </c>
      <c r="AI2056" s="127">
        <v>0.92944312182999989</v>
      </c>
      <c r="AJ2056" s="127">
        <v>0</v>
      </c>
      <c r="AK2056" s="127">
        <v>0</v>
      </c>
    </row>
    <row r="2057" spans="1:37" ht="14.65" customHeight="1" x14ac:dyDescent="0.25">
      <c r="A2057" s="39"/>
      <c r="B2057" s="128">
        <v>42298665000173</v>
      </c>
      <c r="C2057" s="124" t="s">
        <v>9979</v>
      </c>
      <c r="D2057" s="121"/>
      <c r="E2057" s="125" t="s">
        <v>7649</v>
      </c>
      <c r="F2057" s="125" t="s">
        <v>160</v>
      </c>
      <c r="G2057" s="125" t="s">
        <v>5024</v>
      </c>
      <c r="H2057" s="126">
        <v>50000</v>
      </c>
      <c r="I2057" s="126">
        <v>0</v>
      </c>
      <c r="J2057" s="126">
        <v>1000</v>
      </c>
      <c r="K2057" s="125" t="s">
        <v>216</v>
      </c>
      <c r="L2057" s="125" t="s">
        <v>7641</v>
      </c>
      <c r="M2057" s="152">
        <v>7.4999999999999997E-3</v>
      </c>
      <c r="N2057" s="127" t="s">
        <v>44</v>
      </c>
      <c r="O2057" s="154">
        <v>44407</v>
      </c>
      <c r="P2057" s="152">
        <v>6.9770409281999998E-3</v>
      </c>
      <c r="Q2057" s="152">
        <v>4.2064810414000002E-2</v>
      </c>
      <c r="R2057" s="152">
        <v>0.11393813044999999</v>
      </c>
      <c r="S2057" s="152">
        <v>0.26705383464999999</v>
      </c>
      <c r="T2057" s="152">
        <v>0.40490580563</v>
      </c>
      <c r="U2057" s="152">
        <v>0.66078085058000002</v>
      </c>
      <c r="V2057" s="152">
        <v>1.0311548981999998</v>
      </c>
      <c r="W2057" s="152">
        <v>0.99401498369999997</v>
      </c>
      <c r="X2057" s="152">
        <v>1.0601468710999999</v>
      </c>
      <c r="Y2057" s="152">
        <v>0.96538343846000008</v>
      </c>
      <c r="Z2057" s="152">
        <v>1.1385821026E-2</v>
      </c>
      <c r="AA2057" s="152">
        <v>9.4874717337000009E-3</v>
      </c>
      <c r="AB2057" s="175">
        <v>-4.8716879466E-2</v>
      </c>
      <c r="AC2057" s="174">
        <v>-0.46767960774</v>
      </c>
      <c r="AD2057" s="152">
        <v>-5.5396214156000004E-3</v>
      </c>
      <c r="AE2057" s="152">
        <v>-5.5396214156000004E-3</v>
      </c>
      <c r="AF2057" s="178">
        <v>148.136033</v>
      </c>
      <c r="AG2057" s="177">
        <v>2483994.1231</v>
      </c>
      <c r="AH2057" s="177">
        <v>68170.232919000002</v>
      </c>
      <c r="AI2057" s="127">
        <v>0.87355431546999995</v>
      </c>
      <c r="AJ2057" s="127">
        <v>5.1531022963999999E-4</v>
      </c>
      <c r="AK2057" s="127">
        <v>0</v>
      </c>
    </row>
    <row r="2058" spans="1:37" ht="14.65" customHeight="1" x14ac:dyDescent="0.25">
      <c r="A2058" s="39"/>
      <c r="B2058" s="128">
        <v>10243362000167</v>
      </c>
      <c r="C2058" s="124" t="s">
        <v>9980</v>
      </c>
      <c r="D2058" s="121"/>
      <c r="E2058" s="125" t="s">
        <v>7649</v>
      </c>
      <c r="F2058" s="125" t="s">
        <v>160</v>
      </c>
      <c r="G2058" s="125" t="s">
        <v>3328</v>
      </c>
      <c r="H2058" s="126">
        <v>5000</v>
      </c>
      <c r="I2058" s="126">
        <v>2000</v>
      </c>
      <c r="J2058" s="126">
        <v>10000</v>
      </c>
      <c r="K2058" s="125" t="s">
        <v>211</v>
      </c>
      <c r="L2058" s="125" t="s">
        <v>211</v>
      </c>
      <c r="M2058" s="152">
        <v>9.4999999999999998E-3</v>
      </c>
      <c r="N2058" s="127" t="s">
        <v>44</v>
      </c>
      <c r="O2058" s="154">
        <v>39822</v>
      </c>
      <c r="P2058" s="152">
        <v>9.8741979418000003E-3</v>
      </c>
      <c r="Q2058" s="152">
        <v>3.9062477203000004E-2</v>
      </c>
      <c r="R2058" s="152">
        <v>0.10795689138</v>
      </c>
      <c r="S2058" s="152">
        <v>0.24413965783</v>
      </c>
      <c r="T2058" s="152">
        <v>0.40292271602000002</v>
      </c>
      <c r="U2058" s="152">
        <v>0.93516448906999994</v>
      </c>
      <c r="V2058" s="152">
        <v>0.95755726242999994</v>
      </c>
      <c r="W2058" s="152">
        <v>0.94183367059</v>
      </c>
      <c r="X2058" s="152">
        <v>0.96918246729000002</v>
      </c>
      <c r="Y2058" s="152">
        <v>0.96065532184999991</v>
      </c>
      <c r="Z2058" s="152">
        <v>8.7393868671999998E-4</v>
      </c>
      <c r="AA2058" s="152">
        <v>3.8699267194999996E-3</v>
      </c>
      <c r="AB2058" s="175">
        <v>-10.809741493000001</v>
      </c>
      <c r="AC2058" s="174">
        <v>-1.3780338928</v>
      </c>
      <c r="AD2058" s="152">
        <v>0</v>
      </c>
      <c r="AE2058" s="152">
        <v>-2.6570098053999999E-2</v>
      </c>
      <c r="AF2058" s="178">
        <v>408.75828000000001</v>
      </c>
      <c r="AG2058" s="177">
        <v>207796.12820000001</v>
      </c>
      <c r="AH2058" s="177">
        <v>-5864.6805900999998</v>
      </c>
      <c r="AI2058" s="127">
        <v>0.15305149440999999</v>
      </c>
      <c r="AJ2058" s="127">
        <v>0.42021482636000002</v>
      </c>
      <c r="AK2058" s="127">
        <v>0</v>
      </c>
    </row>
    <row r="2059" spans="1:37" ht="14.65" customHeight="1" x14ac:dyDescent="0.25">
      <c r="A2059" s="39"/>
      <c r="B2059" s="128">
        <v>7470268000136</v>
      </c>
      <c r="C2059" s="124" t="s">
        <v>9981</v>
      </c>
      <c r="D2059" s="121"/>
      <c r="E2059" s="125" t="s">
        <v>7649</v>
      </c>
      <c r="F2059" s="125" t="s">
        <v>160</v>
      </c>
      <c r="G2059" s="125" t="s">
        <v>3328</v>
      </c>
      <c r="H2059" s="126">
        <v>25000</v>
      </c>
      <c r="I2059" s="126">
        <v>1000</v>
      </c>
      <c r="J2059" s="126">
        <v>10000</v>
      </c>
      <c r="K2059" s="125" t="s">
        <v>211</v>
      </c>
      <c r="L2059" s="125" t="s">
        <v>211</v>
      </c>
      <c r="M2059" s="152">
        <v>1.3500000000000002E-2</v>
      </c>
      <c r="N2059" s="127" t="s">
        <v>44</v>
      </c>
      <c r="O2059" s="154">
        <v>38600</v>
      </c>
      <c r="P2059" s="152">
        <v>9.566813740099999E-3</v>
      </c>
      <c r="Q2059" s="152">
        <v>3.7790907509999999E-2</v>
      </c>
      <c r="R2059" s="152">
        <v>0.10369625597000001</v>
      </c>
      <c r="S2059" s="152">
        <v>0.23436739163999998</v>
      </c>
      <c r="T2059" s="152">
        <v>0.38606551719000004</v>
      </c>
      <c r="U2059" s="152">
        <v>0.90605277877000001</v>
      </c>
      <c r="V2059" s="152">
        <v>0.92638666392999991</v>
      </c>
      <c r="W2059" s="152">
        <v>0.90466318672000001</v>
      </c>
      <c r="X2059" s="152">
        <v>0.93038865093000001</v>
      </c>
      <c r="Y2059" s="152">
        <v>0.92046409628000003</v>
      </c>
      <c r="Z2059" s="152">
        <v>8.7668021762999997E-4</v>
      </c>
      <c r="AA2059" s="152">
        <v>3.0511503996000001E-3</v>
      </c>
      <c r="AB2059" s="175">
        <v>-17.643338171</v>
      </c>
      <c r="AC2059" s="174">
        <v>-4.6949006585999999</v>
      </c>
      <c r="AD2059" s="152">
        <v>0</v>
      </c>
      <c r="AE2059" s="152">
        <v>-1.6426602530999999E-2</v>
      </c>
      <c r="AF2059" s="178">
        <v>165.551603</v>
      </c>
      <c r="AG2059" s="177">
        <v>141607.46878</v>
      </c>
      <c r="AH2059" s="177">
        <v>-23711.964400000001</v>
      </c>
      <c r="AI2059" s="127">
        <v>0.15309491550000001</v>
      </c>
      <c r="AJ2059" s="127">
        <v>0.42033404234999999</v>
      </c>
      <c r="AK2059" s="127">
        <v>0</v>
      </c>
    </row>
    <row r="2060" spans="1:37" ht="14.65" customHeight="1" x14ac:dyDescent="0.25">
      <c r="A2060" s="39"/>
      <c r="B2060" s="128">
        <v>3593195000119</v>
      </c>
      <c r="C2060" s="124" t="s">
        <v>9982</v>
      </c>
      <c r="D2060" s="121"/>
      <c r="E2060" s="125" t="s">
        <v>7649</v>
      </c>
      <c r="F2060" s="125" t="s">
        <v>160</v>
      </c>
      <c r="G2060" s="125" t="s">
        <v>3328</v>
      </c>
      <c r="H2060" s="126">
        <v>1000</v>
      </c>
      <c r="I2060" s="126">
        <v>100</v>
      </c>
      <c r="J2060" s="126">
        <v>100</v>
      </c>
      <c r="K2060" s="125" t="s">
        <v>211</v>
      </c>
      <c r="L2060" s="125" t="s">
        <v>211</v>
      </c>
      <c r="M2060" s="152">
        <v>4.5000000000000005E-3</v>
      </c>
      <c r="N2060" s="127" t="s">
        <v>44</v>
      </c>
      <c r="O2060" s="154">
        <v>38435</v>
      </c>
      <c r="P2060" s="152">
        <v>1.0279642257999998E-2</v>
      </c>
      <c r="Q2060" s="152">
        <v>4.0764865043000004E-2</v>
      </c>
      <c r="R2060" s="152">
        <v>0.11367057147000001</v>
      </c>
      <c r="S2060" s="152">
        <v>0.25692500139000002</v>
      </c>
      <c r="T2060" s="152">
        <v>0.42460554375999998</v>
      </c>
      <c r="U2060" s="152">
        <v>0.97356326627000001</v>
      </c>
      <c r="V2060" s="152">
        <v>0.9992887131</v>
      </c>
      <c r="W2060" s="152">
        <v>0.99168075517999998</v>
      </c>
      <c r="X2060" s="152">
        <v>1.0199375593</v>
      </c>
      <c r="Y2060" s="152">
        <v>1.0123518953999999</v>
      </c>
      <c r="Z2060" s="152">
        <v>8.7401356159999999E-4</v>
      </c>
      <c r="AA2060" s="152">
        <v>3.7411433295000004E-3</v>
      </c>
      <c r="AB2060" s="175">
        <v>-1.5333225115</v>
      </c>
      <c r="AC2060" s="174">
        <v>1.4701418378E-2</v>
      </c>
      <c r="AD2060" s="152">
        <v>0</v>
      </c>
      <c r="AE2060" s="152">
        <v>-2.6096404375999999E-2</v>
      </c>
      <c r="AF2060" s="178">
        <v>586.98326799999995</v>
      </c>
      <c r="AG2060" s="177">
        <v>4211209.4868999999</v>
      </c>
      <c r="AH2060" s="177">
        <v>-548326.14344000001</v>
      </c>
      <c r="AI2060" s="127">
        <v>0.15293695144</v>
      </c>
      <c r="AJ2060" s="127">
        <v>0.41990033969000001</v>
      </c>
      <c r="AK2060" s="127">
        <v>0</v>
      </c>
    </row>
    <row r="2061" spans="1:37" ht="14.65" customHeight="1" x14ac:dyDescent="0.25">
      <c r="A2061" s="39"/>
      <c r="B2061" s="128">
        <v>17971054000105</v>
      </c>
      <c r="C2061" s="124" t="s">
        <v>9983</v>
      </c>
      <c r="D2061" s="121"/>
      <c r="E2061" s="125" t="s">
        <v>7643</v>
      </c>
      <c r="F2061" s="125" t="s">
        <v>160</v>
      </c>
      <c r="G2061" s="125" t="s">
        <v>3328</v>
      </c>
      <c r="H2061" s="126">
        <v>5000000</v>
      </c>
      <c r="I2061" s="126">
        <v>100000</v>
      </c>
      <c r="J2061" s="126">
        <v>2500000</v>
      </c>
      <c r="K2061" s="125" t="s">
        <v>211</v>
      </c>
      <c r="L2061" s="125" t="s">
        <v>211</v>
      </c>
      <c r="M2061" s="152">
        <v>2E-3</v>
      </c>
      <c r="N2061" s="127" t="s">
        <v>44</v>
      </c>
      <c r="O2061" s="154">
        <v>41565</v>
      </c>
      <c r="P2061" s="152">
        <v>1.0475622608E-2</v>
      </c>
      <c r="Q2061" s="152">
        <v>4.1590797324000006E-2</v>
      </c>
      <c r="R2061" s="152">
        <v>0.11641138512999999</v>
      </c>
      <c r="S2061" s="152">
        <v>0.26308714683000001</v>
      </c>
      <c r="T2061" s="152">
        <v>0.43506344828000004</v>
      </c>
      <c r="U2061" s="152">
        <v>0.99212415245000007</v>
      </c>
      <c r="V2061" s="152">
        <v>1.0195351877000001</v>
      </c>
      <c r="W2061" s="152">
        <v>1.0155920641</v>
      </c>
      <c r="X2061" s="152">
        <v>1.0443999649</v>
      </c>
      <c r="Y2061" s="152">
        <v>1.0372858126</v>
      </c>
      <c r="Z2061" s="152">
        <v>8.7078086053000005E-4</v>
      </c>
      <c r="AA2061" s="152">
        <v>4.5386051270000002E-3</v>
      </c>
      <c r="AB2061" s="175">
        <v>2.898809601</v>
      </c>
      <c r="AC2061" s="174">
        <v>0.60347834307000003</v>
      </c>
      <c r="AD2061" s="152">
        <v>0</v>
      </c>
      <c r="AE2061" s="152">
        <v>-2.5874909293000001E-2</v>
      </c>
      <c r="AF2061" s="178">
        <v>292.346743</v>
      </c>
      <c r="AG2061" s="177">
        <v>2654390.5932999998</v>
      </c>
      <c r="AH2061" s="177">
        <v>287869.17320999998</v>
      </c>
      <c r="AI2061" s="127">
        <v>0.15295674945000001</v>
      </c>
      <c r="AJ2061" s="127">
        <v>0.41995469667000002</v>
      </c>
      <c r="AK2061" s="127">
        <v>0</v>
      </c>
    </row>
    <row r="2062" spans="1:37" ht="14.65" customHeight="1" x14ac:dyDescent="0.25">
      <c r="A2062" s="39"/>
      <c r="B2062" s="128">
        <v>4103968000102</v>
      </c>
      <c r="C2062" s="124" t="s">
        <v>9984</v>
      </c>
      <c r="D2062" s="121"/>
      <c r="E2062" s="125" t="s">
        <v>7645</v>
      </c>
      <c r="F2062" s="125" t="s">
        <v>363</v>
      </c>
      <c r="G2062" s="125" t="s">
        <v>363</v>
      </c>
      <c r="H2062" s="126">
        <v>50000</v>
      </c>
      <c r="I2062" s="126">
        <v>2000</v>
      </c>
      <c r="J2062" s="126">
        <v>20000</v>
      </c>
      <c r="K2062" s="125" t="s">
        <v>211</v>
      </c>
      <c r="L2062" s="125" t="s">
        <v>212</v>
      </c>
      <c r="M2062" s="152">
        <v>0.01</v>
      </c>
      <c r="N2062" s="127" t="s">
        <v>44</v>
      </c>
      <c r="O2062" s="154">
        <v>36826</v>
      </c>
      <c r="P2062" s="152">
        <v>-4.1983216879000005E-3</v>
      </c>
      <c r="Q2062" s="152">
        <v>-7.0058397556000004E-2</v>
      </c>
      <c r="R2062" s="152">
        <v>0.14857981729</v>
      </c>
      <c r="S2062" s="152">
        <v>0.26355858920999997</v>
      </c>
      <c r="T2062" s="152">
        <v>0.31840037899000001</v>
      </c>
      <c r="U2062" s="152">
        <v>-0.39761420415000004</v>
      </c>
      <c r="V2062" s="152">
        <v>-1.7173751429999999</v>
      </c>
      <c r="W2062" s="152">
        <v>1.2962347553999998</v>
      </c>
      <c r="X2062" s="152">
        <v>1.0462714907999999</v>
      </c>
      <c r="Y2062" s="152">
        <v>0.75913570121000007</v>
      </c>
      <c r="Z2062" s="152">
        <v>0.13043350719999999</v>
      </c>
      <c r="AA2062" s="152">
        <v>0.15572898307000002</v>
      </c>
      <c r="AB2062" s="175">
        <v>0.30146139944</v>
      </c>
      <c r="AC2062" s="174">
        <v>-0.20614682213999999</v>
      </c>
      <c r="AD2062" s="152">
        <v>-8.2888814350000006E-2</v>
      </c>
      <c r="AE2062" s="152">
        <v>-0.50502768852000002</v>
      </c>
      <c r="AF2062" s="178">
        <v>78.251491000000001</v>
      </c>
      <c r="AG2062" s="177">
        <v>65147.852200000001</v>
      </c>
      <c r="AH2062" s="177">
        <v>9920.8216100000009</v>
      </c>
      <c r="AI2062" s="127">
        <v>0</v>
      </c>
      <c r="AJ2062" s="127">
        <v>0</v>
      </c>
      <c r="AK2062" s="127">
        <v>0</v>
      </c>
    </row>
    <row r="2063" spans="1:37" ht="14.65" customHeight="1" x14ac:dyDescent="0.25">
      <c r="A2063" s="39"/>
      <c r="B2063" s="128">
        <v>36368646000173</v>
      </c>
      <c r="C2063" s="124" t="s">
        <v>9985</v>
      </c>
      <c r="D2063" s="121"/>
      <c r="E2063" s="125" t="s">
        <v>7643</v>
      </c>
      <c r="F2063" s="125" t="s">
        <v>160</v>
      </c>
      <c r="G2063" s="125" t="s">
        <v>3328</v>
      </c>
      <c r="H2063" s="126">
        <v>100</v>
      </c>
      <c r="I2063" s="126">
        <v>100</v>
      </c>
      <c r="J2063" s="126">
        <v>100</v>
      </c>
      <c r="K2063" s="125" t="s">
        <v>211</v>
      </c>
      <c r="L2063" s="125" t="s">
        <v>211</v>
      </c>
      <c r="M2063" s="152">
        <v>1.5E-3</v>
      </c>
      <c r="N2063" s="127" t="s">
        <v>44</v>
      </c>
      <c r="O2063" s="154">
        <v>44326</v>
      </c>
      <c r="P2063" s="152">
        <v>1.0621023646E-2</v>
      </c>
      <c r="Q2063" s="152">
        <v>4.2455976086999997E-2</v>
      </c>
      <c r="R2063" s="152">
        <v>0.11677594528</v>
      </c>
      <c r="S2063" s="152">
        <v>0.26218938380000001</v>
      </c>
      <c r="T2063" s="152">
        <v>0.44004290367999999</v>
      </c>
      <c r="U2063" s="152">
        <v>1.0058947784999999</v>
      </c>
      <c r="V2063" s="152">
        <v>1.0407437302</v>
      </c>
      <c r="W2063" s="152">
        <v>1.0187725468</v>
      </c>
      <c r="X2063" s="152">
        <v>1.0408360368</v>
      </c>
      <c r="Y2063" s="152">
        <v>1.0491579165</v>
      </c>
      <c r="Z2063" s="152">
        <v>1.6029367225999999E-3</v>
      </c>
      <c r="AA2063" s="152">
        <v>3.1962252120999999E-3</v>
      </c>
      <c r="AB2063" s="175">
        <v>1.3906260019000001</v>
      </c>
      <c r="AC2063" s="174">
        <v>2.5826127127</v>
      </c>
      <c r="AD2063" s="152">
        <v>0</v>
      </c>
      <c r="AE2063" s="152">
        <v>-1.3891158607E-3</v>
      </c>
      <c r="AF2063" s="178">
        <v>156.41754299999999</v>
      </c>
      <c r="AG2063" s="177">
        <v>710356.83790000004</v>
      </c>
      <c r="AH2063" s="177">
        <v>102571.28230000001</v>
      </c>
      <c r="AI2063" s="127">
        <v>0</v>
      </c>
      <c r="AJ2063" s="127">
        <v>0.28094115983000001</v>
      </c>
      <c r="AK2063" s="127">
        <v>0</v>
      </c>
    </row>
    <row r="2064" spans="1:37" ht="14.65" customHeight="1" x14ac:dyDescent="0.25">
      <c r="A2064" s="39"/>
      <c r="B2064" s="128">
        <v>42132614000177</v>
      </c>
      <c r="C2064" s="124" t="s">
        <v>9986</v>
      </c>
      <c r="D2064" s="121"/>
      <c r="E2064" s="125" t="s">
        <v>7643</v>
      </c>
      <c r="F2064" s="125" t="s">
        <v>160</v>
      </c>
      <c r="G2064" s="125" t="s">
        <v>3328</v>
      </c>
      <c r="H2064" s="126">
        <v>0</v>
      </c>
      <c r="I2064" s="126">
        <v>0</v>
      </c>
      <c r="J2064" s="126">
        <v>0</v>
      </c>
      <c r="K2064" s="125" t="s">
        <v>211</v>
      </c>
      <c r="L2064" s="125" t="s">
        <v>211</v>
      </c>
      <c r="M2064" s="152">
        <v>2E-3</v>
      </c>
      <c r="N2064" s="127" t="s">
        <v>44</v>
      </c>
      <c r="O2064" s="154">
        <v>44393</v>
      </c>
      <c r="P2064" s="152">
        <v>1.0192129377000002E-2</v>
      </c>
      <c r="Q2064" s="152">
        <v>4.0218818760000004E-2</v>
      </c>
      <c r="R2064" s="152">
        <v>0.11124923239999999</v>
      </c>
      <c r="S2064" s="152">
        <v>0.24472648784000001</v>
      </c>
      <c r="T2064" s="152">
        <v>0.41280379431999997</v>
      </c>
      <c r="U2064" s="152">
        <v>0.96527510566000008</v>
      </c>
      <c r="V2064" s="152">
        <v>0.98590321833000005</v>
      </c>
      <c r="W2064" s="152">
        <v>0.97055659502000002</v>
      </c>
      <c r="X2064" s="152">
        <v>0.97151205750000003</v>
      </c>
      <c r="Y2064" s="152">
        <v>0.98421395996000005</v>
      </c>
      <c r="Z2064" s="152">
        <v>1.0100856845999999E-3</v>
      </c>
      <c r="AA2064" s="152">
        <v>1.3806606866000001E-3</v>
      </c>
      <c r="AB2064" s="175">
        <v>-4.2908042429000002</v>
      </c>
      <c r="AC2064" s="174">
        <v>-1.5064776566</v>
      </c>
      <c r="AD2064" s="152">
        <v>0</v>
      </c>
      <c r="AE2064" s="152">
        <v>0</v>
      </c>
      <c r="AF2064" s="178">
        <v>150.41700700000001</v>
      </c>
      <c r="AG2064" s="177">
        <v>793932.79650000005</v>
      </c>
      <c r="AH2064" s="177">
        <v>195955.53602999999</v>
      </c>
      <c r="AI2064" s="127">
        <v>0</v>
      </c>
      <c r="AJ2064" s="127">
        <v>5.7618363230999996E-2</v>
      </c>
      <c r="AK2064" s="127">
        <v>0</v>
      </c>
    </row>
    <row r="2065" spans="1:37" ht="14.65" customHeight="1" x14ac:dyDescent="0.25">
      <c r="A2065" s="39"/>
      <c r="B2065" s="128">
        <v>42066741000115</v>
      </c>
      <c r="C2065" s="124" t="s">
        <v>9987</v>
      </c>
      <c r="D2065" s="121"/>
      <c r="E2065" s="125" t="s">
        <v>7643</v>
      </c>
      <c r="F2065" s="125" t="s">
        <v>160</v>
      </c>
      <c r="G2065" s="125" t="s">
        <v>3328</v>
      </c>
      <c r="H2065" s="126" t="s">
        <v>44</v>
      </c>
      <c r="I2065" s="126" t="s">
        <v>44</v>
      </c>
      <c r="J2065" s="126" t="s">
        <v>44</v>
      </c>
      <c r="K2065" s="125" t="s">
        <v>211</v>
      </c>
      <c r="L2065" s="125" t="s">
        <v>211</v>
      </c>
      <c r="M2065" s="152">
        <v>2E-3</v>
      </c>
      <c r="N2065" s="127" t="s">
        <v>44</v>
      </c>
      <c r="O2065" s="154">
        <v>44907</v>
      </c>
      <c r="P2065" s="152">
        <v>1.0541836234999999E-2</v>
      </c>
      <c r="Q2065" s="152">
        <v>4.0813270545000002E-2</v>
      </c>
      <c r="R2065" s="152">
        <v>0.11409498152</v>
      </c>
      <c r="S2065" s="152">
        <v>0.25143112910999998</v>
      </c>
      <c r="T2065" s="152" t="s">
        <v>44</v>
      </c>
      <c r="U2065" s="152">
        <v>0.99839510552999999</v>
      </c>
      <c r="V2065" s="152">
        <v>1.0004753004</v>
      </c>
      <c r="W2065" s="152">
        <v>0.99538337821</v>
      </c>
      <c r="X2065" s="152">
        <v>0.9981280560000001</v>
      </c>
      <c r="Y2065" s="152" t="s">
        <v>44</v>
      </c>
      <c r="Z2065" s="152">
        <v>7.6871282573999999E-4</v>
      </c>
      <c r="AA2065" s="152">
        <v>8.0550664963999999E-4</v>
      </c>
      <c r="AB2065" s="175">
        <v>-2.7545682099</v>
      </c>
      <c r="AC2065" s="174">
        <v>-4.2891208979999998E-2</v>
      </c>
      <c r="AD2065" s="152">
        <v>0</v>
      </c>
      <c r="AE2065" s="152">
        <v>0</v>
      </c>
      <c r="AF2065" s="178">
        <v>131.37420499999999</v>
      </c>
      <c r="AG2065" s="177">
        <v>1393427.3787</v>
      </c>
      <c r="AH2065" s="177">
        <v>-190014.56862999999</v>
      </c>
      <c r="AI2065" s="127">
        <v>0</v>
      </c>
      <c r="AJ2065" s="127">
        <v>0.85828648419999998</v>
      </c>
      <c r="AK2065" s="127">
        <v>0</v>
      </c>
    </row>
    <row r="2066" spans="1:37" ht="14.65" customHeight="1" x14ac:dyDescent="0.25">
      <c r="A2066" s="39"/>
      <c r="B2066" s="128">
        <v>19436835000117</v>
      </c>
      <c r="C2066" s="124" t="s">
        <v>9988</v>
      </c>
      <c r="D2066" s="121"/>
      <c r="E2066" s="125" t="s">
        <v>7645</v>
      </c>
      <c r="F2066" s="125" t="s">
        <v>112</v>
      </c>
      <c r="G2066" s="125" t="s">
        <v>113</v>
      </c>
      <c r="H2066" s="126">
        <v>10000</v>
      </c>
      <c r="I2066" s="126">
        <v>1000</v>
      </c>
      <c r="J2066" s="126">
        <v>5000</v>
      </c>
      <c r="K2066" s="125" t="s">
        <v>212</v>
      </c>
      <c r="L2066" s="125" t="s">
        <v>220</v>
      </c>
      <c r="M2066" s="152">
        <v>0.01</v>
      </c>
      <c r="N2066" s="127" t="s">
        <v>44</v>
      </c>
      <c r="O2066" s="154">
        <v>41670</v>
      </c>
      <c r="P2066" s="152">
        <v>-1.1221619379000001E-3</v>
      </c>
      <c r="Q2066" s="152">
        <v>-0.15773029130999999</v>
      </c>
      <c r="R2066" s="152">
        <v>0.16503632973999999</v>
      </c>
      <c r="S2066" s="152">
        <v>0.40217023871000002</v>
      </c>
      <c r="T2066" s="152">
        <v>0.41199080500000002</v>
      </c>
      <c r="U2066" s="152">
        <v>-0.10627759353000001</v>
      </c>
      <c r="V2066" s="152">
        <v>-3.8665183768999998</v>
      </c>
      <c r="W2066" s="152">
        <v>1.4398040757000001</v>
      </c>
      <c r="X2066" s="152">
        <v>1.5965302307</v>
      </c>
      <c r="Y2066" s="152">
        <v>0.98227561675000008</v>
      </c>
      <c r="Z2066" s="152">
        <v>0.20378385024000001</v>
      </c>
      <c r="AA2066" s="152">
        <v>0.19239427182999999</v>
      </c>
      <c r="AB2066" s="175">
        <v>0.32987335914999999</v>
      </c>
      <c r="AC2066" s="174">
        <v>0.57644333712999996</v>
      </c>
      <c r="AD2066" s="152">
        <v>-0.23379330147000002</v>
      </c>
      <c r="AE2066" s="152">
        <v>-0.37122487974000001</v>
      </c>
      <c r="AF2066" s="178">
        <v>731.62583700000005</v>
      </c>
      <c r="AG2066" s="177">
        <v>286773.18313999998</v>
      </c>
      <c r="AH2066" s="177">
        <v>-55328.975760000001</v>
      </c>
      <c r="AI2066" s="127">
        <v>0</v>
      </c>
      <c r="AJ2066" s="127">
        <v>0.15153608001999999</v>
      </c>
      <c r="AK2066" s="127">
        <v>0</v>
      </c>
    </row>
    <row r="2067" spans="1:37" ht="14.65" customHeight="1" x14ac:dyDescent="0.25">
      <c r="A2067" s="39"/>
      <c r="B2067" s="128">
        <v>19436818000180</v>
      </c>
      <c r="C2067" s="124" t="s">
        <v>9989</v>
      </c>
      <c r="D2067" s="121"/>
      <c r="E2067" s="125" t="s">
        <v>7643</v>
      </c>
      <c r="F2067" s="125" t="s">
        <v>112</v>
      </c>
      <c r="G2067" s="125" t="s">
        <v>113</v>
      </c>
      <c r="H2067" s="126">
        <v>50000</v>
      </c>
      <c r="I2067" s="126">
        <v>5000</v>
      </c>
      <c r="J2067" s="126">
        <v>20000</v>
      </c>
      <c r="K2067" s="125" t="s">
        <v>212</v>
      </c>
      <c r="L2067" s="125" t="s">
        <v>220</v>
      </c>
      <c r="M2067" s="152">
        <v>1.4999999999999999E-2</v>
      </c>
      <c r="N2067" s="127" t="s">
        <v>44</v>
      </c>
      <c r="O2067" s="154">
        <v>41670</v>
      </c>
      <c r="P2067" s="152">
        <v>-1.8675582395999998E-4</v>
      </c>
      <c r="Q2067" s="152">
        <v>-0.15508990915000001</v>
      </c>
      <c r="R2067" s="152">
        <v>0.17724576555999999</v>
      </c>
      <c r="S2067" s="152">
        <v>0.43202563359000001</v>
      </c>
      <c r="T2067" s="152">
        <v>0.45772563388999998</v>
      </c>
      <c r="U2067" s="152">
        <v>-1.7687250724E-2</v>
      </c>
      <c r="V2067" s="152">
        <v>-3.8017934210999997</v>
      </c>
      <c r="W2067" s="152">
        <v>1.5463212013000001</v>
      </c>
      <c r="X2067" s="152">
        <v>1.7150497924999999</v>
      </c>
      <c r="Y2067" s="152">
        <v>1.0913173883</v>
      </c>
      <c r="Z2067" s="152">
        <v>0.20399321365999998</v>
      </c>
      <c r="AA2067" s="152">
        <v>0.19259168634000001</v>
      </c>
      <c r="AB2067" s="175">
        <v>0.38467563655999998</v>
      </c>
      <c r="AC2067" s="174">
        <v>0.63732317861999999</v>
      </c>
      <c r="AD2067" s="152">
        <v>-0.23195122209000002</v>
      </c>
      <c r="AE2067" s="152">
        <v>-0.36601523823999998</v>
      </c>
      <c r="AF2067" s="178">
        <v>823.574161</v>
      </c>
      <c r="AG2067" s="177">
        <v>657465.42576999997</v>
      </c>
      <c r="AH2067" s="177">
        <v>-81179.428310999996</v>
      </c>
      <c r="AI2067" s="127">
        <v>0</v>
      </c>
      <c r="AJ2067" s="127">
        <v>0.15161559276</v>
      </c>
      <c r="AK2067" s="127">
        <v>0</v>
      </c>
    </row>
    <row r="2068" spans="1:37" ht="14.65" customHeight="1" x14ac:dyDescent="0.25">
      <c r="A2068" s="39"/>
      <c r="B2068" s="128">
        <v>42447256000191</v>
      </c>
      <c r="C2068" s="124" t="s">
        <v>9990</v>
      </c>
      <c r="D2068" s="121"/>
      <c r="E2068" s="125" t="s">
        <v>7645</v>
      </c>
      <c r="F2068" s="125" t="s">
        <v>112</v>
      </c>
      <c r="G2068" s="125" t="s">
        <v>113</v>
      </c>
      <c r="H2068" s="126">
        <v>1000</v>
      </c>
      <c r="I2068" s="126">
        <v>0</v>
      </c>
      <c r="J2068" s="126">
        <v>100</v>
      </c>
      <c r="K2068" s="125" t="s">
        <v>212</v>
      </c>
      <c r="L2068" s="125" t="s">
        <v>220</v>
      </c>
      <c r="M2068" s="152">
        <v>0.01</v>
      </c>
      <c r="N2068" s="127" t="s">
        <v>44</v>
      </c>
      <c r="O2068" s="154">
        <v>44498</v>
      </c>
      <c r="P2068" s="152">
        <v>6.5586129493999997E-3</v>
      </c>
      <c r="Q2068" s="152">
        <v>-6.6387235402999997E-2</v>
      </c>
      <c r="R2068" s="152">
        <v>0.11905888435999999</v>
      </c>
      <c r="S2068" s="152">
        <v>0.346306426</v>
      </c>
      <c r="T2068" s="152">
        <v>0.42097077126999999</v>
      </c>
      <c r="U2068" s="152">
        <v>0.62115241804999999</v>
      </c>
      <c r="V2068" s="152">
        <v>-1.6273821821999999</v>
      </c>
      <c r="W2068" s="152">
        <v>1.0386892827</v>
      </c>
      <c r="X2068" s="152">
        <v>1.3747627868999999</v>
      </c>
      <c r="Y2068" s="152">
        <v>1.0036858078999999</v>
      </c>
      <c r="Z2068" s="152">
        <v>0.20499215731000001</v>
      </c>
      <c r="AA2068" s="152">
        <v>0.19547137277000001</v>
      </c>
      <c r="AB2068" s="175">
        <v>0.12307908648</v>
      </c>
      <c r="AC2068" s="174">
        <v>-0.16321127087000001</v>
      </c>
      <c r="AD2068" s="152">
        <v>-0.19820842354000001</v>
      </c>
      <c r="AE2068" s="152">
        <v>-0.28230471034999999</v>
      </c>
      <c r="AF2068" s="178">
        <v>124.19447099999999</v>
      </c>
      <c r="AG2068" s="177">
        <v>19697.614839999998</v>
      </c>
      <c r="AH2068" s="177">
        <v>1849.94606</v>
      </c>
      <c r="AI2068" s="127">
        <v>0</v>
      </c>
      <c r="AJ2068" s="127">
        <v>0</v>
      </c>
      <c r="AK2068" s="127">
        <v>0</v>
      </c>
    </row>
    <row r="2069" spans="1:37" ht="14.65" customHeight="1" x14ac:dyDescent="0.25">
      <c r="A2069" s="39"/>
      <c r="B2069" s="128">
        <v>42447229000119</v>
      </c>
      <c r="C2069" s="124" t="s">
        <v>9991</v>
      </c>
      <c r="D2069" s="121"/>
      <c r="E2069" s="125" t="s">
        <v>9992</v>
      </c>
      <c r="F2069" s="125" t="s">
        <v>112</v>
      </c>
      <c r="G2069" s="125" t="s">
        <v>113</v>
      </c>
      <c r="H2069" s="126">
        <v>50000</v>
      </c>
      <c r="I2069" s="126">
        <v>0</v>
      </c>
      <c r="J2069" s="126">
        <v>5000</v>
      </c>
      <c r="K2069" s="125" t="s">
        <v>212</v>
      </c>
      <c r="L2069" s="125" t="s">
        <v>220</v>
      </c>
      <c r="M2069" s="152">
        <v>1.4999999999999999E-2</v>
      </c>
      <c r="N2069" s="127" t="s">
        <v>44</v>
      </c>
      <c r="O2069" s="154">
        <v>44498</v>
      </c>
      <c r="P2069" s="152">
        <v>7.0021255378000004E-3</v>
      </c>
      <c r="Q2069" s="152">
        <v>-6.3462965711000005E-2</v>
      </c>
      <c r="R2069" s="152">
        <v>0.13089813381000001</v>
      </c>
      <c r="S2069" s="152">
        <v>0.38128526002999996</v>
      </c>
      <c r="T2069" s="152">
        <v>0.48006168961999995</v>
      </c>
      <c r="U2069" s="152">
        <v>0.66315656112999999</v>
      </c>
      <c r="V2069" s="152">
        <v>-1.5556981549</v>
      </c>
      <c r="W2069" s="152">
        <v>1.1419768415</v>
      </c>
      <c r="X2069" s="152">
        <v>1.5136213114000001</v>
      </c>
      <c r="Y2069" s="152">
        <v>1.1445713994</v>
      </c>
      <c r="Z2069" s="152">
        <v>0.20575400900000002</v>
      </c>
      <c r="AA2069" s="152">
        <v>0.19657483403000001</v>
      </c>
      <c r="AB2069" s="175">
        <v>0.17599371892999999</v>
      </c>
      <c r="AC2069" s="174">
        <v>-9.3251514830999999E-2</v>
      </c>
      <c r="AD2069" s="152">
        <v>-0.19776636962000002</v>
      </c>
      <c r="AE2069" s="152">
        <v>-0.27654329101999997</v>
      </c>
      <c r="AF2069" s="178">
        <v>130.26637600000001</v>
      </c>
      <c r="AG2069" s="177">
        <v>25197.422579999999</v>
      </c>
      <c r="AH2069" s="177">
        <v>2266.8592100000001</v>
      </c>
      <c r="AI2069" s="127">
        <v>0</v>
      </c>
      <c r="AJ2069" s="127">
        <v>0</v>
      </c>
      <c r="AK2069" s="127">
        <v>0</v>
      </c>
    </row>
    <row r="2070" spans="1:37" ht="14.65" customHeight="1" x14ac:dyDescent="0.25">
      <c r="A2070" s="39"/>
      <c r="B2070" s="128">
        <v>2536364000116</v>
      </c>
      <c r="C2070" s="124" t="s">
        <v>9993</v>
      </c>
      <c r="D2070" s="121" t="s">
        <v>3267</v>
      </c>
      <c r="E2070" s="125" t="s">
        <v>7643</v>
      </c>
      <c r="F2070" s="125" t="s">
        <v>160</v>
      </c>
      <c r="G2070" s="125" t="s">
        <v>3328</v>
      </c>
      <c r="H2070" s="126">
        <v>1000</v>
      </c>
      <c r="I2070" s="126">
        <v>1000</v>
      </c>
      <c r="J2070" s="126">
        <v>1000</v>
      </c>
      <c r="K2070" s="125" t="s">
        <v>211</v>
      </c>
      <c r="L2070" s="125" t="s">
        <v>211</v>
      </c>
      <c r="M2070" s="152">
        <v>3.0000000000000001E-3</v>
      </c>
      <c r="N2070" s="127" t="s">
        <v>44</v>
      </c>
      <c r="O2070" s="154">
        <v>36131</v>
      </c>
      <c r="P2070" s="152">
        <v>1.042393474E-2</v>
      </c>
      <c r="Q2070" s="152">
        <v>4.1137913346000005E-2</v>
      </c>
      <c r="R2070" s="152">
        <v>0.11456360720999999</v>
      </c>
      <c r="S2070" s="152">
        <v>0.25807744246999997</v>
      </c>
      <c r="T2070" s="152">
        <v>0.43295039649000006</v>
      </c>
      <c r="U2070" s="152">
        <v>0.98722890334000002</v>
      </c>
      <c r="V2070" s="152">
        <v>1.0084334252</v>
      </c>
      <c r="W2070" s="152">
        <v>0.99947174575999997</v>
      </c>
      <c r="X2070" s="152">
        <v>1.0245125050999999</v>
      </c>
      <c r="Y2070" s="152">
        <v>1.032247838</v>
      </c>
      <c r="Z2070" s="152">
        <v>8.9794908170999998E-4</v>
      </c>
      <c r="AA2070" s="152">
        <v>5.5974921572000003E-3</v>
      </c>
      <c r="AB2070" s="175">
        <v>-9.3493022962000003E-2</v>
      </c>
      <c r="AC2070" s="174">
        <v>-9.0003126739000003E-2</v>
      </c>
      <c r="AD2070" s="152">
        <v>0</v>
      </c>
      <c r="AE2070" s="152">
        <v>-3.1396721502999998E-2</v>
      </c>
      <c r="AF2070" s="178">
        <v>227.54028700000001</v>
      </c>
      <c r="AG2070" s="177">
        <v>6074597.0590000004</v>
      </c>
      <c r="AH2070" s="177">
        <v>-541676.96649999998</v>
      </c>
      <c r="AI2070" s="127">
        <v>0.10506127188</v>
      </c>
      <c r="AJ2070" s="127">
        <v>0.33156436648999998</v>
      </c>
      <c r="AK2070" s="127">
        <v>0</v>
      </c>
    </row>
    <row r="2071" spans="1:37" ht="14.65" customHeight="1" x14ac:dyDescent="0.25">
      <c r="A2071" s="39"/>
      <c r="B2071" s="128">
        <v>2546749000164</v>
      </c>
      <c r="C2071" s="124" t="s">
        <v>9994</v>
      </c>
      <c r="D2071" s="121" t="s">
        <v>3266</v>
      </c>
      <c r="E2071" s="125" t="s">
        <v>7643</v>
      </c>
      <c r="F2071" s="125" t="s">
        <v>160</v>
      </c>
      <c r="G2071" s="125" t="s">
        <v>3328</v>
      </c>
      <c r="H2071" s="126">
        <v>1000</v>
      </c>
      <c r="I2071" s="126">
        <v>1000</v>
      </c>
      <c r="J2071" s="126">
        <v>1000</v>
      </c>
      <c r="K2071" s="125" t="s">
        <v>211</v>
      </c>
      <c r="L2071" s="125" t="s">
        <v>211</v>
      </c>
      <c r="M2071" s="152">
        <v>3.4999999999999996E-3</v>
      </c>
      <c r="N2071" s="127" t="s">
        <v>44</v>
      </c>
      <c r="O2071" s="154">
        <v>36131</v>
      </c>
      <c r="P2071" s="152">
        <v>1.0076259920999999E-2</v>
      </c>
      <c r="Q2071" s="152">
        <v>3.9673749521000001E-2</v>
      </c>
      <c r="R2071" s="152">
        <v>0.10937203363</v>
      </c>
      <c r="S2071" s="152">
        <v>0.24626389084</v>
      </c>
      <c r="T2071" s="152">
        <v>0.41224791033999997</v>
      </c>
      <c r="U2071" s="152">
        <v>0.95430135355000001</v>
      </c>
      <c r="V2071" s="152">
        <v>0.97254167432000005</v>
      </c>
      <c r="W2071" s="152">
        <v>0.95417960424000003</v>
      </c>
      <c r="X2071" s="152">
        <v>0.97761522013999991</v>
      </c>
      <c r="Y2071" s="152">
        <v>0.98288861175999997</v>
      </c>
      <c r="Z2071" s="152">
        <v>9.8455768262000008E-4</v>
      </c>
      <c r="AA2071" s="152">
        <v>5.6569719030999995E-3</v>
      </c>
      <c r="AB2071" s="175">
        <v>-6.9196497208999999</v>
      </c>
      <c r="AC2071" s="174">
        <v>-1.1106085214999999</v>
      </c>
      <c r="AD2071" s="152">
        <v>0</v>
      </c>
      <c r="AE2071" s="152">
        <v>-3.2197900825E-2</v>
      </c>
      <c r="AF2071" s="178">
        <v>201.237968</v>
      </c>
      <c r="AG2071" s="177">
        <v>106213.52153</v>
      </c>
      <c r="AH2071" s="177">
        <v>-1514.5117399000001</v>
      </c>
      <c r="AI2071" s="127">
        <v>0.10509386343999999</v>
      </c>
      <c r="AJ2071" s="127">
        <v>0.33166722266999998</v>
      </c>
      <c r="AK2071" s="127">
        <v>0</v>
      </c>
    </row>
    <row r="2072" spans="1:37" ht="14.65" customHeight="1" x14ac:dyDescent="0.25">
      <c r="A2072" s="39"/>
      <c r="B2072" s="128">
        <v>18623722000168</v>
      </c>
      <c r="C2072" s="124" t="s">
        <v>9995</v>
      </c>
      <c r="D2072" s="121" t="s">
        <v>3267</v>
      </c>
      <c r="E2072" s="125" t="s">
        <v>7643</v>
      </c>
      <c r="F2072" s="125" t="s">
        <v>160</v>
      </c>
      <c r="G2072" s="125" t="s">
        <v>3305</v>
      </c>
      <c r="H2072" s="126">
        <v>25000</v>
      </c>
      <c r="I2072" s="126">
        <v>1000</v>
      </c>
      <c r="J2072" s="126">
        <v>1000</v>
      </c>
      <c r="K2072" s="125" t="s">
        <v>210</v>
      </c>
      <c r="L2072" s="125" t="s">
        <v>3312</v>
      </c>
      <c r="M2072" s="152">
        <v>8.0000000000000002E-3</v>
      </c>
      <c r="N2072" s="127" t="s">
        <v>44</v>
      </c>
      <c r="O2072" s="154">
        <v>42250</v>
      </c>
      <c r="P2072" s="152">
        <v>1.7872464374000002E-2</v>
      </c>
      <c r="Q2072" s="152">
        <v>6.1452774256000001E-2</v>
      </c>
      <c r="R2072" s="152">
        <v>6.2505130490999997E-2</v>
      </c>
      <c r="S2072" s="152">
        <v>0.16366915409000002</v>
      </c>
      <c r="T2072" s="152">
        <v>0.23552531228999998</v>
      </c>
      <c r="U2072" s="152">
        <v>1.6926634561</v>
      </c>
      <c r="V2072" s="152">
        <v>1.5064213664999999</v>
      </c>
      <c r="W2072" s="152">
        <v>0.54530503542999997</v>
      </c>
      <c r="X2072" s="152">
        <v>0.64973169861000002</v>
      </c>
      <c r="Y2072" s="152">
        <v>0.56154353101999999</v>
      </c>
      <c r="Z2072" s="152">
        <v>4.9401249670000001E-2</v>
      </c>
      <c r="AA2072" s="152">
        <v>5.2237750579E-2</v>
      </c>
      <c r="AB2072" s="175">
        <v>-0.92735986836999995</v>
      </c>
      <c r="AC2072" s="174">
        <v>0.29354395597999999</v>
      </c>
      <c r="AD2072" s="152">
        <v>-5.2542843468999997E-2</v>
      </c>
      <c r="AE2072" s="152">
        <v>-0.12874598886999999</v>
      </c>
      <c r="AF2072" s="178">
        <v>26.495377000000001</v>
      </c>
      <c r="AG2072" s="177">
        <v>622524.31409</v>
      </c>
      <c r="AH2072" s="177">
        <v>-434418.78314999997</v>
      </c>
      <c r="AI2072" s="127">
        <v>0.91713764898999994</v>
      </c>
      <c r="AJ2072" s="127">
        <v>1.6107387596E-2</v>
      </c>
      <c r="AK2072" s="127">
        <v>0</v>
      </c>
    </row>
    <row r="2073" spans="1:37" ht="14.65" customHeight="1" x14ac:dyDescent="0.25">
      <c r="A2073" s="39"/>
      <c r="B2073" s="128">
        <v>50116962000189</v>
      </c>
      <c r="C2073" s="124" t="s">
        <v>9996</v>
      </c>
      <c r="D2073" s="121"/>
      <c r="E2073" s="125" t="s">
        <v>7643</v>
      </c>
      <c r="F2073" s="125" t="s">
        <v>160</v>
      </c>
      <c r="G2073" s="125" t="s">
        <v>3305</v>
      </c>
      <c r="H2073" s="126">
        <v>5000</v>
      </c>
      <c r="I2073" s="126">
        <v>100</v>
      </c>
      <c r="J2073" s="126">
        <v>100</v>
      </c>
      <c r="K2073" s="125" t="s">
        <v>3312</v>
      </c>
      <c r="L2073" s="125" t="s">
        <v>3314</v>
      </c>
      <c r="M2073" s="152">
        <v>1.2E-2</v>
      </c>
      <c r="N2073" s="127" t="s">
        <v>44</v>
      </c>
      <c r="O2073" s="154">
        <v>45068</v>
      </c>
      <c r="P2073" s="152">
        <v>2.6422219604E-2</v>
      </c>
      <c r="Q2073" s="152">
        <v>7.0014938410000005E-2</v>
      </c>
      <c r="R2073" s="152">
        <v>5.8020406883000003E-2</v>
      </c>
      <c r="S2073" s="152" t="s">
        <v>44</v>
      </c>
      <c r="T2073" s="152" t="s">
        <v>44</v>
      </c>
      <c r="U2073" s="152">
        <v>2.5023927656000002</v>
      </c>
      <c r="V2073" s="152">
        <v>1.7163098081000001</v>
      </c>
      <c r="W2073" s="152">
        <v>0.50617956930999997</v>
      </c>
      <c r="X2073" s="152" t="s">
        <v>44</v>
      </c>
      <c r="Y2073" s="152" t="s">
        <v>44</v>
      </c>
      <c r="Z2073" s="152">
        <v>5.6207582208999997E-2</v>
      </c>
      <c r="AA2073" s="152">
        <v>4.6759710325999994E-2</v>
      </c>
      <c r="AB2073" s="175">
        <v>-0.88086344187999999</v>
      </c>
      <c r="AC2073" s="174">
        <v>-1.1491668260000001</v>
      </c>
      <c r="AD2073" s="152">
        <v>-6.5167147479000001E-2</v>
      </c>
      <c r="AE2073" s="152">
        <v>-6.5167147479000001E-2</v>
      </c>
      <c r="AF2073" s="178">
        <v>111.435227</v>
      </c>
      <c r="AG2073" s="177">
        <v>26598.67769</v>
      </c>
      <c r="AH2073" s="177">
        <v>-22076.8943</v>
      </c>
      <c r="AI2073" s="127">
        <v>0.93391591866000001</v>
      </c>
      <c r="AJ2073" s="127">
        <v>5.4526406046000002E-3</v>
      </c>
      <c r="AK2073" s="127">
        <v>0</v>
      </c>
    </row>
    <row r="2074" spans="1:37" ht="14.65" customHeight="1" x14ac:dyDescent="0.25">
      <c r="A2074" s="39"/>
      <c r="B2074" s="128">
        <v>10225709000149</v>
      </c>
      <c r="C2074" s="124" t="s">
        <v>9997</v>
      </c>
      <c r="D2074" s="121" t="s">
        <v>3266</v>
      </c>
      <c r="E2074" s="125" t="s">
        <v>7645</v>
      </c>
      <c r="F2074" s="125" t="s">
        <v>112</v>
      </c>
      <c r="G2074" s="125" t="s">
        <v>113</v>
      </c>
      <c r="H2074" s="126">
        <v>50000</v>
      </c>
      <c r="I2074" s="126">
        <v>20000</v>
      </c>
      <c r="J2074" s="126">
        <v>5000</v>
      </c>
      <c r="K2074" s="125" t="s">
        <v>7641</v>
      </c>
      <c r="L2074" s="125" t="s">
        <v>9998</v>
      </c>
      <c r="M2074" s="152">
        <v>1.4999999999999999E-2</v>
      </c>
      <c r="N2074" s="127">
        <v>6</v>
      </c>
      <c r="O2074" s="154">
        <v>39808</v>
      </c>
      <c r="P2074" s="152">
        <v>4.8091197092E-2</v>
      </c>
      <c r="Q2074" s="152">
        <v>0.14793715964000001</v>
      </c>
      <c r="R2074" s="152">
        <v>5.5258957173999999E-2</v>
      </c>
      <c r="S2074" s="152">
        <v>0.26549363614999999</v>
      </c>
      <c r="T2074" s="152">
        <v>0.13253875817000002</v>
      </c>
      <c r="U2074" s="152">
        <v>4.5546159821999996</v>
      </c>
      <c r="V2074" s="152">
        <v>3.6264546374999997</v>
      </c>
      <c r="W2074" s="152">
        <v>0.48208822800999995</v>
      </c>
      <c r="X2074" s="152">
        <v>1.0539532152</v>
      </c>
      <c r="Y2074" s="152">
        <v>0.31600120402000004</v>
      </c>
      <c r="Z2074" s="152">
        <v>0.15667387042</v>
      </c>
      <c r="AA2074" s="152">
        <v>0.21996645917999999</v>
      </c>
      <c r="AB2074" s="175">
        <v>-0.26692390156000001</v>
      </c>
      <c r="AC2074" s="174">
        <v>2.3057513359000002E-2</v>
      </c>
      <c r="AD2074" s="152">
        <v>-0.16257044616000002</v>
      </c>
      <c r="AE2074" s="152">
        <v>-0.48525624075000001</v>
      </c>
      <c r="AF2074" s="178">
        <v>324.51979399999999</v>
      </c>
      <c r="AG2074" s="177">
        <v>12573.411029999999</v>
      </c>
      <c r="AH2074" s="177">
        <v>-5795.2002499999999</v>
      </c>
      <c r="AI2074" s="127">
        <v>0</v>
      </c>
      <c r="AJ2074" s="127">
        <v>0</v>
      </c>
      <c r="AK2074" s="127">
        <v>0</v>
      </c>
    </row>
    <row r="2075" spans="1:37" ht="14.65" customHeight="1" x14ac:dyDescent="0.25">
      <c r="A2075" s="39"/>
      <c r="B2075" s="128">
        <v>14476729000143</v>
      </c>
      <c r="C2075" s="124" t="s">
        <v>9999</v>
      </c>
      <c r="D2075" s="121" t="s">
        <v>3310</v>
      </c>
      <c r="E2075" s="125" t="s">
        <v>7643</v>
      </c>
      <c r="F2075" s="125" t="s">
        <v>112</v>
      </c>
      <c r="G2075" s="125" t="s">
        <v>113</v>
      </c>
      <c r="H2075" s="126">
        <v>50000</v>
      </c>
      <c r="I2075" s="126">
        <v>5000</v>
      </c>
      <c r="J2075" s="126">
        <v>20000</v>
      </c>
      <c r="K2075" s="125" t="s">
        <v>212</v>
      </c>
      <c r="L2075" s="125" t="s">
        <v>219</v>
      </c>
      <c r="M2075" s="152">
        <v>0.02</v>
      </c>
      <c r="N2075" s="127" t="s">
        <v>44</v>
      </c>
      <c r="O2075" s="154">
        <v>41481</v>
      </c>
      <c r="P2075" s="152">
        <v>4.7888031098000002E-2</v>
      </c>
      <c r="Q2075" s="152">
        <v>0.14620801227999999</v>
      </c>
      <c r="R2075" s="152">
        <v>5.1000715323000004E-2</v>
      </c>
      <c r="S2075" s="152">
        <v>0.25470932355999998</v>
      </c>
      <c r="T2075" s="152">
        <v>0.11743820488000001</v>
      </c>
      <c r="U2075" s="152">
        <v>4.5353745589000001</v>
      </c>
      <c r="V2075" s="152">
        <v>3.5840672178999999</v>
      </c>
      <c r="W2075" s="152">
        <v>0.44493862596</v>
      </c>
      <c r="X2075" s="152">
        <v>1.0111417899999999</v>
      </c>
      <c r="Y2075" s="152">
        <v>0.27999820320000002</v>
      </c>
      <c r="Z2075" s="152">
        <v>0.15695152724</v>
      </c>
      <c r="AA2075" s="152">
        <v>0.24577807832000001</v>
      </c>
      <c r="AB2075" s="175">
        <v>-0.29094514999999999</v>
      </c>
      <c r="AC2075" s="174">
        <v>4.7500295217999998E-2</v>
      </c>
      <c r="AD2075" s="152">
        <v>-0.16387776193</v>
      </c>
      <c r="AE2075" s="152">
        <v>-0.49455151491999999</v>
      </c>
      <c r="AF2075" s="178">
        <v>228.64933500000001</v>
      </c>
      <c r="AG2075" s="177">
        <v>109087.03260999999</v>
      </c>
      <c r="AH2075" s="177">
        <v>-35799.69889</v>
      </c>
      <c r="AI2075" s="127">
        <v>0</v>
      </c>
      <c r="AJ2075" s="127">
        <v>0</v>
      </c>
      <c r="AK2075" s="127">
        <v>0</v>
      </c>
    </row>
    <row r="2076" spans="1:37" ht="14.65" customHeight="1" x14ac:dyDescent="0.25">
      <c r="A2076" s="39"/>
      <c r="B2076" s="128">
        <v>47178215000160</v>
      </c>
      <c r="C2076" s="124" t="s">
        <v>10000</v>
      </c>
      <c r="D2076" s="121" t="s">
        <v>3310</v>
      </c>
      <c r="E2076" s="125" t="s">
        <v>7645</v>
      </c>
      <c r="F2076" s="125" t="s">
        <v>112</v>
      </c>
      <c r="G2076" s="125" t="s">
        <v>113</v>
      </c>
      <c r="H2076" s="126">
        <v>5000</v>
      </c>
      <c r="I2076" s="126">
        <v>1000</v>
      </c>
      <c r="J2076" s="126">
        <v>2500</v>
      </c>
      <c r="K2076" s="125" t="s">
        <v>212</v>
      </c>
      <c r="L2076" s="125" t="s">
        <v>219</v>
      </c>
      <c r="M2076" s="152">
        <v>0.02</v>
      </c>
      <c r="N2076" s="127" t="s">
        <v>44</v>
      </c>
      <c r="O2076" s="154">
        <v>29222</v>
      </c>
      <c r="P2076" s="152">
        <v>4.5999983810999998E-2</v>
      </c>
      <c r="Q2076" s="152">
        <v>0.13794824587000001</v>
      </c>
      <c r="R2076" s="152">
        <v>2.8203340289000001E-2</v>
      </c>
      <c r="S2076" s="152">
        <v>0.20120079116</v>
      </c>
      <c r="T2076" s="152">
        <v>4.7401972173000004E-2</v>
      </c>
      <c r="U2076" s="152">
        <v>4.3565615770999999</v>
      </c>
      <c r="V2076" s="152">
        <v>3.3815915972999999</v>
      </c>
      <c r="W2076" s="152">
        <v>0.24605057785000001</v>
      </c>
      <c r="X2076" s="152">
        <v>0.79872430776000003</v>
      </c>
      <c r="Y2076" s="152">
        <v>0.11301660349000001</v>
      </c>
      <c r="Z2076" s="152">
        <v>0.15667873564000001</v>
      </c>
      <c r="AA2076" s="152">
        <v>0.24471401773000001</v>
      </c>
      <c r="AB2076" s="175">
        <v>-0.42450833424000001</v>
      </c>
      <c r="AC2076" s="174">
        <v>-3.8239987519999998E-2</v>
      </c>
      <c r="AD2076" s="152">
        <v>-0.1703159366</v>
      </c>
      <c r="AE2076" s="152">
        <v>-0.49511501356999998</v>
      </c>
      <c r="AF2076" s="178">
        <v>577.254054</v>
      </c>
      <c r="AG2076" s="177">
        <v>10163.768550000001</v>
      </c>
      <c r="AH2076" s="177">
        <v>-3182.0000500000001</v>
      </c>
      <c r="AI2076" s="127">
        <v>0</v>
      </c>
      <c r="AJ2076" s="127">
        <v>0</v>
      </c>
      <c r="AK2076" s="127">
        <v>0</v>
      </c>
    </row>
    <row r="2077" spans="1:37" ht="14.65" customHeight="1" x14ac:dyDescent="0.25">
      <c r="A2077" s="39"/>
      <c r="B2077" s="128">
        <v>10787647000169</v>
      </c>
      <c r="C2077" s="124" t="s">
        <v>10001</v>
      </c>
      <c r="D2077" s="121" t="s">
        <v>3267</v>
      </c>
      <c r="E2077" s="125" t="s">
        <v>7643</v>
      </c>
      <c r="F2077" s="125" t="s">
        <v>160</v>
      </c>
      <c r="G2077" s="125" t="s">
        <v>4760</v>
      </c>
      <c r="H2077" s="126">
        <v>100000</v>
      </c>
      <c r="I2077" s="126">
        <v>5000</v>
      </c>
      <c r="J2077" s="126">
        <v>50000</v>
      </c>
      <c r="K2077" s="125" t="s">
        <v>211</v>
      </c>
      <c r="L2077" s="125" t="s">
        <v>212</v>
      </c>
      <c r="M2077" s="152">
        <v>5.0000000000000001E-3</v>
      </c>
      <c r="N2077" s="127" t="s">
        <v>44</v>
      </c>
      <c r="O2077" s="154">
        <v>39990</v>
      </c>
      <c r="P2077" s="152">
        <v>1.2025106806999999E-2</v>
      </c>
      <c r="Q2077" s="152">
        <v>4.4774789571E-2</v>
      </c>
      <c r="R2077" s="152">
        <v>0.10528293446999999</v>
      </c>
      <c r="S2077" s="152">
        <v>0.23391178754999997</v>
      </c>
      <c r="T2077" s="152">
        <v>0.39589362614000001</v>
      </c>
      <c r="U2077" s="152">
        <v>1.1388725372000001</v>
      </c>
      <c r="V2077" s="152">
        <v>1.0975859185999999</v>
      </c>
      <c r="W2077" s="152">
        <v>0.91850563082999992</v>
      </c>
      <c r="X2077" s="152">
        <v>0.92857999968000005</v>
      </c>
      <c r="Y2077" s="152">
        <v>0.94389644395000005</v>
      </c>
      <c r="Z2077" s="152">
        <v>4.9739786329000002E-3</v>
      </c>
      <c r="AA2077" s="152">
        <v>5.3981419465000003E-3</v>
      </c>
      <c r="AB2077" s="175">
        <v>-1.7402001277000001</v>
      </c>
      <c r="AC2077" s="174">
        <v>0.10093524097999999</v>
      </c>
      <c r="AD2077" s="152">
        <v>-7.2552965723000006E-4</v>
      </c>
      <c r="AE2077" s="152">
        <v>-8.4864089969000009E-3</v>
      </c>
      <c r="AF2077" s="178">
        <v>422.91114199999998</v>
      </c>
      <c r="AG2077" s="177">
        <v>333607.88903000002</v>
      </c>
      <c r="AH2077" s="177">
        <v>-76899.753800000006</v>
      </c>
      <c r="AI2077" s="127">
        <v>0</v>
      </c>
      <c r="AJ2077" s="127">
        <v>8.0365400614000007E-2</v>
      </c>
      <c r="AK2077" s="127">
        <v>0</v>
      </c>
    </row>
    <row r="2078" spans="1:37" ht="14.65" customHeight="1" x14ac:dyDescent="0.25">
      <c r="A2078" s="39"/>
      <c r="B2078" s="128">
        <v>222816000160</v>
      </c>
      <c r="C2078" s="124" t="s">
        <v>10002</v>
      </c>
      <c r="D2078" s="121" t="s">
        <v>3266</v>
      </c>
      <c r="E2078" s="125" t="s">
        <v>7645</v>
      </c>
      <c r="F2078" s="125" t="s">
        <v>160</v>
      </c>
      <c r="G2078" s="125" t="s">
        <v>3324</v>
      </c>
      <c r="H2078" s="126">
        <v>400000</v>
      </c>
      <c r="I2078" s="126">
        <v>5000</v>
      </c>
      <c r="J2078" s="126">
        <v>50000</v>
      </c>
      <c r="K2078" s="125" t="s">
        <v>211</v>
      </c>
      <c r="L2078" s="125" t="s">
        <v>212</v>
      </c>
      <c r="M2078" s="152">
        <v>2.5000000000000001E-3</v>
      </c>
      <c r="N2078" s="127" t="s">
        <v>44</v>
      </c>
      <c r="O2078" s="154">
        <v>34607</v>
      </c>
      <c r="P2078" s="152">
        <v>1.1545141863999998E-2</v>
      </c>
      <c r="Q2078" s="152">
        <v>3.5905628250000002E-2</v>
      </c>
      <c r="R2078" s="152">
        <v>0.11641300624999999</v>
      </c>
      <c r="S2078" s="152">
        <v>0.24379239921000001</v>
      </c>
      <c r="T2078" s="152">
        <v>0.40648337133000001</v>
      </c>
      <c r="U2078" s="152">
        <v>1.0934160684000001</v>
      </c>
      <c r="V2078" s="152">
        <v>0.88017190807000001</v>
      </c>
      <c r="W2078" s="152">
        <v>1.0156062071</v>
      </c>
      <c r="X2078" s="152">
        <v>0.96780392447999997</v>
      </c>
      <c r="Y2078" s="152">
        <v>0.96914469794000002</v>
      </c>
      <c r="Z2078" s="152">
        <v>8.1958859624999998E-3</v>
      </c>
      <c r="AA2078" s="152">
        <v>6.6992228480000004E-3</v>
      </c>
      <c r="AB2078" s="175">
        <v>0.20124205027</v>
      </c>
      <c r="AC2078" s="174">
        <v>-0.25863197756</v>
      </c>
      <c r="AD2078" s="152">
        <v>-2.7142091056999999E-3</v>
      </c>
      <c r="AE2078" s="152">
        <v>-1.3604109834999999E-2</v>
      </c>
      <c r="AF2078" s="178">
        <v>11814.102167999999</v>
      </c>
      <c r="AG2078" s="177">
        <v>640600.01529000001</v>
      </c>
      <c r="AH2078" s="177">
        <v>-136146.54642999999</v>
      </c>
      <c r="AI2078" s="127">
        <v>1.5228776045000001E-2</v>
      </c>
      <c r="AJ2078" s="127">
        <v>0.13407642489000002</v>
      </c>
      <c r="AK2078" s="127">
        <v>0</v>
      </c>
    </row>
    <row r="2079" spans="1:37" ht="14.65" customHeight="1" x14ac:dyDescent="0.25">
      <c r="A2079" s="39"/>
      <c r="B2079" s="128">
        <v>32999490000178</v>
      </c>
      <c r="C2079" s="124" t="s">
        <v>10003</v>
      </c>
      <c r="D2079" s="121"/>
      <c r="E2079" s="125" t="s">
        <v>7643</v>
      </c>
      <c r="F2079" s="125" t="s">
        <v>160</v>
      </c>
      <c r="G2079" s="125" t="s">
        <v>3324</v>
      </c>
      <c r="H2079" s="126">
        <v>1000000</v>
      </c>
      <c r="I2079" s="126">
        <v>10000</v>
      </c>
      <c r="J2079" s="126">
        <v>500000</v>
      </c>
      <c r="K2079" s="125" t="s">
        <v>211</v>
      </c>
      <c r="L2079" s="125" t="s">
        <v>212</v>
      </c>
      <c r="M2079" s="152">
        <v>2E-3</v>
      </c>
      <c r="N2079" s="127" t="s">
        <v>44</v>
      </c>
      <c r="O2079" s="154">
        <v>43658</v>
      </c>
      <c r="P2079" s="152">
        <v>1.1785227153999999E-2</v>
      </c>
      <c r="Q2079" s="152">
        <v>3.6896481532000001E-2</v>
      </c>
      <c r="R2079" s="152">
        <v>0.11969538174</v>
      </c>
      <c r="S2079" s="152">
        <v>0.2496622047</v>
      </c>
      <c r="T2079" s="152">
        <v>0.41679549541999994</v>
      </c>
      <c r="U2079" s="152">
        <v>1.1161540404999999</v>
      </c>
      <c r="V2079" s="152">
        <v>0.90446117037999996</v>
      </c>
      <c r="W2079" s="152">
        <v>1.0442421905000001</v>
      </c>
      <c r="X2079" s="152">
        <v>0.99110580268999993</v>
      </c>
      <c r="Y2079" s="152">
        <v>0.99373104291000003</v>
      </c>
      <c r="Z2079" s="152">
        <v>8.1765007532000004E-3</v>
      </c>
      <c r="AA2079" s="152">
        <v>7.4210244169999997E-3</v>
      </c>
      <c r="AB2079" s="175">
        <v>0.56436218609</v>
      </c>
      <c r="AC2079" s="174">
        <v>0.26203337001999999</v>
      </c>
      <c r="AD2079" s="152">
        <v>-2.6814082942999999E-3</v>
      </c>
      <c r="AE2079" s="152">
        <v>-1.05471822E-2</v>
      </c>
      <c r="AF2079" s="178">
        <v>303.55968000000001</v>
      </c>
      <c r="AG2079" s="177">
        <v>676096.24037000001</v>
      </c>
      <c r="AH2079" s="177">
        <v>-123794.71114</v>
      </c>
      <c r="AI2079" s="127">
        <v>1.5228662953000001E-2</v>
      </c>
      <c r="AJ2079" s="127">
        <v>0.13407542920999999</v>
      </c>
      <c r="AK2079" s="127">
        <v>0</v>
      </c>
    </row>
    <row r="2080" spans="1:37" ht="14.65" customHeight="1" x14ac:dyDescent="0.25">
      <c r="A2080" s="39"/>
      <c r="B2080" s="128">
        <v>180995000110</v>
      </c>
      <c r="C2080" s="124" t="s">
        <v>10004</v>
      </c>
      <c r="D2080" s="121" t="s">
        <v>3266</v>
      </c>
      <c r="E2080" s="125" t="s">
        <v>7645</v>
      </c>
      <c r="F2080" s="125" t="s">
        <v>160</v>
      </c>
      <c r="G2080" s="125" t="s">
        <v>3324</v>
      </c>
      <c r="H2080" s="126">
        <v>1000</v>
      </c>
      <c r="I2080" s="126">
        <v>1000</v>
      </c>
      <c r="J2080" s="126">
        <v>100</v>
      </c>
      <c r="K2080" s="125" t="s">
        <v>211</v>
      </c>
      <c r="L2080" s="125" t="s">
        <v>212</v>
      </c>
      <c r="M2080" s="152">
        <v>2.5000000000000001E-3</v>
      </c>
      <c r="N2080" s="127" t="s">
        <v>44</v>
      </c>
      <c r="O2080" s="154">
        <v>36495</v>
      </c>
      <c r="P2080" s="152">
        <v>1.1209848963999999E-2</v>
      </c>
      <c r="Q2080" s="152">
        <v>4.2009099840000001E-2</v>
      </c>
      <c r="R2080" s="152">
        <v>9.9678048057999999E-2</v>
      </c>
      <c r="S2080" s="152">
        <v>0.22047268832</v>
      </c>
      <c r="T2080" s="152">
        <v>0.37171432433000001</v>
      </c>
      <c r="U2080" s="152">
        <v>1.0616611840999999</v>
      </c>
      <c r="V2080" s="152">
        <v>1.0297892381</v>
      </c>
      <c r="W2080" s="152">
        <v>0.86960768023000001</v>
      </c>
      <c r="X2080" s="152">
        <v>0.87522963671999998</v>
      </c>
      <c r="Y2080" s="152">
        <v>0.88624773356999997</v>
      </c>
      <c r="Z2080" s="152">
        <v>3.8959792522999998E-3</v>
      </c>
      <c r="AA2080" s="152">
        <v>5.9573089174000003E-3</v>
      </c>
      <c r="AB2080" s="175">
        <v>-3.6059529901</v>
      </c>
      <c r="AC2080" s="174">
        <v>-0.82893624828000001</v>
      </c>
      <c r="AD2080" s="152">
        <v>-5.1780808305000006E-4</v>
      </c>
      <c r="AE2080" s="152">
        <v>-9.8150716513999998E-3</v>
      </c>
      <c r="AF2080" s="178">
        <v>816.17001200000004</v>
      </c>
      <c r="AG2080" s="177">
        <v>86592.571469999995</v>
      </c>
      <c r="AH2080" s="177">
        <v>-17976.042280000001</v>
      </c>
      <c r="AI2080" s="127">
        <v>2.1667994222000001E-2</v>
      </c>
      <c r="AJ2080" s="127">
        <v>5.8006314125999998E-2</v>
      </c>
      <c r="AK2080" s="127">
        <v>0</v>
      </c>
    </row>
    <row r="2081" spans="1:37" ht="14.65" customHeight="1" x14ac:dyDescent="0.25">
      <c r="A2081" s="39"/>
      <c r="B2081" s="128">
        <v>17254088000170</v>
      </c>
      <c r="C2081" s="124" t="s">
        <v>10005</v>
      </c>
      <c r="D2081" s="121" t="s">
        <v>3267</v>
      </c>
      <c r="E2081" s="125" t="s">
        <v>7645</v>
      </c>
      <c r="F2081" s="125" t="s">
        <v>160</v>
      </c>
      <c r="G2081" s="125" t="s">
        <v>3324</v>
      </c>
      <c r="H2081" s="126">
        <v>5000000</v>
      </c>
      <c r="I2081" s="126">
        <v>100000</v>
      </c>
      <c r="J2081" s="126">
        <v>2500000</v>
      </c>
      <c r="K2081" s="125" t="s">
        <v>211</v>
      </c>
      <c r="L2081" s="125" t="s">
        <v>212</v>
      </c>
      <c r="M2081" s="152">
        <v>2E-3</v>
      </c>
      <c r="N2081" s="127" t="s">
        <v>44</v>
      </c>
      <c r="O2081" s="154">
        <v>41368</v>
      </c>
      <c r="P2081" s="152">
        <v>1.2438043015000001E-2</v>
      </c>
      <c r="Q2081" s="152">
        <v>3.7262511139000004E-2</v>
      </c>
      <c r="R2081" s="152">
        <v>0.12043950598</v>
      </c>
      <c r="S2081" s="152">
        <v>0.25346103034</v>
      </c>
      <c r="T2081" s="152">
        <v>0.42112399977000003</v>
      </c>
      <c r="U2081" s="152">
        <v>1.1779808557</v>
      </c>
      <c r="V2081" s="152">
        <v>0.91343382993000011</v>
      </c>
      <c r="W2081" s="152">
        <v>1.0507340527</v>
      </c>
      <c r="X2081" s="152">
        <v>1.0061863316999999</v>
      </c>
      <c r="Y2081" s="152">
        <v>1.0040511379999999</v>
      </c>
      <c r="Z2081" s="152">
        <v>8.9913498284000005E-3</v>
      </c>
      <c r="AA2081" s="152">
        <v>7.5700439735000005E-3</v>
      </c>
      <c r="AB2081" s="175">
        <v>0.58846342729000001</v>
      </c>
      <c r="AC2081" s="174">
        <v>0.32821783877999999</v>
      </c>
      <c r="AD2081" s="152">
        <v>-3.8082643578999996E-3</v>
      </c>
      <c r="AE2081" s="152">
        <v>-1.087620313E-2</v>
      </c>
      <c r="AF2081" s="178">
        <v>305.56882899999999</v>
      </c>
      <c r="AG2081" s="177">
        <v>154036.41284</v>
      </c>
      <c r="AH2081" s="177">
        <v>-10714.846579999999</v>
      </c>
      <c r="AI2081" s="127">
        <v>1.0641032962999999E-2</v>
      </c>
      <c r="AJ2081" s="127">
        <v>9.3685247758999987E-2</v>
      </c>
      <c r="AK2081" s="127">
        <v>0</v>
      </c>
    </row>
    <row r="2082" spans="1:37" ht="14.65" customHeight="1" x14ac:dyDescent="0.25">
      <c r="A2082" s="39"/>
      <c r="B2082" s="128">
        <v>1625681000146</v>
      </c>
      <c r="C2082" s="124" t="s">
        <v>10006</v>
      </c>
      <c r="D2082" s="121" t="s">
        <v>3268</v>
      </c>
      <c r="E2082" s="125" t="s">
        <v>7645</v>
      </c>
      <c r="F2082" s="125" t="s">
        <v>160</v>
      </c>
      <c r="G2082" s="125" t="s">
        <v>3324</v>
      </c>
      <c r="H2082" s="126">
        <v>500</v>
      </c>
      <c r="I2082" s="126">
        <v>1000</v>
      </c>
      <c r="J2082" s="126">
        <v>5000</v>
      </c>
      <c r="K2082" s="125" t="s">
        <v>211</v>
      </c>
      <c r="L2082" s="125" t="s">
        <v>212</v>
      </c>
      <c r="M2082" s="152">
        <v>1.4999999999999999E-2</v>
      </c>
      <c r="N2082" s="127" t="s">
        <v>44</v>
      </c>
      <c r="O2082" s="154">
        <v>35452</v>
      </c>
      <c r="P2082" s="152">
        <v>1.0287598139000001E-2</v>
      </c>
      <c r="Q2082" s="152">
        <v>3.0720688037E-2</v>
      </c>
      <c r="R2082" s="152">
        <v>9.8610412103999998E-2</v>
      </c>
      <c r="S2082" s="152">
        <v>0.20430082848</v>
      </c>
      <c r="T2082" s="152">
        <v>0.34007893823000002</v>
      </c>
      <c r="U2082" s="152">
        <v>0.97431675103000004</v>
      </c>
      <c r="V2082" s="152">
        <v>0.75307097867999995</v>
      </c>
      <c r="W2082" s="152">
        <v>0.86029344862000001</v>
      </c>
      <c r="X2082" s="152">
        <v>0.81103079597999994</v>
      </c>
      <c r="Y2082" s="152">
        <v>0.81082209782000003</v>
      </c>
      <c r="Z2082" s="152">
        <v>8.2007174784999998E-3</v>
      </c>
      <c r="AA2082" s="152">
        <v>7.3871488025000001E-3</v>
      </c>
      <c r="AB2082" s="175">
        <v>-1.7603374027000001</v>
      </c>
      <c r="AC2082" s="174">
        <v>-2.7056776459999998</v>
      </c>
      <c r="AD2082" s="152">
        <v>-2.8507281753000001E-3</v>
      </c>
      <c r="AE2082" s="152">
        <v>-1.1435658654000001E-2</v>
      </c>
      <c r="AF2082" s="178">
        <v>211.04492999999999</v>
      </c>
      <c r="AG2082" s="177">
        <v>15152.48655</v>
      </c>
      <c r="AH2082" s="177">
        <v>-511.67320000000001</v>
      </c>
      <c r="AI2082" s="127">
        <v>1.5247567945E-2</v>
      </c>
      <c r="AJ2082" s="127">
        <v>0.13424187159000001</v>
      </c>
      <c r="AK2082" s="127">
        <v>0</v>
      </c>
    </row>
    <row r="2083" spans="1:37" ht="14.65" customHeight="1" x14ac:dyDescent="0.25">
      <c r="A2083" s="39"/>
      <c r="B2083" s="128">
        <v>3593150000144</v>
      </c>
      <c r="C2083" s="124" t="s">
        <v>10007</v>
      </c>
      <c r="D2083" s="121" t="s">
        <v>3266</v>
      </c>
      <c r="E2083" s="125" t="s">
        <v>7645</v>
      </c>
      <c r="F2083" s="125" t="s">
        <v>160</v>
      </c>
      <c r="G2083" s="125" t="s">
        <v>3324</v>
      </c>
      <c r="H2083" s="126">
        <v>50000</v>
      </c>
      <c r="I2083" s="126">
        <v>2000</v>
      </c>
      <c r="J2083" s="126">
        <v>25000</v>
      </c>
      <c r="K2083" s="125" t="s">
        <v>211</v>
      </c>
      <c r="L2083" s="125" t="s">
        <v>212</v>
      </c>
      <c r="M2083" s="152">
        <v>2.5000000000000001E-3</v>
      </c>
      <c r="N2083" s="127" t="s">
        <v>44</v>
      </c>
      <c r="O2083" s="154">
        <v>37763</v>
      </c>
      <c r="P2083" s="152">
        <v>1.1458841322999999E-2</v>
      </c>
      <c r="Q2083" s="152">
        <v>4.3068660340999994E-2</v>
      </c>
      <c r="R2083" s="152">
        <v>0.10334043127999999</v>
      </c>
      <c r="S2083" s="152">
        <v>0.22843963081999999</v>
      </c>
      <c r="T2083" s="152">
        <v>0.38480884099000001</v>
      </c>
      <c r="U2083" s="152">
        <v>1.0852427259999999</v>
      </c>
      <c r="V2083" s="152">
        <v>1.0557627535</v>
      </c>
      <c r="W2083" s="152">
        <v>0.90155891365000007</v>
      </c>
      <c r="X2083" s="152">
        <v>0.90685670240999994</v>
      </c>
      <c r="Y2083" s="152">
        <v>0.91746790712000004</v>
      </c>
      <c r="Z2083" s="152">
        <v>3.8930034106000001E-3</v>
      </c>
      <c r="AA2083" s="152">
        <v>5.6947105426999999E-3</v>
      </c>
      <c r="AB2083" s="175">
        <v>-2.7231064055999998</v>
      </c>
      <c r="AC2083" s="174">
        <v>-0.1294308964</v>
      </c>
      <c r="AD2083" s="152">
        <v>-5.0273795582999996E-4</v>
      </c>
      <c r="AE2083" s="152">
        <v>-9.7508147962E-3</v>
      </c>
      <c r="AF2083" s="178">
        <v>500.02127999999999</v>
      </c>
      <c r="AG2083" s="177">
        <v>254406.35800000001</v>
      </c>
      <c r="AH2083" s="177">
        <v>-54050.508229999999</v>
      </c>
      <c r="AI2083" s="127">
        <v>2.1664422842999999E-2</v>
      </c>
      <c r="AJ2083" s="127">
        <v>5.7996753365000001E-2</v>
      </c>
      <c r="AK2083" s="127">
        <v>0</v>
      </c>
    </row>
    <row r="2084" spans="1:37" ht="14.65" customHeight="1" x14ac:dyDescent="0.25">
      <c r="A2084" s="39"/>
      <c r="B2084" s="128">
        <v>17254017000178</v>
      </c>
      <c r="C2084" s="124" t="s">
        <v>10008</v>
      </c>
      <c r="D2084" s="121" t="s">
        <v>3266</v>
      </c>
      <c r="E2084" s="125" t="s">
        <v>7645</v>
      </c>
      <c r="F2084" s="125" t="s">
        <v>160</v>
      </c>
      <c r="G2084" s="125" t="s">
        <v>3328</v>
      </c>
      <c r="H2084" s="126">
        <v>500000</v>
      </c>
      <c r="I2084" s="126">
        <v>5000</v>
      </c>
      <c r="J2084" s="126">
        <v>500000</v>
      </c>
      <c r="K2084" s="125" t="s">
        <v>7681</v>
      </c>
      <c r="L2084" s="125" t="s">
        <v>7681</v>
      </c>
      <c r="M2084" s="152">
        <v>3.0000000000000001E-3</v>
      </c>
      <c r="N2084" s="127" t="s">
        <v>44</v>
      </c>
      <c r="O2084" s="154">
        <v>41404</v>
      </c>
      <c r="P2084" s="152">
        <v>1.0854669126000001E-2</v>
      </c>
      <c r="Q2084" s="152">
        <v>4.2091163066000005E-2</v>
      </c>
      <c r="R2084" s="152">
        <v>0.11403082381000001</v>
      </c>
      <c r="S2084" s="152">
        <v>0.24608696869999999</v>
      </c>
      <c r="T2084" s="152">
        <v>0.40593644969000003</v>
      </c>
      <c r="U2084" s="152">
        <v>1.0280228497000001</v>
      </c>
      <c r="V2084" s="152">
        <v>1.0318008934</v>
      </c>
      <c r="W2084" s="152">
        <v>0.99482365576000009</v>
      </c>
      <c r="X2084" s="152">
        <v>0.97691287689999995</v>
      </c>
      <c r="Y2084" s="152">
        <v>0.96784071790000004</v>
      </c>
      <c r="Z2084" s="152">
        <v>1.6299707305999999E-3</v>
      </c>
      <c r="AA2084" s="152">
        <v>6.1045787805999998E-3</v>
      </c>
      <c r="AB2084" s="175">
        <v>-0.36698644258000002</v>
      </c>
      <c r="AC2084" s="174">
        <v>0.55325676024000003</v>
      </c>
      <c r="AD2084" s="152">
        <v>-9.5772811568999995E-5</v>
      </c>
      <c r="AE2084" s="152">
        <v>-3.4321194444000003E-2</v>
      </c>
      <c r="AF2084" s="178">
        <v>306.35725000000002</v>
      </c>
      <c r="AG2084" s="177">
        <v>84515.195160000003</v>
      </c>
      <c r="AH2084" s="177">
        <v>-5071.6087699999998</v>
      </c>
      <c r="AI2084" s="127">
        <v>7.7606355964999998E-2</v>
      </c>
      <c r="AJ2084" s="127">
        <v>0</v>
      </c>
      <c r="AK2084" s="127">
        <v>0</v>
      </c>
    </row>
    <row r="2085" spans="1:37" ht="14.65" customHeight="1" x14ac:dyDescent="0.25">
      <c r="A2085" s="39"/>
      <c r="B2085" s="128">
        <v>20441483000177</v>
      </c>
      <c r="C2085" s="124" t="s">
        <v>10009</v>
      </c>
      <c r="D2085" s="121" t="s">
        <v>3266</v>
      </c>
      <c r="E2085" s="125" t="s">
        <v>7643</v>
      </c>
      <c r="F2085" s="125" t="s">
        <v>160</v>
      </c>
      <c r="G2085" s="125" t="s">
        <v>3328</v>
      </c>
      <c r="H2085" s="126">
        <v>2000000</v>
      </c>
      <c r="I2085" s="126">
        <v>100000</v>
      </c>
      <c r="J2085" s="126">
        <v>500000</v>
      </c>
      <c r="K2085" s="125" t="s">
        <v>211</v>
      </c>
      <c r="L2085" s="125" t="s">
        <v>211</v>
      </c>
      <c r="M2085" s="152">
        <v>2.5000000000000001E-3</v>
      </c>
      <c r="N2085" s="127" t="s">
        <v>44</v>
      </c>
      <c r="O2085" s="154">
        <v>41934</v>
      </c>
      <c r="P2085" s="152">
        <v>1.0560686736E-2</v>
      </c>
      <c r="Q2085" s="152">
        <v>4.0809292302999997E-2</v>
      </c>
      <c r="R2085" s="152">
        <v>0.11674970437000001</v>
      </c>
      <c r="S2085" s="152">
        <v>0.26034207003999998</v>
      </c>
      <c r="T2085" s="152">
        <v>0.43689464851999998</v>
      </c>
      <c r="U2085" s="152">
        <v>1.0001803968</v>
      </c>
      <c r="V2085" s="152">
        <v>1.0003777798</v>
      </c>
      <c r="W2085" s="152">
        <v>1.0185436167999999</v>
      </c>
      <c r="X2085" s="152">
        <v>1.0335025944</v>
      </c>
      <c r="Y2085" s="152">
        <v>1.0416517919999999</v>
      </c>
      <c r="Z2085" s="152">
        <v>9.0369504483E-4</v>
      </c>
      <c r="AA2085" s="152">
        <v>5.4596139314E-3</v>
      </c>
      <c r="AB2085" s="175">
        <v>2.9003698643</v>
      </c>
      <c r="AC2085" s="174">
        <v>0.33662967792999998</v>
      </c>
      <c r="AD2085" s="152">
        <v>0</v>
      </c>
      <c r="AE2085" s="152">
        <v>-1.9763048746E-2</v>
      </c>
      <c r="AF2085" s="178">
        <v>261.58136000000002</v>
      </c>
      <c r="AG2085" s="177">
        <v>6597495.7989999996</v>
      </c>
      <c r="AH2085" s="177">
        <v>-242000.08376000001</v>
      </c>
      <c r="AI2085" s="127">
        <v>0</v>
      </c>
      <c r="AJ2085" s="127">
        <v>0.87507443325000001</v>
      </c>
      <c r="AK2085" s="127">
        <v>0</v>
      </c>
    </row>
    <row r="2086" spans="1:37" ht="14.65" customHeight="1" x14ac:dyDescent="0.25">
      <c r="A2086" s="39"/>
      <c r="B2086" s="128">
        <v>52242738000169</v>
      </c>
      <c r="C2086" s="124" t="s">
        <v>10010</v>
      </c>
      <c r="D2086" s="121"/>
      <c r="E2086" s="125" t="s">
        <v>7645</v>
      </c>
      <c r="F2086" s="125" t="s">
        <v>160</v>
      </c>
      <c r="G2086" s="125" t="s">
        <v>3328</v>
      </c>
      <c r="H2086" s="126">
        <v>50000</v>
      </c>
      <c r="I2086" s="126">
        <v>100</v>
      </c>
      <c r="J2086" s="126">
        <v>1000</v>
      </c>
      <c r="K2086" s="125" t="s">
        <v>211</v>
      </c>
      <c r="L2086" s="125" t="s">
        <v>211</v>
      </c>
      <c r="M2086" s="152">
        <v>6.5000000000000006E-3</v>
      </c>
      <c r="N2086" s="127" t="s">
        <v>44</v>
      </c>
      <c r="O2086" s="154">
        <v>45194</v>
      </c>
      <c r="P2086" s="152">
        <v>1.0260934729999999E-2</v>
      </c>
      <c r="Q2086" s="152">
        <v>3.9564713501E-2</v>
      </c>
      <c r="R2086" s="152">
        <v>0.11238434499</v>
      </c>
      <c r="S2086" s="152" t="s">
        <v>44</v>
      </c>
      <c r="T2086" s="152" t="s">
        <v>44</v>
      </c>
      <c r="U2086" s="152">
        <v>0.97179151574</v>
      </c>
      <c r="V2086" s="152">
        <v>0.96986882200000002</v>
      </c>
      <c r="W2086" s="152">
        <v>0.98045950386000003</v>
      </c>
      <c r="X2086" s="152" t="s">
        <v>44</v>
      </c>
      <c r="Y2086" s="152" t="s">
        <v>44</v>
      </c>
      <c r="Z2086" s="152">
        <v>9.115476151099999E-4</v>
      </c>
      <c r="AA2086" s="152">
        <v>9.2596734592000009E-4</v>
      </c>
      <c r="AB2086" s="175">
        <v>-3.0561146343000001</v>
      </c>
      <c r="AC2086" s="174">
        <v>-1.7041412094999999</v>
      </c>
      <c r="AD2086" s="152">
        <v>0</v>
      </c>
      <c r="AE2086" s="152">
        <v>0</v>
      </c>
      <c r="AF2086" s="178">
        <v>118.660977</v>
      </c>
      <c r="AG2086" s="177">
        <v>420812.56312000001</v>
      </c>
      <c r="AH2086" s="177">
        <v>241616.91427000001</v>
      </c>
      <c r="AI2086" s="127">
        <v>0</v>
      </c>
      <c r="AJ2086" s="127">
        <v>0.87518656430999997</v>
      </c>
      <c r="AK2086" s="127">
        <v>0</v>
      </c>
    </row>
    <row r="2087" spans="1:37" ht="14.65" customHeight="1" x14ac:dyDescent="0.25">
      <c r="A2087" s="39"/>
      <c r="B2087" s="128">
        <v>44934934000176</v>
      </c>
      <c r="C2087" s="124" t="s">
        <v>10011</v>
      </c>
      <c r="D2087" s="121"/>
      <c r="E2087" s="125" t="s">
        <v>7645</v>
      </c>
      <c r="F2087" s="125" t="s">
        <v>112</v>
      </c>
      <c r="G2087" s="125" t="s">
        <v>7646</v>
      </c>
      <c r="H2087" s="126">
        <v>0</v>
      </c>
      <c r="I2087" s="126">
        <v>0</v>
      </c>
      <c r="J2087" s="126">
        <v>0</v>
      </c>
      <c r="K2087" s="125" t="s">
        <v>211</v>
      </c>
      <c r="L2087" s="125" t="s">
        <v>3251</v>
      </c>
      <c r="M2087" s="152">
        <v>1.5E-3</v>
      </c>
      <c r="N2087" s="127" t="s">
        <v>44</v>
      </c>
      <c r="O2087" s="154">
        <v>44726</v>
      </c>
      <c r="P2087" s="152">
        <v>9.7175662686000003E-2</v>
      </c>
      <c r="Q2087" s="152">
        <v>0.30704321519</v>
      </c>
      <c r="R2087" s="152">
        <v>0.20724986642000001</v>
      </c>
      <c r="S2087" s="152">
        <v>0.36110323068</v>
      </c>
      <c r="T2087" s="152" t="s">
        <v>44</v>
      </c>
      <c r="U2087" s="152">
        <v>9.2033023321999998</v>
      </c>
      <c r="V2087" s="152">
        <v>7.5266977837000004</v>
      </c>
      <c r="W2087" s="152">
        <v>1.8080819103999999</v>
      </c>
      <c r="X2087" s="152">
        <v>1.4335029513999999</v>
      </c>
      <c r="Y2087" s="152" t="s">
        <v>44</v>
      </c>
      <c r="Z2087" s="152">
        <v>0.23024415349000002</v>
      </c>
      <c r="AA2087" s="152">
        <v>0.27348438480999998</v>
      </c>
      <c r="AB2087" s="175">
        <v>0.48886643883000003</v>
      </c>
      <c r="AC2087" s="174">
        <v>-0.16220841781000001</v>
      </c>
      <c r="AD2087" s="152">
        <v>-0.20165269472</v>
      </c>
      <c r="AE2087" s="152">
        <v>-0.40695062413000005</v>
      </c>
      <c r="AF2087" s="178">
        <v>110.338876</v>
      </c>
      <c r="AG2087" s="177">
        <v>94682.490720000002</v>
      </c>
      <c r="AH2087" s="177">
        <v>-6123.73758</v>
      </c>
      <c r="AI2087" s="127">
        <v>0</v>
      </c>
      <c r="AJ2087" s="127">
        <v>0</v>
      </c>
      <c r="AK2087" s="127">
        <v>0</v>
      </c>
    </row>
    <row r="2088" spans="1:37" ht="14.65" customHeight="1" x14ac:dyDescent="0.25">
      <c r="A2088" s="39"/>
      <c r="B2088" s="128">
        <v>3910929000146</v>
      </c>
      <c r="C2088" s="124" t="s">
        <v>10012</v>
      </c>
      <c r="D2088" s="121"/>
      <c r="E2088" s="125" t="s">
        <v>9992</v>
      </c>
      <c r="F2088" s="125" t="s">
        <v>112</v>
      </c>
      <c r="G2088" s="125" t="s">
        <v>7646</v>
      </c>
      <c r="H2088" s="126">
        <v>300</v>
      </c>
      <c r="I2088" s="126">
        <v>0</v>
      </c>
      <c r="J2088" s="126">
        <v>0</v>
      </c>
      <c r="K2088" s="125" t="s">
        <v>212</v>
      </c>
      <c r="L2088" s="125" t="s">
        <v>220</v>
      </c>
      <c r="M2088" s="152">
        <v>1.4999999999999999E-2</v>
      </c>
      <c r="N2088" s="127" t="s">
        <v>44</v>
      </c>
      <c r="O2088" s="154">
        <v>36755</v>
      </c>
      <c r="P2088" s="152">
        <v>-0.19372446920000003</v>
      </c>
      <c r="Q2088" s="152">
        <v>-0.16854333711</v>
      </c>
      <c r="R2088" s="152">
        <v>-0.13361430812</v>
      </c>
      <c r="S2088" s="152">
        <v>0.59550281388000004</v>
      </c>
      <c r="T2088" s="152">
        <v>1.0435282899</v>
      </c>
      <c r="U2088" s="152">
        <v>-18.347236436999999</v>
      </c>
      <c r="V2088" s="152">
        <v>-4.1315837610999999</v>
      </c>
      <c r="W2088" s="152">
        <v>-1.1656731928000001</v>
      </c>
      <c r="X2088" s="152">
        <v>2.3640193959999998</v>
      </c>
      <c r="Y2088" s="152">
        <v>2.4879982322999998</v>
      </c>
      <c r="Z2088" s="152">
        <v>0.2621749142</v>
      </c>
      <c r="AA2088" s="152">
        <v>0.41987876233999999</v>
      </c>
      <c r="AB2088" s="175">
        <v>-0.75003990360999995</v>
      </c>
      <c r="AC2088" s="174">
        <v>0.26757273114000002</v>
      </c>
      <c r="AD2088" s="152">
        <v>-0.22471052952000001</v>
      </c>
      <c r="AE2088" s="152">
        <v>-0.89672455221000003</v>
      </c>
      <c r="AF2088" s="178">
        <v>256.24992400000002</v>
      </c>
      <c r="AG2088" s="177">
        <v>41525.651259999999</v>
      </c>
      <c r="AH2088" s="177">
        <v>-2926.1280900000002</v>
      </c>
      <c r="AI2088" s="127">
        <v>0</v>
      </c>
      <c r="AJ2088" s="127">
        <v>0</v>
      </c>
      <c r="AK2088" s="127">
        <v>0</v>
      </c>
    </row>
    <row r="2089" spans="1:37" ht="14.65" customHeight="1" x14ac:dyDescent="0.25">
      <c r="A2089" s="39"/>
      <c r="B2089" s="128">
        <v>4890401000115</v>
      </c>
      <c r="C2089" s="124" t="s">
        <v>10013</v>
      </c>
      <c r="D2089" s="121"/>
      <c r="E2089" s="125" t="s">
        <v>9992</v>
      </c>
      <c r="F2089" s="125" t="s">
        <v>112</v>
      </c>
      <c r="G2089" s="125" t="s">
        <v>7646</v>
      </c>
      <c r="H2089" s="126">
        <v>300</v>
      </c>
      <c r="I2089" s="126">
        <v>0</v>
      </c>
      <c r="J2089" s="126">
        <v>0</v>
      </c>
      <c r="K2089" s="125" t="s">
        <v>212</v>
      </c>
      <c r="L2089" s="125" t="s">
        <v>220</v>
      </c>
      <c r="M2089" s="152">
        <v>0.01</v>
      </c>
      <c r="N2089" s="127" t="s">
        <v>10014</v>
      </c>
      <c r="O2089" s="154">
        <v>37342</v>
      </c>
      <c r="P2089" s="152">
        <v>-6.6862126718000001E-2</v>
      </c>
      <c r="Q2089" s="152">
        <v>2.1988768384999997E-3</v>
      </c>
      <c r="R2089" s="152">
        <v>-0.10058655723</v>
      </c>
      <c r="S2089" s="152">
        <v>-0.13773343584</v>
      </c>
      <c r="T2089" s="152">
        <v>-0.19530822107999998</v>
      </c>
      <c r="U2089" s="152">
        <v>-6.3323711898999999</v>
      </c>
      <c r="V2089" s="152">
        <v>5.3902123897000005E-2</v>
      </c>
      <c r="W2089" s="152">
        <v>-0.87753366365999996</v>
      </c>
      <c r="X2089" s="152">
        <v>-0.54677241855000003</v>
      </c>
      <c r="Y2089" s="152">
        <v>-0.46565724521999996</v>
      </c>
      <c r="Z2089" s="152">
        <v>0.24335689414</v>
      </c>
      <c r="AA2089" s="152">
        <v>0.38666317042000004</v>
      </c>
      <c r="AB2089" s="175">
        <v>-0.69506876542999996</v>
      </c>
      <c r="AC2089" s="174">
        <v>0.30383422758</v>
      </c>
      <c r="AD2089" s="152">
        <v>-0.19950845431</v>
      </c>
      <c r="AE2089" s="152">
        <v>-0.83696657153000009</v>
      </c>
      <c r="AF2089" s="178">
        <v>288.72555799999998</v>
      </c>
      <c r="AG2089" s="177">
        <v>41401.445970000001</v>
      </c>
      <c r="AH2089" s="177">
        <v>-1487.58655</v>
      </c>
      <c r="AI2089" s="127">
        <v>0</v>
      </c>
      <c r="AJ2089" s="127">
        <v>0</v>
      </c>
      <c r="AK2089" s="127">
        <v>0</v>
      </c>
    </row>
    <row r="2090" spans="1:37" ht="14.65" customHeight="1" x14ac:dyDescent="0.25">
      <c r="A2090" s="39"/>
      <c r="B2090" s="128">
        <v>23714047000112</v>
      </c>
      <c r="C2090" s="124" t="s">
        <v>10015</v>
      </c>
      <c r="D2090" s="121" t="s">
        <v>3274</v>
      </c>
      <c r="E2090" s="125" t="s">
        <v>7645</v>
      </c>
      <c r="F2090" s="125" t="s">
        <v>160</v>
      </c>
      <c r="G2090" s="125" t="s">
        <v>3324</v>
      </c>
      <c r="H2090" s="126">
        <v>1000</v>
      </c>
      <c r="I2090" s="126">
        <v>1000</v>
      </c>
      <c r="J2090" s="126">
        <v>1000</v>
      </c>
      <c r="K2090" s="125" t="s">
        <v>210</v>
      </c>
      <c r="L2090" s="125" t="s">
        <v>3312</v>
      </c>
      <c r="M2090" s="152">
        <v>2.5000000000000001E-3</v>
      </c>
      <c r="N2090" s="127" t="s">
        <v>44</v>
      </c>
      <c r="O2090" s="154">
        <v>43342</v>
      </c>
      <c r="P2090" s="152">
        <v>1.0091325390000001E-2</v>
      </c>
      <c r="Q2090" s="152">
        <v>4.3909301517000003E-2</v>
      </c>
      <c r="R2090" s="152">
        <v>0.11337235546</v>
      </c>
      <c r="S2090" s="152">
        <v>0.27401056602000001</v>
      </c>
      <c r="T2090" s="152">
        <v>0.45597945873000001</v>
      </c>
      <c r="U2090" s="152">
        <v>0.95572817236000007</v>
      </c>
      <c r="V2090" s="152">
        <v>1.0763697944000001</v>
      </c>
      <c r="W2090" s="152">
        <v>0.98907906963000003</v>
      </c>
      <c r="X2090" s="152">
        <v>1.0877636136</v>
      </c>
      <c r="Y2090" s="152">
        <v>1.0871541272</v>
      </c>
      <c r="Z2090" s="152">
        <v>4.4443508979000006E-3</v>
      </c>
      <c r="AA2090" s="152">
        <v>1.0559225160000001E-2</v>
      </c>
      <c r="AB2090" s="175">
        <v>-0.25358018294000001</v>
      </c>
      <c r="AC2090" s="174">
        <v>0.60375259241000001</v>
      </c>
      <c r="AD2090" s="152">
        <v>-2.9108163030000002E-3</v>
      </c>
      <c r="AE2090" s="152">
        <v>-6.2809726236999999E-2</v>
      </c>
      <c r="AF2090" s="178">
        <v>17.709510000000002</v>
      </c>
      <c r="AG2090" s="177">
        <v>2281365.5529999998</v>
      </c>
      <c r="AH2090" s="177">
        <v>-122638.74372</v>
      </c>
      <c r="AI2090" s="127">
        <v>0.41907644069</v>
      </c>
      <c r="AJ2090" s="127">
        <v>0.22672884605999999</v>
      </c>
      <c r="AK2090" s="127">
        <v>0</v>
      </c>
    </row>
    <row r="2091" spans="1:37" ht="14.65" customHeight="1" x14ac:dyDescent="0.25">
      <c r="A2091" s="39"/>
      <c r="B2091" s="128">
        <v>53440322000118</v>
      </c>
      <c r="C2091" s="124" t="s">
        <v>10016</v>
      </c>
      <c r="D2091" s="121"/>
      <c r="E2091" s="125" t="s">
        <v>7643</v>
      </c>
      <c r="F2091" s="125" t="s">
        <v>160</v>
      </c>
      <c r="G2091" s="125" t="s">
        <v>3305</v>
      </c>
      <c r="H2091" s="126">
        <v>5000</v>
      </c>
      <c r="I2091" s="126">
        <v>1000</v>
      </c>
      <c r="J2091" s="126">
        <v>5000</v>
      </c>
      <c r="K2091" s="125" t="s">
        <v>218</v>
      </c>
      <c r="L2091" s="125" t="s">
        <v>7571</v>
      </c>
      <c r="M2091" s="152">
        <v>0.01</v>
      </c>
      <c r="N2091" s="127" t="s">
        <v>44</v>
      </c>
      <c r="O2091" s="154">
        <v>45453</v>
      </c>
      <c r="P2091" s="152">
        <v>7.8783646222000004E-3</v>
      </c>
      <c r="Q2091" s="152">
        <v>4.8433639096E-2</v>
      </c>
      <c r="R2091" s="152" t="s">
        <v>44</v>
      </c>
      <c r="S2091" s="152" t="s">
        <v>44</v>
      </c>
      <c r="T2091" s="152" t="s">
        <v>44</v>
      </c>
      <c r="U2091" s="152">
        <v>0.74614331918999999</v>
      </c>
      <c r="V2091" s="152">
        <v>1.1872770541</v>
      </c>
      <c r="W2091" s="152" t="s">
        <v>44</v>
      </c>
      <c r="X2091" s="152" t="s">
        <v>44</v>
      </c>
      <c r="Y2091" s="152" t="s">
        <v>44</v>
      </c>
      <c r="Z2091" s="152" t="s">
        <v>44</v>
      </c>
      <c r="AA2091" s="152">
        <v>1.6580140143000001E-2</v>
      </c>
      <c r="AB2091" s="175" t="s">
        <v>44</v>
      </c>
      <c r="AC2091" s="174">
        <v>0.14616637944999999</v>
      </c>
      <c r="AD2091" s="152">
        <v>-1.3916781221000001E-2</v>
      </c>
      <c r="AE2091" s="152">
        <v>-1.3916781221000001E-2</v>
      </c>
      <c r="AF2091" s="178">
        <v>110.50571600000001</v>
      </c>
      <c r="AG2091" s="177">
        <v>165684.86193000001</v>
      </c>
      <c r="AH2091" s="177">
        <v>76325.342480000007</v>
      </c>
      <c r="AI2091" s="127">
        <v>0.30772982453000003</v>
      </c>
      <c r="AJ2091" s="127">
        <v>6.2444224447000008E-5</v>
      </c>
      <c r="AK2091" s="127">
        <v>0</v>
      </c>
    </row>
    <row r="2092" spans="1:37" ht="14.65" customHeight="1" x14ac:dyDescent="0.25">
      <c r="A2092" s="39"/>
      <c r="B2092" s="128">
        <v>30659168000174</v>
      </c>
      <c r="C2092" s="124" t="s">
        <v>10017</v>
      </c>
      <c r="D2092" s="121"/>
      <c r="E2092" s="125" t="s">
        <v>7643</v>
      </c>
      <c r="F2092" s="125" t="s">
        <v>160</v>
      </c>
      <c r="G2092" s="125" t="s">
        <v>5584</v>
      </c>
      <c r="H2092" s="126">
        <v>1000000</v>
      </c>
      <c r="I2092" s="126">
        <v>5000</v>
      </c>
      <c r="J2092" s="126">
        <v>500000</v>
      </c>
      <c r="K2092" s="125" t="s">
        <v>219</v>
      </c>
      <c r="L2092" s="125" t="s">
        <v>220</v>
      </c>
      <c r="M2092" s="152">
        <v>1.5E-3</v>
      </c>
      <c r="N2092" s="127" t="s">
        <v>44</v>
      </c>
      <c r="O2092" s="154">
        <v>43404</v>
      </c>
      <c r="P2092" s="152">
        <v>2.1207065343000001E-2</v>
      </c>
      <c r="Q2092" s="152">
        <v>5.6124904599999997E-2</v>
      </c>
      <c r="R2092" s="152">
        <v>4.6600522212999998E-2</v>
      </c>
      <c r="S2092" s="152">
        <v>0.11975481233</v>
      </c>
      <c r="T2092" s="152">
        <v>0.22495127689</v>
      </c>
      <c r="U2092" s="152">
        <v>2.0084764903000001</v>
      </c>
      <c r="V2092" s="152">
        <v>1.375816739</v>
      </c>
      <c r="W2092" s="152">
        <v>0.40655061779999996</v>
      </c>
      <c r="X2092" s="152">
        <v>0.47540111064999996</v>
      </c>
      <c r="Y2092" s="152">
        <v>0.53633273259000003</v>
      </c>
      <c r="Z2092" s="152">
        <v>5.1906469743999997E-2</v>
      </c>
      <c r="AA2092" s="152">
        <v>7.5893454738999999E-2</v>
      </c>
      <c r="AB2092" s="175">
        <v>-1.156778273</v>
      </c>
      <c r="AC2092" s="174">
        <v>1.2358359746999999E-2</v>
      </c>
      <c r="AD2092" s="152">
        <v>-5.7443348997000002E-2</v>
      </c>
      <c r="AE2092" s="152">
        <v>-0.13281363159000001</v>
      </c>
      <c r="AF2092" s="178">
        <v>166.249754</v>
      </c>
      <c r="AG2092" s="177">
        <v>261588.70444</v>
      </c>
      <c r="AH2092" s="177">
        <v>-105469.40586</v>
      </c>
      <c r="AI2092" s="127">
        <v>0</v>
      </c>
      <c r="AJ2092" s="127">
        <v>0</v>
      </c>
      <c r="AK2092" s="127">
        <v>0</v>
      </c>
    </row>
    <row r="2093" spans="1:37" ht="14.65" customHeight="1" x14ac:dyDescent="0.25">
      <c r="A2093" s="39"/>
      <c r="B2093" s="128">
        <v>10787822000118</v>
      </c>
      <c r="C2093" s="124" t="s">
        <v>10018</v>
      </c>
      <c r="D2093" s="121" t="s">
        <v>3267</v>
      </c>
      <c r="E2093" s="125" t="s">
        <v>7643</v>
      </c>
      <c r="F2093" s="125" t="s">
        <v>160</v>
      </c>
      <c r="G2093" s="125" t="s">
        <v>5584</v>
      </c>
      <c r="H2093" s="126">
        <v>500000</v>
      </c>
      <c r="I2093" s="126">
        <v>5000</v>
      </c>
      <c r="J2093" s="126">
        <v>200000</v>
      </c>
      <c r="K2093" s="125" t="s">
        <v>219</v>
      </c>
      <c r="L2093" s="125" t="s">
        <v>220</v>
      </c>
      <c r="M2093" s="152">
        <v>3.0000000000000001E-3</v>
      </c>
      <c r="N2093" s="127" t="s">
        <v>44</v>
      </c>
      <c r="O2093" s="154">
        <v>40168</v>
      </c>
      <c r="P2093" s="152">
        <v>2.0921077085999999E-2</v>
      </c>
      <c r="Q2093" s="152">
        <v>5.4922103861999999E-2</v>
      </c>
      <c r="R2093" s="152">
        <v>4.2707264240000001E-2</v>
      </c>
      <c r="S2093" s="152">
        <v>0.11170557113999999</v>
      </c>
      <c r="T2093" s="152">
        <v>0.21211385578000003</v>
      </c>
      <c r="U2093" s="152">
        <v>1.9813911447999999</v>
      </c>
      <c r="V2093" s="152">
        <v>1.3463319068999999</v>
      </c>
      <c r="W2093" s="152">
        <v>0.37258519511000004</v>
      </c>
      <c r="X2093" s="152">
        <v>0.44344733671999997</v>
      </c>
      <c r="Y2093" s="152">
        <v>0.50572553071999993</v>
      </c>
      <c r="Z2093" s="152">
        <v>5.1905735701999994E-2</v>
      </c>
      <c r="AA2093" s="152">
        <v>6.3511606168999993E-2</v>
      </c>
      <c r="AB2093" s="175">
        <v>-1.2245007118</v>
      </c>
      <c r="AC2093" s="174">
        <v>0.14396397797999999</v>
      </c>
      <c r="AD2093" s="152">
        <v>-5.8715271897000001E-2</v>
      </c>
      <c r="AE2093" s="152">
        <v>-0.13296344240999999</v>
      </c>
      <c r="AF2093" s="178">
        <v>448.66761400000001</v>
      </c>
      <c r="AG2093" s="177">
        <v>155876.95889000001</v>
      </c>
      <c r="AH2093" s="177">
        <v>-45985.617740000002</v>
      </c>
      <c r="AI2093" s="127">
        <v>0</v>
      </c>
      <c r="AJ2093" s="127">
        <v>0</v>
      </c>
      <c r="AK2093" s="127">
        <v>0</v>
      </c>
    </row>
    <row r="2094" spans="1:37" ht="14.65" customHeight="1" x14ac:dyDescent="0.25">
      <c r="A2094" s="39"/>
      <c r="B2094" s="128">
        <v>50108864000108</v>
      </c>
      <c r="C2094" s="124" t="s">
        <v>10019</v>
      </c>
      <c r="D2094" s="121"/>
      <c r="E2094" s="125" t="s">
        <v>7643</v>
      </c>
      <c r="F2094" s="125" t="s">
        <v>160</v>
      </c>
      <c r="G2094" s="125" t="s">
        <v>5073</v>
      </c>
      <c r="H2094" s="126">
        <v>50000</v>
      </c>
      <c r="I2094" s="126">
        <v>1000</v>
      </c>
      <c r="J2094" s="126">
        <v>1000</v>
      </c>
      <c r="K2094" s="125" t="s">
        <v>211</v>
      </c>
      <c r="L2094" s="125" t="s">
        <v>212</v>
      </c>
      <c r="M2094" s="152">
        <v>2E-3</v>
      </c>
      <c r="N2094" s="127" t="s">
        <v>44</v>
      </c>
      <c r="O2094" s="154">
        <v>45016</v>
      </c>
      <c r="P2094" s="152">
        <v>1.7372182657999998E-2</v>
      </c>
      <c r="Q2094" s="152">
        <v>4.8179214326000003E-2</v>
      </c>
      <c r="R2094" s="152">
        <v>8.932821051699999E-2</v>
      </c>
      <c r="S2094" s="152">
        <v>0.17405100423</v>
      </c>
      <c r="T2094" s="152" t="s">
        <v>44</v>
      </c>
      <c r="U2094" s="152">
        <v>1.6452828285000001</v>
      </c>
      <c r="V2094" s="152">
        <v>1.1810402175999999</v>
      </c>
      <c r="W2094" s="152">
        <v>0.77931399580999994</v>
      </c>
      <c r="X2094" s="152">
        <v>0.69094543352000004</v>
      </c>
      <c r="Y2094" s="152" t="s">
        <v>44</v>
      </c>
      <c r="Z2094" s="152">
        <v>2.2878696714000002E-2</v>
      </c>
      <c r="AA2094" s="152">
        <v>2.0159573907000003E-2</v>
      </c>
      <c r="AB2094" s="175">
        <v>-0.98638077105999999</v>
      </c>
      <c r="AC2094" s="174">
        <v>-1.5205987010999999</v>
      </c>
      <c r="AD2094" s="152">
        <v>-1.8463408819999999E-2</v>
      </c>
      <c r="AE2094" s="152">
        <v>-1.8463408819999999E-2</v>
      </c>
      <c r="AF2094" s="178">
        <v>118.437872</v>
      </c>
      <c r="AG2094" s="177">
        <v>324898.44841000001</v>
      </c>
      <c r="AH2094" s="177">
        <v>-35680.535349999998</v>
      </c>
      <c r="AI2094" s="127">
        <v>0</v>
      </c>
      <c r="AJ2094" s="127">
        <v>0</v>
      </c>
      <c r="AK2094" s="127">
        <v>0</v>
      </c>
    </row>
    <row r="2095" spans="1:37" ht="14.65" customHeight="1" x14ac:dyDescent="0.25">
      <c r="A2095" s="39"/>
      <c r="B2095" s="128">
        <v>50109793000150</v>
      </c>
      <c r="C2095" s="124" t="s">
        <v>10020</v>
      </c>
      <c r="D2095" s="121"/>
      <c r="E2095" s="125" t="s">
        <v>7643</v>
      </c>
      <c r="F2095" s="125" t="s">
        <v>160</v>
      </c>
      <c r="G2095" s="125" t="s">
        <v>5073</v>
      </c>
      <c r="H2095" s="126">
        <v>50000</v>
      </c>
      <c r="I2095" s="126">
        <v>1000</v>
      </c>
      <c r="J2095" s="126">
        <v>1000</v>
      </c>
      <c r="K2095" s="125" t="s">
        <v>211</v>
      </c>
      <c r="L2095" s="125" t="s">
        <v>212</v>
      </c>
      <c r="M2095" s="152">
        <v>2E-3</v>
      </c>
      <c r="N2095" s="127" t="s">
        <v>44</v>
      </c>
      <c r="O2095" s="154">
        <v>45016</v>
      </c>
      <c r="P2095" s="152">
        <v>2.2864606387999999E-2</v>
      </c>
      <c r="Q2095" s="152">
        <v>6.0935319932E-2</v>
      </c>
      <c r="R2095" s="152">
        <v>1.0184705947E-2</v>
      </c>
      <c r="S2095" s="152">
        <v>6.4858918596999993E-2</v>
      </c>
      <c r="T2095" s="152" t="s">
        <v>44</v>
      </c>
      <c r="U2095" s="152">
        <v>2.1654587112999999</v>
      </c>
      <c r="V2095" s="152">
        <v>1.4937367601</v>
      </c>
      <c r="W2095" s="152">
        <v>8.8853049239000004E-2</v>
      </c>
      <c r="X2095" s="152">
        <v>0.25747609916999997</v>
      </c>
      <c r="Y2095" s="152" t="s">
        <v>44</v>
      </c>
      <c r="Z2095" s="152">
        <v>7.7718573321000003E-2</v>
      </c>
      <c r="AA2095" s="152">
        <v>6.9382620783000004E-2</v>
      </c>
      <c r="AB2095" s="175">
        <v>-1.1757936143000001</v>
      </c>
      <c r="AC2095" s="174">
        <v>-0.92694698089000005</v>
      </c>
      <c r="AD2095" s="152">
        <v>-0.10937519541</v>
      </c>
      <c r="AE2095" s="152">
        <v>-0.10937519541</v>
      </c>
      <c r="AF2095" s="178">
        <v>109.62224000000001</v>
      </c>
      <c r="AG2095" s="177">
        <v>241602.76525999999</v>
      </c>
      <c r="AH2095" s="177">
        <v>-161286.23272999999</v>
      </c>
      <c r="AI2095" s="127">
        <v>0</v>
      </c>
      <c r="AJ2095" s="127">
        <v>0</v>
      </c>
      <c r="AK2095" s="127">
        <v>0</v>
      </c>
    </row>
    <row r="2096" spans="1:37" ht="14.65" customHeight="1" x14ac:dyDescent="0.25">
      <c r="A2096" s="39"/>
      <c r="B2096" s="128">
        <v>31006555000174</v>
      </c>
      <c r="C2096" s="124" t="s">
        <v>10021</v>
      </c>
      <c r="D2096" s="121"/>
      <c r="E2096" s="125" t="s">
        <v>7645</v>
      </c>
      <c r="F2096" s="125" t="s">
        <v>112</v>
      </c>
      <c r="G2096" s="125" t="s">
        <v>113</v>
      </c>
      <c r="H2096" s="126">
        <v>0</v>
      </c>
      <c r="I2096" s="126">
        <v>0</v>
      </c>
      <c r="J2096" s="126">
        <v>0</v>
      </c>
      <c r="K2096" s="125" t="s">
        <v>211</v>
      </c>
      <c r="L2096" s="125" t="s">
        <v>7564</v>
      </c>
      <c r="M2096" s="152">
        <v>2E-3</v>
      </c>
      <c r="N2096" s="127" t="s">
        <v>44</v>
      </c>
      <c r="O2096" s="154">
        <v>43410</v>
      </c>
      <c r="P2096" s="152">
        <v>3.6443530193999998E-2</v>
      </c>
      <c r="Q2096" s="152">
        <v>0.12455088052</v>
      </c>
      <c r="R2096" s="152">
        <v>7.6415834735999999E-2</v>
      </c>
      <c r="S2096" s="152">
        <v>0.29813757026999999</v>
      </c>
      <c r="T2096" s="152">
        <v>0.24326589931000001</v>
      </c>
      <c r="U2096" s="152">
        <v>3.4514899838000002</v>
      </c>
      <c r="V2096" s="152">
        <v>3.0531755467999999</v>
      </c>
      <c r="W2096" s="152">
        <v>0.66666430645000008</v>
      </c>
      <c r="X2096" s="152">
        <v>1.1835426841999999</v>
      </c>
      <c r="Y2096" s="152">
        <v>0.57999877273</v>
      </c>
      <c r="Z2096" s="152">
        <v>0.14812280879</v>
      </c>
      <c r="AA2096" s="152">
        <v>0.24228613922</v>
      </c>
      <c r="AB2096" s="175">
        <v>-0.16049039335000001</v>
      </c>
      <c r="AC2096" s="174">
        <v>4.0761855471000003E-2</v>
      </c>
      <c r="AD2096" s="152">
        <v>-0.13535334403999999</v>
      </c>
      <c r="AE2096" s="152">
        <v>-0.465516545</v>
      </c>
      <c r="AF2096" s="178">
        <v>148.41781700000001</v>
      </c>
      <c r="AG2096" s="177">
        <v>40831.796739999998</v>
      </c>
      <c r="AH2096" s="177">
        <v>-61494.412960000001</v>
      </c>
      <c r="AI2096" s="127">
        <v>0</v>
      </c>
      <c r="AJ2096" s="127">
        <v>0</v>
      </c>
      <c r="AK2096" s="127">
        <v>0</v>
      </c>
    </row>
    <row r="2097" spans="1:37" ht="14.65" customHeight="1" x14ac:dyDescent="0.25">
      <c r="A2097" s="39"/>
      <c r="B2097" s="128">
        <v>5108368000191</v>
      </c>
      <c r="C2097" s="124" t="s">
        <v>10022</v>
      </c>
      <c r="D2097" s="121" t="s">
        <v>3267</v>
      </c>
      <c r="E2097" s="125" t="s">
        <v>7645</v>
      </c>
      <c r="F2097" s="125" t="s">
        <v>160</v>
      </c>
      <c r="G2097" s="125" t="s">
        <v>5584</v>
      </c>
      <c r="H2097" s="126">
        <v>1000</v>
      </c>
      <c r="I2097" s="126">
        <v>1000</v>
      </c>
      <c r="J2097" s="126">
        <v>5000</v>
      </c>
      <c r="K2097" s="125" t="s">
        <v>219</v>
      </c>
      <c r="L2097" s="125" t="s">
        <v>220</v>
      </c>
      <c r="M2097" s="152">
        <v>0.01</v>
      </c>
      <c r="N2097" s="127" t="s">
        <v>44</v>
      </c>
      <c r="O2097" s="154">
        <v>37572</v>
      </c>
      <c r="P2097" s="152">
        <v>2.0034083224999999E-2</v>
      </c>
      <c r="Q2097" s="152">
        <v>5.1231542505999997E-2</v>
      </c>
      <c r="R2097" s="152">
        <v>3.1255448902999999E-2</v>
      </c>
      <c r="S2097" s="152">
        <v>8.7902200853999996E-2</v>
      </c>
      <c r="T2097" s="152">
        <v>0.17344554814999999</v>
      </c>
      <c r="U2097" s="152">
        <v>1.8973858244999999</v>
      </c>
      <c r="V2097" s="152">
        <v>1.2558634040000001</v>
      </c>
      <c r="W2097" s="152">
        <v>0.27267767521999997</v>
      </c>
      <c r="X2097" s="152">
        <v>0.34895302411000001</v>
      </c>
      <c r="Y2097" s="152">
        <v>0.41353188156999998</v>
      </c>
      <c r="Z2097" s="152">
        <v>5.1899151411000002E-2</v>
      </c>
      <c r="AA2097" s="152">
        <v>5.4378073085999998E-2</v>
      </c>
      <c r="AB2097" s="175">
        <v>-1.4238411019999999</v>
      </c>
      <c r="AC2097" s="174">
        <v>-7.0198242681E-2</v>
      </c>
      <c r="AD2097" s="152">
        <v>-6.2347298111000003E-2</v>
      </c>
      <c r="AE2097" s="152">
        <v>-0.13384613365</v>
      </c>
      <c r="AF2097" s="178">
        <v>498.36100299999998</v>
      </c>
      <c r="AG2097" s="177">
        <v>28390.765810000001</v>
      </c>
      <c r="AH2097" s="177">
        <v>-11919.99877</v>
      </c>
      <c r="AI2097" s="127">
        <v>0</v>
      </c>
      <c r="AJ2097" s="127">
        <v>0</v>
      </c>
      <c r="AK2097" s="127">
        <v>0</v>
      </c>
    </row>
    <row r="2098" spans="1:37" ht="14.65" customHeight="1" x14ac:dyDescent="0.25">
      <c r="A2098" s="39"/>
      <c r="B2098" s="128">
        <v>27248998000102</v>
      </c>
      <c r="C2098" s="124" t="s">
        <v>10023</v>
      </c>
      <c r="D2098" s="121" t="s">
        <v>3266</v>
      </c>
      <c r="E2098" s="125" t="s">
        <v>7645</v>
      </c>
      <c r="F2098" s="125" t="s">
        <v>160</v>
      </c>
      <c r="G2098" s="125" t="s">
        <v>5584</v>
      </c>
      <c r="H2098" s="126">
        <v>50000</v>
      </c>
      <c r="I2098" s="126">
        <v>1000</v>
      </c>
      <c r="J2098" s="126">
        <v>5000</v>
      </c>
      <c r="K2098" s="125" t="s">
        <v>219</v>
      </c>
      <c r="L2098" s="125" t="s">
        <v>220</v>
      </c>
      <c r="M2098" s="152">
        <v>3.0000000000000001E-3</v>
      </c>
      <c r="N2098" s="127" t="s">
        <v>44</v>
      </c>
      <c r="O2098" s="154">
        <v>42907</v>
      </c>
      <c r="P2098" s="152">
        <v>2.0621608514999997E-2</v>
      </c>
      <c r="Q2098" s="152">
        <v>5.3632223116000001E-2</v>
      </c>
      <c r="R2098" s="152">
        <v>3.8456349984999999E-2</v>
      </c>
      <c r="S2098" s="152">
        <v>0.10325537918</v>
      </c>
      <c r="T2098" s="152">
        <v>0.19666602404</v>
      </c>
      <c r="U2098" s="152">
        <v>1.9530291071999999</v>
      </c>
      <c r="V2098" s="152">
        <v>1.3147124407999999</v>
      </c>
      <c r="W2098" s="152">
        <v>0.33549952022000001</v>
      </c>
      <c r="X2098" s="152">
        <v>0.40990187358999997</v>
      </c>
      <c r="Y2098" s="152">
        <v>0.46889454258999996</v>
      </c>
      <c r="Z2098" s="152">
        <v>5.1896847269000006E-2</v>
      </c>
      <c r="AA2098" s="152">
        <v>7.2958892316000001E-2</v>
      </c>
      <c r="AB2098" s="175">
        <v>-1.2986597462</v>
      </c>
      <c r="AC2098" s="174">
        <v>4.2609993781999998E-2</v>
      </c>
      <c r="AD2098" s="152">
        <v>-6.0118713031000005E-2</v>
      </c>
      <c r="AE2098" s="152">
        <v>-0.13320288458000001</v>
      </c>
      <c r="AF2098" s="178">
        <v>185.74379099999999</v>
      </c>
      <c r="AG2098" s="177">
        <v>27338.553159999999</v>
      </c>
      <c r="AH2098" s="177">
        <v>-18662.25102</v>
      </c>
      <c r="AI2098" s="127">
        <v>0</v>
      </c>
      <c r="AJ2098" s="127">
        <v>0</v>
      </c>
      <c r="AK2098" s="127">
        <v>0</v>
      </c>
    </row>
    <row r="2099" spans="1:37" ht="14.65" customHeight="1" x14ac:dyDescent="0.25">
      <c r="A2099" s="39"/>
      <c r="B2099" s="128">
        <v>32999390000141</v>
      </c>
      <c r="C2099" s="124" t="s">
        <v>10024</v>
      </c>
      <c r="D2099" s="121"/>
      <c r="E2099" s="125" t="s">
        <v>7645</v>
      </c>
      <c r="F2099" s="125" t="s">
        <v>160</v>
      </c>
      <c r="G2099" s="125" t="s">
        <v>3305</v>
      </c>
      <c r="H2099" s="126">
        <v>250000</v>
      </c>
      <c r="I2099" s="126">
        <v>1000</v>
      </c>
      <c r="J2099" s="126">
        <v>50000</v>
      </c>
      <c r="K2099" s="125" t="s">
        <v>218</v>
      </c>
      <c r="L2099" s="125" t="s">
        <v>7571</v>
      </c>
      <c r="M2099" s="152">
        <v>3.4999999999999996E-3</v>
      </c>
      <c r="N2099" s="127" t="s">
        <v>44</v>
      </c>
      <c r="O2099" s="154">
        <v>43608</v>
      </c>
      <c r="P2099" s="152">
        <v>2.1763226824999999E-2</v>
      </c>
      <c r="Q2099" s="152">
        <v>6.6337882799000006E-2</v>
      </c>
      <c r="R2099" s="152">
        <v>5.5308939135999997E-2</v>
      </c>
      <c r="S2099" s="152">
        <v>0.16720123050000002</v>
      </c>
      <c r="T2099" s="152">
        <v>0.22367023767999999</v>
      </c>
      <c r="U2099" s="152">
        <v>2.0611493728000001</v>
      </c>
      <c r="V2099" s="152">
        <v>1.6261723781000001</v>
      </c>
      <c r="W2099" s="152">
        <v>0.48252427885999999</v>
      </c>
      <c r="X2099" s="152">
        <v>0.66375329000999994</v>
      </c>
      <c r="Y2099" s="152">
        <v>0.53327845670999996</v>
      </c>
      <c r="Z2099" s="152">
        <v>5.5914634705999999E-2</v>
      </c>
      <c r="AA2099" s="152">
        <v>4.5953619504000003E-2</v>
      </c>
      <c r="AB2099" s="175">
        <v>-0.92943850319999999</v>
      </c>
      <c r="AC2099" s="174">
        <v>-0.33323298028999998</v>
      </c>
      <c r="AD2099" s="152">
        <v>-5.9151921411000001E-2</v>
      </c>
      <c r="AE2099" s="152">
        <v>-7.9283336095000004E-2</v>
      </c>
      <c r="AF2099" s="178">
        <v>147.624773</v>
      </c>
      <c r="AG2099" s="177">
        <v>84331.529190000001</v>
      </c>
      <c r="AH2099" s="177">
        <v>-84696.153649999993</v>
      </c>
      <c r="AI2099" s="127">
        <v>0.89800467980999998</v>
      </c>
      <c r="AJ2099" s="127">
        <v>7.6202370457999991E-2</v>
      </c>
      <c r="AK2099" s="127">
        <v>0</v>
      </c>
    </row>
    <row r="2100" spans="1:37" ht="14.65" customHeight="1" x14ac:dyDescent="0.25">
      <c r="A2100" s="39"/>
      <c r="B2100" s="128">
        <v>32999416000151</v>
      </c>
      <c r="C2100" s="124" t="s">
        <v>10025</v>
      </c>
      <c r="D2100" s="121"/>
      <c r="E2100" s="125" t="s">
        <v>7645</v>
      </c>
      <c r="F2100" s="125" t="s">
        <v>160</v>
      </c>
      <c r="G2100" s="125" t="s">
        <v>3324</v>
      </c>
      <c r="H2100" s="126">
        <v>750000</v>
      </c>
      <c r="I2100" s="126">
        <v>5000</v>
      </c>
      <c r="J2100" s="126">
        <v>350000</v>
      </c>
      <c r="K2100" s="125" t="s">
        <v>218</v>
      </c>
      <c r="L2100" s="125" t="s">
        <v>7571</v>
      </c>
      <c r="M2100" s="152">
        <v>6.0000000000000001E-3</v>
      </c>
      <c r="N2100" s="127" t="s">
        <v>44</v>
      </c>
      <c r="O2100" s="154">
        <v>43608</v>
      </c>
      <c r="P2100" s="152">
        <v>2.2625879760999997E-2</v>
      </c>
      <c r="Q2100" s="152">
        <v>6.5629285834999995E-2</v>
      </c>
      <c r="R2100" s="152">
        <v>6.3166895927000005E-2</v>
      </c>
      <c r="S2100" s="152">
        <v>0.19037316985</v>
      </c>
      <c r="T2100" s="152">
        <v>0.24703569869</v>
      </c>
      <c r="U2100" s="152">
        <v>2.1428494153000002</v>
      </c>
      <c r="V2100" s="152">
        <v>1.6088022005</v>
      </c>
      <c r="W2100" s="152">
        <v>0.55107838590999991</v>
      </c>
      <c r="X2100" s="152">
        <v>0.75574095623000004</v>
      </c>
      <c r="Y2100" s="152">
        <v>0.58898679374999996</v>
      </c>
      <c r="Z2100" s="152">
        <v>5.1696926624000002E-2</v>
      </c>
      <c r="AA2100" s="152">
        <v>4.5217523570000001E-2</v>
      </c>
      <c r="AB2100" s="175">
        <v>-0.87244592428000001</v>
      </c>
      <c r="AC2100" s="174">
        <v>-0.18272548730999999</v>
      </c>
      <c r="AD2100" s="152">
        <v>-5.2152280848999998E-2</v>
      </c>
      <c r="AE2100" s="152">
        <v>-7.8249366082999997E-2</v>
      </c>
      <c r="AF2100" s="178">
        <v>154.00829400000001</v>
      </c>
      <c r="AG2100" s="177">
        <v>91865.051579999999</v>
      </c>
      <c r="AH2100" s="177">
        <v>-22873.063239999999</v>
      </c>
      <c r="AI2100" s="127">
        <v>0.9504265422899999</v>
      </c>
      <c r="AJ2100" s="127">
        <v>0</v>
      </c>
      <c r="AK2100" s="127">
        <v>0</v>
      </c>
    </row>
    <row r="2101" spans="1:37" ht="14.65" customHeight="1" x14ac:dyDescent="0.25">
      <c r="A2101" s="39"/>
      <c r="B2101" s="128">
        <v>49694062000130</v>
      </c>
      <c r="C2101" s="124" t="s">
        <v>10026</v>
      </c>
      <c r="D2101" s="121"/>
      <c r="E2101" s="125" t="s">
        <v>7643</v>
      </c>
      <c r="F2101" s="125" t="s">
        <v>160</v>
      </c>
      <c r="G2101" s="125" t="s">
        <v>3305</v>
      </c>
      <c r="H2101" s="126">
        <v>50000</v>
      </c>
      <c r="I2101" s="126">
        <v>1000</v>
      </c>
      <c r="J2101" s="126">
        <v>1000</v>
      </c>
      <c r="K2101" s="125" t="s">
        <v>216</v>
      </c>
      <c r="L2101" s="125" t="s">
        <v>7641</v>
      </c>
      <c r="M2101" s="152">
        <v>0.01</v>
      </c>
      <c r="N2101" s="127" t="s">
        <v>44</v>
      </c>
      <c r="O2101" s="154">
        <v>44985</v>
      </c>
      <c r="P2101" s="152">
        <v>1.0235066125000001E-2</v>
      </c>
      <c r="Q2101" s="152">
        <v>3.7213477974E-2</v>
      </c>
      <c r="R2101" s="152">
        <v>8.4160128106000001E-2</v>
      </c>
      <c r="S2101" s="152">
        <v>0.23350844901999998</v>
      </c>
      <c r="T2101" s="152" t="s">
        <v>44</v>
      </c>
      <c r="U2101" s="152">
        <v>0.96934155465000005</v>
      </c>
      <c r="V2101" s="152">
        <v>0.91223185638999993</v>
      </c>
      <c r="W2101" s="152">
        <v>0.73422679513000011</v>
      </c>
      <c r="X2101" s="152">
        <v>0.92697883159000005</v>
      </c>
      <c r="Y2101" s="152" t="s">
        <v>44</v>
      </c>
      <c r="Z2101" s="152">
        <v>1.0623194708999998E-2</v>
      </c>
      <c r="AA2101" s="152">
        <v>2.5124853046000001E-2</v>
      </c>
      <c r="AB2101" s="175">
        <v>-2.5954433458000001</v>
      </c>
      <c r="AC2101" s="174">
        <v>0.57571086820999995</v>
      </c>
      <c r="AD2101" s="152">
        <v>-3.9899089371000004E-3</v>
      </c>
      <c r="AE2101" s="152">
        <v>-1.0783945062E-2</v>
      </c>
      <c r="AF2101" s="178">
        <v>131.75028499999999</v>
      </c>
      <c r="AG2101" s="177">
        <v>257196.15862</v>
      </c>
      <c r="AH2101" s="177">
        <v>-22.51756</v>
      </c>
      <c r="AI2101" s="127">
        <v>0.92049449533000005</v>
      </c>
      <c r="AJ2101" s="127">
        <v>0</v>
      </c>
      <c r="AK2101" s="127">
        <v>0</v>
      </c>
    </row>
    <row r="2102" spans="1:37" ht="14.65" customHeight="1" x14ac:dyDescent="0.25">
      <c r="A2102" s="39"/>
      <c r="B2102" s="128">
        <v>49843141000165</v>
      </c>
      <c r="C2102" s="124" t="s">
        <v>10027</v>
      </c>
      <c r="D2102" s="121"/>
      <c r="E2102" s="125" t="s">
        <v>7643</v>
      </c>
      <c r="F2102" s="125" t="s">
        <v>160</v>
      </c>
      <c r="G2102" s="125" t="s">
        <v>3305</v>
      </c>
      <c r="H2102" s="126">
        <v>50000</v>
      </c>
      <c r="I2102" s="126">
        <v>1000</v>
      </c>
      <c r="J2102" s="126">
        <v>1000</v>
      </c>
      <c r="K2102" s="125" t="s">
        <v>216</v>
      </c>
      <c r="L2102" s="125" t="s">
        <v>7641</v>
      </c>
      <c r="M2102" s="152">
        <v>6.9999999999999993E-3</v>
      </c>
      <c r="N2102" s="127" t="s">
        <v>44</v>
      </c>
      <c r="O2102" s="154">
        <v>45007</v>
      </c>
      <c r="P2102" s="152">
        <v>9.8429715907999999E-3</v>
      </c>
      <c r="Q2102" s="152">
        <v>3.7649551416000002E-2</v>
      </c>
      <c r="R2102" s="152">
        <v>0.10506650007</v>
      </c>
      <c r="S2102" s="152">
        <v>0.24974614679999999</v>
      </c>
      <c r="T2102" s="152" t="s">
        <v>44</v>
      </c>
      <c r="U2102" s="152">
        <v>0.9322071071400001</v>
      </c>
      <c r="V2102" s="152">
        <v>0.92292153408999988</v>
      </c>
      <c r="W2102" s="152">
        <v>0.91661742160000004</v>
      </c>
      <c r="X2102" s="152">
        <v>0.99143903493999996</v>
      </c>
      <c r="Y2102" s="152" t="s">
        <v>44</v>
      </c>
      <c r="Z2102" s="152">
        <v>7.8905443014999996E-3</v>
      </c>
      <c r="AA2102" s="152">
        <v>7.7921835076000005E-3</v>
      </c>
      <c r="AB2102" s="175">
        <v>-1.092096846</v>
      </c>
      <c r="AC2102" s="174">
        <v>-1.3470009727E-2</v>
      </c>
      <c r="AD2102" s="152">
        <v>-5.1608544244999997E-3</v>
      </c>
      <c r="AE2102" s="152">
        <v>-5.1608544244999997E-3</v>
      </c>
      <c r="AF2102" s="178">
        <v>126.753972</v>
      </c>
      <c r="AG2102" s="177">
        <v>217400.5282</v>
      </c>
      <c r="AH2102" s="177">
        <v>0</v>
      </c>
      <c r="AI2102" s="127">
        <v>0.92082672396000009</v>
      </c>
      <c r="AJ2102" s="127">
        <v>0</v>
      </c>
      <c r="AK2102" s="127">
        <v>0</v>
      </c>
    </row>
    <row r="2103" spans="1:37" ht="14.65" customHeight="1" x14ac:dyDescent="0.25">
      <c r="A2103" s="39"/>
      <c r="B2103" s="128">
        <v>32999370000170</v>
      </c>
      <c r="C2103" s="124" t="s">
        <v>10028</v>
      </c>
      <c r="D2103" s="121"/>
      <c r="E2103" s="125" t="s">
        <v>7645</v>
      </c>
      <c r="F2103" s="125" t="s">
        <v>160</v>
      </c>
      <c r="G2103" s="125" t="s">
        <v>3305</v>
      </c>
      <c r="H2103" s="126">
        <v>500000</v>
      </c>
      <c r="I2103" s="126">
        <v>2000</v>
      </c>
      <c r="J2103" s="126">
        <v>250000</v>
      </c>
      <c r="K2103" s="125" t="s">
        <v>218</v>
      </c>
      <c r="L2103" s="125" t="s">
        <v>7571</v>
      </c>
      <c r="M2103" s="152">
        <v>8.0000000000000002E-3</v>
      </c>
      <c r="N2103" s="127" t="s">
        <v>44</v>
      </c>
      <c r="O2103" s="154">
        <v>43608</v>
      </c>
      <c r="P2103" s="152">
        <v>2.2086160163000003E-2</v>
      </c>
      <c r="Q2103" s="152">
        <v>6.801277199200001E-2</v>
      </c>
      <c r="R2103" s="152">
        <v>5.9680042332E-2</v>
      </c>
      <c r="S2103" s="152">
        <v>0.17665440657000001</v>
      </c>
      <c r="T2103" s="152">
        <v>0.23853556025</v>
      </c>
      <c r="U2103" s="152">
        <v>2.0917337090000001</v>
      </c>
      <c r="V2103" s="152">
        <v>1.6672297412000001</v>
      </c>
      <c r="W2103" s="152">
        <v>0.52065850183999995</v>
      </c>
      <c r="X2103" s="152">
        <v>0.70128038655000002</v>
      </c>
      <c r="Y2103" s="152">
        <v>0.56872061639000004</v>
      </c>
      <c r="Z2103" s="152">
        <v>5.6002181173000001E-2</v>
      </c>
      <c r="AA2103" s="152">
        <v>4.5978872947999995E-2</v>
      </c>
      <c r="AB2103" s="175">
        <v>-0.85745226597000002</v>
      </c>
      <c r="AC2103" s="174">
        <v>-0.24918572193999999</v>
      </c>
      <c r="AD2103" s="152">
        <v>-5.7843086270999995E-2</v>
      </c>
      <c r="AE2103" s="152">
        <v>-7.9108401034999998E-2</v>
      </c>
      <c r="AF2103" s="178">
        <v>151.07088400000001</v>
      </c>
      <c r="AG2103" s="177">
        <v>145635.92105999999</v>
      </c>
      <c r="AH2103" s="177">
        <v>-126113.22976</v>
      </c>
      <c r="AI2103" s="127">
        <v>0.89773369306000006</v>
      </c>
      <c r="AJ2103" s="127">
        <v>7.6179375218000001E-2</v>
      </c>
      <c r="AK2103" s="127">
        <v>0</v>
      </c>
    </row>
    <row r="2104" spans="1:37" ht="14.65" customHeight="1" x14ac:dyDescent="0.25">
      <c r="A2104" s="39"/>
      <c r="B2104" s="128">
        <v>27202414000150</v>
      </c>
      <c r="C2104" s="124" t="s">
        <v>10029</v>
      </c>
      <c r="D2104" s="121"/>
      <c r="E2104" s="125" t="s">
        <v>7645</v>
      </c>
      <c r="F2104" s="125" t="s">
        <v>160</v>
      </c>
      <c r="G2104" s="125" t="s">
        <v>3305</v>
      </c>
      <c r="H2104" s="126">
        <v>50000</v>
      </c>
      <c r="I2104" s="126">
        <v>1000</v>
      </c>
      <c r="J2104" s="126">
        <v>5000</v>
      </c>
      <c r="K2104" s="125" t="s">
        <v>7696</v>
      </c>
      <c r="L2104" s="125" t="s">
        <v>7616</v>
      </c>
      <c r="M2104" s="152">
        <v>3.4999999999999996E-3</v>
      </c>
      <c r="N2104" s="127" t="s">
        <v>44</v>
      </c>
      <c r="O2104" s="154">
        <v>42906</v>
      </c>
      <c r="P2104" s="152">
        <v>2.2734499246999999E-2</v>
      </c>
      <c r="Q2104" s="152">
        <v>6.5519052766999999E-2</v>
      </c>
      <c r="R2104" s="152">
        <v>5.1119359136999998E-2</v>
      </c>
      <c r="S2104" s="152">
        <v>0.17042173265999999</v>
      </c>
      <c r="T2104" s="152">
        <v>0.21984903634999997</v>
      </c>
      <c r="U2104" s="152">
        <v>2.1531365381000001</v>
      </c>
      <c r="V2104" s="152">
        <v>1.6061000043000002</v>
      </c>
      <c r="W2104" s="152">
        <v>0.44597369411000004</v>
      </c>
      <c r="X2104" s="152">
        <v>0.67653799801000003</v>
      </c>
      <c r="Y2104" s="152">
        <v>0.52416788228</v>
      </c>
      <c r="Z2104" s="152">
        <v>5.4136663579000002E-2</v>
      </c>
      <c r="AA2104" s="152">
        <v>3.9837731556999996E-2</v>
      </c>
      <c r="AB2104" s="175">
        <v>-1.0315937763</v>
      </c>
      <c r="AC2104" s="174">
        <v>-0.10250071808</v>
      </c>
      <c r="AD2104" s="152">
        <v>-5.9548512042999997E-2</v>
      </c>
      <c r="AE2104" s="152">
        <v>-7.2555131048000002E-2</v>
      </c>
      <c r="AF2104" s="178">
        <v>178.23490200000001</v>
      </c>
      <c r="AG2104" s="177">
        <v>43371.09029</v>
      </c>
      <c r="AH2104" s="177">
        <v>-34455.465819999998</v>
      </c>
      <c r="AI2104" s="127">
        <v>2.2047844847000002E-2</v>
      </c>
      <c r="AJ2104" s="127">
        <v>0</v>
      </c>
      <c r="AK2104" s="127">
        <v>0</v>
      </c>
    </row>
    <row r="2105" spans="1:37" ht="14.65" customHeight="1" x14ac:dyDescent="0.25">
      <c r="A2105" s="39"/>
      <c r="B2105" s="128">
        <v>27782888000118</v>
      </c>
      <c r="C2105" s="124" t="s">
        <v>10030</v>
      </c>
      <c r="D2105" s="121"/>
      <c r="E2105" s="125" t="s">
        <v>7645</v>
      </c>
      <c r="F2105" s="125" t="s">
        <v>160</v>
      </c>
      <c r="G2105" s="125" t="s">
        <v>3305</v>
      </c>
      <c r="H2105" s="126">
        <v>700000</v>
      </c>
      <c r="I2105" s="126">
        <v>5000</v>
      </c>
      <c r="J2105" s="126">
        <v>350000</v>
      </c>
      <c r="K2105" s="125" t="s">
        <v>7696</v>
      </c>
      <c r="L2105" s="125" t="s">
        <v>7616</v>
      </c>
      <c r="M2105" s="152">
        <v>6.0000000000000001E-3</v>
      </c>
      <c r="N2105" s="127" t="s">
        <v>44</v>
      </c>
      <c r="O2105" s="154">
        <v>42969</v>
      </c>
      <c r="P2105" s="152">
        <v>2.1599458262999999E-2</v>
      </c>
      <c r="Q2105" s="152">
        <v>6.2573644312999999E-2</v>
      </c>
      <c r="R2105" s="152">
        <v>6.5784668328000007E-2</v>
      </c>
      <c r="S2105" s="152">
        <v>0.19731458648</v>
      </c>
      <c r="T2105" s="152">
        <v>0.25017297303999997</v>
      </c>
      <c r="U2105" s="152">
        <v>2.0456391971999999</v>
      </c>
      <c r="V2105" s="152">
        <v>1.5338977923999999</v>
      </c>
      <c r="W2105" s="152">
        <v>0.57391626274999996</v>
      </c>
      <c r="X2105" s="152">
        <v>0.78329690252000006</v>
      </c>
      <c r="Y2105" s="152">
        <v>0.59646673761000002</v>
      </c>
      <c r="Z2105" s="152">
        <v>4.6223636132E-2</v>
      </c>
      <c r="AA2105" s="152">
        <v>4.2256827758E-2</v>
      </c>
      <c r="AB2105" s="175">
        <v>-0.93036560499999998</v>
      </c>
      <c r="AC2105" s="174">
        <v>0.10701740655</v>
      </c>
      <c r="AD2105" s="152">
        <v>-4.5563051696000001E-2</v>
      </c>
      <c r="AE2105" s="152">
        <v>-9.0149714177000004E-2</v>
      </c>
      <c r="AF2105" s="178">
        <v>187.23535699999999</v>
      </c>
      <c r="AG2105" s="177">
        <v>28491.756440000001</v>
      </c>
      <c r="AH2105" s="177">
        <v>-32428.221399999999</v>
      </c>
      <c r="AI2105" s="127">
        <v>0.97692896886000002</v>
      </c>
      <c r="AJ2105" s="127">
        <v>0</v>
      </c>
      <c r="AK2105" s="127">
        <v>0</v>
      </c>
    </row>
    <row r="2106" spans="1:37" ht="14.65" customHeight="1" x14ac:dyDescent="0.25">
      <c r="A2106" s="39"/>
      <c r="B2106" s="128">
        <v>27782944000114</v>
      </c>
      <c r="C2106" s="124" t="s">
        <v>10031</v>
      </c>
      <c r="D2106" s="121"/>
      <c r="E2106" s="125" t="s">
        <v>7645</v>
      </c>
      <c r="F2106" s="125" t="s">
        <v>160</v>
      </c>
      <c r="G2106" s="125" t="s">
        <v>3305</v>
      </c>
      <c r="H2106" s="126">
        <v>10000</v>
      </c>
      <c r="I2106" s="126">
        <v>1000</v>
      </c>
      <c r="J2106" s="126">
        <v>5000</v>
      </c>
      <c r="K2106" s="125" t="s">
        <v>7696</v>
      </c>
      <c r="L2106" s="125" t="s">
        <v>7616</v>
      </c>
      <c r="M2106" s="152">
        <v>1.4999999999999999E-2</v>
      </c>
      <c r="N2106" s="127" t="s">
        <v>44</v>
      </c>
      <c r="O2106" s="154">
        <v>42969</v>
      </c>
      <c r="P2106" s="152">
        <v>2.1033906140999998E-2</v>
      </c>
      <c r="Q2106" s="152">
        <v>6.3620538045000008E-2</v>
      </c>
      <c r="R2106" s="152">
        <v>4.8634033055000005E-2</v>
      </c>
      <c r="S2106" s="152">
        <v>0.16311837957000003</v>
      </c>
      <c r="T2106" s="152">
        <v>0.20935806524</v>
      </c>
      <c r="U2106" s="152">
        <v>1.9920769469999999</v>
      </c>
      <c r="V2106" s="152">
        <v>1.5595608012</v>
      </c>
      <c r="W2106" s="152">
        <v>0.42429130073999999</v>
      </c>
      <c r="X2106" s="152">
        <v>0.64754524103</v>
      </c>
      <c r="Y2106" s="152">
        <v>0.49915512714999999</v>
      </c>
      <c r="Z2106" s="152">
        <v>5.6531843440999999E-2</v>
      </c>
      <c r="AA2106" s="152">
        <v>4.0734710421999998E-2</v>
      </c>
      <c r="AB2106" s="175">
        <v>-1.0252341199999999</v>
      </c>
      <c r="AC2106" s="174">
        <v>-0.18268562770999999</v>
      </c>
      <c r="AD2106" s="152">
        <v>-6.0937410886E-2</v>
      </c>
      <c r="AE2106" s="152">
        <v>-7.2680838620000007E-2</v>
      </c>
      <c r="AF2106" s="178">
        <v>170.93850800000001</v>
      </c>
      <c r="AG2106" s="177">
        <v>14367.7042</v>
      </c>
      <c r="AH2106" s="177">
        <v>-9390.5056199999999</v>
      </c>
      <c r="AI2106" s="127">
        <v>0.90560364042000008</v>
      </c>
      <c r="AJ2106" s="127">
        <v>0</v>
      </c>
      <c r="AK2106" s="127">
        <v>0</v>
      </c>
    </row>
    <row r="2107" spans="1:37" ht="14.65" customHeight="1" x14ac:dyDescent="0.25">
      <c r="A2107" s="39"/>
      <c r="B2107" s="128">
        <v>27146983000125</v>
      </c>
      <c r="C2107" s="124" t="s">
        <v>10032</v>
      </c>
      <c r="D2107" s="121"/>
      <c r="E2107" s="125" t="s">
        <v>7645</v>
      </c>
      <c r="F2107" s="125" t="s">
        <v>160</v>
      </c>
      <c r="G2107" s="125" t="s">
        <v>3305</v>
      </c>
      <c r="H2107" s="126">
        <v>250000</v>
      </c>
      <c r="I2107" s="126">
        <v>2000</v>
      </c>
      <c r="J2107" s="126">
        <v>50000</v>
      </c>
      <c r="K2107" s="125" t="s">
        <v>7696</v>
      </c>
      <c r="L2107" s="125" t="s">
        <v>7616</v>
      </c>
      <c r="M2107" s="152">
        <v>2.5000000000000001E-3</v>
      </c>
      <c r="N2107" s="127" t="s">
        <v>44</v>
      </c>
      <c r="O2107" s="154">
        <v>42906</v>
      </c>
      <c r="P2107" s="152">
        <v>2.1508729114000001E-2</v>
      </c>
      <c r="Q2107" s="152">
        <v>6.5645849674000001E-2</v>
      </c>
      <c r="R2107" s="152">
        <v>5.4726369963000003E-2</v>
      </c>
      <c r="S2107" s="152">
        <v>0.17699962063000002</v>
      </c>
      <c r="T2107" s="152">
        <v>0.23167786748000002</v>
      </c>
      <c r="U2107" s="152">
        <v>2.0370464307000002</v>
      </c>
      <c r="V2107" s="152">
        <v>1.6092082378000001</v>
      </c>
      <c r="W2107" s="152">
        <v>0.47744184961000002</v>
      </c>
      <c r="X2107" s="152">
        <v>0.70265081288000009</v>
      </c>
      <c r="Y2107" s="152">
        <v>0.55237038643000003</v>
      </c>
      <c r="Z2107" s="152">
        <v>5.6503691878000001E-2</v>
      </c>
      <c r="AA2107" s="152">
        <v>4.0290722227000003E-2</v>
      </c>
      <c r="AB2107" s="175">
        <v>-0.92845268160000005</v>
      </c>
      <c r="AC2107" s="174">
        <v>-1.183729583E-2</v>
      </c>
      <c r="AD2107" s="152">
        <v>-5.9303121806999995E-2</v>
      </c>
      <c r="AE2107" s="152">
        <v>-7.2380615926000008E-2</v>
      </c>
      <c r="AF2107" s="178">
        <v>183.31997899999999</v>
      </c>
      <c r="AG2107" s="177">
        <v>41186.65107</v>
      </c>
      <c r="AH2107" s="177">
        <v>-52719.948629999999</v>
      </c>
      <c r="AI2107" s="127">
        <v>0.90500121317999993</v>
      </c>
      <c r="AJ2107" s="127">
        <v>0</v>
      </c>
      <c r="AK2107" s="127">
        <v>0</v>
      </c>
    </row>
    <row r="2108" spans="1:37" ht="14.65" customHeight="1" x14ac:dyDescent="0.25">
      <c r="A2108" s="39"/>
      <c r="B2108" s="128">
        <v>50110817000190</v>
      </c>
      <c r="C2108" s="124" t="s">
        <v>10033</v>
      </c>
      <c r="D2108" s="121"/>
      <c r="E2108" s="125" t="s">
        <v>7643</v>
      </c>
      <c r="F2108" s="125" t="s">
        <v>160</v>
      </c>
      <c r="G2108" s="125" t="s">
        <v>5073</v>
      </c>
      <c r="H2108" s="126">
        <v>50000</v>
      </c>
      <c r="I2108" s="126">
        <v>1000</v>
      </c>
      <c r="J2108" s="126">
        <v>1000</v>
      </c>
      <c r="K2108" s="125" t="s">
        <v>211</v>
      </c>
      <c r="L2108" s="125" t="s">
        <v>212</v>
      </c>
      <c r="M2108" s="152">
        <v>2E-3</v>
      </c>
      <c r="N2108" s="127" t="s">
        <v>44</v>
      </c>
      <c r="O2108" s="154">
        <v>45016</v>
      </c>
      <c r="P2108" s="152">
        <v>3.8894507335000002E-2</v>
      </c>
      <c r="Q2108" s="152">
        <v>9.4206555156999994E-2</v>
      </c>
      <c r="R2108" s="152">
        <v>6.9102528787000003E-2</v>
      </c>
      <c r="S2108" s="152">
        <v>0.19619970871</v>
      </c>
      <c r="T2108" s="152" t="s">
        <v>44</v>
      </c>
      <c r="U2108" s="152">
        <v>3.6836168663</v>
      </c>
      <c r="V2108" s="152">
        <v>2.3093305269000002</v>
      </c>
      <c r="W2108" s="152">
        <v>0.60286182291000001</v>
      </c>
      <c r="X2108" s="152">
        <v>0.77887107509000009</v>
      </c>
      <c r="Y2108" s="152" t="s">
        <v>44</v>
      </c>
      <c r="Z2108" s="152">
        <v>5.5281550914000006E-2</v>
      </c>
      <c r="AA2108" s="152">
        <v>4.5301055069999999E-2</v>
      </c>
      <c r="AB2108" s="175">
        <v>-0.71604424664999999</v>
      </c>
      <c r="AC2108" s="174">
        <v>-0.45462531438999998</v>
      </c>
      <c r="AD2108" s="152">
        <v>-5.4058300685000005E-2</v>
      </c>
      <c r="AE2108" s="152">
        <v>-5.4058300685000005E-2</v>
      </c>
      <c r="AF2108" s="178">
        <v>120.782799</v>
      </c>
      <c r="AG2108" s="177">
        <v>57169.381560000002</v>
      </c>
      <c r="AH2108" s="177">
        <v>-166151.68810999999</v>
      </c>
      <c r="AI2108" s="127">
        <v>0</v>
      </c>
      <c r="AJ2108" s="127">
        <v>0</v>
      </c>
      <c r="AK2108" s="127">
        <v>0</v>
      </c>
    </row>
    <row r="2109" spans="1:37" ht="14.65" customHeight="1" x14ac:dyDescent="0.25">
      <c r="A2109" s="39"/>
      <c r="B2109" s="128">
        <v>50297020000144</v>
      </c>
      <c r="C2109" s="124" t="s">
        <v>10034</v>
      </c>
      <c r="D2109" s="121"/>
      <c r="E2109" s="125" t="s">
        <v>7645</v>
      </c>
      <c r="F2109" s="125" t="s">
        <v>112</v>
      </c>
      <c r="G2109" s="125" t="s">
        <v>113</v>
      </c>
      <c r="H2109" s="126">
        <v>1000</v>
      </c>
      <c r="I2109" s="126">
        <v>1000</v>
      </c>
      <c r="J2109" s="126">
        <v>1000</v>
      </c>
      <c r="K2109" s="125" t="s">
        <v>3312</v>
      </c>
      <c r="L2109" s="125" t="s">
        <v>3362</v>
      </c>
      <c r="M2109" s="152">
        <v>0.02</v>
      </c>
      <c r="N2109" s="127" t="s">
        <v>44</v>
      </c>
      <c r="O2109" s="154">
        <v>45030</v>
      </c>
      <c r="P2109" s="152">
        <v>4.8960040607000002E-2</v>
      </c>
      <c r="Q2109" s="152">
        <v>0.12973961836</v>
      </c>
      <c r="R2109" s="152">
        <v>8.8589257879000002E-2</v>
      </c>
      <c r="S2109" s="152">
        <v>0.27545379478999998</v>
      </c>
      <c r="T2109" s="152" t="s">
        <v>44</v>
      </c>
      <c r="U2109" s="152">
        <v>4.6369023215</v>
      </c>
      <c r="V2109" s="152">
        <v>3.1803695692000002</v>
      </c>
      <c r="W2109" s="152">
        <v>0.77286725149999991</v>
      </c>
      <c r="X2109" s="152">
        <v>1.0934929246</v>
      </c>
      <c r="Y2109" s="152" t="s">
        <v>44</v>
      </c>
      <c r="Z2109" s="152">
        <v>0.13511579685</v>
      </c>
      <c r="AA2109" s="152">
        <v>0.12651751986000001</v>
      </c>
      <c r="AB2109" s="175">
        <v>-0.10740523365</v>
      </c>
      <c r="AC2109" s="174">
        <v>6.0411927506000003E-2</v>
      </c>
      <c r="AD2109" s="152">
        <v>-0.13153246730999998</v>
      </c>
      <c r="AE2109" s="152">
        <v>-0.13153246730999998</v>
      </c>
      <c r="AF2109" s="178">
        <v>125.66406600000001</v>
      </c>
      <c r="AG2109" s="177">
        <v>155865.81447000001</v>
      </c>
      <c r="AH2109" s="177">
        <v>-71999.161869999996</v>
      </c>
      <c r="AI2109" s="127">
        <v>0</v>
      </c>
      <c r="AJ2109" s="127">
        <v>0</v>
      </c>
      <c r="AK2109" s="127">
        <v>3.1321996168999999E-2</v>
      </c>
    </row>
    <row r="2110" spans="1:37" ht="14.65" customHeight="1" x14ac:dyDescent="0.25">
      <c r="A2110" s="39"/>
      <c r="B2110" s="128">
        <v>2097252000106</v>
      </c>
      <c r="C2110" s="124" t="s">
        <v>10035</v>
      </c>
      <c r="D2110" s="121" t="s">
        <v>3267</v>
      </c>
      <c r="E2110" s="125" t="s">
        <v>7643</v>
      </c>
      <c r="F2110" s="125" t="s">
        <v>112</v>
      </c>
      <c r="G2110" s="125" t="s">
        <v>164</v>
      </c>
      <c r="H2110" s="126">
        <v>50000</v>
      </c>
      <c r="I2110" s="126">
        <v>5000</v>
      </c>
      <c r="J2110" s="126">
        <v>20000</v>
      </c>
      <c r="K2110" s="125" t="s">
        <v>212</v>
      </c>
      <c r="L2110" s="125" t="s">
        <v>219</v>
      </c>
      <c r="M2110" s="152">
        <v>1.4999999999999999E-2</v>
      </c>
      <c r="N2110" s="127" t="s">
        <v>44</v>
      </c>
      <c r="O2110" s="154">
        <v>35704</v>
      </c>
      <c r="P2110" s="152">
        <v>4.5005226056999997E-2</v>
      </c>
      <c r="Q2110" s="152">
        <v>0.13318812465000002</v>
      </c>
      <c r="R2110" s="152">
        <v>0.15759721285</v>
      </c>
      <c r="S2110" s="152">
        <v>0.39315814666000004</v>
      </c>
      <c r="T2110" s="152">
        <v>0.41481196607000004</v>
      </c>
      <c r="U2110" s="152">
        <v>4.2623501654</v>
      </c>
      <c r="V2110" s="152">
        <v>3.2649044597999999</v>
      </c>
      <c r="W2110" s="152">
        <v>1.3749039970000001</v>
      </c>
      <c r="X2110" s="152">
        <v>1.5607541438000001</v>
      </c>
      <c r="Y2110" s="152">
        <v>0.98900187785000004</v>
      </c>
      <c r="Z2110" s="152">
        <v>0.14154590902</v>
      </c>
      <c r="AA2110" s="152">
        <v>0.21661885923999999</v>
      </c>
      <c r="AB2110" s="175">
        <v>0.34757455931999998</v>
      </c>
      <c r="AC2110" s="174">
        <v>0.23161544578000001</v>
      </c>
      <c r="AD2110" s="152">
        <v>-0.11182610594</v>
      </c>
      <c r="AE2110" s="152">
        <v>-0.55642530655</v>
      </c>
      <c r="AF2110" s="178">
        <v>619.497929</v>
      </c>
      <c r="AG2110" s="177">
        <v>41602.665000000001</v>
      </c>
      <c r="AH2110" s="177">
        <v>999.98077999999998</v>
      </c>
      <c r="AI2110" s="127">
        <v>0</v>
      </c>
      <c r="AJ2110" s="127">
        <v>0</v>
      </c>
      <c r="AK2110" s="127">
        <v>0</v>
      </c>
    </row>
    <row r="2111" spans="1:37" ht="14.65" customHeight="1" x14ac:dyDescent="0.25">
      <c r="A2111" s="39"/>
      <c r="B2111" s="128">
        <v>3917728000170</v>
      </c>
      <c r="C2111" s="124" t="s">
        <v>10036</v>
      </c>
      <c r="D2111" s="121"/>
      <c r="E2111" s="125" t="s">
        <v>7645</v>
      </c>
      <c r="F2111" s="125" t="s">
        <v>112</v>
      </c>
      <c r="G2111" s="125" t="s">
        <v>7739</v>
      </c>
      <c r="H2111" s="126">
        <v>5000</v>
      </c>
      <c r="I2111" s="126">
        <v>0</v>
      </c>
      <c r="J2111" s="126">
        <v>0</v>
      </c>
      <c r="K2111" s="125" t="s">
        <v>212</v>
      </c>
      <c r="L2111" s="125" t="s">
        <v>219</v>
      </c>
      <c r="M2111" s="152">
        <v>1.4999999999999999E-2</v>
      </c>
      <c r="N2111" s="127" t="s">
        <v>44</v>
      </c>
      <c r="O2111" s="154">
        <v>36717</v>
      </c>
      <c r="P2111" s="152">
        <v>-0.19806480879999999</v>
      </c>
      <c r="Q2111" s="152">
        <v>-0.17234214031</v>
      </c>
      <c r="R2111" s="152">
        <v>-0.14418077154</v>
      </c>
      <c r="S2111" s="152">
        <v>0.59038792587</v>
      </c>
      <c r="T2111" s="152">
        <v>1.0361946258999999</v>
      </c>
      <c r="U2111" s="152">
        <v>-18.758300857999998</v>
      </c>
      <c r="V2111" s="152">
        <v>-4.2247056482999996</v>
      </c>
      <c r="W2111" s="152">
        <v>-1.2578567569000001</v>
      </c>
      <c r="X2111" s="152">
        <v>2.3437143795000002</v>
      </c>
      <c r="Y2111" s="152">
        <v>2.4705131836000001</v>
      </c>
      <c r="Z2111" s="152">
        <v>0.27501968993999998</v>
      </c>
      <c r="AA2111" s="152">
        <v>0.42074592530999999</v>
      </c>
      <c r="AB2111" s="175">
        <v>-0.74058622112000005</v>
      </c>
      <c r="AC2111" s="174">
        <v>0.26856617707000002</v>
      </c>
      <c r="AD2111" s="152">
        <v>-0.23048916893000002</v>
      </c>
      <c r="AE2111" s="152">
        <v>-0.89406309808000006</v>
      </c>
      <c r="AF2111" s="178">
        <v>263.79262599999998</v>
      </c>
      <c r="AG2111" s="177">
        <v>49800.664169999996</v>
      </c>
      <c r="AH2111" s="177">
        <v>-6366.7140499999996</v>
      </c>
      <c r="AI2111" s="127">
        <v>0</v>
      </c>
      <c r="AJ2111" s="127">
        <v>0</v>
      </c>
      <c r="AK2111" s="127">
        <v>0</v>
      </c>
    </row>
    <row r="2112" spans="1:37" ht="14.65" customHeight="1" x14ac:dyDescent="0.25">
      <c r="A2112" s="39"/>
      <c r="B2112" s="128">
        <v>7470226000103</v>
      </c>
      <c r="C2112" s="124" t="s">
        <v>10037</v>
      </c>
      <c r="D2112" s="121"/>
      <c r="E2112" s="125" t="s">
        <v>7645</v>
      </c>
      <c r="F2112" s="125" t="s">
        <v>112</v>
      </c>
      <c r="G2112" s="125" t="s">
        <v>7739</v>
      </c>
      <c r="H2112" s="126">
        <v>5000</v>
      </c>
      <c r="I2112" s="126">
        <v>1000</v>
      </c>
      <c r="J2112" s="126">
        <v>1000</v>
      </c>
      <c r="K2112" s="125" t="s">
        <v>212</v>
      </c>
      <c r="L2112" s="125" t="s">
        <v>219</v>
      </c>
      <c r="M2112" s="152">
        <v>1.4999999999999999E-2</v>
      </c>
      <c r="N2112" s="127" t="s">
        <v>44</v>
      </c>
      <c r="O2112" s="154">
        <v>38596</v>
      </c>
      <c r="P2112" s="152">
        <v>-0.19903941213999998</v>
      </c>
      <c r="Q2112" s="152">
        <v>-0.17623152517000001</v>
      </c>
      <c r="R2112" s="152">
        <v>-0.15729669531000001</v>
      </c>
      <c r="S2112" s="152">
        <v>0.54053481961999994</v>
      </c>
      <c r="T2112" s="152">
        <v>0.9399364121799999</v>
      </c>
      <c r="U2112" s="152">
        <v>-18.850603488000001</v>
      </c>
      <c r="V2112" s="152">
        <v>-4.3200480072999996</v>
      </c>
      <c r="W2112" s="152">
        <v>-1.3722822325000001</v>
      </c>
      <c r="X2112" s="152">
        <v>2.1458081607000001</v>
      </c>
      <c r="Y2112" s="152">
        <v>2.2410126823000001</v>
      </c>
      <c r="Z2112" s="152">
        <v>0.27491649634000004</v>
      </c>
      <c r="AA2112" s="152">
        <v>0.43333224274999999</v>
      </c>
      <c r="AB2112" s="175">
        <v>-0.78562301788</v>
      </c>
      <c r="AC2112" s="174">
        <v>0.15116150515999999</v>
      </c>
      <c r="AD2112" s="152">
        <v>-0.23259366042999999</v>
      </c>
      <c r="AE2112" s="152">
        <v>-0.90565474509999999</v>
      </c>
      <c r="AF2112" s="178">
        <v>37.393642</v>
      </c>
      <c r="AG2112" s="177">
        <v>34760.991390000003</v>
      </c>
      <c r="AH2112" s="177">
        <v>-5604.8152099999998</v>
      </c>
      <c r="AI2112" s="127">
        <v>0</v>
      </c>
      <c r="AJ2112" s="127">
        <v>0</v>
      </c>
      <c r="AK2112" s="127">
        <v>0</v>
      </c>
    </row>
    <row r="2113" spans="1:37" ht="14.65" customHeight="1" x14ac:dyDescent="0.25">
      <c r="A2113" s="39"/>
      <c r="B2113" s="128">
        <v>30056825000199</v>
      </c>
      <c r="C2113" s="124" t="s">
        <v>10038</v>
      </c>
      <c r="D2113" s="121" t="s">
        <v>3267</v>
      </c>
      <c r="E2113" s="125" t="s">
        <v>7643</v>
      </c>
      <c r="F2113" s="125" t="s">
        <v>160</v>
      </c>
      <c r="G2113" s="125" t="s">
        <v>4760</v>
      </c>
      <c r="H2113" s="126">
        <v>100</v>
      </c>
      <c r="I2113" s="126">
        <v>100</v>
      </c>
      <c r="J2113" s="126">
        <v>100</v>
      </c>
      <c r="K2113" s="125" t="s">
        <v>216</v>
      </c>
      <c r="L2113" s="125" t="s">
        <v>7641</v>
      </c>
      <c r="M2113" s="152">
        <v>6.0000000000000001E-3</v>
      </c>
      <c r="N2113" s="127" t="s">
        <v>44</v>
      </c>
      <c r="O2113" s="154">
        <v>43671</v>
      </c>
      <c r="P2113" s="152">
        <v>1.0597493022999999E-2</v>
      </c>
      <c r="Q2113" s="152">
        <v>4.4332501948000001E-2</v>
      </c>
      <c r="R2113" s="152">
        <v>0.11938263708999999</v>
      </c>
      <c r="S2113" s="152">
        <v>0.28392081044</v>
      </c>
      <c r="T2113" s="152">
        <v>0.45847955266000001</v>
      </c>
      <c r="U2113" s="152">
        <v>1.0036662427</v>
      </c>
      <c r="V2113" s="152">
        <v>1.0867439098</v>
      </c>
      <c r="W2113" s="152">
        <v>1.0415137548</v>
      </c>
      <c r="X2113" s="152">
        <v>1.1271051742</v>
      </c>
      <c r="Y2113" s="152">
        <v>1.0931148945</v>
      </c>
      <c r="Z2113" s="152">
        <v>3.2215309276999999E-3</v>
      </c>
      <c r="AA2113" s="152">
        <v>6.7953956381999999E-3</v>
      </c>
      <c r="AB2113" s="175">
        <v>1.3557831118999999</v>
      </c>
      <c r="AC2113" s="174">
        <v>1.5911072676</v>
      </c>
      <c r="AD2113" s="152">
        <v>-1.0828260293E-3</v>
      </c>
      <c r="AE2113" s="152">
        <v>-3.8660114804000001E-2</v>
      </c>
      <c r="AF2113" s="178">
        <v>170.49856600000001</v>
      </c>
      <c r="AG2113" s="177">
        <v>512975.01195999997</v>
      </c>
      <c r="AH2113" s="177">
        <v>448726.29411000002</v>
      </c>
      <c r="AI2113" s="127">
        <v>0.50663565827000001</v>
      </c>
      <c r="AJ2113" s="127">
        <v>0.25808540331000002</v>
      </c>
      <c r="AK2113" s="127">
        <v>0</v>
      </c>
    </row>
    <row r="2114" spans="1:37" ht="14.65" customHeight="1" x14ac:dyDescent="0.25">
      <c r="A2114" s="39"/>
      <c r="B2114" s="128">
        <v>19390898000180</v>
      </c>
      <c r="C2114" s="124" t="s">
        <v>10039</v>
      </c>
      <c r="D2114" s="121"/>
      <c r="E2114" s="125" t="s">
        <v>7645</v>
      </c>
      <c r="F2114" s="125" t="s">
        <v>160</v>
      </c>
      <c r="G2114" s="125" t="s">
        <v>8400</v>
      </c>
      <c r="H2114" s="126" t="s">
        <v>44</v>
      </c>
      <c r="I2114" s="126" t="s">
        <v>44</v>
      </c>
      <c r="J2114" s="126" t="s">
        <v>44</v>
      </c>
      <c r="K2114" s="125" t="s">
        <v>211</v>
      </c>
      <c r="L2114" s="125" t="s">
        <v>211</v>
      </c>
      <c r="M2114" s="152">
        <v>2E-3</v>
      </c>
      <c r="N2114" s="127" t="s">
        <v>44</v>
      </c>
      <c r="O2114" s="154">
        <v>42277</v>
      </c>
      <c r="P2114" s="152">
        <v>1.0606391289999999E-2</v>
      </c>
      <c r="Q2114" s="152">
        <v>4.2691586150000002E-2</v>
      </c>
      <c r="R2114" s="152">
        <v>0.11965441876999999</v>
      </c>
      <c r="S2114" s="152">
        <v>0.27133911499000002</v>
      </c>
      <c r="T2114" s="152">
        <v>0.44681172775999994</v>
      </c>
      <c r="U2114" s="152">
        <v>1.0045089787999999</v>
      </c>
      <c r="V2114" s="152">
        <v>1.0465193528000001</v>
      </c>
      <c r="W2114" s="152">
        <v>1.0438848227999999</v>
      </c>
      <c r="X2114" s="152">
        <v>1.0771585217999999</v>
      </c>
      <c r="Y2114" s="152">
        <v>1.0652962641999999</v>
      </c>
      <c r="Z2114" s="152">
        <v>1.0760359706999999E-3</v>
      </c>
      <c r="AA2114" s="152">
        <v>2.6552207788999999E-3</v>
      </c>
      <c r="AB2114" s="175">
        <v>5.0915371535</v>
      </c>
      <c r="AC2114" s="174">
        <v>3.6347554973</v>
      </c>
      <c r="AD2114" s="152">
        <v>0</v>
      </c>
      <c r="AE2114" s="152">
        <v>-3.1445922715000003E-3</v>
      </c>
      <c r="AF2114" s="178">
        <v>240.237889</v>
      </c>
      <c r="AG2114" s="177">
        <v>9412316.727</v>
      </c>
      <c r="AH2114" s="177">
        <v>-467914.93339999998</v>
      </c>
      <c r="AI2114" s="127">
        <v>0.10688916906</v>
      </c>
      <c r="AJ2114" s="127">
        <v>0.25862397637000001</v>
      </c>
      <c r="AK2114" s="127">
        <v>0</v>
      </c>
    </row>
    <row r="2115" spans="1:37" ht="14.65" customHeight="1" x14ac:dyDescent="0.25">
      <c r="A2115" s="39"/>
      <c r="B2115" s="128">
        <v>49226557000134</v>
      </c>
      <c r="C2115" s="124" t="s">
        <v>10040</v>
      </c>
      <c r="D2115" s="121"/>
      <c r="E2115" s="125" t="s">
        <v>7645</v>
      </c>
      <c r="F2115" s="125" t="s">
        <v>160</v>
      </c>
      <c r="G2115" s="125" t="s">
        <v>3305</v>
      </c>
      <c r="H2115" s="126">
        <v>50000</v>
      </c>
      <c r="I2115" s="126">
        <v>500</v>
      </c>
      <c r="J2115" s="126">
        <v>100</v>
      </c>
      <c r="K2115" s="125" t="s">
        <v>211</v>
      </c>
      <c r="L2115" s="125" t="s">
        <v>212</v>
      </c>
      <c r="M2115" s="152">
        <v>9.0000000000000011E-3</v>
      </c>
      <c r="N2115" s="127" t="s">
        <v>44</v>
      </c>
      <c r="O2115" s="154">
        <v>44957</v>
      </c>
      <c r="P2115" s="152">
        <v>1.7104266126000002E-2</v>
      </c>
      <c r="Q2115" s="152">
        <v>3.0999939604999999E-2</v>
      </c>
      <c r="R2115" s="152">
        <v>0.13657437608</v>
      </c>
      <c r="S2115" s="152">
        <v>0.24753208057999998</v>
      </c>
      <c r="T2115" s="152" t="s">
        <v>44</v>
      </c>
      <c r="U2115" s="152">
        <v>1.6199090181</v>
      </c>
      <c r="V2115" s="152">
        <v>0.75991640646999992</v>
      </c>
      <c r="W2115" s="152">
        <v>1.1914973123999999</v>
      </c>
      <c r="X2115" s="152">
        <v>0.98264966341999993</v>
      </c>
      <c r="Y2115" s="152" t="s">
        <v>44</v>
      </c>
      <c r="Z2115" s="152">
        <v>3.8273456662999999E-2</v>
      </c>
      <c r="AA2115" s="152">
        <v>2.8421448798000001E-2</v>
      </c>
      <c r="AB2115" s="175">
        <v>0.53619137228000002</v>
      </c>
      <c r="AC2115" s="174">
        <v>-4.3492501826E-2</v>
      </c>
      <c r="AD2115" s="152">
        <v>-1.7911553322E-2</v>
      </c>
      <c r="AE2115" s="152">
        <v>-1.7911553322E-2</v>
      </c>
      <c r="AF2115" s="178">
        <v>128.527297</v>
      </c>
      <c r="AG2115" s="177">
        <v>35774.138070000001</v>
      </c>
      <c r="AH2115" s="177">
        <v>3660.8622700000001</v>
      </c>
      <c r="AI2115" s="127">
        <v>0</v>
      </c>
      <c r="AJ2115" s="127">
        <v>0</v>
      </c>
      <c r="AK2115" s="127">
        <v>7.8289926777000002E-2</v>
      </c>
    </row>
    <row r="2116" spans="1:37" ht="14.65" customHeight="1" x14ac:dyDescent="0.25">
      <c r="A2116" s="39"/>
      <c r="B2116" s="128">
        <v>6234360000134</v>
      </c>
      <c r="C2116" s="124" t="s">
        <v>10041</v>
      </c>
      <c r="D2116" s="121" t="s">
        <v>3267</v>
      </c>
      <c r="E2116" s="125" t="s">
        <v>7643</v>
      </c>
      <c r="F2116" s="125" t="s">
        <v>112</v>
      </c>
      <c r="G2116" s="125" t="s">
        <v>164</v>
      </c>
      <c r="H2116" s="126">
        <v>5000</v>
      </c>
      <c r="I2116" s="126">
        <v>1000</v>
      </c>
      <c r="J2116" s="126">
        <v>2500</v>
      </c>
      <c r="K2116" s="125" t="s">
        <v>212</v>
      </c>
      <c r="L2116" s="125" t="s">
        <v>7564</v>
      </c>
      <c r="M2116" s="152">
        <v>3.5000000000000003E-2</v>
      </c>
      <c r="N2116" s="127" t="s">
        <v>44</v>
      </c>
      <c r="O2116" s="154">
        <v>38125</v>
      </c>
      <c r="P2116" s="152">
        <v>4.3335299546000003E-2</v>
      </c>
      <c r="Q2116" s="152">
        <v>0.12634189745000002</v>
      </c>
      <c r="R2116" s="152">
        <v>0.13524133398999999</v>
      </c>
      <c r="S2116" s="152">
        <v>0.34078311489000002</v>
      </c>
      <c r="T2116" s="152">
        <v>0.33491001652999997</v>
      </c>
      <c r="U2116" s="152">
        <v>4.1041949429999995</v>
      </c>
      <c r="V2116" s="152">
        <v>3.0970796049000002</v>
      </c>
      <c r="W2116" s="152">
        <v>1.1798676340000001</v>
      </c>
      <c r="X2116" s="152">
        <v>1.3528364175999998</v>
      </c>
      <c r="Y2116" s="152">
        <v>0.79849826513</v>
      </c>
      <c r="Z2116" s="152">
        <v>0.14167555605000001</v>
      </c>
      <c r="AA2116" s="152">
        <v>0.21479438028</v>
      </c>
      <c r="AB2116" s="175">
        <v>0.20372106245999999</v>
      </c>
      <c r="AC2116" s="174">
        <v>0.10303357901</v>
      </c>
      <c r="AD2116" s="152">
        <v>-0.11828937435</v>
      </c>
      <c r="AE2116" s="152">
        <v>-0.56019220095</v>
      </c>
      <c r="AF2116" s="178">
        <v>163.34978699999999</v>
      </c>
      <c r="AG2116" s="177">
        <v>37295.791680000002</v>
      </c>
      <c r="AH2116" s="177">
        <v>-21388.091479999999</v>
      </c>
      <c r="AI2116" s="127">
        <v>0</v>
      </c>
      <c r="AJ2116" s="127">
        <v>0</v>
      </c>
      <c r="AK2116" s="127">
        <v>0</v>
      </c>
    </row>
    <row r="2117" spans="1:37" ht="14.65" customHeight="1" x14ac:dyDescent="0.25">
      <c r="A2117" s="39"/>
      <c r="B2117" s="128">
        <v>5857973000165</v>
      </c>
      <c r="C2117" s="124" t="s">
        <v>10042</v>
      </c>
      <c r="D2117" s="121" t="s">
        <v>3310</v>
      </c>
      <c r="E2117" s="125" t="s">
        <v>7645</v>
      </c>
      <c r="F2117" s="125" t="s">
        <v>112</v>
      </c>
      <c r="G2117" s="125" t="s">
        <v>263</v>
      </c>
      <c r="H2117" s="126">
        <v>1000</v>
      </c>
      <c r="I2117" s="126">
        <v>1000</v>
      </c>
      <c r="J2117" s="126">
        <v>2500</v>
      </c>
      <c r="K2117" s="125" t="s">
        <v>212</v>
      </c>
      <c r="L2117" s="125" t="s">
        <v>219</v>
      </c>
      <c r="M2117" s="152">
        <v>3.5000000000000003E-2</v>
      </c>
      <c r="N2117" s="127" t="s">
        <v>44</v>
      </c>
      <c r="O2117" s="154">
        <v>37875</v>
      </c>
      <c r="P2117" s="152">
        <v>9.2943802433999995E-2</v>
      </c>
      <c r="Q2117" s="152">
        <v>0.17896408508</v>
      </c>
      <c r="R2117" s="152">
        <v>-1.8055720391000001E-2</v>
      </c>
      <c r="S2117" s="152">
        <v>0.13003883720999998</v>
      </c>
      <c r="T2117" s="152">
        <v>-1.1009880313999999E-2</v>
      </c>
      <c r="U2117" s="152">
        <v>8.8025117612999999</v>
      </c>
      <c r="V2117" s="152">
        <v>4.3870325605999998</v>
      </c>
      <c r="W2117" s="152">
        <v>-0.15752107338999999</v>
      </c>
      <c r="X2117" s="152">
        <v>0.51622650008999993</v>
      </c>
      <c r="Y2117" s="152">
        <v>-2.6249947438E-2</v>
      </c>
      <c r="Z2117" s="152">
        <v>0.23407267858</v>
      </c>
      <c r="AA2117" s="152">
        <v>0.23069447624999997</v>
      </c>
      <c r="AB2117" s="175">
        <v>-0.40714048643</v>
      </c>
      <c r="AC2117" s="174">
        <v>6.0546388194000003E-2</v>
      </c>
      <c r="AD2117" s="152">
        <v>-0.25368629425</v>
      </c>
      <c r="AE2117" s="152">
        <v>-0.65675820013000008</v>
      </c>
      <c r="AF2117" s="178">
        <v>213.00869</v>
      </c>
      <c r="AG2117" s="177">
        <v>27705.478370000001</v>
      </c>
      <c r="AH2117" s="177">
        <v>-14046.71924</v>
      </c>
      <c r="AI2117" s="127">
        <v>0</v>
      </c>
      <c r="AJ2117" s="127">
        <v>0</v>
      </c>
      <c r="AK2117" s="127">
        <v>0</v>
      </c>
    </row>
    <row r="2118" spans="1:37" ht="14.65" customHeight="1" x14ac:dyDescent="0.25">
      <c r="A2118" s="39"/>
      <c r="B2118" s="128">
        <v>16617446000108</v>
      </c>
      <c r="C2118" s="124" t="s">
        <v>10043</v>
      </c>
      <c r="D2118" s="121" t="s">
        <v>3310</v>
      </c>
      <c r="E2118" s="125" t="s">
        <v>7643</v>
      </c>
      <c r="F2118" s="125" t="s">
        <v>112</v>
      </c>
      <c r="G2118" s="125" t="s">
        <v>263</v>
      </c>
      <c r="H2118" s="126">
        <v>5000</v>
      </c>
      <c r="I2118" s="126">
        <v>1000</v>
      </c>
      <c r="J2118" s="126">
        <v>50000</v>
      </c>
      <c r="K2118" s="125" t="s">
        <v>212</v>
      </c>
      <c r="L2118" s="125" t="s">
        <v>219</v>
      </c>
      <c r="M2118" s="152">
        <v>0.02</v>
      </c>
      <c r="N2118" s="127" t="s">
        <v>44</v>
      </c>
      <c r="O2118" s="154">
        <v>41484</v>
      </c>
      <c r="P2118" s="152">
        <v>9.4239152330000006E-2</v>
      </c>
      <c r="Q2118" s="152">
        <v>0.18493477467999997</v>
      </c>
      <c r="R2118" s="152">
        <v>-2.9649576290000004E-3</v>
      </c>
      <c r="S2118" s="152">
        <v>0.16403845617999999</v>
      </c>
      <c r="T2118" s="152">
        <v>3.4450321250999998E-2</v>
      </c>
      <c r="U2118" s="152">
        <v>8.9251916214999998</v>
      </c>
      <c r="V2118" s="152">
        <v>4.5333949421000002</v>
      </c>
      <c r="W2118" s="152">
        <v>-2.5866777851E-2</v>
      </c>
      <c r="X2118" s="152">
        <v>0.65119774930000007</v>
      </c>
      <c r="Y2118" s="152">
        <v>8.2137052922000006E-2</v>
      </c>
      <c r="Z2118" s="152">
        <v>0.23402185925000002</v>
      </c>
      <c r="AA2118" s="152">
        <v>0.24086288438</v>
      </c>
      <c r="AB2118" s="175">
        <v>-0.34743585066999999</v>
      </c>
      <c r="AC2118" s="174">
        <v>-5.9858947581000001E-2</v>
      </c>
      <c r="AD2118" s="152">
        <v>-0.24941169274</v>
      </c>
      <c r="AE2118" s="152">
        <v>-0.52514270774000005</v>
      </c>
      <c r="AF2118" s="178">
        <v>175.07882900000001</v>
      </c>
      <c r="AG2118" s="177">
        <v>43413.092219999999</v>
      </c>
      <c r="AH2118" s="177">
        <v>-15344.36652</v>
      </c>
      <c r="AI2118" s="127">
        <v>0</v>
      </c>
      <c r="AJ2118" s="127">
        <v>0</v>
      </c>
      <c r="AK2118" s="127">
        <v>0</v>
      </c>
    </row>
    <row r="2119" spans="1:37" ht="14.65" customHeight="1" x14ac:dyDescent="0.25">
      <c r="A2119" s="39"/>
      <c r="B2119" s="128">
        <v>8935364000175</v>
      </c>
      <c r="C2119" s="124" t="s">
        <v>10044</v>
      </c>
      <c r="D2119" s="121"/>
      <c r="E2119" s="125" t="s">
        <v>7645</v>
      </c>
      <c r="F2119" s="125" t="s">
        <v>160</v>
      </c>
      <c r="G2119" s="125" t="s">
        <v>6802</v>
      </c>
      <c r="H2119" s="126">
        <v>1000</v>
      </c>
      <c r="I2119" s="126">
        <v>5000</v>
      </c>
      <c r="J2119" s="126">
        <v>50000</v>
      </c>
      <c r="K2119" s="125" t="s">
        <v>211</v>
      </c>
      <c r="L2119" s="125" t="s">
        <v>211</v>
      </c>
      <c r="M2119" s="152">
        <v>3.0000000000000001E-3</v>
      </c>
      <c r="N2119" s="127" t="s">
        <v>44</v>
      </c>
      <c r="O2119" s="154">
        <v>39328</v>
      </c>
      <c r="P2119" s="152">
        <v>1.0054517865000001E-2</v>
      </c>
      <c r="Q2119" s="152">
        <v>4.0087369472999998E-2</v>
      </c>
      <c r="R2119" s="152">
        <v>0.1121660396</v>
      </c>
      <c r="S2119" s="152">
        <v>0.24518241800999999</v>
      </c>
      <c r="T2119" s="152">
        <v>0.4085247595</v>
      </c>
      <c r="U2119" s="152">
        <v>0.95224220917000002</v>
      </c>
      <c r="V2119" s="152">
        <v>0.98268093882000007</v>
      </c>
      <c r="W2119" s="152">
        <v>0.97855497174999995</v>
      </c>
      <c r="X2119" s="152">
        <v>0.97332200321000006</v>
      </c>
      <c r="Y2119" s="152">
        <v>0.97401181101000001</v>
      </c>
      <c r="Z2119" s="152">
        <v>1.0304206924E-3</v>
      </c>
      <c r="AA2119" s="152">
        <v>2.0071565209000002E-3</v>
      </c>
      <c r="AB2119" s="175">
        <v>-2.7515643957</v>
      </c>
      <c r="AC2119" s="174">
        <v>-6.8372054308000001</v>
      </c>
      <c r="AD2119" s="152">
        <v>0</v>
      </c>
      <c r="AE2119" s="152">
        <v>-2.2354349382E-3</v>
      </c>
      <c r="AF2119" s="178">
        <v>241.643147</v>
      </c>
      <c r="AG2119" s="177">
        <v>1854550.3203</v>
      </c>
      <c r="AH2119" s="177">
        <v>-175465.23796999999</v>
      </c>
      <c r="AI2119" s="127">
        <v>0</v>
      </c>
      <c r="AJ2119" s="127">
        <v>0</v>
      </c>
      <c r="AK2119" s="127">
        <v>0</v>
      </c>
    </row>
    <row r="2120" spans="1:37" ht="14.65" customHeight="1" x14ac:dyDescent="0.25">
      <c r="A2120" s="39"/>
      <c r="B2120" s="128">
        <v>52243510000193</v>
      </c>
      <c r="C2120" s="124" t="s">
        <v>10045</v>
      </c>
      <c r="D2120" s="121"/>
      <c r="E2120" s="125" t="s">
        <v>7645</v>
      </c>
      <c r="F2120" s="125" t="s">
        <v>160</v>
      </c>
      <c r="G2120" s="125" t="s">
        <v>6163</v>
      </c>
      <c r="H2120" s="126">
        <v>1000</v>
      </c>
      <c r="I2120" s="126">
        <v>100</v>
      </c>
      <c r="J2120" s="126">
        <v>100</v>
      </c>
      <c r="K2120" s="125" t="s">
        <v>211</v>
      </c>
      <c r="L2120" s="125" t="s">
        <v>211</v>
      </c>
      <c r="M2120" s="152">
        <v>6.0000000000000001E-3</v>
      </c>
      <c r="N2120" s="127" t="s">
        <v>44</v>
      </c>
      <c r="O2120" s="154">
        <v>45194</v>
      </c>
      <c r="P2120" s="152">
        <v>9.8386064018999991E-3</v>
      </c>
      <c r="Q2120" s="152">
        <v>3.923301354E-2</v>
      </c>
      <c r="R2120" s="152">
        <v>0.10913168705000001</v>
      </c>
      <c r="S2120" s="152" t="s">
        <v>44</v>
      </c>
      <c r="T2120" s="152" t="s">
        <v>44</v>
      </c>
      <c r="U2120" s="152">
        <v>0.93179368929000006</v>
      </c>
      <c r="V2120" s="152">
        <v>0.96173770156000005</v>
      </c>
      <c r="W2120" s="152">
        <v>0.95208278121000012</v>
      </c>
      <c r="X2120" s="152" t="s">
        <v>44</v>
      </c>
      <c r="Y2120" s="152" t="s">
        <v>44</v>
      </c>
      <c r="Z2120" s="152">
        <v>1.0270808865E-3</v>
      </c>
      <c r="AA2120" s="152">
        <v>8.5958309117000007E-4</v>
      </c>
      <c r="AB2120" s="175">
        <v>-6.2554238466000003</v>
      </c>
      <c r="AC2120" s="174">
        <v>-8.3786254146000001</v>
      </c>
      <c r="AD2120" s="152">
        <v>0</v>
      </c>
      <c r="AE2120" s="152">
        <v>0</v>
      </c>
      <c r="AF2120" s="178">
        <v>117.874301</v>
      </c>
      <c r="AG2120" s="177">
        <v>937808.07886000001</v>
      </c>
      <c r="AH2120" s="177">
        <v>-435811.22206</v>
      </c>
      <c r="AI2120" s="127">
        <v>0</v>
      </c>
      <c r="AJ2120" s="127">
        <v>0</v>
      </c>
      <c r="AK2120" s="127">
        <v>0</v>
      </c>
    </row>
    <row r="2121" spans="1:37" ht="14.65" customHeight="1" x14ac:dyDescent="0.25">
      <c r="A2121" s="39"/>
      <c r="B2121" s="128">
        <v>48122257000142</v>
      </c>
      <c r="C2121" s="124" t="s">
        <v>10046</v>
      </c>
      <c r="D2121" s="121"/>
      <c r="E2121" s="125" t="s">
        <v>7649</v>
      </c>
      <c r="F2121" s="125" t="s">
        <v>160</v>
      </c>
      <c r="G2121" s="125" t="s">
        <v>3324</v>
      </c>
      <c r="H2121" s="126">
        <v>100</v>
      </c>
      <c r="I2121" s="126">
        <v>100</v>
      </c>
      <c r="J2121" s="126">
        <v>100</v>
      </c>
      <c r="K2121" s="125" t="s">
        <v>7581</v>
      </c>
      <c r="L2121" s="125" t="s">
        <v>7582</v>
      </c>
      <c r="M2121" s="152">
        <v>4.0000000000000001E-3</v>
      </c>
      <c r="N2121" s="127" t="s">
        <v>10047</v>
      </c>
      <c r="O2121" s="154">
        <v>44865</v>
      </c>
      <c r="P2121" s="152">
        <v>1.1567563433000002E-2</v>
      </c>
      <c r="Q2121" s="152">
        <v>4.1217412511999993E-2</v>
      </c>
      <c r="R2121" s="152">
        <v>0.12450100877</v>
      </c>
      <c r="S2121" s="152">
        <v>0.26539968491999999</v>
      </c>
      <c r="T2121" s="152" t="s">
        <v>44</v>
      </c>
      <c r="U2121" s="152">
        <v>1.095539568</v>
      </c>
      <c r="V2121" s="152">
        <v>1.0103822265</v>
      </c>
      <c r="W2121" s="152">
        <v>1.0861672708000001</v>
      </c>
      <c r="X2121" s="152">
        <v>1.0535802488000001</v>
      </c>
      <c r="Y2121" s="152" t="s">
        <v>44</v>
      </c>
      <c r="Z2121" s="152">
        <v>5.9608256274000003E-3</v>
      </c>
      <c r="AA2121" s="152">
        <v>4.0327062077E-3</v>
      </c>
      <c r="AB2121" s="175">
        <v>1.5094617083999999</v>
      </c>
      <c r="AC2121" s="174">
        <v>1.2570266694000001</v>
      </c>
      <c r="AD2121" s="152">
        <v>0</v>
      </c>
      <c r="AE2121" s="152">
        <v>0</v>
      </c>
      <c r="AF2121" s="178">
        <v>1.34907</v>
      </c>
      <c r="AG2121" s="177">
        <v>14241.590459999999</v>
      </c>
      <c r="AH2121" s="177">
        <v>-21826.07862</v>
      </c>
      <c r="AI2121" s="127">
        <v>0</v>
      </c>
      <c r="AJ2121" s="127">
        <v>0</v>
      </c>
      <c r="AK2121" s="127">
        <v>0</v>
      </c>
    </row>
    <row r="2122" spans="1:37" ht="14.65" customHeight="1" x14ac:dyDescent="0.25">
      <c r="A2122" s="39"/>
      <c r="B2122" s="128">
        <v>50099578000115</v>
      </c>
      <c r="C2122" s="124" t="s">
        <v>10048</v>
      </c>
      <c r="D2122" s="121"/>
      <c r="E2122" s="125" t="s">
        <v>7645</v>
      </c>
      <c r="F2122" s="125" t="s">
        <v>160</v>
      </c>
      <c r="G2122" s="125" t="s">
        <v>6802</v>
      </c>
      <c r="H2122" s="126" t="s">
        <v>44</v>
      </c>
      <c r="I2122" s="126" t="s">
        <v>44</v>
      </c>
      <c r="J2122" s="126" t="s">
        <v>44</v>
      </c>
      <c r="K2122" s="125" t="s">
        <v>211</v>
      </c>
      <c r="L2122" s="125" t="s">
        <v>211</v>
      </c>
      <c r="M2122" s="152">
        <v>2E-3</v>
      </c>
      <c r="N2122" s="127" t="s">
        <v>44</v>
      </c>
      <c r="O2122" s="154">
        <v>45048</v>
      </c>
      <c r="P2122" s="152">
        <v>1.0223813815E-2</v>
      </c>
      <c r="Q2122" s="152">
        <v>4.0729843044E-2</v>
      </c>
      <c r="R2122" s="152">
        <v>0.11325261212999999</v>
      </c>
      <c r="S2122" s="152" t="s">
        <v>44</v>
      </c>
      <c r="T2122" s="152" t="s">
        <v>44</v>
      </c>
      <c r="U2122" s="152">
        <v>0.96827587203999999</v>
      </c>
      <c r="V2122" s="152">
        <v>0.99843020199999999</v>
      </c>
      <c r="W2122" s="152">
        <v>0.98803440911999996</v>
      </c>
      <c r="X2122" s="152" t="s">
        <v>44</v>
      </c>
      <c r="Y2122" s="152" t="s">
        <v>44</v>
      </c>
      <c r="Z2122" s="152">
        <v>1.0213077403000001E-3</v>
      </c>
      <c r="AA2122" s="152">
        <v>9.0971640165000002E-4</v>
      </c>
      <c r="AB2122" s="175">
        <v>-1.5991035737999999</v>
      </c>
      <c r="AC2122" s="174">
        <v>-1.8011021704000001</v>
      </c>
      <c r="AD2122" s="152">
        <v>0</v>
      </c>
      <c r="AE2122" s="152">
        <v>0</v>
      </c>
      <c r="AF2122" s="178">
        <v>1.2485740000000001</v>
      </c>
      <c r="AG2122" s="177">
        <v>85484.644230000005</v>
      </c>
      <c r="AH2122" s="177">
        <v>-66369.279060000001</v>
      </c>
      <c r="AI2122" s="127">
        <v>0</v>
      </c>
      <c r="AJ2122" s="127">
        <v>0</v>
      </c>
      <c r="AK2122" s="127">
        <v>0</v>
      </c>
    </row>
    <row r="2123" spans="1:37" ht="14.65" customHeight="1" x14ac:dyDescent="0.25">
      <c r="A2123" s="39"/>
      <c r="B2123" s="128">
        <v>12483978000130</v>
      </c>
      <c r="C2123" s="124" t="s">
        <v>10049</v>
      </c>
      <c r="D2123" s="121" t="s">
        <v>3310</v>
      </c>
      <c r="E2123" s="125" t="s">
        <v>7645</v>
      </c>
      <c r="F2123" s="125" t="s">
        <v>160</v>
      </c>
      <c r="G2123" s="125" t="s">
        <v>3324</v>
      </c>
      <c r="H2123" s="126">
        <v>5000</v>
      </c>
      <c r="I2123" s="126">
        <v>2000</v>
      </c>
      <c r="J2123" s="126">
        <v>20000</v>
      </c>
      <c r="K2123" s="125" t="s">
        <v>211</v>
      </c>
      <c r="L2123" s="125" t="s">
        <v>212</v>
      </c>
      <c r="M2123" s="152">
        <v>5.0000000000000001E-3</v>
      </c>
      <c r="N2123" s="127" t="s">
        <v>44</v>
      </c>
      <c r="O2123" s="154">
        <v>40588</v>
      </c>
      <c r="P2123" s="152">
        <v>1.5521068583E-2</v>
      </c>
      <c r="Q2123" s="152">
        <v>2.8053417020000002E-2</v>
      </c>
      <c r="R2123" s="152">
        <v>0.11845568187</v>
      </c>
      <c r="S2123" s="152">
        <v>0.21939690504000001</v>
      </c>
      <c r="T2123" s="152">
        <v>0.35861065944000003</v>
      </c>
      <c r="U2123" s="152">
        <v>1.4699677135</v>
      </c>
      <c r="V2123" s="152">
        <v>0.68768688334000005</v>
      </c>
      <c r="W2123" s="152">
        <v>1.0334268450000001</v>
      </c>
      <c r="X2123" s="152">
        <v>0.87095900613999999</v>
      </c>
      <c r="Y2123" s="152">
        <v>0.85500574867000001</v>
      </c>
      <c r="Z2123" s="152">
        <v>2.4869841835000003E-2</v>
      </c>
      <c r="AA2123" s="152">
        <v>2.0803605506000002E-2</v>
      </c>
      <c r="AB2123" s="175">
        <v>0.15131721941000001</v>
      </c>
      <c r="AC2123" s="174">
        <v>-0.22747377692000001</v>
      </c>
      <c r="AD2123" s="152">
        <v>-1.092879138E-2</v>
      </c>
      <c r="AE2123" s="152">
        <v>-3.6149033051E-2</v>
      </c>
      <c r="AF2123" s="178">
        <v>337.14234499999998</v>
      </c>
      <c r="AG2123" s="177">
        <v>105103.50585</v>
      </c>
      <c r="AH2123" s="177">
        <v>-31886.88106</v>
      </c>
      <c r="AI2123" s="127">
        <v>5.6557117925000004E-3</v>
      </c>
      <c r="AJ2123" s="127">
        <v>4.9793733595E-2</v>
      </c>
      <c r="AK2123" s="127">
        <v>0</v>
      </c>
    </row>
    <row r="2124" spans="1:37" ht="14.65" customHeight="1" x14ac:dyDescent="0.25">
      <c r="A2124" s="39"/>
      <c r="B2124" s="128">
        <v>18033470000117</v>
      </c>
      <c r="C2124" s="124" t="s">
        <v>10050</v>
      </c>
      <c r="D2124" s="121" t="s">
        <v>3310</v>
      </c>
      <c r="E2124" s="125" t="s">
        <v>7645</v>
      </c>
      <c r="F2124" s="125" t="s">
        <v>160</v>
      </c>
      <c r="G2124" s="125" t="s">
        <v>3324</v>
      </c>
      <c r="H2124" s="126">
        <v>300000</v>
      </c>
      <c r="I2124" s="126">
        <v>2000</v>
      </c>
      <c r="J2124" s="126">
        <v>50000</v>
      </c>
      <c r="K2124" s="125" t="s">
        <v>211</v>
      </c>
      <c r="L2124" s="125" t="s">
        <v>212</v>
      </c>
      <c r="M2124" s="152">
        <v>5.0000000000000001E-3</v>
      </c>
      <c r="N2124" s="127" t="s">
        <v>44</v>
      </c>
      <c r="O2124" s="154">
        <v>41467</v>
      </c>
      <c r="P2124" s="152">
        <v>1.5967829446E-2</v>
      </c>
      <c r="Q2124" s="152">
        <v>2.9896370231999998E-2</v>
      </c>
      <c r="R2124" s="152">
        <v>0.12492804558999999</v>
      </c>
      <c r="S2124" s="152">
        <v>0.23335843816000001</v>
      </c>
      <c r="T2124" s="152">
        <v>0.38163595581999998</v>
      </c>
      <c r="U2124" s="152">
        <v>1.5122794938000002</v>
      </c>
      <c r="V2124" s="152">
        <v>0.73286408046000007</v>
      </c>
      <c r="W2124" s="152">
        <v>1.0898928102000001</v>
      </c>
      <c r="X2124" s="152">
        <v>0.92638332039999993</v>
      </c>
      <c r="Y2124" s="152">
        <v>0.90990305930000004</v>
      </c>
      <c r="Z2124" s="152">
        <v>2.4868459666999999E-2</v>
      </c>
      <c r="AA2124" s="152">
        <v>2.2327583075000001E-2</v>
      </c>
      <c r="AB2124" s="175">
        <v>0.38594436922000003</v>
      </c>
      <c r="AC2124" s="174">
        <v>3.8266397940000002E-2</v>
      </c>
      <c r="AD2124" s="152">
        <v>-1.0878464176E-2</v>
      </c>
      <c r="AE2124" s="152">
        <v>-3.6024961011999999E-2</v>
      </c>
      <c r="AF2124" s="178">
        <v>293.247027</v>
      </c>
      <c r="AG2124" s="177">
        <v>266401.40042999998</v>
      </c>
      <c r="AH2124" s="177">
        <v>-72981.899139999994</v>
      </c>
      <c r="AI2124" s="127">
        <v>5.6539316886E-3</v>
      </c>
      <c r="AJ2124" s="127">
        <v>4.9778061294000003E-2</v>
      </c>
      <c r="AK2124" s="127">
        <v>0</v>
      </c>
    </row>
    <row r="2125" spans="1:37" ht="14.65" customHeight="1" x14ac:dyDescent="0.25">
      <c r="A2125" s="39"/>
      <c r="B2125" s="128">
        <v>17955613000185</v>
      </c>
      <c r="C2125" s="124" t="s">
        <v>10051</v>
      </c>
      <c r="D2125" s="121" t="s">
        <v>3266</v>
      </c>
      <c r="E2125" s="125" t="s">
        <v>7645</v>
      </c>
      <c r="F2125" s="125" t="s">
        <v>160</v>
      </c>
      <c r="G2125" s="125" t="s">
        <v>3324</v>
      </c>
      <c r="H2125" s="126">
        <v>5000000</v>
      </c>
      <c r="I2125" s="126">
        <v>100000</v>
      </c>
      <c r="J2125" s="126">
        <v>500000</v>
      </c>
      <c r="K2125" s="125" t="s">
        <v>211</v>
      </c>
      <c r="L2125" s="125" t="s">
        <v>212</v>
      </c>
      <c r="M2125" s="152">
        <v>4.5000000000000005E-3</v>
      </c>
      <c r="N2125" s="127" t="s">
        <v>44</v>
      </c>
      <c r="O2125" s="154">
        <v>41467</v>
      </c>
      <c r="P2125" s="152">
        <v>1.6402490826E-2</v>
      </c>
      <c r="Q2125" s="152">
        <v>3.1694803571999997E-2</v>
      </c>
      <c r="R2125" s="152">
        <v>0.13117581499</v>
      </c>
      <c r="S2125" s="152">
        <v>0.24690676463</v>
      </c>
      <c r="T2125" s="152">
        <v>0.40425217805999997</v>
      </c>
      <c r="U2125" s="152">
        <v>1.5534453576000002</v>
      </c>
      <c r="V2125" s="152">
        <v>0.77694994059</v>
      </c>
      <c r="W2125" s="152">
        <v>1.1443993777000001</v>
      </c>
      <c r="X2125" s="152">
        <v>0.98016729219999998</v>
      </c>
      <c r="Y2125" s="152">
        <v>0.96382504828999993</v>
      </c>
      <c r="Z2125" s="152">
        <v>2.4865534548000001E-2</v>
      </c>
      <c r="AA2125" s="152">
        <v>2.2334598313999997E-2</v>
      </c>
      <c r="AB2125" s="175">
        <v>0.61248450360999995</v>
      </c>
      <c r="AC2125" s="174">
        <v>0.27465624561000002</v>
      </c>
      <c r="AD2125" s="152">
        <v>-1.0830978301000001E-2</v>
      </c>
      <c r="AE2125" s="152">
        <v>-3.5903742098999998E-2</v>
      </c>
      <c r="AF2125" s="178">
        <v>311.80959300000001</v>
      </c>
      <c r="AG2125" s="177">
        <v>207660.09482999999</v>
      </c>
      <c r="AH2125" s="177">
        <v>-36882.215660000002</v>
      </c>
      <c r="AI2125" s="127">
        <v>5.6516244453999999E-3</v>
      </c>
      <c r="AJ2125" s="127">
        <v>4.9757747978999997E-2</v>
      </c>
      <c r="AK2125" s="127">
        <v>0</v>
      </c>
    </row>
    <row r="2126" spans="1:37" ht="14.65" customHeight="1" x14ac:dyDescent="0.25">
      <c r="A2126" s="39"/>
      <c r="B2126" s="128">
        <v>4895099000198</v>
      </c>
      <c r="C2126" s="124" t="s">
        <v>10052</v>
      </c>
      <c r="D2126" s="121"/>
      <c r="E2126" s="125" t="s">
        <v>7645</v>
      </c>
      <c r="F2126" s="125" t="s">
        <v>112</v>
      </c>
      <c r="G2126" s="125" t="s">
        <v>7739</v>
      </c>
      <c r="H2126" s="126">
        <v>5000</v>
      </c>
      <c r="I2126" s="126">
        <v>0</v>
      </c>
      <c r="J2126" s="126">
        <v>0</v>
      </c>
      <c r="K2126" s="125" t="s">
        <v>212</v>
      </c>
      <c r="L2126" s="125" t="s">
        <v>219</v>
      </c>
      <c r="M2126" s="152">
        <v>1.4999999999999999E-2</v>
      </c>
      <c r="N2126" s="127" t="s">
        <v>44</v>
      </c>
      <c r="O2126" s="154">
        <v>37308</v>
      </c>
      <c r="P2126" s="152">
        <v>-6.9767137124999989E-2</v>
      </c>
      <c r="Q2126" s="152">
        <v>1.1802661682999999E-3</v>
      </c>
      <c r="R2126" s="152">
        <v>-0.10438689537</v>
      </c>
      <c r="S2126" s="152">
        <v>-0.14687954287999999</v>
      </c>
      <c r="T2126" s="152">
        <v>-0.20825025591999999</v>
      </c>
      <c r="U2126" s="152">
        <v>-6.6074986067000001</v>
      </c>
      <c r="V2126" s="152">
        <v>2.8932431377999997E-2</v>
      </c>
      <c r="W2126" s="152">
        <v>-0.91068843844000003</v>
      </c>
      <c r="X2126" s="152">
        <v>-0.58308051642000003</v>
      </c>
      <c r="Y2126" s="152">
        <v>-0.49651386896999999</v>
      </c>
      <c r="Z2126" s="152">
        <v>0.24459747219</v>
      </c>
      <c r="AA2126" s="152">
        <v>0.38588506135</v>
      </c>
      <c r="AB2126" s="175">
        <v>-0.70489885375000005</v>
      </c>
      <c r="AC2126" s="174">
        <v>0.28700901419000002</v>
      </c>
      <c r="AD2126" s="152">
        <v>-0.20422290563000001</v>
      </c>
      <c r="AE2126" s="152">
        <v>-0.84629642741</v>
      </c>
      <c r="AF2126" s="178">
        <v>257.836544</v>
      </c>
      <c r="AG2126" s="177">
        <v>23955.90465</v>
      </c>
      <c r="AH2126" s="177">
        <v>-6495.3777499999997</v>
      </c>
      <c r="AI2126" s="127">
        <v>0</v>
      </c>
      <c r="AJ2126" s="127">
        <v>0</v>
      </c>
      <c r="AK2126" s="127">
        <v>0</v>
      </c>
    </row>
    <row r="2127" spans="1:37" ht="14.65" customHeight="1" x14ac:dyDescent="0.25">
      <c r="A2127" s="39"/>
      <c r="B2127" s="128">
        <v>7470234000141</v>
      </c>
      <c r="C2127" s="124" t="s">
        <v>10053</v>
      </c>
      <c r="D2127" s="121"/>
      <c r="E2127" s="125" t="s">
        <v>7645</v>
      </c>
      <c r="F2127" s="125" t="s">
        <v>112</v>
      </c>
      <c r="G2127" s="125" t="s">
        <v>7739</v>
      </c>
      <c r="H2127" s="126">
        <v>5000</v>
      </c>
      <c r="I2127" s="126">
        <v>1000</v>
      </c>
      <c r="J2127" s="126">
        <v>1000</v>
      </c>
      <c r="K2127" s="125" t="s">
        <v>212</v>
      </c>
      <c r="L2127" s="125" t="s">
        <v>219</v>
      </c>
      <c r="M2127" s="152">
        <v>1.4999999999999999E-2</v>
      </c>
      <c r="N2127" s="127" t="s">
        <v>44</v>
      </c>
      <c r="O2127" s="154">
        <v>38596</v>
      </c>
      <c r="P2127" s="152">
        <v>-7.0939589792000005E-2</v>
      </c>
      <c r="Q2127" s="152">
        <v>-4.1476447585999995E-3</v>
      </c>
      <c r="R2127" s="152">
        <v>-0.1186715986</v>
      </c>
      <c r="S2127" s="152">
        <v>-0.17342034873000001</v>
      </c>
      <c r="T2127" s="152">
        <v>-0.24468501350999999</v>
      </c>
      <c r="U2127" s="152">
        <v>-6.7185391292999999</v>
      </c>
      <c r="V2127" s="152">
        <v>-0.10167320776000001</v>
      </c>
      <c r="W2127" s="152">
        <v>-1.0353105381000001</v>
      </c>
      <c r="X2127" s="152">
        <v>-0.68844186543999997</v>
      </c>
      <c r="Y2127" s="152">
        <v>-0.58338224940000005</v>
      </c>
      <c r="Z2127" s="152">
        <v>0.24445088841000001</v>
      </c>
      <c r="AA2127" s="152">
        <v>0.39979090088000002</v>
      </c>
      <c r="AB2127" s="175">
        <v>-0.75956469077</v>
      </c>
      <c r="AC2127" s="174">
        <v>0.13232538055000001</v>
      </c>
      <c r="AD2127" s="152">
        <v>-0.21270397511</v>
      </c>
      <c r="AE2127" s="152">
        <v>-0.86315467774999999</v>
      </c>
      <c r="AF2127" s="178">
        <v>38.907595999999998</v>
      </c>
      <c r="AG2127" s="177">
        <v>17873.05617</v>
      </c>
      <c r="AH2127" s="177">
        <v>-5564.49251</v>
      </c>
      <c r="AI2127" s="127">
        <v>0</v>
      </c>
      <c r="AJ2127" s="127">
        <v>0</v>
      </c>
      <c r="AK2127" s="127">
        <v>0</v>
      </c>
    </row>
    <row r="2128" spans="1:37" ht="14.65" customHeight="1" x14ac:dyDescent="0.25">
      <c r="A2128" s="39"/>
      <c r="B2128" s="128">
        <v>11447124000136</v>
      </c>
      <c r="C2128" s="124" t="s">
        <v>10054</v>
      </c>
      <c r="D2128" s="121" t="s">
        <v>3266</v>
      </c>
      <c r="E2128" s="125" t="s">
        <v>7643</v>
      </c>
      <c r="F2128" s="125" t="s">
        <v>160</v>
      </c>
      <c r="G2128" s="125" t="s">
        <v>3328</v>
      </c>
      <c r="H2128" s="126">
        <v>1000</v>
      </c>
      <c r="I2128" s="126">
        <v>1000</v>
      </c>
      <c r="J2128" s="126">
        <v>1000</v>
      </c>
      <c r="K2128" s="125" t="s">
        <v>210</v>
      </c>
      <c r="L2128" s="125" t="s">
        <v>3312</v>
      </c>
      <c r="M2128" s="152">
        <v>5.0000000000000001E-3</v>
      </c>
      <c r="N2128" s="127" t="s">
        <v>44</v>
      </c>
      <c r="O2128" s="154">
        <v>40771</v>
      </c>
      <c r="P2128" s="152">
        <v>1.0483046668E-2</v>
      </c>
      <c r="Q2128" s="152">
        <v>4.3314968882000003E-2</v>
      </c>
      <c r="R2128" s="152">
        <v>0.11580470068</v>
      </c>
      <c r="S2128" s="152">
        <v>0.27475613720999997</v>
      </c>
      <c r="T2128" s="152">
        <v>0.45967651162000001</v>
      </c>
      <c r="U2128" s="152">
        <v>0.99282726952</v>
      </c>
      <c r="V2128" s="152">
        <v>1.0618006330999998</v>
      </c>
      <c r="W2128" s="152">
        <v>1.0102992492</v>
      </c>
      <c r="X2128" s="152">
        <v>1.0907233725000001</v>
      </c>
      <c r="Y2128" s="152">
        <v>1.0959687048</v>
      </c>
      <c r="Z2128" s="152">
        <v>1.7343132917E-3</v>
      </c>
      <c r="AA2128" s="152">
        <v>6.8135241417000003E-3</v>
      </c>
      <c r="AB2128" s="175">
        <v>0.66654701036999997</v>
      </c>
      <c r="AC2128" s="174">
        <v>1.034864204</v>
      </c>
      <c r="AD2128" s="152">
        <v>-2.2160575703000001E-4</v>
      </c>
      <c r="AE2128" s="152">
        <v>-6.6379633275000002E-2</v>
      </c>
      <c r="AF2128" s="178">
        <v>37.374115000000003</v>
      </c>
      <c r="AG2128" s="177">
        <v>6877827.6672999999</v>
      </c>
      <c r="AH2128" s="177">
        <v>-875410.43825999997</v>
      </c>
      <c r="AI2128" s="127">
        <v>0.41443686847</v>
      </c>
      <c r="AJ2128" s="127">
        <v>0.31597234412999997</v>
      </c>
      <c r="AK2128" s="127">
        <v>0</v>
      </c>
    </row>
    <row r="2129" spans="1:37" ht="14.65" customHeight="1" x14ac:dyDescent="0.25">
      <c r="A2129" s="39"/>
      <c r="B2129" s="128">
        <v>13033721000140</v>
      </c>
      <c r="C2129" s="124" t="s">
        <v>10055</v>
      </c>
      <c r="D2129" s="121" t="s">
        <v>3268</v>
      </c>
      <c r="E2129" s="125" t="s">
        <v>7627</v>
      </c>
      <c r="F2129" s="125" t="s">
        <v>112</v>
      </c>
      <c r="G2129" s="125" t="s">
        <v>113</v>
      </c>
      <c r="H2129" s="126">
        <v>1000</v>
      </c>
      <c r="I2129" s="126">
        <v>1000</v>
      </c>
      <c r="J2129" s="126">
        <v>1000</v>
      </c>
      <c r="K2129" s="125" t="s">
        <v>212</v>
      </c>
      <c r="L2129" s="125" t="s">
        <v>220</v>
      </c>
      <c r="M2129" s="152">
        <v>0.02</v>
      </c>
      <c r="N2129" s="127" t="s">
        <v>44</v>
      </c>
      <c r="O2129" s="154">
        <v>42863</v>
      </c>
      <c r="P2129" s="152">
        <v>5.2313721259000003E-2</v>
      </c>
      <c r="Q2129" s="152">
        <v>0.15851969459999998</v>
      </c>
      <c r="R2129" s="152">
        <v>-5.1583274279999999E-3</v>
      </c>
      <c r="S2129" s="152">
        <v>0.46820240114999995</v>
      </c>
      <c r="T2129" s="152">
        <v>-2.3070072410999998E-2</v>
      </c>
      <c r="U2129" s="152">
        <v>4.9545223521000006</v>
      </c>
      <c r="V2129" s="152">
        <v>3.8858693990000002</v>
      </c>
      <c r="W2129" s="152">
        <v>-4.5002096609000002E-2</v>
      </c>
      <c r="X2129" s="152">
        <v>1.8586638580999999</v>
      </c>
      <c r="Y2129" s="152">
        <v>-5.5004066428999999E-2</v>
      </c>
      <c r="Z2129" s="152">
        <v>0.19642779811</v>
      </c>
      <c r="AA2129" s="152">
        <v>0.29472984482000003</v>
      </c>
      <c r="AB2129" s="175">
        <v>-0.46303159828000001</v>
      </c>
      <c r="AC2129" s="174">
        <v>-9.4346562393000002E-2</v>
      </c>
      <c r="AD2129" s="152">
        <v>-0.24196443994</v>
      </c>
      <c r="AE2129" s="152">
        <v>-0.68949968378999993</v>
      </c>
      <c r="AF2129" s="178">
        <v>2.28576113</v>
      </c>
      <c r="AG2129" s="177">
        <v>10842.13365</v>
      </c>
      <c r="AH2129" s="177">
        <v>-5020.6673499999997</v>
      </c>
      <c r="AI2129" s="127">
        <v>0</v>
      </c>
      <c r="AJ2129" s="127">
        <v>0</v>
      </c>
      <c r="AK2129" s="127">
        <v>0</v>
      </c>
    </row>
    <row r="2130" spans="1:37" ht="14.65" customHeight="1" x14ac:dyDescent="0.25">
      <c r="A2130" s="39"/>
      <c r="B2130" s="128">
        <v>26507128000130</v>
      </c>
      <c r="C2130" s="124" t="s">
        <v>10056</v>
      </c>
      <c r="D2130" s="121" t="s">
        <v>3267</v>
      </c>
      <c r="E2130" s="125" t="s">
        <v>7627</v>
      </c>
      <c r="F2130" s="125" t="s">
        <v>160</v>
      </c>
      <c r="G2130" s="125" t="s">
        <v>3328</v>
      </c>
      <c r="H2130" s="126">
        <v>100</v>
      </c>
      <c r="I2130" s="126">
        <v>100</v>
      </c>
      <c r="J2130" s="126">
        <v>100</v>
      </c>
      <c r="K2130" s="125" t="s">
        <v>211</v>
      </c>
      <c r="L2130" s="125" t="s">
        <v>211</v>
      </c>
      <c r="M2130" s="152">
        <v>3.0000000000000001E-3</v>
      </c>
      <c r="N2130" s="127" t="s">
        <v>44</v>
      </c>
      <c r="O2130" s="154">
        <v>42871</v>
      </c>
      <c r="P2130" s="152">
        <v>1.0401133878999999E-2</v>
      </c>
      <c r="Q2130" s="152">
        <v>4.1319871314000001E-2</v>
      </c>
      <c r="R2130" s="152">
        <v>0.11542905486</v>
      </c>
      <c r="S2130" s="152">
        <v>0.26142698511000001</v>
      </c>
      <c r="T2130" s="152">
        <v>0.43065812629</v>
      </c>
      <c r="U2130" s="152">
        <v>0.98506948179999998</v>
      </c>
      <c r="V2130" s="152">
        <v>1.0128938483000001</v>
      </c>
      <c r="W2130" s="152">
        <v>1.0070220533000001</v>
      </c>
      <c r="X2130" s="152">
        <v>1.0378094763000001</v>
      </c>
      <c r="Y2130" s="152">
        <v>1.0267825676</v>
      </c>
      <c r="Z2130" s="152">
        <v>9.4154740897000005E-4</v>
      </c>
      <c r="AA2130" s="152">
        <v>2.6475142528000002E-3</v>
      </c>
      <c r="AB2130" s="175">
        <v>1.0983664912</v>
      </c>
      <c r="AC2130" s="174">
        <v>0.71945194121</v>
      </c>
      <c r="AD2130" s="152">
        <v>0</v>
      </c>
      <c r="AE2130" s="152">
        <v>-4.7825088167000006E-3</v>
      </c>
      <c r="AF2130" s="178">
        <v>18.828734799999999</v>
      </c>
      <c r="AG2130" s="177">
        <v>19891164.659000002</v>
      </c>
      <c r="AH2130" s="177">
        <v>282660.59830000001</v>
      </c>
      <c r="AI2130" s="127">
        <v>0.12717265283000001</v>
      </c>
      <c r="AJ2130" s="127">
        <v>0.22940228382</v>
      </c>
      <c r="AK2130" s="127">
        <v>0</v>
      </c>
    </row>
    <row r="2131" spans="1:37" ht="14.65" customHeight="1" x14ac:dyDescent="0.25">
      <c r="A2131" s="39"/>
      <c r="B2131" s="128">
        <v>4682022000130</v>
      </c>
      <c r="C2131" s="124" t="s">
        <v>10057</v>
      </c>
      <c r="D2131" s="121"/>
      <c r="E2131" s="125" t="s">
        <v>7627</v>
      </c>
      <c r="F2131" s="125" t="s">
        <v>160</v>
      </c>
      <c r="G2131" s="125" t="s">
        <v>6802</v>
      </c>
      <c r="H2131" s="126">
        <v>100</v>
      </c>
      <c r="I2131" s="126">
        <v>100</v>
      </c>
      <c r="J2131" s="126">
        <v>100</v>
      </c>
      <c r="K2131" s="125" t="s">
        <v>211</v>
      </c>
      <c r="L2131" s="125" t="s">
        <v>211</v>
      </c>
      <c r="M2131" s="152">
        <v>3.0000000000000001E-3</v>
      </c>
      <c r="N2131" s="127" t="s">
        <v>44</v>
      </c>
      <c r="O2131" s="154">
        <v>37393</v>
      </c>
      <c r="P2131" s="152">
        <v>1.0235363502999998E-2</v>
      </c>
      <c r="Q2131" s="152">
        <v>4.0288175984000002E-2</v>
      </c>
      <c r="R2131" s="152">
        <v>0.11206117421</v>
      </c>
      <c r="S2131" s="152">
        <v>0.24643215565999999</v>
      </c>
      <c r="T2131" s="152">
        <v>0.41040833622999995</v>
      </c>
      <c r="U2131" s="152">
        <v>0.96936971864999999</v>
      </c>
      <c r="V2131" s="152">
        <v>0.9876034052599999</v>
      </c>
      <c r="W2131" s="152">
        <v>0.97764010879999996</v>
      </c>
      <c r="X2131" s="152">
        <v>0.97828319564999999</v>
      </c>
      <c r="Y2131" s="152">
        <v>0.9785026672799999</v>
      </c>
      <c r="Z2131" s="152">
        <v>8.9494261922999998E-4</v>
      </c>
      <c r="AA2131" s="152">
        <v>2.3850741084999998E-3</v>
      </c>
      <c r="AB2131" s="175">
        <v>-4.1271136730000002</v>
      </c>
      <c r="AC2131" s="174">
        <v>-3.7049004733999999</v>
      </c>
      <c r="AD2131" s="152">
        <v>0</v>
      </c>
      <c r="AE2131" s="152">
        <v>-3.9879773943999998E-3</v>
      </c>
      <c r="AF2131" s="178">
        <v>116.7721811</v>
      </c>
      <c r="AG2131" s="177">
        <v>2227968.4221999999</v>
      </c>
      <c r="AH2131" s="177">
        <v>6620.8711492000002</v>
      </c>
      <c r="AI2131" s="127">
        <v>0</v>
      </c>
      <c r="AJ2131" s="127">
        <v>0</v>
      </c>
      <c r="AK2131" s="127">
        <v>0</v>
      </c>
    </row>
    <row r="2132" spans="1:37" ht="14.65" customHeight="1" x14ac:dyDescent="0.25">
      <c r="A2132" s="39"/>
      <c r="B2132" s="128">
        <v>7663801000186</v>
      </c>
      <c r="C2132" s="124" t="s">
        <v>10058</v>
      </c>
      <c r="D2132" s="121" t="s">
        <v>3266</v>
      </c>
      <c r="E2132" s="125" t="s">
        <v>7627</v>
      </c>
      <c r="F2132" s="125" t="s">
        <v>112</v>
      </c>
      <c r="G2132" s="125" t="s">
        <v>113</v>
      </c>
      <c r="H2132" s="126">
        <v>25000</v>
      </c>
      <c r="I2132" s="126">
        <v>10000</v>
      </c>
      <c r="J2132" s="126">
        <v>25000</v>
      </c>
      <c r="K2132" s="125" t="s">
        <v>210</v>
      </c>
      <c r="L2132" s="125" t="s">
        <v>3314</v>
      </c>
      <c r="M2132" s="152">
        <v>1.3999999999999999E-2</v>
      </c>
      <c r="N2132" s="127" t="s">
        <v>44</v>
      </c>
      <c r="O2132" s="154">
        <v>38748</v>
      </c>
      <c r="P2132" s="152">
        <v>7.1937821664000007E-2</v>
      </c>
      <c r="Q2132" s="152">
        <v>0.15094421818000001</v>
      </c>
      <c r="R2132" s="152">
        <v>3.4974228204999999E-2</v>
      </c>
      <c r="S2132" s="152">
        <v>0.25677965857000001</v>
      </c>
      <c r="T2132" s="152">
        <v>0.13662018997</v>
      </c>
      <c r="U2132" s="152">
        <v>6.8130795673</v>
      </c>
      <c r="V2132" s="152">
        <v>3.7001681076000001</v>
      </c>
      <c r="W2132" s="152">
        <v>0.30512091729000002</v>
      </c>
      <c r="X2132" s="152">
        <v>1.0193605793</v>
      </c>
      <c r="Y2132" s="152">
        <v>0.32573222445</v>
      </c>
      <c r="Z2132" s="152">
        <v>0.14877784657999998</v>
      </c>
      <c r="AA2132" s="152">
        <v>0.21423881423000002</v>
      </c>
      <c r="AB2132" s="175">
        <v>-0.41288541267000001</v>
      </c>
      <c r="AC2132" s="174">
        <v>-2.0634547886000001E-3</v>
      </c>
      <c r="AD2132" s="152">
        <v>-0.18201537248000002</v>
      </c>
      <c r="AE2132" s="152">
        <v>-0.59011032352000004</v>
      </c>
      <c r="AF2132" s="178">
        <v>41.000659400000004</v>
      </c>
      <c r="AG2132" s="177">
        <v>18416.068380000001</v>
      </c>
      <c r="AH2132" s="177">
        <v>-5121.8811599999999</v>
      </c>
      <c r="AI2132" s="127">
        <v>0</v>
      </c>
      <c r="AJ2132" s="127">
        <v>0</v>
      </c>
      <c r="AK2132" s="127">
        <v>4.8473531910999998E-2</v>
      </c>
    </row>
    <row r="2133" spans="1:37" ht="14.65" customHeight="1" x14ac:dyDescent="0.25">
      <c r="A2133" s="39"/>
      <c r="B2133" s="128">
        <v>18599783000137</v>
      </c>
      <c r="C2133" s="124" t="s">
        <v>10059</v>
      </c>
      <c r="D2133" s="121" t="s">
        <v>3266</v>
      </c>
      <c r="E2133" s="125" t="s">
        <v>7627</v>
      </c>
      <c r="F2133" s="125" t="s">
        <v>112</v>
      </c>
      <c r="G2133" s="125" t="s">
        <v>113</v>
      </c>
      <c r="H2133" s="126">
        <v>50000</v>
      </c>
      <c r="I2133" s="126">
        <v>5000</v>
      </c>
      <c r="J2133" s="126">
        <v>5000</v>
      </c>
      <c r="K2133" s="125" t="s">
        <v>210</v>
      </c>
      <c r="L2133" s="125" t="s">
        <v>3314</v>
      </c>
      <c r="M2133" s="152">
        <v>1.3000000000000001E-2</v>
      </c>
      <c r="N2133" s="127" t="s">
        <v>44</v>
      </c>
      <c r="O2133" s="154">
        <v>41655</v>
      </c>
      <c r="P2133" s="152">
        <v>7.5012922011000002E-2</v>
      </c>
      <c r="Q2133" s="152">
        <v>0.13696845355000001</v>
      </c>
      <c r="R2133" s="152">
        <v>5.2042853380000004E-2</v>
      </c>
      <c r="S2133" s="152">
        <v>0.23468159100000002</v>
      </c>
      <c r="T2133" s="152">
        <v>0.20730014841</v>
      </c>
      <c r="U2133" s="152">
        <v>7.1043158441000003</v>
      </c>
      <c r="V2133" s="152">
        <v>3.3575734777000004</v>
      </c>
      <c r="W2133" s="152">
        <v>0.45403040971999997</v>
      </c>
      <c r="X2133" s="152">
        <v>0.9316359555</v>
      </c>
      <c r="Y2133" s="152">
        <v>0.49424860616999999</v>
      </c>
      <c r="Z2133" s="152">
        <v>0.11607843860999999</v>
      </c>
      <c r="AA2133" s="152">
        <v>0.14633292205000001</v>
      </c>
      <c r="AB2133" s="175">
        <v>-0.43086725761</v>
      </c>
      <c r="AC2133" s="174">
        <v>3.0112214094E-2</v>
      </c>
      <c r="AD2133" s="152">
        <v>-0.13771241347999999</v>
      </c>
      <c r="AE2133" s="152">
        <v>-0.38619326576000002</v>
      </c>
      <c r="AF2133" s="178">
        <v>25.923580999999999</v>
      </c>
      <c r="AG2133" s="177">
        <v>38434.17628</v>
      </c>
      <c r="AH2133" s="177">
        <v>-10384.30718</v>
      </c>
      <c r="AI2133" s="127">
        <v>1.4640980532000001E-2</v>
      </c>
      <c r="AJ2133" s="127">
        <v>1.1035089588999999E-2</v>
      </c>
      <c r="AK2133" s="127">
        <v>0.10203088798</v>
      </c>
    </row>
    <row r="2134" spans="1:37" ht="14.65" customHeight="1" x14ac:dyDescent="0.25">
      <c r="A2134" s="39"/>
      <c r="B2134" s="128">
        <v>9130438000169</v>
      </c>
      <c r="C2134" s="124" t="s">
        <v>10060</v>
      </c>
      <c r="D2134" s="121"/>
      <c r="E2134" s="125" t="s">
        <v>7627</v>
      </c>
      <c r="F2134" s="125" t="s">
        <v>160</v>
      </c>
      <c r="G2134" s="125" t="s">
        <v>6802</v>
      </c>
      <c r="H2134" s="126">
        <v>50000</v>
      </c>
      <c r="I2134" s="126">
        <v>1000</v>
      </c>
      <c r="J2134" s="126">
        <v>25000</v>
      </c>
      <c r="K2134" s="125" t="s">
        <v>211</v>
      </c>
      <c r="L2134" s="125" t="s">
        <v>212</v>
      </c>
      <c r="M2134" s="152">
        <v>4.5000000000000005E-3</v>
      </c>
      <c r="N2134" s="127" t="s">
        <v>44</v>
      </c>
      <c r="O2134" s="154">
        <v>39443</v>
      </c>
      <c r="P2134" s="152">
        <v>1.0016385046E-2</v>
      </c>
      <c r="Q2134" s="152">
        <v>3.9771730113000003E-2</v>
      </c>
      <c r="R2134" s="152">
        <v>0.11100878298</v>
      </c>
      <c r="S2134" s="152">
        <v>0.24331853881000001</v>
      </c>
      <c r="T2134" s="152">
        <v>0.40437624049999998</v>
      </c>
      <c r="U2134" s="152">
        <v>0.94863073018999999</v>
      </c>
      <c r="V2134" s="152">
        <v>0.97494351961999992</v>
      </c>
      <c r="W2134" s="152">
        <v>0.96845887472000003</v>
      </c>
      <c r="X2134" s="152">
        <v>0.96592279959999994</v>
      </c>
      <c r="Y2134" s="152">
        <v>0.96412084009999999</v>
      </c>
      <c r="Z2134" s="152">
        <v>9.6793560439999995E-4</v>
      </c>
      <c r="AA2134" s="152">
        <v>2.1897222095000001E-3</v>
      </c>
      <c r="AB2134" s="175">
        <v>-4.5070837372000003</v>
      </c>
      <c r="AC2134" s="174">
        <v>-4.8930238453000001</v>
      </c>
      <c r="AD2134" s="152">
        <v>0</v>
      </c>
      <c r="AE2134" s="152">
        <v>-6.4560910356000001E-3</v>
      </c>
      <c r="AF2134" s="178">
        <v>458.14024010000003</v>
      </c>
      <c r="AG2134" s="177">
        <v>368940.97301000002</v>
      </c>
      <c r="AH2134" s="177">
        <v>-29751.517080000001</v>
      </c>
      <c r="AI2134" s="127">
        <v>0</v>
      </c>
      <c r="AJ2134" s="127">
        <v>0</v>
      </c>
      <c r="AK2134" s="127">
        <v>0</v>
      </c>
    </row>
    <row r="2135" spans="1:37" ht="14.65" customHeight="1" x14ac:dyDescent="0.25">
      <c r="A2135" s="39"/>
      <c r="B2135" s="128">
        <v>17138466000150</v>
      </c>
      <c r="C2135" s="124" t="s">
        <v>10061</v>
      </c>
      <c r="D2135" s="121" t="s">
        <v>3267</v>
      </c>
      <c r="E2135" s="125" t="s">
        <v>7627</v>
      </c>
      <c r="F2135" s="125" t="s">
        <v>160</v>
      </c>
      <c r="G2135" s="125" t="s">
        <v>3324</v>
      </c>
      <c r="H2135" s="126">
        <v>25000</v>
      </c>
      <c r="I2135" s="126">
        <v>2500</v>
      </c>
      <c r="J2135" s="126">
        <v>2500</v>
      </c>
      <c r="K2135" s="125" t="s">
        <v>211</v>
      </c>
      <c r="L2135" s="125" t="s">
        <v>212</v>
      </c>
      <c r="M2135" s="152">
        <v>2E-3</v>
      </c>
      <c r="N2135" s="127" t="s">
        <v>44</v>
      </c>
      <c r="O2135" s="154">
        <v>41607</v>
      </c>
      <c r="P2135" s="152">
        <v>1.1014767531000001E-2</v>
      </c>
      <c r="Q2135" s="152">
        <v>4.3611622511999994E-2</v>
      </c>
      <c r="R2135" s="152">
        <v>0.12164390893</v>
      </c>
      <c r="S2135" s="152">
        <v>0.28333022976</v>
      </c>
      <c r="T2135" s="152">
        <v>0.45215684484000002</v>
      </c>
      <c r="U2135" s="152">
        <v>1.0431854325000001</v>
      </c>
      <c r="V2135" s="152">
        <v>1.069072646</v>
      </c>
      <c r="W2135" s="152">
        <v>1.0612414621000001</v>
      </c>
      <c r="X2135" s="152">
        <v>1.1247606945999999</v>
      </c>
      <c r="Y2135" s="152">
        <v>1.0780401849000001</v>
      </c>
      <c r="Z2135" s="152">
        <v>1.8438082989E-3</v>
      </c>
      <c r="AA2135" s="152">
        <v>3.2618656326000002E-3</v>
      </c>
      <c r="AB2135" s="175">
        <v>3.6681460852000001</v>
      </c>
      <c r="AC2135" s="174">
        <v>0.22241962407999999</v>
      </c>
      <c r="AD2135" s="152">
        <v>-2.7880655330000003E-5</v>
      </c>
      <c r="AE2135" s="152">
        <v>-9.9166900759000004E-3</v>
      </c>
      <c r="AF2135" s="178">
        <v>28.324128300000002</v>
      </c>
      <c r="AG2135" s="177">
        <v>1170742.3484</v>
      </c>
      <c r="AH2135" s="177">
        <v>-35053.58915</v>
      </c>
      <c r="AI2135" s="127">
        <v>0.28087958708999999</v>
      </c>
      <c r="AJ2135" s="127">
        <v>0.31998513822000002</v>
      </c>
      <c r="AK2135" s="127">
        <v>0</v>
      </c>
    </row>
    <row r="2136" spans="1:37" ht="14.65" customHeight="1" x14ac:dyDescent="0.25">
      <c r="A2136" s="39"/>
      <c r="B2136" s="128">
        <v>26507132000106</v>
      </c>
      <c r="C2136" s="124" t="s">
        <v>10062</v>
      </c>
      <c r="D2136" s="121"/>
      <c r="E2136" s="125" t="s">
        <v>7627</v>
      </c>
      <c r="F2136" s="125" t="s">
        <v>160</v>
      </c>
      <c r="G2136" s="125" t="s">
        <v>5584</v>
      </c>
      <c r="H2136" s="126">
        <v>50000</v>
      </c>
      <c r="I2136" s="126">
        <v>1000</v>
      </c>
      <c r="J2136" s="126">
        <v>10000</v>
      </c>
      <c r="K2136" s="125" t="s">
        <v>211</v>
      </c>
      <c r="L2136" s="125" t="s">
        <v>212</v>
      </c>
      <c r="M2136" s="152">
        <v>4.0000000000000001E-3</v>
      </c>
      <c r="N2136" s="127" t="s">
        <v>44</v>
      </c>
      <c r="O2136" s="154">
        <v>42864</v>
      </c>
      <c r="P2136" s="152">
        <v>1.5722282621999997E-2</v>
      </c>
      <c r="Q2136" s="152">
        <v>4.9328586814E-2</v>
      </c>
      <c r="R2136" s="152">
        <v>8.5852857306000008E-2</v>
      </c>
      <c r="S2136" s="152">
        <v>0.19329523807000001</v>
      </c>
      <c r="T2136" s="152">
        <v>0.32278466406</v>
      </c>
      <c r="U2136" s="152">
        <v>1.4890242713000001</v>
      </c>
      <c r="V2136" s="152">
        <v>1.2092153372999999</v>
      </c>
      <c r="W2136" s="152">
        <v>0.74899444298000006</v>
      </c>
      <c r="X2136" s="152">
        <v>0.76734094498999994</v>
      </c>
      <c r="Y2136" s="152">
        <v>0.76958878963999988</v>
      </c>
      <c r="Z2136" s="152">
        <v>1.5627580980999999E-2</v>
      </c>
      <c r="AA2136" s="152">
        <v>1.6314764257E-2</v>
      </c>
      <c r="AB2136" s="175">
        <v>-1.6591803335999999</v>
      </c>
      <c r="AC2136" s="174">
        <v>-0.31034644525999999</v>
      </c>
      <c r="AD2136" s="152">
        <v>-1.5268560594000001E-2</v>
      </c>
      <c r="AE2136" s="152">
        <v>-2.8730229648E-2</v>
      </c>
      <c r="AF2136" s="178">
        <v>17.979776600000001</v>
      </c>
      <c r="AG2136" s="177">
        <v>179130.18869000001</v>
      </c>
      <c r="AH2136" s="177">
        <v>-61035.401539999999</v>
      </c>
      <c r="AI2136" s="127">
        <v>0</v>
      </c>
      <c r="AJ2136" s="127">
        <v>0</v>
      </c>
      <c r="AK2136" s="127">
        <v>0</v>
      </c>
    </row>
    <row r="2137" spans="1:37" ht="14.65" customHeight="1" x14ac:dyDescent="0.25">
      <c r="A2137" s="39"/>
      <c r="B2137" s="128">
        <v>41721399000187</v>
      </c>
      <c r="C2137" s="124" t="s">
        <v>10063</v>
      </c>
      <c r="D2137" s="121"/>
      <c r="E2137" s="125" t="s">
        <v>7627</v>
      </c>
      <c r="F2137" s="125" t="s">
        <v>112</v>
      </c>
      <c r="G2137" s="125" t="s">
        <v>113</v>
      </c>
      <c r="H2137" s="126" t="s">
        <v>44</v>
      </c>
      <c r="I2137" s="126" t="s">
        <v>44</v>
      </c>
      <c r="J2137" s="126" t="s">
        <v>44</v>
      </c>
      <c r="K2137" s="125" t="s">
        <v>212</v>
      </c>
      <c r="L2137" s="125" t="s">
        <v>219</v>
      </c>
      <c r="M2137" s="152">
        <v>0.01</v>
      </c>
      <c r="N2137" s="127" t="s">
        <v>44</v>
      </c>
      <c r="O2137" s="154">
        <v>44498</v>
      </c>
      <c r="P2137" s="152">
        <v>8.6545419581000003E-3</v>
      </c>
      <c r="Q2137" s="152">
        <v>3.4378156433E-3</v>
      </c>
      <c r="R2137" s="152">
        <v>0.13614342664000001</v>
      </c>
      <c r="S2137" s="152">
        <v>0.34159630352999998</v>
      </c>
      <c r="T2137" s="152">
        <v>0.44013040156000005</v>
      </c>
      <c r="U2137" s="152">
        <v>0.81965343981000005</v>
      </c>
      <c r="V2137" s="152">
        <v>8.4272825789E-2</v>
      </c>
      <c r="W2137" s="152">
        <v>1.1877376385</v>
      </c>
      <c r="X2137" s="152">
        <v>1.3560646034000001</v>
      </c>
      <c r="Y2137" s="152">
        <v>1.0493665304999999</v>
      </c>
      <c r="Z2137" s="152">
        <v>0.16751088302</v>
      </c>
      <c r="AA2137" s="152">
        <v>0.16851338545</v>
      </c>
      <c r="AB2137" s="175">
        <v>0.20124782387000001</v>
      </c>
      <c r="AC2137" s="174">
        <v>-0.13219477197999999</v>
      </c>
      <c r="AD2137" s="152">
        <v>-0.15936041312000002</v>
      </c>
      <c r="AE2137" s="152">
        <v>-0.21825366552999997</v>
      </c>
      <c r="AF2137" s="178">
        <v>13.0779944</v>
      </c>
      <c r="AG2137" s="177">
        <v>124480.06556</v>
      </c>
      <c r="AH2137" s="177">
        <v>26299.953689999998</v>
      </c>
      <c r="AI2137" s="127">
        <v>0</v>
      </c>
      <c r="AJ2137" s="127">
        <v>0</v>
      </c>
      <c r="AK2137" s="127">
        <v>0</v>
      </c>
    </row>
    <row r="2138" spans="1:37" ht="14.65" customHeight="1" x14ac:dyDescent="0.25">
      <c r="A2138" s="39"/>
      <c r="B2138" s="128">
        <v>52133891000158</v>
      </c>
      <c r="C2138" s="124" t="s">
        <v>10064</v>
      </c>
      <c r="D2138" s="121"/>
      <c r="E2138" s="125" t="s">
        <v>7627</v>
      </c>
      <c r="F2138" s="125" t="s">
        <v>160</v>
      </c>
      <c r="G2138" s="125" t="s">
        <v>3324</v>
      </c>
      <c r="H2138" s="126">
        <v>1000000</v>
      </c>
      <c r="I2138" s="126">
        <v>100</v>
      </c>
      <c r="J2138" s="126">
        <v>100</v>
      </c>
      <c r="K2138" s="125" t="s">
        <v>211</v>
      </c>
      <c r="L2138" s="125" t="s">
        <v>212</v>
      </c>
      <c r="M2138" s="152">
        <v>2E-3</v>
      </c>
      <c r="N2138" s="127" t="s">
        <v>44</v>
      </c>
      <c r="O2138" s="154">
        <v>45327</v>
      </c>
      <c r="P2138" s="152">
        <v>1.0274370816E-2</v>
      </c>
      <c r="Q2138" s="152">
        <v>4.1034882201000003E-2</v>
      </c>
      <c r="R2138" s="152">
        <v>0.11748629413</v>
      </c>
      <c r="S2138" s="152" t="s">
        <v>44</v>
      </c>
      <c r="T2138" s="152" t="s">
        <v>44</v>
      </c>
      <c r="U2138" s="152">
        <v>0.97306401907999995</v>
      </c>
      <c r="V2138" s="152">
        <v>1.0059077732999999</v>
      </c>
      <c r="W2138" s="152">
        <v>1.0249697469999999</v>
      </c>
      <c r="X2138" s="152" t="s">
        <v>44</v>
      </c>
      <c r="Y2138" s="152" t="s">
        <v>44</v>
      </c>
      <c r="Z2138" s="152">
        <v>1.1642463401000001E-3</v>
      </c>
      <c r="AA2138" s="152">
        <v>1.2406205161E-3</v>
      </c>
      <c r="AB2138" s="175">
        <v>2.5643620055</v>
      </c>
      <c r="AC2138" s="174">
        <v>2.7459843334</v>
      </c>
      <c r="AD2138" s="152">
        <v>0</v>
      </c>
      <c r="AE2138" s="152">
        <v>0</v>
      </c>
      <c r="AF2138" s="178">
        <v>11.458304399999999</v>
      </c>
      <c r="AG2138" s="177">
        <v>490994.20454000001</v>
      </c>
      <c r="AH2138" s="177">
        <v>-231990.57248</v>
      </c>
      <c r="AI2138" s="127">
        <v>0</v>
      </c>
      <c r="AJ2138" s="127">
        <v>0.67662537901999997</v>
      </c>
      <c r="AK2138" s="127">
        <v>0</v>
      </c>
    </row>
    <row r="2139" spans="1:37" ht="14.65" customHeight="1" x14ac:dyDescent="0.25">
      <c r="A2139" s="39"/>
      <c r="B2139" s="128">
        <v>2498204000120</v>
      </c>
      <c r="C2139" s="124" t="s">
        <v>10065</v>
      </c>
      <c r="D2139" s="121"/>
      <c r="E2139" s="125" t="s">
        <v>7627</v>
      </c>
      <c r="F2139" s="125" t="s">
        <v>363</v>
      </c>
      <c r="G2139" s="125" t="s">
        <v>363</v>
      </c>
      <c r="H2139" s="126">
        <v>100</v>
      </c>
      <c r="I2139" s="126">
        <v>100</v>
      </c>
      <c r="J2139" s="126">
        <v>100</v>
      </c>
      <c r="K2139" s="125" t="s">
        <v>211</v>
      </c>
      <c r="L2139" s="125" t="s">
        <v>212</v>
      </c>
      <c r="M2139" s="152">
        <v>0.01</v>
      </c>
      <c r="N2139" s="127" t="s">
        <v>44</v>
      </c>
      <c r="O2139" s="154">
        <v>36143</v>
      </c>
      <c r="P2139" s="152">
        <v>-3.8498824588000004E-3</v>
      </c>
      <c r="Q2139" s="152">
        <v>-6.7909196049000004E-2</v>
      </c>
      <c r="R2139" s="152">
        <v>0.14999475011999999</v>
      </c>
      <c r="S2139" s="152">
        <v>0.26558448560999998</v>
      </c>
      <c r="T2139" s="152">
        <v>0.32069056832000004</v>
      </c>
      <c r="U2139" s="152">
        <v>-0.36461425867000002</v>
      </c>
      <c r="V2139" s="152">
        <v>-1.6646907343999999</v>
      </c>
      <c r="W2139" s="152">
        <v>1.3085788621000001</v>
      </c>
      <c r="X2139" s="152">
        <v>1.0543138681999999</v>
      </c>
      <c r="Y2139" s="152">
        <v>0.76459601030000002</v>
      </c>
      <c r="Z2139" s="152">
        <v>0.12835384257999999</v>
      </c>
      <c r="AA2139" s="152">
        <v>0.15600703973999999</v>
      </c>
      <c r="AB2139" s="175">
        <v>0.31416939289000001</v>
      </c>
      <c r="AC2139" s="174">
        <v>-0.27948308564000002</v>
      </c>
      <c r="AD2139" s="152">
        <v>-8.0689013237999999E-2</v>
      </c>
      <c r="AE2139" s="152">
        <v>-0.52196268998999995</v>
      </c>
      <c r="AF2139" s="178">
        <v>85.919846300000003</v>
      </c>
      <c r="AG2139" s="177">
        <v>96177.78542</v>
      </c>
      <c r="AH2139" s="177">
        <v>-830.75826002999997</v>
      </c>
      <c r="AI2139" s="127">
        <v>0</v>
      </c>
      <c r="AJ2139" s="127">
        <v>0</v>
      </c>
      <c r="AK2139" s="127">
        <v>0</v>
      </c>
    </row>
    <row r="2140" spans="1:37" ht="14.65" customHeight="1" x14ac:dyDescent="0.25">
      <c r="A2140" s="39"/>
      <c r="B2140" s="128">
        <v>37525998000158</v>
      </c>
      <c r="C2140" s="124" t="s">
        <v>10066</v>
      </c>
      <c r="D2140" s="121"/>
      <c r="E2140" s="125" t="s">
        <v>7627</v>
      </c>
      <c r="F2140" s="125" t="s">
        <v>160</v>
      </c>
      <c r="G2140" s="125" t="s">
        <v>3324</v>
      </c>
      <c r="H2140" s="126" t="s">
        <v>44</v>
      </c>
      <c r="I2140" s="126" t="s">
        <v>44</v>
      </c>
      <c r="J2140" s="126" t="s">
        <v>44</v>
      </c>
      <c r="K2140" s="125" t="s">
        <v>211</v>
      </c>
      <c r="L2140" s="125" t="s">
        <v>211</v>
      </c>
      <c r="M2140" s="152">
        <v>2E-3</v>
      </c>
      <c r="N2140" s="127" t="s">
        <v>44</v>
      </c>
      <c r="O2140" s="154">
        <v>44391</v>
      </c>
      <c r="P2140" s="152">
        <v>1.0296592230999999E-2</v>
      </c>
      <c r="Q2140" s="152">
        <v>4.0640071037999999E-2</v>
      </c>
      <c r="R2140" s="152">
        <v>0.11333520438000001</v>
      </c>
      <c r="S2140" s="152">
        <v>0.24948441322000001</v>
      </c>
      <c r="T2140" s="152">
        <v>0.41629787556999998</v>
      </c>
      <c r="U2140" s="152">
        <v>0.97516856247999995</v>
      </c>
      <c r="V2140" s="152">
        <v>0.99622957772000009</v>
      </c>
      <c r="W2140" s="152">
        <v>0.98875495748999997</v>
      </c>
      <c r="X2140" s="152">
        <v>0.99040000836000008</v>
      </c>
      <c r="Y2140" s="152">
        <v>0.99254460903999997</v>
      </c>
      <c r="Z2140" s="152">
        <v>8.5343610947000007E-4</v>
      </c>
      <c r="AA2140" s="152">
        <v>1.3786504138000001E-3</v>
      </c>
      <c r="AB2140" s="175">
        <v>-2.2886930874</v>
      </c>
      <c r="AC2140" s="174">
        <v>-1.2790506290999999</v>
      </c>
      <c r="AD2140" s="152">
        <v>0</v>
      </c>
      <c r="AE2140" s="152">
        <v>0</v>
      </c>
      <c r="AF2140" s="178">
        <v>15.05758202</v>
      </c>
      <c r="AG2140" s="177">
        <v>5141104.1628</v>
      </c>
      <c r="AH2140" s="177">
        <v>159066.20845999999</v>
      </c>
      <c r="AI2140" s="127">
        <v>0</v>
      </c>
      <c r="AJ2140" s="127">
        <v>0</v>
      </c>
      <c r="AK2140" s="127">
        <v>0</v>
      </c>
    </row>
    <row r="2141" spans="1:37" ht="14.65" customHeight="1" x14ac:dyDescent="0.25">
      <c r="A2141" s="39"/>
      <c r="B2141" s="128">
        <v>10565506000100</v>
      </c>
      <c r="C2141" s="124" t="s">
        <v>10067</v>
      </c>
      <c r="D2141" s="121" t="s">
        <v>3266</v>
      </c>
      <c r="E2141" s="125" t="s">
        <v>7627</v>
      </c>
      <c r="F2141" s="125" t="s">
        <v>160</v>
      </c>
      <c r="G2141" s="125" t="s">
        <v>6802</v>
      </c>
      <c r="H2141" s="126" t="s">
        <v>44</v>
      </c>
      <c r="I2141" s="126" t="s">
        <v>44</v>
      </c>
      <c r="J2141" s="126" t="s">
        <v>44</v>
      </c>
      <c r="K2141" s="125" t="s">
        <v>211</v>
      </c>
      <c r="L2141" s="125" t="s">
        <v>211</v>
      </c>
      <c r="M2141" s="152">
        <v>4.0000000000000001E-3</v>
      </c>
      <c r="N2141" s="127" t="s">
        <v>44</v>
      </c>
      <c r="O2141" s="154">
        <v>40079</v>
      </c>
      <c r="P2141" s="152">
        <v>1.0169508301000002E-2</v>
      </c>
      <c r="Q2141" s="152">
        <v>4.0086114764999993E-2</v>
      </c>
      <c r="R2141" s="152">
        <v>0.11112212173</v>
      </c>
      <c r="S2141" s="152">
        <v>0.24422208611999999</v>
      </c>
      <c r="T2141" s="152">
        <v>0.40679994761999999</v>
      </c>
      <c r="U2141" s="152">
        <v>0.96313271119999999</v>
      </c>
      <c r="V2141" s="152">
        <v>0.98265018155999995</v>
      </c>
      <c r="W2141" s="152">
        <v>0.96944766056999998</v>
      </c>
      <c r="X2141" s="152">
        <v>0.96950969003999998</v>
      </c>
      <c r="Y2141" s="152">
        <v>0.96989948461999997</v>
      </c>
      <c r="Z2141" s="152">
        <v>8.8637265908000007E-4</v>
      </c>
      <c r="AA2141" s="152">
        <v>2.1430019687999997E-3</v>
      </c>
      <c r="AB2141" s="175">
        <v>-5.7334781952</v>
      </c>
      <c r="AC2141" s="174">
        <v>-4.0593796862999998</v>
      </c>
      <c r="AD2141" s="152">
        <v>0</v>
      </c>
      <c r="AE2141" s="152">
        <v>-3.5437692393E-3</v>
      </c>
      <c r="AF2141" s="178">
        <v>3.9190392799999998</v>
      </c>
      <c r="AG2141" s="177">
        <v>6541434.8471999997</v>
      </c>
      <c r="AH2141" s="177">
        <v>1035865.0921</v>
      </c>
      <c r="AI2141" s="127">
        <v>0</v>
      </c>
      <c r="AJ2141" s="127">
        <v>0</v>
      </c>
      <c r="AK2141" s="127">
        <v>0</v>
      </c>
    </row>
    <row r="2142" spans="1:37" ht="14.65" customHeight="1" x14ac:dyDescent="0.25">
      <c r="A2142" s="39"/>
      <c r="B2142" s="128">
        <v>36017273000196</v>
      </c>
      <c r="C2142" s="124" t="s">
        <v>10068</v>
      </c>
      <c r="D2142" s="121"/>
      <c r="E2142" s="125" t="s">
        <v>7627</v>
      </c>
      <c r="F2142" s="125" t="s">
        <v>160</v>
      </c>
      <c r="G2142" s="125" t="s">
        <v>6802</v>
      </c>
      <c r="H2142" s="126" t="s">
        <v>44</v>
      </c>
      <c r="I2142" s="126" t="s">
        <v>44</v>
      </c>
      <c r="J2142" s="126" t="s">
        <v>44</v>
      </c>
      <c r="K2142" s="125" t="s">
        <v>211</v>
      </c>
      <c r="L2142" s="125" t="s">
        <v>211</v>
      </c>
      <c r="M2142" s="152">
        <v>4.0000000000000001E-3</v>
      </c>
      <c r="N2142" s="127" t="s">
        <v>44</v>
      </c>
      <c r="O2142" s="154">
        <v>44117</v>
      </c>
      <c r="P2142" s="152">
        <v>1.0213980559E-2</v>
      </c>
      <c r="Q2142" s="152">
        <v>3.9477828978999999E-2</v>
      </c>
      <c r="R2142" s="152">
        <v>0.11094776360999999</v>
      </c>
      <c r="S2142" s="152">
        <v>0.24419271042999999</v>
      </c>
      <c r="T2142" s="152">
        <v>0.40683534627999995</v>
      </c>
      <c r="U2142" s="152">
        <v>0.96734458501999998</v>
      </c>
      <c r="V2142" s="152">
        <v>0.96773897999000003</v>
      </c>
      <c r="W2142" s="152">
        <v>0.96792653169999998</v>
      </c>
      <c r="X2142" s="152">
        <v>0.96939307481000003</v>
      </c>
      <c r="Y2142" s="152">
        <v>0.96998388272000002</v>
      </c>
      <c r="Z2142" s="152">
        <v>9.3117578598999999E-4</v>
      </c>
      <c r="AA2142" s="152">
        <v>2.3835465432E-3</v>
      </c>
      <c r="AB2142" s="175">
        <v>-4.9949485079000002</v>
      </c>
      <c r="AC2142" s="174">
        <v>-2.8483943960999998</v>
      </c>
      <c r="AD2142" s="152">
        <v>0</v>
      </c>
      <c r="AE2142" s="152">
        <v>-7.0787521776000009E-4</v>
      </c>
      <c r="AF2142" s="178">
        <v>15.214470650000001</v>
      </c>
      <c r="AG2142" s="177">
        <v>65092.726439999999</v>
      </c>
      <c r="AH2142" s="177">
        <v>-148294.85748999999</v>
      </c>
      <c r="AI2142" s="127">
        <v>0</v>
      </c>
      <c r="AJ2142" s="127">
        <v>0</v>
      </c>
      <c r="AK2142" s="127">
        <v>0</v>
      </c>
    </row>
    <row r="2143" spans="1:37" ht="14.65" customHeight="1" x14ac:dyDescent="0.25">
      <c r="A2143" s="39"/>
      <c r="B2143" s="128">
        <v>10565542000165</v>
      </c>
      <c r="C2143" s="124" t="s">
        <v>10069</v>
      </c>
      <c r="D2143" s="121" t="s">
        <v>3266</v>
      </c>
      <c r="E2143" s="125" t="s">
        <v>7627</v>
      </c>
      <c r="F2143" s="125" t="s">
        <v>160</v>
      </c>
      <c r="G2143" s="125" t="s">
        <v>6802</v>
      </c>
      <c r="H2143" s="126" t="s">
        <v>44</v>
      </c>
      <c r="I2143" s="126" t="s">
        <v>44</v>
      </c>
      <c r="J2143" s="126" t="s">
        <v>44</v>
      </c>
      <c r="K2143" s="125" t="s">
        <v>211</v>
      </c>
      <c r="L2143" s="125" t="s">
        <v>211</v>
      </c>
      <c r="M2143" s="152">
        <v>4.0000000000000001E-3</v>
      </c>
      <c r="N2143" s="127" t="s">
        <v>44</v>
      </c>
      <c r="O2143" s="154">
        <v>40072</v>
      </c>
      <c r="P2143" s="152">
        <v>1.0224186921E-2</v>
      </c>
      <c r="Q2143" s="152">
        <v>3.9331477947000003E-2</v>
      </c>
      <c r="R2143" s="152">
        <v>0.10984030734</v>
      </c>
      <c r="S2143" s="152">
        <v>0.24151293260999998</v>
      </c>
      <c r="T2143" s="152">
        <v>0.40163172441</v>
      </c>
      <c r="U2143" s="152">
        <v>0.96831120808999993</v>
      </c>
      <c r="V2143" s="152">
        <v>0.96415140685</v>
      </c>
      <c r="W2143" s="152">
        <v>0.95826490113999996</v>
      </c>
      <c r="X2143" s="152">
        <v>0.95875492737000001</v>
      </c>
      <c r="Y2143" s="152">
        <v>0.95757731728999995</v>
      </c>
      <c r="Z2143" s="152">
        <v>7.4571269059999998E-4</v>
      </c>
      <c r="AA2143" s="152">
        <v>2.0160900205999999E-3</v>
      </c>
      <c r="AB2143" s="175">
        <v>-62.257214519000001</v>
      </c>
      <c r="AC2143" s="174">
        <v>-12.822781569</v>
      </c>
      <c r="AD2143" s="152">
        <v>0</v>
      </c>
      <c r="AE2143" s="152">
        <v>-1.6948242944000001E-5</v>
      </c>
      <c r="AF2143" s="178">
        <v>3.8874018299999999</v>
      </c>
      <c r="AG2143" s="177">
        <v>678845.97051999997</v>
      </c>
      <c r="AH2143" s="177">
        <v>-179308.76235999999</v>
      </c>
      <c r="AI2143" s="127">
        <v>0</v>
      </c>
      <c r="AJ2143" s="127">
        <v>0</v>
      </c>
      <c r="AK2143" s="127">
        <v>0</v>
      </c>
    </row>
    <row r="2144" spans="1:37" ht="14.65" customHeight="1" x14ac:dyDescent="0.25">
      <c r="A2144" s="39"/>
      <c r="B2144" s="128">
        <v>2543811000164</v>
      </c>
      <c r="C2144" s="124" t="s">
        <v>10070</v>
      </c>
      <c r="D2144" s="121"/>
      <c r="E2144" s="125" t="s">
        <v>7627</v>
      </c>
      <c r="F2144" s="125" t="s">
        <v>160</v>
      </c>
      <c r="G2144" s="125" t="s">
        <v>3328</v>
      </c>
      <c r="H2144" s="126">
        <v>100</v>
      </c>
      <c r="I2144" s="126">
        <v>100</v>
      </c>
      <c r="J2144" s="126">
        <v>100</v>
      </c>
      <c r="K2144" s="125" t="s">
        <v>211</v>
      </c>
      <c r="L2144" s="125" t="s">
        <v>211</v>
      </c>
      <c r="M2144" s="152">
        <v>1.7500000000000002E-2</v>
      </c>
      <c r="N2144" s="127" t="s">
        <v>44</v>
      </c>
      <c r="O2144" s="154">
        <v>35964</v>
      </c>
      <c r="P2144" s="152">
        <v>9.2157344116000003E-3</v>
      </c>
      <c r="Q2144" s="152">
        <v>3.6397333011000003E-2</v>
      </c>
      <c r="R2144" s="152">
        <v>9.8816648487999995E-2</v>
      </c>
      <c r="S2144" s="152">
        <v>0.22354265125</v>
      </c>
      <c r="T2144" s="152">
        <v>0.36730073089000004</v>
      </c>
      <c r="U2144" s="152">
        <v>0.87280279504000002</v>
      </c>
      <c r="V2144" s="152">
        <v>0.89222530300000003</v>
      </c>
      <c r="W2144" s="152">
        <v>0.86209268874</v>
      </c>
      <c r="X2144" s="152">
        <v>0.88741673602000004</v>
      </c>
      <c r="Y2144" s="152">
        <v>0.87572476761999996</v>
      </c>
      <c r="Z2144" s="152">
        <v>9.4065945299000005E-4</v>
      </c>
      <c r="AA2144" s="152">
        <v>4.9994450332999998E-3</v>
      </c>
      <c r="AB2144" s="175">
        <v>-21.979369202000001</v>
      </c>
      <c r="AC2144" s="174">
        <v>-5.5583246123999999</v>
      </c>
      <c r="AD2144" s="152">
        <v>0</v>
      </c>
      <c r="AE2144" s="152">
        <v>-1.7969028807E-2</v>
      </c>
      <c r="AF2144" s="178">
        <v>15.543312</v>
      </c>
      <c r="AG2144" s="177">
        <v>657709.77916000003</v>
      </c>
      <c r="AH2144" s="177">
        <v>-60296.846039999997</v>
      </c>
      <c r="AI2144" s="127">
        <v>0.11348826601000001</v>
      </c>
      <c r="AJ2144" s="127">
        <v>0.21934474096999998</v>
      </c>
      <c r="AK2144" s="127">
        <v>0</v>
      </c>
    </row>
    <row r="2145" spans="1:37" ht="14.65" customHeight="1" x14ac:dyDescent="0.25">
      <c r="A2145" s="39"/>
      <c r="B2145" s="128">
        <v>222725000124</v>
      </c>
      <c r="C2145" s="124" t="s">
        <v>10071</v>
      </c>
      <c r="D2145" s="121" t="s">
        <v>3310</v>
      </c>
      <c r="E2145" s="125" t="s">
        <v>7627</v>
      </c>
      <c r="F2145" s="125" t="s">
        <v>160</v>
      </c>
      <c r="G2145" s="125" t="s">
        <v>4760</v>
      </c>
      <c r="H2145" s="126">
        <v>10000</v>
      </c>
      <c r="I2145" s="126">
        <v>500</v>
      </c>
      <c r="J2145" s="126">
        <v>1000</v>
      </c>
      <c r="K2145" s="125" t="s">
        <v>211</v>
      </c>
      <c r="L2145" s="125" t="s">
        <v>212</v>
      </c>
      <c r="M2145" s="152">
        <v>1.7500000000000002E-2</v>
      </c>
      <c r="N2145" s="127" t="s">
        <v>44</v>
      </c>
      <c r="O2145" s="154">
        <v>34613</v>
      </c>
      <c r="P2145" s="152">
        <v>9.3014671093000004E-3</v>
      </c>
      <c r="Q2145" s="152">
        <v>3.6636167104E-2</v>
      </c>
      <c r="R2145" s="152">
        <v>9.9086587079000005E-2</v>
      </c>
      <c r="S2145" s="152">
        <v>0.22477152902</v>
      </c>
      <c r="T2145" s="152">
        <v>0.36430977245000001</v>
      </c>
      <c r="U2145" s="152">
        <v>0.88092235826000009</v>
      </c>
      <c r="V2145" s="152">
        <v>0.89807995781000005</v>
      </c>
      <c r="W2145" s="152">
        <v>0.86444767740000006</v>
      </c>
      <c r="X2145" s="152">
        <v>0.89229511915000004</v>
      </c>
      <c r="Y2145" s="152">
        <v>0.86859367266999998</v>
      </c>
      <c r="Z2145" s="152">
        <v>2.4621475747999997E-3</v>
      </c>
      <c r="AA2145" s="152">
        <v>5.7547235739000002E-3</v>
      </c>
      <c r="AB2145" s="175">
        <v>-5.9239763183000003</v>
      </c>
      <c r="AC2145" s="174">
        <v>-3.1256576668</v>
      </c>
      <c r="AD2145" s="152">
        <v>-2.3908340100000001E-4</v>
      </c>
      <c r="AE2145" s="152">
        <v>-9.2000002046999999E-3</v>
      </c>
      <c r="AF2145" s="178">
        <v>5422.6637661000004</v>
      </c>
      <c r="AG2145" s="177">
        <v>66401.450320000004</v>
      </c>
      <c r="AH2145" s="177">
        <v>-5155.9069099999997</v>
      </c>
      <c r="AI2145" s="127">
        <v>6.9482827649000004E-2</v>
      </c>
      <c r="AJ2145" s="127">
        <v>0.20302946793000001</v>
      </c>
      <c r="AK2145" s="127">
        <v>0</v>
      </c>
    </row>
    <row r="2146" spans="1:37" ht="14.65" customHeight="1" x14ac:dyDescent="0.25">
      <c r="A2146" s="39"/>
      <c r="B2146" s="128">
        <v>6095438000187</v>
      </c>
      <c r="C2146" s="124" t="s">
        <v>10072</v>
      </c>
      <c r="D2146" s="121" t="s">
        <v>3267</v>
      </c>
      <c r="E2146" s="125" t="s">
        <v>7627</v>
      </c>
      <c r="F2146" s="125" t="s">
        <v>160</v>
      </c>
      <c r="G2146" s="125" t="s">
        <v>3324</v>
      </c>
      <c r="H2146" s="126">
        <v>300000</v>
      </c>
      <c r="I2146" s="126">
        <v>100</v>
      </c>
      <c r="J2146" s="126">
        <v>100</v>
      </c>
      <c r="K2146" s="125" t="s">
        <v>211</v>
      </c>
      <c r="L2146" s="125" t="s">
        <v>212</v>
      </c>
      <c r="M2146" s="152">
        <v>3.0000000000000001E-3</v>
      </c>
      <c r="N2146" s="127" t="s">
        <v>44</v>
      </c>
      <c r="O2146" s="154">
        <v>38223</v>
      </c>
      <c r="P2146" s="152">
        <v>1.0459045852E-2</v>
      </c>
      <c r="Q2146" s="152">
        <v>4.1414566783999997E-2</v>
      </c>
      <c r="R2146" s="152">
        <v>0.11497684263000001</v>
      </c>
      <c r="S2146" s="152">
        <v>0.26045338612999996</v>
      </c>
      <c r="T2146" s="152">
        <v>0.42452657524999998</v>
      </c>
      <c r="U2146" s="152">
        <v>0.99055420280999995</v>
      </c>
      <c r="V2146" s="152">
        <v>1.0152151638</v>
      </c>
      <c r="W2146" s="152">
        <v>1.0030768795</v>
      </c>
      <c r="X2146" s="152">
        <v>1.0339444955999999</v>
      </c>
      <c r="Y2146" s="152">
        <v>1.0121636173999999</v>
      </c>
      <c r="Z2146" s="152">
        <v>2.4624577666E-3</v>
      </c>
      <c r="AA2146" s="152">
        <v>3.9523300300000003E-3</v>
      </c>
      <c r="AB2146" s="175">
        <v>0.13556596315</v>
      </c>
      <c r="AC2146" s="174">
        <v>7.8328416922999994E-2</v>
      </c>
      <c r="AD2146" s="152">
        <v>-1.8245197270000001E-4</v>
      </c>
      <c r="AE2146" s="152">
        <v>-7.9078480835000006E-3</v>
      </c>
      <c r="AF2146" s="178">
        <v>811.02530709999996</v>
      </c>
      <c r="AG2146" s="177">
        <v>248818.84995999999</v>
      </c>
      <c r="AH2146" s="177">
        <v>-15570.436960000001</v>
      </c>
      <c r="AI2146" s="127">
        <v>6.9516218838999999E-2</v>
      </c>
      <c r="AJ2146" s="127">
        <v>0.20320118901000001</v>
      </c>
      <c r="AK2146" s="127">
        <v>0</v>
      </c>
    </row>
    <row r="2147" spans="1:37" ht="14.65" customHeight="1" x14ac:dyDescent="0.25">
      <c r="A2147" s="39"/>
      <c r="B2147" s="128">
        <v>17138474000105</v>
      </c>
      <c r="C2147" s="124" t="s">
        <v>10073</v>
      </c>
      <c r="D2147" s="121"/>
      <c r="E2147" s="125" t="s">
        <v>7627</v>
      </c>
      <c r="F2147" s="125" t="s">
        <v>160</v>
      </c>
      <c r="G2147" s="125" t="s">
        <v>3324</v>
      </c>
      <c r="H2147" s="126">
        <v>300000</v>
      </c>
      <c r="I2147" s="126">
        <v>0.01</v>
      </c>
      <c r="J2147" s="126">
        <v>0.01</v>
      </c>
      <c r="K2147" s="125" t="s">
        <v>211</v>
      </c>
      <c r="L2147" s="125" t="s">
        <v>212</v>
      </c>
      <c r="M2147" s="152">
        <v>3.0000000000000001E-3</v>
      </c>
      <c r="N2147" s="127">
        <v>20</v>
      </c>
      <c r="O2147" s="154">
        <v>41355</v>
      </c>
      <c r="P2147" s="152">
        <v>9.8684607365000006E-3</v>
      </c>
      <c r="Q2147" s="152">
        <v>4.2754092491999997E-2</v>
      </c>
      <c r="R2147" s="152">
        <v>0.11518218827</v>
      </c>
      <c r="S2147" s="152">
        <v>0.26364092386999999</v>
      </c>
      <c r="T2147" s="152">
        <v>0.40700068881000001</v>
      </c>
      <c r="U2147" s="152">
        <v>0.93462113044000006</v>
      </c>
      <c r="V2147" s="152">
        <v>1.0480516008</v>
      </c>
      <c r="W2147" s="152">
        <v>1.0048683486000001</v>
      </c>
      <c r="X2147" s="152">
        <v>1.0465983418</v>
      </c>
      <c r="Y2147" s="152">
        <v>0.97037809523999996</v>
      </c>
      <c r="Z2147" s="152">
        <v>2.0076085856999999E-2</v>
      </c>
      <c r="AA2147" s="152">
        <v>8.0999596183999999E-3</v>
      </c>
      <c r="AB2147" s="175">
        <v>3.4991636149999998E-2</v>
      </c>
      <c r="AC2147" s="174">
        <v>0.26827709206</v>
      </c>
      <c r="AD2147" s="152">
        <v>-9.4064929463000008E-3</v>
      </c>
      <c r="AE2147" s="152">
        <v>-1.5778764000999999E-2</v>
      </c>
      <c r="AF2147" s="178">
        <v>37.678062300000001</v>
      </c>
      <c r="AG2147" s="177">
        <v>693282.51939999999</v>
      </c>
      <c r="AH2147" s="177">
        <v>-266318.14197</v>
      </c>
      <c r="AI2147" s="127">
        <v>0.45354265509999997</v>
      </c>
      <c r="AJ2147" s="127">
        <v>0.19417340911</v>
      </c>
      <c r="AK2147" s="127">
        <v>0</v>
      </c>
    </row>
    <row r="2148" spans="1:37" ht="14.65" customHeight="1" x14ac:dyDescent="0.25">
      <c r="A2148" s="39"/>
      <c r="B2148" s="128">
        <v>13198960000150</v>
      </c>
      <c r="C2148" s="124" t="s">
        <v>10074</v>
      </c>
      <c r="D2148" s="121" t="s">
        <v>3266</v>
      </c>
      <c r="E2148" s="125" t="s">
        <v>7627</v>
      </c>
      <c r="F2148" s="125" t="s">
        <v>160</v>
      </c>
      <c r="G2148" s="125" t="s">
        <v>4760</v>
      </c>
      <c r="H2148" s="126">
        <v>30000</v>
      </c>
      <c r="I2148" s="126">
        <v>500</v>
      </c>
      <c r="J2148" s="126">
        <v>3000</v>
      </c>
      <c r="K2148" s="125" t="s">
        <v>211</v>
      </c>
      <c r="L2148" s="125" t="s">
        <v>212</v>
      </c>
      <c r="M2148" s="152">
        <v>0.01</v>
      </c>
      <c r="N2148" s="127" t="s">
        <v>44</v>
      </c>
      <c r="O2148" s="154">
        <v>40682</v>
      </c>
      <c r="P2148" s="152">
        <v>9.3098125399000003E-3</v>
      </c>
      <c r="Q2148" s="152">
        <v>4.0414563242000004E-2</v>
      </c>
      <c r="R2148" s="152">
        <v>0.10735404243999999</v>
      </c>
      <c r="S2148" s="152">
        <v>0.24592854619000001</v>
      </c>
      <c r="T2148" s="152">
        <v>0.37755115734</v>
      </c>
      <c r="U2148" s="152">
        <v>0.88171273642000003</v>
      </c>
      <c r="V2148" s="152">
        <v>0.99070159681000003</v>
      </c>
      <c r="W2148" s="152">
        <v>0.93657431736000007</v>
      </c>
      <c r="X2148" s="152">
        <v>0.97628397324000005</v>
      </c>
      <c r="Y2148" s="152">
        <v>0.90016401198999996</v>
      </c>
      <c r="Z2148" s="152">
        <v>2.0084942121E-2</v>
      </c>
      <c r="AA2148" s="152">
        <v>8.0152462895000005E-3</v>
      </c>
      <c r="AB2148" s="175">
        <v>-0.31530781874000002</v>
      </c>
      <c r="AC2148" s="174">
        <v>-0.69137667522000001</v>
      </c>
      <c r="AD2148" s="152">
        <v>-9.4660309363999995E-3</v>
      </c>
      <c r="AE2148" s="152">
        <v>-1.5816169540000001E-2</v>
      </c>
      <c r="AF2148" s="178">
        <v>32.612193900000001</v>
      </c>
      <c r="AG2148" s="177">
        <v>380208.31640000001</v>
      </c>
      <c r="AH2148" s="177">
        <v>-58373.638579999999</v>
      </c>
      <c r="AI2148" s="127">
        <v>0.45382172672999999</v>
      </c>
      <c r="AJ2148" s="127">
        <v>0.19429288693999999</v>
      </c>
      <c r="AK2148" s="127">
        <v>0</v>
      </c>
    </row>
    <row r="2149" spans="1:37" ht="14.65" customHeight="1" x14ac:dyDescent="0.25">
      <c r="A2149" s="39"/>
      <c r="B2149" s="128">
        <v>53561905000105</v>
      </c>
      <c r="C2149" s="124" t="s">
        <v>10075</v>
      </c>
      <c r="D2149" s="121"/>
      <c r="E2149" s="125" t="s">
        <v>7627</v>
      </c>
      <c r="F2149" s="125" t="s">
        <v>160</v>
      </c>
      <c r="G2149" s="125" t="s">
        <v>3324</v>
      </c>
      <c r="H2149" s="126">
        <v>100</v>
      </c>
      <c r="I2149" s="126">
        <v>100</v>
      </c>
      <c r="J2149" s="126">
        <v>100</v>
      </c>
      <c r="K2149" s="125" t="s">
        <v>7720</v>
      </c>
      <c r="L2149" s="125" t="s">
        <v>216</v>
      </c>
      <c r="M2149" s="152">
        <v>6.9999999999999993E-3</v>
      </c>
      <c r="N2149" s="127" t="s">
        <v>44</v>
      </c>
      <c r="O2149" s="154">
        <v>45322</v>
      </c>
      <c r="P2149" s="152">
        <v>1.0357517122999999E-2</v>
      </c>
      <c r="Q2149" s="152">
        <v>4.4314511088000004E-2</v>
      </c>
      <c r="R2149" s="152">
        <v>0.11755191874</v>
      </c>
      <c r="S2149" s="152" t="s">
        <v>44</v>
      </c>
      <c r="T2149" s="152" t="s">
        <v>44</v>
      </c>
      <c r="U2149" s="152">
        <v>0.98093863073999998</v>
      </c>
      <c r="V2149" s="152">
        <v>1.0863028911999999</v>
      </c>
      <c r="W2149" s="152">
        <v>1.0255422668</v>
      </c>
      <c r="X2149" s="152" t="s">
        <v>44</v>
      </c>
      <c r="Y2149" s="152" t="s">
        <v>44</v>
      </c>
      <c r="Z2149" s="152">
        <v>4.8970235671000001E-3</v>
      </c>
      <c r="AA2149" s="152">
        <v>8.5375038834000008E-3</v>
      </c>
      <c r="AB2149" s="175">
        <v>0.54241018582</v>
      </c>
      <c r="AC2149" s="174">
        <v>-5.4170671338999998E-2</v>
      </c>
      <c r="AD2149" s="152">
        <v>-1.8118589626000001E-3</v>
      </c>
      <c r="AE2149" s="152">
        <v>-7.5236056914000007E-3</v>
      </c>
      <c r="AF2149" s="178">
        <v>11.4223911</v>
      </c>
      <c r="AG2149" s="177">
        <v>1306675.1410000001</v>
      </c>
      <c r="AH2149" s="177">
        <v>218238.98478</v>
      </c>
      <c r="AI2149" s="127">
        <v>0.44396274470999997</v>
      </c>
      <c r="AJ2149" s="127">
        <v>0.16719557686000003</v>
      </c>
      <c r="AK2149" s="127">
        <v>0</v>
      </c>
    </row>
    <row r="2150" spans="1:37" ht="14.65" customHeight="1" x14ac:dyDescent="0.25">
      <c r="A2150" s="39"/>
      <c r="B2150" s="128">
        <v>36233904000104</v>
      </c>
      <c r="C2150" s="124" t="s">
        <v>10076</v>
      </c>
      <c r="D2150" s="121"/>
      <c r="E2150" s="125" t="s">
        <v>7627</v>
      </c>
      <c r="F2150" s="125" t="s">
        <v>160</v>
      </c>
      <c r="G2150" s="125" t="s">
        <v>3324</v>
      </c>
      <c r="H2150" s="126">
        <v>100</v>
      </c>
      <c r="I2150" s="126">
        <v>100</v>
      </c>
      <c r="J2150" s="126">
        <v>100</v>
      </c>
      <c r="K2150" s="125" t="s">
        <v>211</v>
      </c>
      <c r="L2150" s="125" t="s">
        <v>212</v>
      </c>
      <c r="M2150" s="152">
        <v>4.0000000000000001E-3</v>
      </c>
      <c r="N2150" s="127" t="s">
        <v>44</v>
      </c>
      <c r="O2150" s="154">
        <v>44253</v>
      </c>
      <c r="P2150" s="152">
        <v>1.0394611214E-2</v>
      </c>
      <c r="Q2150" s="152">
        <v>4.1146400950000002E-2</v>
      </c>
      <c r="R2150" s="152">
        <v>0.11417890539</v>
      </c>
      <c r="S2150" s="152">
        <v>0.25869879099999998</v>
      </c>
      <c r="T2150" s="152">
        <v>0.42151092480999997</v>
      </c>
      <c r="U2150" s="152">
        <v>0.98445173393999996</v>
      </c>
      <c r="V2150" s="152">
        <v>1.0086414859999999</v>
      </c>
      <c r="W2150" s="152">
        <v>0.99611554385000001</v>
      </c>
      <c r="X2150" s="152">
        <v>1.0269791265000001</v>
      </c>
      <c r="Y2150" s="152">
        <v>1.0049736513</v>
      </c>
      <c r="Z2150" s="152">
        <v>2.4627977886999999E-3</v>
      </c>
      <c r="AA2150" s="152">
        <v>3.1696234579999998E-3</v>
      </c>
      <c r="AB2150" s="175">
        <v>-0.16842221786</v>
      </c>
      <c r="AC2150" s="174">
        <v>0.20661928969999999</v>
      </c>
      <c r="AD2150" s="152">
        <v>-1.8537114001E-4</v>
      </c>
      <c r="AE2150" s="152">
        <v>-1.222320506E-3</v>
      </c>
      <c r="AF2150" s="178">
        <v>15.299103300000001</v>
      </c>
      <c r="AG2150" s="177">
        <v>1170154.3892000001</v>
      </c>
      <c r="AH2150" s="177">
        <v>-130904.96908</v>
      </c>
      <c r="AI2150" s="127">
        <v>6.9526034787000007E-2</v>
      </c>
      <c r="AJ2150" s="127">
        <v>0.20322988176999998</v>
      </c>
      <c r="AK2150" s="127">
        <v>0</v>
      </c>
    </row>
    <row r="2151" spans="1:37" ht="14.65" customHeight="1" x14ac:dyDescent="0.25">
      <c r="A2151" s="39"/>
      <c r="B2151" s="128">
        <v>832696000112</v>
      </c>
      <c r="C2151" s="124" t="s">
        <v>10077</v>
      </c>
      <c r="D2151" s="121"/>
      <c r="E2151" s="125" t="s">
        <v>7627</v>
      </c>
      <c r="F2151" s="125" t="s">
        <v>160</v>
      </c>
      <c r="G2151" s="125" t="s">
        <v>3324</v>
      </c>
      <c r="H2151" s="126">
        <v>200000</v>
      </c>
      <c r="I2151" s="126">
        <v>1000</v>
      </c>
      <c r="J2151" s="126">
        <v>1000</v>
      </c>
      <c r="K2151" s="125" t="s">
        <v>211</v>
      </c>
      <c r="L2151" s="125" t="s">
        <v>212</v>
      </c>
      <c r="M2151" s="152">
        <v>5.0000000000000001E-3</v>
      </c>
      <c r="N2151" s="127" t="s">
        <v>44</v>
      </c>
      <c r="O2151" s="154">
        <v>34974</v>
      </c>
      <c r="P2151" s="152">
        <v>1.0275666125000001E-2</v>
      </c>
      <c r="Q2151" s="152">
        <v>4.0681223895999999E-2</v>
      </c>
      <c r="R2151" s="152">
        <v>0.11207579965</v>
      </c>
      <c r="S2151" s="152">
        <v>0.25460682045999999</v>
      </c>
      <c r="T2151" s="152">
        <v>0.41371620846000001</v>
      </c>
      <c r="U2151" s="152">
        <v>0.97318669513</v>
      </c>
      <c r="V2151" s="152">
        <v>0.99723837748999999</v>
      </c>
      <c r="W2151" s="152">
        <v>0.97776770358999998</v>
      </c>
      <c r="X2151" s="152">
        <v>1.0107348746</v>
      </c>
      <c r="Y2151" s="152">
        <v>0.9863893535699999</v>
      </c>
      <c r="Z2151" s="152">
        <v>2.4689585468999999E-3</v>
      </c>
      <c r="AA2151" s="152">
        <v>7.6885748662999997E-3</v>
      </c>
      <c r="AB2151" s="175">
        <v>-0.96932732698000001</v>
      </c>
      <c r="AC2151" s="174">
        <v>-0.26435746155000001</v>
      </c>
      <c r="AD2151" s="152">
        <v>-1.9388625839999999E-4</v>
      </c>
      <c r="AE2151" s="152">
        <v>-1.3917725693E-2</v>
      </c>
      <c r="AF2151" s="178">
        <v>46750.333720000002</v>
      </c>
      <c r="AG2151" s="177">
        <v>21734.034729999999</v>
      </c>
      <c r="AH2151" s="177">
        <v>-5797.4859999999999</v>
      </c>
      <c r="AI2151" s="127">
        <v>6.9517469875000001E-2</v>
      </c>
      <c r="AJ2151" s="127">
        <v>0.20320484587999998</v>
      </c>
      <c r="AK2151" s="127">
        <v>0</v>
      </c>
    </row>
    <row r="2152" spans="1:37" ht="14.65" customHeight="1" x14ac:dyDescent="0.25">
      <c r="A2152" s="39"/>
      <c r="B2152" s="128">
        <v>9075440000182</v>
      </c>
      <c r="C2152" s="124" t="s">
        <v>10078</v>
      </c>
      <c r="D2152" s="121" t="s">
        <v>3266</v>
      </c>
      <c r="E2152" s="125" t="s">
        <v>7627</v>
      </c>
      <c r="F2152" s="125" t="s">
        <v>160</v>
      </c>
      <c r="G2152" s="125" t="s">
        <v>6802</v>
      </c>
      <c r="H2152" s="126">
        <v>25000</v>
      </c>
      <c r="I2152" s="126">
        <v>250</v>
      </c>
      <c r="J2152" s="126">
        <v>2500</v>
      </c>
      <c r="K2152" s="125" t="s">
        <v>211</v>
      </c>
      <c r="L2152" s="125" t="s">
        <v>211</v>
      </c>
      <c r="M2152" s="152">
        <v>3.4999999999999996E-3</v>
      </c>
      <c r="N2152" s="127" t="s">
        <v>44</v>
      </c>
      <c r="O2152" s="154">
        <v>39469</v>
      </c>
      <c r="P2152" s="152">
        <v>1.0137892556999999E-2</v>
      </c>
      <c r="Q2152" s="152">
        <v>3.9760862725999997E-2</v>
      </c>
      <c r="R2152" s="152">
        <v>0.11076788567</v>
      </c>
      <c r="S2152" s="152">
        <v>0.24377247362999999</v>
      </c>
      <c r="T2152" s="152">
        <v>0.40621940627999997</v>
      </c>
      <c r="U2152" s="152">
        <v>0.96013845070000003</v>
      </c>
      <c r="V2152" s="152">
        <v>0.97467712215000002</v>
      </c>
      <c r="W2152" s="152">
        <v>0.96635724701000003</v>
      </c>
      <c r="X2152" s="152">
        <v>0.96772482420000006</v>
      </c>
      <c r="Y2152" s="152">
        <v>0.96851534791000005</v>
      </c>
      <c r="Z2152" s="152">
        <v>7.826759193799999E-4</v>
      </c>
      <c r="AA2152" s="152">
        <v>2.0249899432999998E-3</v>
      </c>
      <c r="AB2152" s="175">
        <v>-10.231820578000001</v>
      </c>
      <c r="AC2152" s="174">
        <v>-6.9467478005999999</v>
      </c>
      <c r="AD2152" s="152">
        <v>0</v>
      </c>
      <c r="AE2152" s="152">
        <v>-2.8578872022000002E-3</v>
      </c>
      <c r="AF2152" s="178">
        <v>46.328296299999998</v>
      </c>
      <c r="AG2152" s="177">
        <v>352368.78220999998</v>
      </c>
      <c r="AH2152" s="177">
        <v>-28224.39889</v>
      </c>
      <c r="AI2152" s="127">
        <v>0</v>
      </c>
      <c r="AJ2152" s="127">
        <v>0</v>
      </c>
      <c r="AK2152" s="127">
        <v>0</v>
      </c>
    </row>
    <row r="2153" spans="1:37" ht="14.65" customHeight="1" x14ac:dyDescent="0.25">
      <c r="A2153" s="39"/>
      <c r="B2153" s="128">
        <v>34246534000114</v>
      </c>
      <c r="C2153" s="124" t="s">
        <v>10079</v>
      </c>
      <c r="D2153" s="121"/>
      <c r="E2153" s="125" t="s">
        <v>7627</v>
      </c>
      <c r="F2153" s="125" t="s">
        <v>160</v>
      </c>
      <c r="G2153" s="125" t="s">
        <v>3324</v>
      </c>
      <c r="H2153" s="126">
        <v>100</v>
      </c>
      <c r="I2153" s="126">
        <v>100</v>
      </c>
      <c r="J2153" s="126">
        <v>100</v>
      </c>
      <c r="K2153" s="125" t="s">
        <v>7732</v>
      </c>
      <c r="L2153" s="125" t="s">
        <v>210</v>
      </c>
      <c r="M2153" s="152">
        <v>5.0000000000000001E-3</v>
      </c>
      <c r="N2153" s="127" t="s">
        <v>44</v>
      </c>
      <c r="O2153" s="154">
        <v>43972</v>
      </c>
      <c r="P2153" s="152">
        <v>1.1193308887E-2</v>
      </c>
      <c r="Q2153" s="152">
        <v>4.7259250005000003E-2</v>
      </c>
      <c r="R2153" s="152">
        <v>0.124488258</v>
      </c>
      <c r="S2153" s="152">
        <v>0.27501410258999998</v>
      </c>
      <c r="T2153" s="152">
        <v>0.40802202031999996</v>
      </c>
      <c r="U2153" s="152">
        <v>1.0600947082000001</v>
      </c>
      <c r="V2153" s="152">
        <v>1.1584886904</v>
      </c>
      <c r="W2153" s="152">
        <v>1.0860560311</v>
      </c>
      <c r="X2153" s="152">
        <v>1.0917474402</v>
      </c>
      <c r="Y2153" s="152">
        <v>0.97281317154000002</v>
      </c>
      <c r="Z2153" s="152">
        <v>9.3844001829E-3</v>
      </c>
      <c r="AA2153" s="152">
        <v>1.0034776473000001E-2</v>
      </c>
      <c r="AB2153" s="175">
        <v>0.95012236369000003</v>
      </c>
      <c r="AC2153" s="174">
        <v>0.70409867951000005</v>
      </c>
      <c r="AD2153" s="152">
        <v>-3.7220796891000003E-3</v>
      </c>
      <c r="AE2153" s="152">
        <v>-1.1893680663999999E-2</v>
      </c>
      <c r="AF2153" s="178">
        <v>16.0393978</v>
      </c>
      <c r="AG2153" s="177">
        <v>628138.87757999997</v>
      </c>
      <c r="AH2153" s="177">
        <v>-114090.667</v>
      </c>
      <c r="AI2153" s="127">
        <v>0.49279785386000002</v>
      </c>
      <c r="AJ2153" s="127">
        <v>0.14660773642</v>
      </c>
      <c r="AK2153" s="127">
        <v>0</v>
      </c>
    </row>
    <row r="2154" spans="1:37" ht="14.65" customHeight="1" x14ac:dyDescent="0.25">
      <c r="A2154" s="39"/>
      <c r="B2154" s="128">
        <v>13455174000190</v>
      </c>
      <c r="C2154" s="124" t="s">
        <v>10080</v>
      </c>
      <c r="D2154" s="121" t="s">
        <v>3267</v>
      </c>
      <c r="E2154" s="125" t="s">
        <v>7627</v>
      </c>
      <c r="F2154" s="125" t="s">
        <v>112</v>
      </c>
      <c r="G2154" s="125" t="s">
        <v>164</v>
      </c>
      <c r="H2154" s="126">
        <v>100</v>
      </c>
      <c r="I2154" s="126">
        <v>100</v>
      </c>
      <c r="J2154" s="126">
        <v>100</v>
      </c>
      <c r="K2154" s="125" t="s">
        <v>212</v>
      </c>
      <c r="L2154" s="125" t="s">
        <v>219</v>
      </c>
      <c r="M2154" s="152">
        <v>1.1000000000000001E-2</v>
      </c>
      <c r="N2154" s="127" t="s">
        <v>44</v>
      </c>
      <c r="O2154" s="154">
        <v>40836</v>
      </c>
      <c r="P2154" s="152">
        <v>4.312822182E-2</v>
      </c>
      <c r="Q2154" s="152">
        <v>0.13314665187999999</v>
      </c>
      <c r="R2154" s="152">
        <v>0.14816196532000001</v>
      </c>
      <c r="S2154" s="152">
        <v>0.40670891676999998</v>
      </c>
      <c r="T2154" s="152">
        <v>0.43382263419</v>
      </c>
      <c r="U2154" s="152">
        <v>4.0845830476999998</v>
      </c>
      <c r="V2154" s="152">
        <v>3.2638878179000002</v>
      </c>
      <c r="W2154" s="152">
        <v>1.2925893462</v>
      </c>
      <c r="X2154" s="152">
        <v>1.6145478163000002</v>
      </c>
      <c r="Y2154" s="152">
        <v>1.0343274421999999</v>
      </c>
      <c r="Z2154" s="152">
        <v>0.13395134645000001</v>
      </c>
      <c r="AA2154" s="152">
        <v>0.20584717385000001</v>
      </c>
      <c r="AB2154" s="175">
        <v>0.29489290711999999</v>
      </c>
      <c r="AC2154" s="174">
        <v>8.6526165540000005E-2</v>
      </c>
      <c r="AD2154" s="152">
        <v>-0.10467203022999999</v>
      </c>
      <c r="AE2154" s="152">
        <v>-0.48125940618999996</v>
      </c>
      <c r="AF2154" s="178">
        <v>31.922057899999999</v>
      </c>
      <c r="AG2154" s="177">
        <v>300455.56413000001</v>
      </c>
      <c r="AH2154" s="177">
        <v>22127.28256</v>
      </c>
      <c r="AI2154" s="127">
        <v>0</v>
      </c>
      <c r="AJ2154" s="127">
        <v>0</v>
      </c>
      <c r="AK2154" s="127">
        <v>0</v>
      </c>
    </row>
    <row r="2155" spans="1:37" ht="14.65" customHeight="1" x14ac:dyDescent="0.25">
      <c r="A2155" s="39"/>
      <c r="B2155" s="128">
        <v>1615744000183</v>
      </c>
      <c r="C2155" s="124" t="s">
        <v>10081</v>
      </c>
      <c r="D2155" s="121" t="s">
        <v>3267</v>
      </c>
      <c r="E2155" s="125" t="s">
        <v>7627</v>
      </c>
      <c r="F2155" s="125" t="s">
        <v>160</v>
      </c>
      <c r="G2155" s="125" t="s">
        <v>3328</v>
      </c>
      <c r="H2155" s="126">
        <v>1</v>
      </c>
      <c r="I2155" s="126">
        <v>1</v>
      </c>
      <c r="J2155" s="126">
        <v>1</v>
      </c>
      <c r="K2155" s="125" t="s">
        <v>212</v>
      </c>
      <c r="L2155" s="125" t="s">
        <v>212</v>
      </c>
      <c r="M2155" s="152">
        <v>3.0000000000000001E-3</v>
      </c>
      <c r="N2155" s="127" t="s">
        <v>44</v>
      </c>
      <c r="O2155" s="154">
        <v>35761</v>
      </c>
      <c r="P2155" s="152">
        <v>1.0380244425000001E-2</v>
      </c>
      <c r="Q2155" s="152">
        <v>4.3603090088999999E-2</v>
      </c>
      <c r="R2155" s="152">
        <v>0.11996632569999999</v>
      </c>
      <c r="S2155" s="152">
        <v>0.28102834176000002</v>
      </c>
      <c r="T2155" s="152">
        <v>0.44762742653999998</v>
      </c>
      <c r="U2155" s="152">
        <v>0.98309108557000002</v>
      </c>
      <c r="V2155" s="152">
        <v>1.0688634866</v>
      </c>
      <c r="W2155" s="152">
        <v>1.0466059501</v>
      </c>
      <c r="X2155" s="152">
        <v>1.1156226893000001</v>
      </c>
      <c r="Y2155" s="152">
        <v>1.0672410673000001</v>
      </c>
      <c r="Z2155" s="152">
        <v>1.7365879910000001E-3</v>
      </c>
      <c r="AA2155" s="152">
        <v>4.9790003155000002E-3</v>
      </c>
      <c r="AB2155" s="175">
        <v>2.9079681440999998</v>
      </c>
      <c r="AC2155" s="174">
        <v>0.21939069328999999</v>
      </c>
      <c r="AD2155" s="152">
        <v>-2.1294832172E-4</v>
      </c>
      <c r="AE2155" s="152">
        <v>-1.3946487388999999E-2</v>
      </c>
      <c r="AF2155" s="178">
        <v>342.196459</v>
      </c>
      <c r="AG2155" s="177">
        <v>9906358.5781999994</v>
      </c>
      <c r="AH2155" s="177">
        <v>286911.51040999999</v>
      </c>
      <c r="AI2155" s="127">
        <v>0.33281200396000005</v>
      </c>
      <c r="AJ2155" s="127">
        <v>0.27885067844</v>
      </c>
      <c r="AK2155" s="127">
        <v>0</v>
      </c>
    </row>
    <row r="2156" spans="1:37" ht="14.65" customHeight="1" x14ac:dyDescent="0.25">
      <c r="A2156" s="39"/>
      <c r="B2156" s="128">
        <v>20977663000178</v>
      </c>
      <c r="C2156" s="124" t="s">
        <v>10082</v>
      </c>
      <c r="D2156" s="121" t="s">
        <v>3266</v>
      </c>
      <c r="E2156" s="125" t="s">
        <v>7627</v>
      </c>
      <c r="F2156" s="125" t="s">
        <v>160</v>
      </c>
      <c r="G2156" s="125" t="s">
        <v>3324</v>
      </c>
      <c r="H2156" s="126">
        <v>600000</v>
      </c>
      <c r="I2156" s="126">
        <v>500</v>
      </c>
      <c r="J2156" s="126">
        <v>30000</v>
      </c>
      <c r="K2156" s="125" t="s">
        <v>211</v>
      </c>
      <c r="L2156" s="125" t="s">
        <v>212</v>
      </c>
      <c r="M2156" s="152">
        <v>5.0000000000000001E-3</v>
      </c>
      <c r="N2156" s="127" t="s">
        <v>44</v>
      </c>
      <c r="O2156" s="154">
        <v>42062</v>
      </c>
      <c r="P2156" s="152">
        <v>1.0105505104E-2</v>
      </c>
      <c r="Q2156" s="152">
        <v>4.0926107853E-2</v>
      </c>
      <c r="R2156" s="152">
        <v>0.11308460621999999</v>
      </c>
      <c r="S2156" s="152">
        <v>0.26098453457000004</v>
      </c>
      <c r="T2156" s="152">
        <v>0.42151830309999999</v>
      </c>
      <c r="U2156" s="152">
        <v>0.95707110316999999</v>
      </c>
      <c r="V2156" s="152">
        <v>1.0032413355000001</v>
      </c>
      <c r="W2156" s="152">
        <v>0.98656869799000002</v>
      </c>
      <c r="X2156" s="152">
        <v>1.0360530419</v>
      </c>
      <c r="Y2156" s="152">
        <v>1.0049912428000001</v>
      </c>
      <c r="Z2156" s="152">
        <v>9.8766426191000006E-4</v>
      </c>
      <c r="AA2156" s="152">
        <v>3.0943735809999999E-3</v>
      </c>
      <c r="AB2156" s="175">
        <v>-1.8254805866999999</v>
      </c>
      <c r="AC2156" s="174">
        <v>-0.61355387943999995</v>
      </c>
      <c r="AD2156" s="152">
        <v>0</v>
      </c>
      <c r="AE2156" s="152">
        <v>-9.9795379760999996E-3</v>
      </c>
      <c r="AF2156" s="178">
        <v>24.461513400000001</v>
      </c>
      <c r="AG2156" s="177">
        <v>4535450.2438000003</v>
      </c>
      <c r="AH2156" s="177">
        <v>-1178895.0867999999</v>
      </c>
      <c r="AI2156" s="127">
        <v>0.20277671308999998</v>
      </c>
      <c r="AJ2156" s="127">
        <v>0.26294283736000001</v>
      </c>
      <c r="AK2156" s="127">
        <v>0</v>
      </c>
    </row>
    <row r="2157" spans="1:37" ht="14.65" customHeight="1" x14ac:dyDescent="0.25">
      <c r="A2157" s="39"/>
      <c r="B2157" s="128">
        <v>9300207000156</v>
      </c>
      <c r="C2157" s="124" t="s">
        <v>10083</v>
      </c>
      <c r="D2157" s="121"/>
      <c r="E2157" s="125" t="s">
        <v>7627</v>
      </c>
      <c r="F2157" s="125" t="s">
        <v>160</v>
      </c>
      <c r="G2157" s="125" t="s">
        <v>3328</v>
      </c>
      <c r="H2157" s="126">
        <v>100</v>
      </c>
      <c r="I2157" s="126">
        <v>100</v>
      </c>
      <c r="J2157" s="126">
        <v>500</v>
      </c>
      <c r="K2157" s="125" t="s">
        <v>211</v>
      </c>
      <c r="L2157" s="125" t="s">
        <v>212</v>
      </c>
      <c r="M2157" s="152">
        <v>5.0000000000000001E-3</v>
      </c>
      <c r="N2157" s="127" t="s">
        <v>44</v>
      </c>
      <c r="O2157" s="154">
        <v>39517</v>
      </c>
      <c r="P2157" s="152">
        <v>1.0183241564E-2</v>
      </c>
      <c r="Q2157" s="152">
        <v>4.1170366294000005E-2</v>
      </c>
      <c r="R2157" s="152">
        <v>0.11440185203</v>
      </c>
      <c r="S2157" s="152">
        <v>0.26459011546</v>
      </c>
      <c r="T2157" s="152">
        <v>0.42767096631000001</v>
      </c>
      <c r="U2157" s="152">
        <v>0.96443335958999998</v>
      </c>
      <c r="V2157" s="152">
        <v>1.0092289598999999</v>
      </c>
      <c r="W2157" s="152">
        <v>0.99806056703000001</v>
      </c>
      <c r="X2157" s="152">
        <v>1.0503664304</v>
      </c>
      <c r="Y2157" s="152">
        <v>1.019660529</v>
      </c>
      <c r="Z2157" s="152">
        <v>1.0021707986000001E-3</v>
      </c>
      <c r="AA2157" s="152">
        <v>2.7229452838999999E-3</v>
      </c>
      <c r="AB2157" s="175">
        <v>-0.25060559726999998</v>
      </c>
      <c r="AC2157" s="174">
        <v>-0.42245476505000001</v>
      </c>
      <c r="AD2157" s="152">
        <v>0</v>
      </c>
      <c r="AE2157" s="152">
        <v>-9.7767381715999999E-3</v>
      </c>
      <c r="AF2157" s="178">
        <v>48.060904399999998</v>
      </c>
      <c r="AG2157" s="177">
        <v>10335887.412</v>
      </c>
      <c r="AH2157" s="177">
        <v>518927.39380999998</v>
      </c>
      <c r="AI2157" s="127">
        <v>0.19247589883999999</v>
      </c>
      <c r="AJ2157" s="127">
        <v>0.25901637649000003</v>
      </c>
      <c r="AK2157" s="127">
        <v>0</v>
      </c>
    </row>
    <row r="2158" spans="1:37" ht="14.65" customHeight="1" x14ac:dyDescent="0.25">
      <c r="A2158" s="39"/>
      <c r="B2158" s="128">
        <v>4736006000182</v>
      </c>
      <c r="C2158" s="124" t="s">
        <v>10084</v>
      </c>
      <c r="D2158" s="121"/>
      <c r="E2158" s="125" t="s">
        <v>7627</v>
      </c>
      <c r="F2158" s="125" t="s">
        <v>112</v>
      </c>
      <c r="G2158" s="125" t="s">
        <v>113</v>
      </c>
      <c r="H2158" s="126">
        <v>100000</v>
      </c>
      <c r="I2158" s="126">
        <v>100</v>
      </c>
      <c r="J2158" s="126">
        <v>100</v>
      </c>
      <c r="K2158" s="125" t="s">
        <v>212</v>
      </c>
      <c r="L2158" s="125" t="s">
        <v>219</v>
      </c>
      <c r="M2158" s="152">
        <v>6.0000000000000001E-3</v>
      </c>
      <c r="N2158" s="127" t="s">
        <v>44</v>
      </c>
      <c r="O2158" s="154">
        <v>37201</v>
      </c>
      <c r="P2158" s="152">
        <v>0.1026366526</v>
      </c>
      <c r="Q2158" s="152">
        <v>0.18306933124999999</v>
      </c>
      <c r="R2158" s="152">
        <v>7.7072243954000003E-2</v>
      </c>
      <c r="S2158" s="152">
        <v>0.23415926502000001</v>
      </c>
      <c r="T2158" s="152">
        <v>8.6035401619999993E-2</v>
      </c>
      <c r="U2158" s="152">
        <v>9.7205011851999998</v>
      </c>
      <c r="V2158" s="152">
        <v>4.4876664314000001</v>
      </c>
      <c r="W2158" s="152">
        <v>0.67239092840000003</v>
      </c>
      <c r="X2158" s="152">
        <v>0.92956243255000004</v>
      </c>
      <c r="Y2158" s="152">
        <v>0.20512709546999999</v>
      </c>
      <c r="Z2158" s="152">
        <v>0.17057154002</v>
      </c>
      <c r="AA2158" s="152">
        <v>0.23231034897</v>
      </c>
      <c r="AB2158" s="175">
        <v>-0.11549768984</v>
      </c>
      <c r="AC2158" s="174">
        <v>5.1941805411999997E-2</v>
      </c>
      <c r="AD2158" s="152">
        <v>-0.19336201199000003</v>
      </c>
      <c r="AE2158" s="152">
        <v>-0.55915412772000006</v>
      </c>
      <c r="AF2158" s="178">
        <v>940.83426440000005</v>
      </c>
      <c r="AG2158" s="177">
        <v>47433.455150000002</v>
      </c>
      <c r="AH2158" s="177">
        <v>-4164.1591399999998</v>
      </c>
      <c r="AI2158" s="127">
        <v>0</v>
      </c>
      <c r="AJ2158" s="127">
        <v>0</v>
      </c>
      <c r="AK2158" s="127">
        <v>0</v>
      </c>
    </row>
    <row r="2159" spans="1:37" ht="14.65" customHeight="1" x14ac:dyDescent="0.25">
      <c r="A2159" s="39"/>
      <c r="B2159" s="128">
        <v>4616277000102</v>
      </c>
      <c r="C2159" s="124" t="s">
        <v>10085</v>
      </c>
      <c r="D2159" s="121" t="s">
        <v>3268</v>
      </c>
      <c r="E2159" s="125" t="s">
        <v>7627</v>
      </c>
      <c r="F2159" s="125" t="s">
        <v>112</v>
      </c>
      <c r="G2159" s="125" t="s">
        <v>113</v>
      </c>
      <c r="H2159" s="126">
        <v>100</v>
      </c>
      <c r="I2159" s="126">
        <v>100</v>
      </c>
      <c r="J2159" s="126">
        <v>100</v>
      </c>
      <c r="K2159" s="125" t="s">
        <v>212</v>
      </c>
      <c r="L2159" s="125" t="s">
        <v>219</v>
      </c>
      <c r="M2159" s="152">
        <v>0.02</v>
      </c>
      <c r="N2159" s="127" t="s">
        <v>44</v>
      </c>
      <c r="O2159" s="154">
        <v>37196</v>
      </c>
      <c r="P2159" s="152">
        <v>0.10145783501</v>
      </c>
      <c r="Q2159" s="152">
        <v>0.17748305577000001</v>
      </c>
      <c r="R2159" s="152">
        <v>6.0868639235000001E-2</v>
      </c>
      <c r="S2159" s="152">
        <v>0.19787004953000001</v>
      </c>
      <c r="T2159" s="152">
        <v>3.9460559407000002E-2</v>
      </c>
      <c r="U2159" s="152">
        <v>9.6088578534</v>
      </c>
      <c r="V2159" s="152">
        <v>4.3507273777000002</v>
      </c>
      <c r="W2159" s="152">
        <v>0.53102801664999999</v>
      </c>
      <c r="X2159" s="152">
        <v>0.78550197257999999</v>
      </c>
      <c r="Y2159" s="152">
        <v>9.4082549555999997E-2</v>
      </c>
      <c r="Z2159" s="152">
        <v>0.17058980446999999</v>
      </c>
      <c r="AA2159" s="152">
        <v>0.23294508114999998</v>
      </c>
      <c r="AB2159" s="175">
        <v>-0.20239217624</v>
      </c>
      <c r="AC2159" s="174">
        <v>-2.8735289930000001E-2</v>
      </c>
      <c r="AD2159" s="152">
        <v>-0.19804126566000002</v>
      </c>
      <c r="AE2159" s="152">
        <v>-0.56431396988000004</v>
      </c>
      <c r="AF2159" s="178">
        <v>606.42333029999998</v>
      </c>
      <c r="AG2159" s="177">
        <v>20670.976930000001</v>
      </c>
      <c r="AH2159" s="177">
        <v>-3970.2691300000001</v>
      </c>
      <c r="AI2159" s="127">
        <v>0</v>
      </c>
      <c r="AJ2159" s="127">
        <v>0</v>
      </c>
      <c r="AK2159" s="127">
        <v>0</v>
      </c>
    </row>
    <row r="2160" spans="1:37" ht="14.65" customHeight="1" x14ac:dyDescent="0.25">
      <c r="A2160" s="39"/>
      <c r="B2160" s="128">
        <v>14504578000190</v>
      </c>
      <c r="C2160" s="124" t="s">
        <v>10086</v>
      </c>
      <c r="D2160" s="121" t="s">
        <v>3267</v>
      </c>
      <c r="E2160" s="125" t="s">
        <v>7627</v>
      </c>
      <c r="F2160" s="125" t="s">
        <v>160</v>
      </c>
      <c r="G2160" s="125" t="s">
        <v>5073</v>
      </c>
      <c r="H2160" s="126">
        <v>50000</v>
      </c>
      <c r="I2160" s="126">
        <v>0.01</v>
      </c>
      <c r="J2160" s="126">
        <v>0.01</v>
      </c>
      <c r="K2160" s="125" t="s">
        <v>211</v>
      </c>
      <c r="L2160" s="125" t="s">
        <v>212</v>
      </c>
      <c r="M2160" s="152">
        <v>2E-3</v>
      </c>
      <c r="N2160" s="127" t="s">
        <v>44</v>
      </c>
      <c r="O2160" s="154">
        <v>40906</v>
      </c>
      <c r="P2160" s="152">
        <v>2.0703257276000003E-2</v>
      </c>
      <c r="Q2160" s="152">
        <v>5.5304468999000003E-2</v>
      </c>
      <c r="R2160" s="152">
        <v>4.2702955480999998E-2</v>
      </c>
      <c r="S2160" s="152">
        <v>0.12154581146</v>
      </c>
      <c r="T2160" s="152">
        <v>0.21690476535999997</v>
      </c>
      <c r="U2160" s="152">
        <v>1.9607618894000001</v>
      </c>
      <c r="V2160" s="152">
        <v>1.3557050071000001</v>
      </c>
      <c r="W2160" s="152">
        <v>0.37254760480000004</v>
      </c>
      <c r="X2160" s="152">
        <v>0.48251099594000002</v>
      </c>
      <c r="Y2160" s="152">
        <v>0.51714810035000003</v>
      </c>
      <c r="Z2160" s="152">
        <v>5.181842045E-2</v>
      </c>
      <c r="AA2160" s="152">
        <v>7.6051762815999999E-2</v>
      </c>
      <c r="AB2160" s="175">
        <v>-1.2267511281000001</v>
      </c>
      <c r="AC2160" s="174">
        <v>0.11858152239</v>
      </c>
      <c r="AD2160" s="152">
        <v>-6.2515477429000002E-2</v>
      </c>
      <c r="AE2160" s="152">
        <v>-0.14875575557999998</v>
      </c>
      <c r="AF2160" s="178">
        <v>35.563525800000001</v>
      </c>
      <c r="AG2160" s="177">
        <v>317124.28096</v>
      </c>
      <c r="AH2160" s="177">
        <v>-159887.04040999999</v>
      </c>
      <c r="AI2160" s="127">
        <v>0</v>
      </c>
      <c r="AJ2160" s="127">
        <v>0</v>
      </c>
      <c r="AK2160" s="127">
        <v>0</v>
      </c>
    </row>
    <row r="2161" spans="1:37" ht="14.65" customHeight="1" x14ac:dyDescent="0.25">
      <c r="A2161" s="39"/>
      <c r="B2161" s="128">
        <v>3029216000178</v>
      </c>
      <c r="C2161" s="124" t="s">
        <v>10087</v>
      </c>
      <c r="D2161" s="121" t="s">
        <v>3266</v>
      </c>
      <c r="E2161" s="125" t="s">
        <v>7627</v>
      </c>
      <c r="F2161" s="125" t="s">
        <v>160</v>
      </c>
      <c r="G2161" s="125" t="s">
        <v>3324</v>
      </c>
      <c r="H2161" s="126">
        <v>100000</v>
      </c>
      <c r="I2161" s="126">
        <v>1000</v>
      </c>
      <c r="J2161" s="126">
        <v>5000</v>
      </c>
      <c r="K2161" s="125" t="s">
        <v>211</v>
      </c>
      <c r="L2161" s="125" t="s">
        <v>212</v>
      </c>
      <c r="M2161" s="152">
        <v>0.01</v>
      </c>
      <c r="N2161" s="127" t="s">
        <v>44</v>
      </c>
      <c r="O2161" s="154">
        <v>36259</v>
      </c>
      <c r="P2161" s="152">
        <v>9.9420655987999991E-3</v>
      </c>
      <c r="Q2161" s="152">
        <v>3.9509862183000004E-2</v>
      </c>
      <c r="R2161" s="152">
        <v>0.1030810134</v>
      </c>
      <c r="S2161" s="152">
        <v>0.23236366275000001</v>
      </c>
      <c r="T2161" s="152">
        <v>0.38348239366000003</v>
      </c>
      <c r="U2161" s="152">
        <v>0.94159209192000004</v>
      </c>
      <c r="V2161" s="152">
        <v>0.96852422529999993</v>
      </c>
      <c r="W2161" s="152">
        <v>0.89929570940000003</v>
      </c>
      <c r="X2161" s="152">
        <v>0.92243427379999998</v>
      </c>
      <c r="Y2161" s="152">
        <v>0.91430536838999998</v>
      </c>
      <c r="Z2161" s="152">
        <v>4.6839469399000003E-3</v>
      </c>
      <c r="AA2161" s="152">
        <v>7.0796120276999993E-3</v>
      </c>
      <c r="AB2161" s="175">
        <v>-2.2523995209000001</v>
      </c>
      <c r="AC2161" s="174">
        <v>-0.25446121889000001</v>
      </c>
      <c r="AD2161" s="152">
        <v>-6.8900708414000003E-4</v>
      </c>
      <c r="AE2161" s="152">
        <v>-2.2122639760999999E-2</v>
      </c>
      <c r="AF2161" s="178">
        <v>198.31959879999999</v>
      </c>
      <c r="AG2161" s="177">
        <v>41898.504459999996</v>
      </c>
      <c r="AH2161" s="177">
        <v>-8961.7744399999992</v>
      </c>
      <c r="AI2161" s="127">
        <v>9.1227777282000003E-2</v>
      </c>
      <c r="AJ2161" s="127">
        <v>0.17440108301999999</v>
      </c>
      <c r="AK2161" s="127">
        <v>0</v>
      </c>
    </row>
    <row r="2162" spans="1:37" ht="14.65" customHeight="1" x14ac:dyDescent="0.25">
      <c r="A2162" s="39"/>
      <c r="B2162" s="128">
        <v>3765626000187</v>
      </c>
      <c r="C2162" s="124" t="s">
        <v>10088</v>
      </c>
      <c r="D2162" s="121" t="s">
        <v>3267</v>
      </c>
      <c r="E2162" s="125" t="s">
        <v>7627</v>
      </c>
      <c r="F2162" s="125" t="s">
        <v>160</v>
      </c>
      <c r="G2162" s="125" t="s">
        <v>3324</v>
      </c>
      <c r="H2162" s="126">
        <v>100</v>
      </c>
      <c r="I2162" s="126">
        <v>100</v>
      </c>
      <c r="J2162" s="126">
        <v>100</v>
      </c>
      <c r="K2162" s="125" t="s">
        <v>211</v>
      </c>
      <c r="L2162" s="125" t="s">
        <v>212</v>
      </c>
      <c r="M2162" s="152">
        <v>6.0000000000000001E-3</v>
      </c>
      <c r="N2162" s="127" t="s">
        <v>44</v>
      </c>
      <c r="O2162" s="154">
        <v>36774</v>
      </c>
      <c r="P2162" s="152">
        <v>1.0270226178999999E-2</v>
      </c>
      <c r="Q2162" s="152">
        <v>4.0914870477000001E-2</v>
      </c>
      <c r="R2162" s="152">
        <v>0.10797401698</v>
      </c>
      <c r="S2162" s="152">
        <v>0.24329084402000001</v>
      </c>
      <c r="T2162" s="152">
        <v>0.40190884157000001</v>
      </c>
      <c r="U2162" s="152">
        <v>0.97267148929000002</v>
      </c>
      <c r="V2162" s="152">
        <v>1.0029658683</v>
      </c>
      <c r="W2162" s="152">
        <v>0.94198307717000007</v>
      </c>
      <c r="X2162" s="152">
        <v>0.96581285716999998</v>
      </c>
      <c r="Y2162" s="152">
        <v>0.95823802482999998</v>
      </c>
      <c r="Z2162" s="152">
        <v>4.5170206850000004E-3</v>
      </c>
      <c r="AA2162" s="152">
        <v>9.6930296090000003E-3</v>
      </c>
      <c r="AB2162" s="175">
        <v>-1.3458857020999999</v>
      </c>
      <c r="AC2162" s="174">
        <v>-8.6028771714000002E-2</v>
      </c>
      <c r="AD2162" s="152">
        <v>-6.5131504315999995E-4</v>
      </c>
      <c r="AE2162" s="152">
        <v>-2.2023046692E-2</v>
      </c>
      <c r="AF2162" s="178">
        <v>1568.1442215</v>
      </c>
      <c r="AG2162" s="177">
        <v>711604.11742000002</v>
      </c>
      <c r="AH2162" s="177">
        <v>-101460.61851</v>
      </c>
      <c r="AI2162" s="127">
        <v>9.1205475955000004E-2</v>
      </c>
      <c r="AJ2162" s="127">
        <v>0.17435844934</v>
      </c>
      <c r="AK2162" s="127">
        <v>0</v>
      </c>
    </row>
    <row r="2163" spans="1:37" ht="14.65" customHeight="1" x14ac:dyDescent="0.25">
      <c r="A2163" s="39"/>
      <c r="B2163" s="128">
        <v>51672063000125</v>
      </c>
      <c r="C2163" s="124" t="s">
        <v>10089</v>
      </c>
      <c r="D2163" s="121"/>
      <c r="E2163" s="125" t="s">
        <v>7627</v>
      </c>
      <c r="F2163" s="125" t="s">
        <v>160</v>
      </c>
      <c r="G2163" s="125" t="s">
        <v>3305</v>
      </c>
      <c r="H2163" s="126">
        <v>100</v>
      </c>
      <c r="I2163" s="126">
        <v>100</v>
      </c>
      <c r="J2163" s="126">
        <v>100</v>
      </c>
      <c r="K2163" s="125" t="s">
        <v>7732</v>
      </c>
      <c r="L2163" s="125" t="s">
        <v>210</v>
      </c>
      <c r="M2163" s="152">
        <v>0.01</v>
      </c>
      <c r="N2163" s="127" t="s">
        <v>44</v>
      </c>
      <c r="O2163" s="154">
        <v>45159</v>
      </c>
      <c r="P2163" s="152">
        <v>8.554403337299999E-3</v>
      </c>
      <c r="Q2163" s="152">
        <v>4.4640051841000006E-2</v>
      </c>
      <c r="R2163" s="152">
        <v>0.12632761962</v>
      </c>
      <c r="S2163" s="152" t="s">
        <v>44</v>
      </c>
      <c r="T2163" s="152" t="s">
        <v>44</v>
      </c>
      <c r="U2163" s="152">
        <v>0.81016952195000003</v>
      </c>
      <c r="V2163" s="152">
        <v>1.094283028</v>
      </c>
      <c r="W2163" s="152">
        <v>1.1021029242</v>
      </c>
      <c r="X2163" s="152" t="s">
        <v>44</v>
      </c>
      <c r="Y2163" s="152" t="s">
        <v>44</v>
      </c>
      <c r="Z2163" s="152">
        <v>1.5083358979000001E-2</v>
      </c>
      <c r="AA2163" s="152">
        <v>1.3855696208E-2</v>
      </c>
      <c r="AB2163" s="175">
        <v>0.70714697142000005</v>
      </c>
      <c r="AC2163" s="174">
        <v>0.91786820290000004</v>
      </c>
      <c r="AD2163" s="152">
        <v>-6.4325123966999997E-3</v>
      </c>
      <c r="AE2163" s="152">
        <v>-6.4325123966999997E-3</v>
      </c>
      <c r="AF2163" s="178">
        <v>12.2855682</v>
      </c>
      <c r="AG2163" s="177">
        <v>1242313.5478999999</v>
      </c>
      <c r="AH2163" s="177">
        <v>-140978.51863999999</v>
      </c>
      <c r="AI2163" s="127">
        <v>0.88662454753000008</v>
      </c>
      <c r="AJ2163" s="127">
        <v>0</v>
      </c>
      <c r="AK2163" s="127">
        <v>0</v>
      </c>
    </row>
    <row r="2164" spans="1:37" ht="14.65" customHeight="1" x14ac:dyDescent="0.25">
      <c r="A2164" s="39"/>
      <c r="B2164" s="128">
        <v>30493692000118</v>
      </c>
      <c r="C2164" s="124" t="s">
        <v>10090</v>
      </c>
      <c r="D2164" s="121"/>
      <c r="E2164" s="125" t="s">
        <v>7627</v>
      </c>
      <c r="F2164" s="125" t="s">
        <v>160</v>
      </c>
      <c r="G2164" s="125" t="s">
        <v>3305</v>
      </c>
      <c r="H2164" s="126">
        <v>100</v>
      </c>
      <c r="I2164" s="126">
        <v>100</v>
      </c>
      <c r="J2164" s="126">
        <v>100</v>
      </c>
      <c r="K2164" s="125" t="s">
        <v>7732</v>
      </c>
      <c r="L2164" s="125" t="s">
        <v>210</v>
      </c>
      <c r="M2164" s="152">
        <v>0.01</v>
      </c>
      <c r="N2164" s="127" t="s">
        <v>44</v>
      </c>
      <c r="O2164" s="154">
        <v>43535</v>
      </c>
      <c r="P2164" s="152">
        <v>1.8380671695999998E-2</v>
      </c>
      <c r="Q2164" s="152">
        <v>4.7715603243000004E-2</v>
      </c>
      <c r="R2164" s="152">
        <v>9.8416921201999991E-2</v>
      </c>
      <c r="S2164" s="152">
        <v>0.26459306497000001</v>
      </c>
      <c r="T2164" s="152">
        <v>0.29876915545999999</v>
      </c>
      <c r="U2164" s="152">
        <v>1.7407947012</v>
      </c>
      <c r="V2164" s="152">
        <v>1.1696754965</v>
      </c>
      <c r="W2164" s="152">
        <v>0.85860540219000003</v>
      </c>
      <c r="X2164" s="152">
        <v>1.0503781393</v>
      </c>
      <c r="Y2164" s="152">
        <v>0.71233059788000008</v>
      </c>
      <c r="Z2164" s="152">
        <v>2.7711514369999999E-2</v>
      </c>
      <c r="AA2164" s="152">
        <v>4.6630006807999995E-2</v>
      </c>
      <c r="AB2164" s="175">
        <v>-0.51340094737999997</v>
      </c>
      <c r="AC2164" s="174">
        <v>0.11599167365</v>
      </c>
      <c r="AD2164" s="152">
        <v>-1.5318534867E-2</v>
      </c>
      <c r="AE2164" s="152">
        <v>-9.1047490625000005E-2</v>
      </c>
      <c r="AF2164" s="178">
        <v>16.9172279</v>
      </c>
      <c r="AG2164" s="177">
        <v>948936.92659000005</v>
      </c>
      <c r="AH2164" s="177">
        <v>1020.7929395</v>
      </c>
      <c r="AI2164" s="127">
        <v>0.89933228096999995</v>
      </c>
      <c r="AJ2164" s="127">
        <v>0</v>
      </c>
      <c r="AK2164" s="127">
        <v>0</v>
      </c>
    </row>
    <row r="2165" spans="1:37" ht="14.65" customHeight="1" x14ac:dyDescent="0.25">
      <c r="A2165" s="39"/>
      <c r="B2165" s="128">
        <v>59065914000183</v>
      </c>
      <c r="C2165" s="124" t="s">
        <v>10091</v>
      </c>
      <c r="D2165" s="121"/>
      <c r="E2165" s="125" t="s">
        <v>7627</v>
      </c>
      <c r="F2165" s="125" t="s">
        <v>160</v>
      </c>
      <c r="G2165" s="125" t="s">
        <v>3305</v>
      </c>
      <c r="H2165" s="126">
        <v>100</v>
      </c>
      <c r="I2165" s="126">
        <v>100</v>
      </c>
      <c r="J2165" s="126">
        <v>100</v>
      </c>
      <c r="K2165" s="125" t="s">
        <v>7732</v>
      </c>
      <c r="L2165" s="125" t="s">
        <v>210</v>
      </c>
      <c r="M2165" s="152">
        <v>0.01</v>
      </c>
      <c r="N2165" s="127" t="s">
        <v>44</v>
      </c>
      <c r="O2165" s="154">
        <v>45726</v>
      </c>
      <c r="P2165" s="152">
        <v>9.8181436788000002E-3</v>
      </c>
      <c r="Q2165" s="152" t="s">
        <v>44</v>
      </c>
      <c r="R2165" s="152" t="s">
        <v>44</v>
      </c>
      <c r="S2165" s="152" t="s">
        <v>44</v>
      </c>
      <c r="T2165" s="152" t="s">
        <v>44</v>
      </c>
      <c r="U2165" s="152">
        <v>0.92985570788999994</v>
      </c>
      <c r="V2165" s="152" t="s">
        <v>44</v>
      </c>
      <c r="W2165" s="152" t="s">
        <v>44</v>
      </c>
      <c r="X2165" s="152" t="s">
        <v>44</v>
      </c>
      <c r="Y2165" s="152" t="s">
        <v>44</v>
      </c>
      <c r="Z2165" s="152" t="s">
        <v>44</v>
      </c>
      <c r="AA2165" s="152">
        <v>1.2686991942000001E-3</v>
      </c>
      <c r="AB2165" s="175" t="s">
        <v>44</v>
      </c>
      <c r="AC2165" s="174">
        <v>-7.7654449715</v>
      </c>
      <c r="AD2165" s="152">
        <v>0</v>
      </c>
      <c r="AE2165" s="152">
        <v>0</v>
      </c>
      <c r="AF2165" s="178">
        <v>10.169217700000001</v>
      </c>
      <c r="AG2165" s="177">
        <v>382151.88251999998</v>
      </c>
      <c r="AH2165" s="177">
        <v>376768.83607000002</v>
      </c>
      <c r="AI2165" s="127">
        <v>8.7546830608000004E-2</v>
      </c>
      <c r="AJ2165" s="127">
        <v>0</v>
      </c>
      <c r="AK2165" s="127">
        <v>0</v>
      </c>
    </row>
    <row r="2166" spans="1:37" ht="14.65" customHeight="1" x14ac:dyDescent="0.25">
      <c r="A2166" s="39"/>
      <c r="B2166" s="128">
        <v>59065792000125</v>
      </c>
      <c r="C2166" s="124" t="s">
        <v>10091</v>
      </c>
      <c r="D2166" s="121"/>
      <c r="E2166" s="125" t="s">
        <v>7627</v>
      </c>
      <c r="F2166" s="125" t="s">
        <v>160</v>
      </c>
      <c r="G2166" s="125" t="s">
        <v>3305</v>
      </c>
      <c r="H2166" s="126">
        <v>100</v>
      </c>
      <c r="I2166" s="126">
        <v>100</v>
      </c>
      <c r="J2166" s="126">
        <v>100</v>
      </c>
      <c r="K2166" s="125" t="s">
        <v>7732</v>
      </c>
      <c r="L2166" s="125" t="s">
        <v>210</v>
      </c>
      <c r="M2166" s="152">
        <v>0.01</v>
      </c>
      <c r="N2166" s="127" t="s">
        <v>44</v>
      </c>
      <c r="O2166" s="154">
        <v>45727</v>
      </c>
      <c r="P2166" s="152">
        <v>9.841774930500001E-3</v>
      </c>
      <c r="Q2166" s="152" t="s">
        <v>44</v>
      </c>
      <c r="R2166" s="152" t="s">
        <v>44</v>
      </c>
      <c r="S2166" s="152" t="s">
        <v>44</v>
      </c>
      <c r="T2166" s="152" t="s">
        <v>44</v>
      </c>
      <c r="U2166" s="152">
        <v>0.93209377395999993</v>
      </c>
      <c r="V2166" s="152" t="s">
        <v>44</v>
      </c>
      <c r="W2166" s="152" t="s">
        <v>44</v>
      </c>
      <c r="X2166" s="152" t="s">
        <v>44</v>
      </c>
      <c r="Y2166" s="152" t="s">
        <v>44</v>
      </c>
      <c r="Z2166" s="152" t="s">
        <v>44</v>
      </c>
      <c r="AA2166" s="152">
        <v>1.2909182682E-3</v>
      </c>
      <c r="AB2166" s="175" t="s">
        <v>44</v>
      </c>
      <c r="AC2166" s="174">
        <v>-7.5722548261</v>
      </c>
      <c r="AD2166" s="152">
        <v>0</v>
      </c>
      <c r="AE2166" s="152">
        <v>0</v>
      </c>
      <c r="AF2166" s="178">
        <v>10.1647383</v>
      </c>
      <c r="AG2166" s="177">
        <v>735452.01717999997</v>
      </c>
      <c r="AH2166" s="177">
        <v>724098.91353000002</v>
      </c>
      <c r="AI2166" s="127">
        <v>8.7545936966000007E-2</v>
      </c>
      <c r="AJ2166" s="127">
        <v>0</v>
      </c>
      <c r="AK2166" s="127">
        <v>0</v>
      </c>
    </row>
    <row r="2167" spans="1:37" ht="14.65" customHeight="1" x14ac:dyDescent="0.25">
      <c r="A2167" s="39"/>
      <c r="B2167" s="128">
        <v>59016158000100</v>
      </c>
      <c r="C2167" s="124" t="s">
        <v>10091</v>
      </c>
      <c r="D2167" s="121"/>
      <c r="E2167" s="125" t="s">
        <v>7627</v>
      </c>
      <c r="F2167" s="125" t="s">
        <v>160</v>
      </c>
      <c r="G2167" s="125" t="s">
        <v>3305</v>
      </c>
      <c r="H2167" s="126">
        <v>100</v>
      </c>
      <c r="I2167" s="126">
        <v>100</v>
      </c>
      <c r="J2167" s="126">
        <v>100</v>
      </c>
      <c r="K2167" s="125" t="s">
        <v>7732</v>
      </c>
      <c r="L2167" s="125" t="s">
        <v>210</v>
      </c>
      <c r="M2167" s="152">
        <v>0.01</v>
      </c>
      <c r="N2167" s="127" t="s">
        <v>44</v>
      </c>
      <c r="O2167" s="154">
        <v>45698</v>
      </c>
      <c r="P2167" s="152">
        <v>1.6795146523000001E-2</v>
      </c>
      <c r="Q2167" s="152" t="s">
        <v>44</v>
      </c>
      <c r="R2167" s="152" t="s">
        <v>44</v>
      </c>
      <c r="S2167" s="152" t="s">
        <v>44</v>
      </c>
      <c r="T2167" s="152" t="s">
        <v>44</v>
      </c>
      <c r="U2167" s="152">
        <v>1.5906329516</v>
      </c>
      <c r="V2167" s="152" t="s">
        <v>44</v>
      </c>
      <c r="W2167" s="152" t="s">
        <v>44</v>
      </c>
      <c r="X2167" s="152" t="s">
        <v>44</v>
      </c>
      <c r="Y2167" s="152" t="s">
        <v>44</v>
      </c>
      <c r="Z2167" s="152" t="s">
        <v>44</v>
      </c>
      <c r="AA2167" s="152">
        <v>1.7048026967000002E-2</v>
      </c>
      <c r="AB2167" s="175" t="s">
        <v>44</v>
      </c>
      <c r="AC2167" s="174">
        <v>-0.63719899969000005</v>
      </c>
      <c r="AD2167" s="152">
        <v>-3.5584358422000003E-3</v>
      </c>
      <c r="AE2167" s="152">
        <v>-3.5584358422000003E-3</v>
      </c>
      <c r="AF2167" s="178">
        <v>10.249411500000001</v>
      </c>
      <c r="AG2167" s="177">
        <v>145238.49449000001</v>
      </c>
      <c r="AH2167" s="177">
        <v>142700.78855999999</v>
      </c>
      <c r="AI2167" s="127">
        <v>0.13225655693999999</v>
      </c>
      <c r="AJ2167" s="127">
        <v>0</v>
      </c>
      <c r="AK2167" s="127">
        <v>0</v>
      </c>
    </row>
    <row r="2168" spans="1:37" ht="14.65" customHeight="1" x14ac:dyDescent="0.25">
      <c r="A2168" s="39"/>
      <c r="B2168" s="128">
        <v>57009782000147</v>
      </c>
      <c r="C2168" s="124" t="s">
        <v>10091</v>
      </c>
      <c r="D2168" s="121"/>
      <c r="E2168" s="125" t="s">
        <v>7627</v>
      </c>
      <c r="F2168" s="125" t="s">
        <v>160</v>
      </c>
      <c r="G2168" s="125" t="s">
        <v>3305</v>
      </c>
      <c r="H2168" s="126">
        <v>100</v>
      </c>
      <c r="I2168" s="126">
        <v>100</v>
      </c>
      <c r="J2168" s="126">
        <v>100</v>
      </c>
      <c r="K2168" s="125" t="s">
        <v>7732</v>
      </c>
      <c r="L2168" s="125" t="s">
        <v>210</v>
      </c>
      <c r="M2168" s="152">
        <v>0.01</v>
      </c>
      <c r="N2168" s="127" t="s">
        <v>44</v>
      </c>
      <c r="O2168" s="154">
        <v>45551</v>
      </c>
      <c r="P2168" s="152">
        <v>9.6091656069000001E-3</v>
      </c>
      <c r="Q2168" s="152">
        <v>4.5193712527000003E-2</v>
      </c>
      <c r="R2168" s="152" t="s">
        <v>44</v>
      </c>
      <c r="S2168" s="152" t="s">
        <v>44</v>
      </c>
      <c r="T2168" s="152" t="s">
        <v>44</v>
      </c>
      <c r="U2168" s="152">
        <v>0.91006383486999998</v>
      </c>
      <c r="V2168" s="152">
        <v>1.1078551783000001</v>
      </c>
      <c r="W2168" s="152" t="s">
        <v>44</v>
      </c>
      <c r="X2168" s="152" t="s">
        <v>44</v>
      </c>
      <c r="Y2168" s="152" t="s">
        <v>44</v>
      </c>
      <c r="Z2168" s="152" t="s">
        <v>44</v>
      </c>
      <c r="AA2168" s="152">
        <v>1.2596015947000001E-2</v>
      </c>
      <c r="AB2168" s="175" t="s">
        <v>44</v>
      </c>
      <c r="AC2168" s="174">
        <v>0.15670254988000001</v>
      </c>
      <c r="AD2168" s="152">
        <v>-5.6691967766999999E-3</v>
      </c>
      <c r="AE2168" s="152">
        <v>-5.6691967766999999E-3</v>
      </c>
      <c r="AF2168" s="178">
        <v>10.7416088</v>
      </c>
      <c r="AG2168" s="177">
        <v>551731.93033999996</v>
      </c>
      <c r="AH2168" s="177">
        <v>-126190.0542</v>
      </c>
      <c r="AI2168" s="127">
        <v>0.71605125372</v>
      </c>
      <c r="AJ2168" s="127">
        <v>0</v>
      </c>
      <c r="AK2168" s="127">
        <v>0</v>
      </c>
    </row>
    <row r="2169" spans="1:37" ht="14.65" customHeight="1" x14ac:dyDescent="0.25">
      <c r="A2169" s="39"/>
      <c r="B2169" s="128">
        <v>57009826000139</v>
      </c>
      <c r="C2169" s="124" t="s">
        <v>10091</v>
      </c>
      <c r="D2169" s="121"/>
      <c r="E2169" s="125" t="s">
        <v>7627</v>
      </c>
      <c r="F2169" s="125" t="s">
        <v>160</v>
      </c>
      <c r="G2169" s="125" t="s">
        <v>3305</v>
      </c>
      <c r="H2169" s="126">
        <v>100</v>
      </c>
      <c r="I2169" s="126">
        <v>100</v>
      </c>
      <c r="J2169" s="126">
        <v>100</v>
      </c>
      <c r="K2169" s="125" t="s">
        <v>7732</v>
      </c>
      <c r="L2169" s="125" t="s">
        <v>210</v>
      </c>
      <c r="M2169" s="152">
        <v>0.01</v>
      </c>
      <c r="N2169" s="127" t="s">
        <v>44</v>
      </c>
      <c r="O2169" s="154">
        <v>45551</v>
      </c>
      <c r="P2169" s="152">
        <v>9.6099990897000002E-3</v>
      </c>
      <c r="Q2169" s="152">
        <v>4.5200108481E-2</v>
      </c>
      <c r="R2169" s="152" t="s">
        <v>44</v>
      </c>
      <c r="S2169" s="152" t="s">
        <v>44</v>
      </c>
      <c r="T2169" s="152" t="s">
        <v>44</v>
      </c>
      <c r="U2169" s="152">
        <v>0.91014277226999996</v>
      </c>
      <c r="V2169" s="152">
        <v>1.1080119654</v>
      </c>
      <c r="W2169" s="152" t="s">
        <v>44</v>
      </c>
      <c r="X2169" s="152" t="s">
        <v>44</v>
      </c>
      <c r="Y2169" s="152" t="s">
        <v>44</v>
      </c>
      <c r="Z2169" s="152" t="s">
        <v>44</v>
      </c>
      <c r="AA2169" s="152">
        <v>1.2597713209000001E-2</v>
      </c>
      <c r="AB2169" s="175" t="s">
        <v>44</v>
      </c>
      <c r="AC2169" s="174">
        <v>0.15772743793999999</v>
      </c>
      <c r="AD2169" s="152">
        <v>-5.6694339415999991E-3</v>
      </c>
      <c r="AE2169" s="152">
        <v>-5.6694339415999991E-3</v>
      </c>
      <c r="AF2169" s="178">
        <v>10.741694600000001</v>
      </c>
      <c r="AG2169" s="177">
        <v>479023.11342000001</v>
      </c>
      <c r="AH2169" s="177">
        <v>-75537.116420000006</v>
      </c>
      <c r="AI2169" s="127">
        <v>0.71552690553000009</v>
      </c>
      <c r="AJ2169" s="127">
        <v>0</v>
      </c>
      <c r="AK2169" s="127">
        <v>0</v>
      </c>
    </row>
    <row r="2170" spans="1:37" ht="14.65" customHeight="1" x14ac:dyDescent="0.25">
      <c r="A2170" s="39"/>
      <c r="B2170" s="128">
        <v>48977962000121</v>
      </c>
      <c r="C2170" s="124" t="s">
        <v>10092</v>
      </c>
      <c r="D2170" s="121"/>
      <c r="E2170" s="125" t="s">
        <v>7627</v>
      </c>
      <c r="F2170" s="125" t="s">
        <v>160</v>
      </c>
      <c r="G2170" s="125" t="s">
        <v>3324</v>
      </c>
      <c r="H2170" s="126">
        <v>1</v>
      </c>
      <c r="I2170" s="126">
        <v>1</v>
      </c>
      <c r="J2170" s="126">
        <v>1</v>
      </c>
      <c r="K2170" s="125" t="s">
        <v>211</v>
      </c>
      <c r="L2170" s="125" t="s">
        <v>212</v>
      </c>
      <c r="M2170" s="152">
        <v>9.0000000000000011E-3</v>
      </c>
      <c r="N2170" s="127" t="s">
        <v>44</v>
      </c>
      <c r="O2170" s="154">
        <v>44998</v>
      </c>
      <c r="P2170" s="152">
        <v>5.7585361755999997E-3</v>
      </c>
      <c r="Q2170" s="152">
        <v>2.6090173253000001E-2</v>
      </c>
      <c r="R2170" s="152">
        <v>9.1352118687000008E-2</v>
      </c>
      <c r="S2170" s="152">
        <v>0.21169548034000002</v>
      </c>
      <c r="T2170" s="152" t="s">
        <v>44</v>
      </c>
      <c r="U2170" s="152">
        <v>0.54537883200000004</v>
      </c>
      <c r="V2170" s="152">
        <v>0.63956094608000003</v>
      </c>
      <c r="W2170" s="152">
        <v>0.7969709034500001</v>
      </c>
      <c r="X2170" s="152">
        <v>0.84038598962</v>
      </c>
      <c r="Y2170" s="152" t="s">
        <v>44</v>
      </c>
      <c r="Z2170" s="152">
        <v>1.2934523782000001E-2</v>
      </c>
      <c r="AA2170" s="152">
        <v>1.2789287892000002E-2</v>
      </c>
      <c r="AB2170" s="175">
        <v>-1.6118689960999999</v>
      </c>
      <c r="AC2170" s="174">
        <v>-1.3447909531</v>
      </c>
      <c r="AD2170" s="152">
        <v>-3.3187969877000001E-3</v>
      </c>
      <c r="AE2170" s="152">
        <v>-4.4464710250999998E-3</v>
      </c>
      <c r="AF2170" s="178">
        <v>12.2629114</v>
      </c>
      <c r="AG2170" s="177">
        <v>236093.24233000001</v>
      </c>
      <c r="AH2170" s="177">
        <v>-53742.188829999999</v>
      </c>
      <c r="AI2170" s="127">
        <v>0.14904201699</v>
      </c>
      <c r="AJ2170" s="127">
        <v>6.9121519941000006E-2</v>
      </c>
      <c r="AK2170" s="127">
        <v>3.8511275865E-2</v>
      </c>
    </row>
    <row r="2171" spans="1:37" ht="14.65" customHeight="1" x14ac:dyDescent="0.25">
      <c r="A2171" s="39"/>
      <c r="B2171" s="128">
        <v>1699688000102</v>
      </c>
      <c r="C2171" s="124" t="s">
        <v>10093</v>
      </c>
      <c r="D2171" s="121" t="s">
        <v>3266</v>
      </c>
      <c r="E2171" s="125" t="s">
        <v>7627</v>
      </c>
      <c r="F2171" s="125" t="s">
        <v>112</v>
      </c>
      <c r="G2171" s="125" t="s">
        <v>5291</v>
      </c>
      <c r="H2171" s="126">
        <v>100</v>
      </c>
      <c r="I2171" s="126">
        <v>100</v>
      </c>
      <c r="J2171" s="126">
        <v>100</v>
      </c>
      <c r="K2171" s="125" t="s">
        <v>212</v>
      </c>
      <c r="L2171" s="125" t="s">
        <v>219</v>
      </c>
      <c r="M2171" s="152">
        <v>7.4999999999999997E-3</v>
      </c>
      <c r="N2171" s="127" t="s">
        <v>44</v>
      </c>
      <c r="O2171" s="154">
        <v>35513</v>
      </c>
      <c r="P2171" s="152">
        <v>4.1093471284999995E-2</v>
      </c>
      <c r="Q2171" s="152">
        <v>0.12699246444000001</v>
      </c>
      <c r="R2171" s="152">
        <v>7.8248324617999993E-2</v>
      </c>
      <c r="S2171" s="152">
        <v>0.29601442824000002</v>
      </c>
      <c r="T2171" s="152">
        <v>0.23486197485000002</v>
      </c>
      <c r="U2171" s="152">
        <v>3.8918761103999997</v>
      </c>
      <c r="V2171" s="152">
        <v>3.1130272659</v>
      </c>
      <c r="W2171" s="152">
        <v>0.68265124949</v>
      </c>
      <c r="X2171" s="152">
        <v>1.1751142622999999</v>
      </c>
      <c r="Y2171" s="152">
        <v>0.55996199040000005</v>
      </c>
      <c r="Z2171" s="152">
        <v>0.14434070436000002</v>
      </c>
      <c r="AA2171" s="152">
        <v>0.26816709361000002</v>
      </c>
      <c r="AB2171" s="175">
        <v>-0.15689274389999999</v>
      </c>
      <c r="AC2171" s="174">
        <v>8.2654244003000005E-2</v>
      </c>
      <c r="AD2171" s="152">
        <v>-0.13708772185999998</v>
      </c>
      <c r="AE2171" s="152">
        <v>-0.59780789491999997</v>
      </c>
      <c r="AF2171" s="178">
        <v>21.102942800000001</v>
      </c>
      <c r="AG2171" s="177">
        <v>202025.23452999999</v>
      </c>
      <c r="AH2171" s="177">
        <v>-18116.06928</v>
      </c>
      <c r="AI2171" s="127">
        <v>0</v>
      </c>
      <c r="AJ2171" s="127">
        <v>0</v>
      </c>
      <c r="AK2171" s="127">
        <v>0</v>
      </c>
    </row>
    <row r="2172" spans="1:37" ht="14.65" customHeight="1" x14ac:dyDescent="0.25">
      <c r="A2172" s="39"/>
      <c r="B2172" s="128">
        <v>47179288000177</v>
      </c>
      <c r="C2172" s="124" t="s">
        <v>10094</v>
      </c>
      <c r="D2172" s="121" t="s">
        <v>3310</v>
      </c>
      <c r="E2172" s="125" t="s">
        <v>7627</v>
      </c>
      <c r="F2172" s="125" t="s">
        <v>112</v>
      </c>
      <c r="G2172" s="125" t="s">
        <v>5291</v>
      </c>
      <c r="H2172" s="126">
        <v>100</v>
      </c>
      <c r="I2172" s="126">
        <v>100</v>
      </c>
      <c r="J2172" s="126">
        <v>100</v>
      </c>
      <c r="K2172" s="125" t="s">
        <v>212</v>
      </c>
      <c r="L2172" s="125" t="s">
        <v>219</v>
      </c>
      <c r="M2172" s="152">
        <v>2.5000000000000001E-2</v>
      </c>
      <c r="N2172" s="127" t="s">
        <v>44</v>
      </c>
      <c r="O2172" s="154">
        <v>29222</v>
      </c>
      <c r="P2172" s="152">
        <v>3.9541616496999998E-2</v>
      </c>
      <c r="Q2172" s="152">
        <v>0.1201864104</v>
      </c>
      <c r="R2172" s="152">
        <v>5.8612169056000002E-2</v>
      </c>
      <c r="S2172" s="152">
        <v>0.24919334089</v>
      </c>
      <c r="T2172" s="152">
        <v>0.16839344571000001</v>
      </c>
      <c r="U2172" s="152">
        <v>3.7449032121000001</v>
      </c>
      <c r="V2172" s="152">
        <v>2.9461871946000002</v>
      </c>
      <c r="W2172" s="152">
        <v>0.51134219979999995</v>
      </c>
      <c r="X2172" s="152">
        <v>0.98924451316000006</v>
      </c>
      <c r="Y2172" s="152">
        <v>0.40148657138999999</v>
      </c>
      <c r="Z2172" s="152">
        <v>0.14411857391999999</v>
      </c>
      <c r="AA2172" s="152">
        <v>0.27113825818999998</v>
      </c>
      <c r="AB2172" s="175">
        <v>-0.28141556601000001</v>
      </c>
      <c r="AC2172" s="174">
        <v>-5.8394492037E-2</v>
      </c>
      <c r="AD2172" s="152">
        <v>-0.14267224908999998</v>
      </c>
      <c r="AE2172" s="152">
        <v>-0.60440027036999999</v>
      </c>
      <c r="AF2172" s="178">
        <v>7.9927571000000004</v>
      </c>
      <c r="AG2172" s="177">
        <v>127763.87274000001</v>
      </c>
      <c r="AH2172" s="177">
        <v>67617.343680000005</v>
      </c>
      <c r="AI2172" s="127">
        <v>0</v>
      </c>
      <c r="AJ2172" s="127">
        <v>0</v>
      </c>
      <c r="AK2172" s="127">
        <v>0</v>
      </c>
    </row>
    <row r="2173" spans="1:37" ht="14.65" customHeight="1" x14ac:dyDescent="0.25">
      <c r="A2173" s="39"/>
      <c r="B2173" s="128">
        <v>4616299000164</v>
      </c>
      <c r="C2173" s="124" t="s">
        <v>10095</v>
      </c>
      <c r="D2173" s="121"/>
      <c r="E2173" s="125" t="s">
        <v>7627</v>
      </c>
      <c r="F2173" s="125" t="s">
        <v>112</v>
      </c>
      <c r="G2173" s="125" t="s">
        <v>6915</v>
      </c>
      <c r="H2173" s="126">
        <v>100</v>
      </c>
      <c r="I2173" s="126">
        <v>0.01</v>
      </c>
      <c r="J2173" s="126">
        <v>100</v>
      </c>
      <c r="K2173" s="125" t="s">
        <v>212</v>
      </c>
      <c r="L2173" s="125" t="s">
        <v>219</v>
      </c>
      <c r="M2173" s="152">
        <v>3.0000000000000001E-3</v>
      </c>
      <c r="N2173" s="127" t="s">
        <v>44</v>
      </c>
      <c r="O2173" s="154">
        <v>37139</v>
      </c>
      <c r="P2173" s="152">
        <v>3.6790722398999998E-2</v>
      </c>
      <c r="Q2173" s="152">
        <v>0.12381672579</v>
      </c>
      <c r="R2173" s="152">
        <v>7.4817582223000001E-2</v>
      </c>
      <c r="S2173" s="152">
        <v>0.29393218742999999</v>
      </c>
      <c r="T2173" s="152">
        <v>0.25090659598999998</v>
      </c>
      <c r="U2173" s="152">
        <v>3.4843718261999999</v>
      </c>
      <c r="V2173" s="152">
        <v>3.0351788592000002</v>
      </c>
      <c r="W2173" s="152">
        <v>0.65272088874999989</v>
      </c>
      <c r="X2173" s="152">
        <v>1.1668482095999999</v>
      </c>
      <c r="Y2173" s="152">
        <v>0.59821585417000001</v>
      </c>
      <c r="Z2173" s="152">
        <v>0.14752330043</v>
      </c>
      <c r="AA2173" s="152">
        <v>0.25706809340999998</v>
      </c>
      <c r="AB2173" s="175">
        <v>-0.17158082557000001</v>
      </c>
      <c r="AC2173" s="174">
        <v>8.7263780163000002E-2</v>
      </c>
      <c r="AD2173" s="152">
        <v>-0.13569510040000002</v>
      </c>
      <c r="AE2173" s="152">
        <v>-0.59648004899999996</v>
      </c>
      <c r="AF2173" s="178">
        <v>1064.0109015</v>
      </c>
      <c r="AG2173" s="177">
        <v>14929.74458</v>
      </c>
      <c r="AH2173" s="177">
        <v>-3038.3387699999998</v>
      </c>
      <c r="AI2173" s="127">
        <v>0</v>
      </c>
      <c r="AJ2173" s="127">
        <v>0</v>
      </c>
      <c r="AK2173" s="127">
        <v>0</v>
      </c>
    </row>
    <row r="2174" spans="1:37" ht="14.65" customHeight="1" x14ac:dyDescent="0.25">
      <c r="A2174" s="39"/>
      <c r="B2174" s="128">
        <v>18599673000175</v>
      </c>
      <c r="C2174" s="124" t="s">
        <v>10096</v>
      </c>
      <c r="D2174" s="121" t="s">
        <v>3274</v>
      </c>
      <c r="E2174" s="125" t="s">
        <v>7627</v>
      </c>
      <c r="F2174" s="125" t="s">
        <v>160</v>
      </c>
      <c r="G2174" s="125" t="s">
        <v>5073</v>
      </c>
      <c r="H2174" s="126">
        <v>100</v>
      </c>
      <c r="I2174" s="126">
        <v>100</v>
      </c>
      <c r="J2174" s="126">
        <v>100</v>
      </c>
      <c r="K2174" s="125" t="s">
        <v>211</v>
      </c>
      <c r="L2174" s="125" t="s">
        <v>212</v>
      </c>
      <c r="M2174" s="152">
        <v>3.0000000000000001E-3</v>
      </c>
      <c r="N2174" s="127" t="s">
        <v>44</v>
      </c>
      <c r="O2174" s="154">
        <v>41596</v>
      </c>
      <c r="P2174" s="152">
        <v>1.7371363609999999E-2</v>
      </c>
      <c r="Q2174" s="152">
        <v>4.8298672548999999E-2</v>
      </c>
      <c r="R2174" s="152">
        <v>9.005703690700001E-2</v>
      </c>
      <c r="S2174" s="152">
        <v>0.17796169695</v>
      </c>
      <c r="T2174" s="152">
        <v>0.28810663198000003</v>
      </c>
      <c r="U2174" s="152">
        <v>1.6452052582999999</v>
      </c>
      <c r="V2174" s="152">
        <v>1.1839685544</v>
      </c>
      <c r="W2174" s="152">
        <v>0.78567239707000003</v>
      </c>
      <c r="X2174" s="152">
        <v>0.70647005108000005</v>
      </c>
      <c r="Y2174" s="152">
        <v>0.68690882461000002</v>
      </c>
      <c r="Z2174" s="152">
        <v>2.2939371981E-2</v>
      </c>
      <c r="AA2174" s="152">
        <v>3.3932031814999999E-2</v>
      </c>
      <c r="AB2174" s="175">
        <v>-0.95501648842999998</v>
      </c>
      <c r="AC2174" s="174">
        <v>0.33358613679999999</v>
      </c>
      <c r="AD2174" s="152">
        <v>-1.8379975502999999E-2</v>
      </c>
      <c r="AE2174" s="152">
        <v>-6.9724356419999994E-2</v>
      </c>
      <c r="AF2174" s="178">
        <v>31.890847000000001</v>
      </c>
      <c r="AG2174" s="177">
        <v>238068.99213999999</v>
      </c>
      <c r="AH2174" s="177">
        <v>-81852.361340000003</v>
      </c>
      <c r="AI2174" s="127">
        <v>0</v>
      </c>
      <c r="AJ2174" s="127">
        <v>0</v>
      </c>
      <c r="AK2174" s="127">
        <v>0</v>
      </c>
    </row>
    <row r="2175" spans="1:37" ht="14.65" customHeight="1" x14ac:dyDescent="0.25">
      <c r="A2175" s="39"/>
      <c r="B2175" s="128">
        <v>37242345000161</v>
      </c>
      <c r="C2175" s="124" t="s">
        <v>10097</v>
      </c>
      <c r="D2175" s="121"/>
      <c r="E2175" s="125" t="s">
        <v>7627</v>
      </c>
      <c r="F2175" s="125" t="s">
        <v>160</v>
      </c>
      <c r="G2175" s="125" t="s">
        <v>5073</v>
      </c>
      <c r="H2175" s="126">
        <v>50000</v>
      </c>
      <c r="I2175" s="126">
        <v>1000</v>
      </c>
      <c r="J2175" s="126">
        <v>10000</v>
      </c>
      <c r="K2175" s="125" t="s">
        <v>211</v>
      </c>
      <c r="L2175" s="125" t="s">
        <v>212</v>
      </c>
      <c r="M2175" s="152">
        <v>2E-3</v>
      </c>
      <c r="N2175" s="127" t="s">
        <v>44</v>
      </c>
      <c r="O2175" s="154">
        <v>44306</v>
      </c>
      <c r="P2175" s="152">
        <v>2.3029178992E-2</v>
      </c>
      <c r="Q2175" s="152">
        <v>6.0270898982999997E-2</v>
      </c>
      <c r="R2175" s="152">
        <v>1.0865154678E-2</v>
      </c>
      <c r="S2175" s="152">
        <v>7.6225885776000007E-2</v>
      </c>
      <c r="T2175" s="152">
        <v>0.16054119347000001</v>
      </c>
      <c r="U2175" s="152">
        <v>2.1810450361</v>
      </c>
      <c r="V2175" s="152">
        <v>1.4774494902999999</v>
      </c>
      <c r="W2175" s="152">
        <v>9.4789395849000008E-2</v>
      </c>
      <c r="X2175" s="152">
        <v>0.30260053899</v>
      </c>
      <c r="Y2175" s="152">
        <v>0.38276509551999999</v>
      </c>
      <c r="Z2175" s="152">
        <v>7.7843942791999993E-2</v>
      </c>
      <c r="AA2175" s="152">
        <v>7.8272888058999998E-2</v>
      </c>
      <c r="AB2175" s="175">
        <v>-1.1658925574000001</v>
      </c>
      <c r="AC2175" s="174">
        <v>-0.78939749852999996</v>
      </c>
      <c r="AD2175" s="152">
        <v>-0.11022210375000001</v>
      </c>
      <c r="AE2175" s="152">
        <v>-0.11149979273999999</v>
      </c>
      <c r="AF2175" s="178">
        <v>11.6365344</v>
      </c>
      <c r="AG2175" s="177">
        <v>121379.00791</v>
      </c>
      <c r="AH2175" s="177">
        <v>-3795.2829900000002</v>
      </c>
      <c r="AI2175" s="127">
        <v>0</v>
      </c>
      <c r="AJ2175" s="127">
        <v>0</v>
      </c>
      <c r="AK2175" s="127">
        <v>0</v>
      </c>
    </row>
    <row r="2176" spans="1:37" ht="14.65" customHeight="1" x14ac:dyDescent="0.25">
      <c r="A2176" s="39"/>
      <c r="B2176" s="128">
        <v>14504196000166</v>
      </c>
      <c r="C2176" s="124" t="s">
        <v>10098</v>
      </c>
      <c r="D2176" s="121" t="s">
        <v>3267</v>
      </c>
      <c r="E2176" s="125" t="s">
        <v>7627</v>
      </c>
      <c r="F2176" s="125" t="s">
        <v>160</v>
      </c>
      <c r="G2176" s="125" t="s">
        <v>5073</v>
      </c>
      <c r="H2176" s="126">
        <v>100</v>
      </c>
      <c r="I2176" s="126">
        <v>100</v>
      </c>
      <c r="J2176" s="126">
        <v>100</v>
      </c>
      <c r="K2176" s="125" t="s">
        <v>211</v>
      </c>
      <c r="L2176" s="125" t="s">
        <v>212</v>
      </c>
      <c r="M2176" s="152">
        <v>1.4999999999999999E-2</v>
      </c>
      <c r="N2176" s="127" t="s">
        <v>44</v>
      </c>
      <c r="O2176" s="154">
        <v>41060</v>
      </c>
      <c r="P2176" s="152">
        <v>1.6377475941999998E-2</v>
      </c>
      <c r="Q2176" s="152">
        <v>4.4165869409000004E-2</v>
      </c>
      <c r="R2176" s="152">
        <v>7.6972937677000003E-2</v>
      </c>
      <c r="S2176" s="152">
        <v>0.14986177943000001</v>
      </c>
      <c r="T2176" s="152">
        <v>0.24240551102000002</v>
      </c>
      <c r="U2176" s="152">
        <v>1.5510762506</v>
      </c>
      <c r="V2176" s="152">
        <v>1.0826591663</v>
      </c>
      <c r="W2176" s="152">
        <v>0.67152456411000006</v>
      </c>
      <c r="X2176" s="152">
        <v>0.59491936064000006</v>
      </c>
      <c r="Y2176" s="152">
        <v>0.57794742007</v>
      </c>
      <c r="Z2176" s="152">
        <v>2.2809727349000001E-2</v>
      </c>
      <c r="AA2176" s="152">
        <v>3.1172752944000001E-2</v>
      </c>
      <c r="AB2176" s="175">
        <v>-1.4782745178000001</v>
      </c>
      <c r="AC2176" s="174">
        <v>-0.11670100251</v>
      </c>
      <c r="AD2176" s="152">
        <v>-1.9297236440000001E-2</v>
      </c>
      <c r="AE2176" s="152">
        <v>-5.4661988918000004E-2</v>
      </c>
      <c r="AF2176" s="178">
        <v>29.918287100000001</v>
      </c>
      <c r="AG2176" s="177">
        <v>157776.22820000001</v>
      </c>
      <c r="AH2176" s="177">
        <v>-37260.827810000003</v>
      </c>
      <c r="AI2176" s="127">
        <v>0</v>
      </c>
      <c r="AJ2176" s="127">
        <v>0</v>
      </c>
      <c r="AK2176" s="127">
        <v>0</v>
      </c>
    </row>
    <row r="2177" spans="1:37" ht="14.65" customHeight="1" x14ac:dyDescent="0.25">
      <c r="A2177" s="39"/>
      <c r="B2177" s="128">
        <v>4385278000185</v>
      </c>
      <c r="C2177" s="124" t="s">
        <v>10099</v>
      </c>
      <c r="D2177" s="121" t="s">
        <v>3266</v>
      </c>
      <c r="E2177" s="125" t="s">
        <v>7627</v>
      </c>
      <c r="F2177" s="125" t="s">
        <v>160</v>
      </c>
      <c r="G2177" s="125" t="s">
        <v>5073</v>
      </c>
      <c r="H2177" s="126">
        <v>100</v>
      </c>
      <c r="I2177" s="126">
        <v>100</v>
      </c>
      <c r="J2177" s="126">
        <v>100</v>
      </c>
      <c r="K2177" s="125" t="s">
        <v>211</v>
      </c>
      <c r="L2177" s="125" t="s">
        <v>212</v>
      </c>
      <c r="M2177" s="152">
        <v>5.0000000000000001E-3</v>
      </c>
      <c r="N2177" s="127" t="s">
        <v>44</v>
      </c>
      <c r="O2177" s="154">
        <v>37140</v>
      </c>
      <c r="P2177" s="152">
        <v>2.0472211463E-2</v>
      </c>
      <c r="Q2177" s="152">
        <v>5.4340988863000005E-2</v>
      </c>
      <c r="R2177" s="152">
        <v>3.9666283582999999E-2</v>
      </c>
      <c r="S2177" s="152">
        <v>0.115094777</v>
      </c>
      <c r="T2177" s="152">
        <v>0.20633172797999999</v>
      </c>
      <c r="U2177" s="152">
        <v>1.9388800271</v>
      </c>
      <c r="V2177" s="152">
        <v>1.3320867559</v>
      </c>
      <c r="W2177" s="152">
        <v>0.34605517987000001</v>
      </c>
      <c r="X2177" s="152">
        <v>0.45690176245000003</v>
      </c>
      <c r="Y2177" s="152">
        <v>0.49193968140000005</v>
      </c>
      <c r="Z2177" s="152">
        <v>5.1822399663999999E-2</v>
      </c>
      <c r="AA2177" s="152">
        <v>6.2823536020999993E-2</v>
      </c>
      <c r="AB2177" s="175">
        <v>-1.2795481130999999</v>
      </c>
      <c r="AC2177" s="174">
        <v>4.4112373077999999E-2</v>
      </c>
      <c r="AD2177" s="152">
        <v>-6.3511816119000003E-2</v>
      </c>
      <c r="AE2177" s="152">
        <v>-0.15149694352999998</v>
      </c>
      <c r="AF2177" s="178">
        <v>158.31624400000001</v>
      </c>
      <c r="AG2177" s="177">
        <v>147412.03521999999</v>
      </c>
      <c r="AH2177" s="177">
        <v>-47033.610690000001</v>
      </c>
      <c r="AI2177" s="127">
        <v>0</v>
      </c>
      <c r="AJ2177" s="127">
        <v>0</v>
      </c>
      <c r="AK2177" s="127">
        <v>0</v>
      </c>
    </row>
    <row r="2178" spans="1:37" ht="14.65" customHeight="1" x14ac:dyDescent="0.25">
      <c r="A2178" s="39"/>
      <c r="B2178" s="128">
        <v>2224354000145</v>
      </c>
      <c r="C2178" s="124" t="s">
        <v>10100</v>
      </c>
      <c r="D2178" s="121"/>
      <c r="E2178" s="125" t="s">
        <v>7627</v>
      </c>
      <c r="F2178" s="125" t="s">
        <v>160</v>
      </c>
      <c r="G2178" s="125" t="s">
        <v>3328</v>
      </c>
      <c r="H2178" s="126">
        <v>500000</v>
      </c>
      <c r="I2178" s="126">
        <v>50</v>
      </c>
      <c r="J2178" s="126">
        <v>50</v>
      </c>
      <c r="K2178" s="125" t="s">
        <v>211</v>
      </c>
      <c r="L2178" s="125" t="s">
        <v>211</v>
      </c>
      <c r="M2178" s="152">
        <v>2E-3</v>
      </c>
      <c r="N2178" s="127" t="s">
        <v>44</v>
      </c>
      <c r="O2178" s="154">
        <v>35761</v>
      </c>
      <c r="P2178" s="152">
        <v>1.0448791736000001E-2</v>
      </c>
      <c r="Q2178" s="152">
        <v>4.1685485624999997E-2</v>
      </c>
      <c r="R2178" s="152">
        <v>0.11613718602000001</v>
      </c>
      <c r="S2178" s="152">
        <v>0.26300225355000001</v>
      </c>
      <c r="T2178" s="152">
        <v>0.43213358769000004</v>
      </c>
      <c r="U2178" s="152">
        <v>0.98958305706000005</v>
      </c>
      <c r="V2178" s="152">
        <v>1.0218563274999999</v>
      </c>
      <c r="W2178" s="152">
        <v>1.0131999059999999</v>
      </c>
      <c r="X2178" s="152">
        <v>1.0440629565999999</v>
      </c>
      <c r="Y2178" s="152">
        <v>1.0303003881999999</v>
      </c>
      <c r="Z2178" s="152">
        <v>9.4892389278999998E-4</v>
      </c>
      <c r="AA2178" s="152">
        <v>4.5631060854000004E-3</v>
      </c>
      <c r="AB2178" s="175">
        <v>2.0330030761</v>
      </c>
      <c r="AC2178" s="174">
        <v>-0.33698234681</v>
      </c>
      <c r="AD2178" s="152">
        <v>0</v>
      </c>
      <c r="AE2178" s="152">
        <v>-7.7814762022999995E-3</v>
      </c>
      <c r="AF2178" s="178">
        <v>290.7450235</v>
      </c>
      <c r="AG2178" s="177">
        <v>4729423.9546999997</v>
      </c>
      <c r="AH2178" s="177">
        <v>962235.11270000006</v>
      </c>
      <c r="AI2178" s="127">
        <v>9.3552683716999999E-2</v>
      </c>
      <c r="AJ2178" s="127">
        <v>0.22998346803</v>
      </c>
      <c r="AK2178" s="127">
        <v>0</v>
      </c>
    </row>
    <row r="2179" spans="1:37" ht="14.65" customHeight="1" x14ac:dyDescent="0.25">
      <c r="A2179" s="39"/>
      <c r="B2179" s="128">
        <v>53965130000125</v>
      </c>
      <c r="C2179" s="124" t="s">
        <v>10101</v>
      </c>
      <c r="D2179" s="121"/>
      <c r="E2179" s="125" t="s">
        <v>7627</v>
      </c>
      <c r="F2179" s="125" t="s">
        <v>160</v>
      </c>
      <c r="G2179" s="125" t="s">
        <v>3305</v>
      </c>
      <c r="H2179" s="126">
        <v>100</v>
      </c>
      <c r="I2179" s="126">
        <v>100</v>
      </c>
      <c r="J2179" s="126">
        <v>100</v>
      </c>
      <c r="K2179" s="125" t="s">
        <v>7732</v>
      </c>
      <c r="L2179" s="125" t="s">
        <v>210</v>
      </c>
      <c r="M2179" s="152">
        <v>0.01</v>
      </c>
      <c r="N2179" s="127" t="s">
        <v>44</v>
      </c>
      <c r="O2179" s="154">
        <v>45355</v>
      </c>
      <c r="P2179" s="152">
        <v>1.0039827349999999E-2</v>
      </c>
      <c r="Q2179" s="152">
        <v>4.4256779250999995E-2</v>
      </c>
      <c r="R2179" s="152">
        <v>0.12418748172999999</v>
      </c>
      <c r="S2179" s="152" t="s">
        <v>44</v>
      </c>
      <c r="T2179" s="152" t="s">
        <v>44</v>
      </c>
      <c r="U2179" s="152">
        <v>0.95085090144000006</v>
      </c>
      <c r="V2179" s="152">
        <v>1.0848876829</v>
      </c>
      <c r="W2179" s="152">
        <v>1.0834320094000001</v>
      </c>
      <c r="X2179" s="152" t="s">
        <v>44</v>
      </c>
      <c r="Y2179" s="152" t="s">
        <v>44</v>
      </c>
      <c r="Z2179" s="152">
        <v>1.3994156018999998E-2</v>
      </c>
      <c r="AA2179" s="152">
        <v>1.3045292658E-2</v>
      </c>
      <c r="AB2179" s="175">
        <v>0.62342801313999996</v>
      </c>
      <c r="AC2179" s="174">
        <v>0.48402320124999998</v>
      </c>
      <c r="AD2179" s="152">
        <v>-7.1060065453000002E-3</v>
      </c>
      <c r="AE2179" s="152">
        <v>-7.1060065453000002E-3</v>
      </c>
      <c r="AF2179" s="178">
        <v>11.410557799999999</v>
      </c>
      <c r="AG2179" s="177">
        <v>1211945.4426</v>
      </c>
      <c r="AH2179" s="177">
        <v>-205338.41464</v>
      </c>
      <c r="AI2179" s="127">
        <v>0.74938370199999993</v>
      </c>
      <c r="AJ2179" s="127">
        <v>0</v>
      </c>
      <c r="AK2179" s="127">
        <v>0</v>
      </c>
    </row>
    <row r="2180" spans="1:37" ht="14.65" customHeight="1" x14ac:dyDescent="0.25">
      <c r="A2180" s="39"/>
      <c r="B2180" s="128">
        <v>55138792000157</v>
      </c>
      <c r="C2180" s="124" t="s">
        <v>10102</v>
      </c>
      <c r="D2180" s="121"/>
      <c r="E2180" s="125" t="s">
        <v>7627</v>
      </c>
      <c r="F2180" s="125" t="s">
        <v>160</v>
      </c>
      <c r="G2180" s="125" t="s">
        <v>3305</v>
      </c>
      <c r="H2180" s="126">
        <v>100</v>
      </c>
      <c r="I2180" s="126">
        <v>100</v>
      </c>
      <c r="J2180" s="126">
        <v>0</v>
      </c>
      <c r="K2180" s="125" t="s">
        <v>7732</v>
      </c>
      <c r="L2180" s="125" t="s">
        <v>210</v>
      </c>
      <c r="M2180" s="152">
        <v>1.1000000000000001E-2</v>
      </c>
      <c r="N2180" s="127" t="s">
        <v>44</v>
      </c>
      <c r="O2180" s="154">
        <v>45468</v>
      </c>
      <c r="P2180" s="152">
        <v>9.3423503422000002E-3</v>
      </c>
      <c r="Q2180" s="152">
        <v>4.3478394829000004E-2</v>
      </c>
      <c r="R2180" s="152" t="s">
        <v>44</v>
      </c>
      <c r="S2180" s="152" t="s">
        <v>44</v>
      </c>
      <c r="T2180" s="152" t="s">
        <v>44</v>
      </c>
      <c r="U2180" s="152">
        <v>0.88479432313999995</v>
      </c>
      <c r="V2180" s="152">
        <v>1.0658067717999999</v>
      </c>
      <c r="W2180" s="152" t="s">
        <v>44</v>
      </c>
      <c r="X2180" s="152" t="s">
        <v>44</v>
      </c>
      <c r="Y2180" s="152" t="s">
        <v>44</v>
      </c>
      <c r="Z2180" s="152" t="s">
        <v>44</v>
      </c>
      <c r="AA2180" s="152">
        <v>2.2410331074999998E-2</v>
      </c>
      <c r="AB2180" s="175" t="s">
        <v>44</v>
      </c>
      <c r="AC2180" s="174">
        <v>-0.67813706387999995</v>
      </c>
      <c r="AD2180" s="152">
        <v>-1.2304775239000001E-2</v>
      </c>
      <c r="AE2180" s="152">
        <v>-1.2304775239000001E-2</v>
      </c>
      <c r="AF2180" s="178">
        <v>10.8375016</v>
      </c>
      <c r="AG2180" s="177">
        <v>454255.44987000001</v>
      </c>
      <c r="AH2180" s="177">
        <v>-62187.633249999999</v>
      </c>
      <c r="AI2180" s="127">
        <v>0.70958341201999997</v>
      </c>
      <c r="AJ2180" s="127">
        <v>0</v>
      </c>
      <c r="AK2180" s="127">
        <v>0</v>
      </c>
    </row>
    <row r="2181" spans="1:37" ht="14.65" customHeight="1" x14ac:dyDescent="0.25">
      <c r="A2181" s="39"/>
      <c r="B2181" s="128">
        <v>10979025000132</v>
      </c>
      <c r="C2181" s="124" t="s">
        <v>10103</v>
      </c>
      <c r="D2181" s="121" t="s">
        <v>3267</v>
      </c>
      <c r="E2181" s="125" t="s">
        <v>7627</v>
      </c>
      <c r="F2181" s="125" t="s">
        <v>160</v>
      </c>
      <c r="G2181" s="125" t="s">
        <v>5073</v>
      </c>
      <c r="H2181" s="126">
        <v>50000</v>
      </c>
      <c r="I2181" s="126">
        <v>1000</v>
      </c>
      <c r="J2181" s="126">
        <v>10000</v>
      </c>
      <c r="K2181" s="125" t="s">
        <v>211</v>
      </c>
      <c r="L2181" s="125" t="s">
        <v>212</v>
      </c>
      <c r="M2181" s="152">
        <v>2E-3</v>
      </c>
      <c r="N2181" s="127" t="s">
        <v>44</v>
      </c>
      <c r="O2181" s="154">
        <v>40283</v>
      </c>
      <c r="P2181" s="152">
        <v>1.2212871350000001E-2</v>
      </c>
      <c r="Q2181" s="152">
        <v>4.5582593541999998E-2</v>
      </c>
      <c r="R2181" s="152">
        <v>0.10907882525</v>
      </c>
      <c r="S2181" s="152">
        <v>0.23999502507999998</v>
      </c>
      <c r="T2181" s="152">
        <v>0.40353147235999998</v>
      </c>
      <c r="U2181" s="152">
        <v>1.1566553216</v>
      </c>
      <c r="V2181" s="152">
        <v>1.1173880053</v>
      </c>
      <c r="W2181" s="152">
        <v>0.95162160618000002</v>
      </c>
      <c r="X2181" s="152">
        <v>0.95272915761999999</v>
      </c>
      <c r="Y2181" s="152">
        <v>0.96210672927999996</v>
      </c>
      <c r="Z2181" s="152">
        <v>4.9919539093000002E-3</v>
      </c>
      <c r="AA2181" s="152">
        <v>5.4229209169000007E-3</v>
      </c>
      <c r="AB2181" s="175">
        <v>-1.0270537042000001</v>
      </c>
      <c r="AC2181" s="174">
        <v>0.11365270999</v>
      </c>
      <c r="AD2181" s="152">
        <v>-7.3583660423999996E-4</v>
      </c>
      <c r="AE2181" s="152">
        <v>-8.6357275650999991E-3</v>
      </c>
      <c r="AF2181" s="178">
        <v>39.591764699999999</v>
      </c>
      <c r="AG2181" s="177">
        <v>120735.0815</v>
      </c>
      <c r="AH2181" s="177">
        <v>-7564.8808799999997</v>
      </c>
      <c r="AI2181" s="127">
        <v>0</v>
      </c>
      <c r="AJ2181" s="127">
        <v>0</v>
      </c>
      <c r="AK2181" s="127">
        <v>0</v>
      </c>
    </row>
    <row r="2182" spans="1:37" ht="14.65" customHeight="1" x14ac:dyDescent="0.25">
      <c r="A2182" s="39"/>
      <c r="B2182" s="128">
        <v>13455197000103</v>
      </c>
      <c r="C2182" s="124" t="s">
        <v>10104</v>
      </c>
      <c r="D2182" s="121"/>
      <c r="E2182" s="125" t="s">
        <v>7627</v>
      </c>
      <c r="F2182" s="125" t="s">
        <v>160</v>
      </c>
      <c r="G2182" s="125" t="s">
        <v>5073</v>
      </c>
      <c r="H2182" s="126">
        <v>50000</v>
      </c>
      <c r="I2182" s="126">
        <v>0.01</v>
      </c>
      <c r="J2182" s="126">
        <v>0.01</v>
      </c>
      <c r="K2182" s="125" t="s">
        <v>211</v>
      </c>
      <c r="L2182" s="125" t="s">
        <v>212</v>
      </c>
      <c r="M2182" s="152">
        <v>2E-3</v>
      </c>
      <c r="N2182" s="127" t="s">
        <v>44</v>
      </c>
      <c r="O2182" s="154">
        <v>40847</v>
      </c>
      <c r="P2182" s="152">
        <v>2.9848292585000002E-2</v>
      </c>
      <c r="Q2182" s="152">
        <v>7.6852788490000004E-2</v>
      </c>
      <c r="R2182" s="152">
        <v>8.3131185563999996E-2</v>
      </c>
      <c r="S2182" s="152">
        <v>0.21176847856999997</v>
      </c>
      <c r="T2182" s="152">
        <v>0.36529366724000001</v>
      </c>
      <c r="U2182" s="152">
        <v>2.8268689213</v>
      </c>
      <c r="V2182" s="152">
        <v>1.8839293108999999</v>
      </c>
      <c r="W2182" s="152">
        <v>0.72525013121000004</v>
      </c>
      <c r="X2182" s="152">
        <v>0.84067577703999996</v>
      </c>
      <c r="Y2182" s="152">
        <v>0.87093949168999996</v>
      </c>
      <c r="Z2182" s="152">
        <v>3.7440632129999998E-2</v>
      </c>
      <c r="AA2182" s="152">
        <v>4.2613064016999998E-2</v>
      </c>
      <c r="AB2182" s="175">
        <v>-0.74093656356000004</v>
      </c>
      <c r="AC2182" s="174">
        <v>0.19800766850000001</v>
      </c>
      <c r="AD2182" s="152">
        <v>-2.8761269073000001E-2</v>
      </c>
      <c r="AE2182" s="152">
        <v>-8.0057934510000012E-2</v>
      </c>
      <c r="AF2182" s="178">
        <v>36.909872999999997</v>
      </c>
      <c r="AG2182" s="177">
        <v>401944.81254000001</v>
      </c>
      <c r="AH2182" s="177">
        <v>-207456.45374999999</v>
      </c>
      <c r="AI2182" s="127">
        <v>0</v>
      </c>
      <c r="AJ2182" s="127">
        <v>0</v>
      </c>
      <c r="AK2182" s="127">
        <v>0</v>
      </c>
    </row>
    <row r="2183" spans="1:37" ht="14.65" customHeight="1" x14ac:dyDescent="0.25">
      <c r="A2183" s="39"/>
      <c r="B2183" s="128">
        <v>17138452000137</v>
      </c>
      <c r="C2183" s="124" t="s">
        <v>10105</v>
      </c>
      <c r="D2183" s="121"/>
      <c r="E2183" s="125" t="s">
        <v>7627</v>
      </c>
      <c r="F2183" s="125" t="s">
        <v>160</v>
      </c>
      <c r="G2183" s="125" t="s">
        <v>3328</v>
      </c>
      <c r="H2183" s="126">
        <v>1000</v>
      </c>
      <c r="I2183" s="126">
        <v>100</v>
      </c>
      <c r="J2183" s="126">
        <v>100</v>
      </c>
      <c r="K2183" s="125" t="s">
        <v>211</v>
      </c>
      <c r="L2183" s="125" t="s">
        <v>211</v>
      </c>
      <c r="M2183" s="152">
        <v>1.4999999999999999E-2</v>
      </c>
      <c r="N2183" s="127" t="s">
        <v>44</v>
      </c>
      <c r="O2183" s="154">
        <v>41344</v>
      </c>
      <c r="P2183" s="152">
        <v>9.2952482501000005E-3</v>
      </c>
      <c r="Q2183" s="152">
        <v>3.6346303642999997E-2</v>
      </c>
      <c r="R2183" s="152">
        <v>9.8755330069000002E-2</v>
      </c>
      <c r="S2183" s="152">
        <v>0.21676752889000001</v>
      </c>
      <c r="T2183" s="152">
        <v>0.36010403955999998</v>
      </c>
      <c r="U2183" s="152">
        <v>0.88033338320999999</v>
      </c>
      <c r="V2183" s="152">
        <v>0.89097439558000002</v>
      </c>
      <c r="W2183" s="152">
        <v>0.86155773678000003</v>
      </c>
      <c r="X2183" s="152">
        <v>0.86052094256999989</v>
      </c>
      <c r="Y2183" s="152">
        <v>0.85856629143000007</v>
      </c>
      <c r="Z2183" s="152">
        <v>9.0455837334000005E-4</v>
      </c>
      <c r="AA2183" s="152">
        <v>2.4113306724E-3</v>
      </c>
      <c r="AB2183" s="175">
        <v>-25.56017628</v>
      </c>
      <c r="AC2183" s="174">
        <v>-25.327508846000001</v>
      </c>
      <c r="AD2183" s="152">
        <v>0</v>
      </c>
      <c r="AE2183" s="152">
        <v>-5.0336401696999995E-3</v>
      </c>
      <c r="AF2183" s="178">
        <v>22.307055200000001</v>
      </c>
      <c r="AG2183" s="177">
        <v>75116.242320000005</v>
      </c>
      <c r="AH2183" s="177">
        <v>-1404.1574499999999</v>
      </c>
      <c r="AI2183" s="127">
        <v>0</v>
      </c>
      <c r="AJ2183" s="127">
        <v>0</v>
      </c>
      <c r="AK2183" s="127">
        <v>0</v>
      </c>
    </row>
    <row r="2184" spans="1:37" ht="14.65" customHeight="1" x14ac:dyDescent="0.25">
      <c r="A2184" s="39"/>
      <c r="B2184" s="128">
        <v>29549613000164</v>
      </c>
      <c r="C2184" s="124" t="s">
        <v>10106</v>
      </c>
      <c r="D2184" s="121" t="s">
        <v>3266</v>
      </c>
      <c r="E2184" s="125" t="s">
        <v>7627</v>
      </c>
      <c r="F2184" s="125" t="s">
        <v>160</v>
      </c>
      <c r="G2184" s="125" t="s">
        <v>3328</v>
      </c>
      <c r="H2184" s="126">
        <v>0.01</v>
      </c>
      <c r="I2184" s="126">
        <v>0.01</v>
      </c>
      <c r="J2184" s="126">
        <v>1000000</v>
      </c>
      <c r="K2184" s="125" t="s">
        <v>211</v>
      </c>
      <c r="L2184" s="125" t="s">
        <v>211</v>
      </c>
      <c r="M2184" s="152">
        <v>6.9999999999999993E-3</v>
      </c>
      <c r="N2184" s="127" t="s">
        <v>44</v>
      </c>
      <c r="O2184" s="154">
        <v>43241</v>
      </c>
      <c r="P2184" s="152">
        <v>1.0075662460000001E-2</v>
      </c>
      <c r="Q2184" s="152">
        <v>3.9879016149000003E-2</v>
      </c>
      <c r="R2184" s="152">
        <v>0.10990020105999999</v>
      </c>
      <c r="S2184" s="152">
        <v>0.24879219548999998</v>
      </c>
      <c r="T2184" s="152">
        <v>0.40898927219000003</v>
      </c>
      <c r="U2184" s="152">
        <v>0.95424476922000001</v>
      </c>
      <c r="V2184" s="152">
        <v>0.97757347374000003</v>
      </c>
      <c r="W2184" s="152">
        <v>0.95878742372999992</v>
      </c>
      <c r="X2184" s="152">
        <v>0.98765205135</v>
      </c>
      <c r="Y2184" s="152">
        <v>0.97511931020999998</v>
      </c>
      <c r="Z2184" s="152">
        <v>9.6573886770000002E-4</v>
      </c>
      <c r="AA2184" s="152">
        <v>2.8567806831999998E-3</v>
      </c>
      <c r="AB2184" s="175">
        <v>-6.4262028165</v>
      </c>
      <c r="AC2184" s="174">
        <v>-3.4562062795999999</v>
      </c>
      <c r="AD2184" s="152">
        <v>0</v>
      </c>
      <c r="AE2184" s="152">
        <v>-5.1036191094000006E-3</v>
      </c>
      <c r="AF2184" s="178">
        <v>16.7583141</v>
      </c>
      <c r="AG2184" s="177">
        <v>14901.91563</v>
      </c>
      <c r="AH2184" s="177">
        <v>-103.09577</v>
      </c>
      <c r="AI2184" s="127">
        <v>0.12720307359999999</v>
      </c>
      <c r="AJ2184" s="127">
        <v>0.22945715878</v>
      </c>
      <c r="AK2184" s="127">
        <v>0</v>
      </c>
    </row>
    <row r="2185" spans="1:37" ht="14.65" customHeight="1" x14ac:dyDescent="0.25">
      <c r="A2185" s="39"/>
      <c r="B2185" s="128">
        <v>813342000120</v>
      </c>
      <c r="C2185" s="124" t="s">
        <v>10107</v>
      </c>
      <c r="D2185" s="121" t="s">
        <v>3266</v>
      </c>
      <c r="E2185" s="125" t="s">
        <v>7627</v>
      </c>
      <c r="F2185" s="125" t="s">
        <v>160</v>
      </c>
      <c r="G2185" s="125" t="s">
        <v>3328</v>
      </c>
      <c r="H2185" s="126">
        <v>500000</v>
      </c>
      <c r="I2185" s="126">
        <v>500</v>
      </c>
      <c r="J2185" s="126">
        <v>15000</v>
      </c>
      <c r="K2185" s="125" t="s">
        <v>211</v>
      </c>
      <c r="L2185" s="125" t="s">
        <v>211</v>
      </c>
      <c r="M2185" s="152">
        <v>7.4999999999999997E-3</v>
      </c>
      <c r="N2185" s="127" t="s">
        <v>44</v>
      </c>
      <c r="O2185" s="154">
        <v>34974</v>
      </c>
      <c r="P2185" s="152">
        <v>9.8560002607E-3</v>
      </c>
      <c r="Q2185" s="152">
        <v>3.8866133267000003E-2</v>
      </c>
      <c r="R2185" s="152">
        <v>0.10770506058000001</v>
      </c>
      <c r="S2185" s="152">
        <v>0.24297737663999999</v>
      </c>
      <c r="T2185" s="152">
        <v>0.39903058389000001</v>
      </c>
      <c r="U2185" s="152">
        <v>0.93344102502000004</v>
      </c>
      <c r="V2185" s="152">
        <v>0.95274418925000004</v>
      </c>
      <c r="W2185" s="152">
        <v>0.9396366572799999</v>
      </c>
      <c r="X2185" s="152">
        <v>0.96456845840000005</v>
      </c>
      <c r="Y2185" s="152">
        <v>0.95137563297000005</v>
      </c>
      <c r="Z2185" s="152">
        <v>1.0123328731E-3</v>
      </c>
      <c r="AA2185" s="152">
        <v>5.2370679302000001E-3</v>
      </c>
      <c r="AB2185" s="175">
        <v>-8.1713242155000003</v>
      </c>
      <c r="AC2185" s="174">
        <v>-1.3780078054</v>
      </c>
      <c r="AD2185" s="152">
        <v>0</v>
      </c>
      <c r="AE2185" s="152">
        <v>-9.107617487200001E-3</v>
      </c>
      <c r="AF2185" s="178">
        <v>4312.4481699999997</v>
      </c>
      <c r="AG2185" s="177">
        <v>662932.72401999997</v>
      </c>
      <c r="AH2185" s="177">
        <v>-73356.964470000006</v>
      </c>
      <c r="AI2185" s="127">
        <v>0.12031678096000001</v>
      </c>
      <c r="AJ2185" s="127">
        <v>0.23931221671</v>
      </c>
      <c r="AK2185" s="127">
        <v>0</v>
      </c>
    </row>
    <row r="2186" spans="1:37" ht="14.65" customHeight="1" x14ac:dyDescent="0.25">
      <c r="A2186" s="39"/>
      <c r="B2186" s="128">
        <v>856755000192</v>
      </c>
      <c r="C2186" s="124" t="s">
        <v>10108</v>
      </c>
      <c r="D2186" s="121"/>
      <c r="E2186" s="125" t="s">
        <v>7627</v>
      </c>
      <c r="F2186" s="125" t="s">
        <v>160</v>
      </c>
      <c r="G2186" s="125" t="s">
        <v>3328</v>
      </c>
      <c r="H2186" s="126">
        <v>50000</v>
      </c>
      <c r="I2186" s="126">
        <v>500</v>
      </c>
      <c r="J2186" s="126">
        <v>15000</v>
      </c>
      <c r="K2186" s="125" t="s">
        <v>211</v>
      </c>
      <c r="L2186" s="125" t="s">
        <v>211</v>
      </c>
      <c r="M2186" s="152">
        <v>6.9999999999999993E-3</v>
      </c>
      <c r="N2186" s="127" t="s">
        <v>44</v>
      </c>
      <c r="O2186" s="154">
        <v>35004</v>
      </c>
      <c r="P2186" s="152">
        <v>9.9071529130000009E-3</v>
      </c>
      <c r="Q2186" s="152">
        <v>3.9234760043E-2</v>
      </c>
      <c r="R2186" s="152">
        <v>0.10852120297000001</v>
      </c>
      <c r="S2186" s="152">
        <v>0.24585895676</v>
      </c>
      <c r="T2186" s="152">
        <v>0.40431610182999994</v>
      </c>
      <c r="U2186" s="152">
        <v>0.93828558498000003</v>
      </c>
      <c r="V2186" s="152">
        <v>0.96178051442000001</v>
      </c>
      <c r="W2186" s="152">
        <v>0.94675681765999997</v>
      </c>
      <c r="X2186" s="152">
        <v>0.97600771802999997</v>
      </c>
      <c r="Y2186" s="152">
        <v>0.96397745644999999</v>
      </c>
      <c r="Z2186" s="152">
        <v>9.4202899926000008E-4</v>
      </c>
      <c r="AA2186" s="152">
        <v>1.4176384404999999E-2</v>
      </c>
      <c r="AB2186" s="175">
        <v>-8.3204027522999997</v>
      </c>
      <c r="AC2186" s="174">
        <v>-1.5547793727999999</v>
      </c>
      <c r="AD2186" s="152">
        <v>0</v>
      </c>
      <c r="AE2186" s="152">
        <v>-1.2846903315E-2</v>
      </c>
      <c r="AF2186" s="178">
        <v>4837.4103536000002</v>
      </c>
      <c r="AG2186" s="177">
        <v>1276124.1311000001</v>
      </c>
      <c r="AH2186" s="177">
        <v>-142869.05376000001</v>
      </c>
      <c r="AI2186" s="127">
        <v>0.12723859466000001</v>
      </c>
      <c r="AJ2186" s="127">
        <v>0.22952123398000002</v>
      </c>
      <c r="AK2186" s="127">
        <v>0</v>
      </c>
    </row>
    <row r="2187" spans="1:37" ht="14.65" customHeight="1" x14ac:dyDescent="0.25">
      <c r="A2187" s="39"/>
      <c r="B2187" s="128">
        <v>5510759000138</v>
      </c>
      <c r="C2187" s="124" t="s">
        <v>10109</v>
      </c>
      <c r="D2187" s="121"/>
      <c r="E2187" s="125" t="s">
        <v>7627</v>
      </c>
      <c r="F2187" s="125" t="s">
        <v>160</v>
      </c>
      <c r="G2187" s="125" t="s">
        <v>3328</v>
      </c>
      <c r="H2187" s="126">
        <v>1000</v>
      </c>
      <c r="I2187" s="126">
        <v>100</v>
      </c>
      <c r="J2187" s="126">
        <v>100</v>
      </c>
      <c r="K2187" s="125" t="s">
        <v>211</v>
      </c>
      <c r="L2187" s="125" t="s">
        <v>211</v>
      </c>
      <c r="M2187" s="152">
        <v>1.2E-2</v>
      </c>
      <c r="N2187" s="127" t="s">
        <v>44</v>
      </c>
      <c r="O2187" s="154">
        <v>38022</v>
      </c>
      <c r="P2187" s="152">
        <v>9.6594963416000001E-3</v>
      </c>
      <c r="Q2187" s="152">
        <v>3.8293049049000001E-2</v>
      </c>
      <c r="R2187" s="152">
        <v>0.1049246018</v>
      </c>
      <c r="S2187" s="152">
        <v>0.23776672356999998</v>
      </c>
      <c r="T2187" s="152">
        <v>0.39059851534000001</v>
      </c>
      <c r="U2187" s="152">
        <v>0.91483055273999991</v>
      </c>
      <c r="V2187" s="152">
        <v>0.93869590059000008</v>
      </c>
      <c r="W2187" s="152">
        <v>0.91537947775999995</v>
      </c>
      <c r="X2187" s="152">
        <v>0.94388327501999991</v>
      </c>
      <c r="Y2187" s="152">
        <v>0.93127174901999998</v>
      </c>
      <c r="Z2187" s="152">
        <v>9.5648245564000005E-4</v>
      </c>
      <c r="AA2187" s="152">
        <v>3.3381748808E-3</v>
      </c>
      <c r="AB2187" s="175">
        <v>-13.179648540000001</v>
      </c>
      <c r="AC2187" s="174">
        <v>-3.7228282767</v>
      </c>
      <c r="AD2187" s="152">
        <v>0</v>
      </c>
      <c r="AE2187" s="152">
        <v>-5.3381842171000005E-3</v>
      </c>
      <c r="AF2187" s="178">
        <v>713.71378319999997</v>
      </c>
      <c r="AG2187" s="177">
        <v>30087.220160000001</v>
      </c>
      <c r="AH2187" s="177">
        <v>-488.81774000000001</v>
      </c>
      <c r="AI2187" s="127">
        <v>0.12723559484000002</v>
      </c>
      <c r="AJ2187" s="127">
        <v>0.22951582269999998</v>
      </c>
      <c r="AK2187" s="127">
        <v>0</v>
      </c>
    </row>
    <row r="2188" spans="1:37" ht="14.65" customHeight="1" x14ac:dyDescent="0.25">
      <c r="A2188" s="39"/>
      <c r="B2188" s="128">
        <v>2367527000184</v>
      </c>
      <c r="C2188" s="124" t="s">
        <v>10110</v>
      </c>
      <c r="D2188" s="121"/>
      <c r="E2188" s="125" t="s">
        <v>7627</v>
      </c>
      <c r="F2188" s="125" t="s">
        <v>160</v>
      </c>
      <c r="G2188" s="125" t="s">
        <v>3328</v>
      </c>
      <c r="H2188" s="126">
        <v>100</v>
      </c>
      <c r="I2188" s="126">
        <v>100</v>
      </c>
      <c r="J2188" s="126">
        <v>100</v>
      </c>
      <c r="K2188" s="125" t="s">
        <v>211</v>
      </c>
      <c r="L2188" s="125" t="s">
        <v>211</v>
      </c>
      <c r="M2188" s="152">
        <v>0.01</v>
      </c>
      <c r="N2188" s="127" t="s">
        <v>44</v>
      </c>
      <c r="O2188" s="154">
        <v>36062</v>
      </c>
      <c r="P2188" s="152">
        <v>9.8408229642000002E-3</v>
      </c>
      <c r="Q2188" s="152">
        <v>3.8965549245000002E-2</v>
      </c>
      <c r="R2188" s="152">
        <v>0.10761218445000001</v>
      </c>
      <c r="S2188" s="152">
        <v>0.24380744494999998</v>
      </c>
      <c r="T2188" s="152">
        <v>0.40077708172000004</v>
      </c>
      <c r="U2188" s="152">
        <v>0.93200361523999997</v>
      </c>
      <c r="V2188" s="152">
        <v>0.9551812208699999</v>
      </c>
      <c r="W2188" s="152">
        <v>0.93882639069999996</v>
      </c>
      <c r="X2188" s="152">
        <v>0.96786365288999998</v>
      </c>
      <c r="Y2188" s="152">
        <v>0.95553966337999996</v>
      </c>
      <c r="Z2188" s="152">
        <v>9.4241071532999996E-4</v>
      </c>
      <c r="AA2188" s="152">
        <v>4.3831569623000001E-3</v>
      </c>
      <c r="AB2188" s="175">
        <v>-9.5647684590999997</v>
      </c>
      <c r="AC2188" s="174">
        <v>-1.9958439357</v>
      </c>
      <c r="AD2188" s="152">
        <v>0</v>
      </c>
      <c r="AE2188" s="152">
        <v>-1.2747901161999999E-2</v>
      </c>
      <c r="AF2188" s="178">
        <v>211.8369433</v>
      </c>
      <c r="AG2188" s="177">
        <v>3147815.5926000001</v>
      </c>
      <c r="AH2188" s="177">
        <v>-257566.41592</v>
      </c>
      <c r="AI2188" s="127">
        <v>0.12723860824</v>
      </c>
      <c r="AJ2188" s="127">
        <v>0.22952125846000002</v>
      </c>
      <c r="AK2188" s="127">
        <v>0</v>
      </c>
    </row>
    <row r="2189" spans="1:37" ht="14.65" customHeight="1" x14ac:dyDescent="0.25">
      <c r="A2189" s="39"/>
      <c r="B2189" s="128">
        <v>2908347000162</v>
      </c>
      <c r="C2189" s="124" t="s">
        <v>10111</v>
      </c>
      <c r="D2189" s="121" t="s">
        <v>3268</v>
      </c>
      <c r="E2189" s="125" t="s">
        <v>7627</v>
      </c>
      <c r="F2189" s="125" t="s">
        <v>160</v>
      </c>
      <c r="G2189" s="125" t="s">
        <v>6802</v>
      </c>
      <c r="H2189" s="126">
        <v>1</v>
      </c>
      <c r="I2189" s="126">
        <v>1</v>
      </c>
      <c r="J2189" s="126">
        <v>1</v>
      </c>
      <c r="K2189" s="125" t="s">
        <v>211</v>
      </c>
      <c r="L2189" s="125" t="s">
        <v>211</v>
      </c>
      <c r="M2189" s="152">
        <v>1.4999999999999999E-2</v>
      </c>
      <c r="N2189" s="127" t="s">
        <v>44</v>
      </c>
      <c r="O2189" s="154">
        <v>36472</v>
      </c>
      <c r="P2189" s="152">
        <v>9.3398076277999998E-3</v>
      </c>
      <c r="Q2189" s="152">
        <v>3.5653971137000001E-2</v>
      </c>
      <c r="R2189" s="152">
        <v>9.6461481385999998E-2</v>
      </c>
      <c r="S2189" s="152">
        <v>0.2115671754</v>
      </c>
      <c r="T2189" s="152">
        <v>0.35186137857999999</v>
      </c>
      <c r="U2189" s="152">
        <v>0.88455350801999999</v>
      </c>
      <c r="V2189" s="152">
        <v>0.87400291640000005</v>
      </c>
      <c r="W2189" s="152">
        <v>0.84154582371000008</v>
      </c>
      <c r="X2189" s="152">
        <v>0.83987664632000003</v>
      </c>
      <c r="Y2189" s="152">
        <v>0.83891399629000007</v>
      </c>
      <c r="Z2189" s="152">
        <v>8.207356556299999E-4</v>
      </c>
      <c r="AA2189" s="152">
        <v>3.3263740603000002E-3</v>
      </c>
      <c r="AB2189" s="175">
        <v>-78.420572321999998</v>
      </c>
      <c r="AC2189" s="174">
        <v>-19.986436427000001</v>
      </c>
      <c r="AD2189" s="152">
        <v>0</v>
      </c>
      <c r="AE2189" s="152">
        <v>-8.6510695155999993E-3</v>
      </c>
      <c r="AF2189" s="178">
        <v>54.990397600000001</v>
      </c>
      <c r="AG2189" s="177">
        <v>93741.492230000003</v>
      </c>
      <c r="AH2189" s="177">
        <v>-12111.96587</v>
      </c>
      <c r="AI2189" s="127">
        <v>0</v>
      </c>
      <c r="AJ2189" s="127">
        <v>0</v>
      </c>
      <c r="AK2189" s="127">
        <v>0</v>
      </c>
    </row>
    <row r="2190" spans="1:37" ht="14.65" customHeight="1" x14ac:dyDescent="0.25">
      <c r="A2190" s="39"/>
      <c r="B2190" s="128">
        <v>9300201000189</v>
      </c>
      <c r="C2190" s="124" t="s">
        <v>10112</v>
      </c>
      <c r="D2190" s="121"/>
      <c r="E2190" s="125" t="s">
        <v>7627</v>
      </c>
      <c r="F2190" s="125" t="s">
        <v>160</v>
      </c>
      <c r="G2190" s="125" t="s">
        <v>3328</v>
      </c>
      <c r="H2190" s="126">
        <v>100</v>
      </c>
      <c r="I2190" s="126">
        <v>100</v>
      </c>
      <c r="J2190" s="126">
        <v>100</v>
      </c>
      <c r="K2190" s="125" t="s">
        <v>211</v>
      </c>
      <c r="L2190" s="125" t="s">
        <v>211</v>
      </c>
      <c r="M2190" s="152">
        <v>1.4999999999999999E-2</v>
      </c>
      <c r="N2190" s="127" t="s">
        <v>44</v>
      </c>
      <c r="O2190" s="154">
        <v>39520</v>
      </c>
      <c r="P2190" s="152">
        <v>9.4444580827000007E-3</v>
      </c>
      <c r="Q2190" s="152">
        <v>3.7330209413999997E-2</v>
      </c>
      <c r="R2190" s="152">
        <v>0.10201629741</v>
      </c>
      <c r="S2190" s="152">
        <v>0.23120943752999998</v>
      </c>
      <c r="T2190" s="152">
        <v>0.37968725569999995</v>
      </c>
      <c r="U2190" s="152">
        <v>0.89446473217999989</v>
      </c>
      <c r="V2190" s="152">
        <v>0.91509335024999994</v>
      </c>
      <c r="W2190" s="152">
        <v>0.89000695207999991</v>
      </c>
      <c r="X2190" s="152">
        <v>0.91785224539999999</v>
      </c>
      <c r="Y2190" s="152">
        <v>0.90525693471000002</v>
      </c>
      <c r="Z2190" s="152">
        <v>9.4923188840000008E-4</v>
      </c>
      <c r="AA2190" s="152">
        <v>2.2922261082000002E-3</v>
      </c>
      <c r="AB2190" s="175">
        <v>-17.164396109999998</v>
      </c>
      <c r="AC2190" s="174">
        <v>-10.136841595</v>
      </c>
      <c r="AD2190" s="152">
        <v>0</v>
      </c>
      <c r="AE2190" s="152">
        <v>-5.5116418122000002E-3</v>
      </c>
      <c r="AF2190" s="178">
        <v>39.179508800000001</v>
      </c>
      <c r="AG2190" s="177">
        <v>439002.06878999999</v>
      </c>
      <c r="AH2190" s="177">
        <v>-41661.125760000003</v>
      </c>
      <c r="AI2190" s="127">
        <v>0.12729187283999999</v>
      </c>
      <c r="AJ2190" s="127">
        <v>0.22961734062000003</v>
      </c>
      <c r="AK2190" s="127">
        <v>0</v>
      </c>
    </row>
    <row r="2191" spans="1:37" ht="14.65" customHeight="1" x14ac:dyDescent="0.25">
      <c r="A2191" s="39"/>
      <c r="B2191" s="128">
        <v>23682485000146</v>
      </c>
      <c r="C2191" s="124" t="s">
        <v>10113</v>
      </c>
      <c r="D2191" s="121" t="s">
        <v>3266</v>
      </c>
      <c r="E2191" s="125" t="s">
        <v>7627</v>
      </c>
      <c r="F2191" s="125" t="s">
        <v>160</v>
      </c>
      <c r="G2191" s="125" t="s">
        <v>3324</v>
      </c>
      <c r="H2191" s="126">
        <v>100</v>
      </c>
      <c r="I2191" s="126">
        <v>100</v>
      </c>
      <c r="J2191" s="126">
        <v>100</v>
      </c>
      <c r="K2191" s="125" t="s">
        <v>211</v>
      </c>
      <c r="L2191" s="125" t="s">
        <v>211</v>
      </c>
      <c r="M2191" s="152">
        <v>7.4999999999999997E-3</v>
      </c>
      <c r="N2191" s="127" t="s">
        <v>44</v>
      </c>
      <c r="O2191" s="154">
        <v>42398</v>
      </c>
      <c r="P2191" s="152">
        <v>1.0018442592E-2</v>
      </c>
      <c r="Q2191" s="152">
        <v>3.9562210931999998E-2</v>
      </c>
      <c r="R2191" s="152">
        <v>0.10991271397000001</v>
      </c>
      <c r="S2191" s="152">
        <v>0.24786774053999999</v>
      </c>
      <c r="T2191" s="152">
        <v>0.40721120730000004</v>
      </c>
      <c r="U2191" s="152">
        <v>0.94882559606000005</v>
      </c>
      <c r="V2191" s="152">
        <v>0.96980747532</v>
      </c>
      <c r="W2191" s="152">
        <v>0.95889658841000003</v>
      </c>
      <c r="X2191" s="152">
        <v>0.98398216196999999</v>
      </c>
      <c r="Y2191" s="152">
        <v>0.97088001707000005</v>
      </c>
      <c r="Z2191" s="152">
        <v>1.0146086436000001E-3</v>
      </c>
      <c r="AA2191" s="152">
        <v>3.7676382573000001E-3</v>
      </c>
      <c r="AB2191" s="175">
        <v>-5.5659999379</v>
      </c>
      <c r="AC2191" s="174">
        <v>-1.3151848701</v>
      </c>
      <c r="AD2191" s="152">
        <v>0</v>
      </c>
      <c r="AE2191" s="152">
        <v>-8.6527878473999995E-3</v>
      </c>
      <c r="AF2191" s="178">
        <v>21.243606700000001</v>
      </c>
      <c r="AG2191" s="177">
        <v>173420.51430000001</v>
      </c>
      <c r="AH2191" s="177">
        <v>-20169.37055</v>
      </c>
      <c r="AI2191" s="127">
        <v>0.12029548581000001</v>
      </c>
      <c r="AJ2191" s="127">
        <v>0.23926986028999997</v>
      </c>
      <c r="AK2191" s="127">
        <v>0</v>
      </c>
    </row>
    <row r="2192" spans="1:37" ht="14.65" customHeight="1" x14ac:dyDescent="0.25">
      <c r="A2192" s="39"/>
      <c r="B2192" s="128">
        <v>52337734000164</v>
      </c>
      <c r="C2192" s="124" t="s">
        <v>10114</v>
      </c>
      <c r="D2192" s="121"/>
      <c r="E2192" s="125" t="s">
        <v>7627</v>
      </c>
      <c r="F2192" s="125" t="s">
        <v>160</v>
      </c>
      <c r="G2192" s="125" t="s">
        <v>3324</v>
      </c>
      <c r="H2192" s="126">
        <v>100</v>
      </c>
      <c r="I2192" s="126">
        <v>100</v>
      </c>
      <c r="J2192" s="126">
        <v>100</v>
      </c>
      <c r="K2192" s="125" t="s">
        <v>7720</v>
      </c>
      <c r="L2192" s="125" t="s">
        <v>216</v>
      </c>
      <c r="M2192" s="152">
        <v>9.0000000000000011E-3</v>
      </c>
      <c r="N2192" s="127" t="s">
        <v>44</v>
      </c>
      <c r="O2192" s="154">
        <v>45288</v>
      </c>
      <c r="P2192" s="152">
        <v>1.059717657E-2</v>
      </c>
      <c r="Q2192" s="152">
        <v>4.1956439249999998E-2</v>
      </c>
      <c r="R2192" s="152">
        <v>8.9656491845999997E-2</v>
      </c>
      <c r="S2192" s="152" t="s">
        <v>44</v>
      </c>
      <c r="T2192" s="152" t="s">
        <v>44</v>
      </c>
      <c r="U2192" s="152">
        <v>1.0036362721000001</v>
      </c>
      <c r="V2192" s="152">
        <v>1.0284983437999999</v>
      </c>
      <c r="W2192" s="152">
        <v>0.78217797610000006</v>
      </c>
      <c r="X2192" s="152" t="s">
        <v>44</v>
      </c>
      <c r="Y2192" s="152" t="s">
        <v>44</v>
      </c>
      <c r="Z2192" s="152">
        <v>1.1467154133999999E-2</v>
      </c>
      <c r="AA2192" s="152">
        <v>1.1597319894999999E-2</v>
      </c>
      <c r="AB2192" s="175">
        <v>-1.9685116831</v>
      </c>
      <c r="AC2192" s="174">
        <v>-2.1541117141999999</v>
      </c>
      <c r="AD2192" s="152">
        <v>-4.2994878265000007E-3</v>
      </c>
      <c r="AE2192" s="152">
        <v>-5.7595550156E-3</v>
      </c>
      <c r="AF2192" s="178">
        <v>11.1643808</v>
      </c>
      <c r="AG2192" s="177">
        <v>39249.217669999998</v>
      </c>
      <c r="AH2192" s="177">
        <v>-26519.49656</v>
      </c>
      <c r="AI2192" s="127">
        <v>0.26673874552999999</v>
      </c>
      <c r="AJ2192" s="127">
        <v>0.22349037675999997</v>
      </c>
      <c r="AK2192" s="127">
        <v>0</v>
      </c>
    </row>
    <row r="2193" spans="1:37" ht="14.65" customHeight="1" x14ac:dyDescent="0.25">
      <c r="A2193" s="39"/>
      <c r="B2193" s="128">
        <v>59593077000165</v>
      </c>
      <c r="C2193" s="124" t="s">
        <v>10115</v>
      </c>
      <c r="D2193" s="121"/>
      <c r="E2193" s="125" t="s">
        <v>7627</v>
      </c>
      <c r="F2193" s="125" t="s">
        <v>160</v>
      </c>
      <c r="G2193" s="125" t="s">
        <v>3324</v>
      </c>
      <c r="H2193" s="126">
        <v>100</v>
      </c>
      <c r="I2193" s="126">
        <v>100</v>
      </c>
      <c r="J2193" s="126">
        <v>100</v>
      </c>
      <c r="K2193" s="125" t="s">
        <v>784</v>
      </c>
      <c r="L2193" s="125" t="s">
        <v>265</v>
      </c>
      <c r="M2193" s="152">
        <v>8.0000000000000002E-3</v>
      </c>
      <c r="N2193" s="127" t="s">
        <v>44</v>
      </c>
      <c r="O2193" s="154">
        <v>45727</v>
      </c>
      <c r="P2193" s="152">
        <v>1.0440398716999999E-2</v>
      </c>
      <c r="Q2193" s="152" t="s">
        <v>44</v>
      </c>
      <c r="R2193" s="152" t="s">
        <v>44</v>
      </c>
      <c r="S2193" s="152" t="s">
        <v>44</v>
      </c>
      <c r="T2193" s="152" t="s">
        <v>44</v>
      </c>
      <c r="U2193" s="152">
        <v>0.98878817191000001</v>
      </c>
      <c r="V2193" s="152" t="s">
        <v>44</v>
      </c>
      <c r="W2193" s="152" t="s">
        <v>44</v>
      </c>
      <c r="X2193" s="152" t="s">
        <v>44</v>
      </c>
      <c r="Y2193" s="152" t="s">
        <v>44</v>
      </c>
      <c r="Z2193" s="152" t="s">
        <v>44</v>
      </c>
      <c r="AA2193" s="152">
        <v>4.8510842626000002E-3</v>
      </c>
      <c r="AB2193" s="175" t="s">
        <v>44</v>
      </c>
      <c r="AC2193" s="174">
        <v>-0.75005253227000002</v>
      </c>
      <c r="AD2193" s="152">
        <v>-9.3386105429000004E-4</v>
      </c>
      <c r="AE2193" s="152">
        <v>-9.3386105429000004E-4</v>
      </c>
      <c r="AF2193" s="178">
        <v>10.1729848</v>
      </c>
      <c r="AG2193" s="177">
        <v>16076.03801</v>
      </c>
      <c r="AH2193" s="177">
        <v>15921.616019999999</v>
      </c>
      <c r="AI2193" s="127">
        <v>0.46925819685000003</v>
      </c>
      <c r="AJ2193" s="127">
        <v>0.15581627217999999</v>
      </c>
      <c r="AK2193" s="127">
        <v>0</v>
      </c>
    </row>
    <row r="2194" spans="1:37" ht="14.65" customHeight="1" x14ac:dyDescent="0.25">
      <c r="A2194" s="39"/>
      <c r="B2194" s="128">
        <v>42220424000101</v>
      </c>
      <c r="C2194" s="124" t="s">
        <v>10116</v>
      </c>
      <c r="D2194" s="121"/>
      <c r="E2194" s="125" t="s">
        <v>9731</v>
      </c>
      <c r="F2194" s="125" t="s">
        <v>160</v>
      </c>
      <c r="G2194" s="125" t="s">
        <v>3305</v>
      </c>
      <c r="H2194" s="126">
        <v>0.01</v>
      </c>
      <c r="I2194" s="126">
        <v>0.01</v>
      </c>
      <c r="J2194" s="126">
        <v>1000</v>
      </c>
      <c r="K2194" s="125" t="s">
        <v>220</v>
      </c>
      <c r="L2194" s="125" t="s">
        <v>3251</v>
      </c>
      <c r="M2194" s="152">
        <v>2E-3</v>
      </c>
      <c r="N2194" s="127" t="s">
        <v>44</v>
      </c>
      <c r="O2194" s="154">
        <v>44496</v>
      </c>
      <c r="P2194" s="152">
        <v>1.0836463978E-2</v>
      </c>
      <c r="Q2194" s="152">
        <v>4.4073210285000004E-2</v>
      </c>
      <c r="R2194" s="152">
        <v>0.11898858840000001</v>
      </c>
      <c r="S2194" s="152">
        <v>0.27959551218000001</v>
      </c>
      <c r="T2194" s="152">
        <v>0.43169178189000001</v>
      </c>
      <c r="U2194" s="152">
        <v>1.0262986784999999</v>
      </c>
      <c r="V2194" s="152">
        <v>1.0803877687000001</v>
      </c>
      <c r="W2194" s="152">
        <v>1.0380760092000001</v>
      </c>
      <c r="X2194" s="152">
        <v>1.1099346609</v>
      </c>
      <c r="Y2194" s="152">
        <v>1.0292470272000001</v>
      </c>
      <c r="Z2194" s="152">
        <v>2.0624882453999997E-3</v>
      </c>
      <c r="AA2194" s="152">
        <v>4.3317118272999996E-3</v>
      </c>
      <c r="AB2194" s="175">
        <v>2.0209561675000001</v>
      </c>
      <c r="AC2194" s="174">
        <v>0.81516266618</v>
      </c>
      <c r="AD2194" s="152">
        <v>-6.1779402821000005E-4</v>
      </c>
      <c r="AE2194" s="152">
        <v>-9.0940378555999998E-3</v>
      </c>
      <c r="AF2194" s="178">
        <v>15.0504829</v>
      </c>
      <c r="AG2194" s="177">
        <v>229975.04561999999</v>
      </c>
      <c r="AH2194" s="177">
        <v>-93646.117029999994</v>
      </c>
      <c r="AI2194" s="127">
        <v>0.34391273478000001</v>
      </c>
      <c r="AJ2194" s="127">
        <v>0.27281127793999999</v>
      </c>
      <c r="AK2194" s="127">
        <v>0</v>
      </c>
    </row>
    <row r="2195" spans="1:37" ht="14.65" customHeight="1" x14ac:dyDescent="0.25">
      <c r="A2195" s="39"/>
      <c r="B2195" s="128">
        <v>23379125000170</v>
      </c>
      <c r="C2195" s="124" t="s">
        <v>10117</v>
      </c>
      <c r="D2195" s="121" t="s">
        <v>3274</v>
      </c>
      <c r="E2195" s="125" t="s">
        <v>7627</v>
      </c>
      <c r="F2195" s="125" t="s">
        <v>160</v>
      </c>
      <c r="G2195" s="125" t="s">
        <v>5073</v>
      </c>
      <c r="H2195" s="126">
        <v>100</v>
      </c>
      <c r="I2195" s="126">
        <v>100</v>
      </c>
      <c r="J2195" s="126">
        <v>100</v>
      </c>
      <c r="K2195" s="125" t="s">
        <v>211</v>
      </c>
      <c r="L2195" s="125" t="s">
        <v>212</v>
      </c>
      <c r="M2195" s="152">
        <v>6.0000000000000001E-3</v>
      </c>
      <c r="N2195" s="127" t="s">
        <v>44</v>
      </c>
      <c r="O2195" s="154">
        <v>42349</v>
      </c>
      <c r="P2195" s="152">
        <v>1.7105488233999998E-2</v>
      </c>
      <c r="Q2195" s="152">
        <v>4.7256135800000001E-2</v>
      </c>
      <c r="R2195" s="152">
        <v>8.6579181509E-2</v>
      </c>
      <c r="S2195" s="152">
        <v>0.17046241369000001</v>
      </c>
      <c r="T2195" s="152">
        <v>0.2758865117</v>
      </c>
      <c r="U2195" s="152">
        <v>1.6200247614000001</v>
      </c>
      <c r="V2195" s="152">
        <v>1.1584123503999999</v>
      </c>
      <c r="W2195" s="152">
        <v>0.75533101474999997</v>
      </c>
      <c r="X2195" s="152">
        <v>0.67669949302999999</v>
      </c>
      <c r="Y2195" s="152">
        <v>0.65777340208000001</v>
      </c>
      <c r="Z2195" s="152">
        <v>2.2942520963E-2</v>
      </c>
      <c r="AA2195" s="152">
        <v>3.4150196771000001E-2</v>
      </c>
      <c r="AB2195" s="175">
        <v>-1.0916964887</v>
      </c>
      <c r="AC2195" s="174">
        <v>0.20353950152</v>
      </c>
      <c r="AD2195" s="152">
        <v>-1.862467755E-2</v>
      </c>
      <c r="AE2195" s="152">
        <v>-6.9909168531000002E-2</v>
      </c>
      <c r="AF2195" s="178">
        <v>31.0229547</v>
      </c>
      <c r="AG2195" s="177">
        <v>156939.77087000001</v>
      </c>
      <c r="AH2195" s="177">
        <v>-40711.668169999997</v>
      </c>
      <c r="AI2195" s="127">
        <v>0</v>
      </c>
      <c r="AJ2195" s="127">
        <v>0</v>
      </c>
      <c r="AK2195" s="127">
        <v>0</v>
      </c>
    </row>
    <row r="2196" spans="1:37" ht="14.65" customHeight="1" x14ac:dyDescent="0.25">
      <c r="A2196" s="39"/>
      <c r="B2196" s="128">
        <v>56237607000144</v>
      </c>
      <c r="C2196" s="124" t="s">
        <v>10118</v>
      </c>
      <c r="D2196" s="121"/>
      <c r="E2196" s="125" t="s">
        <v>9731</v>
      </c>
      <c r="F2196" s="125" t="s">
        <v>112</v>
      </c>
      <c r="G2196" s="125" t="s">
        <v>4570</v>
      </c>
      <c r="H2196" s="126" t="s">
        <v>44</v>
      </c>
      <c r="I2196" s="126" t="s">
        <v>44</v>
      </c>
      <c r="J2196" s="126" t="s">
        <v>44</v>
      </c>
      <c r="K2196" s="125" t="s">
        <v>211</v>
      </c>
      <c r="L2196" s="125" t="s">
        <v>7564</v>
      </c>
      <c r="M2196" s="152">
        <v>0.01</v>
      </c>
      <c r="N2196" s="127">
        <v>10</v>
      </c>
      <c r="O2196" s="154">
        <v>45574</v>
      </c>
      <c r="P2196" s="152">
        <v>7.4734863213999997E-2</v>
      </c>
      <c r="Q2196" s="152">
        <v>0.14421750847000001</v>
      </c>
      <c r="R2196" s="152" t="s">
        <v>44</v>
      </c>
      <c r="S2196" s="152" t="s">
        <v>44</v>
      </c>
      <c r="T2196" s="152" t="s">
        <v>44</v>
      </c>
      <c r="U2196" s="152">
        <v>7.0779814811999993</v>
      </c>
      <c r="V2196" s="152">
        <v>3.535273042</v>
      </c>
      <c r="W2196" s="152" t="s">
        <v>44</v>
      </c>
      <c r="X2196" s="152" t="s">
        <v>44</v>
      </c>
      <c r="Y2196" s="152" t="s">
        <v>44</v>
      </c>
      <c r="Z2196" s="152" t="s">
        <v>44</v>
      </c>
      <c r="AA2196" s="152">
        <v>0.22472113523000001</v>
      </c>
      <c r="AB2196" s="175" t="s">
        <v>44</v>
      </c>
      <c r="AC2196" s="174">
        <v>-0.59854892957000005</v>
      </c>
      <c r="AD2196" s="152">
        <v>-0.17595421655999999</v>
      </c>
      <c r="AE2196" s="152">
        <v>-0.17595421655999999</v>
      </c>
      <c r="AF2196" s="178">
        <v>9.7187889999999992</v>
      </c>
      <c r="AG2196" s="177">
        <v>67950.231660000005</v>
      </c>
      <c r="AH2196" s="177">
        <v>63839.3629</v>
      </c>
      <c r="AI2196" s="127">
        <v>0</v>
      </c>
      <c r="AJ2196" s="127">
        <v>0</v>
      </c>
      <c r="AK2196" s="127">
        <v>0</v>
      </c>
    </row>
    <row r="2197" spans="1:37" ht="14.65" customHeight="1" x14ac:dyDescent="0.25">
      <c r="A2197" s="39"/>
      <c r="B2197" s="128">
        <v>19587201000165</v>
      </c>
      <c r="C2197" s="124" t="s">
        <v>10119</v>
      </c>
      <c r="D2197" s="121"/>
      <c r="E2197" s="125" t="s">
        <v>9731</v>
      </c>
      <c r="F2197" s="125" t="s">
        <v>160</v>
      </c>
      <c r="G2197" s="125" t="s">
        <v>3328</v>
      </c>
      <c r="H2197" s="126">
        <v>0.01</v>
      </c>
      <c r="I2197" s="126">
        <v>0.01</v>
      </c>
      <c r="J2197" s="126">
        <v>0.01</v>
      </c>
      <c r="K2197" s="125" t="s">
        <v>211</v>
      </c>
      <c r="L2197" s="125" t="s">
        <v>211</v>
      </c>
      <c r="M2197" s="152">
        <v>1.5E-3</v>
      </c>
      <c r="N2197" s="127" t="s">
        <v>44</v>
      </c>
      <c r="O2197" s="154">
        <v>41761</v>
      </c>
      <c r="P2197" s="152">
        <v>1.0556110006E-2</v>
      </c>
      <c r="Q2197" s="152">
        <v>4.1024762621999999E-2</v>
      </c>
      <c r="R2197" s="152">
        <v>0.11526419687</v>
      </c>
      <c r="S2197" s="152">
        <v>0.25721323633999998</v>
      </c>
      <c r="T2197" s="152">
        <v>0.42580964135999999</v>
      </c>
      <c r="U2197" s="152">
        <v>0.99974694439</v>
      </c>
      <c r="V2197" s="152">
        <v>1.0056597072</v>
      </c>
      <c r="W2197" s="152">
        <v>1.0055838051999999</v>
      </c>
      <c r="X2197" s="152">
        <v>1.0210817907</v>
      </c>
      <c r="Y2197" s="152">
        <v>1.0152227258000002</v>
      </c>
      <c r="Z2197" s="152">
        <v>9.6900680865000006E-4</v>
      </c>
      <c r="AA2197" s="152">
        <v>2.5882526087000002E-3</v>
      </c>
      <c r="AB2197" s="175">
        <v>0.87331450200000005</v>
      </c>
      <c r="AC2197" s="174">
        <v>-0.27392161364000001</v>
      </c>
      <c r="AD2197" s="152">
        <v>0</v>
      </c>
      <c r="AE2197" s="152">
        <v>-3.7351258226E-3</v>
      </c>
      <c r="AF2197" s="178">
        <v>269.50764270000002</v>
      </c>
      <c r="AG2197" s="177">
        <v>218503.02424</v>
      </c>
      <c r="AH2197" s="177">
        <v>-35162.030740000002</v>
      </c>
      <c r="AI2197" s="127">
        <v>3.9569588888000003E-2</v>
      </c>
      <c r="AJ2197" s="127">
        <v>0.22713580690000001</v>
      </c>
      <c r="AK2197" s="127">
        <v>0</v>
      </c>
    </row>
    <row r="2198" spans="1:37" ht="14.65" customHeight="1" x14ac:dyDescent="0.25">
      <c r="A2198" s="39"/>
      <c r="B2198" s="128">
        <v>3917096000145</v>
      </c>
      <c r="C2198" s="124" t="s">
        <v>10120</v>
      </c>
      <c r="D2198" s="121"/>
      <c r="E2198" s="125" t="s">
        <v>7627</v>
      </c>
      <c r="F2198" s="125" t="s">
        <v>112</v>
      </c>
      <c r="G2198" s="125" t="s">
        <v>7739</v>
      </c>
      <c r="H2198" s="126">
        <v>1000</v>
      </c>
      <c r="I2198" s="126">
        <v>100</v>
      </c>
      <c r="J2198" s="126">
        <v>100</v>
      </c>
      <c r="K2198" s="125" t="s">
        <v>212</v>
      </c>
      <c r="L2198" s="125" t="s">
        <v>219</v>
      </c>
      <c r="M2198" s="152">
        <v>1.4999999999999999E-2</v>
      </c>
      <c r="N2198" s="127" t="s">
        <v>44</v>
      </c>
      <c r="O2198" s="154">
        <v>36717</v>
      </c>
      <c r="P2198" s="152">
        <v>-0.19361416139999998</v>
      </c>
      <c r="Q2198" s="152">
        <v>-0.16940546211000002</v>
      </c>
      <c r="R2198" s="152">
        <v>-0.13748172638</v>
      </c>
      <c r="S2198" s="152">
        <v>0.62261758219999996</v>
      </c>
      <c r="T2198" s="152">
        <v>1.0861264678</v>
      </c>
      <c r="U2198" s="152">
        <v>-18.336789416999999</v>
      </c>
      <c r="V2198" s="152">
        <v>-4.1527174453999995</v>
      </c>
      <c r="W2198" s="152">
        <v>-1.1994131855000001</v>
      </c>
      <c r="X2198" s="152">
        <v>2.4716592538</v>
      </c>
      <c r="Y2198" s="152">
        <v>2.5895615464000001</v>
      </c>
      <c r="Z2198" s="152">
        <v>0.25947389571000001</v>
      </c>
      <c r="AA2198" s="152">
        <v>0.40993189270000002</v>
      </c>
      <c r="AB2198" s="175">
        <v>-0.77405113899</v>
      </c>
      <c r="AC2198" s="174">
        <v>0.21665472405</v>
      </c>
      <c r="AD2198" s="152">
        <v>-0.22481728521</v>
      </c>
      <c r="AE2198" s="152">
        <v>-0.8950357630800001</v>
      </c>
      <c r="AF2198" s="178">
        <v>268.29756470000001</v>
      </c>
      <c r="AG2198" s="177">
        <v>78065.834029999998</v>
      </c>
      <c r="AH2198" s="177">
        <v>-10003.02175</v>
      </c>
      <c r="AI2198" s="127">
        <v>0</v>
      </c>
      <c r="AJ2198" s="127">
        <v>0</v>
      </c>
      <c r="AK2198" s="127">
        <v>0</v>
      </c>
    </row>
    <row r="2199" spans="1:37" ht="14.65" customHeight="1" x14ac:dyDescent="0.25">
      <c r="A2199" s="39"/>
      <c r="B2199" s="128">
        <v>8828888000167</v>
      </c>
      <c r="C2199" s="124" t="s">
        <v>10121</v>
      </c>
      <c r="D2199" s="121"/>
      <c r="E2199" s="125" t="s">
        <v>7627</v>
      </c>
      <c r="F2199" s="125" t="s">
        <v>112</v>
      </c>
      <c r="G2199" s="125" t="s">
        <v>7739</v>
      </c>
      <c r="H2199" s="126">
        <v>100</v>
      </c>
      <c r="I2199" s="126">
        <v>100</v>
      </c>
      <c r="J2199" s="126">
        <v>50</v>
      </c>
      <c r="K2199" s="125" t="s">
        <v>212</v>
      </c>
      <c r="L2199" s="125" t="s">
        <v>219</v>
      </c>
      <c r="M2199" s="152">
        <v>0.02</v>
      </c>
      <c r="N2199" s="127" t="s">
        <v>44</v>
      </c>
      <c r="O2199" s="154">
        <v>39283</v>
      </c>
      <c r="P2199" s="152">
        <v>-0.19800919228000002</v>
      </c>
      <c r="Q2199" s="152">
        <v>-0.17381097806000001</v>
      </c>
      <c r="R2199" s="152">
        <v>-0.14220695080000001</v>
      </c>
      <c r="S2199" s="152">
        <v>0.57227793387000003</v>
      </c>
      <c r="T2199" s="152">
        <v>1.0142072326</v>
      </c>
      <c r="U2199" s="152">
        <v>-18.753033535</v>
      </c>
      <c r="V2199" s="152">
        <v>-4.2607119734000003</v>
      </c>
      <c r="W2199" s="152">
        <v>-1.2406368203</v>
      </c>
      <c r="X2199" s="152">
        <v>2.2718215665999999</v>
      </c>
      <c r="Y2199" s="152">
        <v>2.4180904596000001</v>
      </c>
      <c r="Z2199" s="152">
        <v>0.26646503528999999</v>
      </c>
      <c r="AA2199" s="152">
        <v>0.45121703873999996</v>
      </c>
      <c r="AB2199" s="175">
        <v>-0.76470586596000001</v>
      </c>
      <c r="AC2199" s="174">
        <v>0.11577492868</v>
      </c>
      <c r="AD2199" s="152">
        <v>-0.23011018068</v>
      </c>
      <c r="AE2199" s="152">
        <v>-0.91360114464999997</v>
      </c>
      <c r="AF2199" s="178">
        <v>21.2496446</v>
      </c>
      <c r="AG2199" s="177">
        <v>83613.47537</v>
      </c>
      <c r="AH2199" s="177">
        <v>-9039.2819598999995</v>
      </c>
      <c r="AI2199" s="127">
        <v>0</v>
      </c>
      <c r="AJ2199" s="127">
        <v>0</v>
      </c>
      <c r="AK2199" s="127">
        <v>0</v>
      </c>
    </row>
    <row r="2200" spans="1:37" ht="14.65" customHeight="1" x14ac:dyDescent="0.25">
      <c r="A2200" s="39"/>
      <c r="B2200" s="128">
        <v>7184920000156</v>
      </c>
      <c r="C2200" s="124" t="s">
        <v>10122</v>
      </c>
      <c r="D2200" s="121" t="s">
        <v>3266</v>
      </c>
      <c r="E2200" s="125" t="s">
        <v>7627</v>
      </c>
      <c r="F2200" s="125" t="s">
        <v>112</v>
      </c>
      <c r="G2200" s="125" t="s">
        <v>6915</v>
      </c>
      <c r="H2200" s="126">
        <v>100</v>
      </c>
      <c r="I2200" s="126">
        <v>100</v>
      </c>
      <c r="J2200" s="126">
        <v>100</v>
      </c>
      <c r="K2200" s="125" t="s">
        <v>212</v>
      </c>
      <c r="L2200" s="125" t="s">
        <v>219</v>
      </c>
      <c r="M2200" s="152">
        <v>1.4999999999999999E-2</v>
      </c>
      <c r="N2200" s="127" t="s">
        <v>44</v>
      </c>
      <c r="O2200" s="154">
        <v>38608</v>
      </c>
      <c r="P2200" s="152">
        <v>2.468223747E-2</v>
      </c>
      <c r="Q2200" s="152">
        <v>0.10306073037999999</v>
      </c>
      <c r="R2200" s="152">
        <v>5.5612848129000005E-2</v>
      </c>
      <c r="S2200" s="152">
        <v>0.27330586711999999</v>
      </c>
      <c r="T2200" s="152">
        <v>0.20816078010999997</v>
      </c>
      <c r="U2200" s="152">
        <v>2.3376027226999998</v>
      </c>
      <c r="V2200" s="152">
        <v>2.5263771763</v>
      </c>
      <c r="W2200" s="152">
        <v>0.48517563088999999</v>
      </c>
      <c r="X2200" s="152">
        <v>1.084966109</v>
      </c>
      <c r="Y2200" s="152">
        <v>0.4963005392</v>
      </c>
      <c r="Z2200" s="152">
        <v>0.14602016688</v>
      </c>
      <c r="AA2200" s="152">
        <v>0.26520935723</v>
      </c>
      <c r="AB2200" s="175">
        <v>-0.29460595372999998</v>
      </c>
      <c r="AC2200" s="174">
        <v>5.1481813676E-2</v>
      </c>
      <c r="AD2200" s="152">
        <v>-0.13148471556999999</v>
      </c>
      <c r="AE2200" s="152">
        <v>-0.60935440826999998</v>
      </c>
      <c r="AF2200" s="178">
        <v>441.97700370000001</v>
      </c>
      <c r="AG2200" s="177">
        <v>35285.805919999999</v>
      </c>
      <c r="AH2200" s="177">
        <v>-5582.9547599999996</v>
      </c>
      <c r="AI2200" s="127">
        <v>0</v>
      </c>
      <c r="AJ2200" s="127">
        <v>0</v>
      </c>
      <c r="AK2200" s="127">
        <v>0</v>
      </c>
    </row>
    <row r="2201" spans="1:37" ht="14.65" customHeight="1" x14ac:dyDescent="0.25">
      <c r="A2201" s="39"/>
      <c r="B2201" s="128">
        <v>3069104000140</v>
      </c>
      <c r="C2201" s="124" t="s">
        <v>10123</v>
      </c>
      <c r="D2201" s="121"/>
      <c r="E2201" s="125" t="s">
        <v>7627</v>
      </c>
      <c r="F2201" s="125" t="s">
        <v>160</v>
      </c>
      <c r="G2201" s="125" t="s">
        <v>3328</v>
      </c>
      <c r="H2201" s="126">
        <v>1</v>
      </c>
      <c r="I2201" s="126">
        <v>1</v>
      </c>
      <c r="J2201" s="126">
        <v>1</v>
      </c>
      <c r="K2201" s="125" t="s">
        <v>211</v>
      </c>
      <c r="L2201" s="125" t="s">
        <v>211</v>
      </c>
      <c r="M2201" s="152">
        <v>2E-3</v>
      </c>
      <c r="N2201" s="127" t="s">
        <v>44</v>
      </c>
      <c r="O2201" s="154">
        <v>36375</v>
      </c>
      <c r="P2201" s="152">
        <v>1.0478840382000001E-2</v>
      </c>
      <c r="Q2201" s="152">
        <v>4.1646313806000007E-2</v>
      </c>
      <c r="R2201" s="152">
        <v>0.11650466360999999</v>
      </c>
      <c r="S2201" s="152">
        <v>0.26385420811999999</v>
      </c>
      <c r="T2201" s="152">
        <v>0.43477364872000002</v>
      </c>
      <c r="U2201" s="152">
        <v>0.99242890106000003</v>
      </c>
      <c r="V2201" s="152">
        <v>1.0208960898999999</v>
      </c>
      <c r="W2201" s="152">
        <v>1.0164058409000001</v>
      </c>
      <c r="X2201" s="152">
        <v>1.0474450349</v>
      </c>
      <c r="Y2201" s="152">
        <v>1.0365948675000001</v>
      </c>
      <c r="Z2201" s="152">
        <v>9.4175512537999996E-4</v>
      </c>
      <c r="AA2201" s="152">
        <v>3.9919817368999997E-3</v>
      </c>
      <c r="AB2201" s="175">
        <v>2.5658760148000002</v>
      </c>
      <c r="AC2201" s="174">
        <v>0.30607084814000002</v>
      </c>
      <c r="AD2201" s="152">
        <v>0</v>
      </c>
      <c r="AE2201" s="152">
        <v>-1.2732121790999999E-2</v>
      </c>
      <c r="AF2201" s="178">
        <v>19.6961613</v>
      </c>
      <c r="AG2201" s="177">
        <v>14212314.483999999</v>
      </c>
      <c r="AH2201" s="177">
        <v>-1643314.9195999999</v>
      </c>
      <c r="AI2201" s="127">
        <v>0.12717439688000001</v>
      </c>
      <c r="AJ2201" s="127">
        <v>0.22940542985000001</v>
      </c>
      <c r="AK2201" s="127">
        <v>0</v>
      </c>
    </row>
    <row r="2202" spans="1:37" ht="14.65" customHeight="1" x14ac:dyDescent="0.25">
      <c r="A2202" s="39"/>
      <c r="B2202" s="128">
        <v>41721467000108</v>
      </c>
      <c r="C2202" s="124" t="s">
        <v>10124</v>
      </c>
      <c r="D2202" s="121"/>
      <c r="E2202" s="125" t="s">
        <v>7627</v>
      </c>
      <c r="F2202" s="125" t="s">
        <v>160</v>
      </c>
      <c r="G2202" s="125" t="s">
        <v>3324</v>
      </c>
      <c r="H2202" s="126">
        <v>100</v>
      </c>
      <c r="I2202" s="126">
        <v>100</v>
      </c>
      <c r="J2202" s="126">
        <v>1</v>
      </c>
      <c r="K2202" s="125" t="s">
        <v>7720</v>
      </c>
      <c r="L2202" s="125" t="s">
        <v>216</v>
      </c>
      <c r="M2202" s="152">
        <v>3.0000000000000001E-3</v>
      </c>
      <c r="N2202" s="127" t="s">
        <v>44</v>
      </c>
      <c r="O2202" s="154">
        <v>44578</v>
      </c>
      <c r="P2202" s="152">
        <v>1.0581680033E-2</v>
      </c>
      <c r="Q2202" s="152">
        <v>4.5244969827999998E-2</v>
      </c>
      <c r="R2202" s="152">
        <v>0.12061356261</v>
      </c>
      <c r="S2202" s="152">
        <v>0.27997633047000003</v>
      </c>
      <c r="T2202" s="152">
        <v>0.42346948773999998</v>
      </c>
      <c r="U2202" s="152">
        <v>1.0021686277000001</v>
      </c>
      <c r="V2202" s="152">
        <v>1.1091116730999999</v>
      </c>
      <c r="W2202" s="152">
        <v>1.0522525514000001</v>
      </c>
      <c r="X2202" s="152">
        <v>1.1114464284000001</v>
      </c>
      <c r="Y2202" s="152">
        <v>1.0096432909999999</v>
      </c>
      <c r="Z2202" s="152">
        <v>4.9981784807000005E-3</v>
      </c>
      <c r="AA2202" s="152">
        <v>6.9151834563000005E-3</v>
      </c>
      <c r="AB2202" s="175">
        <v>1.0847477571999999</v>
      </c>
      <c r="AC2202" s="174">
        <v>0.25461291004999997</v>
      </c>
      <c r="AD2202" s="152">
        <v>-1.8103634955000001E-3</v>
      </c>
      <c r="AE2202" s="152">
        <v>-7.5127904569000006E-3</v>
      </c>
      <c r="AF2202" s="178">
        <v>14.687952900000001</v>
      </c>
      <c r="AG2202" s="177">
        <v>501591.42164000002</v>
      </c>
      <c r="AH2202" s="177">
        <v>-27846.69558</v>
      </c>
      <c r="AI2202" s="127">
        <v>0.43554762555999998</v>
      </c>
      <c r="AJ2202" s="127">
        <v>0.17556434729000001</v>
      </c>
      <c r="AK2202" s="127">
        <v>0</v>
      </c>
    </row>
    <row r="2203" spans="1:37" ht="14.65" customHeight="1" x14ac:dyDescent="0.25">
      <c r="A2203" s="39"/>
      <c r="B2203" s="128">
        <v>16607821000120</v>
      </c>
      <c r="C2203" s="124" t="s">
        <v>10125</v>
      </c>
      <c r="D2203" s="121" t="s">
        <v>3310</v>
      </c>
      <c r="E2203" s="125" t="s">
        <v>7627</v>
      </c>
      <c r="F2203" s="125" t="s">
        <v>160</v>
      </c>
      <c r="G2203" s="125" t="s">
        <v>3324</v>
      </c>
      <c r="H2203" s="126">
        <v>100</v>
      </c>
      <c r="I2203" s="126">
        <v>100</v>
      </c>
      <c r="J2203" s="126">
        <v>100</v>
      </c>
      <c r="K2203" s="125" t="s">
        <v>211</v>
      </c>
      <c r="L2203" s="125" t="s">
        <v>212</v>
      </c>
      <c r="M2203" s="152">
        <v>0.01</v>
      </c>
      <c r="N2203" s="127" t="s">
        <v>44</v>
      </c>
      <c r="O2203" s="154">
        <v>41152</v>
      </c>
      <c r="P2203" s="152">
        <v>2.9189816771E-2</v>
      </c>
      <c r="Q2203" s="152">
        <v>7.4044709281000001E-2</v>
      </c>
      <c r="R2203" s="152">
        <v>7.4231234743000002E-2</v>
      </c>
      <c r="S2203" s="152">
        <v>0.19195542069999999</v>
      </c>
      <c r="T2203" s="152">
        <v>0.33197076604000003</v>
      </c>
      <c r="U2203" s="152">
        <v>2.7645060639000003</v>
      </c>
      <c r="V2203" s="152">
        <v>1.8150935167</v>
      </c>
      <c r="W2203" s="152">
        <v>0.64760549693000002</v>
      </c>
      <c r="X2203" s="152">
        <v>0.76202215527000006</v>
      </c>
      <c r="Y2203" s="152">
        <v>0.79149045319</v>
      </c>
      <c r="Z2203" s="152">
        <v>3.7455307580999998E-2</v>
      </c>
      <c r="AA2203" s="152">
        <v>3.5193070329000001E-2</v>
      </c>
      <c r="AB2203" s="175">
        <v>-0.95525339956999999</v>
      </c>
      <c r="AC2203" s="174">
        <v>-0.24821711255000001</v>
      </c>
      <c r="AD2203" s="152">
        <v>-2.9295117280000001E-2</v>
      </c>
      <c r="AE2203" s="152">
        <v>-6.6427092546999994E-2</v>
      </c>
      <c r="AF2203" s="178">
        <v>27.481395200000001</v>
      </c>
      <c r="AG2203" s="177">
        <v>290123.13514999999</v>
      </c>
      <c r="AH2203" s="177">
        <v>-123399.69843999999</v>
      </c>
      <c r="AI2203" s="127">
        <v>0</v>
      </c>
      <c r="AJ2203" s="127">
        <v>0</v>
      </c>
      <c r="AK2203" s="127">
        <v>0</v>
      </c>
    </row>
    <row r="2204" spans="1:37" ht="14.65" customHeight="1" x14ac:dyDescent="0.25">
      <c r="A2204" s="39"/>
      <c r="B2204" s="128">
        <v>7907396000102</v>
      </c>
      <c r="C2204" s="124" t="s">
        <v>10126</v>
      </c>
      <c r="D2204" s="121"/>
      <c r="E2204" s="125" t="s">
        <v>7627</v>
      </c>
      <c r="F2204" s="125" t="s">
        <v>160</v>
      </c>
      <c r="G2204" s="125" t="s">
        <v>3328</v>
      </c>
      <c r="H2204" s="126">
        <v>500000</v>
      </c>
      <c r="I2204" s="126">
        <v>100</v>
      </c>
      <c r="J2204" s="126">
        <v>100</v>
      </c>
      <c r="K2204" s="125" t="s">
        <v>211</v>
      </c>
      <c r="L2204" s="125" t="s">
        <v>211</v>
      </c>
      <c r="M2204" s="152">
        <v>1.5E-3</v>
      </c>
      <c r="N2204" s="127" t="s">
        <v>44</v>
      </c>
      <c r="O2204" s="154">
        <v>38860</v>
      </c>
      <c r="P2204" s="152">
        <v>1.0517419627000001E-2</v>
      </c>
      <c r="Q2204" s="152">
        <v>4.1805358881999995E-2</v>
      </c>
      <c r="R2204" s="152">
        <v>0.11703077496</v>
      </c>
      <c r="S2204" s="152">
        <v>0.26504545783</v>
      </c>
      <c r="T2204" s="152">
        <v>0.43681322084000002</v>
      </c>
      <c r="U2204" s="152">
        <v>0.99608266005000001</v>
      </c>
      <c r="V2204" s="152">
        <v>1.0247948382000001</v>
      </c>
      <c r="W2204" s="152">
        <v>1.0209957227999999</v>
      </c>
      <c r="X2204" s="152">
        <v>1.0521740426999999</v>
      </c>
      <c r="Y2204" s="152">
        <v>1.0414576507</v>
      </c>
      <c r="Z2204" s="152">
        <v>9.4174345820000006E-4</v>
      </c>
      <c r="AA2204" s="152">
        <v>2.2619596996999998E-3</v>
      </c>
      <c r="AB2204" s="175">
        <v>3.2859526995000001</v>
      </c>
      <c r="AC2204" s="174">
        <v>1.0812906503999999</v>
      </c>
      <c r="AD2204" s="152">
        <v>0</v>
      </c>
      <c r="AE2204" s="152">
        <v>-4.6933666359000002E-3</v>
      </c>
      <c r="AF2204" s="178">
        <v>61.7646418</v>
      </c>
      <c r="AG2204" s="177">
        <v>7222162.5323000001</v>
      </c>
      <c r="AH2204" s="177">
        <v>-1052696.9295000001</v>
      </c>
      <c r="AI2204" s="127">
        <v>0.12718921695000002</v>
      </c>
      <c r="AJ2204" s="127">
        <v>0.22943216325000002</v>
      </c>
      <c r="AK2204" s="127">
        <v>0</v>
      </c>
    </row>
    <row r="2205" spans="1:37" ht="14.65" customHeight="1" x14ac:dyDescent="0.25">
      <c r="A2205" s="39"/>
      <c r="B2205" s="128">
        <v>3766040000137</v>
      </c>
      <c r="C2205" s="124" t="s">
        <v>10127</v>
      </c>
      <c r="D2205" s="121"/>
      <c r="E2205" s="125" t="s">
        <v>7627</v>
      </c>
      <c r="F2205" s="125" t="s">
        <v>160</v>
      </c>
      <c r="G2205" s="125" t="s">
        <v>3328</v>
      </c>
      <c r="H2205" s="126">
        <v>1000</v>
      </c>
      <c r="I2205" s="126">
        <v>100</v>
      </c>
      <c r="J2205" s="126">
        <v>1000</v>
      </c>
      <c r="K2205" s="125" t="s">
        <v>211</v>
      </c>
      <c r="L2205" s="125" t="s">
        <v>211</v>
      </c>
      <c r="M2205" s="152">
        <v>3.0000000000000001E-3</v>
      </c>
      <c r="N2205" s="127" t="s">
        <v>44</v>
      </c>
      <c r="O2205" s="154">
        <v>37042</v>
      </c>
      <c r="P2205" s="152">
        <v>1.0374988889E-2</v>
      </c>
      <c r="Q2205" s="152">
        <v>4.1369110871999994E-2</v>
      </c>
      <c r="R2205" s="152">
        <v>0.11499420356999999</v>
      </c>
      <c r="S2205" s="152">
        <v>0.26040035772999998</v>
      </c>
      <c r="T2205" s="152">
        <v>0.42764967702000001</v>
      </c>
      <c r="U2205" s="152">
        <v>0.98259334491000005</v>
      </c>
      <c r="V2205" s="152">
        <v>1.0141008812000001</v>
      </c>
      <c r="W2205" s="152">
        <v>1.0032283391999999</v>
      </c>
      <c r="X2205" s="152">
        <v>1.0337339840999999</v>
      </c>
      <c r="Y2205" s="152">
        <v>1.0196097707</v>
      </c>
      <c r="Z2205" s="152">
        <v>9.5186098329E-4</v>
      </c>
      <c r="AA2205" s="152">
        <v>4.1337600488999997E-3</v>
      </c>
      <c r="AB2205" s="175">
        <v>0.49725448293000002</v>
      </c>
      <c r="AC2205" s="174">
        <v>-0.42380692175000001</v>
      </c>
      <c r="AD2205" s="152">
        <v>0</v>
      </c>
      <c r="AE2205" s="152">
        <v>-7.7837578159E-3</v>
      </c>
      <c r="AF2205" s="178">
        <v>1393.8727764</v>
      </c>
      <c r="AG2205" s="177">
        <v>284260.20948000002</v>
      </c>
      <c r="AH2205" s="177">
        <v>2252.87536</v>
      </c>
      <c r="AI2205" s="127">
        <v>9.3557463921000006E-2</v>
      </c>
      <c r="AJ2205" s="127">
        <v>0.22999521936</v>
      </c>
      <c r="AK2205" s="127">
        <v>0</v>
      </c>
    </row>
    <row r="2206" spans="1:37" ht="14.65" customHeight="1" x14ac:dyDescent="0.25">
      <c r="A2206" s="39"/>
      <c r="B2206" s="128">
        <v>29549642000126</v>
      </c>
      <c r="C2206" s="124" t="s">
        <v>10128</v>
      </c>
      <c r="D2206" s="121" t="s">
        <v>3268</v>
      </c>
      <c r="E2206" s="125" t="s">
        <v>7627</v>
      </c>
      <c r="F2206" s="125" t="s">
        <v>112</v>
      </c>
      <c r="G2206" s="125" t="s">
        <v>5147</v>
      </c>
      <c r="H2206" s="126">
        <v>100</v>
      </c>
      <c r="I2206" s="126">
        <v>100</v>
      </c>
      <c r="J2206" s="126">
        <v>100</v>
      </c>
      <c r="K2206" s="125" t="s">
        <v>7731</v>
      </c>
      <c r="L2206" s="125" t="s">
        <v>7732</v>
      </c>
      <c r="M2206" s="152">
        <v>0.02</v>
      </c>
      <c r="N2206" s="127" t="s">
        <v>44</v>
      </c>
      <c r="O2206" s="154">
        <v>43168</v>
      </c>
      <c r="P2206" s="152">
        <v>4.6505472759000001E-2</v>
      </c>
      <c r="Q2206" s="152">
        <v>0.13241983347</v>
      </c>
      <c r="R2206" s="152">
        <v>7.4518169332999998E-2</v>
      </c>
      <c r="S2206" s="152">
        <v>0.18280053718</v>
      </c>
      <c r="T2206" s="152">
        <v>7.0895345036000007E-2</v>
      </c>
      <c r="U2206" s="152">
        <v>4.4044353706999999</v>
      </c>
      <c r="V2206" s="152">
        <v>3.2460709691999998</v>
      </c>
      <c r="W2206" s="152">
        <v>0.65010876145999996</v>
      </c>
      <c r="X2206" s="152">
        <v>0.72567921665000001</v>
      </c>
      <c r="Y2206" s="152">
        <v>0.16902991019000002</v>
      </c>
      <c r="Z2206" s="152">
        <v>0.14343938213999999</v>
      </c>
      <c r="AA2206" s="152">
        <v>0.23678580559000001</v>
      </c>
      <c r="AB2206" s="175">
        <v>-0.18247343192000001</v>
      </c>
      <c r="AC2206" s="174">
        <v>-0.12232604716999999</v>
      </c>
      <c r="AD2206" s="152">
        <v>-0.14472111165999998</v>
      </c>
      <c r="AE2206" s="152">
        <v>-0.48296632614000001</v>
      </c>
      <c r="AF2206" s="178">
        <v>25963.452299</v>
      </c>
      <c r="AG2206" s="177">
        <v>133861.84268999999</v>
      </c>
      <c r="AH2206" s="177">
        <v>-44221.554559999997</v>
      </c>
      <c r="AI2206" s="127">
        <v>0</v>
      </c>
      <c r="AJ2206" s="127">
        <v>0</v>
      </c>
      <c r="AK2206" s="127">
        <v>0</v>
      </c>
    </row>
    <row r="2207" spans="1:37" ht="14.65" customHeight="1" x14ac:dyDescent="0.25">
      <c r="A2207" s="39"/>
      <c r="B2207" s="128">
        <v>2436763000105</v>
      </c>
      <c r="C2207" s="124" t="s">
        <v>10129</v>
      </c>
      <c r="D2207" s="121" t="s">
        <v>3266</v>
      </c>
      <c r="E2207" s="125" t="s">
        <v>7627</v>
      </c>
      <c r="F2207" s="125" t="s">
        <v>112</v>
      </c>
      <c r="G2207" s="125" t="s">
        <v>5147</v>
      </c>
      <c r="H2207" s="126">
        <v>1000</v>
      </c>
      <c r="I2207" s="126">
        <v>100</v>
      </c>
      <c r="J2207" s="126">
        <v>100</v>
      </c>
      <c r="K2207" s="125" t="s">
        <v>212</v>
      </c>
      <c r="L2207" s="125" t="s">
        <v>219</v>
      </c>
      <c r="M2207" s="152">
        <v>0.02</v>
      </c>
      <c r="N2207" s="127" t="s">
        <v>44</v>
      </c>
      <c r="O2207" s="154">
        <v>35888</v>
      </c>
      <c r="P2207" s="152">
        <v>4.6537219897999998E-2</v>
      </c>
      <c r="Q2207" s="152">
        <v>0.13303606101999998</v>
      </c>
      <c r="R2207" s="152">
        <v>7.4378285767999999E-2</v>
      </c>
      <c r="S2207" s="152">
        <v>0.17859747093</v>
      </c>
      <c r="T2207" s="152">
        <v>6.6820248481000002E-2</v>
      </c>
      <c r="U2207" s="152">
        <v>4.4074420752999997</v>
      </c>
      <c r="V2207" s="152">
        <v>3.2611768511999997</v>
      </c>
      <c r="W2207" s="152">
        <v>0.64888839425</v>
      </c>
      <c r="X2207" s="152">
        <v>0.70899393840000002</v>
      </c>
      <c r="Y2207" s="152">
        <v>0.15931399436999999</v>
      </c>
      <c r="Z2207" s="152">
        <v>0.14349196581999998</v>
      </c>
      <c r="AA2207" s="152">
        <v>0.27466997116999997</v>
      </c>
      <c r="AB2207" s="175">
        <v>-0.18324141095999999</v>
      </c>
      <c r="AC2207" s="174">
        <v>0.14705587545000001</v>
      </c>
      <c r="AD2207" s="152">
        <v>-0.14528482656</v>
      </c>
      <c r="AE2207" s="152">
        <v>-0.59406469593</v>
      </c>
      <c r="AF2207" s="178">
        <v>25999.454817000002</v>
      </c>
      <c r="AG2207" s="177">
        <v>95477.158750000002</v>
      </c>
      <c r="AH2207" s="177">
        <v>31342.56422</v>
      </c>
      <c r="AI2207" s="127">
        <v>0</v>
      </c>
      <c r="AJ2207" s="127">
        <v>0</v>
      </c>
      <c r="AK2207" s="127">
        <v>0</v>
      </c>
    </row>
    <row r="2208" spans="1:37" ht="14.65" customHeight="1" x14ac:dyDescent="0.25">
      <c r="A2208" s="39"/>
      <c r="B2208" s="128">
        <v>22918245000135</v>
      </c>
      <c r="C2208" s="124" t="s">
        <v>10130</v>
      </c>
      <c r="D2208" s="121" t="s">
        <v>3310</v>
      </c>
      <c r="E2208" s="125" t="s">
        <v>7627</v>
      </c>
      <c r="F2208" s="125" t="s">
        <v>160</v>
      </c>
      <c r="G2208" s="125" t="s">
        <v>6163</v>
      </c>
      <c r="H2208" s="126">
        <v>100</v>
      </c>
      <c r="I2208" s="126">
        <v>100</v>
      </c>
      <c r="J2208" s="126">
        <v>100</v>
      </c>
      <c r="K2208" s="125" t="s">
        <v>211</v>
      </c>
      <c r="L2208" s="125" t="s">
        <v>211</v>
      </c>
      <c r="M2208" s="152">
        <v>3.0000000000000001E-3</v>
      </c>
      <c r="N2208" s="127" t="s">
        <v>44</v>
      </c>
      <c r="O2208" s="154">
        <v>42352</v>
      </c>
      <c r="P2208" s="152">
        <v>1.0146511862000001E-2</v>
      </c>
      <c r="Q2208" s="152">
        <v>4.0141187389999999E-2</v>
      </c>
      <c r="R2208" s="152">
        <v>0.11162408332</v>
      </c>
      <c r="S2208" s="152">
        <v>0.24541005376000002</v>
      </c>
      <c r="T2208" s="152">
        <v>0.40873421489</v>
      </c>
      <c r="U2208" s="152">
        <v>0.96095476691000004</v>
      </c>
      <c r="V2208" s="152">
        <v>0.98400020326999993</v>
      </c>
      <c r="W2208" s="152">
        <v>0.97382685605000008</v>
      </c>
      <c r="X2208" s="152">
        <v>0.97422566868999994</v>
      </c>
      <c r="Y2208" s="152">
        <v>0.97451119817000009</v>
      </c>
      <c r="Z2208" s="152">
        <v>8.9036168907000006E-4</v>
      </c>
      <c r="AA2208" s="152">
        <v>2.8527492818999998E-3</v>
      </c>
      <c r="AB2208" s="175">
        <v>-4.8049973396999999</v>
      </c>
      <c r="AC2208" s="174">
        <v>-13.103770249</v>
      </c>
      <c r="AD2208" s="152">
        <v>0</v>
      </c>
      <c r="AE2208" s="152">
        <v>-5.1291685720000002E-3</v>
      </c>
      <c r="AF2208" s="178">
        <v>19.557962700000001</v>
      </c>
      <c r="AG2208" s="177">
        <v>56689.531569999999</v>
      </c>
      <c r="AH2208" s="177">
        <v>1676.8998300000001</v>
      </c>
      <c r="AI2208" s="127">
        <v>0</v>
      </c>
      <c r="AJ2208" s="127">
        <v>0</v>
      </c>
      <c r="AK2208" s="127">
        <v>0</v>
      </c>
    </row>
    <row r="2209" spans="1:37" ht="14.65" customHeight="1" x14ac:dyDescent="0.25">
      <c r="A2209" s="39"/>
      <c r="B2209" s="128">
        <v>3102081000129</v>
      </c>
      <c r="C2209" s="124" t="s">
        <v>10131</v>
      </c>
      <c r="D2209" s="121"/>
      <c r="E2209" s="125" t="s">
        <v>7627</v>
      </c>
      <c r="F2209" s="125" t="s">
        <v>160</v>
      </c>
      <c r="G2209" s="125" t="s">
        <v>3328</v>
      </c>
      <c r="H2209" s="126">
        <v>5000</v>
      </c>
      <c r="I2209" s="126">
        <v>2000</v>
      </c>
      <c r="J2209" s="126">
        <v>0.01</v>
      </c>
      <c r="K2209" s="125" t="s">
        <v>211</v>
      </c>
      <c r="L2209" s="125" t="s">
        <v>211</v>
      </c>
      <c r="M2209" s="152">
        <v>3.0000000000000001E-3</v>
      </c>
      <c r="N2209" s="127" t="s">
        <v>44</v>
      </c>
      <c r="O2209" s="154">
        <v>36556</v>
      </c>
      <c r="P2209" s="152">
        <v>1.0221644835999999E-2</v>
      </c>
      <c r="Q2209" s="152">
        <v>4.0225818628000003E-2</v>
      </c>
      <c r="R2209" s="152">
        <v>0.11143624567</v>
      </c>
      <c r="S2209" s="152">
        <v>0.24501254308000001</v>
      </c>
      <c r="T2209" s="152">
        <v>0.40791415588000002</v>
      </c>
      <c r="U2209" s="152">
        <v>0.96807045258000002</v>
      </c>
      <c r="V2209" s="152">
        <v>0.98607480945000003</v>
      </c>
      <c r="W2209" s="152">
        <v>0.97218812954</v>
      </c>
      <c r="X2209" s="152">
        <v>0.97264763593000003</v>
      </c>
      <c r="Y2209" s="152">
        <v>0.97255599927000003</v>
      </c>
      <c r="Z2209" s="152">
        <v>9.0762788356000006E-4</v>
      </c>
      <c r="AA2209" s="152">
        <v>4.7114418219999996E-3</v>
      </c>
      <c r="AB2209" s="175">
        <v>-5.1218497042999998</v>
      </c>
      <c r="AC2209" s="174">
        <v>-1.0445458582</v>
      </c>
      <c r="AD2209" s="152">
        <v>0</v>
      </c>
      <c r="AE2209" s="152">
        <v>-1.2753809975999999E-2</v>
      </c>
      <c r="AF2209" s="178">
        <v>159.85345269999999</v>
      </c>
      <c r="AG2209" s="177">
        <v>25162.58482</v>
      </c>
      <c r="AH2209" s="177">
        <v>-863.12327001000006</v>
      </c>
      <c r="AI2209" s="127">
        <v>0</v>
      </c>
      <c r="AJ2209" s="127">
        <v>0</v>
      </c>
      <c r="AK2209" s="127">
        <v>0</v>
      </c>
    </row>
    <row r="2210" spans="1:37" ht="14.65" customHeight="1" x14ac:dyDescent="0.25">
      <c r="A2210" s="39"/>
      <c r="B2210" s="128">
        <v>4871634000170</v>
      </c>
      <c r="C2210" s="124" t="s">
        <v>10132</v>
      </c>
      <c r="D2210" s="121" t="s">
        <v>3266</v>
      </c>
      <c r="E2210" s="125" t="s">
        <v>7627</v>
      </c>
      <c r="F2210" s="125" t="s">
        <v>160</v>
      </c>
      <c r="G2210" s="125" t="s">
        <v>6802</v>
      </c>
      <c r="H2210" s="126">
        <v>100000</v>
      </c>
      <c r="I2210" s="126">
        <v>100</v>
      </c>
      <c r="J2210" s="126">
        <v>100</v>
      </c>
      <c r="K2210" s="125" t="s">
        <v>211</v>
      </c>
      <c r="L2210" s="125" t="s">
        <v>211</v>
      </c>
      <c r="M2210" s="152">
        <v>5.0000000000000001E-3</v>
      </c>
      <c r="N2210" s="127" t="s">
        <v>44</v>
      </c>
      <c r="O2210" s="154">
        <v>37449</v>
      </c>
      <c r="P2210" s="152">
        <v>1.0111347981000001E-2</v>
      </c>
      <c r="Q2210" s="152">
        <v>3.8860329454000003E-2</v>
      </c>
      <c r="R2210" s="152">
        <v>0.10713356411</v>
      </c>
      <c r="S2210" s="152">
        <v>0.23577314135999999</v>
      </c>
      <c r="T2210" s="152">
        <v>0.39273619662999998</v>
      </c>
      <c r="U2210" s="152">
        <v>0.95762446980999993</v>
      </c>
      <c r="V2210" s="152">
        <v>0.9526019175899999</v>
      </c>
      <c r="W2210" s="152">
        <v>0.93465082811</v>
      </c>
      <c r="X2210" s="152">
        <v>0.93596917803000002</v>
      </c>
      <c r="Y2210" s="152">
        <v>0.93636844581000001</v>
      </c>
      <c r="Z2210" s="152">
        <v>7.8755619526000003E-4</v>
      </c>
      <c r="AA2210" s="152">
        <v>2.7131405343999997E-3</v>
      </c>
      <c r="AB2210" s="175">
        <v>-80.439510945999999</v>
      </c>
      <c r="AC2210" s="174">
        <v>-56.411506068000001</v>
      </c>
      <c r="AD2210" s="152">
        <v>0</v>
      </c>
      <c r="AE2210" s="152">
        <v>0</v>
      </c>
      <c r="AF2210" s="178">
        <v>1042.4539202000001</v>
      </c>
      <c r="AG2210" s="177">
        <v>26578.895100000002</v>
      </c>
      <c r="AH2210" s="177">
        <v>-178.48231999999999</v>
      </c>
      <c r="AI2210" s="127">
        <v>0</v>
      </c>
      <c r="AJ2210" s="127">
        <v>0</v>
      </c>
      <c r="AK2210" s="127">
        <v>0</v>
      </c>
    </row>
    <row r="2211" spans="1:37" ht="14.65" customHeight="1" x14ac:dyDescent="0.25">
      <c r="A2211" s="39"/>
      <c r="B2211" s="128">
        <v>12518192000101</v>
      </c>
      <c r="C2211" s="124" t="s">
        <v>10133</v>
      </c>
      <c r="D2211" s="121" t="s">
        <v>3266</v>
      </c>
      <c r="E2211" s="125" t="s">
        <v>7627</v>
      </c>
      <c r="F2211" s="125" t="s">
        <v>160</v>
      </c>
      <c r="G2211" s="125" t="s">
        <v>6802</v>
      </c>
      <c r="H2211" s="126">
        <v>10000</v>
      </c>
      <c r="I2211" s="126">
        <v>1000</v>
      </c>
      <c r="J2211" s="126">
        <v>10000</v>
      </c>
      <c r="K2211" s="125" t="s">
        <v>211</v>
      </c>
      <c r="L2211" s="125" t="s">
        <v>211</v>
      </c>
      <c r="M2211" s="152">
        <v>2.5000000000000001E-3</v>
      </c>
      <c r="N2211" s="127" t="s">
        <v>44</v>
      </c>
      <c r="O2211" s="154">
        <v>40766</v>
      </c>
      <c r="P2211" s="152">
        <v>1.0272181218E-2</v>
      </c>
      <c r="Q2211" s="152">
        <v>4.0432912183000005E-2</v>
      </c>
      <c r="R2211" s="152">
        <v>0.11245216046999999</v>
      </c>
      <c r="S2211" s="152">
        <v>0.24721544626</v>
      </c>
      <c r="T2211" s="152">
        <v>0.41197604446000002</v>
      </c>
      <c r="U2211" s="152">
        <v>0.97285664690999996</v>
      </c>
      <c r="V2211" s="152">
        <v>0.99115139322000001</v>
      </c>
      <c r="W2211" s="152">
        <v>0.98105113724000004</v>
      </c>
      <c r="X2211" s="152">
        <v>0.98139269256000006</v>
      </c>
      <c r="Y2211" s="152">
        <v>0.98224042440999992</v>
      </c>
      <c r="Z2211" s="152">
        <v>8.9694013229000007E-4</v>
      </c>
      <c r="AA2211" s="152">
        <v>2.2646651012000001E-3</v>
      </c>
      <c r="AB2211" s="175">
        <v>-3.5082095834999998</v>
      </c>
      <c r="AC2211" s="174">
        <v>-3.8167660160999999</v>
      </c>
      <c r="AD2211" s="152">
        <v>0</v>
      </c>
      <c r="AE2211" s="152">
        <v>-3.9704194450000006E-3</v>
      </c>
      <c r="AF2211" s="178">
        <v>328.46713099999999</v>
      </c>
      <c r="AG2211" s="177">
        <v>625908.82799000002</v>
      </c>
      <c r="AH2211" s="177">
        <v>107293.35191</v>
      </c>
      <c r="AI2211" s="127">
        <v>0</v>
      </c>
      <c r="AJ2211" s="127">
        <v>0</v>
      </c>
      <c r="AK2211" s="127">
        <v>0</v>
      </c>
    </row>
    <row r="2212" spans="1:37" ht="14.65" customHeight="1" x14ac:dyDescent="0.25">
      <c r="A2212" s="39"/>
      <c r="B2212" s="128">
        <v>20977499000107</v>
      </c>
      <c r="C2212" s="124" t="s">
        <v>10134</v>
      </c>
      <c r="D2212" s="121" t="s">
        <v>3310</v>
      </c>
      <c r="E2212" s="125" t="s">
        <v>7627</v>
      </c>
      <c r="F2212" s="125" t="s">
        <v>160</v>
      </c>
      <c r="G2212" s="125" t="s">
        <v>4760</v>
      </c>
      <c r="H2212" s="126">
        <v>600000</v>
      </c>
      <c r="I2212" s="126">
        <v>500</v>
      </c>
      <c r="J2212" s="126">
        <v>30000</v>
      </c>
      <c r="K2212" s="125" t="s">
        <v>211</v>
      </c>
      <c r="L2212" s="125" t="s">
        <v>212</v>
      </c>
      <c r="M2212" s="152">
        <v>6.5000000000000006E-3</v>
      </c>
      <c r="N2212" s="127" t="s">
        <v>44</v>
      </c>
      <c r="O2212" s="154">
        <v>42062</v>
      </c>
      <c r="P2212" s="152">
        <v>1.0150614818000002E-2</v>
      </c>
      <c r="Q2212" s="152">
        <v>4.2507727681000002E-2</v>
      </c>
      <c r="R2212" s="152">
        <v>0.11422553199999999</v>
      </c>
      <c r="S2212" s="152">
        <v>0.26956234784999999</v>
      </c>
      <c r="T2212" s="152">
        <v>0.40733877002000002</v>
      </c>
      <c r="U2212" s="152">
        <v>0.96134334925000009</v>
      </c>
      <c r="V2212" s="152">
        <v>1.0420123419</v>
      </c>
      <c r="W2212" s="152">
        <v>0.99652232204000002</v>
      </c>
      <c r="X2212" s="152">
        <v>1.0701051345000001</v>
      </c>
      <c r="Y2212" s="152">
        <v>0.97118415433999994</v>
      </c>
      <c r="Z2212" s="152">
        <v>2.1117459371E-3</v>
      </c>
      <c r="AA2212" s="152">
        <v>5.9828751112999999E-3</v>
      </c>
      <c r="AB2212" s="175">
        <v>-0.17804759639000001</v>
      </c>
      <c r="AC2212" s="174">
        <v>-0.30433637099999999</v>
      </c>
      <c r="AD2212" s="152">
        <v>-4.6732561905E-4</v>
      </c>
      <c r="AE2212" s="152">
        <v>-2.3629060675999999E-2</v>
      </c>
      <c r="AF2212" s="178">
        <v>24.333502200000002</v>
      </c>
      <c r="AG2212" s="177">
        <v>336240.72117999999</v>
      </c>
      <c r="AH2212" s="177">
        <v>-21657.4172</v>
      </c>
      <c r="AI2212" s="127">
        <v>0.32032089431999999</v>
      </c>
      <c r="AJ2212" s="127">
        <v>0.27355329637000003</v>
      </c>
      <c r="AK2212" s="127">
        <v>0</v>
      </c>
    </row>
    <row r="2213" spans="1:37" ht="14.65" customHeight="1" x14ac:dyDescent="0.25">
      <c r="A2213" s="39"/>
      <c r="B2213" s="128">
        <v>22918180000128</v>
      </c>
      <c r="C2213" s="124" t="s">
        <v>10135</v>
      </c>
      <c r="D2213" s="121"/>
      <c r="E2213" s="125" t="s">
        <v>7627</v>
      </c>
      <c r="F2213" s="125" t="s">
        <v>160</v>
      </c>
      <c r="G2213" s="125" t="s">
        <v>3328</v>
      </c>
      <c r="H2213" s="126">
        <v>100</v>
      </c>
      <c r="I2213" s="126">
        <v>100</v>
      </c>
      <c r="J2213" s="126">
        <v>100</v>
      </c>
      <c r="K2213" s="125" t="s">
        <v>211</v>
      </c>
      <c r="L2213" s="125" t="s">
        <v>211</v>
      </c>
      <c r="M2213" s="152">
        <v>6.9999999999999993E-3</v>
      </c>
      <c r="N2213" s="127" t="s">
        <v>44</v>
      </c>
      <c r="O2213" s="154">
        <v>42255</v>
      </c>
      <c r="P2213" s="152">
        <v>1.0079518838999999E-2</v>
      </c>
      <c r="Q2213" s="152">
        <v>3.9954950257999999E-2</v>
      </c>
      <c r="R2213" s="152">
        <v>0.1109033983</v>
      </c>
      <c r="S2213" s="152">
        <v>0.25121356380000004</v>
      </c>
      <c r="T2213" s="152">
        <v>0.41332621592999996</v>
      </c>
      <c r="U2213" s="152">
        <v>0.95460999878999997</v>
      </c>
      <c r="V2213" s="152">
        <v>0.97943488302000004</v>
      </c>
      <c r="W2213" s="152">
        <v>0.96753948147000002</v>
      </c>
      <c r="X2213" s="152">
        <v>0.99726436805999996</v>
      </c>
      <c r="Y2213" s="152">
        <v>0.98545952662000003</v>
      </c>
      <c r="Z2213" s="152">
        <v>9.4184071031000005E-4</v>
      </c>
      <c r="AA2213" s="152">
        <v>2.6888544452000002E-3</v>
      </c>
      <c r="AB2213" s="175">
        <v>-5.0748507846999997</v>
      </c>
      <c r="AC2213" s="174">
        <v>-2.6850328519</v>
      </c>
      <c r="AD2213" s="152">
        <v>0</v>
      </c>
      <c r="AE2213" s="152">
        <v>-5.0220187690999995E-3</v>
      </c>
      <c r="AF2213" s="178">
        <v>22.506277300000001</v>
      </c>
      <c r="AG2213" s="177">
        <v>3245875.0575999999</v>
      </c>
      <c r="AH2213" s="177">
        <v>-385901.14919999999</v>
      </c>
      <c r="AI2213" s="127">
        <v>0.12721064733000001</v>
      </c>
      <c r="AJ2213" s="127">
        <v>0.22947082077</v>
      </c>
      <c r="AK2213" s="127">
        <v>0</v>
      </c>
    </row>
    <row r="2214" spans="1:37" ht="14.65" customHeight="1" x14ac:dyDescent="0.25">
      <c r="A2214" s="39"/>
      <c r="B2214" s="128">
        <v>9577447000100</v>
      </c>
      <c r="C2214" s="124" t="s">
        <v>10136</v>
      </c>
      <c r="D2214" s="121" t="s">
        <v>3266</v>
      </c>
      <c r="E2214" s="125" t="s">
        <v>7627</v>
      </c>
      <c r="F2214" s="125" t="s">
        <v>160</v>
      </c>
      <c r="G2214" s="125" t="s">
        <v>6802</v>
      </c>
      <c r="H2214" s="126">
        <v>100</v>
      </c>
      <c r="I2214" s="126">
        <v>100</v>
      </c>
      <c r="J2214" s="126">
        <v>100</v>
      </c>
      <c r="K2214" s="125" t="s">
        <v>211</v>
      </c>
      <c r="L2214" s="125" t="s">
        <v>211</v>
      </c>
      <c r="M2214" s="152">
        <v>2E-3</v>
      </c>
      <c r="N2214" s="127" t="s">
        <v>44</v>
      </c>
      <c r="O2214" s="154">
        <v>39776</v>
      </c>
      <c r="P2214" s="152">
        <v>1.0326586581999999E-2</v>
      </c>
      <c r="Q2214" s="152">
        <v>4.0658584578E-2</v>
      </c>
      <c r="R2214" s="152">
        <v>0.11325768675999999</v>
      </c>
      <c r="S2214" s="152">
        <v>0.24910417939999999</v>
      </c>
      <c r="T2214" s="152">
        <v>0.41491464110999998</v>
      </c>
      <c r="U2214" s="152">
        <v>0.9780092643099999</v>
      </c>
      <c r="V2214" s="152">
        <v>0.99668340900000008</v>
      </c>
      <c r="W2214" s="152">
        <v>0.98807868104999996</v>
      </c>
      <c r="X2214" s="152">
        <v>0.98889056104000006</v>
      </c>
      <c r="Y2214" s="152">
        <v>0.98924667747000006</v>
      </c>
      <c r="Z2214" s="152">
        <v>8.9554668020999997E-4</v>
      </c>
      <c r="AA2214" s="152">
        <v>2.1088176940999999E-3</v>
      </c>
      <c r="AB2214" s="175">
        <v>-2.2036527452999999</v>
      </c>
      <c r="AC2214" s="174">
        <v>-2.7748173682999999</v>
      </c>
      <c r="AD2214" s="152">
        <v>0</v>
      </c>
      <c r="AE2214" s="152">
        <v>-3.9175280086999999E-3</v>
      </c>
      <c r="AF2214" s="178">
        <v>43.353815300000001</v>
      </c>
      <c r="AG2214" s="177">
        <v>8591664.1172000002</v>
      </c>
      <c r="AH2214" s="177">
        <v>946613.32242999994</v>
      </c>
      <c r="AI2214" s="127">
        <v>0</v>
      </c>
      <c r="AJ2214" s="127">
        <v>0</v>
      </c>
      <c r="AK2214" s="127">
        <v>0</v>
      </c>
    </row>
    <row r="2215" spans="1:37" ht="14.65" customHeight="1" x14ac:dyDescent="0.25">
      <c r="A2215" s="39"/>
      <c r="B2215" s="128">
        <v>4889781000178</v>
      </c>
      <c r="C2215" s="124" t="s">
        <v>10137</v>
      </c>
      <c r="D2215" s="121"/>
      <c r="E2215" s="125" t="s">
        <v>7627</v>
      </c>
      <c r="F2215" s="125" t="s">
        <v>112</v>
      </c>
      <c r="G2215" s="125" t="s">
        <v>7739</v>
      </c>
      <c r="H2215" s="126">
        <v>100</v>
      </c>
      <c r="I2215" s="126">
        <v>100</v>
      </c>
      <c r="J2215" s="126">
        <v>100</v>
      </c>
      <c r="K2215" s="125" t="s">
        <v>212</v>
      </c>
      <c r="L2215" s="125" t="s">
        <v>219</v>
      </c>
      <c r="M2215" s="152">
        <v>1.4999999999999999E-2</v>
      </c>
      <c r="N2215" s="127" t="s">
        <v>44</v>
      </c>
      <c r="O2215" s="154">
        <v>37307</v>
      </c>
      <c r="P2215" s="152">
        <v>-6.8788663959999996E-2</v>
      </c>
      <c r="Q2215" s="152">
        <v>2.4427907829000003E-3</v>
      </c>
      <c r="R2215" s="152">
        <v>-0.10605233270999999</v>
      </c>
      <c r="S2215" s="152">
        <v>-0.14519338829</v>
      </c>
      <c r="T2215" s="152">
        <v>-0.20860663393000001</v>
      </c>
      <c r="U2215" s="152">
        <v>-6.5148294742999999</v>
      </c>
      <c r="V2215" s="152">
        <v>5.9881303549000002E-2</v>
      </c>
      <c r="W2215" s="152">
        <v>-0.92521798763000007</v>
      </c>
      <c r="X2215" s="152">
        <v>-0.57638684165999998</v>
      </c>
      <c r="Y2215" s="152">
        <v>-0.49736355160000001</v>
      </c>
      <c r="Z2215" s="152">
        <v>0.24472295190000001</v>
      </c>
      <c r="AA2215" s="152">
        <v>0.38055377642000005</v>
      </c>
      <c r="AB2215" s="175">
        <v>-0.71073766438999997</v>
      </c>
      <c r="AC2215" s="174">
        <v>0.29336919638999998</v>
      </c>
      <c r="AD2215" s="152">
        <v>-0.20298911780000001</v>
      </c>
      <c r="AE2215" s="152">
        <v>-0.85567082662000005</v>
      </c>
      <c r="AF2215" s="178">
        <v>275.5497383</v>
      </c>
      <c r="AG2215" s="177">
        <v>84156.484360000002</v>
      </c>
      <c r="AH2215" s="177">
        <v>-9337.0812100000003</v>
      </c>
      <c r="AI2215" s="127">
        <v>0</v>
      </c>
      <c r="AJ2215" s="127">
        <v>0</v>
      </c>
      <c r="AK2215" s="127">
        <v>0</v>
      </c>
    </row>
    <row r="2216" spans="1:37" ht="14.65" customHeight="1" x14ac:dyDescent="0.25">
      <c r="A2216" s="39"/>
      <c r="B2216" s="128">
        <v>4895210000146</v>
      </c>
      <c r="C2216" s="124" t="s">
        <v>10138</v>
      </c>
      <c r="D2216" s="121"/>
      <c r="E2216" s="125" t="s">
        <v>7627</v>
      </c>
      <c r="F2216" s="125" t="s">
        <v>112</v>
      </c>
      <c r="G2216" s="125" t="s">
        <v>7739</v>
      </c>
      <c r="H2216" s="126">
        <v>300</v>
      </c>
      <c r="I2216" s="126">
        <v>300</v>
      </c>
      <c r="J2216" s="126">
        <v>50</v>
      </c>
      <c r="K2216" s="125" t="s">
        <v>212</v>
      </c>
      <c r="L2216" s="125" t="s">
        <v>219</v>
      </c>
      <c r="M2216" s="152">
        <v>1.9E-2</v>
      </c>
      <c r="N2216" s="127" t="s">
        <v>44</v>
      </c>
      <c r="O2216" s="154">
        <v>37308</v>
      </c>
      <c r="P2216" s="152">
        <v>-6.910118355E-2</v>
      </c>
      <c r="Q2216" s="152">
        <v>1.158118941E-3</v>
      </c>
      <c r="R2216" s="152">
        <v>-0.10987382395999999</v>
      </c>
      <c r="S2216" s="152">
        <v>-0.15263066608999998</v>
      </c>
      <c r="T2216" s="152">
        <v>-0.21871082730000002</v>
      </c>
      <c r="U2216" s="152">
        <v>-6.5444275463999997</v>
      </c>
      <c r="V2216" s="152">
        <v>2.8389525758000002E-2</v>
      </c>
      <c r="W2216" s="152">
        <v>-0.95855730560999997</v>
      </c>
      <c r="X2216" s="152">
        <v>-0.60591125125</v>
      </c>
      <c r="Y2216" s="152">
        <v>-0.52145414453999994</v>
      </c>
      <c r="Z2216" s="152">
        <v>0.24473594795</v>
      </c>
      <c r="AA2216" s="152">
        <v>0.39011946121000002</v>
      </c>
      <c r="AB2216" s="175">
        <v>-0.72514993737</v>
      </c>
      <c r="AC2216" s="174">
        <v>0.23922198169</v>
      </c>
      <c r="AD2216" s="152">
        <v>-0.20603412327000001</v>
      </c>
      <c r="AE2216" s="152">
        <v>-0.85487112571000001</v>
      </c>
      <c r="AF2216" s="178">
        <v>23.314214799999998</v>
      </c>
      <c r="AG2216" s="177">
        <v>45735.812590000001</v>
      </c>
      <c r="AH2216" s="177">
        <v>-3665.6890199999998</v>
      </c>
      <c r="AI2216" s="127">
        <v>0</v>
      </c>
      <c r="AJ2216" s="127">
        <v>0</v>
      </c>
      <c r="AK2216" s="127">
        <v>0</v>
      </c>
    </row>
    <row r="2217" spans="1:37" ht="14.65" customHeight="1" x14ac:dyDescent="0.25">
      <c r="A2217" s="39"/>
      <c r="B2217" s="128">
        <v>9296352000100</v>
      </c>
      <c r="C2217" s="124" t="s">
        <v>10139</v>
      </c>
      <c r="D2217" s="121"/>
      <c r="E2217" s="125" t="s">
        <v>7627</v>
      </c>
      <c r="F2217" s="125" t="s">
        <v>112</v>
      </c>
      <c r="G2217" s="125" t="s">
        <v>7739</v>
      </c>
      <c r="H2217" s="126">
        <v>25000</v>
      </c>
      <c r="I2217" s="126">
        <v>1000</v>
      </c>
      <c r="J2217" s="126">
        <v>3000</v>
      </c>
      <c r="K2217" s="125" t="s">
        <v>212</v>
      </c>
      <c r="L2217" s="125" t="s">
        <v>219</v>
      </c>
      <c r="M2217" s="152">
        <v>0.02</v>
      </c>
      <c r="N2217" s="127" t="s">
        <v>44</v>
      </c>
      <c r="O2217" s="154">
        <v>39514</v>
      </c>
      <c r="P2217" s="152">
        <v>-6.9178658198000009E-2</v>
      </c>
      <c r="Q2217" s="152">
        <v>6.5595126579999995E-4</v>
      </c>
      <c r="R2217" s="152">
        <v>-0.11186709593999999</v>
      </c>
      <c r="S2217" s="152">
        <v>-0.15590594204</v>
      </c>
      <c r="T2217" s="152">
        <v>-0.22322811300000001</v>
      </c>
      <c r="U2217" s="152">
        <v>-6.5517650072000002</v>
      </c>
      <c r="V2217" s="152">
        <v>1.6079648382E-2</v>
      </c>
      <c r="W2217" s="152">
        <v>-0.9759469380900001</v>
      </c>
      <c r="X2217" s="152">
        <v>-0.61891339948000001</v>
      </c>
      <c r="Y2217" s="152">
        <v>-0.53222433537000002</v>
      </c>
      <c r="Z2217" s="152">
        <v>0.24469589722999999</v>
      </c>
      <c r="AA2217" s="152">
        <v>0.40176595152</v>
      </c>
      <c r="AB2217" s="175">
        <v>-0.73285426613000004</v>
      </c>
      <c r="AC2217" s="174">
        <v>9.6675548252000004E-2</v>
      </c>
      <c r="AD2217" s="152">
        <v>-0.20766868566999999</v>
      </c>
      <c r="AE2217" s="152">
        <v>-0.82841101482000001</v>
      </c>
      <c r="AF2217" s="178">
        <v>23.5708597</v>
      </c>
      <c r="AG2217" s="177">
        <v>28390.75029</v>
      </c>
      <c r="AH2217" s="177">
        <v>13684.401159999999</v>
      </c>
      <c r="AI2217" s="127">
        <v>0</v>
      </c>
      <c r="AJ2217" s="127">
        <v>0</v>
      </c>
      <c r="AK2217" s="127">
        <v>0</v>
      </c>
    </row>
    <row r="2218" spans="1:37" ht="14.65" customHeight="1" x14ac:dyDescent="0.25">
      <c r="A2218" s="39"/>
      <c r="B2218" s="128">
        <v>8545860000112</v>
      </c>
      <c r="C2218" s="124" t="s">
        <v>10140</v>
      </c>
      <c r="D2218" s="121" t="s">
        <v>3266</v>
      </c>
      <c r="E2218" s="125" t="s">
        <v>7627</v>
      </c>
      <c r="F2218" s="125" t="s">
        <v>160</v>
      </c>
      <c r="G2218" s="125" t="s">
        <v>3324</v>
      </c>
      <c r="H2218" s="126">
        <v>100</v>
      </c>
      <c r="I2218" s="126">
        <v>100</v>
      </c>
      <c r="J2218" s="126">
        <v>100</v>
      </c>
      <c r="K2218" s="125" t="s">
        <v>211</v>
      </c>
      <c r="L2218" s="125" t="s">
        <v>212</v>
      </c>
      <c r="M2218" s="152">
        <v>3.0000000000000001E-3</v>
      </c>
      <c r="N2218" s="127" t="s">
        <v>44</v>
      </c>
      <c r="O2218" s="154">
        <v>39925</v>
      </c>
      <c r="P2218" s="152">
        <v>1.0336136853E-2</v>
      </c>
      <c r="Q2218" s="152">
        <v>4.3658348783000005E-2</v>
      </c>
      <c r="R2218" s="152">
        <v>0.11905128106</v>
      </c>
      <c r="S2218" s="152">
        <v>0.27841873358000002</v>
      </c>
      <c r="T2218" s="152">
        <v>0.44135663556999999</v>
      </c>
      <c r="U2218" s="152">
        <v>0.97891375035999995</v>
      </c>
      <c r="V2218" s="152">
        <v>1.0702180695000001</v>
      </c>
      <c r="W2218" s="152">
        <v>1.0386229503</v>
      </c>
      <c r="X2218" s="152">
        <v>1.1052631004</v>
      </c>
      <c r="Y2218" s="152">
        <v>1.0522901387999999</v>
      </c>
      <c r="Z2218" s="152">
        <v>1.9835283962999998E-3</v>
      </c>
      <c r="AA2218" s="152">
        <v>4.1477794392E-3</v>
      </c>
      <c r="AB2218" s="175">
        <v>2.0829012203000001</v>
      </c>
      <c r="AC2218" s="174">
        <v>0.54397491173000001</v>
      </c>
      <c r="AD2218" s="152">
        <v>-3.9366177082000002E-4</v>
      </c>
      <c r="AE2218" s="152">
        <v>-2.3242654264999999E-2</v>
      </c>
      <c r="AF2218" s="178">
        <v>440.46769419999998</v>
      </c>
      <c r="AG2218" s="177">
        <v>1773690.3008000001</v>
      </c>
      <c r="AH2218" s="177">
        <v>-140340.01019</v>
      </c>
      <c r="AI2218" s="127">
        <v>0.34537664712999999</v>
      </c>
      <c r="AJ2218" s="127">
        <v>0.25964251641000002</v>
      </c>
      <c r="AK2218" s="127">
        <v>0</v>
      </c>
    </row>
    <row r="2219" spans="1:37" ht="14.65" customHeight="1" x14ac:dyDescent="0.25">
      <c r="A2219" s="39"/>
      <c r="B2219" s="128">
        <v>9300166000106</v>
      </c>
      <c r="C2219" s="124" t="s">
        <v>10141</v>
      </c>
      <c r="D2219" s="121" t="s">
        <v>3267</v>
      </c>
      <c r="E2219" s="125" t="s">
        <v>7627</v>
      </c>
      <c r="F2219" s="125" t="s">
        <v>160</v>
      </c>
      <c r="G2219" s="125" t="s">
        <v>3328</v>
      </c>
      <c r="H2219" s="126">
        <v>1000000</v>
      </c>
      <c r="I2219" s="126">
        <v>500</v>
      </c>
      <c r="J2219" s="126">
        <v>10000</v>
      </c>
      <c r="K2219" s="125" t="s">
        <v>211</v>
      </c>
      <c r="L2219" s="125" t="s">
        <v>211</v>
      </c>
      <c r="M2219" s="152">
        <v>3.0000000000000001E-3</v>
      </c>
      <c r="N2219" s="127" t="s">
        <v>44</v>
      </c>
      <c r="O2219" s="154">
        <v>39503</v>
      </c>
      <c r="P2219" s="152">
        <v>1.0222223058E-2</v>
      </c>
      <c r="Q2219" s="152">
        <v>4.0395748921999999E-2</v>
      </c>
      <c r="R2219" s="152">
        <v>0.11280128810000001</v>
      </c>
      <c r="S2219" s="152">
        <v>0.25446009805999997</v>
      </c>
      <c r="T2219" s="152">
        <v>0.41844056847</v>
      </c>
      <c r="U2219" s="152">
        <v>0.96812521477999991</v>
      </c>
      <c r="V2219" s="152">
        <v>0.99024039234000005</v>
      </c>
      <c r="W2219" s="152">
        <v>0.98409698408000001</v>
      </c>
      <c r="X2219" s="152">
        <v>1.0101524179000001</v>
      </c>
      <c r="Y2219" s="152">
        <v>0.99765325458999998</v>
      </c>
      <c r="Z2219" s="152">
        <v>1.0116386523999999E-3</v>
      </c>
      <c r="AA2219" s="152">
        <v>3.9721307908999999E-3</v>
      </c>
      <c r="AB2219" s="175">
        <v>-2.1522948300999998</v>
      </c>
      <c r="AC2219" s="174">
        <v>-0.10716644636</v>
      </c>
      <c r="AD2219" s="152">
        <v>0</v>
      </c>
      <c r="AE2219" s="152">
        <v>-8.2243830839999997E-3</v>
      </c>
      <c r="AF2219" s="178">
        <v>48.615750200000001</v>
      </c>
      <c r="AG2219" s="177">
        <v>806824.25645999995</v>
      </c>
      <c r="AH2219" s="177">
        <v>-64219.705600000001</v>
      </c>
      <c r="AI2219" s="127">
        <v>0.12027555515999999</v>
      </c>
      <c r="AJ2219" s="127">
        <v>0.23923021784999998</v>
      </c>
      <c r="AK2219" s="127">
        <v>0</v>
      </c>
    </row>
    <row r="2220" spans="1:37" ht="14.65" customHeight="1" x14ac:dyDescent="0.25">
      <c r="A2220" s="39"/>
      <c r="B2220" s="128">
        <v>10362043000170</v>
      </c>
      <c r="C2220" s="124" t="s">
        <v>10142</v>
      </c>
      <c r="D2220" s="121"/>
      <c r="E2220" s="125" t="s">
        <v>7627</v>
      </c>
      <c r="F2220" s="125" t="s">
        <v>363</v>
      </c>
      <c r="G2220" s="125" t="s">
        <v>363</v>
      </c>
      <c r="H2220" s="126">
        <v>100</v>
      </c>
      <c r="I2220" s="126">
        <v>100</v>
      </c>
      <c r="J2220" s="126">
        <v>100</v>
      </c>
      <c r="K2220" s="125" t="s">
        <v>211</v>
      </c>
      <c r="L2220" s="125" t="s">
        <v>212</v>
      </c>
      <c r="M2220" s="152">
        <v>5.0000000000000001E-3</v>
      </c>
      <c r="N2220" s="127" t="s">
        <v>44</v>
      </c>
      <c r="O2220" s="154">
        <v>39980</v>
      </c>
      <c r="P2220" s="152">
        <v>-3.4438262545999996E-3</v>
      </c>
      <c r="Q2220" s="152">
        <v>-6.6333716860000003E-2</v>
      </c>
      <c r="R2220" s="152">
        <v>0.15592871557000001</v>
      </c>
      <c r="S2220" s="152">
        <v>0.27892865857999999</v>
      </c>
      <c r="T2220" s="152">
        <v>0.34176094814999997</v>
      </c>
      <c r="U2220" s="152">
        <v>-0.32615753084999999</v>
      </c>
      <c r="V2220" s="152">
        <v>-1.6260702565</v>
      </c>
      <c r="W2220" s="152">
        <v>1.3603477523</v>
      </c>
      <c r="X2220" s="152">
        <v>1.1072873941000001</v>
      </c>
      <c r="Y2220" s="152">
        <v>0.81483237501000005</v>
      </c>
      <c r="Z2220" s="152">
        <v>0.12831296927999999</v>
      </c>
      <c r="AA2220" s="152">
        <v>0.14378388451999999</v>
      </c>
      <c r="AB2220" s="175">
        <v>0.3561436503</v>
      </c>
      <c r="AC2220" s="174">
        <v>5.4106304680000002E-2</v>
      </c>
      <c r="AD2220" s="152">
        <v>-7.9173244544000002E-2</v>
      </c>
      <c r="AE2220" s="152">
        <v>-0.24058742854999998</v>
      </c>
      <c r="AF2220" s="178">
        <v>40.396099800000002</v>
      </c>
      <c r="AG2220" s="177">
        <v>527632.19175999996</v>
      </c>
      <c r="AH2220" s="177">
        <v>-55837.840750000003</v>
      </c>
      <c r="AI2220" s="127">
        <v>0</v>
      </c>
      <c r="AJ2220" s="127">
        <v>0</v>
      </c>
      <c r="AK2220" s="127">
        <v>0</v>
      </c>
    </row>
    <row r="2221" spans="1:37" ht="14.65" customHeight="1" x14ac:dyDescent="0.25">
      <c r="A2221" s="39"/>
      <c r="B2221" s="128">
        <v>2910278000121</v>
      </c>
      <c r="C2221" s="124" t="s">
        <v>10143</v>
      </c>
      <c r="D2221" s="121"/>
      <c r="E2221" s="125" t="s">
        <v>7627</v>
      </c>
      <c r="F2221" s="125" t="s">
        <v>160</v>
      </c>
      <c r="G2221" s="125" t="s">
        <v>3328</v>
      </c>
      <c r="H2221" s="126">
        <v>100</v>
      </c>
      <c r="I2221" s="126">
        <v>100</v>
      </c>
      <c r="J2221" s="126">
        <v>100</v>
      </c>
      <c r="K2221" s="125" t="s">
        <v>211</v>
      </c>
      <c r="L2221" s="125" t="s">
        <v>211</v>
      </c>
      <c r="M2221" s="152">
        <v>5.0000000000000001E-3</v>
      </c>
      <c r="N2221" s="127" t="s">
        <v>44</v>
      </c>
      <c r="O2221" s="154">
        <v>36164</v>
      </c>
      <c r="P2221" s="152">
        <v>1.0242694082999999E-2</v>
      </c>
      <c r="Q2221" s="152">
        <v>4.0658333151000002E-2</v>
      </c>
      <c r="R2221" s="152">
        <v>0.11322455293999999</v>
      </c>
      <c r="S2221" s="152">
        <v>0.25645726324999996</v>
      </c>
      <c r="T2221" s="152">
        <v>0.42218736749000002</v>
      </c>
      <c r="U2221" s="152">
        <v>0.97006398243999992</v>
      </c>
      <c r="V2221" s="152">
        <v>0.99667724566999993</v>
      </c>
      <c r="W2221" s="152">
        <v>0.98778961619000005</v>
      </c>
      <c r="X2221" s="152">
        <v>1.0180807384999999</v>
      </c>
      <c r="Y2221" s="152">
        <v>1.0065864377</v>
      </c>
      <c r="Z2221" s="152">
        <v>9.4196414295999995E-4</v>
      </c>
      <c r="AA2221" s="152">
        <v>2.5135988969000002E-3</v>
      </c>
      <c r="AB2221" s="175">
        <v>-1.9091820706</v>
      </c>
      <c r="AC2221" s="174">
        <v>-1.6159844151</v>
      </c>
      <c r="AD2221" s="152">
        <v>0</v>
      </c>
      <c r="AE2221" s="152">
        <v>-4.9018952077000003E-3</v>
      </c>
      <c r="AF2221" s="178">
        <v>207.26014660000001</v>
      </c>
      <c r="AG2221" s="177">
        <v>9379833.3290999997</v>
      </c>
      <c r="AH2221" s="177">
        <v>-273948.36294999998</v>
      </c>
      <c r="AI2221" s="127">
        <v>0.12720362679</v>
      </c>
      <c r="AJ2221" s="127">
        <v>0.22945815666000002</v>
      </c>
      <c r="AK2221" s="127">
        <v>0</v>
      </c>
    </row>
    <row r="2222" spans="1:37" ht="14.65" customHeight="1" x14ac:dyDescent="0.25">
      <c r="A2222" s="39"/>
      <c r="B2222" s="128">
        <v>6084858000168</v>
      </c>
      <c r="C2222" s="124" t="s">
        <v>10144</v>
      </c>
      <c r="D2222" s="121" t="s">
        <v>3266</v>
      </c>
      <c r="E2222" s="125" t="s">
        <v>7627</v>
      </c>
      <c r="F2222" s="125" t="s">
        <v>112</v>
      </c>
      <c r="G2222" s="125" t="s">
        <v>6915</v>
      </c>
      <c r="H2222" s="126">
        <v>1000</v>
      </c>
      <c r="I2222" s="126">
        <v>100</v>
      </c>
      <c r="J2222" s="126">
        <v>100</v>
      </c>
      <c r="K2222" s="125" t="s">
        <v>212</v>
      </c>
      <c r="L2222" s="125" t="s">
        <v>219</v>
      </c>
      <c r="M2222" s="152">
        <v>3.0000000000000001E-3</v>
      </c>
      <c r="N2222" s="127" t="s">
        <v>44</v>
      </c>
      <c r="O2222" s="154">
        <v>38372</v>
      </c>
      <c r="P2222" s="152">
        <v>3.6759412068999998E-2</v>
      </c>
      <c r="Q2222" s="152">
        <v>0.12330578782</v>
      </c>
      <c r="R2222" s="152">
        <v>7.2498825774999998E-2</v>
      </c>
      <c r="S2222" s="152">
        <v>0.28834335273</v>
      </c>
      <c r="T2222" s="152">
        <v>0.24361013003000001</v>
      </c>
      <c r="U2222" s="152">
        <v>3.4814064908</v>
      </c>
      <c r="V2222" s="152">
        <v>3.0226539914999999</v>
      </c>
      <c r="W2222" s="152">
        <v>0.63249167625000002</v>
      </c>
      <c r="X2222" s="152">
        <v>1.1446617256</v>
      </c>
      <c r="Y2222" s="152">
        <v>0.58081949356999996</v>
      </c>
      <c r="Z2222" s="152">
        <v>0.14747930726</v>
      </c>
      <c r="AA2222" s="152">
        <v>0.25623903058999997</v>
      </c>
      <c r="AB2222" s="175">
        <v>-0.18599511005</v>
      </c>
      <c r="AC2222" s="174">
        <v>-3.1264199918000002E-2</v>
      </c>
      <c r="AD2222" s="152">
        <v>-0.13648552929999999</v>
      </c>
      <c r="AE2222" s="152">
        <v>-0.60234846122999997</v>
      </c>
      <c r="AF2222" s="178">
        <v>331.35854619999998</v>
      </c>
      <c r="AG2222" s="177">
        <v>10049.65994</v>
      </c>
      <c r="AH2222" s="177">
        <v>-701.80391999999995</v>
      </c>
      <c r="AI2222" s="127">
        <v>0</v>
      </c>
      <c r="AJ2222" s="127">
        <v>0</v>
      </c>
      <c r="AK2222" s="127">
        <v>0</v>
      </c>
    </row>
    <row r="2223" spans="1:37" ht="14.65" customHeight="1" x14ac:dyDescent="0.25">
      <c r="A2223" s="39"/>
      <c r="B2223" s="128">
        <v>88002696000136</v>
      </c>
      <c r="C2223" s="124" t="s">
        <v>10145</v>
      </c>
      <c r="D2223" s="121" t="s">
        <v>3310</v>
      </c>
      <c r="E2223" s="125" t="s">
        <v>7627</v>
      </c>
      <c r="F2223" s="125" t="s">
        <v>112</v>
      </c>
      <c r="G2223" s="125" t="s">
        <v>5291</v>
      </c>
      <c r="H2223" s="126">
        <v>100</v>
      </c>
      <c r="I2223" s="126">
        <v>100</v>
      </c>
      <c r="J2223" s="126">
        <v>50</v>
      </c>
      <c r="K2223" s="125" t="s">
        <v>212</v>
      </c>
      <c r="L2223" s="125" t="s">
        <v>219</v>
      </c>
      <c r="M2223" s="152">
        <v>2.6000000000000002E-2</v>
      </c>
      <c r="N2223" s="127" t="s">
        <v>44</v>
      </c>
      <c r="O2223" s="154">
        <v>29222</v>
      </c>
      <c r="P2223" s="152">
        <v>3.8895282710999998E-2</v>
      </c>
      <c r="Q2223" s="152">
        <v>0.12122882393999999</v>
      </c>
      <c r="R2223" s="152">
        <v>5.1997255036999999E-2</v>
      </c>
      <c r="S2223" s="152">
        <v>0.19202279492999999</v>
      </c>
      <c r="T2223" s="152">
        <v>8.8692228205999993E-2</v>
      </c>
      <c r="U2223" s="152">
        <v>3.6836903004999999</v>
      </c>
      <c r="V2223" s="152">
        <v>2.9717403783999998</v>
      </c>
      <c r="W2223" s="152">
        <v>0.45363260228000002</v>
      </c>
      <c r="X2223" s="152">
        <v>0.76228961660999994</v>
      </c>
      <c r="Y2223" s="152">
        <v>0.21146154745000001</v>
      </c>
      <c r="Z2223" s="152">
        <v>0.14354162284999999</v>
      </c>
      <c r="AA2223" s="152">
        <v>0.25166806435</v>
      </c>
      <c r="AB2223" s="175">
        <v>-0.32508424120000001</v>
      </c>
      <c r="AC2223" s="174">
        <v>-0.20541787669</v>
      </c>
      <c r="AD2223" s="152">
        <v>-0.14701307201</v>
      </c>
      <c r="AE2223" s="152">
        <v>-0.66373704696999991</v>
      </c>
      <c r="AF2223" s="178">
        <v>0.58422110000000005</v>
      </c>
      <c r="AG2223" s="177">
        <v>58672.346599999997</v>
      </c>
      <c r="AH2223" s="177">
        <v>-416.48602</v>
      </c>
      <c r="AI2223" s="127">
        <v>0</v>
      </c>
      <c r="AJ2223" s="127">
        <v>0</v>
      </c>
      <c r="AK2223" s="127">
        <v>0</v>
      </c>
    </row>
    <row r="2224" spans="1:37" ht="14.65" customHeight="1" x14ac:dyDescent="0.25">
      <c r="A2224" s="39"/>
      <c r="B2224" s="128">
        <v>24078020000143</v>
      </c>
      <c r="C2224" s="124" t="s">
        <v>10146</v>
      </c>
      <c r="D2224" s="121" t="s">
        <v>3267</v>
      </c>
      <c r="E2224" s="125" t="s">
        <v>10147</v>
      </c>
      <c r="F2224" s="125" t="s">
        <v>112</v>
      </c>
      <c r="G2224" s="125" t="s">
        <v>113</v>
      </c>
      <c r="H2224" s="126">
        <v>5000</v>
      </c>
      <c r="I2224" s="126">
        <v>500</v>
      </c>
      <c r="J2224" s="126">
        <v>0</v>
      </c>
      <c r="K2224" s="125" t="s">
        <v>212</v>
      </c>
      <c r="L2224" s="125" t="s">
        <v>219</v>
      </c>
      <c r="M2224" s="152">
        <v>1.4999999999999999E-2</v>
      </c>
      <c r="N2224" s="127" t="s">
        <v>44</v>
      </c>
      <c r="O2224" s="154">
        <v>42853</v>
      </c>
      <c r="P2224" s="152">
        <v>4.8104483817999998E-2</v>
      </c>
      <c r="Q2224" s="152">
        <v>0.11623049573999999</v>
      </c>
      <c r="R2224" s="152">
        <v>5.8324063014999997E-2</v>
      </c>
      <c r="S2224" s="152">
        <v>0.20296424190000001</v>
      </c>
      <c r="T2224" s="152">
        <v>0.18802390488000001</v>
      </c>
      <c r="U2224" s="152">
        <v>4.5558743400999999</v>
      </c>
      <c r="V2224" s="152">
        <v>2.8492139590000001</v>
      </c>
      <c r="W2224" s="152">
        <v>0.50882871532999996</v>
      </c>
      <c r="X2224" s="152">
        <v>0.80572483178999998</v>
      </c>
      <c r="Y2224" s="152">
        <v>0.44828985232000002</v>
      </c>
      <c r="Z2224" s="152">
        <v>0.14495080451</v>
      </c>
      <c r="AA2224" s="152">
        <v>0.24338667073</v>
      </c>
      <c r="AB2224" s="175">
        <v>-0.28084808589999999</v>
      </c>
      <c r="AC2224" s="174">
        <v>0.18990163579</v>
      </c>
      <c r="AD2224" s="152">
        <v>-0.15221510471999999</v>
      </c>
      <c r="AE2224" s="152">
        <v>-0.49020710293999997</v>
      </c>
      <c r="AF2224" s="178">
        <v>2.1214271999999998</v>
      </c>
      <c r="AG2224" s="177">
        <v>102175.93640000001</v>
      </c>
      <c r="AH2224" s="177">
        <v>-21290.271489999999</v>
      </c>
      <c r="AI2224" s="127">
        <v>0</v>
      </c>
      <c r="AJ2224" s="127">
        <v>0</v>
      </c>
      <c r="AK2224" s="127">
        <v>0</v>
      </c>
    </row>
    <row r="2225" spans="1:37" ht="14.65" customHeight="1" x14ac:dyDescent="0.25">
      <c r="A2225" s="39"/>
      <c r="B2225" s="128">
        <v>44870150000121</v>
      </c>
      <c r="C2225" s="124" t="s">
        <v>10148</v>
      </c>
      <c r="D2225" s="121"/>
      <c r="E2225" s="125" t="s">
        <v>10147</v>
      </c>
      <c r="F2225" s="125" t="s">
        <v>160</v>
      </c>
      <c r="G2225" s="125" t="s">
        <v>3305</v>
      </c>
      <c r="H2225" s="126">
        <v>500</v>
      </c>
      <c r="I2225" s="126">
        <v>100</v>
      </c>
      <c r="J2225" s="126">
        <v>100</v>
      </c>
      <c r="K2225" s="125" t="s">
        <v>211</v>
      </c>
      <c r="L2225" s="125" t="s">
        <v>212</v>
      </c>
      <c r="M2225" s="152">
        <v>1.8E-3</v>
      </c>
      <c r="N2225" s="127" t="s">
        <v>44</v>
      </c>
      <c r="O2225" s="154">
        <v>44704</v>
      </c>
      <c r="P2225" s="152">
        <v>1.0389579846999999E-2</v>
      </c>
      <c r="Q2225" s="152">
        <v>4.2980305387999997E-2</v>
      </c>
      <c r="R2225" s="152">
        <v>0.12281879643</v>
      </c>
      <c r="S2225" s="152">
        <v>0.28822330227999998</v>
      </c>
      <c r="T2225" s="152" t="s">
        <v>44</v>
      </c>
      <c r="U2225" s="152">
        <v>0.98397522381000002</v>
      </c>
      <c r="V2225" s="152">
        <v>1.0535968660999999</v>
      </c>
      <c r="W2225" s="152">
        <v>1.0714913738</v>
      </c>
      <c r="X2225" s="152">
        <v>1.1441851508000001</v>
      </c>
      <c r="Y2225" s="152" t="s">
        <v>44</v>
      </c>
      <c r="Z2225" s="152">
        <v>2.0661144561000002E-3</v>
      </c>
      <c r="AA2225" s="152">
        <v>3.2277921456999995E-3</v>
      </c>
      <c r="AB2225" s="175">
        <v>3.6452400854000002</v>
      </c>
      <c r="AC2225" s="174">
        <v>2.5862804212000001</v>
      </c>
      <c r="AD2225" s="152">
        <v>0</v>
      </c>
      <c r="AE2225" s="152">
        <v>-2.0323008045999998E-3</v>
      </c>
      <c r="AF2225" s="178">
        <v>1.4435832</v>
      </c>
      <c r="AG2225" s="177">
        <v>274718.97308000003</v>
      </c>
      <c r="AH2225" s="177">
        <v>-63332.631860000001</v>
      </c>
      <c r="AI2225" s="127">
        <v>0.25507392331000001</v>
      </c>
      <c r="AJ2225" s="127">
        <v>0.38539864940999996</v>
      </c>
      <c r="AK2225" s="127">
        <v>0</v>
      </c>
    </row>
    <row r="2226" spans="1:37" ht="14.65" customHeight="1" x14ac:dyDescent="0.25">
      <c r="A2226" s="39"/>
      <c r="B2226" s="128">
        <v>42287756000103</v>
      </c>
      <c r="C2226" s="124" t="s">
        <v>10149</v>
      </c>
      <c r="D2226" s="121"/>
      <c r="E2226" s="125" t="s">
        <v>10147</v>
      </c>
      <c r="F2226" s="125" t="s">
        <v>160</v>
      </c>
      <c r="G2226" s="125" t="s">
        <v>3305</v>
      </c>
      <c r="H2226" s="126">
        <v>500</v>
      </c>
      <c r="I2226" s="126">
        <v>100</v>
      </c>
      <c r="J2226" s="126">
        <v>100</v>
      </c>
      <c r="K2226" s="125" t="s">
        <v>210</v>
      </c>
      <c r="L2226" s="125" t="s">
        <v>3312</v>
      </c>
      <c r="M2226" s="152">
        <v>2E-3</v>
      </c>
      <c r="N2226" s="127" t="s">
        <v>44</v>
      </c>
      <c r="O2226" s="154">
        <v>44704</v>
      </c>
      <c r="P2226" s="152">
        <v>4.3422318030999999E-3</v>
      </c>
      <c r="Q2226" s="152">
        <v>3.3447433434000001E-2</v>
      </c>
      <c r="R2226" s="152">
        <v>0.12226016819</v>
      </c>
      <c r="S2226" s="152">
        <v>0.27383883615999999</v>
      </c>
      <c r="T2226" s="152" t="s">
        <v>44</v>
      </c>
      <c r="U2226" s="152">
        <v>0.41124362804000003</v>
      </c>
      <c r="V2226" s="152">
        <v>0.81991299804999995</v>
      </c>
      <c r="W2226" s="152">
        <v>1.0666178092</v>
      </c>
      <c r="X2226" s="152">
        <v>1.0870818825999999</v>
      </c>
      <c r="Y2226" s="152" t="s">
        <v>44</v>
      </c>
      <c r="Z2226" s="152">
        <v>7.6933771751E-3</v>
      </c>
      <c r="AA2226" s="152">
        <v>1.1533783015E-2</v>
      </c>
      <c r="AB2226" s="175">
        <v>0.88455322643000001</v>
      </c>
      <c r="AC2226" s="174">
        <v>-0.30494190474999999</v>
      </c>
      <c r="AD2226" s="152">
        <v>-5.7432595257999996E-3</v>
      </c>
      <c r="AE2226" s="152">
        <v>-2.0379296922000002E-2</v>
      </c>
      <c r="AF2226" s="178">
        <v>1.3941293100000001</v>
      </c>
      <c r="AG2226" s="177">
        <v>23926.259770000001</v>
      </c>
      <c r="AH2226" s="177">
        <v>1762.1768400000001</v>
      </c>
      <c r="AI2226" s="127">
        <v>0.26500714046000001</v>
      </c>
      <c r="AJ2226" s="127">
        <v>0.32566147161000003</v>
      </c>
      <c r="AK2226" s="127">
        <v>0</v>
      </c>
    </row>
    <row r="2227" spans="1:37" ht="14.65" customHeight="1" x14ac:dyDescent="0.25">
      <c r="A2227" s="39"/>
      <c r="B2227" s="128">
        <v>37308317000108</v>
      </c>
      <c r="C2227" s="124" t="s">
        <v>10150</v>
      </c>
      <c r="D2227" s="121"/>
      <c r="E2227" s="125" t="s">
        <v>10147</v>
      </c>
      <c r="F2227" s="125" t="s">
        <v>112</v>
      </c>
      <c r="G2227" s="125" t="s">
        <v>4570</v>
      </c>
      <c r="H2227" s="126">
        <v>5000</v>
      </c>
      <c r="I2227" s="126">
        <v>500</v>
      </c>
      <c r="J2227" s="126">
        <v>500</v>
      </c>
      <c r="K2227" s="125" t="s">
        <v>212</v>
      </c>
      <c r="L2227" s="125" t="s">
        <v>220</v>
      </c>
      <c r="M2227" s="152">
        <v>1.5E-3</v>
      </c>
      <c r="N2227" s="127" t="s">
        <v>44</v>
      </c>
      <c r="O2227" s="154">
        <v>44053</v>
      </c>
      <c r="P2227" s="152">
        <v>3.9249523742999996E-3</v>
      </c>
      <c r="Q2227" s="152">
        <v>-0.11958538337000001</v>
      </c>
      <c r="R2227" s="152">
        <v>0.12149202774000001</v>
      </c>
      <c r="S2227" s="152">
        <v>0.35698653227999999</v>
      </c>
      <c r="T2227" s="152">
        <v>0.42132842406999998</v>
      </c>
      <c r="U2227" s="152">
        <v>0.37172397224999998</v>
      </c>
      <c r="V2227" s="152">
        <v>-2.9314539305</v>
      </c>
      <c r="W2227" s="152">
        <v>1.0599164256</v>
      </c>
      <c r="X2227" s="152">
        <v>1.4171605352000001</v>
      </c>
      <c r="Y2227" s="152">
        <v>1.0045385299</v>
      </c>
      <c r="Z2227" s="152">
        <v>0.21236754649</v>
      </c>
      <c r="AA2227" s="152">
        <v>0.20559416249000001</v>
      </c>
      <c r="AB2227" s="175">
        <v>0.13704312772999999</v>
      </c>
      <c r="AC2227" s="174">
        <v>0.13789078526000001</v>
      </c>
      <c r="AD2227" s="152">
        <v>-0.20749542384000003</v>
      </c>
      <c r="AE2227" s="152">
        <v>-0.33899050755999999</v>
      </c>
      <c r="AF2227" s="178">
        <v>1.5928198</v>
      </c>
      <c r="AG2227" s="177">
        <v>423091.33835999999</v>
      </c>
      <c r="AH2227" s="177">
        <v>-60644.928999999996</v>
      </c>
      <c r="AI2227" s="127">
        <v>0</v>
      </c>
      <c r="AJ2227" s="127">
        <v>0</v>
      </c>
      <c r="AK2227" s="127">
        <v>0.99495812226000002</v>
      </c>
    </row>
    <row r="2228" spans="1:37" ht="14.65" customHeight="1" x14ac:dyDescent="0.25">
      <c r="A2228" s="39"/>
      <c r="B2228" s="128">
        <v>37308394000150</v>
      </c>
      <c r="C2228" s="124" t="s">
        <v>10151</v>
      </c>
      <c r="D2228" s="121"/>
      <c r="E2228" s="125" t="s">
        <v>10147</v>
      </c>
      <c r="F2228" s="125" t="s">
        <v>112</v>
      </c>
      <c r="G2228" s="125" t="s">
        <v>4570</v>
      </c>
      <c r="H2228" s="126">
        <v>5000</v>
      </c>
      <c r="I2228" s="126">
        <v>500</v>
      </c>
      <c r="J2228" s="126">
        <v>500</v>
      </c>
      <c r="K2228" s="125" t="s">
        <v>212</v>
      </c>
      <c r="L2228" s="125" t="s">
        <v>220</v>
      </c>
      <c r="M2228" s="152">
        <v>8.5000000000000006E-3</v>
      </c>
      <c r="N2228" s="127" t="s">
        <v>44</v>
      </c>
      <c r="O2228" s="154">
        <v>44053</v>
      </c>
      <c r="P2228" s="152">
        <v>1.4135219244E-3</v>
      </c>
      <c r="Q2228" s="152">
        <v>-0.12301675534999999</v>
      </c>
      <c r="R2228" s="152">
        <v>0.10954710859</v>
      </c>
      <c r="S2228" s="152">
        <v>0.33040420595999997</v>
      </c>
      <c r="T2228" s="152">
        <v>0.38182814575000001</v>
      </c>
      <c r="U2228" s="152">
        <v>0.13387168416</v>
      </c>
      <c r="V2228" s="152">
        <v>-3.0155687996</v>
      </c>
      <c r="W2228" s="152">
        <v>0.95570698705000001</v>
      </c>
      <c r="X2228" s="152">
        <v>1.3116343587000001</v>
      </c>
      <c r="Y2228" s="152">
        <v>0.91036128185999998</v>
      </c>
      <c r="Z2228" s="152">
        <v>0.21066451055999999</v>
      </c>
      <c r="AA2228" s="152">
        <v>0.20463873883000003</v>
      </c>
      <c r="AB2228" s="175">
        <v>8.4255081819000002E-2</v>
      </c>
      <c r="AC2228" s="174">
        <v>9.0103612986999995E-2</v>
      </c>
      <c r="AD2228" s="152">
        <v>-0.20853630626</v>
      </c>
      <c r="AE2228" s="152">
        <v>-0.34392214692</v>
      </c>
      <c r="AF2228" s="178">
        <v>1.5232443</v>
      </c>
      <c r="AG2228" s="177">
        <v>266525.26182000001</v>
      </c>
      <c r="AH2228" s="177">
        <v>-78538.825240000006</v>
      </c>
      <c r="AI2228" s="127">
        <v>0</v>
      </c>
      <c r="AJ2228" s="127">
        <v>0</v>
      </c>
      <c r="AK2228" s="127">
        <v>0.98804153172999998</v>
      </c>
    </row>
    <row r="2229" spans="1:37" ht="14.65" customHeight="1" x14ac:dyDescent="0.25">
      <c r="A2229" s="39"/>
      <c r="B2229" s="128">
        <v>31403572000145</v>
      </c>
      <c r="C2229" s="124" t="s">
        <v>10152</v>
      </c>
      <c r="D2229" s="121" t="s">
        <v>3266</v>
      </c>
      <c r="E2229" s="125" t="s">
        <v>9938</v>
      </c>
      <c r="F2229" s="125" t="s">
        <v>112</v>
      </c>
      <c r="G2229" s="125" t="s">
        <v>5291</v>
      </c>
      <c r="H2229" s="126" t="s">
        <v>44</v>
      </c>
      <c r="I2229" s="126" t="s">
        <v>44</v>
      </c>
      <c r="J2229" s="126" t="s">
        <v>44</v>
      </c>
      <c r="K2229" s="125" t="s">
        <v>7743</v>
      </c>
      <c r="L2229" s="125" t="s">
        <v>8231</v>
      </c>
      <c r="M2229" s="152">
        <v>0.01</v>
      </c>
      <c r="N2229" s="127" t="s">
        <v>44</v>
      </c>
      <c r="O2229" s="154">
        <v>43616</v>
      </c>
      <c r="P2229" s="152">
        <v>7.5848298534999997E-2</v>
      </c>
      <c r="Q2229" s="152">
        <v>0.15080580904999999</v>
      </c>
      <c r="R2229" s="152">
        <v>5.0492831951000003E-2</v>
      </c>
      <c r="S2229" s="152">
        <v>0.27819973642000001</v>
      </c>
      <c r="T2229" s="152">
        <v>0.13907864682999999</v>
      </c>
      <c r="U2229" s="152">
        <v>7.1834325951999993</v>
      </c>
      <c r="V2229" s="152">
        <v>3.6967752180000004</v>
      </c>
      <c r="W2229" s="152">
        <v>0.44050776792999996</v>
      </c>
      <c r="X2229" s="152">
        <v>1.1043937283</v>
      </c>
      <c r="Y2229" s="152">
        <v>0.33159371989999997</v>
      </c>
      <c r="Z2229" s="152">
        <v>0.16021660728000001</v>
      </c>
      <c r="AA2229" s="152">
        <v>0.24832208923999999</v>
      </c>
      <c r="AB2229" s="175">
        <v>-0.28476039247000001</v>
      </c>
      <c r="AC2229" s="174">
        <v>-4.8733084113000001E-2</v>
      </c>
      <c r="AD2229" s="152">
        <v>-0.16790307899999998</v>
      </c>
      <c r="AE2229" s="152">
        <v>-0.4677531405</v>
      </c>
      <c r="AF2229" s="178">
        <v>1.2642526599999999</v>
      </c>
      <c r="AG2229" s="177">
        <v>21644.343949999999</v>
      </c>
      <c r="AH2229" s="177">
        <v>-5600.7323699999997</v>
      </c>
      <c r="AI2229" s="127">
        <v>7.0024904632999996E-4</v>
      </c>
      <c r="AJ2229" s="127">
        <v>0</v>
      </c>
      <c r="AK2229" s="127">
        <v>6.6996053824999999E-2</v>
      </c>
    </row>
    <row r="2230" spans="1:37" ht="14.65" customHeight="1" x14ac:dyDescent="0.25">
      <c r="A2230" s="39"/>
      <c r="B2230" s="128">
        <v>24572219000123</v>
      </c>
      <c r="C2230" s="124" t="s">
        <v>10153</v>
      </c>
      <c r="D2230" s="121" t="s">
        <v>3266</v>
      </c>
      <c r="E2230" s="125" t="s">
        <v>9938</v>
      </c>
      <c r="F2230" s="125" t="s">
        <v>160</v>
      </c>
      <c r="G2230" s="125" t="s">
        <v>3305</v>
      </c>
      <c r="H2230" s="126" t="s">
        <v>44</v>
      </c>
      <c r="I2230" s="126" t="s">
        <v>44</v>
      </c>
      <c r="J2230" s="126" t="s">
        <v>44</v>
      </c>
      <c r="K2230" s="125" t="s">
        <v>7743</v>
      </c>
      <c r="L2230" s="125" t="s">
        <v>8093</v>
      </c>
      <c r="M2230" s="152">
        <v>3.0599999999999998E-3</v>
      </c>
      <c r="N2230" s="127" t="s">
        <v>44</v>
      </c>
      <c r="O2230" s="154">
        <v>42607</v>
      </c>
      <c r="P2230" s="152">
        <v>1.0655497057E-2</v>
      </c>
      <c r="Q2230" s="152">
        <v>4.3576195760000005E-2</v>
      </c>
      <c r="R2230" s="152">
        <v>0.12216926951</v>
      </c>
      <c r="S2230" s="152">
        <v>0.28421825346999996</v>
      </c>
      <c r="T2230" s="152">
        <v>0.43737167460999998</v>
      </c>
      <c r="U2230" s="152">
        <v>1.0091596826</v>
      </c>
      <c r="V2230" s="152">
        <v>1.068204213</v>
      </c>
      <c r="W2230" s="152">
        <v>1.0658247941000001</v>
      </c>
      <c r="X2230" s="152">
        <v>1.1282859596999999</v>
      </c>
      <c r="Y2230" s="152">
        <v>1.0427891258999999</v>
      </c>
      <c r="Z2230" s="152">
        <v>2.2126346717000001E-3</v>
      </c>
      <c r="AA2230" s="152">
        <v>6.3742139243999994E-3</v>
      </c>
      <c r="AB2230" s="175">
        <v>3.1880423626000001</v>
      </c>
      <c r="AC2230" s="174">
        <v>0.54195126763000001</v>
      </c>
      <c r="AD2230" s="152">
        <v>-2.0766630239999999E-4</v>
      </c>
      <c r="AE2230" s="152">
        <v>-4.5933526917999998E-2</v>
      </c>
      <c r="AF2230" s="178">
        <v>2.0974908399999999</v>
      </c>
      <c r="AG2230" s="177">
        <v>487032.03015000001</v>
      </c>
      <c r="AH2230" s="177">
        <v>-30152.10799</v>
      </c>
      <c r="AI2230" s="127">
        <v>0.40172918011999997</v>
      </c>
      <c r="AJ2230" s="127">
        <v>0.24681778725</v>
      </c>
      <c r="AK2230" s="127">
        <v>4.8349952798999998E-3</v>
      </c>
    </row>
    <row r="2231" spans="1:37" ht="14.65" customHeight="1" x14ac:dyDescent="0.25">
      <c r="A2231" s="39"/>
      <c r="B2231" s="128">
        <v>2444266000159</v>
      </c>
      <c r="C2231" s="124" t="s">
        <v>10154</v>
      </c>
      <c r="D2231" s="121" t="s">
        <v>3267</v>
      </c>
      <c r="E2231" s="125" t="s">
        <v>10155</v>
      </c>
      <c r="F2231" s="125" t="s">
        <v>112</v>
      </c>
      <c r="G2231" s="125" t="s">
        <v>113</v>
      </c>
      <c r="H2231" s="126">
        <v>5000</v>
      </c>
      <c r="I2231" s="126">
        <v>1000</v>
      </c>
      <c r="J2231" s="126">
        <v>5000</v>
      </c>
      <c r="K2231" s="125" t="s">
        <v>216</v>
      </c>
      <c r="L2231" s="125" t="s">
        <v>264</v>
      </c>
      <c r="M2231" s="152">
        <v>1.8000000000000002E-2</v>
      </c>
      <c r="N2231" s="127" t="s">
        <v>10156</v>
      </c>
      <c r="O2231" s="154">
        <v>39464</v>
      </c>
      <c r="P2231" s="152">
        <v>4.4755670652999999E-2</v>
      </c>
      <c r="Q2231" s="152">
        <v>0.14057506815000001</v>
      </c>
      <c r="R2231" s="152">
        <v>1.2396995134E-3</v>
      </c>
      <c r="S2231" s="152">
        <v>0.15917006342000001</v>
      </c>
      <c r="T2231" s="152">
        <v>0.12646201499000001</v>
      </c>
      <c r="U2231" s="152">
        <v>4.2387152987999999</v>
      </c>
      <c r="V2231" s="152">
        <v>3.4459841532</v>
      </c>
      <c r="W2231" s="152">
        <v>1.0815342386E-2</v>
      </c>
      <c r="X2231" s="152">
        <v>0.63187126645000002</v>
      </c>
      <c r="Y2231" s="152">
        <v>0.30151292763999998</v>
      </c>
      <c r="Z2231" s="152">
        <v>0.19504873745000001</v>
      </c>
      <c r="AA2231" s="152">
        <v>0.23399871563000002</v>
      </c>
      <c r="AB2231" s="175">
        <v>-0.43552736667000003</v>
      </c>
      <c r="AC2231" s="174">
        <v>5.9560693645000003E-2</v>
      </c>
      <c r="AD2231" s="152">
        <v>-0.18614559504</v>
      </c>
      <c r="AE2231" s="152">
        <v>-0.62316405607999992</v>
      </c>
      <c r="AF2231" s="178">
        <v>71.801441199999999</v>
      </c>
      <c r="AG2231" s="177">
        <v>293976.02836</v>
      </c>
      <c r="AH2231" s="177">
        <v>-6120.0314600000002</v>
      </c>
      <c r="AI2231" s="127">
        <v>0</v>
      </c>
      <c r="AJ2231" s="127">
        <v>0</v>
      </c>
      <c r="AK2231" s="127">
        <v>0</v>
      </c>
    </row>
    <row r="2232" spans="1:37" ht="14.65" customHeight="1" x14ac:dyDescent="0.25">
      <c r="A2232" s="39"/>
      <c r="B2232" s="128">
        <v>26470647000170</v>
      </c>
      <c r="C2232" s="124" t="s">
        <v>10157</v>
      </c>
      <c r="D2232" s="121" t="s">
        <v>3266</v>
      </c>
      <c r="E2232" s="125" t="s">
        <v>10158</v>
      </c>
      <c r="F2232" s="125" t="s">
        <v>112</v>
      </c>
      <c r="G2232" s="125" t="s">
        <v>113</v>
      </c>
      <c r="H2232" s="126">
        <v>50000</v>
      </c>
      <c r="I2232" s="126">
        <v>25000</v>
      </c>
      <c r="J2232" s="126">
        <v>25000</v>
      </c>
      <c r="K2232" s="125" t="s">
        <v>210</v>
      </c>
      <c r="L2232" s="125" t="s">
        <v>7997</v>
      </c>
      <c r="M2232" s="152">
        <v>1.1000000000000001E-3</v>
      </c>
      <c r="N2232" s="127" t="s">
        <v>44</v>
      </c>
      <c r="O2232" s="154">
        <v>43192</v>
      </c>
      <c r="P2232" s="152">
        <v>9.8343245496000001E-2</v>
      </c>
      <c r="Q2232" s="152">
        <v>0.17287076863</v>
      </c>
      <c r="R2232" s="152">
        <v>8.1426405008000011E-2</v>
      </c>
      <c r="S2232" s="152">
        <v>0.30434507552000001</v>
      </c>
      <c r="T2232" s="152">
        <v>0.19229060458</v>
      </c>
      <c r="U2232" s="152">
        <v>9.3138816408</v>
      </c>
      <c r="V2232" s="152">
        <v>4.2376641683000003</v>
      </c>
      <c r="W2232" s="152">
        <v>0.71037734533999997</v>
      </c>
      <c r="X2232" s="152">
        <v>1.2081851585000001</v>
      </c>
      <c r="Y2232" s="152">
        <v>0.45846259168000003</v>
      </c>
      <c r="Z2232" s="152">
        <v>0.16607141279000001</v>
      </c>
      <c r="AA2232" s="152">
        <v>0.22489906953</v>
      </c>
      <c r="AB2232" s="175">
        <v>-9.9003798995000003E-2</v>
      </c>
      <c r="AC2232" s="174">
        <v>4.9098092040999998E-2</v>
      </c>
      <c r="AD2232" s="152">
        <v>-0.17243455108</v>
      </c>
      <c r="AE2232" s="152">
        <v>-0.45835408368999997</v>
      </c>
      <c r="AF2232" s="178">
        <v>1.5793227999999999</v>
      </c>
      <c r="AG2232" s="177">
        <v>89385.300749999995</v>
      </c>
      <c r="AH2232" s="177">
        <v>7797.5308999999997</v>
      </c>
      <c r="AI2232" s="127">
        <v>1.3992617400999999E-3</v>
      </c>
      <c r="AJ2232" s="127">
        <v>0</v>
      </c>
      <c r="AK2232" s="127">
        <v>8.2640755300999999E-2</v>
      </c>
    </row>
    <row r="2233" spans="1:37" ht="14.65" customHeight="1" x14ac:dyDescent="0.25">
      <c r="A2233" s="39"/>
      <c r="B2233" s="128">
        <v>17898650000107</v>
      </c>
      <c r="C2233" s="124" t="s">
        <v>10159</v>
      </c>
      <c r="D2233" s="121" t="s">
        <v>3267</v>
      </c>
      <c r="E2233" s="125" t="s">
        <v>628</v>
      </c>
      <c r="F2233" s="125" t="s">
        <v>112</v>
      </c>
      <c r="G2233" s="125" t="s">
        <v>113</v>
      </c>
      <c r="H2233" s="126">
        <v>20000</v>
      </c>
      <c r="I2233" s="126">
        <v>5000</v>
      </c>
      <c r="J2233" s="126">
        <v>5000</v>
      </c>
      <c r="K2233" s="125" t="s">
        <v>210</v>
      </c>
      <c r="L2233" s="125" t="s">
        <v>3314</v>
      </c>
      <c r="M2233" s="152">
        <v>0.03</v>
      </c>
      <c r="N2233" s="127" t="s">
        <v>44</v>
      </c>
      <c r="O2233" s="154">
        <v>41479</v>
      </c>
      <c r="P2233" s="152">
        <v>0.13420331267999999</v>
      </c>
      <c r="Q2233" s="152">
        <v>0.25615277275999998</v>
      </c>
      <c r="R2233" s="152">
        <v>5.3713339232000001E-2</v>
      </c>
      <c r="S2233" s="152">
        <v>0.21983207663000001</v>
      </c>
      <c r="T2233" s="152">
        <v>0.22246456647999999</v>
      </c>
      <c r="U2233" s="152">
        <v>12.710113073</v>
      </c>
      <c r="V2233" s="152">
        <v>6.2791959295000002</v>
      </c>
      <c r="W2233" s="152">
        <v>0.46860400294999999</v>
      </c>
      <c r="X2233" s="152">
        <v>0.87268654472999996</v>
      </c>
      <c r="Y2233" s="152">
        <v>0.53040387453000004</v>
      </c>
      <c r="Z2233" s="152">
        <v>0.20005191867</v>
      </c>
      <c r="AA2233" s="152">
        <v>0.20765055832000001</v>
      </c>
      <c r="AB2233" s="175">
        <v>-0.1790025425</v>
      </c>
      <c r="AC2233" s="174">
        <v>0.19311014768000001</v>
      </c>
      <c r="AD2233" s="152">
        <v>-0.25559447431999999</v>
      </c>
      <c r="AE2233" s="152">
        <v>-0.43921306268000004</v>
      </c>
      <c r="AF2233" s="178">
        <v>3.5666108599999999</v>
      </c>
      <c r="AG2233" s="177">
        <v>203293.67035</v>
      </c>
      <c r="AH2233" s="177">
        <v>-58784.641539999997</v>
      </c>
      <c r="AI2233" s="127">
        <v>0</v>
      </c>
      <c r="AJ2233" s="127">
        <v>0</v>
      </c>
      <c r="AK2233" s="127">
        <v>0</v>
      </c>
    </row>
    <row r="2234" spans="1:37" ht="14.65" customHeight="1" x14ac:dyDescent="0.25">
      <c r="A2234" s="39"/>
      <c r="B2234" s="128">
        <v>41993492000140</v>
      </c>
      <c r="C2234" s="124" t="s">
        <v>10160</v>
      </c>
      <c r="D2234" s="121"/>
      <c r="E2234" s="125" t="s">
        <v>628</v>
      </c>
      <c r="F2234" s="125" t="s">
        <v>112</v>
      </c>
      <c r="G2234" s="125" t="s">
        <v>7603</v>
      </c>
      <c r="H2234" s="126">
        <v>1</v>
      </c>
      <c r="I2234" s="126">
        <v>1</v>
      </c>
      <c r="J2234" s="126">
        <v>1</v>
      </c>
      <c r="K2234" s="125" t="s">
        <v>8120</v>
      </c>
      <c r="L2234" s="125" t="s">
        <v>8183</v>
      </c>
      <c r="M2234" s="152">
        <v>1.3999999999999999E-2</v>
      </c>
      <c r="N2234" s="127">
        <v>0.6</v>
      </c>
      <c r="O2234" s="154">
        <v>44524</v>
      </c>
      <c r="P2234" s="152">
        <v>0.13589611657</v>
      </c>
      <c r="Q2234" s="152">
        <v>0.25411312270999997</v>
      </c>
      <c r="R2234" s="152">
        <v>4.7750730623999996E-2</v>
      </c>
      <c r="S2234" s="152">
        <v>0.20764396322000001</v>
      </c>
      <c r="T2234" s="152">
        <v>0.17683255697</v>
      </c>
      <c r="U2234" s="152">
        <v>12.870434964000001</v>
      </c>
      <c r="V2234" s="152">
        <v>6.2291970083999999</v>
      </c>
      <c r="W2234" s="152">
        <v>0.41658522509000001</v>
      </c>
      <c r="X2234" s="152">
        <v>0.82430232918000002</v>
      </c>
      <c r="Y2234" s="152">
        <v>0.42160724669999999</v>
      </c>
      <c r="Z2234" s="152">
        <v>0.20506826885999999</v>
      </c>
      <c r="AA2234" s="152">
        <v>0.19066599841999998</v>
      </c>
      <c r="AB2234" s="175">
        <v>-0.19662844374999999</v>
      </c>
      <c r="AC2234" s="174">
        <v>-0.31296356992000002</v>
      </c>
      <c r="AD2234" s="152">
        <v>-0.25949586341999997</v>
      </c>
      <c r="AE2234" s="152">
        <v>-0.25949586341999997</v>
      </c>
      <c r="AF2234" s="178">
        <v>1.1267701000000001</v>
      </c>
      <c r="AG2234" s="177">
        <v>61509.074710000001</v>
      </c>
      <c r="AH2234" s="177">
        <v>-45907.144359999998</v>
      </c>
      <c r="AI2234" s="127">
        <v>0</v>
      </c>
      <c r="AJ2234" s="127">
        <v>0</v>
      </c>
      <c r="AK2234" s="127">
        <v>0</v>
      </c>
    </row>
    <row r="2235" spans="1:37" ht="14.65" customHeight="1" x14ac:dyDescent="0.25">
      <c r="A2235" s="39"/>
      <c r="B2235" s="128">
        <v>36249269000153</v>
      </c>
      <c r="C2235" s="124" t="s">
        <v>10161</v>
      </c>
      <c r="D2235" s="121"/>
      <c r="E2235" s="125" t="s">
        <v>2778</v>
      </c>
      <c r="F2235" s="125" t="s">
        <v>112</v>
      </c>
      <c r="G2235" s="125" t="s">
        <v>113</v>
      </c>
      <c r="H2235" s="126">
        <v>5000</v>
      </c>
      <c r="I2235" s="126">
        <v>5000</v>
      </c>
      <c r="J2235" s="126">
        <v>5000</v>
      </c>
      <c r="K2235" s="125" t="s">
        <v>210</v>
      </c>
      <c r="L2235" s="125" t="s">
        <v>3314</v>
      </c>
      <c r="M2235" s="152">
        <v>5.5500000000000002E-3</v>
      </c>
      <c r="N2235" s="127" t="s">
        <v>44</v>
      </c>
      <c r="O2235" s="154">
        <v>43889</v>
      </c>
      <c r="P2235" s="152">
        <v>0.13298541205</v>
      </c>
      <c r="Q2235" s="152">
        <v>0.25315158221</v>
      </c>
      <c r="R2235" s="152">
        <v>5.6593894507000003E-2</v>
      </c>
      <c r="S2235" s="152">
        <v>0.22845265208000001</v>
      </c>
      <c r="T2235" s="152">
        <v>0.21541430323999999</v>
      </c>
      <c r="U2235" s="152">
        <v>12.594768269000001</v>
      </c>
      <c r="V2235" s="152">
        <v>6.2056263044</v>
      </c>
      <c r="W2235" s="152">
        <v>0.49373444080000001</v>
      </c>
      <c r="X2235" s="152">
        <v>0.90690839403000001</v>
      </c>
      <c r="Y2235" s="152">
        <v>0.51359451472999995</v>
      </c>
      <c r="Z2235" s="152">
        <v>0.19361936745000002</v>
      </c>
      <c r="AA2235" s="152">
        <v>0.25638047224999999</v>
      </c>
      <c r="AB2235" s="175">
        <v>-0.17758171122999999</v>
      </c>
      <c r="AC2235" s="174">
        <v>-0.16164523072</v>
      </c>
      <c r="AD2235" s="152">
        <v>-0.24976864609999999</v>
      </c>
      <c r="AE2235" s="152">
        <v>-0.39810668219000001</v>
      </c>
      <c r="AF2235" s="178">
        <v>10.667018000000001</v>
      </c>
      <c r="AG2235" s="177">
        <v>37527.823369999998</v>
      </c>
      <c r="AH2235" s="177">
        <v>-10806.477500000001</v>
      </c>
      <c r="AI2235" s="127">
        <v>0</v>
      </c>
      <c r="AJ2235" s="127">
        <v>0</v>
      </c>
      <c r="AK2235" s="127">
        <v>7.5371945682000008E-2</v>
      </c>
    </row>
    <row r="2236" spans="1:37" ht="14.65" customHeight="1" x14ac:dyDescent="0.25">
      <c r="A2236" s="39"/>
      <c r="B2236" s="128">
        <v>8912569000135</v>
      </c>
      <c r="C2236" s="124" t="s">
        <v>10162</v>
      </c>
      <c r="D2236" s="121" t="s">
        <v>3267</v>
      </c>
      <c r="E2236" s="125" t="s">
        <v>628</v>
      </c>
      <c r="F2236" s="125" t="s">
        <v>112</v>
      </c>
      <c r="G2236" s="125" t="s">
        <v>5291</v>
      </c>
      <c r="H2236" s="126">
        <v>20000</v>
      </c>
      <c r="I2236" s="126">
        <v>5000</v>
      </c>
      <c r="J2236" s="126">
        <v>5000</v>
      </c>
      <c r="K2236" s="125" t="s">
        <v>212</v>
      </c>
      <c r="L2236" s="125" t="s">
        <v>219</v>
      </c>
      <c r="M2236" s="152">
        <v>1.9450000000000002E-2</v>
      </c>
      <c r="N2236" s="127" t="s">
        <v>44</v>
      </c>
      <c r="O2236" s="154">
        <v>39286</v>
      </c>
      <c r="P2236" s="152">
        <v>7.6098508462999995E-2</v>
      </c>
      <c r="Q2236" s="152">
        <v>0.16940697528000001</v>
      </c>
      <c r="R2236" s="152">
        <v>3.3287257651000005E-2</v>
      </c>
      <c r="S2236" s="152">
        <v>0.24366805957000001</v>
      </c>
      <c r="T2236" s="152">
        <v>0.24272565877000002</v>
      </c>
      <c r="U2236" s="152">
        <v>7.2071294505000001</v>
      </c>
      <c r="V2236" s="152">
        <v>4.1527545385</v>
      </c>
      <c r="W2236" s="152">
        <v>0.29040350880999999</v>
      </c>
      <c r="X2236" s="152">
        <v>0.96731032261999994</v>
      </c>
      <c r="Y2236" s="152">
        <v>0.57871072187000006</v>
      </c>
      <c r="Z2236" s="152">
        <v>0.16470027489</v>
      </c>
      <c r="AA2236" s="152">
        <v>0.24422171113000002</v>
      </c>
      <c r="AB2236" s="175">
        <v>-0.36819634449999999</v>
      </c>
      <c r="AC2236" s="174">
        <v>6.2534657731999996E-2</v>
      </c>
      <c r="AD2236" s="152">
        <v>-0.19092734162</v>
      </c>
      <c r="AE2236" s="152">
        <v>-0.60203462885999992</v>
      </c>
      <c r="AF2236" s="178">
        <v>4.0183794900000001</v>
      </c>
      <c r="AG2236" s="177">
        <v>25939.551609999999</v>
      </c>
      <c r="AH2236" s="177">
        <v>-16662.438900000001</v>
      </c>
      <c r="AI2236" s="127">
        <v>0</v>
      </c>
      <c r="AJ2236" s="127">
        <v>0</v>
      </c>
      <c r="AK2236" s="127">
        <v>0</v>
      </c>
    </row>
    <row r="2237" spans="1:37" ht="14.65" customHeight="1" x14ac:dyDescent="0.25">
      <c r="A2237" s="39"/>
      <c r="B2237" s="128">
        <v>40209182000120</v>
      </c>
      <c r="C2237" s="124" t="s">
        <v>10163</v>
      </c>
      <c r="D2237" s="121"/>
      <c r="E2237" s="125" t="s">
        <v>2778</v>
      </c>
      <c r="F2237" s="125" t="s">
        <v>112</v>
      </c>
      <c r="G2237" s="125" t="s">
        <v>113</v>
      </c>
      <c r="H2237" s="126">
        <v>5000</v>
      </c>
      <c r="I2237" s="126">
        <v>5000</v>
      </c>
      <c r="J2237" s="126">
        <v>5000</v>
      </c>
      <c r="K2237" s="125" t="s">
        <v>3269</v>
      </c>
      <c r="L2237" s="125" t="s">
        <v>7631</v>
      </c>
      <c r="M2237" s="152">
        <v>5.535E-3</v>
      </c>
      <c r="N2237" s="127" t="s">
        <v>44</v>
      </c>
      <c r="O2237" s="154">
        <v>44223</v>
      </c>
      <c r="P2237" s="152">
        <v>0.12342312994</v>
      </c>
      <c r="Q2237" s="152">
        <v>0.20370911259999999</v>
      </c>
      <c r="R2237" s="152">
        <v>4.5738892428E-2</v>
      </c>
      <c r="S2237" s="152">
        <v>0.18980661127000001</v>
      </c>
      <c r="T2237" s="152">
        <v>0.26020449491000003</v>
      </c>
      <c r="U2237" s="152">
        <v>11.689144670999999</v>
      </c>
      <c r="V2237" s="152">
        <v>4.9936193033</v>
      </c>
      <c r="W2237" s="152">
        <v>0.39903361787999997</v>
      </c>
      <c r="X2237" s="152">
        <v>0.75349183928000008</v>
      </c>
      <c r="Y2237" s="152">
        <v>0.62038406588999995</v>
      </c>
      <c r="Z2237" s="152">
        <v>0.16117554955999999</v>
      </c>
      <c r="AA2237" s="152">
        <v>0.14196325463000001</v>
      </c>
      <c r="AB2237" s="175">
        <v>-0.30912676205</v>
      </c>
      <c r="AC2237" s="174">
        <v>-0.33749466743000001</v>
      </c>
      <c r="AD2237" s="152">
        <v>-0.22223591118000002</v>
      </c>
      <c r="AE2237" s="152">
        <v>-0.22223591118000002</v>
      </c>
      <c r="AF2237" s="178">
        <v>11.621655000000001</v>
      </c>
      <c r="AG2237" s="177">
        <v>21259.545900000001</v>
      </c>
      <c r="AH2237" s="177">
        <v>-9456.7217299999993</v>
      </c>
      <c r="AI2237" s="127">
        <v>0</v>
      </c>
      <c r="AJ2237" s="127">
        <v>0</v>
      </c>
      <c r="AK2237" s="127">
        <v>6.5829957036999995E-2</v>
      </c>
    </row>
    <row r="2238" spans="1:37" ht="14.65" customHeight="1" x14ac:dyDescent="0.25">
      <c r="A2238" s="39"/>
      <c r="B2238" s="128">
        <v>40209167000181</v>
      </c>
      <c r="C2238" s="124" t="s">
        <v>10164</v>
      </c>
      <c r="D2238" s="121"/>
      <c r="E2238" s="125" t="s">
        <v>2778</v>
      </c>
      <c r="F2238" s="125" t="s">
        <v>112</v>
      </c>
      <c r="G2238" s="125" t="s">
        <v>113</v>
      </c>
      <c r="H2238" s="126">
        <v>5000</v>
      </c>
      <c r="I2238" s="126">
        <v>5000</v>
      </c>
      <c r="J2238" s="126">
        <v>5000</v>
      </c>
      <c r="K2238" s="125" t="s">
        <v>3269</v>
      </c>
      <c r="L2238" s="125" t="s">
        <v>7631</v>
      </c>
      <c r="M2238" s="152">
        <v>5.535E-3</v>
      </c>
      <c r="N2238" s="127" t="s">
        <v>44</v>
      </c>
      <c r="O2238" s="154">
        <v>44222</v>
      </c>
      <c r="P2238" s="152">
        <v>0.12548749306999998</v>
      </c>
      <c r="Q2238" s="152">
        <v>0.20608159696</v>
      </c>
      <c r="R2238" s="152">
        <v>4.8627011413999999E-2</v>
      </c>
      <c r="S2238" s="152">
        <v>0.19183014122</v>
      </c>
      <c r="T2238" s="152">
        <v>0.26142476870999998</v>
      </c>
      <c r="U2238" s="152">
        <v>11.884656155</v>
      </c>
      <c r="V2238" s="152">
        <v>5.0517771517999996</v>
      </c>
      <c r="W2238" s="152">
        <v>0.42423004277999998</v>
      </c>
      <c r="X2238" s="152">
        <v>0.76152482238999997</v>
      </c>
      <c r="Y2238" s="152">
        <v>0.62329346383000006</v>
      </c>
      <c r="Z2238" s="152">
        <v>0.1604898532</v>
      </c>
      <c r="AA2238" s="152">
        <v>0.14194356018000001</v>
      </c>
      <c r="AB2238" s="175">
        <v>-0.29466086458000001</v>
      </c>
      <c r="AC2238" s="174">
        <v>-0.37367133630999999</v>
      </c>
      <c r="AD2238" s="152">
        <v>-0.22049056963000002</v>
      </c>
      <c r="AE2238" s="152">
        <v>-0.22049056963000002</v>
      </c>
      <c r="AF2238" s="178">
        <v>11.634243</v>
      </c>
      <c r="AG2238" s="177">
        <v>17069.519950000002</v>
      </c>
      <c r="AH2238" s="177">
        <v>-5077.9665599999998</v>
      </c>
      <c r="AI2238" s="127">
        <v>0</v>
      </c>
      <c r="AJ2238" s="127">
        <v>0</v>
      </c>
      <c r="AK2238" s="127">
        <v>6.6764137533999998E-2</v>
      </c>
    </row>
    <row r="2239" spans="1:37" ht="14.65" customHeight="1" x14ac:dyDescent="0.25">
      <c r="A2239" s="39"/>
      <c r="B2239" s="128">
        <v>9525418000197</v>
      </c>
      <c r="C2239" s="124" t="s">
        <v>10165</v>
      </c>
      <c r="D2239" s="121"/>
      <c r="E2239" s="125" t="s">
        <v>10166</v>
      </c>
      <c r="F2239" s="125" t="s">
        <v>160</v>
      </c>
      <c r="G2239" s="125" t="s">
        <v>5584</v>
      </c>
      <c r="H2239" s="126">
        <v>2000</v>
      </c>
      <c r="I2239" s="126">
        <v>500</v>
      </c>
      <c r="J2239" s="126">
        <v>2000</v>
      </c>
      <c r="K2239" s="125" t="s">
        <v>211</v>
      </c>
      <c r="L2239" s="125" t="s">
        <v>212</v>
      </c>
      <c r="M2239" s="152">
        <v>3.4999999999999996E-3</v>
      </c>
      <c r="N2239" s="127" t="s">
        <v>44</v>
      </c>
      <c r="O2239" s="154">
        <v>39811</v>
      </c>
      <c r="P2239" s="152">
        <v>1.0135756103E-2</v>
      </c>
      <c r="Q2239" s="152">
        <v>4.0554738627000007E-2</v>
      </c>
      <c r="R2239" s="152">
        <v>0.11328398469999999</v>
      </c>
      <c r="S2239" s="152">
        <v>0.25019683749999999</v>
      </c>
      <c r="T2239" s="152">
        <v>0.41483651093000001</v>
      </c>
      <c r="U2239" s="152">
        <v>0.95993611164000003</v>
      </c>
      <c r="V2239" s="152">
        <v>0.99413778335000003</v>
      </c>
      <c r="W2239" s="152">
        <v>0.98830810858000007</v>
      </c>
      <c r="X2239" s="152">
        <v>0.99322818108000011</v>
      </c>
      <c r="Y2239" s="152">
        <v>0.98906039813999991</v>
      </c>
      <c r="Z2239" s="152">
        <v>1.1776475288000001E-3</v>
      </c>
      <c r="AA2239" s="152">
        <v>2.1877143219E-3</v>
      </c>
      <c r="AB2239" s="175">
        <v>-1.2139305996</v>
      </c>
      <c r="AC2239" s="174">
        <v>-4.4965797489000003</v>
      </c>
      <c r="AD2239" s="152">
        <v>0</v>
      </c>
      <c r="AE2239" s="152">
        <v>-5.2864496077000001E-3</v>
      </c>
      <c r="AF2239" s="178">
        <v>4.1154793999999999</v>
      </c>
      <c r="AG2239" s="177">
        <v>253169.41510000001</v>
      </c>
      <c r="AH2239" s="177">
        <v>6231.5814700000001</v>
      </c>
      <c r="AI2239" s="127">
        <v>0</v>
      </c>
      <c r="AJ2239" s="127">
        <v>0</v>
      </c>
      <c r="AK2239" s="127">
        <v>0</v>
      </c>
    </row>
    <row r="2240" spans="1:37" ht="14.65" customHeight="1" x14ac:dyDescent="0.25">
      <c r="A2240" s="39"/>
      <c r="B2240" s="128">
        <v>20745544000190</v>
      </c>
      <c r="C2240" s="124" t="s">
        <v>10167</v>
      </c>
      <c r="D2240" s="121"/>
      <c r="E2240" s="125" t="s">
        <v>10166</v>
      </c>
      <c r="F2240" s="125" t="s">
        <v>160</v>
      </c>
      <c r="G2240" s="125" t="s">
        <v>3305</v>
      </c>
      <c r="H2240" s="126">
        <v>10000</v>
      </c>
      <c r="I2240" s="126">
        <v>10000</v>
      </c>
      <c r="J2240" s="126">
        <v>10000</v>
      </c>
      <c r="K2240" s="125" t="s">
        <v>211</v>
      </c>
      <c r="L2240" s="125" t="s">
        <v>212</v>
      </c>
      <c r="M2240" s="152">
        <v>2E-3</v>
      </c>
      <c r="N2240" s="127" t="s">
        <v>44</v>
      </c>
      <c r="O2240" s="154">
        <v>42264</v>
      </c>
      <c r="P2240" s="152">
        <v>1.0485431417999999E-2</v>
      </c>
      <c r="Q2240" s="152">
        <v>4.0979704408999999E-2</v>
      </c>
      <c r="R2240" s="152">
        <v>0.11752586853000001</v>
      </c>
      <c r="S2240" s="152">
        <v>0.2619842953</v>
      </c>
      <c r="T2240" s="152">
        <v>0.43632708586000002</v>
      </c>
      <c r="U2240" s="152">
        <v>0.99305312412999991</v>
      </c>
      <c r="V2240" s="152">
        <v>1.0045551736</v>
      </c>
      <c r="W2240" s="152">
        <v>1.0253150005</v>
      </c>
      <c r="X2240" s="152">
        <v>1.0400218791</v>
      </c>
      <c r="Y2240" s="152">
        <v>1.0402985993</v>
      </c>
      <c r="Z2240" s="152">
        <v>1.0378850763000001E-3</v>
      </c>
      <c r="AA2240" s="152">
        <v>3.1131581342999999E-3</v>
      </c>
      <c r="AB2240" s="175">
        <v>3.0137358257</v>
      </c>
      <c r="AC2240" s="174">
        <v>1.6190870858999999</v>
      </c>
      <c r="AD2240" s="152">
        <v>-4.2894286960999997E-6</v>
      </c>
      <c r="AE2240" s="152">
        <v>-4.6431357785000002E-3</v>
      </c>
      <c r="AF2240" s="178">
        <v>2.3791582400000002</v>
      </c>
      <c r="AG2240" s="177">
        <v>283129.48824999999</v>
      </c>
      <c r="AH2240" s="177">
        <v>46048.481030000003</v>
      </c>
      <c r="AI2240" s="127">
        <v>0</v>
      </c>
      <c r="AJ2240" s="127">
        <v>0.45400741584999998</v>
      </c>
      <c r="AK2240" s="127">
        <v>0</v>
      </c>
    </row>
    <row r="2241" spans="1:37" ht="14.65" customHeight="1" x14ac:dyDescent="0.25">
      <c r="A2241" s="39"/>
      <c r="B2241" s="128">
        <v>31339342000164</v>
      </c>
      <c r="C2241" s="124" t="s">
        <v>10168</v>
      </c>
      <c r="D2241" s="121" t="s">
        <v>3266</v>
      </c>
      <c r="E2241" s="125" t="s">
        <v>10166</v>
      </c>
      <c r="F2241" s="125" t="s">
        <v>112</v>
      </c>
      <c r="G2241" s="125" t="s">
        <v>113</v>
      </c>
      <c r="H2241" s="126">
        <v>200</v>
      </c>
      <c r="I2241" s="126">
        <v>0.01</v>
      </c>
      <c r="J2241" s="126">
        <v>0</v>
      </c>
      <c r="K2241" s="125" t="s">
        <v>212</v>
      </c>
      <c r="L2241" s="125" t="s">
        <v>220</v>
      </c>
      <c r="M2241" s="152">
        <v>1.2500000000000001E-2</v>
      </c>
      <c r="N2241" s="127" t="s">
        <v>44</v>
      </c>
      <c r="O2241" s="154">
        <v>43595</v>
      </c>
      <c r="P2241" s="152">
        <v>4.3345262701999995E-2</v>
      </c>
      <c r="Q2241" s="152">
        <v>0.11788820788000001</v>
      </c>
      <c r="R2241" s="152">
        <v>8.5051824413000007E-2</v>
      </c>
      <c r="S2241" s="152">
        <v>0.35029936691000002</v>
      </c>
      <c r="T2241" s="152">
        <v>0.33280785676999997</v>
      </c>
      <c r="U2241" s="152">
        <v>4.1051385324999998</v>
      </c>
      <c r="V2241" s="152">
        <v>2.8898502528000001</v>
      </c>
      <c r="W2241" s="152">
        <v>0.74200610032000003</v>
      </c>
      <c r="X2241" s="152">
        <v>1.3906139121999999</v>
      </c>
      <c r="Y2241" s="152">
        <v>0.79348625940999995</v>
      </c>
      <c r="Z2241" s="152">
        <v>0.14574145898999999</v>
      </c>
      <c r="AA2241" s="152">
        <v>0.23524485333</v>
      </c>
      <c r="AB2241" s="175">
        <v>-0.11154002696</v>
      </c>
      <c r="AC2241" s="174">
        <v>4.1981793880999999E-2</v>
      </c>
      <c r="AD2241" s="152">
        <v>-0.11774716365</v>
      </c>
      <c r="AE2241" s="152">
        <v>-0.45178086905000003</v>
      </c>
      <c r="AF2241" s="178">
        <v>1.4677604099999999</v>
      </c>
      <c r="AG2241" s="177">
        <v>14392.766030000001</v>
      </c>
      <c r="AH2241" s="177">
        <v>-2338.6175699999999</v>
      </c>
      <c r="AI2241" s="127">
        <v>0</v>
      </c>
      <c r="AJ2241" s="127">
        <v>0</v>
      </c>
      <c r="AK2241" s="127">
        <v>0</v>
      </c>
    </row>
    <row r="2242" spans="1:37" ht="14.65" customHeight="1" x14ac:dyDescent="0.25">
      <c r="A2242" s="39"/>
      <c r="B2242" s="128">
        <v>37706676000105</v>
      </c>
      <c r="C2242" s="124" t="s">
        <v>10169</v>
      </c>
      <c r="D2242" s="121"/>
      <c r="E2242" s="125" t="s">
        <v>10166</v>
      </c>
      <c r="F2242" s="125" t="s">
        <v>160</v>
      </c>
      <c r="G2242" s="125" t="s">
        <v>3305</v>
      </c>
      <c r="H2242" s="126" t="s">
        <v>44</v>
      </c>
      <c r="I2242" s="126" t="s">
        <v>44</v>
      </c>
      <c r="J2242" s="126" t="s">
        <v>44</v>
      </c>
      <c r="K2242" s="125" t="s">
        <v>7604</v>
      </c>
      <c r="L2242" s="125" t="s">
        <v>8120</v>
      </c>
      <c r="M2242" s="152">
        <v>1.1999999999999999E-3</v>
      </c>
      <c r="N2242" s="127" t="s">
        <v>44</v>
      </c>
      <c r="O2242" s="154">
        <v>44039</v>
      </c>
      <c r="P2242" s="152">
        <v>1.0971705601999998E-2</v>
      </c>
      <c r="Q2242" s="152">
        <v>4.2220950972000001E-2</v>
      </c>
      <c r="R2242" s="152">
        <v>0.12228813711000001</v>
      </c>
      <c r="S2242" s="152">
        <v>0.27283782817999996</v>
      </c>
      <c r="T2242" s="152">
        <v>0.45379366087999995</v>
      </c>
      <c r="U2242" s="152">
        <v>1.0391071279000001</v>
      </c>
      <c r="V2242" s="152">
        <v>1.0349824466999999</v>
      </c>
      <c r="W2242" s="152">
        <v>1.0668618146</v>
      </c>
      <c r="X2242" s="152">
        <v>1.083108094</v>
      </c>
      <c r="Y2242" s="152">
        <v>1.0819427100999999</v>
      </c>
      <c r="Z2242" s="152">
        <v>1.0928138906E-3</v>
      </c>
      <c r="AA2242" s="152">
        <v>3.1384892627000002E-3</v>
      </c>
      <c r="AB2242" s="175">
        <v>7.5701084605000002</v>
      </c>
      <c r="AC2242" s="174">
        <v>4.7151592360999999</v>
      </c>
      <c r="AD2242" s="152">
        <v>0</v>
      </c>
      <c r="AE2242" s="152">
        <v>-8.6227933524000001E-4</v>
      </c>
      <c r="AF2242" s="178">
        <v>1.61539498</v>
      </c>
      <c r="AG2242" s="177">
        <v>483218.59255</v>
      </c>
      <c r="AH2242" s="177">
        <v>28500</v>
      </c>
      <c r="AI2242" s="127">
        <v>0</v>
      </c>
      <c r="AJ2242" s="127">
        <v>0.86614488265</v>
      </c>
      <c r="AK2242" s="127">
        <v>0</v>
      </c>
    </row>
    <row r="2243" spans="1:37" ht="14.65" customHeight="1" x14ac:dyDescent="0.25">
      <c r="A2243" s="39"/>
      <c r="B2243" s="128">
        <v>14287871000142</v>
      </c>
      <c r="C2243" s="124" t="s">
        <v>10170</v>
      </c>
      <c r="D2243" s="121"/>
      <c r="E2243" s="125" t="s">
        <v>10166</v>
      </c>
      <c r="F2243" s="125" t="s">
        <v>160</v>
      </c>
      <c r="G2243" s="125" t="s">
        <v>3328</v>
      </c>
      <c r="H2243" s="126" t="s">
        <v>44</v>
      </c>
      <c r="I2243" s="126" t="s">
        <v>44</v>
      </c>
      <c r="J2243" s="126" t="s">
        <v>44</v>
      </c>
      <c r="K2243" s="125" t="s">
        <v>211</v>
      </c>
      <c r="L2243" s="125" t="s">
        <v>211</v>
      </c>
      <c r="M2243" s="152">
        <v>3.0000000000000001E-3</v>
      </c>
      <c r="N2243" s="127" t="s">
        <v>44</v>
      </c>
      <c r="O2243" s="154">
        <v>40843</v>
      </c>
      <c r="P2243" s="152">
        <v>1.0267412181E-2</v>
      </c>
      <c r="Q2243" s="152">
        <v>4.0784392292999995E-2</v>
      </c>
      <c r="R2243" s="152">
        <v>0.11478809424</v>
      </c>
      <c r="S2243" s="152">
        <v>0.25430856181</v>
      </c>
      <c r="T2243" s="152">
        <v>0.42191755272999998</v>
      </c>
      <c r="U2243" s="152">
        <v>0.97240498142999998</v>
      </c>
      <c r="V2243" s="152">
        <v>0.99976739394999992</v>
      </c>
      <c r="W2243" s="152">
        <v>1.0014302075000001</v>
      </c>
      <c r="X2243" s="152">
        <v>1.0095508512</v>
      </c>
      <c r="Y2243" s="152">
        <v>1.0059431406000001</v>
      </c>
      <c r="Z2243" s="152">
        <v>9.8119198243999998E-4</v>
      </c>
      <c r="AA2243" s="152">
        <v>2.4391651350999998E-3</v>
      </c>
      <c r="AB2243" s="175">
        <v>0.19462079127000001</v>
      </c>
      <c r="AC2243" s="174">
        <v>-5.7797106774999998</v>
      </c>
      <c r="AD2243" s="152">
        <v>0</v>
      </c>
      <c r="AE2243" s="152">
        <v>-3.4964951374999997E-3</v>
      </c>
      <c r="AF2243" s="178">
        <v>3.0514813799999998</v>
      </c>
      <c r="AG2243" s="177">
        <v>4988599.4573999997</v>
      </c>
      <c r="AH2243" s="177">
        <v>327696.48317999998</v>
      </c>
      <c r="AI2243" s="127">
        <v>0</v>
      </c>
      <c r="AJ2243" s="127">
        <v>0.15666347693000002</v>
      </c>
      <c r="AK2243" s="127">
        <v>0</v>
      </c>
    </row>
    <row r="2244" spans="1:37" ht="14.65" customHeight="1" x14ac:dyDescent="0.25">
      <c r="A2244" s="39"/>
      <c r="B2244" s="128">
        <v>13973228000100</v>
      </c>
      <c r="C2244" s="124" t="s">
        <v>10171</v>
      </c>
      <c r="D2244" s="121"/>
      <c r="E2244" s="125" t="s">
        <v>10166</v>
      </c>
      <c r="F2244" s="125" t="s">
        <v>160</v>
      </c>
      <c r="G2244" s="125" t="s">
        <v>3305</v>
      </c>
      <c r="H2244" s="126">
        <v>1000</v>
      </c>
      <c r="I2244" s="126">
        <v>100</v>
      </c>
      <c r="J2244" s="126">
        <v>100</v>
      </c>
      <c r="K2244" s="125" t="s">
        <v>211</v>
      </c>
      <c r="L2244" s="125" t="s">
        <v>212</v>
      </c>
      <c r="M2244" s="152">
        <v>2E-3</v>
      </c>
      <c r="N2244" s="127" t="s">
        <v>44</v>
      </c>
      <c r="O2244" s="154">
        <v>41495</v>
      </c>
      <c r="P2244" s="152">
        <v>2.0297340157E-2</v>
      </c>
      <c r="Q2244" s="152">
        <v>5.5256038312999994E-2</v>
      </c>
      <c r="R2244" s="152">
        <v>4.3126380963999997E-2</v>
      </c>
      <c r="S2244" s="152">
        <v>0.12348068501000001</v>
      </c>
      <c r="T2244" s="152">
        <v>0.22218205178000003</v>
      </c>
      <c r="U2244" s="152">
        <v>1.9223183341000001</v>
      </c>
      <c r="V2244" s="152">
        <v>1.3545178025000002</v>
      </c>
      <c r="W2244" s="152">
        <v>0.37624163832999996</v>
      </c>
      <c r="X2244" s="152">
        <v>0.490192032</v>
      </c>
      <c r="Y2244" s="152">
        <v>0.52973029808000005</v>
      </c>
      <c r="Z2244" s="152">
        <v>5.1342076958999998E-2</v>
      </c>
      <c r="AA2244" s="152">
        <v>7.0075466877999995E-2</v>
      </c>
      <c r="AB2244" s="175">
        <v>-1.2311306982000001</v>
      </c>
      <c r="AC2244" s="174">
        <v>0.12519045239000001</v>
      </c>
      <c r="AD2244" s="152">
        <v>-6.1620603060000001E-2</v>
      </c>
      <c r="AE2244" s="152">
        <v>-0.12200622770000001</v>
      </c>
      <c r="AF2244" s="178">
        <v>3.1120960200000001</v>
      </c>
      <c r="AG2244" s="177">
        <v>53987.972809999999</v>
      </c>
      <c r="AH2244" s="177">
        <v>-6389.3229099999999</v>
      </c>
      <c r="AI2244" s="127">
        <v>0</v>
      </c>
      <c r="AJ2244" s="127">
        <v>0</v>
      </c>
      <c r="AK2244" s="127">
        <v>0</v>
      </c>
    </row>
    <row r="2245" spans="1:37" ht="14.65" customHeight="1" x14ac:dyDescent="0.25">
      <c r="A2245" s="39"/>
      <c r="B2245" s="128">
        <v>14702111000154</v>
      </c>
      <c r="C2245" s="124" t="s">
        <v>10172</v>
      </c>
      <c r="D2245" s="121"/>
      <c r="E2245" s="125" t="s">
        <v>10166</v>
      </c>
      <c r="F2245" s="125" t="s">
        <v>160</v>
      </c>
      <c r="G2245" s="125" t="s">
        <v>3305</v>
      </c>
      <c r="H2245" s="126" t="s">
        <v>44</v>
      </c>
      <c r="I2245" s="126" t="s">
        <v>44</v>
      </c>
      <c r="J2245" s="126" t="s">
        <v>44</v>
      </c>
      <c r="K2245" s="125" t="s">
        <v>211</v>
      </c>
      <c r="L2245" s="125" t="s">
        <v>211</v>
      </c>
      <c r="M2245" s="152">
        <v>1.1999999999999999E-3</v>
      </c>
      <c r="N2245" s="127" t="s">
        <v>44</v>
      </c>
      <c r="O2245" s="154">
        <v>41978</v>
      </c>
      <c r="P2245" s="152">
        <v>1.0958870267000001E-2</v>
      </c>
      <c r="Q2245" s="152">
        <v>4.2005889004999998E-2</v>
      </c>
      <c r="R2245" s="152">
        <v>0.12427319876000001</v>
      </c>
      <c r="S2245" s="152">
        <v>0.27884976852999999</v>
      </c>
      <c r="T2245" s="152">
        <v>0.46352928661999998</v>
      </c>
      <c r="U2245" s="152">
        <v>1.0378915202999999</v>
      </c>
      <c r="V2245" s="152">
        <v>1.0297105294</v>
      </c>
      <c r="W2245" s="152">
        <v>1.0841798189</v>
      </c>
      <c r="X2245" s="152">
        <v>1.1069742173999999</v>
      </c>
      <c r="Y2245" s="152">
        <v>1.1051545576999999</v>
      </c>
      <c r="Z2245" s="152">
        <v>1.0599211701E-3</v>
      </c>
      <c r="AA2245" s="152">
        <v>2.86149367E-3</v>
      </c>
      <c r="AB2245" s="175">
        <v>9.2154841978000004</v>
      </c>
      <c r="AC2245" s="174">
        <v>4.7548535660000004</v>
      </c>
      <c r="AD2245" s="152">
        <v>0</v>
      </c>
      <c r="AE2245" s="152">
        <v>-1.4765203142999999E-3</v>
      </c>
      <c r="AF2245" s="178">
        <v>2.7343417099999998</v>
      </c>
      <c r="AG2245" s="177">
        <v>5952441.9557999996</v>
      </c>
      <c r="AH2245" s="177">
        <v>205071.64512</v>
      </c>
      <c r="AI2245" s="127">
        <v>0</v>
      </c>
      <c r="AJ2245" s="127">
        <v>0.94645431591999996</v>
      </c>
      <c r="AK2245" s="127">
        <v>0</v>
      </c>
    </row>
    <row r="2246" spans="1:37" ht="14.65" customHeight="1" x14ac:dyDescent="0.25">
      <c r="A2246" s="39"/>
      <c r="B2246" s="128">
        <v>37380811000175</v>
      </c>
      <c r="C2246" s="124" t="s">
        <v>10173</v>
      </c>
      <c r="D2246" s="121"/>
      <c r="E2246" s="125" t="s">
        <v>10166</v>
      </c>
      <c r="F2246" s="125" t="s">
        <v>160</v>
      </c>
      <c r="G2246" s="125" t="s">
        <v>3305</v>
      </c>
      <c r="H2246" s="126">
        <v>0</v>
      </c>
      <c r="I2246" s="126">
        <v>0</v>
      </c>
      <c r="J2246" s="126">
        <v>0</v>
      </c>
      <c r="K2246" s="125" t="s">
        <v>211</v>
      </c>
      <c r="L2246" s="125" t="s">
        <v>211</v>
      </c>
      <c r="M2246" s="152">
        <v>1.1999999999999999E-3</v>
      </c>
      <c r="N2246" s="127" t="s">
        <v>44</v>
      </c>
      <c r="O2246" s="154">
        <v>44011</v>
      </c>
      <c r="P2246" s="152">
        <v>1.0469746467000001E-2</v>
      </c>
      <c r="Q2246" s="152">
        <v>4.0347186322999995E-2</v>
      </c>
      <c r="R2246" s="152">
        <v>0.11327140449</v>
      </c>
      <c r="S2246" s="152">
        <v>0.24915795332999999</v>
      </c>
      <c r="T2246" s="152">
        <v>0.4146886756</v>
      </c>
      <c r="U2246" s="152">
        <v>0.99156763545999993</v>
      </c>
      <c r="V2246" s="152">
        <v>0.98904995404000007</v>
      </c>
      <c r="W2246" s="152">
        <v>0.98819835677000001</v>
      </c>
      <c r="X2246" s="152">
        <v>0.98910403210999998</v>
      </c>
      <c r="Y2246" s="152">
        <v>0.98870792656999995</v>
      </c>
      <c r="Z2246" s="152">
        <v>7.4288289035999997E-4</v>
      </c>
      <c r="AA2246" s="152">
        <v>5.6474978928999997E-2</v>
      </c>
      <c r="AB2246" s="175">
        <v>-18.820427466000002</v>
      </c>
      <c r="AC2246" s="174">
        <v>3.1606365780999998E-2</v>
      </c>
      <c r="AD2246" s="152">
        <v>0</v>
      </c>
      <c r="AE2246" s="152">
        <v>-0.10022889561999999</v>
      </c>
      <c r="AF2246" s="178">
        <v>1.5478686699999999</v>
      </c>
      <c r="AG2246" s="177">
        <v>4274737.3541999999</v>
      </c>
      <c r="AH2246" s="177">
        <v>398447.91625000001</v>
      </c>
      <c r="AI2246" s="127">
        <v>0</v>
      </c>
      <c r="AJ2246" s="127">
        <v>0.80115649805</v>
      </c>
      <c r="AK2246" s="127">
        <v>0</v>
      </c>
    </row>
    <row r="2247" spans="1:37" ht="14.65" customHeight="1" x14ac:dyDescent="0.25">
      <c r="A2247" s="39"/>
      <c r="B2247" s="128">
        <v>24634254000120</v>
      </c>
      <c r="C2247" s="124" t="s">
        <v>10174</v>
      </c>
      <c r="D2247" s="121"/>
      <c r="E2247" s="125" t="s">
        <v>10175</v>
      </c>
      <c r="F2247" s="125" t="s">
        <v>160</v>
      </c>
      <c r="G2247" s="125" t="s">
        <v>3328</v>
      </c>
      <c r="H2247" s="126">
        <v>1</v>
      </c>
      <c r="I2247" s="126">
        <v>1</v>
      </c>
      <c r="J2247" s="126">
        <v>1</v>
      </c>
      <c r="K2247" s="125" t="s">
        <v>211</v>
      </c>
      <c r="L2247" s="125" t="s">
        <v>212</v>
      </c>
      <c r="M2247" s="152">
        <v>3.0000000000000001E-3</v>
      </c>
      <c r="N2247" s="127" t="s">
        <v>44</v>
      </c>
      <c r="O2247" s="154">
        <v>44287</v>
      </c>
      <c r="P2247" s="152">
        <v>1.1663733789E-2</v>
      </c>
      <c r="Q2247" s="152">
        <v>4.2221713355999994E-2</v>
      </c>
      <c r="R2247" s="152">
        <v>0.10892602896999999</v>
      </c>
      <c r="S2247" s="152">
        <v>0.24378841515000002</v>
      </c>
      <c r="T2247" s="152">
        <v>0.40918087425000005</v>
      </c>
      <c r="U2247" s="152">
        <v>1.1046476597999999</v>
      </c>
      <c r="V2247" s="152">
        <v>1.0350011353999999</v>
      </c>
      <c r="W2247" s="152">
        <v>0.95028858626000001</v>
      </c>
      <c r="X2247" s="152">
        <v>0.96778810860999998</v>
      </c>
      <c r="Y2247" s="152">
        <v>0.97557613115999997</v>
      </c>
      <c r="Z2247" s="152">
        <v>4.7058356575E-3</v>
      </c>
      <c r="AA2247" s="152">
        <v>3.1875774639999999E-3</v>
      </c>
      <c r="AB2247" s="175">
        <v>-1.1060806576</v>
      </c>
      <c r="AC2247" s="174">
        <v>-0.41442719193999999</v>
      </c>
      <c r="AD2247" s="152">
        <v>-1.7488616727000001E-3</v>
      </c>
      <c r="AE2247" s="152">
        <v>-1.7488616727000001E-3</v>
      </c>
      <c r="AF2247" s="178">
        <v>1.5165241</v>
      </c>
      <c r="AG2247" s="177">
        <v>340511.09937000001</v>
      </c>
      <c r="AH2247" s="177">
        <v>-19435.807799999999</v>
      </c>
      <c r="AI2247" s="127">
        <v>4.6873174744000001E-3</v>
      </c>
      <c r="AJ2247" s="127">
        <v>7.4901073833000001E-2</v>
      </c>
      <c r="AK2247" s="127">
        <v>0</v>
      </c>
    </row>
    <row r="2248" spans="1:37" ht="14.65" customHeight="1" x14ac:dyDescent="0.25">
      <c r="A2248" s="39"/>
      <c r="B2248" s="128">
        <v>19196599000109</v>
      </c>
      <c r="C2248" s="124" t="s">
        <v>10176</v>
      </c>
      <c r="D2248" s="121" t="s">
        <v>3267</v>
      </c>
      <c r="E2248" s="125" t="s">
        <v>10175</v>
      </c>
      <c r="F2248" s="125" t="s">
        <v>160</v>
      </c>
      <c r="G2248" s="125" t="s">
        <v>5073</v>
      </c>
      <c r="H2248" s="126">
        <v>50000</v>
      </c>
      <c r="I2248" s="126">
        <v>1000</v>
      </c>
      <c r="J2248" s="126">
        <v>1000</v>
      </c>
      <c r="K2248" s="125" t="s">
        <v>211</v>
      </c>
      <c r="L2248" s="125" t="s">
        <v>212</v>
      </c>
      <c r="M2248" s="152">
        <v>1.8E-3</v>
      </c>
      <c r="N2248" s="127" t="s">
        <v>44</v>
      </c>
      <c r="O2248" s="154">
        <v>41697</v>
      </c>
      <c r="P2248" s="152">
        <v>1.2382770701000001E-2</v>
      </c>
      <c r="Q2248" s="152">
        <v>4.5771988755999998E-2</v>
      </c>
      <c r="R2248" s="152">
        <v>0.10694535491</v>
      </c>
      <c r="S2248" s="152">
        <v>0.24318814344</v>
      </c>
      <c r="T2248" s="152">
        <v>0.40875420184</v>
      </c>
      <c r="U2248" s="152">
        <v>1.1727461313</v>
      </c>
      <c r="V2248" s="152">
        <v>1.1220307411999999</v>
      </c>
      <c r="W2248" s="152">
        <v>0.93300886008999995</v>
      </c>
      <c r="X2248" s="152">
        <v>0.96540515772000002</v>
      </c>
      <c r="Y2248" s="152">
        <v>0.97455885140999998</v>
      </c>
      <c r="Z2248" s="152">
        <v>6.1162546933999995E-3</v>
      </c>
      <c r="AA2248" s="152">
        <v>6.3721491540999998E-3</v>
      </c>
      <c r="AB2248" s="175">
        <v>-1.1491627663999999</v>
      </c>
      <c r="AC2248" s="174">
        <v>5.5475826915999997E-2</v>
      </c>
      <c r="AD2248" s="152">
        <v>-1.0179290638000001E-3</v>
      </c>
      <c r="AE2248" s="152">
        <v>-8.2988853237999996E-3</v>
      </c>
      <c r="AF2248" s="178">
        <v>2.7590251000000001</v>
      </c>
      <c r="AG2248" s="177">
        <v>951889.66234000004</v>
      </c>
      <c r="AH2248" s="177">
        <v>-32172.298599999998</v>
      </c>
      <c r="AI2248" s="127">
        <v>0</v>
      </c>
      <c r="AJ2248" s="127">
        <v>0.10645486053000001</v>
      </c>
      <c r="AK2248" s="127">
        <v>0</v>
      </c>
    </row>
    <row r="2249" spans="1:37" ht="14.65" customHeight="1" x14ac:dyDescent="0.25">
      <c r="A2249" s="39"/>
      <c r="B2249" s="128">
        <v>13081159000120</v>
      </c>
      <c r="C2249" s="124" t="s">
        <v>10176</v>
      </c>
      <c r="D2249" s="121"/>
      <c r="E2249" s="125" t="s">
        <v>10175</v>
      </c>
      <c r="F2249" s="125" t="s">
        <v>160</v>
      </c>
      <c r="G2249" s="125" t="s">
        <v>5073</v>
      </c>
      <c r="H2249" s="126">
        <v>50000</v>
      </c>
      <c r="I2249" s="126">
        <v>1000</v>
      </c>
      <c r="J2249" s="126">
        <v>1000</v>
      </c>
      <c r="K2249" s="125" t="s">
        <v>211</v>
      </c>
      <c r="L2249" s="125" t="s">
        <v>212</v>
      </c>
      <c r="M2249" s="152">
        <v>1.8E-3</v>
      </c>
      <c r="N2249" s="127" t="s">
        <v>44</v>
      </c>
      <c r="O2249" s="154">
        <v>40567</v>
      </c>
      <c r="P2249" s="152">
        <v>3.0475363407999997E-2</v>
      </c>
      <c r="Q2249" s="152">
        <v>7.8621800889000004E-2</v>
      </c>
      <c r="R2249" s="152">
        <v>7.9952120789999997E-2</v>
      </c>
      <c r="S2249" s="152">
        <v>0.21099923953000002</v>
      </c>
      <c r="T2249" s="152">
        <v>0.36593674870000004</v>
      </c>
      <c r="U2249" s="152">
        <v>2.8862574782000001</v>
      </c>
      <c r="V2249" s="152">
        <v>1.9272939613</v>
      </c>
      <c r="W2249" s="152">
        <v>0.69751544741999993</v>
      </c>
      <c r="X2249" s="152">
        <v>0.83762206183999988</v>
      </c>
      <c r="Y2249" s="152">
        <v>0.87247273762999999</v>
      </c>
      <c r="Z2249" s="152">
        <v>3.7999800048999999E-2</v>
      </c>
      <c r="AA2249" s="152">
        <v>3.6672067528000001E-2</v>
      </c>
      <c r="AB2249" s="175">
        <v>-0.80514211607999997</v>
      </c>
      <c r="AC2249" s="174">
        <v>0.21347785619000001</v>
      </c>
      <c r="AD2249" s="152">
        <v>-2.9942357637999999E-2</v>
      </c>
      <c r="AE2249" s="152">
        <v>-6.8211977044000005E-2</v>
      </c>
      <c r="AF2249" s="178">
        <v>4.0233166999999996</v>
      </c>
      <c r="AG2249" s="177">
        <v>419283.25784999999</v>
      </c>
      <c r="AH2249" s="177">
        <v>-136795.8542</v>
      </c>
      <c r="AI2249" s="127">
        <v>0</v>
      </c>
      <c r="AJ2249" s="127">
        <v>0.23566087484000001</v>
      </c>
      <c r="AK2249" s="127">
        <v>0</v>
      </c>
    </row>
    <row r="2250" spans="1:37" ht="14.65" customHeight="1" x14ac:dyDescent="0.25">
      <c r="A2250" s="39"/>
      <c r="B2250" s="128">
        <v>21170383000116</v>
      </c>
      <c r="C2250" s="124" t="s">
        <v>10177</v>
      </c>
      <c r="D2250" s="121"/>
      <c r="E2250" s="125" t="s">
        <v>10175</v>
      </c>
      <c r="F2250" s="125" t="s">
        <v>160</v>
      </c>
      <c r="G2250" s="125" t="s">
        <v>3324</v>
      </c>
      <c r="H2250" s="126">
        <v>25000</v>
      </c>
      <c r="I2250" s="126">
        <v>1000</v>
      </c>
      <c r="J2250" s="126">
        <v>5000</v>
      </c>
      <c r="K2250" s="125" t="s">
        <v>7743</v>
      </c>
      <c r="L2250" s="125" t="s">
        <v>7764</v>
      </c>
      <c r="M2250" s="152">
        <v>4.0000000000000001E-3</v>
      </c>
      <c r="N2250" s="127" t="s">
        <v>44</v>
      </c>
      <c r="O2250" s="154">
        <v>43875</v>
      </c>
      <c r="P2250" s="152">
        <v>8.1851769228000002E-3</v>
      </c>
      <c r="Q2250" s="152">
        <v>4.0302369924999998E-2</v>
      </c>
      <c r="R2250" s="152">
        <v>0.12388122260999999</v>
      </c>
      <c r="S2250" s="152">
        <v>0.28544655383</v>
      </c>
      <c r="T2250" s="152">
        <v>0.43438115290000001</v>
      </c>
      <c r="U2250" s="152">
        <v>0.77520086594000004</v>
      </c>
      <c r="V2250" s="152">
        <v>0.98795134817000008</v>
      </c>
      <c r="W2250" s="152">
        <v>1.0807601545000001</v>
      </c>
      <c r="X2250" s="152">
        <v>1.1331620506</v>
      </c>
      <c r="Y2250" s="152">
        <v>1.0356590722000001</v>
      </c>
      <c r="Z2250" s="152">
        <v>3.7906752116999998E-3</v>
      </c>
      <c r="AA2250" s="152">
        <v>1.7082982948000001E-2</v>
      </c>
      <c r="AB2250" s="175">
        <v>2.1728822345999999</v>
      </c>
      <c r="AC2250" s="174">
        <v>0.29253498850999998</v>
      </c>
      <c r="AD2250" s="152">
        <v>-2.4196476802000001E-3</v>
      </c>
      <c r="AE2250" s="152">
        <v>-8.4640481264999998E-2</v>
      </c>
      <c r="AF2250" s="178">
        <v>1.6039589999999999</v>
      </c>
      <c r="AG2250" s="177">
        <v>172910.73172000001</v>
      </c>
      <c r="AH2250" s="177">
        <v>-33645.928870000003</v>
      </c>
      <c r="AI2250" s="127">
        <v>0.26017863375</v>
      </c>
      <c r="AJ2250" s="127">
        <v>0.39785126837000001</v>
      </c>
      <c r="AK2250" s="127">
        <v>0</v>
      </c>
    </row>
    <row r="2251" spans="1:37" ht="14.65" customHeight="1" x14ac:dyDescent="0.25">
      <c r="A2251" s="39"/>
      <c r="B2251" s="128">
        <v>24634187000143</v>
      </c>
      <c r="C2251" s="124" t="s">
        <v>10178</v>
      </c>
      <c r="D2251" s="121" t="s">
        <v>3266</v>
      </c>
      <c r="E2251" s="125" t="s">
        <v>10175</v>
      </c>
      <c r="F2251" s="125" t="s">
        <v>160</v>
      </c>
      <c r="G2251" s="125" t="s">
        <v>6802</v>
      </c>
      <c r="H2251" s="126">
        <v>50000</v>
      </c>
      <c r="I2251" s="126">
        <v>1000</v>
      </c>
      <c r="J2251" s="126">
        <v>1000</v>
      </c>
      <c r="K2251" s="125" t="s">
        <v>211</v>
      </c>
      <c r="L2251" s="125" t="s">
        <v>211</v>
      </c>
      <c r="M2251" s="152">
        <v>1.5E-3</v>
      </c>
      <c r="N2251" s="127" t="s">
        <v>44</v>
      </c>
      <c r="O2251" s="154">
        <v>43742</v>
      </c>
      <c r="P2251" s="152">
        <v>1.0338965816000001E-2</v>
      </c>
      <c r="Q2251" s="152">
        <v>4.0860286945000004E-2</v>
      </c>
      <c r="R2251" s="152">
        <v>0.11456713020000001</v>
      </c>
      <c r="S2251" s="152">
        <v>0.25247097565999999</v>
      </c>
      <c r="T2251" s="152">
        <v>0.41911039929999999</v>
      </c>
      <c r="U2251" s="152">
        <v>0.97918167551000002</v>
      </c>
      <c r="V2251" s="152">
        <v>1.0016278358999999</v>
      </c>
      <c r="W2251" s="152">
        <v>0.99950248091000005</v>
      </c>
      <c r="X2251" s="152">
        <v>1.0022560253999999</v>
      </c>
      <c r="Y2251" s="152">
        <v>0.99925027685000001</v>
      </c>
      <c r="Z2251" s="152">
        <v>8.7241890025999992E-4</v>
      </c>
      <c r="AA2251" s="152">
        <v>2.6844715911E-3</v>
      </c>
      <c r="AB2251" s="175">
        <v>-9.1188109682999993E-2</v>
      </c>
      <c r="AC2251" s="174">
        <v>-1.6226177597</v>
      </c>
      <c r="AD2251" s="152">
        <v>0</v>
      </c>
      <c r="AE2251" s="152">
        <v>-4.9652678319999993E-4</v>
      </c>
      <c r="AF2251" s="178">
        <v>1.5848272999999999</v>
      </c>
      <c r="AG2251" s="177">
        <v>4635305.0438000001</v>
      </c>
      <c r="AH2251" s="177">
        <v>1011198.1192</v>
      </c>
      <c r="AI2251" s="127">
        <v>0</v>
      </c>
      <c r="AJ2251" s="127">
        <v>0</v>
      </c>
      <c r="AK2251" s="127">
        <v>0</v>
      </c>
    </row>
    <row r="2252" spans="1:37" ht="14.65" customHeight="1" x14ac:dyDescent="0.25">
      <c r="A2252" s="39"/>
      <c r="B2252" s="128">
        <v>9501881000107</v>
      </c>
      <c r="C2252" s="124" t="s">
        <v>10178</v>
      </c>
      <c r="D2252" s="121"/>
      <c r="E2252" s="125" t="s">
        <v>10175</v>
      </c>
      <c r="F2252" s="125" t="s">
        <v>160</v>
      </c>
      <c r="G2252" s="125" t="s">
        <v>6802</v>
      </c>
      <c r="H2252" s="126">
        <v>50000</v>
      </c>
      <c r="I2252" s="126">
        <v>1000</v>
      </c>
      <c r="J2252" s="126">
        <v>1000</v>
      </c>
      <c r="K2252" s="125" t="s">
        <v>211</v>
      </c>
      <c r="L2252" s="125" t="s">
        <v>211</v>
      </c>
      <c r="M2252" s="152">
        <v>2E-3</v>
      </c>
      <c r="N2252" s="127" t="s">
        <v>44</v>
      </c>
      <c r="O2252" s="154">
        <v>39598</v>
      </c>
      <c r="P2252" s="152">
        <v>1.0290636064E-2</v>
      </c>
      <c r="Q2252" s="152">
        <v>4.0708416927000002E-2</v>
      </c>
      <c r="R2252" s="152">
        <v>0.11455041768999999</v>
      </c>
      <c r="S2252" s="152">
        <v>0.25163959423000004</v>
      </c>
      <c r="T2252" s="152">
        <v>0.41787049828999995</v>
      </c>
      <c r="U2252" s="152">
        <v>0.97460446651999999</v>
      </c>
      <c r="V2252" s="152">
        <v>0.99790497332000005</v>
      </c>
      <c r="W2252" s="152">
        <v>0.99935667824000007</v>
      </c>
      <c r="X2252" s="152">
        <v>0.99895561817</v>
      </c>
      <c r="Y2252" s="152">
        <v>0.99629408338999992</v>
      </c>
      <c r="Z2252" s="152">
        <v>9.0483553000999997E-4</v>
      </c>
      <c r="AA2252" s="152">
        <v>2.0553998818000001E-3</v>
      </c>
      <c r="AB2252" s="175">
        <v>-0.10342858128</v>
      </c>
      <c r="AC2252" s="174">
        <v>-4.9456810482</v>
      </c>
      <c r="AD2252" s="152">
        <v>0</v>
      </c>
      <c r="AE2252" s="152">
        <v>-3.4159706393E-3</v>
      </c>
      <c r="AF2252" s="178">
        <v>4.5409119000000002</v>
      </c>
      <c r="AG2252" s="177">
        <v>600657.56270000001</v>
      </c>
      <c r="AH2252" s="177">
        <v>1984.30315</v>
      </c>
      <c r="AI2252" s="127">
        <v>0</v>
      </c>
      <c r="AJ2252" s="127">
        <v>0</v>
      </c>
      <c r="AK2252" s="127">
        <v>0</v>
      </c>
    </row>
    <row r="2253" spans="1:37" ht="14.65" customHeight="1" x14ac:dyDescent="0.25">
      <c r="A2253" s="39"/>
      <c r="B2253" s="128">
        <v>1627516000123</v>
      </c>
      <c r="C2253" s="124" t="s">
        <v>10178</v>
      </c>
      <c r="D2253" s="121"/>
      <c r="E2253" s="125" t="s">
        <v>10175</v>
      </c>
      <c r="F2253" s="125" t="s">
        <v>160</v>
      </c>
      <c r="G2253" s="125" t="s">
        <v>6802</v>
      </c>
      <c r="H2253" s="126">
        <v>1</v>
      </c>
      <c r="I2253" s="126">
        <v>1</v>
      </c>
      <c r="J2253" s="126">
        <v>1</v>
      </c>
      <c r="K2253" s="125" t="s">
        <v>211</v>
      </c>
      <c r="L2253" s="125" t="s">
        <v>211</v>
      </c>
      <c r="M2253" s="152">
        <v>5.0000000000000001E-3</v>
      </c>
      <c r="N2253" s="127" t="s">
        <v>44</v>
      </c>
      <c r="O2253" s="154">
        <v>35466</v>
      </c>
      <c r="P2253" s="152">
        <v>1.0144073563000001E-2</v>
      </c>
      <c r="Q2253" s="152">
        <v>3.8989079496000001E-2</v>
      </c>
      <c r="R2253" s="152">
        <v>0.10895698216999999</v>
      </c>
      <c r="S2253" s="152">
        <v>0.23927638811000002</v>
      </c>
      <c r="T2253" s="152">
        <v>0.39774355698000002</v>
      </c>
      <c r="U2253" s="152">
        <v>0.96072384076000006</v>
      </c>
      <c r="V2253" s="152">
        <v>0.95575802918999997</v>
      </c>
      <c r="W2253" s="152">
        <v>0.95055862712000005</v>
      </c>
      <c r="X2253" s="152">
        <v>0.94987632182000004</v>
      </c>
      <c r="Y2253" s="152">
        <v>0.94830708112999995</v>
      </c>
      <c r="Z2253" s="152">
        <v>7.3402813513000003E-4</v>
      </c>
      <c r="AA2253" s="152">
        <v>2.4371924628999999E-3</v>
      </c>
      <c r="AB2253" s="175">
        <v>-74.316340002999993</v>
      </c>
      <c r="AC2253" s="174">
        <v>-59.678593933999998</v>
      </c>
      <c r="AD2253" s="152">
        <v>0</v>
      </c>
      <c r="AE2253" s="152">
        <v>0</v>
      </c>
      <c r="AF2253" s="178">
        <v>27.600622399999999</v>
      </c>
      <c r="AG2253" s="177">
        <v>1104151.8032</v>
      </c>
      <c r="AH2253" s="177">
        <v>24941.98028</v>
      </c>
      <c r="AI2253" s="127">
        <v>0</v>
      </c>
      <c r="AJ2253" s="127">
        <v>0</v>
      </c>
      <c r="AK2253" s="127">
        <v>0</v>
      </c>
    </row>
    <row r="2254" spans="1:37" ht="14.65" customHeight="1" x14ac:dyDescent="0.25">
      <c r="A2254" s="39"/>
      <c r="B2254" s="128">
        <v>8336054000134</v>
      </c>
      <c r="C2254" s="124" t="s">
        <v>10179</v>
      </c>
      <c r="D2254" s="121"/>
      <c r="E2254" s="125" t="s">
        <v>10175</v>
      </c>
      <c r="F2254" s="125" t="s">
        <v>112</v>
      </c>
      <c r="G2254" s="125" t="s">
        <v>7739</v>
      </c>
      <c r="H2254" s="126">
        <v>100</v>
      </c>
      <c r="I2254" s="126">
        <v>100</v>
      </c>
      <c r="J2254" s="126">
        <v>100</v>
      </c>
      <c r="K2254" s="125" t="s">
        <v>212</v>
      </c>
      <c r="L2254" s="125" t="s">
        <v>219</v>
      </c>
      <c r="M2254" s="152">
        <v>3.0000000000000001E-3</v>
      </c>
      <c r="N2254" s="127" t="s">
        <v>44</v>
      </c>
      <c r="O2254" s="154">
        <v>40021</v>
      </c>
      <c r="P2254" s="152">
        <v>-0.17274706292</v>
      </c>
      <c r="Q2254" s="152">
        <v>-0.15144404010000001</v>
      </c>
      <c r="R2254" s="152">
        <v>-0.12647072515999999</v>
      </c>
      <c r="S2254" s="152">
        <v>0.74799710681999998</v>
      </c>
      <c r="T2254" s="152">
        <v>1.3571699541000002</v>
      </c>
      <c r="U2254" s="152">
        <v>-16.360510472999998</v>
      </c>
      <c r="V2254" s="152">
        <v>-3.7124204823000002</v>
      </c>
      <c r="W2254" s="152">
        <v>-1.1033514005</v>
      </c>
      <c r="X2254" s="152">
        <v>2.9693892748000001</v>
      </c>
      <c r="Y2254" s="152">
        <v>3.2357881231999999</v>
      </c>
      <c r="Z2254" s="152">
        <v>0.23353168015</v>
      </c>
      <c r="AA2254" s="152">
        <v>0.43084788160999998</v>
      </c>
      <c r="AB2254" s="175">
        <v>-0.83889066486999997</v>
      </c>
      <c r="AC2254" s="174">
        <v>0.18057359363</v>
      </c>
      <c r="AD2254" s="152">
        <v>-0.20045111295000001</v>
      </c>
      <c r="AE2254" s="152">
        <v>-0.88402722664</v>
      </c>
      <c r="AF2254" s="178">
        <v>3.1465626000000002</v>
      </c>
      <c r="AG2254" s="177">
        <v>150056.78552999999</v>
      </c>
      <c r="AH2254" s="177">
        <v>-19722.131880000001</v>
      </c>
      <c r="AI2254" s="127">
        <v>0</v>
      </c>
      <c r="AJ2254" s="127">
        <v>0</v>
      </c>
      <c r="AK2254" s="127">
        <v>0</v>
      </c>
    </row>
    <row r="2255" spans="1:37" ht="14.65" customHeight="1" x14ac:dyDescent="0.25">
      <c r="A2255" s="39"/>
      <c r="B2255" s="128">
        <v>16938231000180</v>
      </c>
      <c r="C2255" s="124" t="s">
        <v>10180</v>
      </c>
      <c r="D2255" s="121" t="s">
        <v>3266</v>
      </c>
      <c r="E2255" s="125" t="s">
        <v>10175</v>
      </c>
      <c r="F2255" s="125" t="s">
        <v>160</v>
      </c>
      <c r="G2255" s="125" t="s">
        <v>3328</v>
      </c>
      <c r="H2255" s="126">
        <v>100</v>
      </c>
      <c r="I2255" s="126">
        <v>100</v>
      </c>
      <c r="J2255" s="126">
        <v>100</v>
      </c>
      <c r="K2255" s="125" t="s">
        <v>211</v>
      </c>
      <c r="L2255" s="125" t="s">
        <v>212</v>
      </c>
      <c r="M2255" s="152">
        <v>3.0000000000000001E-3</v>
      </c>
      <c r="N2255" s="127" t="s">
        <v>44</v>
      </c>
      <c r="O2255" s="154">
        <v>41506</v>
      </c>
      <c r="P2255" s="152">
        <v>1.0585179175999999E-2</v>
      </c>
      <c r="Q2255" s="152">
        <v>4.0987162379999997E-2</v>
      </c>
      <c r="R2255" s="152">
        <v>0.11493432567999999</v>
      </c>
      <c r="S2255" s="152">
        <v>0.25602060458999998</v>
      </c>
      <c r="T2255" s="152">
        <v>0.42444486757999994</v>
      </c>
      <c r="U2255" s="152">
        <v>1.0025000242</v>
      </c>
      <c r="V2255" s="152">
        <v>1.0047379943999999</v>
      </c>
      <c r="W2255" s="152">
        <v>1.0027059547000001</v>
      </c>
      <c r="X2255" s="152">
        <v>1.0163472966</v>
      </c>
      <c r="Y2255" s="152">
        <v>1.0119688085</v>
      </c>
      <c r="Z2255" s="152">
        <v>1.0319903980000001E-3</v>
      </c>
      <c r="AA2255" s="152">
        <v>2.9701128278999999E-3</v>
      </c>
      <c r="AB2255" s="175">
        <v>0.36162128747</v>
      </c>
      <c r="AC2255" s="174">
        <v>-0.75485502741999999</v>
      </c>
      <c r="AD2255" s="152">
        <v>0</v>
      </c>
      <c r="AE2255" s="152">
        <v>-7.7820537634E-3</v>
      </c>
      <c r="AF2255" s="178">
        <v>2.8397296999999999</v>
      </c>
      <c r="AG2255" s="177">
        <v>346997.26753999997</v>
      </c>
      <c r="AH2255" s="177">
        <v>-15890.58193</v>
      </c>
      <c r="AI2255" s="127">
        <v>1.5548119318999999E-2</v>
      </c>
      <c r="AJ2255" s="127">
        <v>0.24845145211999997</v>
      </c>
      <c r="AK2255" s="127">
        <v>0</v>
      </c>
    </row>
    <row r="2256" spans="1:37" ht="14.65" customHeight="1" x14ac:dyDescent="0.25">
      <c r="A2256" s="39"/>
      <c r="B2256" s="128">
        <v>21170347000152</v>
      </c>
      <c r="C2256" s="124" t="s">
        <v>10180</v>
      </c>
      <c r="D2256" s="121" t="s">
        <v>3266</v>
      </c>
      <c r="E2256" s="125" t="s">
        <v>10175</v>
      </c>
      <c r="F2256" s="125" t="s">
        <v>160</v>
      </c>
      <c r="G2256" s="125" t="s">
        <v>3328</v>
      </c>
      <c r="H2256" s="126">
        <v>100</v>
      </c>
      <c r="I2256" s="126">
        <v>100</v>
      </c>
      <c r="J2256" s="126">
        <v>100</v>
      </c>
      <c r="K2256" s="125" t="s">
        <v>211</v>
      </c>
      <c r="L2256" s="125" t="s">
        <v>212</v>
      </c>
      <c r="M2256" s="152">
        <v>3.0000000000000001E-3</v>
      </c>
      <c r="N2256" s="127" t="s">
        <v>44</v>
      </c>
      <c r="O2256" s="154">
        <v>42303</v>
      </c>
      <c r="P2256" s="152">
        <v>1.0450265207000001E-2</v>
      </c>
      <c r="Q2256" s="152">
        <v>4.0916297519E-2</v>
      </c>
      <c r="R2256" s="152">
        <v>0.11599917462000001</v>
      </c>
      <c r="S2256" s="152">
        <v>0.26022582226000002</v>
      </c>
      <c r="T2256" s="152">
        <v>0.43109975067</v>
      </c>
      <c r="U2256" s="152">
        <v>0.98972260634999998</v>
      </c>
      <c r="V2256" s="152">
        <v>1.0030008501000001</v>
      </c>
      <c r="W2256" s="152">
        <v>1.0119958717999999</v>
      </c>
      <c r="X2256" s="152">
        <v>1.0330411155000001</v>
      </c>
      <c r="Y2256" s="152">
        <v>1.0278354961</v>
      </c>
      <c r="Z2256" s="152">
        <v>8.1106417528000005E-4</v>
      </c>
      <c r="AA2256" s="152">
        <v>3.1647989154000001E-3</v>
      </c>
      <c r="AB2256" s="175">
        <v>2.5872577817</v>
      </c>
      <c r="AC2256" s="174">
        <v>-0.68504607267999995</v>
      </c>
      <c r="AD2256" s="152">
        <v>0</v>
      </c>
      <c r="AE2256" s="152">
        <v>-8.9576923016999998E-3</v>
      </c>
      <c r="AF2256" s="178">
        <v>2.2477355000000001</v>
      </c>
      <c r="AG2256" s="177">
        <v>2187440.1776999999</v>
      </c>
      <c r="AH2256" s="177">
        <v>340213.67163</v>
      </c>
      <c r="AI2256" s="127">
        <v>2.7909410973000003E-2</v>
      </c>
      <c r="AJ2256" s="127">
        <v>0.44597893429000002</v>
      </c>
      <c r="AK2256" s="127">
        <v>0</v>
      </c>
    </row>
    <row r="2257" spans="1:37" ht="14.65" customHeight="1" x14ac:dyDescent="0.25">
      <c r="A2257" s="39"/>
      <c r="B2257" s="128">
        <v>24633789000186</v>
      </c>
      <c r="C2257" s="124" t="s">
        <v>10180</v>
      </c>
      <c r="D2257" s="121"/>
      <c r="E2257" s="125" t="s">
        <v>10175</v>
      </c>
      <c r="F2257" s="125" t="s">
        <v>363</v>
      </c>
      <c r="G2257" s="125" t="s">
        <v>363</v>
      </c>
      <c r="H2257" s="126">
        <v>100</v>
      </c>
      <c r="I2257" s="126">
        <v>100</v>
      </c>
      <c r="J2257" s="126">
        <v>100</v>
      </c>
      <c r="K2257" s="125" t="s">
        <v>211</v>
      </c>
      <c r="L2257" s="125" t="s">
        <v>212</v>
      </c>
      <c r="M2257" s="152">
        <v>3.0000000000000001E-3</v>
      </c>
      <c r="N2257" s="127" t="s">
        <v>44</v>
      </c>
      <c r="O2257" s="154">
        <v>44082</v>
      </c>
      <c r="P2257" s="152">
        <v>-3.4927864936000002E-3</v>
      </c>
      <c r="Q2257" s="152">
        <v>-6.1144911148999996E-2</v>
      </c>
      <c r="R2257" s="152">
        <v>0.16381917340000002</v>
      </c>
      <c r="S2257" s="152">
        <v>0.28840742179000001</v>
      </c>
      <c r="T2257" s="152">
        <v>0.35952555334999997</v>
      </c>
      <c r="U2257" s="152">
        <v>-0.33079445196000001</v>
      </c>
      <c r="V2257" s="152">
        <v>-1.4988745703000002</v>
      </c>
      <c r="W2257" s="152">
        <v>1.4291854038</v>
      </c>
      <c r="X2257" s="152">
        <v>1.1449160661</v>
      </c>
      <c r="Y2257" s="152">
        <v>0.85718705457</v>
      </c>
      <c r="Z2257" s="152">
        <v>0.12931022806</v>
      </c>
      <c r="AA2257" s="152">
        <v>0.14641773882</v>
      </c>
      <c r="AB2257" s="175">
        <v>0.40976747600000002</v>
      </c>
      <c r="AC2257" s="174">
        <v>-0.22228707212000001</v>
      </c>
      <c r="AD2257" s="152">
        <v>-8.0025415034E-2</v>
      </c>
      <c r="AE2257" s="152">
        <v>-0.19851663573</v>
      </c>
      <c r="AF2257" s="178">
        <v>1.2577928</v>
      </c>
      <c r="AG2257" s="177">
        <v>48474.189509999997</v>
      </c>
      <c r="AH2257" s="177">
        <v>17473.464690000001</v>
      </c>
      <c r="AI2257" s="127">
        <v>0</v>
      </c>
      <c r="AJ2257" s="127">
        <v>0</v>
      </c>
      <c r="AK2257" s="127">
        <v>0</v>
      </c>
    </row>
    <row r="2258" spans="1:37" ht="14.65" customHeight="1" x14ac:dyDescent="0.25">
      <c r="A2258" s="39"/>
      <c r="B2258" s="128">
        <v>41283495000190</v>
      </c>
      <c r="C2258" s="124" t="s">
        <v>10180</v>
      </c>
      <c r="D2258" s="121"/>
      <c r="E2258" s="125" t="s">
        <v>10175</v>
      </c>
      <c r="F2258" s="125" t="s">
        <v>160</v>
      </c>
      <c r="G2258" s="125" t="s">
        <v>5073</v>
      </c>
      <c r="H2258" s="126">
        <v>50000</v>
      </c>
      <c r="I2258" s="126">
        <v>1000</v>
      </c>
      <c r="J2258" s="126">
        <v>1000</v>
      </c>
      <c r="K2258" s="125" t="s">
        <v>211</v>
      </c>
      <c r="L2258" s="125" t="s">
        <v>212</v>
      </c>
      <c r="M2258" s="152">
        <v>1.8E-3</v>
      </c>
      <c r="N2258" s="127" t="s">
        <v>44</v>
      </c>
      <c r="O2258" s="154">
        <v>44764</v>
      </c>
      <c r="P2258" s="152">
        <v>1.7106901289000002E-2</v>
      </c>
      <c r="Q2258" s="152">
        <v>4.7858051459000003E-2</v>
      </c>
      <c r="R2258" s="152">
        <v>9.1772821856999989E-2</v>
      </c>
      <c r="S2258" s="152">
        <v>0.18064835493</v>
      </c>
      <c r="T2258" s="152" t="s">
        <v>44</v>
      </c>
      <c r="U2258" s="152">
        <v>1.6201585887999999</v>
      </c>
      <c r="V2258" s="152">
        <v>1.1731673979999999</v>
      </c>
      <c r="W2258" s="152">
        <v>0.80064118707999998</v>
      </c>
      <c r="X2258" s="152">
        <v>0.71713551129999997</v>
      </c>
      <c r="Y2258" s="152" t="s">
        <v>44</v>
      </c>
      <c r="Z2258" s="152">
        <v>2.1718505313E-2</v>
      </c>
      <c r="AA2258" s="152">
        <v>2.1724197505999999E-2</v>
      </c>
      <c r="AB2258" s="175">
        <v>-0.93876046692000004</v>
      </c>
      <c r="AC2258" s="174">
        <v>-1.1323496715000001</v>
      </c>
      <c r="AD2258" s="152">
        <v>-1.6663898787999998E-2</v>
      </c>
      <c r="AE2258" s="152">
        <v>-1.6663898787999998E-2</v>
      </c>
      <c r="AF2258" s="178">
        <v>1.2877027000000001</v>
      </c>
      <c r="AG2258" s="177">
        <v>88262.315539999996</v>
      </c>
      <c r="AH2258" s="177">
        <v>-15342.785330000001</v>
      </c>
      <c r="AI2258" s="127">
        <v>0</v>
      </c>
      <c r="AJ2258" s="127">
        <v>0</v>
      </c>
      <c r="AK2258" s="127">
        <v>0</v>
      </c>
    </row>
    <row r="2259" spans="1:37" ht="14.65" customHeight="1" x14ac:dyDescent="0.25">
      <c r="A2259" s="39"/>
      <c r="B2259" s="128">
        <v>7277931000180</v>
      </c>
      <c r="C2259" s="124" t="s">
        <v>10180</v>
      </c>
      <c r="D2259" s="121" t="s">
        <v>3266</v>
      </c>
      <c r="E2259" s="125" t="s">
        <v>10175</v>
      </c>
      <c r="F2259" s="125" t="s">
        <v>160</v>
      </c>
      <c r="G2259" s="125" t="s">
        <v>6802</v>
      </c>
      <c r="H2259" s="126">
        <v>1</v>
      </c>
      <c r="I2259" s="126">
        <v>1</v>
      </c>
      <c r="J2259" s="126">
        <v>1</v>
      </c>
      <c r="K2259" s="125" t="s">
        <v>211</v>
      </c>
      <c r="L2259" s="125" t="s">
        <v>212</v>
      </c>
      <c r="M2259" s="152">
        <v>2.3999999999999998E-3</v>
      </c>
      <c r="N2259" s="127" t="s">
        <v>44</v>
      </c>
      <c r="O2259" s="154">
        <v>38692</v>
      </c>
      <c r="P2259" s="152">
        <v>1.0261561682000001E-2</v>
      </c>
      <c r="Q2259" s="152">
        <v>4.0608581395999994E-2</v>
      </c>
      <c r="R2259" s="152">
        <v>0.11388892398</v>
      </c>
      <c r="S2259" s="152">
        <v>0.25095718123999999</v>
      </c>
      <c r="T2259" s="152">
        <v>0.41650508326000002</v>
      </c>
      <c r="U2259" s="152">
        <v>0.97185089296000005</v>
      </c>
      <c r="V2259" s="152">
        <v>0.99545765698999999</v>
      </c>
      <c r="W2259" s="152">
        <v>0.99358569831999999</v>
      </c>
      <c r="X2259" s="152">
        <v>0.99624658385999998</v>
      </c>
      <c r="Y2259" s="152">
        <v>0.99303863719999996</v>
      </c>
      <c r="Z2259" s="152">
        <v>8.7647215467E-4</v>
      </c>
      <c r="AA2259" s="152">
        <v>2.2080765493000002E-3</v>
      </c>
      <c r="AB2259" s="175">
        <v>-1.1550093427000001</v>
      </c>
      <c r="AC2259" s="174">
        <v>-3.6409647151</v>
      </c>
      <c r="AD2259" s="152">
        <v>0</v>
      </c>
      <c r="AE2259" s="152">
        <v>-1.9994266573999998E-3</v>
      </c>
      <c r="AF2259" s="178">
        <v>6.0840290000000001</v>
      </c>
      <c r="AG2259" s="177">
        <v>1525804.4055999999</v>
      </c>
      <c r="AH2259" s="177">
        <v>78989.722670999996</v>
      </c>
      <c r="AI2259" s="127">
        <v>0</v>
      </c>
      <c r="AJ2259" s="127">
        <v>0</v>
      </c>
      <c r="AK2259" s="127">
        <v>0</v>
      </c>
    </row>
    <row r="2260" spans="1:37" ht="14.65" customHeight="1" x14ac:dyDescent="0.25">
      <c r="A2260" s="39"/>
      <c r="B2260" s="128">
        <v>11087118000115</v>
      </c>
      <c r="C2260" s="124" t="s">
        <v>10180</v>
      </c>
      <c r="D2260" s="121" t="s">
        <v>3267</v>
      </c>
      <c r="E2260" s="125" t="s">
        <v>10175</v>
      </c>
      <c r="F2260" s="125" t="s">
        <v>160</v>
      </c>
      <c r="G2260" s="125" t="s">
        <v>5073</v>
      </c>
      <c r="H2260" s="126">
        <v>50000</v>
      </c>
      <c r="I2260" s="126">
        <v>1000</v>
      </c>
      <c r="J2260" s="126">
        <v>1000</v>
      </c>
      <c r="K2260" s="125" t="s">
        <v>211</v>
      </c>
      <c r="L2260" s="125" t="s">
        <v>212</v>
      </c>
      <c r="M2260" s="152">
        <v>1.8E-3</v>
      </c>
      <c r="N2260" s="127" t="s">
        <v>44</v>
      </c>
      <c r="O2260" s="154">
        <v>40165</v>
      </c>
      <c r="P2260" s="152">
        <v>2.0863648273000003E-2</v>
      </c>
      <c r="Q2260" s="152">
        <v>5.5734499335999999E-2</v>
      </c>
      <c r="R2260" s="152">
        <v>4.2487893133999997E-2</v>
      </c>
      <c r="S2260" s="152">
        <v>0.12160450571</v>
      </c>
      <c r="T2260" s="152">
        <v>0.21851589397000001</v>
      </c>
      <c r="U2260" s="152">
        <v>1.9759521829</v>
      </c>
      <c r="V2260" s="152">
        <v>1.3662465473000001</v>
      </c>
      <c r="W2260" s="152">
        <v>0.37067136550999996</v>
      </c>
      <c r="X2260" s="152">
        <v>0.48274399959999997</v>
      </c>
      <c r="Y2260" s="152">
        <v>0.52098938110000004</v>
      </c>
      <c r="Z2260" s="152">
        <v>5.3107101552999997E-2</v>
      </c>
      <c r="AA2260" s="152">
        <v>7.1041239164E-2</v>
      </c>
      <c r="AB2260" s="175">
        <v>-1.1993806682999999</v>
      </c>
      <c r="AC2260" s="174">
        <v>0.20501534379</v>
      </c>
      <c r="AD2260" s="152">
        <v>-6.4500317148000003E-2</v>
      </c>
      <c r="AE2260" s="152">
        <v>-0.13937422565000002</v>
      </c>
      <c r="AF2260" s="178">
        <v>4.8334530000000004</v>
      </c>
      <c r="AG2260" s="177">
        <v>402964.33958999999</v>
      </c>
      <c r="AH2260" s="177">
        <v>-122418.96831</v>
      </c>
      <c r="AI2260" s="127">
        <v>0</v>
      </c>
      <c r="AJ2260" s="127">
        <v>0</v>
      </c>
      <c r="AK2260" s="127">
        <v>0</v>
      </c>
    </row>
    <row r="2261" spans="1:37" ht="14.65" customHeight="1" x14ac:dyDescent="0.25">
      <c r="A2261" s="39"/>
      <c r="B2261" s="128">
        <v>3564809000134</v>
      </c>
      <c r="C2261" s="124" t="s">
        <v>10181</v>
      </c>
      <c r="D2261" s="121" t="s">
        <v>3266</v>
      </c>
      <c r="E2261" s="125" t="s">
        <v>10175</v>
      </c>
      <c r="F2261" s="125" t="s">
        <v>160</v>
      </c>
      <c r="G2261" s="125" t="s">
        <v>3328</v>
      </c>
      <c r="H2261" s="126">
        <v>100</v>
      </c>
      <c r="I2261" s="126">
        <v>100</v>
      </c>
      <c r="J2261" s="126">
        <v>100</v>
      </c>
      <c r="K2261" s="125" t="s">
        <v>211</v>
      </c>
      <c r="L2261" s="125" t="s">
        <v>212</v>
      </c>
      <c r="M2261" s="152">
        <v>3.0000000000000001E-3</v>
      </c>
      <c r="N2261" s="127" t="s">
        <v>44</v>
      </c>
      <c r="O2261" s="154">
        <v>36521</v>
      </c>
      <c r="P2261" s="152">
        <v>1.0421656336E-2</v>
      </c>
      <c r="Q2261" s="152">
        <v>4.0758675586E-2</v>
      </c>
      <c r="R2261" s="152">
        <v>0.11503430652</v>
      </c>
      <c r="S2261" s="152">
        <v>0.25689292746999998</v>
      </c>
      <c r="T2261" s="152">
        <v>0.42579127280999995</v>
      </c>
      <c r="U2261" s="152">
        <v>0.98701312047</v>
      </c>
      <c r="V2261" s="152">
        <v>0.99913698796999995</v>
      </c>
      <c r="W2261" s="152">
        <v>1.0035782039000001</v>
      </c>
      <c r="X2261" s="152">
        <v>1.0198102327</v>
      </c>
      <c r="Y2261" s="152">
        <v>1.0151789311999999</v>
      </c>
      <c r="Z2261" s="152">
        <v>7.7197409765999991E-4</v>
      </c>
      <c r="AA2261" s="152">
        <v>2.8963225382E-3</v>
      </c>
      <c r="AB2261" s="175">
        <v>0.97761199651999997</v>
      </c>
      <c r="AC2261" s="174">
        <v>-1.7429694549999999</v>
      </c>
      <c r="AD2261" s="152">
        <v>0</v>
      </c>
      <c r="AE2261" s="152">
        <v>-8.209461958E-3</v>
      </c>
      <c r="AF2261" s="178">
        <v>16.360111499999999</v>
      </c>
      <c r="AG2261" s="177">
        <v>855771.04356999998</v>
      </c>
      <c r="AH2261" s="177">
        <v>36245.480439999999</v>
      </c>
      <c r="AI2261" s="127">
        <v>1.8427298926000001E-2</v>
      </c>
      <c r="AJ2261" s="127">
        <v>0.29445935439999998</v>
      </c>
      <c r="AK2261" s="127">
        <v>0</v>
      </c>
    </row>
    <row r="2262" spans="1:37" ht="14.65" customHeight="1" x14ac:dyDescent="0.25">
      <c r="A2262" s="39"/>
      <c r="B2262" s="128">
        <v>16403465000123</v>
      </c>
      <c r="C2262" s="124" t="s">
        <v>10182</v>
      </c>
      <c r="D2262" s="121" t="s">
        <v>3266</v>
      </c>
      <c r="E2262" s="125" t="s">
        <v>10175</v>
      </c>
      <c r="F2262" s="125" t="s">
        <v>160</v>
      </c>
      <c r="G2262" s="125" t="s">
        <v>5073</v>
      </c>
      <c r="H2262" s="126">
        <v>100</v>
      </c>
      <c r="I2262" s="126">
        <v>100</v>
      </c>
      <c r="J2262" s="126">
        <v>100</v>
      </c>
      <c r="K2262" s="125" t="s">
        <v>211</v>
      </c>
      <c r="L2262" s="125" t="s">
        <v>212</v>
      </c>
      <c r="M2262" s="152">
        <v>2.3999999999999998E-3</v>
      </c>
      <c r="N2262" s="127" t="s">
        <v>44</v>
      </c>
      <c r="O2262" s="154">
        <v>41136</v>
      </c>
      <c r="P2262" s="152">
        <v>2.0799451108999997E-2</v>
      </c>
      <c r="Q2262" s="152">
        <v>5.5444852094000005E-2</v>
      </c>
      <c r="R2262" s="152">
        <v>4.1699876225000002E-2</v>
      </c>
      <c r="S2262" s="152">
        <v>0.12002299078000001</v>
      </c>
      <c r="T2262" s="152">
        <v>0.21593763047</v>
      </c>
      <c r="U2262" s="152">
        <v>1.9698722047000001</v>
      </c>
      <c r="V2262" s="152">
        <v>1.3591462854</v>
      </c>
      <c r="W2262" s="152">
        <v>0.36379657643999996</v>
      </c>
      <c r="X2262" s="152">
        <v>0.47646572200999998</v>
      </c>
      <c r="Y2262" s="152">
        <v>0.51484224060000006</v>
      </c>
      <c r="Z2262" s="152">
        <v>5.3138587873999998E-2</v>
      </c>
      <c r="AA2262" s="152">
        <v>7.5144313544000002E-2</v>
      </c>
      <c r="AB2262" s="175">
        <v>-1.2120247153999999</v>
      </c>
      <c r="AC2262" s="174">
        <v>-2.2848179143E-2</v>
      </c>
      <c r="AD2262" s="152">
        <v>-6.4825817405999991E-2</v>
      </c>
      <c r="AE2262" s="152">
        <v>-0.14404953278000002</v>
      </c>
      <c r="AF2262" s="178">
        <v>2.9303754</v>
      </c>
      <c r="AG2262" s="177">
        <v>75754.736170000004</v>
      </c>
      <c r="AH2262" s="177">
        <v>-19084.856199999998</v>
      </c>
      <c r="AI2262" s="127">
        <v>0</v>
      </c>
      <c r="AJ2262" s="127">
        <v>0</v>
      </c>
      <c r="AK2262" s="127">
        <v>0</v>
      </c>
    </row>
    <row r="2263" spans="1:37" ht="14.65" customHeight="1" x14ac:dyDescent="0.25">
      <c r="A2263" s="39"/>
      <c r="B2263" s="128">
        <v>41283741000104</v>
      </c>
      <c r="C2263" s="124" t="s">
        <v>10182</v>
      </c>
      <c r="D2263" s="121"/>
      <c r="E2263" s="125" t="s">
        <v>10175</v>
      </c>
      <c r="F2263" s="125" t="s">
        <v>112</v>
      </c>
      <c r="G2263" s="125" t="s">
        <v>5291</v>
      </c>
      <c r="H2263" s="126">
        <v>100</v>
      </c>
      <c r="I2263" s="126">
        <v>100</v>
      </c>
      <c r="J2263" s="126">
        <v>100</v>
      </c>
      <c r="K2263" s="125" t="s">
        <v>212</v>
      </c>
      <c r="L2263" s="125" t="s">
        <v>219</v>
      </c>
      <c r="M2263" s="152">
        <v>0.01</v>
      </c>
      <c r="N2263" s="127" t="s">
        <v>44</v>
      </c>
      <c r="O2263" s="154">
        <v>44546</v>
      </c>
      <c r="P2263" s="152">
        <v>9.8631668737999986E-2</v>
      </c>
      <c r="Q2263" s="152">
        <v>0.14004480395999999</v>
      </c>
      <c r="R2263" s="152">
        <v>2.0913615279E-2</v>
      </c>
      <c r="S2263" s="152">
        <v>0.12860319971</v>
      </c>
      <c r="T2263" s="152">
        <v>3.6071730614E-2</v>
      </c>
      <c r="U2263" s="152">
        <v>9.3411975985000009</v>
      </c>
      <c r="V2263" s="152">
        <v>3.4329855324</v>
      </c>
      <c r="W2263" s="152">
        <v>0.18245381828999999</v>
      </c>
      <c r="X2263" s="152">
        <v>0.51052732484000007</v>
      </c>
      <c r="Y2263" s="152">
        <v>8.6002845223000002E-2</v>
      </c>
      <c r="Z2263" s="152">
        <v>0.17365017505000002</v>
      </c>
      <c r="AA2263" s="152">
        <v>0.1887332025</v>
      </c>
      <c r="AB2263" s="175">
        <v>-0.40657430604</v>
      </c>
      <c r="AC2263" s="174">
        <v>-0.47948838401999999</v>
      </c>
      <c r="AD2263" s="152">
        <v>-0.18006366424</v>
      </c>
      <c r="AE2263" s="152">
        <v>-0.22274467369000001</v>
      </c>
      <c r="AF2263" s="178">
        <v>1.0088505000000001</v>
      </c>
      <c r="AG2263" s="177">
        <v>17768.47608</v>
      </c>
      <c r="AH2263" s="177">
        <v>-2883.2541900000001</v>
      </c>
      <c r="AI2263" s="127">
        <v>0</v>
      </c>
      <c r="AJ2263" s="127">
        <v>0</v>
      </c>
      <c r="AK2263" s="127">
        <v>0</v>
      </c>
    </row>
    <row r="2264" spans="1:37" ht="14.65" customHeight="1" x14ac:dyDescent="0.25">
      <c r="A2264" s="39"/>
      <c r="B2264" s="128">
        <v>6051151000155</v>
      </c>
      <c r="C2264" s="124" t="s">
        <v>10183</v>
      </c>
      <c r="D2264" s="121" t="s">
        <v>3267</v>
      </c>
      <c r="E2264" s="125" t="s">
        <v>10175</v>
      </c>
      <c r="F2264" s="125" t="s">
        <v>112</v>
      </c>
      <c r="G2264" s="125" t="s">
        <v>5291</v>
      </c>
      <c r="H2264" s="126">
        <v>100</v>
      </c>
      <c r="I2264" s="126">
        <v>100</v>
      </c>
      <c r="J2264" s="126">
        <v>100</v>
      </c>
      <c r="K2264" s="125" t="s">
        <v>212</v>
      </c>
      <c r="L2264" s="125" t="s">
        <v>219</v>
      </c>
      <c r="M2264" s="152">
        <v>1.4999999999999999E-2</v>
      </c>
      <c r="N2264" s="127" t="s">
        <v>44</v>
      </c>
      <c r="O2264" s="154">
        <v>40816</v>
      </c>
      <c r="P2264" s="152">
        <v>3.9316008233000001E-2</v>
      </c>
      <c r="Q2264" s="152">
        <v>0.11315472999000001</v>
      </c>
      <c r="R2264" s="152">
        <v>4.8828434318999997E-2</v>
      </c>
      <c r="S2264" s="152">
        <v>0.20893706921999999</v>
      </c>
      <c r="T2264" s="152">
        <v>0.18273725055000001</v>
      </c>
      <c r="U2264" s="152">
        <v>3.7235363285999998</v>
      </c>
      <c r="V2264" s="152">
        <v>2.7738162361000001</v>
      </c>
      <c r="W2264" s="152">
        <v>0.42598728932000002</v>
      </c>
      <c r="X2264" s="152">
        <v>0.82943568471999995</v>
      </c>
      <c r="Y2264" s="152">
        <v>0.43568531944999994</v>
      </c>
      <c r="Z2264" s="152">
        <v>0.14216377136</v>
      </c>
      <c r="AA2264" s="152">
        <v>0.23152298240999999</v>
      </c>
      <c r="AB2264" s="175">
        <v>-0.34978711085999997</v>
      </c>
      <c r="AC2264" s="174">
        <v>3.0022606425999999E-2</v>
      </c>
      <c r="AD2264" s="152">
        <v>-0.15006502231000002</v>
      </c>
      <c r="AE2264" s="152">
        <v>-0.46628019719999997</v>
      </c>
      <c r="AF2264" s="178">
        <v>2.9145992999999999</v>
      </c>
      <c r="AG2264" s="177">
        <v>151698.84888999999</v>
      </c>
      <c r="AH2264" s="177">
        <v>-49488.699860000001</v>
      </c>
      <c r="AI2264" s="127">
        <v>0</v>
      </c>
      <c r="AJ2264" s="127">
        <v>0</v>
      </c>
      <c r="AK2264" s="127">
        <v>0</v>
      </c>
    </row>
    <row r="2265" spans="1:37" ht="14.65" customHeight="1" x14ac:dyDescent="0.25">
      <c r="A2265" s="39"/>
      <c r="B2265" s="128">
        <v>24633875000199</v>
      </c>
      <c r="C2265" s="124" t="s">
        <v>10184</v>
      </c>
      <c r="D2265" s="121"/>
      <c r="E2265" s="125" t="s">
        <v>8467</v>
      </c>
      <c r="F2265" s="125" t="s">
        <v>112</v>
      </c>
      <c r="G2265" s="125" t="s">
        <v>5147</v>
      </c>
      <c r="H2265" s="126">
        <v>100</v>
      </c>
      <c r="I2265" s="126">
        <v>100</v>
      </c>
      <c r="J2265" s="126">
        <v>100</v>
      </c>
      <c r="K2265" s="125" t="s">
        <v>7604</v>
      </c>
      <c r="L2265" s="125" t="s">
        <v>7605</v>
      </c>
      <c r="M2265" s="152">
        <v>1.4999999999999999E-2</v>
      </c>
      <c r="N2265" s="127" t="s">
        <v>44</v>
      </c>
      <c r="O2265" s="154">
        <v>44103</v>
      </c>
      <c r="P2265" s="152">
        <v>4.7337267807999996E-2</v>
      </c>
      <c r="Q2265" s="152">
        <v>0.12377158794</v>
      </c>
      <c r="R2265" s="152">
        <v>5.5772845682E-2</v>
      </c>
      <c r="S2265" s="152">
        <v>0.24377925713000001</v>
      </c>
      <c r="T2265" s="152">
        <v>0.19358612678000001</v>
      </c>
      <c r="U2265" s="152">
        <v>4.4832129277000003</v>
      </c>
      <c r="V2265" s="152">
        <v>3.0340723733999999</v>
      </c>
      <c r="W2265" s="152">
        <v>0.48657147584999999</v>
      </c>
      <c r="X2265" s="152">
        <v>0.96775175322999996</v>
      </c>
      <c r="Y2265" s="152">
        <v>0.46155139816000001</v>
      </c>
      <c r="Z2265" s="152">
        <v>0.14371867900999999</v>
      </c>
      <c r="AA2265" s="152">
        <v>0.18695587771</v>
      </c>
      <c r="AB2265" s="175">
        <v>-0.30068790019000002</v>
      </c>
      <c r="AC2265" s="174">
        <v>-0.24915302704</v>
      </c>
      <c r="AD2265" s="152">
        <v>-0.14146125419</v>
      </c>
      <c r="AE2265" s="152">
        <v>-0.39561552153999996</v>
      </c>
      <c r="AF2265" s="178">
        <v>1.1433605</v>
      </c>
      <c r="AG2265" s="177">
        <v>15489.559069999999</v>
      </c>
      <c r="AH2265" s="177">
        <v>-1938.5042599999999</v>
      </c>
      <c r="AI2265" s="127">
        <v>0</v>
      </c>
      <c r="AJ2265" s="127">
        <v>0</v>
      </c>
      <c r="AK2265" s="127">
        <v>0</v>
      </c>
    </row>
    <row r="2266" spans="1:37" ht="14.65" customHeight="1" x14ac:dyDescent="0.25">
      <c r="A2266" s="39"/>
      <c r="B2266" s="128">
        <v>42261235000187</v>
      </c>
      <c r="C2266" s="124" t="s">
        <v>10185</v>
      </c>
      <c r="D2266" s="121"/>
      <c r="E2266" s="125" t="s">
        <v>8599</v>
      </c>
      <c r="F2266" s="125" t="s">
        <v>160</v>
      </c>
      <c r="G2266" s="125" t="s">
        <v>3324</v>
      </c>
      <c r="H2266" s="126" t="s">
        <v>44</v>
      </c>
      <c r="I2266" s="126" t="s">
        <v>44</v>
      </c>
      <c r="J2266" s="126" t="s">
        <v>44</v>
      </c>
      <c r="K2266" s="125" t="s">
        <v>211</v>
      </c>
      <c r="L2266" s="125" t="s">
        <v>3251</v>
      </c>
      <c r="M2266" s="152">
        <v>2E-3</v>
      </c>
      <c r="N2266" s="127" t="s">
        <v>44</v>
      </c>
      <c r="O2266" s="154">
        <v>44477</v>
      </c>
      <c r="P2266" s="152">
        <v>1.0148093654E-2</v>
      </c>
      <c r="Q2266" s="152">
        <v>3.9420010426999996E-2</v>
      </c>
      <c r="R2266" s="152">
        <v>-0.25231219113000003</v>
      </c>
      <c r="S2266" s="152">
        <v>-0.29753449425</v>
      </c>
      <c r="T2266" s="152">
        <v>-0.45268177741000004</v>
      </c>
      <c r="U2266" s="152">
        <v>0.96110457503999991</v>
      </c>
      <c r="V2266" s="152">
        <v>0.96632164606000004</v>
      </c>
      <c r="W2266" s="152">
        <v>-2.2012130402999999</v>
      </c>
      <c r="X2266" s="152">
        <v>-1.1811486007000001</v>
      </c>
      <c r="Y2266" s="152">
        <v>-1.0792917383</v>
      </c>
      <c r="Z2266" s="152">
        <v>0.21268627794</v>
      </c>
      <c r="AA2266" s="152">
        <v>0.17620835442000002</v>
      </c>
      <c r="AB2266" s="175">
        <v>-1.5837710291</v>
      </c>
      <c r="AC2266" s="174">
        <v>-1.718684798</v>
      </c>
      <c r="AD2266" s="152">
        <v>-0.29624916420000003</v>
      </c>
      <c r="AE2266" s="152">
        <v>-0.59121650711999996</v>
      </c>
      <c r="AF2266" s="178">
        <v>429.011391</v>
      </c>
      <c r="AG2266" s="177">
        <v>17786.406459999998</v>
      </c>
      <c r="AH2266" s="177">
        <v>0</v>
      </c>
      <c r="AI2266" s="127">
        <v>0</v>
      </c>
      <c r="AJ2266" s="127">
        <v>0</v>
      </c>
      <c r="AK2266" s="127">
        <v>0</v>
      </c>
    </row>
    <row r="2267" spans="1:37" ht="14.65" customHeight="1" x14ac:dyDescent="0.25">
      <c r="A2267" s="39"/>
      <c r="B2267" s="128">
        <v>12123799000192</v>
      </c>
      <c r="C2267" s="124" t="s">
        <v>10186</v>
      </c>
      <c r="D2267" s="121"/>
      <c r="E2267" s="125" t="s">
        <v>10187</v>
      </c>
      <c r="F2267" s="125" t="s">
        <v>112</v>
      </c>
      <c r="G2267" s="125" t="s">
        <v>113</v>
      </c>
      <c r="H2267" s="126">
        <v>10000</v>
      </c>
      <c r="I2267" s="126">
        <v>1000</v>
      </c>
      <c r="J2267" s="126">
        <v>10000</v>
      </c>
      <c r="K2267" s="125" t="s">
        <v>210</v>
      </c>
      <c r="L2267" s="125" t="s">
        <v>3314</v>
      </c>
      <c r="M2267" s="152">
        <v>1.9E-2</v>
      </c>
      <c r="N2267" s="127" t="s">
        <v>10188</v>
      </c>
      <c r="O2267" s="154">
        <v>44180</v>
      </c>
      <c r="P2267" s="152">
        <v>0.11645534992000001</v>
      </c>
      <c r="Q2267" s="152">
        <v>0.18604916797000001</v>
      </c>
      <c r="R2267" s="152">
        <v>0.11752013092000001</v>
      </c>
      <c r="S2267" s="152">
        <v>0.32957482300999996</v>
      </c>
      <c r="T2267" s="152">
        <v>0.10244451197</v>
      </c>
      <c r="U2267" s="152">
        <v>11.029240902</v>
      </c>
      <c r="V2267" s="152">
        <v>4.5607125997999995</v>
      </c>
      <c r="W2267" s="152">
        <v>1.0252649447</v>
      </c>
      <c r="X2267" s="152">
        <v>1.3083418850000001</v>
      </c>
      <c r="Y2267" s="152">
        <v>0.24424998072000001</v>
      </c>
      <c r="Z2267" s="152">
        <v>0.18717960179999998</v>
      </c>
      <c r="AA2267" s="152">
        <v>0.23857152801000001</v>
      </c>
      <c r="AB2267" s="175">
        <v>0.10870174471999999</v>
      </c>
      <c r="AC2267" s="174">
        <v>-0.19094221505</v>
      </c>
      <c r="AD2267" s="152">
        <v>-0.19312337564000001</v>
      </c>
      <c r="AE2267" s="152">
        <v>-0.48545389780999998</v>
      </c>
      <c r="AF2267" s="178">
        <v>7.2342915999999997</v>
      </c>
      <c r="AG2267" s="177">
        <v>75004.822459999996</v>
      </c>
      <c r="AH2267" s="177">
        <v>-28506.273519999999</v>
      </c>
      <c r="AI2267" s="127">
        <v>0</v>
      </c>
      <c r="AJ2267" s="127">
        <v>0</v>
      </c>
      <c r="AK2267" s="127">
        <v>0</v>
      </c>
    </row>
    <row r="2268" spans="1:37" ht="14.65" customHeight="1" x14ac:dyDescent="0.25">
      <c r="A2268" s="39"/>
      <c r="B2268" s="128">
        <v>45511206000114</v>
      </c>
      <c r="C2268" s="124" t="s">
        <v>10189</v>
      </c>
      <c r="D2268" s="121"/>
      <c r="E2268" s="125" t="s">
        <v>6564</v>
      </c>
      <c r="F2268" s="125" t="s">
        <v>160</v>
      </c>
      <c r="G2268" s="125" t="s">
        <v>3305</v>
      </c>
      <c r="H2268" s="126">
        <v>1000</v>
      </c>
      <c r="I2268" s="126">
        <v>1</v>
      </c>
      <c r="J2268" s="126">
        <v>1</v>
      </c>
      <c r="K2268" s="125" t="s">
        <v>7732</v>
      </c>
      <c r="L2268" s="125" t="s">
        <v>210</v>
      </c>
      <c r="M2268" s="152">
        <v>7.4999999999999997E-3</v>
      </c>
      <c r="N2268" s="127" t="s">
        <v>44</v>
      </c>
      <c r="O2268" s="154">
        <v>44789</v>
      </c>
      <c r="P2268" s="152">
        <v>1.022289375E-2</v>
      </c>
      <c r="Q2268" s="152">
        <v>4.0031715526999995E-2</v>
      </c>
      <c r="R2268" s="152">
        <v>0.11542398589</v>
      </c>
      <c r="S2268" s="152">
        <v>0.28725315428999998</v>
      </c>
      <c r="T2268" s="152" t="s">
        <v>44</v>
      </c>
      <c r="U2268" s="152">
        <v>0.9681887346400001</v>
      </c>
      <c r="V2268" s="152">
        <v>0.98131666692999997</v>
      </c>
      <c r="W2268" s="152">
        <v>1.0069778307999999</v>
      </c>
      <c r="X2268" s="152">
        <v>1.1403338699000001</v>
      </c>
      <c r="Y2268" s="152" t="s">
        <v>44</v>
      </c>
      <c r="Z2268" s="152">
        <v>5.6240527170000002E-3</v>
      </c>
      <c r="AA2268" s="152">
        <v>8.7538305027000003E-3</v>
      </c>
      <c r="AB2268" s="175">
        <v>0.13080209450999999</v>
      </c>
      <c r="AC2268" s="174">
        <v>-0.42381149656</v>
      </c>
      <c r="AD2268" s="152">
        <v>-3.0882149649000003E-3</v>
      </c>
      <c r="AE2268" s="152">
        <v>-1.9136921253000001E-2</v>
      </c>
      <c r="AF2268" s="178">
        <v>1.3544617999999999</v>
      </c>
      <c r="AG2268" s="177">
        <v>102453.98572</v>
      </c>
      <c r="AH2268" s="177">
        <v>7577.9258099999997</v>
      </c>
      <c r="AI2268" s="127">
        <v>0.42177662476</v>
      </c>
      <c r="AJ2268" s="127">
        <v>0.27904072202999997</v>
      </c>
      <c r="AK2268" s="127">
        <v>0</v>
      </c>
    </row>
    <row r="2269" spans="1:37" ht="14.65" customHeight="1" x14ac:dyDescent="0.25">
      <c r="A2269" s="39"/>
      <c r="B2269" s="128">
        <v>29722466000182</v>
      </c>
      <c r="C2269" s="124" t="s">
        <v>10190</v>
      </c>
      <c r="D2269" s="121" t="s">
        <v>3266</v>
      </c>
      <c r="E2269" s="125" t="s">
        <v>6564</v>
      </c>
      <c r="F2269" s="125" t="s">
        <v>112</v>
      </c>
      <c r="G2269" s="125" t="s">
        <v>5291</v>
      </c>
      <c r="H2269" s="126">
        <v>1000</v>
      </c>
      <c r="I2269" s="126">
        <v>1000</v>
      </c>
      <c r="J2269" s="126">
        <v>1000</v>
      </c>
      <c r="K2269" s="125" t="s">
        <v>212</v>
      </c>
      <c r="L2269" s="125" t="s">
        <v>219</v>
      </c>
      <c r="M2269" s="152">
        <v>1.95E-2</v>
      </c>
      <c r="N2269" s="127" t="s">
        <v>7721</v>
      </c>
      <c r="O2269" s="154">
        <v>43249</v>
      </c>
      <c r="P2269" s="152">
        <v>3.6241017037999999E-2</v>
      </c>
      <c r="Q2269" s="152">
        <v>0.13312260408000001</v>
      </c>
      <c r="R2269" s="152">
        <v>-5.6930054266000001E-2</v>
      </c>
      <c r="S2269" s="152">
        <v>4.5392595809999998E-2</v>
      </c>
      <c r="T2269" s="152">
        <v>3.4736845396999998E-2</v>
      </c>
      <c r="U2269" s="152">
        <v>3.4323103893</v>
      </c>
      <c r="V2269" s="152">
        <v>3.2632983225999999</v>
      </c>
      <c r="W2269" s="152">
        <v>-0.49666715379999998</v>
      </c>
      <c r="X2269" s="152">
        <v>0.18019894184999999</v>
      </c>
      <c r="Y2269" s="152">
        <v>8.2820188756000002E-2</v>
      </c>
      <c r="Z2269" s="152">
        <v>0.17464871007999999</v>
      </c>
      <c r="AA2269" s="152">
        <v>0.23292402726</v>
      </c>
      <c r="AB2269" s="175">
        <v>-0.81149068306000005</v>
      </c>
      <c r="AC2269" s="174">
        <v>-2.7818960428E-2</v>
      </c>
      <c r="AD2269" s="152">
        <v>-0.21970697879000001</v>
      </c>
      <c r="AE2269" s="152">
        <v>-0.46349400688999998</v>
      </c>
      <c r="AF2269" s="178">
        <v>137.36594149999999</v>
      </c>
      <c r="AG2269" s="177">
        <v>26324.49812</v>
      </c>
      <c r="AH2269" s="177">
        <v>-96.721000000000004</v>
      </c>
      <c r="AI2269" s="127">
        <v>0</v>
      </c>
      <c r="AJ2269" s="127">
        <v>0</v>
      </c>
      <c r="AK2269" s="127">
        <v>0</v>
      </c>
    </row>
    <row r="2270" spans="1:37" ht="14.65" customHeight="1" x14ac:dyDescent="0.25">
      <c r="A2270" s="39"/>
      <c r="B2270" s="128">
        <v>24069611000154</v>
      </c>
      <c r="C2270" s="124" t="s">
        <v>10191</v>
      </c>
      <c r="D2270" s="121"/>
      <c r="E2270" s="125" t="s">
        <v>6564</v>
      </c>
      <c r="F2270" s="125" t="s">
        <v>160</v>
      </c>
      <c r="G2270" s="125" t="s">
        <v>3324</v>
      </c>
      <c r="H2270" s="126">
        <v>1</v>
      </c>
      <c r="I2270" s="126">
        <v>1</v>
      </c>
      <c r="J2270" s="126">
        <v>1</v>
      </c>
      <c r="K2270" s="125" t="s">
        <v>211</v>
      </c>
      <c r="L2270" s="125" t="s">
        <v>211</v>
      </c>
      <c r="M2270" s="152">
        <v>5.0000000000000001E-3</v>
      </c>
      <c r="N2270" s="127" t="s">
        <v>44</v>
      </c>
      <c r="O2270" s="154">
        <v>42571</v>
      </c>
      <c r="P2270" s="152">
        <v>9.9079881547000006E-3</v>
      </c>
      <c r="Q2270" s="152">
        <v>3.9613424175000002E-2</v>
      </c>
      <c r="R2270" s="152">
        <v>0.11350097216</v>
      </c>
      <c r="S2270" s="152">
        <v>0.26489715728000002</v>
      </c>
      <c r="T2270" s="152">
        <v>0.42985680082</v>
      </c>
      <c r="U2270" s="152">
        <v>0.93836468897000003</v>
      </c>
      <c r="V2270" s="152">
        <v>0.97106289012999991</v>
      </c>
      <c r="W2270" s="152">
        <v>0.99020114289000005</v>
      </c>
      <c r="X2270" s="152">
        <v>1.0515853210000001</v>
      </c>
      <c r="Y2270" s="152">
        <v>1.0248720335000001</v>
      </c>
      <c r="Z2270" s="152">
        <v>1.2631898479000001E-3</v>
      </c>
      <c r="AA2270" s="152">
        <v>3.1081449127999998E-3</v>
      </c>
      <c r="AB2270" s="175">
        <v>-0.84633990649000002</v>
      </c>
      <c r="AC2270" s="174">
        <v>-0.78603844281000002</v>
      </c>
      <c r="AD2270" s="152">
        <v>0</v>
      </c>
      <c r="AE2270" s="152">
        <v>-1.3260461313E-2</v>
      </c>
      <c r="AF2270" s="178">
        <v>204.07024530000001</v>
      </c>
      <c r="AG2270" s="177">
        <v>13682.947099999999</v>
      </c>
      <c r="AH2270" s="177">
        <v>-51246.474840000003</v>
      </c>
      <c r="AI2270" s="127">
        <v>0</v>
      </c>
      <c r="AJ2270" s="127">
        <v>0.36118736292000003</v>
      </c>
      <c r="AK2270" s="127">
        <v>0</v>
      </c>
    </row>
    <row r="2271" spans="1:37" ht="14.65" customHeight="1" x14ac:dyDescent="0.25">
      <c r="A2271" s="39"/>
      <c r="B2271" s="128">
        <v>28206220000195</v>
      </c>
      <c r="C2271" s="124" t="s">
        <v>10192</v>
      </c>
      <c r="D2271" s="121" t="s">
        <v>3266</v>
      </c>
      <c r="E2271" s="125" t="s">
        <v>6564</v>
      </c>
      <c r="F2271" s="125" t="s">
        <v>160</v>
      </c>
      <c r="G2271" s="125" t="s">
        <v>3324</v>
      </c>
      <c r="H2271" s="126">
        <v>1000</v>
      </c>
      <c r="I2271" s="126">
        <v>100</v>
      </c>
      <c r="J2271" s="126">
        <v>1000</v>
      </c>
      <c r="K2271" s="125" t="s">
        <v>211</v>
      </c>
      <c r="L2271" s="125" t="s">
        <v>212</v>
      </c>
      <c r="M2271" s="152">
        <v>5.0000000000000001E-3</v>
      </c>
      <c r="N2271" s="127" t="s">
        <v>44</v>
      </c>
      <c r="O2271" s="154">
        <v>43388</v>
      </c>
      <c r="P2271" s="152">
        <v>1.0739947218000001E-2</v>
      </c>
      <c r="Q2271" s="152">
        <v>4.4322103661999998E-2</v>
      </c>
      <c r="R2271" s="152">
        <v>0.11917524788</v>
      </c>
      <c r="S2271" s="152">
        <v>0.28625467556</v>
      </c>
      <c r="T2271" s="152">
        <v>0.42981252668999997</v>
      </c>
      <c r="U2271" s="152">
        <v>1.0171577795</v>
      </c>
      <c r="V2271" s="152">
        <v>1.0864890115999999</v>
      </c>
      <c r="W2271" s="152">
        <v>1.0397044572</v>
      </c>
      <c r="X2271" s="152">
        <v>1.1363701219</v>
      </c>
      <c r="Y2271" s="152">
        <v>1.0247664744</v>
      </c>
      <c r="Z2271" s="152">
        <v>3.5950013657000002E-3</v>
      </c>
      <c r="AA2271" s="152">
        <v>7.1451172391999995E-3</v>
      </c>
      <c r="AB2271" s="175">
        <v>1.1529993446</v>
      </c>
      <c r="AC2271" s="174">
        <v>0.60858027693000005</v>
      </c>
      <c r="AD2271" s="152">
        <v>-1.1216114597000001E-3</v>
      </c>
      <c r="AE2271" s="152">
        <v>-4.6091095872999997E-2</v>
      </c>
      <c r="AF2271" s="178">
        <v>1.7341709999999999</v>
      </c>
      <c r="AG2271" s="177">
        <v>282722.45458000002</v>
      </c>
      <c r="AH2271" s="177">
        <v>-18254.6067</v>
      </c>
      <c r="AI2271" s="127">
        <v>0.36809493353999995</v>
      </c>
      <c r="AJ2271" s="127">
        <v>0.24105444751999999</v>
      </c>
      <c r="AK2271" s="127">
        <v>0</v>
      </c>
    </row>
    <row r="2272" spans="1:37" ht="14.65" customHeight="1" x14ac:dyDescent="0.25">
      <c r="A2272" s="39"/>
      <c r="B2272" s="128">
        <v>35779996000160</v>
      </c>
      <c r="C2272" s="124" t="s">
        <v>10193</v>
      </c>
      <c r="D2272" s="121" t="s">
        <v>3267</v>
      </c>
      <c r="E2272" s="125" t="s">
        <v>10194</v>
      </c>
      <c r="F2272" s="125" t="s">
        <v>112</v>
      </c>
      <c r="G2272" s="125" t="s">
        <v>113</v>
      </c>
      <c r="H2272" s="126">
        <v>1000</v>
      </c>
      <c r="I2272" s="126">
        <v>500</v>
      </c>
      <c r="J2272" s="126">
        <v>500</v>
      </c>
      <c r="K2272" s="125" t="s">
        <v>3312</v>
      </c>
      <c r="L2272" s="125" t="s">
        <v>3362</v>
      </c>
      <c r="M2272" s="152">
        <v>6.0000000000000001E-3</v>
      </c>
      <c r="N2272" s="127" t="s">
        <v>9620</v>
      </c>
      <c r="O2272" s="154">
        <v>43900</v>
      </c>
      <c r="P2272" s="152">
        <v>9.4904876733999999E-2</v>
      </c>
      <c r="Q2272" s="152">
        <v>0.18048784046000002</v>
      </c>
      <c r="R2272" s="152">
        <v>7.0660450959999996E-2</v>
      </c>
      <c r="S2272" s="152">
        <v>0.31076783773</v>
      </c>
      <c r="T2272" s="152">
        <v>0.30799604212999998</v>
      </c>
      <c r="U2272" s="152">
        <v>8.9882409776000003</v>
      </c>
      <c r="V2272" s="152">
        <v>4.4243851079000001</v>
      </c>
      <c r="W2272" s="152">
        <v>0.61645339208999994</v>
      </c>
      <c r="X2272" s="152">
        <v>1.2336821571000001</v>
      </c>
      <c r="Y2272" s="152">
        <v>0.73432950097000005</v>
      </c>
      <c r="Z2272" s="152">
        <v>0.17046491566999999</v>
      </c>
      <c r="AA2272" s="152">
        <v>0.22481502441000001</v>
      </c>
      <c r="AB2272" s="175">
        <v>-0.14990587797999999</v>
      </c>
      <c r="AC2272" s="174">
        <v>7.7542975075000006E-2</v>
      </c>
      <c r="AD2272" s="152">
        <v>-0.18191796362000001</v>
      </c>
      <c r="AE2272" s="152">
        <v>-0.29433598</v>
      </c>
      <c r="AF2272" s="178">
        <v>1.49855414</v>
      </c>
      <c r="AG2272" s="177">
        <v>30871.000329999999</v>
      </c>
      <c r="AH2272" s="177">
        <v>3521.0046000000002</v>
      </c>
      <c r="AI2272" s="127">
        <v>0</v>
      </c>
      <c r="AJ2272" s="127">
        <v>0</v>
      </c>
      <c r="AK2272" s="127">
        <v>2.1291577212E-2</v>
      </c>
    </row>
    <row r="2273" spans="1:37" ht="14.65" customHeight="1" x14ac:dyDescent="0.25">
      <c r="A2273" s="39"/>
      <c r="B2273" s="128">
        <v>51853123000106</v>
      </c>
      <c r="C2273" s="124" t="s">
        <v>10195</v>
      </c>
      <c r="D2273" s="121"/>
      <c r="E2273" s="125" t="s">
        <v>8979</v>
      </c>
      <c r="F2273" s="125" t="s">
        <v>160</v>
      </c>
      <c r="G2273" s="125" t="s">
        <v>4997</v>
      </c>
      <c r="H2273" s="126" t="s">
        <v>44</v>
      </c>
      <c r="I2273" s="126" t="s">
        <v>44</v>
      </c>
      <c r="J2273" s="126" t="s">
        <v>44</v>
      </c>
      <c r="K2273" s="125" t="s">
        <v>210</v>
      </c>
      <c r="L2273" s="125" t="s">
        <v>3312</v>
      </c>
      <c r="M2273" s="152">
        <v>5.0000000000000001E-3</v>
      </c>
      <c r="N2273" s="127">
        <v>0.5</v>
      </c>
      <c r="O2273" s="154">
        <v>45183</v>
      </c>
      <c r="P2273" s="152">
        <v>9.743792812499999E-3</v>
      </c>
      <c r="Q2273" s="152">
        <v>4.5203831307000002E-2</v>
      </c>
      <c r="R2273" s="152">
        <v>0.12693307489</v>
      </c>
      <c r="S2273" s="152" t="s">
        <v>44</v>
      </c>
      <c r="T2273" s="152" t="s">
        <v>44</v>
      </c>
      <c r="U2273" s="152">
        <v>0.92281409395000003</v>
      </c>
      <c r="V2273" s="152">
        <v>1.1081032248</v>
      </c>
      <c r="W2273" s="152">
        <v>1.1073850155</v>
      </c>
      <c r="X2273" s="152" t="s">
        <v>44</v>
      </c>
      <c r="Y2273" s="152" t="s">
        <v>44</v>
      </c>
      <c r="Z2273" s="152">
        <v>2.8592956270999999E-3</v>
      </c>
      <c r="AA2273" s="152">
        <v>2.8167172889999995E-3</v>
      </c>
      <c r="AB2273" s="175">
        <v>3.8524994066999998</v>
      </c>
      <c r="AC2273" s="174">
        <v>6.4144248182999997</v>
      </c>
      <c r="AD2273" s="152">
        <v>-1.0033893369999999E-3</v>
      </c>
      <c r="AE2273" s="152">
        <v>-1.0033893369999999E-3</v>
      </c>
      <c r="AF2273" s="178">
        <v>1.2277694800000001</v>
      </c>
      <c r="AG2273" s="177">
        <v>126074.58779999999</v>
      </c>
      <c r="AH2273" s="177">
        <v>-1163.1327200000001</v>
      </c>
      <c r="AI2273" s="127">
        <v>0.54896952175000002</v>
      </c>
      <c r="AJ2273" s="127">
        <v>0.16010498619999999</v>
      </c>
      <c r="AK2273" s="127">
        <v>0</v>
      </c>
    </row>
    <row r="2274" spans="1:37" ht="14.65" customHeight="1" x14ac:dyDescent="0.25">
      <c r="A2274" s="39"/>
      <c r="B2274" s="128">
        <v>36352361000144</v>
      </c>
      <c r="C2274" s="124" t="s">
        <v>10196</v>
      </c>
      <c r="D2274" s="121"/>
      <c r="E2274" s="125" t="s">
        <v>8979</v>
      </c>
      <c r="F2274" s="125" t="s">
        <v>160</v>
      </c>
      <c r="G2274" s="125" t="s">
        <v>3305</v>
      </c>
      <c r="H2274" s="126">
        <v>5000</v>
      </c>
      <c r="I2274" s="126">
        <v>3000</v>
      </c>
      <c r="J2274" s="126">
        <v>3000</v>
      </c>
      <c r="K2274" s="125" t="s">
        <v>7696</v>
      </c>
      <c r="L2274" s="125" t="s">
        <v>7616</v>
      </c>
      <c r="M2274" s="152">
        <v>8.0000000000000002E-3</v>
      </c>
      <c r="N2274" s="127" t="s">
        <v>44</v>
      </c>
      <c r="O2274" s="154">
        <v>44641</v>
      </c>
      <c r="P2274" s="152">
        <v>1.1575936401999999E-2</v>
      </c>
      <c r="Q2274" s="152">
        <v>4.5375201451000005E-2</v>
      </c>
      <c r="R2274" s="152">
        <v>0.11968496884</v>
      </c>
      <c r="S2274" s="152">
        <v>0.35327396769000002</v>
      </c>
      <c r="T2274" s="152">
        <v>0.47459401239999999</v>
      </c>
      <c r="U2274" s="152">
        <v>1.0963325542</v>
      </c>
      <c r="V2274" s="152">
        <v>1.1123041034000001</v>
      </c>
      <c r="W2274" s="152">
        <v>1.0441513467000001</v>
      </c>
      <c r="X2274" s="152">
        <v>1.4024224441000002</v>
      </c>
      <c r="Y2274" s="152">
        <v>1.1315352686</v>
      </c>
      <c r="Z2274" s="152">
        <v>1.3977156560999999E-2</v>
      </c>
      <c r="AA2274" s="152">
        <v>1.5121092163E-2</v>
      </c>
      <c r="AB2274" s="175">
        <v>0.33368895870999998</v>
      </c>
      <c r="AC2274" s="174">
        <v>0.92589686211</v>
      </c>
      <c r="AD2274" s="152">
        <v>-2.8415166618999997E-3</v>
      </c>
      <c r="AE2274" s="152">
        <v>-1.2482742188999999E-2</v>
      </c>
      <c r="AF2274" s="178">
        <v>1.49892154</v>
      </c>
      <c r="AG2274" s="177">
        <v>323902.59755000001</v>
      </c>
      <c r="AH2274" s="177">
        <v>-73436.213910000006</v>
      </c>
      <c r="AI2274" s="127">
        <v>0.92657484471999996</v>
      </c>
      <c r="AJ2274" s="127">
        <v>0</v>
      </c>
      <c r="AK2274" s="127">
        <v>0</v>
      </c>
    </row>
    <row r="2275" spans="1:37" ht="14.65" customHeight="1" x14ac:dyDescent="0.25">
      <c r="A2275" s="39"/>
      <c r="B2275" s="128">
        <v>39959025000152</v>
      </c>
      <c r="C2275" s="124" t="s">
        <v>10197</v>
      </c>
      <c r="D2275" s="121"/>
      <c r="E2275" s="125" t="s">
        <v>8979</v>
      </c>
      <c r="F2275" s="125" t="s">
        <v>160</v>
      </c>
      <c r="G2275" s="125" t="s">
        <v>3305</v>
      </c>
      <c r="H2275" s="126">
        <v>1000</v>
      </c>
      <c r="I2275" s="126">
        <v>100</v>
      </c>
      <c r="J2275" s="126">
        <v>100</v>
      </c>
      <c r="K2275" s="125" t="s">
        <v>210</v>
      </c>
      <c r="L2275" s="125" t="s">
        <v>3314</v>
      </c>
      <c r="M2275" s="152">
        <v>8.0000000000000002E-3</v>
      </c>
      <c r="N2275" s="127" t="s">
        <v>44</v>
      </c>
      <c r="O2275" s="154">
        <v>44225</v>
      </c>
      <c r="P2275" s="152">
        <v>2.2310036942000001E-2</v>
      </c>
      <c r="Q2275" s="152">
        <v>5.8049449073000005E-2</v>
      </c>
      <c r="R2275" s="152">
        <v>0.11002381761</v>
      </c>
      <c r="S2275" s="152">
        <v>0.29626578874999998</v>
      </c>
      <c r="T2275" s="152">
        <v>0.37727349384999997</v>
      </c>
      <c r="U2275" s="152">
        <v>2.1129366072</v>
      </c>
      <c r="V2275" s="152">
        <v>1.4229940218999999</v>
      </c>
      <c r="W2275" s="152">
        <v>0.95986587484999997</v>
      </c>
      <c r="X2275" s="152">
        <v>1.17611211</v>
      </c>
      <c r="Y2275" s="152">
        <v>0.89950200187999996</v>
      </c>
      <c r="Z2275" s="152">
        <v>2.7797791182000001E-2</v>
      </c>
      <c r="AA2275" s="152">
        <v>2.6308501608000003E-2</v>
      </c>
      <c r="AB2275" s="175">
        <v>-0.13539332914999999</v>
      </c>
      <c r="AC2275" s="174">
        <v>0.49322908525999998</v>
      </c>
      <c r="AD2275" s="152">
        <v>-1.7541126877000001E-2</v>
      </c>
      <c r="AE2275" s="152">
        <v>-2.3789547690999998E-2</v>
      </c>
      <c r="AF2275" s="178">
        <v>1.6120867800000001</v>
      </c>
      <c r="AG2275" s="177">
        <v>1262795.2418</v>
      </c>
      <c r="AH2275" s="177">
        <v>-260238.59035000001</v>
      </c>
      <c r="AI2275" s="127">
        <v>0.91274021426000007</v>
      </c>
      <c r="AJ2275" s="127">
        <v>0</v>
      </c>
      <c r="AK2275" s="127">
        <v>0</v>
      </c>
    </row>
    <row r="2276" spans="1:37" ht="14.65" customHeight="1" x14ac:dyDescent="0.25">
      <c r="A2276" s="39"/>
      <c r="B2276" s="128">
        <v>26759909000111</v>
      </c>
      <c r="C2276" s="124" t="s">
        <v>10198</v>
      </c>
      <c r="D2276" s="121" t="s">
        <v>3310</v>
      </c>
      <c r="E2276" s="125" t="s">
        <v>8979</v>
      </c>
      <c r="F2276" s="125" t="s">
        <v>160</v>
      </c>
      <c r="G2276" s="125" t="s">
        <v>3305</v>
      </c>
      <c r="H2276" s="126">
        <v>1000</v>
      </c>
      <c r="I2276" s="126">
        <v>100</v>
      </c>
      <c r="J2276" s="126">
        <v>100</v>
      </c>
      <c r="K2276" s="125" t="s">
        <v>210</v>
      </c>
      <c r="L2276" s="125" t="s">
        <v>3312</v>
      </c>
      <c r="M2276" s="152">
        <v>8.0000000000000002E-3</v>
      </c>
      <c r="N2276" s="127" t="s">
        <v>44</v>
      </c>
      <c r="O2276" s="154">
        <v>42916</v>
      </c>
      <c r="P2276" s="152">
        <v>1.1575858129000001E-2</v>
      </c>
      <c r="Q2276" s="152">
        <v>4.5369394305000005E-2</v>
      </c>
      <c r="R2276" s="152">
        <v>0.11974174325</v>
      </c>
      <c r="S2276" s="152">
        <v>0.35310797655999998</v>
      </c>
      <c r="T2276" s="152">
        <v>0.47154622095999998</v>
      </c>
      <c r="U2276" s="152">
        <v>1.0963251411000001</v>
      </c>
      <c r="V2276" s="152">
        <v>1.1121617501000001</v>
      </c>
      <c r="W2276" s="152">
        <v>1.0446466559000001</v>
      </c>
      <c r="X2276" s="152">
        <v>1.4017634946999999</v>
      </c>
      <c r="Y2276" s="152">
        <v>1.1242686715000001</v>
      </c>
      <c r="Z2276" s="152">
        <v>1.3960261141999998E-2</v>
      </c>
      <c r="AA2276" s="152">
        <v>1.2123424399E-2</v>
      </c>
      <c r="AB2276" s="175">
        <v>0.33774374261000001</v>
      </c>
      <c r="AC2276" s="174">
        <v>1.043989775</v>
      </c>
      <c r="AD2276" s="152">
        <v>-2.8341245496E-3</v>
      </c>
      <c r="AE2276" s="152">
        <v>-1.9210672332000002E-2</v>
      </c>
      <c r="AF2276" s="178">
        <v>2.0321231599999998</v>
      </c>
      <c r="AG2276" s="177">
        <v>509705.42236999999</v>
      </c>
      <c r="AH2276" s="177">
        <v>-75825.368090000004</v>
      </c>
      <c r="AI2276" s="127">
        <v>0.92433781955000005</v>
      </c>
      <c r="AJ2276" s="127">
        <v>0</v>
      </c>
      <c r="AK2276" s="127">
        <v>0</v>
      </c>
    </row>
    <row r="2277" spans="1:37" ht="14.65" customHeight="1" x14ac:dyDescent="0.25">
      <c r="A2277" s="39"/>
      <c r="B2277" s="128">
        <v>44643192000120</v>
      </c>
      <c r="C2277" s="124" t="s">
        <v>10199</v>
      </c>
      <c r="D2277" s="121"/>
      <c r="E2277" s="125" t="s">
        <v>8979</v>
      </c>
      <c r="F2277" s="125" t="s">
        <v>160</v>
      </c>
      <c r="G2277" s="125" t="s">
        <v>4997</v>
      </c>
      <c r="H2277" s="126">
        <v>1000</v>
      </c>
      <c r="I2277" s="126">
        <v>100</v>
      </c>
      <c r="J2277" s="126">
        <v>100</v>
      </c>
      <c r="K2277" s="125" t="s">
        <v>218</v>
      </c>
      <c r="L2277" s="125" t="s">
        <v>7571</v>
      </c>
      <c r="M2277" s="152">
        <v>3.4999999999999996E-3</v>
      </c>
      <c r="N2277" s="127" t="s">
        <v>44</v>
      </c>
      <c r="O2277" s="154">
        <v>44655</v>
      </c>
      <c r="P2277" s="152">
        <v>1.0036968708000001E-2</v>
      </c>
      <c r="Q2277" s="152">
        <v>4.5606385622000006E-2</v>
      </c>
      <c r="R2277" s="152">
        <v>0.12865425769</v>
      </c>
      <c r="S2277" s="152">
        <v>0.31401476468</v>
      </c>
      <c r="T2277" s="152">
        <v>0.45797094581999997</v>
      </c>
      <c r="U2277" s="152">
        <v>0.95058016549000002</v>
      </c>
      <c r="V2277" s="152">
        <v>1.1179712319999999</v>
      </c>
      <c r="W2277" s="152">
        <v>1.1224008972999999</v>
      </c>
      <c r="X2277" s="152">
        <v>1.2465717659</v>
      </c>
      <c r="Y2277" s="152">
        <v>1.0919022651999999</v>
      </c>
      <c r="Z2277" s="152">
        <v>4.0509775061999993E-3</v>
      </c>
      <c r="AA2277" s="152">
        <v>8.1057349044000009E-3</v>
      </c>
      <c r="AB2277" s="175">
        <v>3.1168621645000001</v>
      </c>
      <c r="AC2277" s="174">
        <v>1.1425267480000001</v>
      </c>
      <c r="AD2277" s="152">
        <v>-8.4114756303E-4</v>
      </c>
      <c r="AE2277" s="152">
        <v>-1.7394782624000002E-2</v>
      </c>
      <c r="AF2277" s="178">
        <v>1.47073293</v>
      </c>
      <c r="AG2277" s="177">
        <v>96737.840209999995</v>
      </c>
      <c r="AH2277" s="177">
        <v>-30902.066419999999</v>
      </c>
      <c r="AI2277" s="127">
        <v>0.51292457692000004</v>
      </c>
      <c r="AJ2277" s="127">
        <v>0.12408508777999999</v>
      </c>
      <c r="AK2277" s="127">
        <v>0</v>
      </c>
    </row>
    <row r="2278" spans="1:37" ht="14.65" customHeight="1" x14ac:dyDescent="0.25">
      <c r="A2278" s="39"/>
      <c r="B2278" s="128">
        <v>36352376000102</v>
      </c>
      <c r="C2278" s="124" t="s">
        <v>10200</v>
      </c>
      <c r="D2278" s="121"/>
      <c r="E2278" s="125" t="s">
        <v>8979</v>
      </c>
      <c r="F2278" s="125" t="s">
        <v>160</v>
      </c>
      <c r="G2278" s="125" t="s">
        <v>4997</v>
      </c>
      <c r="H2278" s="126">
        <v>500</v>
      </c>
      <c r="I2278" s="126">
        <v>100</v>
      </c>
      <c r="J2278" s="126">
        <v>100</v>
      </c>
      <c r="K2278" s="125" t="s">
        <v>218</v>
      </c>
      <c r="L2278" s="125" t="s">
        <v>7571</v>
      </c>
      <c r="M2278" s="152">
        <v>3.4999999999999996E-3</v>
      </c>
      <c r="N2278" s="127" t="s">
        <v>44</v>
      </c>
      <c r="O2278" s="154">
        <v>44655</v>
      </c>
      <c r="P2278" s="152">
        <v>1.0043832032999999E-2</v>
      </c>
      <c r="Q2278" s="152">
        <v>4.5559700141999997E-2</v>
      </c>
      <c r="R2278" s="152">
        <v>0.12893836157000002</v>
      </c>
      <c r="S2278" s="152">
        <v>0.31656610396000001</v>
      </c>
      <c r="T2278" s="152">
        <v>0.46048325849999999</v>
      </c>
      <c r="U2278" s="152">
        <v>0.95123017657000009</v>
      </c>
      <c r="V2278" s="152">
        <v>1.1168268083999999</v>
      </c>
      <c r="W2278" s="152">
        <v>1.1248794662999999</v>
      </c>
      <c r="X2278" s="152">
        <v>1.2567000396999999</v>
      </c>
      <c r="Y2278" s="152">
        <v>1.0978921647</v>
      </c>
      <c r="Z2278" s="152">
        <v>4.0138082131000001E-3</v>
      </c>
      <c r="AA2278" s="152">
        <v>8.1480437101000003E-3</v>
      </c>
      <c r="AB2278" s="175">
        <v>3.2080424302999999</v>
      </c>
      <c r="AC2278" s="174">
        <v>1.2064926973000001</v>
      </c>
      <c r="AD2278" s="152">
        <v>-7.8180154697000005E-4</v>
      </c>
      <c r="AE2278" s="152">
        <v>-1.746895825E-2</v>
      </c>
      <c r="AF2278" s="178">
        <v>1.4732636699999999</v>
      </c>
      <c r="AG2278" s="177">
        <v>222589.23942999999</v>
      </c>
      <c r="AH2278" s="177">
        <v>-136.70409999</v>
      </c>
      <c r="AI2278" s="127">
        <v>0.51099466104000002</v>
      </c>
      <c r="AJ2278" s="127">
        <v>0.12361820865000001</v>
      </c>
      <c r="AK2278" s="127">
        <v>0</v>
      </c>
    </row>
    <row r="2279" spans="1:37" ht="14.65" customHeight="1" x14ac:dyDescent="0.25">
      <c r="A2279" s="39"/>
      <c r="B2279" s="128">
        <v>32757330000112</v>
      </c>
      <c r="C2279" s="124" t="s">
        <v>10201</v>
      </c>
      <c r="D2279" s="121" t="s">
        <v>3266</v>
      </c>
      <c r="E2279" s="125" t="s">
        <v>8979</v>
      </c>
      <c r="F2279" s="125" t="s">
        <v>160</v>
      </c>
      <c r="G2279" s="125" t="s">
        <v>4997</v>
      </c>
      <c r="H2279" s="126">
        <v>500</v>
      </c>
      <c r="I2279" s="126">
        <v>100</v>
      </c>
      <c r="J2279" s="126">
        <v>100</v>
      </c>
      <c r="K2279" s="125" t="s">
        <v>210</v>
      </c>
      <c r="L2279" s="125" t="s">
        <v>3312</v>
      </c>
      <c r="M2279" s="152">
        <v>3.4999999999999996E-3</v>
      </c>
      <c r="N2279" s="127" t="s">
        <v>3247</v>
      </c>
      <c r="O2279" s="154">
        <v>43585</v>
      </c>
      <c r="P2279" s="152">
        <v>1.0048286895000001E-2</v>
      </c>
      <c r="Q2279" s="152">
        <v>4.5517988246999999E-2</v>
      </c>
      <c r="R2279" s="152">
        <v>0.12899452138</v>
      </c>
      <c r="S2279" s="152">
        <v>0.32030818367000002</v>
      </c>
      <c r="T2279" s="152">
        <v>0.46519919604000004</v>
      </c>
      <c r="U2279" s="152">
        <v>0.95165208711999993</v>
      </c>
      <c r="V2279" s="152">
        <v>1.1158043046999999</v>
      </c>
      <c r="W2279" s="152">
        <v>1.1253694136999999</v>
      </c>
      <c r="X2279" s="152">
        <v>1.2715552995000001</v>
      </c>
      <c r="Y2279" s="152">
        <v>1.1091359847</v>
      </c>
      <c r="Z2279" s="152">
        <v>4.0226894105999996E-3</v>
      </c>
      <c r="AA2279" s="152">
        <v>8.9821630691999995E-3</v>
      </c>
      <c r="AB2279" s="175">
        <v>3.2131427277000002</v>
      </c>
      <c r="AC2279" s="174">
        <v>1.5934186818</v>
      </c>
      <c r="AD2279" s="152">
        <v>-7.7247297195999997E-4</v>
      </c>
      <c r="AE2279" s="152">
        <v>-4.8559925351000004E-2</v>
      </c>
      <c r="AF2279" s="178">
        <v>1.7737622200000001</v>
      </c>
      <c r="AG2279" s="177">
        <v>203288.62828</v>
      </c>
      <c r="AH2279" s="177">
        <v>-47584.914900000003</v>
      </c>
      <c r="AI2279" s="127">
        <v>0.51263364215000007</v>
      </c>
      <c r="AJ2279" s="127">
        <v>0.12401470576</v>
      </c>
      <c r="AK2279" s="127">
        <v>0</v>
      </c>
    </row>
    <row r="2280" spans="1:37" ht="14.65" customHeight="1" x14ac:dyDescent="0.25">
      <c r="A2280" s="39"/>
      <c r="B2280" s="128">
        <v>26773148000152</v>
      </c>
      <c r="C2280" s="124" t="s">
        <v>10202</v>
      </c>
      <c r="D2280" s="121" t="s">
        <v>3266</v>
      </c>
      <c r="E2280" s="125" t="s">
        <v>8979</v>
      </c>
      <c r="F2280" s="125" t="s">
        <v>160</v>
      </c>
      <c r="G2280" s="125" t="s">
        <v>4997</v>
      </c>
      <c r="H2280" s="126">
        <v>1000</v>
      </c>
      <c r="I2280" s="126">
        <v>100</v>
      </c>
      <c r="J2280" s="126">
        <v>100</v>
      </c>
      <c r="K2280" s="125" t="s">
        <v>210</v>
      </c>
      <c r="L2280" s="125" t="s">
        <v>3312</v>
      </c>
      <c r="M2280" s="152">
        <v>3.4999999999999996E-3</v>
      </c>
      <c r="N2280" s="127" t="s">
        <v>3247</v>
      </c>
      <c r="O2280" s="154">
        <v>42858</v>
      </c>
      <c r="P2280" s="152">
        <v>1.0033377688E-2</v>
      </c>
      <c r="Q2280" s="152">
        <v>4.5471474346000004E-2</v>
      </c>
      <c r="R2280" s="152">
        <v>0.12899446384000002</v>
      </c>
      <c r="S2280" s="152">
        <v>0.32024171841999999</v>
      </c>
      <c r="T2280" s="152">
        <v>0.46451576822000001</v>
      </c>
      <c r="U2280" s="152">
        <v>0.9502400675699999</v>
      </c>
      <c r="V2280" s="152">
        <v>1.1146640871</v>
      </c>
      <c r="W2280" s="152">
        <v>1.1253689117000001</v>
      </c>
      <c r="X2280" s="152">
        <v>1.2712914466</v>
      </c>
      <c r="Y2280" s="152">
        <v>1.1075065442000001</v>
      </c>
      <c r="Z2280" s="152">
        <v>4.0470516588000001E-3</v>
      </c>
      <c r="AA2280" s="152">
        <v>7.8601233514999994E-3</v>
      </c>
      <c r="AB2280" s="175">
        <v>3.1924580251000001</v>
      </c>
      <c r="AC2280" s="174">
        <v>1.6313452632000001</v>
      </c>
      <c r="AD2280" s="152">
        <v>-7.7387693334000007E-4</v>
      </c>
      <c r="AE2280" s="152">
        <v>-4.8547147025000001E-2</v>
      </c>
      <c r="AF2280" s="178">
        <v>2.0697737300000001</v>
      </c>
      <c r="AG2280" s="177">
        <v>130245.12082</v>
      </c>
      <c r="AH2280" s="177">
        <v>-27747.404269999999</v>
      </c>
      <c r="AI2280" s="127">
        <v>0.51100471605999997</v>
      </c>
      <c r="AJ2280" s="127">
        <v>0.12362064112</v>
      </c>
      <c r="AK2280" s="127">
        <v>0</v>
      </c>
    </row>
    <row r="2281" spans="1:37" ht="14.65" customHeight="1" x14ac:dyDescent="0.25">
      <c r="A2281" s="39"/>
      <c r="B2281" s="128">
        <v>12923387000137</v>
      </c>
      <c r="C2281" s="124" t="s">
        <v>10203</v>
      </c>
      <c r="D2281" s="121" t="s">
        <v>3266</v>
      </c>
      <c r="E2281" s="125" t="s">
        <v>8979</v>
      </c>
      <c r="F2281" s="125" t="s">
        <v>160</v>
      </c>
      <c r="G2281" s="125" t="s">
        <v>3328</v>
      </c>
      <c r="H2281" s="126">
        <v>500</v>
      </c>
      <c r="I2281" s="126">
        <v>100</v>
      </c>
      <c r="J2281" s="126">
        <v>100</v>
      </c>
      <c r="K2281" s="125" t="s">
        <v>211</v>
      </c>
      <c r="L2281" s="125" t="s">
        <v>211</v>
      </c>
      <c r="M2281" s="152">
        <v>3.0000000000000001E-3</v>
      </c>
      <c r="N2281" s="127" t="s">
        <v>44</v>
      </c>
      <c r="O2281" s="154">
        <v>40542</v>
      </c>
      <c r="P2281" s="152">
        <v>9.989191356E-3</v>
      </c>
      <c r="Q2281" s="152">
        <v>3.9051462470999998E-2</v>
      </c>
      <c r="R2281" s="152">
        <v>0.11066886418999999</v>
      </c>
      <c r="S2281" s="152">
        <v>0.24226437059999997</v>
      </c>
      <c r="T2281" s="152">
        <v>0.40475774985000001</v>
      </c>
      <c r="U2281" s="152">
        <v>0.94605527312000004</v>
      </c>
      <c r="V2281" s="152">
        <v>0.95728725300999995</v>
      </c>
      <c r="W2281" s="152">
        <v>0.96549336726000012</v>
      </c>
      <c r="X2281" s="152">
        <v>0.96173797620000001</v>
      </c>
      <c r="Y2281" s="152">
        <v>0.96503044130999993</v>
      </c>
      <c r="Z2281" s="152">
        <v>1.0694721317E-3</v>
      </c>
      <c r="AA2281" s="152">
        <v>2.5155542689000001E-3</v>
      </c>
      <c r="AB2281" s="175">
        <v>-4.1014074077</v>
      </c>
      <c r="AC2281" s="174">
        <v>-4.3795321111999996</v>
      </c>
      <c r="AD2281" s="152">
        <v>0</v>
      </c>
      <c r="AE2281" s="152">
        <v>-2.6360597022999999E-3</v>
      </c>
      <c r="AF2281" s="178">
        <v>3.5483944200000002</v>
      </c>
      <c r="AG2281" s="177">
        <v>111675.97571</v>
      </c>
      <c r="AH2281" s="177">
        <v>3768.8838700000001</v>
      </c>
      <c r="AI2281" s="127">
        <v>0</v>
      </c>
      <c r="AJ2281" s="127">
        <v>0</v>
      </c>
      <c r="AK2281" s="127">
        <v>0</v>
      </c>
    </row>
    <row r="2282" spans="1:37" ht="14.65" customHeight="1" x14ac:dyDescent="0.25">
      <c r="A2282" s="39"/>
      <c r="B2282" s="128">
        <v>30869395000124</v>
      </c>
      <c r="C2282" s="124" t="s">
        <v>10204</v>
      </c>
      <c r="D2282" s="121"/>
      <c r="E2282" s="125" t="s">
        <v>8979</v>
      </c>
      <c r="F2282" s="125" t="s">
        <v>160</v>
      </c>
      <c r="G2282" s="125" t="s">
        <v>10205</v>
      </c>
      <c r="H2282" s="126" t="s">
        <v>44</v>
      </c>
      <c r="I2282" s="126" t="s">
        <v>44</v>
      </c>
      <c r="J2282" s="126" t="s">
        <v>44</v>
      </c>
      <c r="K2282" s="125" t="s">
        <v>219</v>
      </c>
      <c r="L2282" s="125" t="s">
        <v>220</v>
      </c>
      <c r="M2282" s="152">
        <v>8.0000000000000002E-3</v>
      </c>
      <c r="N2282" s="127" t="s">
        <v>44</v>
      </c>
      <c r="O2282" s="154">
        <v>43362</v>
      </c>
      <c r="P2282" s="152">
        <v>1.0735840857E-2</v>
      </c>
      <c r="Q2282" s="152">
        <v>4.3475579901000004E-2</v>
      </c>
      <c r="R2282" s="152">
        <v>0.1203145102</v>
      </c>
      <c r="S2282" s="152">
        <v>0.28876358823999998</v>
      </c>
      <c r="T2282" s="152">
        <v>0.43189935953000003</v>
      </c>
      <c r="U2282" s="152">
        <v>1.0167688746000001</v>
      </c>
      <c r="V2282" s="152">
        <v>1.0657377681</v>
      </c>
      <c r="W2282" s="152">
        <v>1.0496435689999999</v>
      </c>
      <c r="X2282" s="152">
        <v>1.1463299711000001</v>
      </c>
      <c r="Y2282" s="152">
        <v>1.0297419374000001</v>
      </c>
      <c r="Z2282" s="152">
        <v>2.5855686060000001E-3</v>
      </c>
      <c r="AA2282" s="152">
        <v>7.9914628423000001E-3</v>
      </c>
      <c r="AB2282" s="175">
        <v>2.0109458604000001</v>
      </c>
      <c r="AC2282" s="174">
        <v>0.19961569888</v>
      </c>
      <c r="AD2282" s="152">
        <v>-7.4047167886000004E-4</v>
      </c>
      <c r="AE2282" s="152">
        <v>-5.3099126076000001E-2</v>
      </c>
      <c r="AF2282" s="178">
        <v>1.7122124599999999</v>
      </c>
      <c r="AG2282" s="177">
        <v>1238379.1487</v>
      </c>
      <c r="AH2282" s="177">
        <v>70866.665829999998</v>
      </c>
      <c r="AI2282" s="127">
        <v>0.40006810031999995</v>
      </c>
      <c r="AJ2282" s="127">
        <v>0.22550270451999999</v>
      </c>
      <c r="AK2282" s="127">
        <v>0</v>
      </c>
    </row>
    <row r="2283" spans="1:37" ht="14.65" customHeight="1" x14ac:dyDescent="0.25">
      <c r="A2283" s="39"/>
      <c r="B2283" s="128">
        <v>35927331000156</v>
      </c>
      <c r="C2283" s="124" t="s">
        <v>10206</v>
      </c>
      <c r="D2283" s="121"/>
      <c r="E2283" s="125" t="s">
        <v>8979</v>
      </c>
      <c r="F2283" s="125" t="s">
        <v>160</v>
      </c>
      <c r="G2283" s="125" t="s">
        <v>10205</v>
      </c>
      <c r="H2283" s="126" t="s">
        <v>44</v>
      </c>
      <c r="I2283" s="126" t="s">
        <v>44</v>
      </c>
      <c r="J2283" s="126" t="s">
        <v>44</v>
      </c>
      <c r="K2283" s="125" t="s">
        <v>7696</v>
      </c>
      <c r="L2283" s="125" t="s">
        <v>7616</v>
      </c>
      <c r="M2283" s="152">
        <v>4.5000000000000005E-3</v>
      </c>
      <c r="N2283" s="127">
        <v>0.4</v>
      </c>
      <c r="O2283" s="154">
        <v>43987</v>
      </c>
      <c r="P2283" s="152">
        <v>1.1292505695E-2</v>
      </c>
      <c r="Q2283" s="152">
        <v>4.5709152782000002E-2</v>
      </c>
      <c r="R2283" s="152">
        <v>0.12957150109000001</v>
      </c>
      <c r="S2283" s="152">
        <v>0.31677431329</v>
      </c>
      <c r="T2283" s="152">
        <v>0.47049891316999998</v>
      </c>
      <c r="U2283" s="152">
        <v>1.0694894288999999</v>
      </c>
      <c r="V2283" s="152">
        <v>1.1204904127999999</v>
      </c>
      <c r="W2283" s="152">
        <v>1.1304030795</v>
      </c>
      <c r="X2283" s="152">
        <v>1.2575265864</v>
      </c>
      <c r="Y2283" s="152">
        <v>1.1217716621</v>
      </c>
      <c r="Z2283" s="152">
        <v>3.0004391762999999E-3</v>
      </c>
      <c r="AA2283" s="152">
        <v>5.5410211324E-3</v>
      </c>
      <c r="AB2283" s="175">
        <v>4.5052007828000002</v>
      </c>
      <c r="AC2283" s="174">
        <v>4.3286540973000003</v>
      </c>
      <c r="AD2283" s="152">
        <v>-3.614068893E-4</v>
      </c>
      <c r="AE2283" s="152">
        <v>-1.2792976838E-2</v>
      </c>
      <c r="AF2283" s="178">
        <v>1.73641679</v>
      </c>
      <c r="AG2283" s="177">
        <v>189585.47969000001</v>
      </c>
      <c r="AH2283" s="177">
        <v>-12544.43945</v>
      </c>
      <c r="AI2283" s="127">
        <v>0.47873844034999996</v>
      </c>
      <c r="AJ2283" s="127">
        <v>0.19215984598999999</v>
      </c>
      <c r="AK2283" s="127">
        <v>0</v>
      </c>
    </row>
    <row r="2284" spans="1:37" ht="14.65" customHeight="1" x14ac:dyDescent="0.25">
      <c r="A2284" s="39"/>
      <c r="B2284" s="128">
        <v>56992930000123</v>
      </c>
      <c r="C2284" s="124" t="s">
        <v>10207</v>
      </c>
      <c r="D2284" s="121"/>
      <c r="E2284" s="125" t="s">
        <v>8979</v>
      </c>
      <c r="F2284" s="125" t="s">
        <v>160</v>
      </c>
      <c r="G2284" s="125" t="s">
        <v>3305</v>
      </c>
      <c r="H2284" s="126" t="s">
        <v>44</v>
      </c>
      <c r="I2284" s="126" t="s">
        <v>44</v>
      </c>
      <c r="J2284" s="126" t="s">
        <v>44</v>
      </c>
      <c r="K2284" s="125" t="s">
        <v>44</v>
      </c>
      <c r="L2284" s="125" t="s">
        <v>44</v>
      </c>
      <c r="M2284" s="152">
        <v>7.8000000000000005E-3</v>
      </c>
      <c r="N2284" s="127" t="s">
        <v>44</v>
      </c>
      <c r="O2284" s="154">
        <v>45567</v>
      </c>
      <c r="P2284" s="152">
        <v>3.0380021649999998E-2</v>
      </c>
      <c r="Q2284" s="152">
        <v>5.6435209483000001E-2</v>
      </c>
      <c r="R2284" s="152" t="s">
        <v>44</v>
      </c>
      <c r="S2284" s="152" t="s">
        <v>44</v>
      </c>
      <c r="T2284" s="152" t="s">
        <v>44</v>
      </c>
      <c r="U2284" s="152">
        <v>2.8772278611000002</v>
      </c>
      <c r="V2284" s="152">
        <v>1.3834233916000001</v>
      </c>
      <c r="W2284" s="152" t="s">
        <v>44</v>
      </c>
      <c r="X2284" s="152" t="s">
        <v>44</v>
      </c>
      <c r="Y2284" s="152" t="s">
        <v>44</v>
      </c>
      <c r="Z2284" s="152" t="s">
        <v>44</v>
      </c>
      <c r="AA2284" s="152">
        <v>8.4309641002000002E-2</v>
      </c>
      <c r="AB2284" s="175" t="s">
        <v>44</v>
      </c>
      <c r="AC2284" s="174">
        <v>-2.0541809529999999</v>
      </c>
      <c r="AD2284" s="152">
        <v>-9.5276880492000005E-2</v>
      </c>
      <c r="AE2284" s="152">
        <v>-9.5276880492000005E-2</v>
      </c>
      <c r="AF2284" s="178">
        <v>95.751872259999999</v>
      </c>
      <c r="AG2284" s="177">
        <v>191503.74452000001</v>
      </c>
      <c r="AH2284" s="177">
        <v>0</v>
      </c>
      <c r="AI2284" s="127">
        <v>0.77109099501</v>
      </c>
      <c r="AJ2284" s="127">
        <v>2.2198634761000001E-2</v>
      </c>
      <c r="AK2284" s="127">
        <v>0</v>
      </c>
    </row>
    <row r="2285" spans="1:37" ht="14.65" customHeight="1" x14ac:dyDescent="0.25">
      <c r="A2285" s="39"/>
      <c r="B2285" s="128">
        <v>32846811000102</v>
      </c>
      <c r="C2285" s="124" t="s">
        <v>10208</v>
      </c>
      <c r="D2285" s="121" t="s">
        <v>3266</v>
      </c>
      <c r="E2285" s="125" t="s">
        <v>8979</v>
      </c>
      <c r="F2285" s="125" t="s">
        <v>160</v>
      </c>
      <c r="G2285" s="125" t="s">
        <v>4760</v>
      </c>
      <c r="H2285" s="126">
        <v>500</v>
      </c>
      <c r="I2285" s="126">
        <v>100</v>
      </c>
      <c r="J2285" s="126">
        <v>100</v>
      </c>
      <c r="K2285" s="125" t="s">
        <v>210</v>
      </c>
      <c r="L2285" s="125" t="s">
        <v>3312</v>
      </c>
      <c r="M2285" s="152">
        <v>3.0000000000000001E-3</v>
      </c>
      <c r="N2285" s="127" t="s">
        <v>3247</v>
      </c>
      <c r="O2285" s="154">
        <v>43579</v>
      </c>
      <c r="P2285" s="152">
        <v>1.0233388385999999E-2</v>
      </c>
      <c r="Q2285" s="152">
        <v>4.5021355553999998E-2</v>
      </c>
      <c r="R2285" s="152">
        <v>0.12574177309000001</v>
      </c>
      <c r="S2285" s="152">
        <v>0.30492046230999997</v>
      </c>
      <c r="T2285" s="152">
        <v>0.44728378153999998</v>
      </c>
      <c r="U2285" s="152">
        <v>0.96918265947999993</v>
      </c>
      <c r="V2285" s="152">
        <v>1.103630109</v>
      </c>
      <c r="W2285" s="152">
        <v>1.0969919027999999</v>
      </c>
      <c r="X2285" s="152">
        <v>1.2104693216</v>
      </c>
      <c r="Y2285" s="152">
        <v>1.066421743</v>
      </c>
      <c r="Z2285" s="152">
        <v>2.9571367430999999E-3</v>
      </c>
      <c r="AA2285" s="152">
        <v>8.8503591997999998E-3</v>
      </c>
      <c r="AB2285" s="175">
        <v>3.3942062572</v>
      </c>
      <c r="AC2285" s="174">
        <v>0.71282795295000001</v>
      </c>
      <c r="AD2285" s="152">
        <v>-8.5808579650999996E-4</v>
      </c>
      <c r="AE2285" s="152">
        <v>-5.3616094971999997E-2</v>
      </c>
      <c r="AF2285" s="178">
        <v>1.69527373</v>
      </c>
      <c r="AG2285" s="177">
        <v>818316.86519000004</v>
      </c>
      <c r="AH2285" s="177">
        <v>22116.257559999998</v>
      </c>
      <c r="AI2285" s="127">
        <v>0.48576480666999999</v>
      </c>
      <c r="AJ2285" s="127">
        <v>0.18471610964999999</v>
      </c>
      <c r="AK2285" s="127">
        <v>0</v>
      </c>
    </row>
    <row r="2286" spans="1:37" ht="14.65" customHeight="1" x14ac:dyDescent="0.25">
      <c r="A2286" s="39"/>
      <c r="B2286" s="128">
        <v>14188162000100</v>
      </c>
      <c r="C2286" s="124" t="s">
        <v>10209</v>
      </c>
      <c r="D2286" s="121" t="s">
        <v>3267</v>
      </c>
      <c r="E2286" s="125" t="s">
        <v>8979</v>
      </c>
      <c r="F2286" s="125" t="s">
        <v>160</v>
      </c>
      <c r="G2286" s="125" t="s">
        <v>4760</v>
      </c>
      <c r="H2286" s="126">
        <v>1000</v>
      </c>
      <c r="I2286" s="126">
        <v>100</v>
      </c>
      <c r="J2286" s="126">
        <v>100</v>
      </c>
      <c r="K2286" s="125" t="s">
        <v>210</v>
      </c>
      <c r="L2286" s="125" t="s">
        <v>3312</v>
      </c>
      <c r="M2286" s="152">
        <v>3.0000000000000001E-3</v>
      </c>
      <c r="N2286" s="127" t="s">
        <v>44</v>
      </c>
      <c r="O2286" s="154">
        <v>40946</v>
      </c>
      <c r="P2286" s="152">
        <v>1.0236711062999998E-2</v>
      </c>
      <c r="Q2286" s="152">
        <v>4.4954444369E-2</v>
      </c>
      <c r="R2286" s="152">
        <v>0.12584315212</v>
      </c>
      <c r="S2286" s="152">
        <v>0.30676080814000001</v>
      </c>
      <c r="T2286" s="152">
        <v>0.44945377204999998</v>
      </c>
      <c r="U2286" s="152">
        <v>0.96949734322000003</v>
      </c>
      <c r="V2286" s="152">
        <v>1.1019898829999999</v>
      </c>
      <c r="W2286" s="152">
        <v>1.0978763501</v>
      </c>
      <c r="X2286" s="152">
        <v>1.2177751026999999</v>
      </c>
      <c r="Y2286" s="152">
        <v>1.0715954719</v>
      </c>
      <c r="Z2286" s="152">
        <v>2.9249151050000002E-3</v>
      </c>
      <c r="AA2286" s="152">
        <v>6.2314082636000002E-3</v>
      </c>
      <c r="AB2286" s="175">
        <v>3.4622987681000001</v>
      </c>
      <c r="AC2286" s="174">
        <v>1.3037049909</v>
      </c>
      <c r="AD2286" s="152">
        <v>-7.9787912867000004E-4</v>
      </c>
      <c r="AE2286" s="152">
        <v>-5.3822820498999994E-2</v>
      </c>
      <c r="AF2286" s="178">
        <v>3.5869093300000001</v>
      </c>
      <c r="AG2286" s="177">
        <v>1821246.8329</v>
      </c>
      <c r="AH2286" s="177">
        <v>-178163.48928000001</v>
      </c>
      <c r="AI2286" s="127">
        <v>0.49051916685000002</v>
      </c>
      <c r="AJ2286" s="127">
        <v>0.18652399467</v>
      </c>
      <c r="AK2286" s="127">
        <v>0</v>
      </c>
    </row>
    <row r="2287" spans="1:37" ht="14.65" customHeight="1" x14ac:dyDescent="0.25">
      <c r="A2287" s="39"/>
      <c r="B2287" s="128">
        <v>38026926000129</v>
      </c>
      <c r="C2287" s="124" t="s">
        <v>10210</v>
      </c>
      <c r="D2287" s="121"/>
      <c r="E2287" s="125" t="s">
        <v>8979</v>
      </c>
      <c r="F2287" s="125" t="s">
        <v>160</v>
      </c>
      <c r="G2287" s="125" t="s">
        <v>3324</v>
      </c>
      <c r="H2287" s="126">
        <v>1000</v>
      </c>
      <c r="I2287" s="126">
        <v>100</v>
      </c>
      <c r="J2287" s="126">
        <v>100</v>
      </c>
      <c r="K2287" s="125" t="s">
        <v>210</v>
      </c>
      <c r="L2287" s="125" t="s">
        <v>3312</v>
      </c>
      <c r="M2287" s="152">
        <v>3.0000000000000001E-3</v>
      </c>
      <c r="N2287" s="127" t="s">
        <v>44</v>
      </c>
      <c r="O2287" s="154">
        <v>44104</v>
      </c>
      <c r="P2287" s="152">
        <v>1.8131287829E-2</v>
      </c>
      <c r="Q2287" s="152">
        <v>5.2912356499000002E-2</v>
      </c>
      <c r="R2287" s="152">
        <v>0.10039836423000001</v>
      </c>
      <c r="S2287" s="152">
        <v>0.23169100237999998</v>
      </c>
      <c r="T2287" s="152">
        <v>0.31768163892000001</v>
      </c>
      <c r="U2287" s="152">
        <v>1.7171760803999998</v>
      </c>
      <c r="V2287" s="152">
        <v>1.2970660047000002</v>
      </c>
      <c r="W2287" s="152">
        <v>0.87589183696999995</v>
      </c>
      <c r="X2287" s="152">
        <v>0.91976395532999999</v>
      </c>
      <c r="Y2287" s="152">
        <v>0.75742206868999995</v>
      </c>
      <c r="Z2287" s="152">
        <v>2.3469477746999999E-2</v>
      </c>
      <c r="AA2287" s="152">
        <v>2.4495301339000002E-2</v>
      </c>
      <c r="AB2287" s="175">
        <v>-0.53513304799000005</v>
      </c>
      <c r="AC2287" s="174">
        <v>0.11817990081</v>
      </c>
      <c r="AD2287" s="152">
        <v>-1.9577176326E-2</v>
      </c>
      <c r="AE2287" s="152">
        <v>-2.3106232176E-2</v>
      </c>
      <c r="AF2287" s="178">
        <v>1.5565211999999999</v>
      </c>
      <c r="AG2287" s="177">
        <v>530023.97858</v>
      </c>
      <c r="AH2287" s="177">
        <v>-25754.610489999999</v>
      </c>
      <c r="AI2287" s="127">
        <v>0.46201056282000003</v>
      </c>
      <c r="AJ2287" s="127">
        <v>0.13761777389000002</v>
      </c>
      <c r="AK2287" s="127">
        <v>0</v>
      </c>
    </row>
    <row r="2288" spans="1:37" ht="14.65" customHeight="1" x14ac:dyDescent="0.25">
      <c r="A2288" s="39"/>
      <c r="B2288" s="128">
        <v>42902399000146</v>
      </c>
      <c r="C2288" s="124" t="s">
        <v>10211</v>
      </c>
      <c r="D2288" s="121"/>
      <c r="E2288" s="125" t="s">
        <v>8411</v>
      </c>
      <c r="F2288" s="125" t="s">
        <v>112</v>
      </c>
      <c r="G2288" s="125" t="s">
        <v>113</v>
      </c>
      <c r="H2288" s="126">
        <v>5000</v>
      </c>
      <c r="I2288" s="126">
        <v>5000</v>
      </c>
      <c r="J2288" s="126">
        <v>5000</v>
      </c>
      <c r="K2288" s="125" t="s">
        <v>210</v>
      </c>
      <c r="L2288" s="125" t="s">
        <v>3314</v>
      </c>
      <c r="M2288" s="152">
        <v>6.9999999999999993E-3</v>
      </c>
      <c r="N2288" s="127" t="s">
        <v>44</v>
      </c>
      <c r="O2288" s="154">
        <v>44816</v>
      </c>
      <c r="P2288" s="152">
        <v>7.9875013721999996E-2</v>
      </c>
      <c r="Q2288" s="152">
        <v>0.19054944634000001</v>
      </c>
      <c r="R2288" s="152">
        <v>0.21777714123</v>
      </c>
      <c r="S2288" s="152">
        <v>0.46914953718000002</v>
      </c>
      <c r="T2288" s="152" t="s">
        <v>44</v>
      </c>
      <c r="U2288" s="152">
        <v>7.5647943090999998</v>
      </c>
      <c r="V2288" s="152">
        <v>4.6710300846999999</v>
      </c>
      <c r="W2288" s="152">
        <v>1.8999235868</v>
      </c>
      <c r="X2288" s="152">
        <v>1.8624237865</v>
      </c>
      <c r="Y2288" s="152" t="s">
        <v>44</v>
      </c>
      <c r="Z2288" s="152">
        <v>0.10838970686999999</v>
      </c>
      <c r="AA2288" s="152">
        <v>0.11684068301</v>
      </c>
      <c r="AB2288" s="175">
        <v>0.91683067924999995</v>
      </c>
      <c r="AC2288" s="174">
        <v>0.4656302974</v>
      </c>
      <c r="AD2288" s="152">
        <v>-5.6379548708E-2</v>
      </c>
      <c r="AE2288" s="152">
        <v>-9.8018813260999996E-2</v>
      </c>
      <c r="AF2288" s="178">
        <v>1.5296164999999999</v>
      </c>
      <c r="AG2288" s="177">
        <v>771269.73467000003</v>
      </c>
      <c r="AH2288" s="177">
        <v>40731.496379999997</v>
      </c>
      <c r="AI2288" s="127">
        <v>5.1217326269000003E-2</v>
      </c>
      <c r="AJ2288" s="127">
        <v>0</v>
      </c>
      <c r="AK2288" s="127">
        <v>0.33342825267999998</v>
      </c>
    </row>
    <row r="2289" spans="1:37" ht="14.65" customHeight="1" x14ac:dyDescent="0.25">
      <c r="A2289" s="39"/>
      <c r="B2289" s="128">
        <v>47540269000124</v>
      </c>
      <c r="C2289" s="124" t="s">
        <v>10212</v>
      </c>
      <c r="D2289" s="121"/>
      <c r="E2289" s="125" t="s">
        <v>2778</v>
      </c>
      <c r="F2289" s="125" t="s">
        <v>112</v>
      </c>
      <c r="G2289" s="125" t="s">
        <v>113</v>
      </c>
      <c r="H2289" s="126">
        <v>5000</v>
      </c>
      <c r="I2289" s="126">
        <v>5000</v>
      </c>
      <c r="J2289" s="126">
        <v>5000</v>
      </c>
      <c r="K2289" s="125" t="s">
        <v>210</v>
      </c>
      <c r="L2289" s="125" t="s">
        <v>3314</v>
      </c>
      <c r="M2289" s="152">
        <v>4.45E-3</v>
      </c>
      <c r="N2289" s="127" t="s">
        <v>44</v>
      </c>
      <c r="O2289" s="154">
        <v>44909</v>
      </c>
      <c r="P2289" s="152">
        <v>7.6990060935999999E-2</v>
      </c>
      <c r="Q2289" s="152">
        <v>0.18549805528999999</v>
      </c>
      <c r="R2289" s="152">
        <v>0.21219191323</v>
      </c>
      <c r="S2289" s="152">
        <v>0.46050624282999997</v>
      </c>
      <c r="T2289" s="152" t="s">
        <v>44</v>
      </c>
      <c r="U2289" s="152">
        <v>7.2915665073000007</v>
      </c>
      <c r="V2289" s="152">
        <v>4.5472029099000002</v>
      </c>
      <c r="W2289" s="152">
        <v>1.8511971394</v>
      </c>
      <c r="X2289" s="152">
        <v>1.828111748</v>
      </c>
      <c r="Y2289" s="152" t="s">
        <v>44</v>
      </c>
      <c r="Z2289" s="152">
        <v>0.10726759445</v>
      </c>
      <c r="AA2289" s="152">
        <v>0.10662302536</v>
      </c>
      <c r="AB2289" s="175">
        <v>0.87804581777000001</v>
      </c>
      <c r="AC2289" s="174">
        <v>0.66217761870000003</v>
      </c>
      <c r="AD2289" s="152">
        <v>-5.6788139487000004E-2</v>
      </c>
      <c r="AE2289" s="152">
        <v>-6.4243636682999997E-2</v>
      </c>
      <c r="AF2289" s="178">
        <v>1.5212559999999999</v>
      </c>
      <c r="AG2289" s="177">
        <v>45284.035830000001</v>
      </c>
      <c r="AH2289" s="177">
        <v>-4294.4351200000001</v>
      </c>
      <c r="AI2289" s="127">
        <v>4.9424725408999996E-2</v>
      </c>
      <c r="AJ2289" s="127">
        <v>0</v>
      </c>
      <c r="AK2289" s="127">
        <v>0.32175830003</v>
      </c>
    </row>
    <row r="2290" spans="1:37" ht="14.65" customHeight="1" x14ac:dyDescent="0.25">
      <c r="A2290" s="39"/>
      <c r="B2290" s="128">
        <v>47545030000147</v>
      </c>
      <c r="C2290" s="124" t="s">
        <v>10213</v>
      </c>
      <c r="D2290" s="121"/>
      <c r="E2290" s="125" t="s">
        <v>2778</v>
      </c>
      <c r="F2290" s="125" t="s">
        <v>112</v>
      </c>
      <c r="G2290" s="125" t="s">
        <v>113</v>
      </c>
      <c r="H2290" s="126">
        <v>5000</v>
      </c>
      <c r="I2290" s="126">
        <v>5000</v>
      </c>
      <c r="J2290" s="126">
        <v>5000</v>
      </c>
      <c r="K2290" s="125" t="s">
        <v>210</v>
      </c>
      <c r="L2290" s="125" t="s">
        <v>3314</v>
      </c>
      <c r="M2290" s="152">
        <v>4.5125E-3</v>
      </c>
      <c r="N2290" s="127" t="s">
        <v>44</v>
      </c>
      <c r="O2290" s="154">
        <v>44860</v>
      </c>
      <c r="P2290" s="152">
        <v>7.8850996248999994E-2</v>
      </c>
      <c r="Q2290" s="152">
        <v>0.18778553587000002</v>
      </c>
      <c r="R2290" s="152">
        <v>0.21440786462999997</v>
      </c>
      <c r="S2290" s="152">
        <v>0.46126924113999995</v>
      </c>
      <c r="T2290" s="152" t="s">
        <v>44</v>
      </c>
      <c r="U2290" s="152">
        <v>7.4678117711000001</v>
      </c>
      <c r="V2290" s="152">
        <v>4.6032770200000002</v>
      </c>
      <c r="W2290" s="152">
        <v>1.8705294638000001</v>
      </c>
      <c r="X2290" s="152">
        <v>1.8311406888999999</v>
      </c>
      <c r="Y2290" s="152" t="s">
        <v>44</v>
      </c>
      <c r="Z2290" s="152">
        <v>0.10741765678</v>
      </c>
      <c r="AA2290" s="152">
        <v>0.11733847926999999</v>
      </c>
      <c r="AB2290" s="175">
        <v>0.89567898561000003</v>
      </c>
      <c r="AC2290" s="174">
        <v>0.32707502708000002</v>
      </c>
      <c r="AD2290" s="152">
        <v>-5.6578672044999993E-2</v>
      </c>
      <c r="AE2290" s="152">
        <v>-0.10807532203999999</v>
      </c>
      <c r="AF2290" s="178">
        <v>1.4408669999999999</v>
      </c>
      <c r="AG2290" s="177">
        <v>44247.956530000003</v>
      </c>
      <c r="AH2290" s="177">
        <v>-1814.5333700000001</v>
      </c>
      <c r="AI2290" s="127">
        <v>5.0686982318E-2</v>
      </c>
      <c r="AJ2290" s="127">
        <v>0</v>
      </c>
      <c r="AK2290" s="127">
        <v>0.32997567775000003</v>
      </c>
    </row>
    <row r="2291" spans="1:37" ht="14.65" customHeight="1" x14ac:dyDescent="0.25">
      <c r="A2291" s="39"/>
      <c r="B2291" s="128">
        <v>24215286000190</v>
      </c>
      <c r="C2291" s="124" t="s">
        <v>10214</v>
      </c>
      <c r="D2291" s="121" t="s">
        <v>3267</v>
      </c>
      <c r="E2291" s="125" t="s">
        <v>8411</v>
      </c>
      <c r="F2291" s="125" t="s">
        <v>112</v>
      </c>
      <c r="G2291" s="125" t="s">
        <v>113</v>
      </c>
      <c r="H2291" s="126">
        <v>5000</v>
      </c>
      <c r="I2291" s="126">
        <v>5000</v>
      </c>
      <c r="J2291" s="126">
        <v>5000</v>
      </c>
      <c r="K2291" s="125" t="s">
        <v>210</v>
      </c>
      <c r="L2291" s="125" t="s">
        <v>3314</v>
      </c>
      <c r="M2291" s="152">
        <v>6.9999999999999993E-3</v>
      </c>
      <c r="N2291" s="127" t="s">
        <v>10215</v>
      </c>
      <c r="O2291" s="154">
        <v>42633</v>
      </c>
      <c r="P2291" s="152">
        <v>8.156288822600001E-2</v>
      </c>
      <c r="Q2291" s="152">
        <v>0.19452119332999998</v>
      </c>
      <c r="R2291" s="152">
        <v>0.22179564313</v>
      </c>
      <c r="S2291" s="152">
        <v>0.50885235051</v>
      </c>
      <c r="T2291" s="152">
        <v>0.76144412329</v>
      </c>
      <c r="U2291" s="152">
        <v>7.7246493482000007</v>
      </c>
      <c r="V2291" s="152">
        <v>4.768391426</v>
      </c>
      <c r="W2291" s="152">
        <v>1.9349816580999999</v>
      </c>
      <c r="X2291" s="152">
        <v>2.0200355031999999</v>
      </c>
      <c r="Y2291" s="152">
        <v>1.8154482739</v>
      </c>
      <c r="Z2291" s="152">
        <v>0.11129685691000001</v>
      </c>
      <c r="AA2291" s="152">
        <v>0.14868863956</v>
      </c>
      <c r="AB2291" s="175">
        <v>0.92869648912000002</v>
      </c>
      <c r="AC2291" s="174">
        <v>0.45875402962</v>
      </c>
      <c r="AD2291" s="152">
        <v>-5.6979099187999996E-2</v>
      </c>
      <c r="AE2291" s="152">
        <v>-0.32474231072999998</v>
      </c>
      <c r="AF2291" s="178">
        <v>3.2260754</v>
      </c>
      <c r="AG2291" s="177">
        <v>150457.76191</v>
      </c>
      <c r="AH2291" s="177">
        <v>-17800.864430000001</v>
      </c>
      <c r="AI2291" s="127">
        <v>5.0267301872E-2</v>
      </c>
      <c r="AJ2291" s="127">
        <v>0</v>
      </c>
      <c r="AK2291" s="127">
        <v>0.32724352969999998</v>
      </c>
    </row>
    <row r="2292" spans="1:37" ht="14.65" customHeight="1" x14ac:dyDescent="0.25">
      <c r="A2292" s="39"/>
      <c r="B2292" s="128">
        <v>16617768000149</v>
      </c>
      <c r="C2292" s="124" t="s">
        <v>10216</v>
      </c>
      <c r="D2292" s="121" t="s">
        <v>3267</v>
      </c>
      <c r="E2292" s="125" t="s">
        <v>8411</v>
      </c>
      <c r="F2292" s="125" t="s">
        <v>112</v>
      </c>
      <c r="G2292" s="125" t="s">
        <v>113</v>
      </c>
      <c r="H2292" s="126">
        <v>5000</v>
      </c>
      <c r="I2292" s="126">
        <v>5000</v>
      </c>
      <c r="J2292" s="126">
        <v>5000</v>
      </c>
      <c r="K2292" s="125" t="s">
        <v>210</v>
      </c>
      <c r="L2292" s="125" t="s">
        <v>3314</v>
      </c>
      <c r="M2292" s="152">
        <v>6.9999999999999993E-3</v>
      </c>
      <c r="N2292" s="127" t="s">
        <v>8413</v>
      </c>
      <c r="O2292" s="154">
        <v>41169</v>
      </c>
      <c r="P2292" s="152">
        <v>8.1565039005000006E-2</v>
      </c>
      <c r="Q2292" s="152">
        <v>0.19453742054000001</v>
      </c>
      <c r="R2292" s="152">
        <v>0.22186874268000001</v>
      </c>
      <c r="S2292" s="152">
        <v>0.51371186505999999</v>
      </c>
      <c r="T2292" s="152">
        <v>0.76964316943</v>
      </c>
      <c r="U2292" s="152">
        <v>7.7248530440000005</v>
      </c>
      <c r="V2292" s="152">
        <v>4.7687892112999997</v>
      </c>
      <c r="W2292" s="152">
        <v>1.9356193905999999</v>
      </c>
      <c r="X2292" s="152">
        <v>2.0393267414</v>
      </c>
      <c r="Y2292" s="152">
        <v>1.8349965818</v>
      </c>
      <c r="Z2292" s="152">
        <v>0.11132021502</v>
      </c>
      <c r="AA2292" s="152">
        <v>0.13260447064</v>
      </c>
      <c r="AB2292" s="175">
        <v>0.92912185413000004</v>
      </c>
      <c r="AC2292" s="174">
        <v>0.48879703404000002</v>
      </c>
      <c r="AD2292" s="152">
        <v>-5.6969047956000003E-2</v>
      </c>
      <c r="AE2292" s="152">
        <v>-0.32483473955999997</v>
      </c>
      <c r="AF2292" s="178">
        <v>6.0391041000000003</v>
      </c>
      <c r="AG2292" s="177">
        <v>174169.21643</v>
      </c>
      <c r="AH2292" s="177">
        <v>-20291.852370000001</v>
      </c>
      <c r="AI2292" s="127">
        <v>5.0268255873000003E-2</v>
      </c>
      <c r="AJ2292" s="127">
        <v>0</v>
      </c>
      <c r="AK2292" s="127">
        <v>0.32724974031999998</v>
      </c>
    </row>
    <row r="2293" spans="1:37" ht="14.65" customHeight="1" x14ac:dyDescent="0.25">
      <c r="A2293" s="39"/>
      <c r="B2293" s="128">
        <v>15831948000166</v>
      </c>
      <c r="C2293" s="124" t="s">
        <v>10217</v>
      </c>
      <c r="D2293" s="121" t="s">
        <v>3274</v>
      </c>
      <c r="E2293" s="125" t="s">
        <v>8411</v>
      </c>
      <c r="F2293" s="125" t="s">
        <v>112</v>
      </c>
      <c r="G2293" s="125" t="s">
        <v>113</v>
      </c>
      <c r="H2293" s="126" t="s">
        <v>44</v>
      </c>
      <c r="I2293" s="126" t="s">
        <v>44</v>
      </c>
      <c r="J2293" s="126" t="s">
        <v>44</v>
      </c>
      <c r="K2293" s="125" t="s">
        <v>211</v>
      </c>
      <c r="L2293" s="125" t="s">
        <v>7564</v>
      </c>
      <c r="M2293" s="152">
        <v>1.3000000000000001E-2</v>
      </c>
      <c r="N2293" s="127" t="s">
        <v>44</v>
      </c>
      <c r="O2293" s="154">
        <v>41169</v>
      </c>
      <c r="P2293" s="152">
        <v>9.3147004064999997E-2</v>
      </c>
      <c r="Q2293" s="152">
        <v>0.20949435193999999</v>
      </c>
      <c r="R2293" s="152">
        <v>0.24335472252999998</v>
      </c>
      <c r="S2293" s="152">
        <v>0.56067811384999999</v>
      </c>
      <c r="T2293" s="152">
        <v>0.83797663921999999</v>
      </c>
      <c r="U2293" s="152">
        <v>8.8217565596999989</v>
      </c>
      <c r="V2293" s="152">
        <v>5.1354356534000001</v>
      </c>
      <c r="W2293" s="152">
        <v>2.1230666115000001</v>
      </c>
      <c r="X2293" s="152">
        <v>2.2257727506</v>
      </c>
      <c r="Y2293" s="152">
        <v>1.9979184247000001</v>
      </c>
      <c r="Z2293" s="152">
        <v>0.11229441894</v>
      </c>
      <c r="AA2293" s="152">
        <v>0.13728697524</v>
      </c>
      <c r="AB2293" s="175">
        <v>1.0955069465</v>
      </c>
      <c r="AC2293" s="174">
        <v>0.61562862941999996</v>
      </c>
      <c r="AD2293" s="152">
        <v>-5.6387665198000002E-2</v>
      </c>
      <c r="AE2293" s="152">
        <v>-0.32778273401000002</v>
      </c>
      <c r="AF2293" s="178">
        <v>7.5315991000000002</v>
      </c>
      <c r="AG2293" s="177">
        <v>4924243.5943999998</v>
      </c>
      <c r="AH2293" s="177">
        <v>-835879.96941000002</v>
      </c>
      <c r="AI2293" s="127">
        <v>4.9740215369999993E-2</v>
      </c>
      <c r="AJ2293" s="127">
        <v>0</v>
      </c>
      <c r="AK2293" s="127">
        <v>0.32381216098000004</v>
      </c>
    </row>
    <row r="2294" spans="1:37" ht="14.65" customHeight="1" x14ac:dyDescent="0.25">
      <c r="A2294" s="39"/>
      <c r="B2294" s="128">
        <v>31341360000180</v>
      </c>
      <c r="C2294" s="124" t="s">
        <v>10218</v>
      </c>
      <c r="D2294" s="121"/>
      <c r="E2294" s="125" t="s">
        <v>2778</v>
      </c>
      <c r="F2294" s="125" t="s">
        <v>112</v>
      </c>
      <c r="G2294" s="125" t="s">
        <v>113</v>
      </c>
      <c r="H2294" s="126">
        <v>5000</v>
      </c>
      <c r="I2294" s="126">
        <v>5000</v>
      </c>
      <c r="J2294" s="126">
        <v>5000</v>
      </c>
      <c r="K2294" s="125" t="s">
        <v>210</v>
      </c>
      <c r="L2294" s="125" t="s">
        <v>3314</v>
      </c>
      <c r="M2294" s="152">
        <v>4.45E-3</v>
      </c>
      <c r="N2294" s="127" t="s">
        <v>44</v>
      </c>
      <c r="O2294" s="154">
        <v>43437</v>
      </c>
      <c r="P2294" s="152">
        <v>8.0858354723999992E-2</v>
      </c>
      <c r="Q2294" s="152">
        <v>0.19289746455000001</v>
      </c>
      <c r="R2294" s="152">
        <v>0.21986564271999998</v>
      </c>
      <c r="S2294" s="152">
        <v>0.49468827158000006</v>
      </c>
      <c r="T2294" s="152">
        <v>0.74082164105999992</v>
      </c>
      <c r="U2294" s="152">
        <v>7.6579244642000006</v>
      </c>
      <c r="V2294" s="152">
        <v>4.7285881826999994</v>
      </c>
      <c r="W2294" s="152">
        <v>1.9181440172000002</v>
      </c>
      <c r="X2294" s="152">
        <v>1.9638071252</v>
      </c>
      <c r="Y2294" s="152">
        <v>1.7662797944999999</v>
      </c>
      <c r="Z2294" s="152">
        <v>0.11017647088</v>
      </c>
      <c r="AA2294" s="152">
        <v>0.15919826796</v>
      </c>
      <c r="AB2294" s="175">
        <v>0.92105397749999995</v>
      </c>
      <c r="AC2294" s="174">
        <v>0.42032346535999998</v>
      </c>
      <c r="AD2294" s="152">
        <v>-5.5747768171000002E-2</v>
      </c>
      <c r="AE2294" s="152">
        <v>-0.32466174682999999</v>
      </c>
      <c r="AF2294" s="178">
        <v>23.300122999999999</v>
      </c>
      <c r="AG2294" s="177">
        <v>125994.80467</v>
      </c>
      <c r="AH2294" s="177">
        <v>-27746.361710000001</v>
      </c>
      <c r="AI2294" s="127">
        <v>4.9811001708999998E-2</v>
      </c>
      <c r="AJ2294" s="127">
        <v>0</v>
      </c>
      <c r="AK2294" s="127">
        <v>0.32427298483</v>
      </c>
    </row>
    <row r="2295" spans="1:37" ht="14.65" customHeight="1" x14ac:dyDescent="0.25">
      <c r="A2295" s="39"/>
      <c r="B2295" s="128">
        <v>42229371000190</v>
      </c>
      <c r="C2295" s="124" t="s">
        <v>10219</v>
      </c>
      <c r="D2295" s="121"/>
      <c r="E2295" s="125" t="s">
        <v>8411</v>
      </c>
      <c r="F2295" s="125" t="s">
        <v>112</v>
      </c>
      <c r="G2295" s="125" t="s">
        <v>113</v>
      </c>
      <c r="H2295" s="126">
        <v>5000</v>
      </c>
      <c r="I2295" s="126">
        <v>5000</v>
      </c>
      <c r="J2295" s="126">
        <v>5000</v>
      </c>
      <c r="K2295" s="125" t="s">
        <v>210</v>
      </c>
      <c r="L2295" s="125" t="s">
        <v>3314</v>
      </c>
      <c r="M2295" s="152">
        <v>6.9999999999999993E-3</v>
      </c>
      <c r="N2295" s="127" t="s">
        <v>3311</v>
      </c>
      <c r="O2295" s="154">
        <v>44580</v>
      </c>
      <c r="P2295" s="152">
        <v>8.1545324273999992E-2</v>
      </c>
      <c r="Q2295" s="152">
        <v>0.19424173079999998</v>
      </c>
      <c r="R2295" s="152">
        <v>0.22152134157</v>
      </c>
      <c r="S2295" s="152">
        <v>0.48115170167000004</v>
      </c>
      <c r="T2295" s="152">
        <v>0.71373447061999995</v>
      </c>
      <c r="U2295" s="152">
        <v>7.7229859033000006</v>
      </c>
      <c r="V2295" s="152">
        <v>4.7615408268000001</v>
      </c>
      <c r="W2295" s="152">
        <v>1.9325886062000002</v>
      </c>
      <c r="X2295" s="152">
        <v>1.9100698244000001</v>
      </c>
      <c r="Y2295" s="152">
        <v>1.7016980932999999</v>
      </c>
      <c r="Z2295" s="152">
        <v>0.11015402752</v>
      </c>
      <c r="AA2295" s="152">
        <v>0.12252343367</v>
      </c>
      <c r="AB2295" s="175">
        <v>0.93483881303000005</v>
      </c>
      <c r="AC2295" s="174">
        <v>0.52777696509000005</v>
      </c>
      <c r="AD2295" s="152">
        <v>-5.6586413136999997E-2</v>
      </c>
      <c r="AE2295" s="152">
        <v>-9.6947798429999996E-2</v>
      </c>
      <c r="AF2295" s="178">
        <v>1.7467302</v>
      </c>
      <c r="AG2295" s="177">
        <v>255403.40813</v>
      </c>
      <c r="AH2295" s="177">
        <v>1100</v>
      </c>
      <c r="AI2295" s="127">
        <v>5.0286089259000001E-2</v>
      </c>
      <c r="AJ2295" s="127">
        <v>0</v>
      </c>
      <c r="AK2295" s="127">
        <v>0.32736583686000004</v>
      </c>
    </row>
    <row r="2296" spans="1:37" ht="14.65" customHeight="1" x14ac:dyDescent="0.25">
      <c r="A2296" s="39"/>
      <c r="B2296" s="128">
        <v>31216976000120</v>
      </c>
      <c r="C2296" s="124" t="s">
        <v>10220</v>
      </c>
      <c r="D2296" s="121"/>
      <c r="E2296" s="125" t="s">
        <v>2778</v>
      </c>
      <c r="F2296" s="125" t="s">
        <v>112</v>
      </c>
      <c r="G2296" s="125" t="s">
        <v>113</v>
      </c>
      <c r="H2296" s="126">
        <v>5000</v>
      </c>
      <c r="I2296" s="126">
        <v>5000</v>
      </c>
      <c r="J2296" s="126">
        <v>5000</v>
      </c>
      <c r="K2296" s="125" t="s">
        <v>210</v>
      </c>
      <c r="L2296" s="125" t="s">
        <v>3314</v>
      </c>
      <c r="M2296" s="152">
        <v>4.5125E-3</v>
      </c>
      <c r="N2296" s="127" t="s">
        <v>44</v>
      </c>
      <c r="O2296" s="154">
        <v>43434</v>
      </c>
      <c r="P2296" s="152">
        <v>7.9844095040000007E-2</v>
      </c>
      <c r="Q2296" s="152">
        <v>0.19043815081999999</v>
      </c>
      <c r="R2296" s="152">
        <v>0.21815031376999999</v>
      </c>
      <c r="S2296" s="152">
        <v>0.49254534835999997</v>
      </c>
      <c r="T2296" s="152">
        <v>0.7349594935499999</v>
      </c>
      <c r="U2296" s="152">
        <v>7.5618660659000003</v>
      </c>
      <c r="V2296" s="152">
        <v>4.6683018442000002</v>
      </c>
      <c r="W2296" s="152">
        <v>1.9031792053999999</v>
      </c>
      <c r="X2296" s="152">
        <v>1.9553001762</v>
      </c>
      <c r="Y2296" s="152">
        <v>1.7523031607999999</v>
      </c>
      <c r="Z2296" s="152">
        <v>0.10901316341999999</v>
      </c>
      <c r="AA2296" s="152">
        <v>0.15912889787999998</v>
      </c>
      <c r="AB2296" s="175">
        <v>0.91537046135</v>
      </c>
      <c r="AC2296" s="174">
        <v>0.40387497594999999</v>
      </c>
      <c r="AD2296" s="152">
        <v>-5.5860560522000002E-2</v>
      </c>
      <c r="AE2296" s="152">
        <v>-0.32383951655999998</v>
      </c>
      <c r="AF2296" s="178">
        <v>22.947931000000001</v>
      </c>
      <c r="AG2296" s="177">
        <v>76771.977050000001</v>
      </c>
      <c r="AH2296" s="177">
        <v>-13437.59563</v>
      </c>
      <c r="AI2296" s="127">
        <v>4.9158703089E-2</v>
      </c>
      <c r="AJ2296" s="127">
        <v>0</v>
      </c>
      <c r="AK2296" s="127">
        <v>0.32002647676000001</v>
      </c>
    </row>
    <row r="2297" spans="1:37" ht="14.65" customHeight="1" x14ac:dyDescent="0.25">
      <c r="A2297" s="39"/>
      <c r="B2297" s="128">
        <v>43041918000191</v>
      </c>
      <c r="C2297" s="124" t="s">
        <v>10221</v>
      </c>
      <c r="D2297" s="121"/>
      <c r="E2297" s="125" t="s">
        <v>8411</v>
      </c>
      <c r="F2297" s="125" t="s">
        <v>112</v>
      </c>
      <c r="G2297" s="125" t="s">
        <v>113</v>
      </c>
      <c r="H2297" s="126">
        <v>5000</v>
      </c>
      <c r="I2297" s="126">
        <v>5000</v>
      </c>
      <c r="J2297" s="126">
        <v>5000</v>
      </c>
      <c r="K2297" s="125" t="s">
        <v>210</v>
      </c>
      <c r="L2297" s="125" t="s">
        <v>3314</v>
      </c>
      <c r="M2297" s="152">
        <v>6.9999999999999993E-3</v>
      </c>
      <c r="N2297" s="127" t="s">
        <v>44</v>
      </c>
      <c r="O2297" s="154">
        <v>44932</v>
      </c>
      <c r="P2297" s="152">
        <v>8.1194173717999987E-2</v>
      </c>
      <c r="Q2297" s="152">
        <v>0.19225780200999998</v>
      </c>
      <c r="R2297" s="152">
        <v>0.21973525698999999</v>
      </c>
      <c r="S2297" s="152">
        <v>0.47731737557999998</v>
      </c>
      <c r="T2297" s="152" t="s">
        <v>44</v>
      </c>
      <c r="U2297" s="152">
        <v>7.6897291737</v>
      </c>
      <c r="V2297" s="152">
        <v>4.7129078276000005</v>
      </c>
      <c r="W2297" s="152">
        <v>1.9170065106999998</v>
      </c>
      <c r="X2297" s="152">
        <v>1.8948483661</v>
      </c>
      <c r="Y2297" s="152" t="s">
        <v>44</v>
      </c>
      <c r="Z2297" s="152">
        <v>0.10881578098</v>
      </c>
      <c r="AA2297" s="152">
        <v>0.10579662073</v>
      </c>
      <c r="AB2297" s="175">
        <v>0.92999460662</v>
      </c>
      <c r="AC2297" s="174">
        <v>0.69092732449000005</v>
      </c>
      <c r="AD2297" s="152">
        <v>-5.6687457272000003E-2</v>
      </c>
      <c r="AE2297" s="152">
        <v>-6.4447013457000005E-2</v>
      </c>
      <c r="AF2297" s="178">
        <v>1.5102357</v>
      </c>
      <c r="AG2297" s="177">
        <v>189031.14113</v>
      </c>
      <c r="AH2297" s="177">
        <v>-28836.095600000001</v>
      </c>
      <c r="AI2297" s="127">
        <v>5.0407610511999996E-2</v>
      </c>
      <c r="AJ2297" s="127">
        <v>0</v>
      </c>
      <c r="AK2297" s="127">
        <v>0.32815694843000004</v>
      </c>
    </row>
    <row r="2298" spans="1:37" ht="14.65" customHeight="1" x14ac:dyDescent="0.25">
      <c r="A2298" s="39"/>
      <c r="B2298" s="128">
        <v>41360154000171</v>
      </c>
      <c r="C2298" s="124" t="s">
        <v>10222</v>
      </c>
      <c r="D2298" s="121"/>
      <c r="E2298" s="125" t="s">
        <v>8411</v>
      </c>
      <c r="F2298" s="125" t="s">
        <v>112</v>
      </c>
      <c r="G2298" s="125" t="s">
        <v>113</v>
      </c>
      <c r="H2298" s="126">
        <v>5000</v>
      </c>
      <c r="I2298" s="126">
        <v>5000</v>
      </c>
      <c r="J2298" s="126">
        <v>5000</v>
      </c>
      <c r="K2298" s="125" t="s">
        <v>210</v>
      </c>
      <c r="L2298" s="125" t="s">
        <v>3314</v>
      </c>
      <c r="M2298" s="152">
        <v>6.9999999999999993E-3</v>
      </c>
      <c r="N2298" s="127" t="s">
        <v>8056</v>
      </c>
      <c r="O2298" s="154">
        <v>44349</v>
      </c>
      <c r="P2298" s="152">
        <v>8.1617076743000005E-2</v>
      </c>
      <c r="Q2298" s="152">
        <v>0.19466164319000001</v>
      </c>
      <c r="R2298" s="152">
        <v>0.22205750835999999</v>
      </c>
      <c r="S2298" s="152">
        <v>0.49457585325999998</v>
      </c>
      <c r="T2298" s="152">
        <v>0.73158720700000002</v>
      </c>
      <c r="U2298" s="152">
        <v>7.7297814285000008</v>
      </c>
      <c r="V2298" s="152">
        <v>4.7718343406999999</v>
      </c>
      <c r="W2298" s="152">
        <v>1.9372662134</v>
      </c>
      <c r="X2298" s="152">
        <v>1.9633608484</v>
      </c>
      <c r="Y2298" s="152">
        <v>1.7442628966999998</v>
      </c>
      <c r="Z2298" s="152">
        <v>0.11136114793000002</v>
      </c>
      <c r="AA2298" s="152">
        <v>0.13399434413</v>
      </c>
      <c r="AB2298" s="175">
        <v>0.93036149352999997</v>
      </c>
      <c r="AC2298" s="174">
        <v>0.24365397246000001</v>
      </c>
      <c r="AD2298" s="152">
        <v>-5.6975114068000002E-2</v>
      </c>
      <c r="AE2298" s="152">
        <v>-0.16018233832000001</v>
      </c>
      <c r="AF2298" s="178">
        <v>1.6586202000000001</v>
      </c>
      <c r="AG2298" s="177">
        <v>333382.63604999997</v>
      </c>
      <c r="AH2298" s="177">
        <v>-5077.15013</v>
      </c>
      <c r="AI2298" s="127">
        <v>5.0271679632999999E-2</v>
      </c>
      <c r="AJ2298" s="127">
        <v>0</v>
      </c>
      <c r="AK2298" s="127">
        <v>0.32727202921999998</v>
      </c>
    </row>
    <row r="2299" spans="1:37" ht="14.65" customHeight="1" x14ac:dyDescent="0.25">
      <c r="A2299" s="39"/>
      <c r="B2299" s="128">
        <v>17397315000117</v>
      </c>
      <c r="C2299" s="124" t="s">
        <v>10223</v>
      </c>
      <c r="D2299" s="121" t="s">
        <v>3267</v>
      </c>
      <c r="E2299" s="125" t="s">
        <v>8411</v>
      </c>
      <c r="F2299" s="125" t="s">
        <v>112</v>
      </c>
      <c r="G2299" s="125" t="s">
        <v>113</v>
      </c>
      <c r="H2299" s="126">
        <v>5000</v>
      </c>
      <c r="I2299" s="126">
        <v>5000</v>
      </c>
      <c r="J2299" s="126">
        <v>5000</v>
      </c>
      <c r="K2299" s="125" t="s">
        <v>210</v>
      </c>
      <c r="L2299" s="125" t="s">
        <v>3314</v>
      </c>
      <c r="M2299" s="152">
        <v>2.2500000000000003E-3</v>
      </c>
      <c r="N2299" s="127" t="s">
        <v>7608</v>
      </c>
      <c r="O2299" s="154">
        <v>41312</v>
      </c>
      <c r="P2299" s="152">
        <v>8.2221878730999995E-2</v>
      </c>
      <c r="Q2299" s="152">
        <v>0.19607831671000001</v>
      </c>
      <c r="R2299" s="152">
        <v>0.2267775091</v>
      </c>
      <c r="S2299" s="152">
        <v>0.52175920686999999</v>
      </c>
      <c r="T2299" s="152">
        <v>0.77538041171000005</v>
      </c>
      <c r="U2299" s="152">
        <v>7.7870609508999999</v>
      </c>
      <c r="V2299" s="152">
        <v>4.8065619389999998</v>
      </c>
      <c r="W2299" s="152">
        <v>1.9784442759999998</v>
      </c>
      <c r="X2299" s="152">
        <v>2.0712729752000003</v>
      </c>
      <c r="Y2299" s="152">
        <v>1.8486754142999999</v>
      </c>
      <c r="Z2299" s="152">
        <v>0.11096502901999999</v>
      </c>
      <c r="AA2299" s="152">
        <v>0.1336546887</v>
      </c>
      <c r="AB2299" s="175">
        <v>0.97180082505999998</v>
      </c>
      <c r="AC2299" s="174">
        <v>0.43004564425000003</v>
      </c>
      <c r="AD2299" s="152">
        <v>-5.6460513628999995E-2</v>
      </c>
      <c r="AE2299" s="152">
        <v>-0.32302928425999999</v>
      </c>
      <c r="AF2299" s="178">
        <v>5.2973103000000004</v>
      </c>
      <c r="AG2299" s="177">
        <v>15153.076789999999</v>
      </c>
      <c r="AH2299" s="177">
        <v>16.26793</v>
      </c>
      <c r="AI2299" s="127">
        <v>5.0085500589999998E-2</v>
      </c>
      <c r="AJ2299" s="127">
        <v>0</v>
      </c>
      <c r="AK2299" s="127">
        <v>0.32605999108</v>
      </c>
    </row>
    <row r="2300" spans="1:37" ht="14.65" customHeight="1" x14ac:dyDescent="0.25">
      <c r="A2300" s="39"/>
      <c r="B2300" s="128">
        <v>15334585000153</v>
      </c>
      <c r="C2300" s="124" t="s">
        <v>10224</v>
      </c>
      <c r="D2300" s="121" t="s">
        <v>3274</v>
      </c>
      <c r="E2300" s="125" t="s">
        <v>8411</v>
      </c>
      <c r="F2300" s="125" t="s">
        <v>112</v>
      </c>
      <c r="G2300" s="125" t="s">
        <v>113</v>
      </c>
      <c r="H2300" s="126">
        <v>5000</v>
      </c>
      <c r="I2300" s="126">
        <v>5000</v>
      </c>
      <c r="J2300" s="126">
        <v>5000</v>
      </c>
      <c r="K2300" s="125" t="s">
        <v>210</v>
      </c>
      <c r="L2300" s="125" t="s">
        <v>3314</v>
      </c>
      <c r="M2300" s="152">
        <v>6.9999999999999993E-3</v>
      </c>
      <c r="N2300" s="127" t="s">
        <v>44</v>
      </c>
      <c r="O2300" s="154">
        <v>41096</v>
      </c>
      <c r="P2300" s="152">
        <v>9.1424985409000001E-2</v>
      </c>
      <c r="Q2300" s="152">
        <v>0.20405030937999999</v>
      </c>
      <c r="R2300" s="152">
        <v>0.17250489874</v>
      </c>
      <c r="S2300" s="152">
        <v>0.44652886898999999</v>
      </c>
      <c r="T2300" s="152">
        <v>0.52276148033000003</v>
      </c>
      <c r="U2300" s="152">
        <v>8.6586677998999999</v>
      </c>
      <c r="V2300" s="152">
        <v>5.0019832238999999</v>
      </c>
      <c r="W2300" s="152">
        <v>1.5049610997</v>
      </c>
      <c r="X2300" s="152">
        <v>1.7726245495000001</v>
      </c>
      <c r="Y2300" s="152">
        <v>1.2463769804</v>
      </c>
      <c r="Z2300" s="152">
        <v>0.15236316665999999</v>
      </c>
      <c r="AA2300" s="152">
        <v>0.20097639187999999</v>
      </c>
      <c r="AB2300" s="175">
        <v>0.42269470642000001</v>
      </c>
      <c r="AC2300" s="174">
        <v>0.24413829423</v>
      </c>
      <c r="AD2300" s="152">
        <v>-0.12019693165999999</v>
      </c>
      <c r="AE2300" s="152">
        <v>-0.43631823003999998</v>
      </c>
      <c r="AF2300" s="178">
        <v>4.7218591999999999</v>
      </c>
      <c r="AG2300" s="177">
        <v>123318.30434</v>
      </c>
      <c r="AH2300" s="177">
        <v>-34760.001920000002</v>
      </c>
      <c r="AI2300" s="127">
        <v>1.1823547693999999E-5</v>
      </c>
      <c r="AJ2300" s="127">
        <v>0</v>
      </c>
      <c r="AK2300" s="127">
        <v>0.17384874623000002</v>
      </c>
    </row>
    <row r="2301" spans="1:37" ht="14.65" customHeight="1" x14ac:dyDescent="0.25">
      <c r="A2301" s="39"/>
      <c r="B2301" s="128">
        <v>56125991000193</v>
      </c>
      <c r="C2301" s="124" t="s">
        <v>10225</v>
      </c>
      <c r="D2301" s="121"/>
      <c r="E2301" s="125" t="s">
        <v>8411</v>
      </c>
      <c r="F2301" s="125" t="s">
        <v>112</v>
      </c>
      <c r="G2301" s="125" t="s">
        <v>113</v>
      </c>
      <c r="H2301" s="126">
        <v>1</v>
      </c>
      <c r="I2301" s="126">
        <v>1</v>
      </c>
      <c r="J2301" s="126">
        <v>1</v>
      </c>
      <c r="K2301" s="125" t="s">
        <v>210</v>
      </c>
      <c r="L2301" s="125" t="s">
        <v>3314</v>
      </c>
      <c r="M2301" s="152">
        <v>2.2500000000000003E-3</v>
      </c>
      <c r="N2301" s="127">
        <v>0.48</v>
      </c>
      <c r="O2301" s="154">
        <v>45673</v>
      </c>
      <c r="P2301" s="152">
        <v>9.3143965585000002E-2</v>
      </c>
      <c r="Q2301" s="152" t="s">
        <v>44</v>
      </c>
      <c r="R2301" s="152" t="s">
        <v>44</v>
      </c>
      <c r="S2301" s="152" t="s">
        <v>44</v>
      </c>
      <c r="T2301" s="152" t="s">
        <v>44</v>
      </c>
      <c r="U2301" s="152">
        <v>8.821468791700001</v>
      </c>
      <c r="V2301" s="152" t="s">
        <v>44</v>
      </c>
      <c r="W2301" s="152" t="s">
        <v>44</v>
      </c>
      <c r="X2301" s="152" t="s">
        <v>44</v>
      </c>
      <c r="Y2301" s="152" t="s">
        <v>44</v>
      </c>
      <c r="Z2301" s="152" t="s">
        <v>44</v>
      </c>
      <c r="AA2301" s="152">
        <v>0.17169898556999999</v>
      </c>
      <c r="AB2301" s="175" t="s">
        <v>44</v>
      </c>
      <c r="AC2301" s="174">
        <v>3.7256080900000001</v>
      </c>
      <c r="AD2301" s="152">
        <v>-5.8241943955999999E-2</v>
      </c>
      <c r="AE2301" s="152">
        <v>-5.8241943955999999E-2</v>
      </c>
      <c r="AF2301" s="178">
        <v>1.1835519999999999</v>
      </c>
      <c r="AG2301" s="177">
        <v>526768.76008000004</v>
      </c>
      <c r="AH2301" s="177">
        <v>485704.57764999999</v>
      </c>
      <c r="AI2301" s="127">
        <v>1.1831843516000002E-5</v>
      </c>
      <c r="AJ2301" s="127">
        <v>0</v>
      </c>
      <c r="AK2301" s="127">
        <v>0.17397072470000002</v>
      </c>
    </row>
    <row r="2302" spans="1:37" ht="14.65" customHeight="1" x14ac:dyDescent="0.25">
      <c r="A2302" s="39"/>
      <c r="B2302" s="128">
        <v>35648999000164</v>
      </c>
      <c r="C2302" s="124" t="s">
        <v>10226</v>
      </c>
      <c r="D2302" s="121"/>
      <c r="E2302" s="125" t="s">
        <v>8411</v>
      </c>
      <c r="F2302" s="125" t="s">
        <v>160</v>
      </c>
      <c r="G2302" s="125" t="s">
        <v>3305</v>
      </c>
      <c r="H2302" s="126">
        <v>1000</v>
      </c>
      <c r="I2302" s="126">
        <v>500</v>
      </c>
      <c r="J2302" s="126">
        <v>1000</v>
      </c>
      <c r="K2302" s="125" t="s">
        <v>210</v>
      </c>
      <c r="L2302" s="125" t="s">
        <v>3312</v>
      </c>
      <c r="M2302" s="152">
        <v>6.0000000000000001E-3</v>
      </c>
      <c r="N2302" s="127" t="s">
        <v>8951</v>
      </c>
      <c r="O2302" s="154">
        <v>43830</v>
      </c>
      <c r="P2302" s="152">
        <v>1.123725121E-2</v>
      </c>
      <c r="Q2302" s="152">
        <v>4.7429595134999995E-2</v>
      </c>
      <c r="R2302" s="152">
        <v>0.13125470622999999</v>
      </c>
      <c r="S2302" s="152">
        <v>0.31094592334000004</v>
      </c>
      <c r="T2302" s="152">
        <v>0.46375208309999999</v>
      </c>
      <c r="U2302" s="152">
        <v>1.0642563931</v>
      </c>
      <c r="V2302" s="152">
        <v>1.1626644423999999</v>
      </c>
      <c r="W2302" s="152">
        <v>1.1450876379000001</v>
      </c>
      <c r="X2302" s="152">
        <v>1.2343891191</v>
      </c>
      <c r="Y2302" s="152">
        <v>1.1056857528999999</v>
      </c>
      <c r="Z2302" s="152">
        <v>3.8720280442E-3</v>
      </c>
      <c r="AA2302" s="152">
        <v>1.0541655957000001E-2</v>
      </c>
      <c r="AB2302" s="175">
        <v>3.8814522593</v>
      </c>
      <c r="AC2302" s="174">
        <v>1.2570444053000001</v>
      </c>
      <c r="AD2302" s="152">
        <v>-1.3936186222E-3</v>
      </c>
      <c r="AE2302" s="152">
        <v>-6.1653026636000002E-2</v>
      </c>
      <c r="AF2302" s="178">
        <v>1.6839689</v>
      </c>
      <c r="AG2302" s="177">
        <v>1174980.9068</v>
      </c>
      <c r="AH2302" s="177">
        <v>123727.83355</v>
      </c>
      <c r="AI2302" s="127">
        <v>0.50161253960000007</v>
      </c>
      <c r="AJ2302" s="127">
        <v>0.32446714368999996</v>
      </c>
      <c r="AK2302" s="127">
        <v>0</v>
      </c>
    </row>
    <row r="2303" spans="1:37" ht="14.65" customHeight="1" x14ac:dyDescent="0.25">
      <c r="A2303" s="39"/>
      <c r="B2303" s="128">
        <v>53110230000170</v>
      </c>
      <c r="C2303" s="124" t="s">
        <v>10227</v>
      </c>
      <c r="D2303" s="121"/>
      <c r="E2303" s="125" t="s">
        <v>8411</v>
      </c>
      <c r="F2303" s="125" t="s">
        <v>160</v>
      </c>
      <c r="G2303" s="125" t="s">
        <v>3305</v>
      </c>
      <c r="H2303" s="126">
        <v>1</v>
      </c>
      <c r="I2303" s="126">
        <v>1</v>
      </c>
      <c r="J2303" s="126">
        <v>1</v>
      </c>
      <c r="K2303" s="125" t="s">
        <v>210</v>
      </c>
      <c r="L2303" s="125" t="s">
        <v>3312</v>
      </c>
      <c r="M2303" s="152">
        <v>3.0000000000000001E-3</v>
      </c>
      <c r="N2303" s="127" t="s">
        <v>44</v>
      </c>
      <c r="O2303" s="154">
        <v>45414</v>
      </c>
      <c r="P2303" s="152">
        <v>8.0905024533000011E-3</v>
      </c>
      <c r="Q2303" s="152">
        <v>4.1645136753000002E-2</v>
      </c>
      <c r="R2303" s="152" t="s">
        <v>44</v>
      </c>
      <c r="S2303" s="152" t="s">
        <v>44</v>
      </c>
      <c r="T2303" s="152" t="s">
        <v>44</v>
      </c>
      <c r="U2303" s="152">
        <v>0.76623444634999993</v>
      </c>
      <c r="V2303" s="152">
        <v>1.0208672362</v>
      </c>
      <c r="W2303" s="152" t="s">
        <v>44</v>
      </c>
      <c r="X2303" s="152" t="s">
        <v>44</v>
      </c>
      <c r="Y2303" s="152" t="s">
        <v>44</v>
      </c>
      <c r="Z2303" s="152">
        <v>1.3363472745E-2</v>
      </c>
      <c r="AA2303" s="152">
        <v>1.3363472745E-2</v>
      </c>
      <c r="AB2303" s="175">
        <v>0.89367983933999995</v>
      </c>
      <c r="AC2303" s="174">
        <v>0.89367983933999995</v>
      </c>
      <c r="AD2303" s="152">
        <v>-8.7704819215999996E-3</v>
      </c>
      <c r="AE2303" s="152">
        <v>-8.7704819215999996E-3</v>
      </c>
      <c r="AF2303" s="178">
        <v>1.1272842000000001</v>
      </c>
      <c r="AG2303" s="177">
        <v>79003.598499999993</v>
      </c>
      <c r="AH2303" s="177">
        <v>-7990.6159100000004</v>
      </c>
      <c r="AI2303" s="127">
        <v>0.89366013038000003</v>
      </c>
      <c r="AJ2303" s="127">
        <v>7.6848575204E-2</v>
      </c>
      <c r="AK2303" s="127">
        <v>0</v>
      </c>
    </row>
    <row r="2304" spans="1:37" ht="14.65" customHeight="1" x14ac:dyDescent="0.25">
      <c r="A2304" s="39"/>
      <c r="B2304" s="128">
        <v>57660316000127</v>
      </c>
      <c r="C2304" s="124" t="s">
        <v>10228</v>
      </c>
      <c r="D2304" s="121"/>
      <c r="E2304" s="125" t="s">
        <v>8411</v>
      </c>
      <c r="F2304" s="125" t="s">
        <v>160</v>
      </c>
      <c r="G2304" s="125" t="s">
        <v>3305</v>
      </c>
      <c r="H2304" s="126">
        <v>1000</v>
      </c>
      <c r="I2304" s="126">
        <v>500</v>
      </c>
      <c r="J2304" s="126">
        <v>1000</v>
      </c>
      <c r="K2304" s="125" t="s">
        <v>7696</v>
      </c>
      <c r="L2304" s="125" t="s">
        <v>7616</v>
      </c>
      <c r="M2304" s="152">
        <v>3.0000000000000001E-3</v>
      </c>
      <c r="N2304" s="127" t="s">
        <v>44</v>
      </c>
      <c r="O2304" s="154">
        <v>45593</v>
      </c>
      <c r="P2304" s="152">
        <v>8.8560135719000007E-3</v>
      </c>
      <c r="Q2304" s="152">
        <v>4.5510620846000001E-2</v>
      </c>
      <c r="R2304" s="152" t="s">
        <v>44</v>
      </c>
      <c r="S2304" s="152" t="s">
        <v>44</v>
      </c>
      <c r="T2304" s="152" t="s">
        <v>44</v>
      </c>
      <c r="U2304" s="152">
        <v>0.83873439198999999</v>
      </c>
      <c r="V2304" s="152">
        <v>1.1156237040999999</v>
      </c>
      <c r="W2304" s="152" t="s">
        <v>44</v>
      </c>
      <c r="X2304" s="152" t="s">
        <v>44</v>
      </c>
      <c r="Y2304" s="152" t="s">
        <v>44</v>
      </c>
      <c r="Z2304" s="152" t="s">
        <v>44</v>
      </c>
      <c r="AA2304" s="152">
        <v>7.3690000379999995E-3</v>
      </c>
      <c r="AB2304" s="175" t="s">
        <v>44</v>
      </c>
      <c r="AC2304" s="174">
        <v>-1.4751106459000001</v>
      </c>
      <c r="AD2304" s="152">
        <v>-6.1146795806E-3</v>
      </c>
      <c r="AE2304" s="152">
        <v>-6.1146795806E-3</v>
      </c>
      <c r="AF2304" s="178">
        <v>1.0544442999999999</v>
      </c>
      <c r="AG2304" s="177">
        <v>136402.9123</v>
      </c>
      <c r="AH2304" s="177">
        <v>124799.70426</v>
      </c>
      <c r="AI2304" s="127">
        <v>0.59615589480999998</v>
      </c>
      <c r="AJ2304" s="127">
        <v>0.19333374515999999</v>
      </c>
      <c r="AK2304" s="127">
        <v>0</v>
      </c>
    </row>
    <row r="2305" spans="1:37" ht="14.65" customHeight="1" x14ac:dyDescent="0.25">
      <c r="A2305" s="39"/>
      <c r="B2305" s="128">
        <v>53109923000142</v>
      </c>
      <c r="C2305" s="124" t="s">
        <v>10229</v>
      </c>
      <c r="D2305" s="121"/>
      <c r="E2305" s="125" t="s">
        <v>8411</v>
      </c>
      <c r="F2305" s="125" t="s">
        <v>160</v>
      </c>
      <c r="G2305" s="125" t="s">
        <v>3305</v>
      </c>
      <c r="H2305" s="126">
        <v>1000</v>
      </c>
      <c r="I2305" s="126">
        <v>500</v>
      </c>
      <c r="J2305" s="126">
        <v>1000</v>
      </c>
      <c r="K2305" s="125" t="s">
        <v>210</v>
      </c>
      <c r="L2305" s="125" t="s">
        <v>3312</v>
      </c>
      <c r="M2305" s="152">
        <v>3.0000000000000001E-3</v>
      </c>
      <c r="N2305" s="127" t="s">
        <v>44</v>
      </c>
      <c r="O2305" s="154">
        <v>45286</v>
      </c>
      <c r="P2305" s="152">
        <v>8.0906280817999998E-3</v>
      </c>
      <c r="Q2305" s="152">
        <v>4.1701826411000002E-2</v>
      </c>
      <c r="R2305" s="152">
        <v>0.12770275580000001</v>
      </c>
      <c r="S2305" s="152" t="s">
        <v>44</v>
      </c>
      <c r="T2305" s="152" t="s">
        <v>44</v>
      </c>
      <c r="U2305" s="152">
        <v>0.76624634435999994</v>
      </c>
      <c r="V2305" s="152">
        <v>1.0222568970000001</v>
      </c>
      <c r="W2305" s="152">
        <v>1.1140998384</v>
      </c>
      <c r="X2305" s="152" t="s">
        <v>44</v>
      </c>
      <c r="Y2305" s="152" t="s">
        <v>44</v>
      </c>
      <c r="Z2305" s="152">
        <v>1.3338610185999999E-2</v>
      </c>
      <c r="AA2305" s="152">
        <v>1.2394707570000002E-2</v>
      </c>
      <c r="AB2305" s="175">
        <v>0.88947977078999996</v>
      </c>
      <c r="AC2305" s="174">
        <v>1.6227002794000001</v>
      </c>
      <c r="AD2305" s="152">
        <v>-8.7786806078000001E-3</v>
      </c>
      <c r="AE2305" s="152">
        <v>-8.7786806078000001E-3</v>
      </c>
      <c r="AF2305" s="178">
        <v>1.1865888</v>
      </c>
      <c r="AG2305" s="177">
        <v>117690.95715</v>
      </c>
      <c r="AH2305" s="177">
        <v>-13183.45557</v>
      </c>
      <c r="AI2305" s="127">
        <v>0.89395512591000004</v>
      </c>
      <c r="AJ2305" s="127">
        <v>7.6873942774999995E-2</v>
      </c>
      <c r="AK2305" s="127">
        <v>0</v>
      </c>
    </row>
    <row r="2306" spans="1:37" ht="14.65" customHeight="1" x14ac:dyDescent="0.25">
      <c r="A2306" s="39"/>
      <c r="B2306" s="128">
        <v>35505971000178</v>
      </c>
      <c r="C2306" s="124" t="s">
        <v>10230</v>
      </c>
      <c r="D2306" s="121" t="s">
        <v>3266</v>
      </c>
      <c r="E2306" s="125" t="s">
        <v>8411</v>
      </c>
      <c r="F2306" s="125" t="s">
        <v>160</v>
      </c>
      <c r="G2306" s="125" t="s">
        <v>3305</v>
      </c>
      <c r="H2306" s="126">
        <v>1000</v>
      </c>
      <c r="I2306" s="126">
        <v>500</v>
      </c>
      <c r="J2306" s="126">
        <v>1000</v>
      </c>
      <c r="K2306" s="125" t="s">
        <v>210</v>
      </c>
      <c r="L2306" s="125" t="s">
        <v>3312</v>
      </c>
      <c r="M2306" s="152">
        <v>6.0000000000000001E-3</v>
      </c>
      <c r="N2306" s="127" t="s">
        <v>8201</v>
      </c>
      <c r="O2306" s="154">
        <v>43817</v>
      </c>
      <c r="P2306" s="152">
        <v>1.1233709174E-2</v>
      </c>
      <c r="Q2306" s="152">
        <v>4.7393251159999997E-2</v>
      </c>
      <c r="R2306" s="152">
        <v>0.13126289674</v>
      </c>
      <c r="S2306" s="152">
        <v>0.31105137747</v>
      </c>
      <c r="T2306" s="152">
        <v>0.4639877825</v>
      </c>
      <c r="U2306" s="152">
        <v>1.0639209343</v>
      </c>
      <c r="V2306" s="152">
        <v>1.1617735250000001</v>
      </c>
      <c r="W2306" s="152">
        <v>1.1451590932</v>
      </c>
      <c r="X2306" s="152">
        <v>1.2348077496000001</v>
      </c>
      <c r="Y2306" s="152">
        <v>1.1062477115</v>
      </c>
      <c r="Z2306" s="152">
        <v>3.6339489711999999E-3</v>
      </c>
      <c r="AA2306" s="152">
        <v>1.3271202575E-2</v>
      </c>
      <c r="AB2306" s="175">
        <v>4.1384782828000004</v>
      </c>
      <c r="AC2306" s="174">
        <v>1.2583386947999999</v>
      </c>
      <c r="AD2306" s="152">
        <v>-1.3820046617000002E-3</v>
      </c>
      <c r="AE2306" s="152">
        <v>-6.1725851626E-2</v>
      </c>
      <c r="AF2306" s="178">
        <v>1.7190878000000001</v>
      </c>
      <c r="AG2306" s="177">
        <v>2220714.7445999999</v>
      </c>
      <c r="AH2306" s="177">
        <v>10655.78738</v>
      </c>
      <c r="AI2306" s="127">
        <v>0.50165198935999999</v>
      </c>
      <c r="AJ2306" s="127">
        <v>0.32449266168999996</v>
      </c>
      <c r="AK2306" s="127">
        <v>0</v>
      </c>
    </row>
    <row r="2307" spans="1:37" ht="14.65" customHeight="1" x14ac:dyDescent="0.25">
      <c r="A2307" s="39"/>
      <c r="B2307" s="128">
        <v>42431531000189</v>
      </c>
      <c r="C2307" s="124" t="s">
        <v>10231</v>
      </c>
      <c r="D2307" s="121"/>
      <c r="E2307" s="125" t="s">
        <v>2778</v>
      </c>
      <c r="F2307" s="125" t="s">
        <v>160</v>
      </c>
      <c r="G2307" s="125" t="s">
        <v>3305</v>
      </c>
      <c r="H2307" s="126">
        <v>1000</v>
      </c>
      <c r="I2307" s="126">
        <v>500</v>
      </c>
      <c r="J2307" s="126">
        <v>1000</v>
      </c>
      <c r="K2307" s="125" t="s">
        <v>210</v>
      </c>
      <c r="L2307" s="125" t="s">
        <v>3312</v>
      </c>
      <c r="M2307" s="152">
        <v>1.9950000000000002E-3</v>
      </c>
      <c r="N2307" s="127" t="s">
        <v>44</v>
      </c>
      <c r="O2307" s="154">
        <v>44438</v>
      </c>
      <c r="P2307" s="152">
        <v>1.1220206562999999E-2</v>
      </c>
      <c r="Q2307" s="152">
        <v>4.7323149722000003E-2</v>
      </c>
      <c r="R2307" s="152">
        <v>0.13092474106999999</v>
      </c>
      <c r="S2307" s="152">
        <v>0.30908636357999997</v>
      </c>
      <c r="T2307" s="152">
        <v>0.45976388743999996</v>
      </c>
      <c r="U2307" s="152">
        <v>1.0626421304</v>
      </c>
      <c r="V2307" s="152">
        <v>1.1600550947999999</v>
      </c>
      <c r="W2307" s="152">
        <v>1.1422089676</v>
      </c>
      <c r="X2307" s="152">
        <v>1.2270070627</v>
      </c>
      <c r="Y2307" s="152">
        <v>1.0961770277</v>
      </c>
      <c r="Z2307" s="152">
        <v>3.6093283629000002E-3</v>
      </c>
      <c r="AA2307" s="152">
        <v>6.1352467266000002E-3</v>
      </c>
      <c r="AB2307" s="175">
        <v>4.0837220783000001</v>
      </c>
      <c r="AC2307" s="174">
        <v>1.6453324031000001</v>
      </c>
      <c r="AD2307" s="152">
        <v>-1.3802304419E-3</v>
      </c>
      <c r="AE2307" s="152">
        <v>-1.3041911854999999E-2</v>
      </c>
      <c r="AF2307" s="178">
        <v>15.557003</v>
      </c>
      <c r="AG2307" s="177">
        <v>316998.52672999998</v>
      </c>
      <c r="AH2307" s="177">
        <v>64489.716350000002</v>
      </c>
      <c r="AI2307" s="127">
        <v>0.50045065518999998</v>
      </c>
      <c r="AJ2307" s="127">
        <v>0.32371558090000002</v>
      </c>
      <c r="AK2307" s="127">
        <v>0</v>
      </c>
    </row>
    <row r="2308" spans="1:37" ht="14.65" customHeight="1" x14ac:dyDescent="0.25">
      <c r="A2308" s="39"/>
      <c r="B2308" s="128">
        <v>54094978000199</v>
      </c>
      <c r="C2308" s="124" t="s">
        <v>10232</v>
      </c>
      <c r="D2308" s="121"/>
      <c r="E2308" s="125" t="s">
        <v>2778</v>
      </c>
      <c r="F2308" s="125" t="s">
        <v>160</v>
      </c>
      <c r="G2308" s="125" t="s">
        <v>3305</v>
      </c>
      <c r="H2308" s="126">
        <v>1000</v>
      </c>
      <c r="I2308" s="126">
        <v>1000</v>
      </c>
      <c r="J2308" s="126">
        <v>1000</v>
      </c>
      <c r="K2308" s="125" t="s">
        <v>210</v>
      </c>
      <c r="L2308" s="125" t="s">
        <v>3312</v>
      </c>
      <c r="M2308" s="152">
        <v>2.8499999999999997E-3</v>
      </c>
      <c r="N2308" s="127" t="s">
        <v>44</v>
      </c>
      <c r="O2308" s="154">
        <v>45364</v>
      </c>
      <c r="P2308" s="152">
        <v>8.0791778800999997E-3</v>
      </c>
      <c r="Q2308" s="152">
        <v>4.1536576009000001E-2</v>
      </c>
      <c r="R2308" s="152">
        <v>0.12770295145999999</v>
      </c>
      <c r="S2308" s="152" t="s">
        <v>44</v>
      </c>
      <c r="T2308" s="152" t="s">
        <v>44</v>
      </c>
      <c r="U2308" s="152">
        <v>0.76516191987000004</v>
      </c>
      <c r="V2308" s="152">
        <v>1.0182060344999999</v>
      </c>
      <c r="W2308" s="152">
        <v>1.1141015453999998</v>
      </c>
      <c r="X2308" s="152" t="s">
        <v>44</v>
      </c>
      <c r="Y2308" s="152" t="s">
        <v>44</v>
      </c>
      <c r="Z2308" s="152">
        <v>1.3226406810000001E-2</v>
      </c>
      <c r="AA2308" s="152">
        <v>1.2557247874E-2</v>
      </c>
      <c r="AB2308" s="175">
        <v>0.89683081175000001</v>
      </c>
      <c r="AC2308" s="174">
        <v>1.0035623811000001</v>
      </c>
      <c r="AD2308" s="152">
        <v>-8.6848174953999997E-3</v>
      </c>
      <c r="AE2308" s="152">
        <v>-8.6848174953999997E-3</v>
      </c>
      <c r="AF2308" s="178">
        <v>1.145559</v>
      </c>
      <c r="AG2308" s="177">
        <v>48378.671779999997</v>
      </c>
      <c r="AH2308" s="177">
        <v>-8737.2408899999991</v>
      </c>
      <c r="AI2308" s="127">
        <v>0.88508672775999997</v>
      </c>
      <c r="AJ2308" s="127">
        <v>7.6111322021000002E-2</v>
      </c>
      <c r="AK2308" s="127">
        <v>0</v>
      </c>
    </row>
    <row r="2309" spans="1:37" ht="14.65" customHeight="1" x14ac:dyDescent="0.25">
      <c r="A2309" s="39"/>
      <c r="B2309" s="128">
        <v>41409892000166</v>
      </c>
      <c r="C2309" s="124" t="s">
        <v>10233</v>
      </c>
      <c r="D2309" s="121"/>
      <c r="E2309" s="125" t="s">
        <v>8991</v>
      </c>
      <c r="F2309" s="125" t="s">
        <v>112</v>
      </c>
      <c r="G2309" s="125" t="s">
        <v>7603</v>
      </c>
      <c r="H2309" s="126" t="s">
        <v>44</v>
      </c>
      <c r="I2309" s="126" t="s">
        <v>44</v>
      </c>
      <c r="J2309" s="126" t="s">
        <v>44</v>
      </c>
      <c r="K2309" s="125" t="s">
        <v>7615</v>
      </c>
      <c r="L2309" s="125" t="s">
        <v>7616</v>
      </c>
      <c r="M2309" s="152">
        <v>0.02</v>
      </c>
      <c r="N2309" s="127" t="s">
        <v>8681</v>
      </c>
      <c r="O2309" s="154">
        <v>44483</v>
      </c>
      <c r="P2309" s="152">
        <v>0.11583749481</v>
      </c>
      <c r="Q2309" s="152">
        <v>0.21173436055</v>
      </c>
      <c r="R2309" s="152">
        <v>2.5197917107999998E-2</v>
      </c>
      <c r="S2309" s="152">
        <v>0.31100025104000001</v>
      </c>
      <c r="T2309" s="152">
        <v>0.29481591057000001</v>
      </c>
      <c r="U2309" s="152">
        <v>10.970725145999999</v>
      </c>
      <c r="V2309" s="152">
        <v>5.1903460600999995</v>
      </c>
      <c r="W2309" s="152">
        <v>0.21983077187</v>
      </c>
      <c r="X2309" s="152">
        <v>1.2346047885</v>
      </c>
      <c r="Y2309" s="152">
        <v>0.70290520289000002</v>
      </c>
      <c r="Z2309" s="152">
        <v>0.19703677919000001</v>
      </c>
      <c r="AA2309" s="152">
        <v>0.20646945247000001</v>
      </c>
      <c r="AB2309" s="175">
        <v>-0.31742048182999999</v>
      </c>
      <c r="AC2309" s="174">
        <v>-0.33700632320000001</v>
      </c>
      <c r="AD2309" s="152">
        <v>-0.26020455481999999</v>
      </c>
      <c r="AE2309" s="152">
        <v>-0.29421429074</v>
      </c>
      <c r="AF2309" s="178">
        <v>107.2501444</v>
      </c>
      <c r="AG2309" s="177">
        <v>100978.16785</v>
      </c>
      <c r="AH2309" s="177">
        <v>-34483.298289999999</v>
      </c>
      <c r="AI2309" s="127">
        <v>0</v>
      </c>
      <c r="AJ2309" s="127">
        <v>0</v>
      </c>
      <c r="AK2309" s="127">
        <v>0</v>
      </c>
    </row>
    <row r="2310" spans="1:37" ht="14.65" customHeight="1" x14ac:dyDescent="0.25">
      <c r="A2310" s="39"/>
      <c r="B2310" s="128">
        <v>32921808000106</v>
      </c>
      <c r="C2310" s="124" t="s">
        <v>10234</v>
      </c>
      <c r="D2310" s="121"/>
      <c r="E2310" s="125" t="s">
        <v>2778</v>
      </c>
      <c r="F2310" s="125" t="s">
        <v>112</v>
      </c>
      <c r="G2310" s="125" t="s">
        <v>113</v>
      </c>
      <c r="H2310" s="126">
        <v>50000</v>
      </c>
      <c r="I2310" s="126">
        <v>10000</v>
      </c>
      <c r="J2310" s="126">
        <v>10000</v>
      </c>
      <c r="K2310" s="125" t="s">
        <v>218</v>
      </c>
      <c r="L2310" s="125" t="s">
        <v>217</v>
      </c>
      <c r="M2310" s="152">
        <v>8.6999999999999994E-3</v>
      </c>
      <c r="N2310" s="127" t="s">
        <v>44</v>
      </c>
      <c r="O2310" s="154">
        <v>43677</v>
      </c>
      <c r="P2310" s="152">
        <v>0.11176401432000001</v>
      </c>
      <c r="Q2310" s="152">
        <v>0.20235161809000002</v>
      </c>
      <c r="R2310" s="152">
        <v>7.8190054428000002E-3</v>
      </c>
      <c r="S2310" s="152">
        <v>0.29849481314999998</v>
      </c>
      <c r="T2310" s="152">
        <v>0.27246619202</v>
      </c>
      <c r="U2310" s="152">
        <v>10.584934387999999</v>
      </c>
      <c r="V2310" s="152">
        <v>4.9603423884</v>
      </c>
      <c r="W2310" s="152">
        <v>6.8214289075999995E-2</v>
      </c>
      <c r="X2310" s="152">
        <v>1.1849608623999999</v>
      </c>
      <c r="Y2310" s="152">
        <v>0.64961861662999998</v>
      </c>
      <c r="Z2310" s="152">
        <v>0.18938592351</v>
      </c>
      <c r="AA2310" s="152">
        <v>0.26259905965000002</v>
      </c>
      <c r="AB2310" s="175">
        <v>-0.42163255689000001</v>
      </c>
      <c r="AC2310" s="174">
        <v>-3.9706871629000003E-2</v>
      </c>
      <c r="AD2310" s="152">
        <v>-0.259973748</v>
      </c>
      <c r="AE2310" s="152">
        <v>-0.48607783843999997</v>
      </c>
      <c r="AF2310" s="178">
        <v>12.463744</v>
      </c>
      <c r="AG2310" s="177">
        <v>294855.94653999998</v>
      </c>
      <c r="AH2310" s="177">
        <v>-92726.773690000002</v>
      </c>
      <c r="AI2310" s="127">
        <v>0</v>
      </c>
      <c r="AJ2310" s="127">
        <v>0</v>
      </c>
      <c r="AK2310" s="127">
        <v>0.16776330434999998</v>
      </c>
    </row>
    <row r="2311" spans="1:37" ht="14.65" customHeight="1" x14ac:dyDescent="0.25">
      <c r="A2311" s="39"/>
      <c r="B2311" s="128">
        <v>31217053000192</v>
      </c>
      <c r="C2311" s="124" t="s">
        <v>10235</v>
      </c>
      <c r="D2311" s="121"/>
      <c r="E2311" s="125" t="s">
        <v>2778</v>
      </c>
      <c r="F2311" s="125" t="s">
        <v>160</v>
      </c>
      <c r="G2311" s="125" t="s">
        <v>3324</v>
      </c>
      <c r="H2311" s="126">
        <v>100</v>
      </c>
      <c r="I2311" s="126">
        <v>1</v>
      </c>
      <c r="J2311" s="126">
        <v>100</v>
      </c>
      <c r="K2311" s="125" t="s">
        <v>211</v>
      </c>
      <c r="L2311" s="125" t="s">
        <v>211</v>
      </c>
      <c r="M2311" s="152">
        <v>1.2999999999999999E-3</v>
      </c>
      <c r="N2311" s="127" t="s">
        <v>44</v>
      </c>
      <c r="O2311" s="154">
        <v>43390</v>
      </c>
      <c r="P2311" s="152">
        <v>1.0470969311E-2</v>
      </c>
      <c r="Q2311" s="152">
        <v>4.1091917144999997E-2</v>
      </c>
      <c r="R2311" s="152">
        <v>0.11538934141</v>
      </c>
      <c r="S2311" s="152">
        <v>0.25563651155</v>
      </c>
      <c r="T2311" s="152">
        <v>0.42596314236999999</v>
      </c>
      <c r="U2311" s="152">
        <v>0.99168344851000001</v>
      </c>
      <c r="V2311" s="152">
        <v>1.0073058983000001</v>
      </c>
      <c r="W2311" s="152">
        <v>1.0066755865999999</v>
      </c>
      <c r="X2311" s="152">
        <v>1.0148225290000001</v>
      </c>
      <c r="Y2311" s="152">
        <v>1.0155887055999999</v>
      </c>
      <c r="Z2311" s="152">
        <v>8.3769678614999999E-4</v>
      </c>
      <c r="AA2311" s="152">
        <v>2.8310587952999999E-3</v>
      </c>
      <c r="AB2311" s="175">
        <v>1.4346169335000001</v>
      </c>
      <c r="AC2311" s="174">
        <v>0.44547964445999999</v>
      </c>
      <c r="AD2311" s="152">
        <v>0</v>
      </c>
      <c r="AE2311" s="152">
        <v>-4.4342515331000001E-3</v>
      </c>
      <c r="AF2311" s="178">
        <v>16.938248999999999</v>
      </c>
      <c r="AG2311" s="177">
        <v>2559850.6082000001</v>
      </c>
      <c r="AH2311" s="177">
        <v>-428319.13803999999</v>
      </c>
      <c r="AI2311" s="127">
        <v>0</v>
      </c>
      <c r="AJ2311" s="127">
        <v>6.5204057262999993E-2</v>
      </c>
      <c r="AK2311" s="127">
        <v>0</v>
      </c>
    </row>
    <row r="2312" spans="1:37" ht="14.65" customHeight="1" x14ac:dyDescent="0.25">
      <c r="A2312" s="39"/>
      <c r="B2312" s="128">
        <v>12282747000169</v>
      </c>
      <c r="C2312" s="124" t="s">
        <v>10236</v>
      </c>
      <c r="D2312" s="121" t="s">
        <v>3267</v>
      </c>
      <c r="E2312" s="125" t="s">
        <v>9137</v>
      </c>
      <c r="F2312" s="125" t="s">
        <v>112</v>
      </c>
      <c r="G2312" s="125" t="s">
        <v>5147</v>
      </c>
      <c r="H2312" s="126">
        <v>50000</v>
      </c>
      <c r="I2312" s="126">
        <v>10000</v>
      </c>
      <c r="J2312" s="126">
        <v>50000</v>
      </c>
      <c r="K2312" s="125" t="s">
        <v>210</v>
      </c>
      <c r="L2312" s="125" t="s">
        <v>3314</v>
      </c>
      <c r="M2312" s="152">
        <v>0.02</v>
      </c>
      <c r="N2312" s="127" t="s">
        <v>44</v>
      </c>
      <c r="O2312" s="154">
        <v>40451</v>
      </c>
      <c r="P2312" s="152">
        <v>6.5583251332999998E-2</v>
      </c>
      <c r="Q2312" s="152">
        <v>6.8670024127999996E-2</v>
      </c>
      <c r="R2312" s="152">
        <v>0.12560869691000001</v>
      </c>
      <c r="S2312" s="152">
        <v>0.28223223044000001</v>
      </c>
      <c r="T2312" s="152">
        <v>0.17947861113999999</v>
      </c>
      <c r="U2312" s="152">
        <v>6.2112515958999994</v>
      </c>
      <c r="V2312" s="152">
        <v>1.6833412784999999</v>
      </c>
      <c r="W2312" s="152">
        <v>1.0958309243</v>
      </c>
      <c r="X2312" s="152">
        <v>1.1204018711000001</v>
      </c>
      <c r="Y2312" s="152">
        <v>0.42791601491000003</v>
      </c>
      <c r="Z2312" s="152">
        <v>0.13064422671000001</v>
      </c>
      <c r="AA2312" s="152">
        <v>0.15657964292999998</v>
      </c>
      <c r="AB2312" s="175">
        <v>0.14190167950999999</v>
      </c>
      <c r="AC2312" s="174">
        <v>3.3511282910000002E-2</v>
      </c>
      <c r="AD2312" s="152">
        <v>-6.8928679904000006E-2</v>
      </c>
      <c r="AE2312" s="152">
        <v>-0.37538549885</v>
      </c>
      <c r="AF2312" s="178">
        <v>339.19281546000002</v>
      </c>
      <c r="AG2312" s="177">
        <v>152508.98571000001</v>
      </c>
      <c r="AH2312" s="177">
        <v>-4795.2097000000003</v>
      </c>
      <c r="AI2312" s="127">
        <v>0</v>
      </c>
      <c r="AJ2312" s="127">
        <v>0</v>
      </c>
      <c r="AK2312" s="127">
        <v>0.29326209105000001</v>
      </c>
    </row>
    <row r="2313" spans="1:37" ht="14.65" customHeight="1" x14ac:dyDescent="0.25">
      <c r="A2313" s="39"/>
      <c r="B2313" s="128">
        <v>17164804000129</v>
      </c>
      <c r="C2313" s="124" t="s">
        <v>10237</v>
      </c>
      <c r="D2313" s="121" t="s">
        <v>3266</v>
      </c>
      <c r="E2313" s="125" t="s">
        <v>9137</v>
      </c>
      <c r="F2313" s="125" t="s">
        <v>112</v>
      </c>
      <c r="G2313" s="125" t="s">
        <v>5147</v>
      </c>
      <c r="H2313" s="126">
        <v>50000</v>
      </c>
      <c r="I2313" s="126">
        <v>10000</v>
      </c>
      <c r="J2313" s="126">
        <v>50000</v>
      </c>
      <c r="K2313" s="125" t="s">
        <v>210</v>
      </c>
      <c r="L2313" s="125" t="s">
        <v>3314</v>
      </c>
      <c r="M2313" s="152">
        <v>0.02</v>
      </c>
      <c r="N2313" s="127" t="s">
        <v>44</v>
      </c>
      <c r="O2313" s="154">
        <v>41269</v>
      </c>
      <c r="P2313" s="152">
        <v>6.2080469243999993E-2</v>
      </c>
      <c r="Q2313" s="152">
        <v>6.2565237053000003E-2</v>
      </c>
      <c r="R2313" s="152">
        <v>9.8691323926999988E-2</v>
      </c>
      <c r="S2313" s="152">
        <v>0.24674830508000001</v>
      </c>
      <c r="T2313" s="152">
        <v>0.16128203221000001</v>
      </c>
      <c r="U2313" s="152">
        <v>5.8795104821999997</v>
      </c>
      <c r="V2313" s="152">
        <v>1.5336917012</v>
      </c>
      <c r="W2313" s="152">
        <v>0.86099933667000006</v>
      </c>
      <c r="X2313" s="152">
        <v>0.97953824151999991</v>
      </c>
      <c r="Y2313" s="152">
        <v>0.38453141606999997</v>
      </c>
      <c r="Z2313" s="152">
        <v>0.13977610463000001</v>
      </c>
      <c r="AA2313" s="152">
        <v>0.20218317125999999</v>
      </c>
      <c r="AB2313" s="175">
        <v>-3.3355904124000003E-2</v>
      </c>
      <c r="AC2313" s="174">
        <v>-2.2947779766000001E-2</v>
      </c>
      <c r="AD2313" s="152">
        <v>-9.2987408714999997E-2</v>
      </c>
      <c r="AE2313" s="152">
        <v>-0.44082334838000004</v>
      </c>
      <c r="AF2313" s="178">
        <v>223.46874097</v>
      </c>
      <c r="AG2313" s="177">
        <v>69787.777270000006</v>
      </c>
      <c r="AH2313" s="177">
        <v>-41.372920000000001</v>
      </c>
      <c r="AI2313" s="127">
        <v>0</v>
      </c>
      <c r="AJ2313" s="127">
        <v>0</v>
      </c>
      <c r="AK2313" s="127">
        <v>0.30004252820999999</v>
      </c>
    </row>
    <row r="2314" spans="1:37" ht="14.65" customHeight="1" x14ac:dyDescent="0.25">
      <c r="A2314" s="39"/>
      <c r="B2314" s="128">
        <v>44933162000158</v>
      </c>
      <c r="C2314" s="124" t="s">
        <v>10238</v>
      </c>
      <c r="D2314" s="121"/>
      <c r="E2314" s="125" t="s">
        <v>10239</v>
      </c>
      <c r="F2314" s="125" t="s">
        <v>160</v>
      </c>
      <c r="G2314" s="125" t="s">
        <v>3324</v>
      </c>
      <c r="H2314" s="126">
        <v>1000</v>
      </c>
      <c r="I2314" s="126">
        <v>100</v>
      </c>
      <c r="J2314" s="126">
        <v>1000</v>
      </c>
      <c r="K2314" s="125" t="s">
        <v>211</v>
      </c>
      <c r="L2314" s="125" t="s">
        <v>211</v>
      </c>
      <c r="M2314" s="152">
        <v>3.8500000000000001E-3</v>
      </c>
      <c r="N2314" s="127" t="s">
        <v>44</v>
      </c>
      <c r="O2314" s="154">
        <v>44713</v>
      </c>
      <c r="P2314" s="152">
        <v>1.0476226811E-2</v>
      </c>
      <c r="Q2314" s="152">
        <v>4.1108780643999997E-2</v>
      </c>
      <c r="R2314" s="152">
        <v>0.11277336859000001</v>
      </c>
      <c r="S2314" s="152">
        <v>0.25295111339000004</v>
      </c>
      <c r="T2314" s="152" t="s">
        <v>44</v>
      </c>
      <c r="U2314" s="152">
        <v>0.99218137522999994</v>
      </c>
      <c r="V2314" s="152">
        <v>1.0077192813</v>
      </c>
      <c r="W2314" s="152">
        <v>0.98385340973000002</v>
      </c>
      <c r="X2314" s="152">
        <v>1.00416207</v>
      </c>
      <c r="Y2314" s="152" t="s">
        <v>44</v>
      </c>
      <c r="Z2314" s="152">
        <v>2.1049940639000001E-3</v>
      </c>
      <c r="AA2314" s="152">
        <v>2.6659308907000002E-3</v>
      </c>
      <c r="AB2314" s="175">
        <v>-0.83262172892999997</v>
      </c>
      <c r="AC2314" s="174">
        <v>0.68811274938</v>
      </c>
      <c r="AD2314" s="152">
        <v>-1.9246154993999998E-4</v>
      </c>
      <c r="AE2314" s="152">
        <v>-3.5563260885000003E-4</v>
      </c>
      <c r="AF2314" s="178">
        <v>141.12982919999999</v>
      </c>
      <c r="AG2314" s="177">
        <v>90914.848209999996</v>
      </c>
      <c r="AH2314" s="177">
        <v>38689.763579999999</v>
      </c>
      <c r="AI2314" s="127">
        <v>0</v>
      </c>
      <c r="AJ2314" s="127">
        <v>1.5500068006000001E-2</v>
      </c>
      <c r="AK2314" s="127">
        <v>0</v>
      </c>
    </row>
    <row r="2315" spans="1:37" ht="14.65" customHeight="1" x14ac:dyDescent="0.25">
      <c r="A2315" s="39"/>
      <c r="B2315" s="128">
        <v>17301119000105</v>
      </c>
      <c r="C2315" s="124" t="s">
        <v>10240</v>
      </c>
      <c r="D2315" s="121" t="s">
        <v>3267</v>
      </c>
      <c r="E2315" s="125" t="s">
        <v>10241</v>
      </c>
      <c r="F2315" s="125" t="s">
        <v>112</v>
      </c>
      <c r="G2315" s="125" t="s">
        <v>113</v>
      </c>
      <c r="H2315" s="126">
        <v>30000</v>
      </c>
      <c r="I2315" s="126">
        <v>5000</v>
      </c>
      <c r="J2315" s="126">
        <v>30000</v>
      </c>
      <c r="K2315" s="125" t="s">
        <v>210</v>
      </c>
      <c r="L2315" s="125" t="s">
        <v>3314</v>
      </c>
      <c r="M2315" s="152">
        <v>1.8500000000000003E-2</v>
      </c>
      <c r="N2315" s="127" t="s">
        <v>44</v>
      </c>
      <c r="O2315" s="154">
        <v>41338</v>
      </c>
      <c r="P2315" s="152">
        <v>0.12049855743</v>
      </c>
      <c r="Q2315" s="152">
        <v>0.20225890162999999</v>
      </c>
      <c r="R2315" s="152">
        <v>4.3002873954000001E-2</v>
      </c>
      <c r="S2315" s="152">
        <v>0.24367446344000002</v>
      </c>
      <c r="T2315" s="152">
        <v>0.10415913203</v>
      </c>
      <c r="U2315" s="152">
        <v>11.412164569</v>
      </c>
      <c r="V2315" s="152">
        <v>4.9580695853999996</v>
      </c>
      <c r="W2315" s="152">
        <v>0.37516414285999999</v>
      </c>
      <c r="X2315" s="152">
        <v>0.96733574460000005</v>
      </c>
      <c r="Y2315" s="152">
        <v>0.24833800759999999</v>
      </c>
      <c r="Z2315" s="152">
        <v>0.18071671941999998</v>
      </c>
      <c r="AA2315" s="152">
        <v>0.21570207125999999</v>
      </c>
      <c r="AB2315" s="175">
        <v>-0.27207256117</v>
      </c>
      <c r="AC2315" s="174">
        <v>7.4699693777000004E-2</v>
      </c>
      <c r="AD2315" s="152">
        <v>-0.22079871443999999</v>
      </c>
      <c r="AE2315" s="152">
        <v>-0.47448518698000003</v>
      </c>
      <c r="AF2315" s="178">
        <v>2.6983441199999998</v>
      </c>
      <c r="AG2315" s="177">
        <v>60909.85628</v>
      </c>
      <c r="AH2315" s="177">
        <v>-1841.4944599999999</v>
      </c>
      <c r="AI2315" s="127">
        <v>0</v>
      </c>
      <c r="AJ2315" s="127">
        <v>0</v>
      </c>
      <c r="AK2315" s="127">
        <v>4.8073172896999999E-2</v>
      </c>
    </row>
    <row r="2316" spans="1:37" ht="14.65" customHeight="1" x14ac:dyDescent="0.25">
      <c r="A2316" s="39"/>
      <c r="B2316" s="128">
        <v>11225767000135</v>
      </c>
      <c r="C2316" s="124" t="s">
        <v>10242</v>
      </c>
      <c r="D2316" s="121" t="s">
        <v>3266</v>
      </c>
      <c r="E2316" s="125" t="s">
        <v>10241</v>
      </c>
      <c r="F2316" s="125" t="s">
        <v>112</v>
      </c>
      <c r="G2316" s="125" t="s">
        <v>113</v>
      </c>
      <c r="H2316" s="126">
        <v>30000</v>
      </c>
      <c r="I2316" s="126">
        <v>5000</v>
      </c>
      <c r="J2316" s="126">
        <v>300</v>
      </c>
      <c r="K2316" s="125" t="s">
        <v>7720</v>
      </c>
      <c r="L2316" s="125" t="s">
        <v>7641</v>
      </c>
      <c r="M2316" s="152">
        <v>1.8500000000000003E-2</v>
      </c>
      <c r="N2316" s="127" t="s">
        <v>44</v>
      </c>
      <c r="O2316" s="154">
        <v>40142</v>
      </c>
      <c r="P2316" s="152">
        <v>0.12113874231000001</v>
      </c>
      <c r="Q2316" s="152">
        <v>0.20699466033</v>
      </c>
      <c r="R2316" s="152">
        <v>4.6201046348999998E-2</v>
      </c>
      <c r="S2316" s="152">
        <v>0.24879348152</v>
      </c>
      <c r="T2316" s="152">
        <v>6.7033210186999995E-2</v>
      </c>
      <c r="U2316" s="152">
        <v>11.472795131</v>
      </c>
      <c r="V2316" s="152">
        <v>5.0741595126999997</v>
      </c>
      <c r="W2316" s="152">
        <v>0.40306552468000001</v>
      </c>
      <c r="X2316" s="152">
        <v>0.98765715658999997</v>
      </c>
      <c r="Y2316" s="152">
        <v>0.15982174134999999</v>
      </c>
      <c r="Z2316" s="152">
        <v>0.18375098367000001</v>
      </c>
      <c r="AA2316" s="152">
        <v>0.20660424835000002</v>
      </c>
      <c r="AB2316" s="175">
        <v>-0.24881777626000001</v>
      </c>
      <c r="AC2316" s="174">
        <v>5.6933456665E-2</v>
      </c>
      <c r="AD2316" s="152">
        <v>-0.22568971628000001</v>
      </c>
      <c r="AE2316" s="152">
        <v>-0.47941932174999996</v>
      </c>
      <c r="AF2316" s="178">
        <v>3.4956884000000001</v>
      </c>
      <c r="AG2316" s="177">
        <v>28343.68823</v>
      </c>
      <c r="AH2316" s="177">
        <v>-27575.39948</v>
      </c>
      <c r="AI2316" s="127">
        <v>0</v>
      </c>
      <c r="AJ2316" s="127">
        <v>0</v>
      </c>
      <c r="AK2316" s="127">
        <v>5.8369838799999997E-2</v>
      </c>
    </row>
    <row r="2317" spans="1:37" ht="14.65" customHeight="1" x14ac:dyDescent="0.25">
      <c r="A2317" s="39"/>
      <c r="B2317" s="128">
        <v>7381653000107</v>
      </c>
      <c r="C2317" s="124" t="s">
        <v>10243</v>
      </c>
      <c r="D2317" s="121" t="s">
        <v>3266</v>
      </c>
      <c r="E2317" s="125" t="s">
        <v>8467</v>
      </c>
      <c r="F2317" s="125" t="s">
        <v>160</v>
      </c>
      <c r="G2317" s="125" t="s">
        <v>3324</v>
      </c>
      <c r="H2317" s="126">
        <v>1000</v>
      </c>
      <c r="I2317" s="126">
        <v>1000</v>
      </c>
      <c r="J2317" s="126">
        <v>1000</v>
      </c>
      <c r="K2317" s="125" t="s">
        <v>211</v>
      </c>
      <c r="L2317" s="125" t="s">
        <v>212</v>
      </c>
      <c r="M2317" s="152">
        <v>5.0000000000000001E-3</v>
      </c>
      <c r="N2317" s="127" t="s">
        <v>8201</v>
      </c>
      <c r="O2317" s="154">
        <v>38520</v>
      </c>
      <c r="P2317" s="152">
        <v>1.094601226E-2</v>
      </c>
      <c r="Q2317" s="152">
        <v>4.2425283473000001E-2</v>
      </c>
      <c r="R2317" s="152">
        <v>0.10723050637000001</v>
      </c>
      <c r="S2317" s="152">
        <v>0.22504161613000001</v>
      </c>
      <c r="T2317" s="152">
        <v>0.39780890032999999</v>
      </c>
      <c r="U2317" s="152">
        <v>1.0366737656</v>
      </c>
      <c r="V2317" s="152">
        <v>1.0399913474</v>
      </c>
      <c r="W2317" s="152">
        <v>0.93549656834999995</v>
      </c>
      <c r="X2317" s="152">
        <v>0.89336730748999993</v>
      </c>
      <c r="Y2317" s="152">
        <v>0.94846287387000006</v>
      </c>
      <c r="Z2317" s="152">
        <v>4.5962929380999997E-3</v>
      </c>
      <c r="AA2317" s="152">
        <v>1.5230196577E-2</v>
      </c>
      <c r="AB2317" s="175">
        <v>-1.4861797354999999</v>
      </c>
      <c r="AC2317" s="174">
        <v>-0.28172920103999999</v>
      </c>
      <c r="AD2317" s="152">
        <v>-1.9826314912000003E-3</v>
      </c>
      <c r="AE2317" s="152">
        <v>-3.3389161222000002E-2</v>
      </c>
      <c r="AF2317" s="178">
        <v>65.119276499999998</v>
      </c>
      <c r="AG2317" s="177">
        <v>55679.515489999998</v>
      </c>
      <c r="AH2317" s="177">
        <v>-21698.426070000001</v>
      </c>
      <c r="AI2317" s="127">
        <v>0</v>
      </c>
      <c r="AJ2317" s="127">
        <v>0</v>
      </c>
      <c r="AK2317" s="127">
        <v>0</v>
      </c>
    </row>
    <row r="2318" spans="1:37" ht="14.65" customHeight="1" x14ac:dyDescent="0.25">
      <c r="A2318" s="39"/>
      <c r="B2318" s="128">
        <v>13823084000105</v>
      </c>
      <c r="C2318" s="124" t="s">
        <v>10244</v>
      </c>
      <c r="D2318" s="121" t="s">
        <v>3267</v>
      </c>
      <c r="E2318" s="125" t="s">
        <v>8467</v>
      </c>
      <c r="F2318" s="125" t="s">
        <v>160</v>
      </c>
      <c r="G2318" s="125" t="s">
        <v>3305</v>
      </c>
      <c r="H2318" s="126">
        <v>1000</v>
      </c>
      <c r="I2318" s="126">
        <v>1000</v>
      </c>
      <c r="J2318" s="126">
        <v>1000</v>
      </c>
      <c r="K2318" s="125" t="s">
        <v>7732</v>
      </c>
      <c r="L2318" s="125" t="s">
        <v>210</v>
      </c>
      <c r="M2318" s="152">
        <v>6.0000000000000001E-3</v>
      </c>
      <c r="N2318" s="127" t="s">
        <v>44</v>
      </c>
      <c r="O2318" s="154">
        <v>40994</v>
      </c>
      <c r="P2318" s="152">
        <v>1.0670630552E-2</v>
      </c>
      <c r="Q2318" s="152">
        <v>4.5712268824000007E-2</v>
      </c>
      <c r="R2318" s="152">
        <v>0.12558162089</v>
      </c>
      <c r="S2318" s="152">
        <v>0.29970213697999998</v>
      </c>
      <c r="T2318" s="152">
        <v>0.47612135337</v>
      </c>
      <c r="U2318" s="152">
        <v>1.0105929439999999</v>
      </c>
      <c r="V2318" s="152">
        <v>1.1205667978</v>
      </c>
      <c r="W2318" s="152">
        <v>1.0955947086</v>
      </c>
      <c r="X2318" s="152">
        <v>1.1897536809</v>
      </c>
      <c r="Y2318" s="152">
        <v>1.1351767815</v>
      </c>
      <c r="Z2318" s="152">
        <v>2.2815206570999998E-3</v>
      </c>
      <c r="AA2318" s="152">
        <v>6.1244389056000006E-3</v>
      </c>
      <c r="AB2318" s="175">
        <v>4.4335933309</v>
      </c>
      <c r="AC2318" s="174">
        <v>1.1542553814000001</v>
      </c>
      <c r="AD2318" s="152">
        <v>-7.8668661737999997E-4</v>
      </c>
      <c r="AE2318" s="152">
        <v>-4.8229052906999997E-2</v>
      </c>
      <c r="AF2318" s="178">
        <v>34.892018800000002</v>
      </c>
      <c r="AG2318" s="177">
        <v>2242014.6422999999</v>
      </c>
      <c r="AH2318" s="177">
        <v>-202446.03073999999</v>
      </c>
      <c r="AI2318" s="127">
        <v>0.48997599661999997</v>
      </c>
      <c r="AJ2318" s="127">
        <v>0.25342360523000002</v>
      </c>
      <c r="AK2318" s="127">
        <v>0</v>
      </c>
    </row>
    <row r="2319" spans="1:37" ht="14.65" customHeight="1" x14ac:dyDescent="0.25">
      <c r="A2319" s="39"/>
      <c r="B2319" s="128">
        <v>11458144000102</v>
      </c>
      <c r="C2319" s="124" t="s">
        <v>10245</v>
      </c>
      <c r="D2319" s="121" t="s">
        <v>3268</v>
      </c>
      <c r="E2319" s="125" t="s">
        <v>8467</v>
      </c>
      <c r="F2319" s="125" t="s">
        <v>112</v>
      </c>
      <c r="G2319" s="125" t="s">
        <v>5147</v>
      </c>
      <c r="H2319" s="126">
        <v>1000</v>
      </c>
      <c r="I2319" s="126">
        <v>1000</v>
      </c>
      <c r="J2319" s="126">
        <v>1000</v>
      </c>
      <c r="K2319" s="125" t="s">
        <v>212</v>
      </c>
      <c r="L2319" s="125" t="s">
        <v>219</v>
      </c>
      <c r="M2319" s="152">
        <v>1.4999999999999999E-2</v>
      </c>
      <c r="N2319" s="127" t="s">
        <v>10246</v>
      </c>
      <c r="O2319" s="154">
        <v>40416</v>
      </c>
      <c r="P2319" s="152">
        <v>4.9210602527000005E-2</v>
      </c>
      <c r="Q2319" s="152">
        <v>0.12666887033999999</v>
      </c>
      <c r="R2319" s="152">
        <v>5.7022523103999995E-2</v>
      </c>
      <c r="S2319" s="152">
        <v>0.25081168177999996</v>
      </c>
      <c r="T2319" s="152">
        <v>0.19542704186999998</v>
      </c>
      <c r="U2319" s="152">
        <v>4.6606325132000004</v>
      </c>
      <c r="V2319" s="152">
        <v>3.1050948481000002</v>
      </c>
      <c r="W2319" s="152">
        <v>0.49747386714999997</v>
      </c>
      <c r="X2319" s="152">
        <v>0.99566898196999998</v>
      </c>
      <c r="Y2319" s="152">
        <v>0.46594053982</v>
      </c>
      <c r="Z2319" s="152">
        <v>0.14397001689</v>
      </c>
      <c r="AA2319" s="152">
        <v>0.22041537748000001</v>
      </c>
      <c r="AB2319" s="175">
        <v>-0.29199782994000001</v>
      </c>
      <c r="AC2319" s="174">
        <v>-0.13332548959000001</v>
      </c>
      <c r="AD2319" s="152">
        <v>-0.14269233374000001</v>
      </c>
      <c r="AE2319" s="152">
        <v>-0.54045925720999999</v>
      </c>
      <c r="AF2319" s="178">
        <v>17.307803700000001</v>
      </c>
      <c r="AG2319" s="177">
        <v>38287.328750000001</v>
      </c>
      <c r="AH2319" s="177">
        <v>-24776.100559999999</v>
      </c>
      <c r="AI2319" s="127">
        <v>0</v>
      </c>
      <c r="AJ2319" s="127">
        <v>0</v>
      </c>
      <c r="AK2319" s="127">
        <v>0</v>
      </c>
    </row>
    <row r="2320" spans="1:37" ht="14.65" customHeight="1" x14ac:dyDescent="0.25">
      <c r="A2320" s="39"/>
      <c r="B2320" s="128">
        <v>13001237000139</v>
      </c>
      <c r="C2320" s="124" t="s">
        <v>10247</v>
      </c>
      <c r="D2320" s="121" t="s">
        <v>3267</v>
      </c>
      <c r="E2320" s="125" t="s">
        <v>8467</v>
      </c>
      <c r="F2320" s="125" t="s">
        <v>112</v>
      </c>
      <c r="G2320" s="125" t="s">
        <v>113</v>
      </c>
      <c r="H2320" s="126">
        <v>1000</v>
      </c>
      <c r="I2320" s="126">
        <v>1000</v>
      </c>
      <c r="J2320" s="126">
        <v>1000</v>
      </c>
      <c r="K2320" s="125" t="s">
        <v>212</v>
      </c>
      <c r="L2320" s="125" t="s">
        <v>219</v>
      </c>
      <c r="M2320" s="152">
        <v>0.01</v>
      </c>
      <c r="N2320" s="127" t="s">
        <v>44</v>
      </c>
      <c r="O2320" s="154">
        <v>40595</v>
      </c>
      <c r="P2320" s="152">
        <v>3.4417373681000001E-2</v>
      </c>
      <c r="Q2320" s="152">
        <v>0.11599619562999999</v>
      </c>
      <c r="R2320" s="152">
        <v>1.7905031903999998E-2</v>
      </c>
      <c r="S2320" s="152">
        <v>0.18895540097000002</v>
      </c>
      <c r="T2320" s="152">
        <v>8.5548506801999991E-2</v>
      </c>
      <c r="U2320" s="152">
        <v>3.2595969681000003</v>
      </c>
      <c r="V2320" s="152">
        <v>2.8434704477999997</v>
      </c>
      <c r="W2320" s="152">
        <v>0.15620644224999999</v>
      </c>
      <c r="X2320" s="152">
        <v>0.75011271558000003</v>
      </c>
      <c r="Y2320" s="152">
        <v>0.2039662324</v>
      </c>
      <c r="Z2320" s="152">
        <v>0.17017910932999999</v>
      </c>
      <c r="AA2320" s="152">
        <v>0.23073972221999997</v>
      </c>
      <c r="AB2320" s="175">
        <v>-0.43427077475999998</v>
      </c>
      <c r="AC2320" s="174">
        <v>6.8616510515000007E-2</v>
      </c>
      <c r="AD2320" s="152">
        <v>-0.16521557040000001</v>
      </c>
      <c r="AE2320" s="152">
        <v>-0.51456206251000003</v>
      </c>
      <c r="AF2320" s="178">
        <v>2416.2098535999999</v>
      </c>
      <c r="AG2320" s="177">
        <v>15538.072249999999</v>
      </c>
      <c r="AH2320" s="177">
        <v>-412.11349999999999</v>
      </c>
      <c r="AI2320" s="127">
        <v>0</v>
      </c>
      <c r="AJ2320" s="127">
        <v>0</v>
      </c>
      <c r="AK2320" s="127">
        <v>0</v>
      </c>
    </row>
    <row r="2321" spans="1:37" ht="14.65" customHeight="1" x14ac:dyDescent="0.25">
      <c r="A2321" s="39"/>
      <c r="B2321" s="128">
        <v>9326708000101</v>
      </c>
      <c r="C2321" s="124" t="s">
        <v>10248</v>
      </c>
      <c r="D2321" s="121" t="s">
        <v>3267</v>
      </c>
      <c r="E2321" s="125" t="s">
        <v>8467</v>
      </c>
      <c r="F2321" s="125" t="s">
        <v>160</v>
      </c>
      <c r="G2321" s="125" t="s">
        <v>5812</v>
      </c>
      <c r="H2321" s="126">
        <v>5000</v>
      </c>
      <c r="I2321" s="126">
        <v>2500</v>
      </c>
      <c r="J2321" s="126">
        <v>2500</v>
      </c>
      <c r="K2321" s="125" t="s">
        <v>212</v>
      </c>
      <c r="L2321" s="125" t="s">
        <v>7564</v>
      </c>
      <c r="M2321" s="152">
        <v>4.0000000000000001E-3</v>
      </c>
      <c r="N2321" s="127" t="s">
        <v>7608</v>
      </c>
      <c r="O2321" s="154">
        <v>39640</v>
      </c>
      <c r="P2321" s="152">
        <v>2.0843892645999999E-2</v>
      </c>
      <c r="Q2321" s="152">
        <v>5.6925852318999999E-2</v>
      </c>
      <c r="R2321" s="152">
        <v>3.8451491086999995E-2</v>
      </c>
      <c r="S2321" s="152">
        <v>9.4405681721000001E-2</v>
      </c>
      <c r="T2321" s="152">
        <v>0.18810971183</v>
      </c>
      <c r="U2321" s="152">
        <v>1.9740811690000002</v>
      </c>
      <c r="V2321" s="152">
        <v>1.3954507550999999</v>
      </c>
      <c r="W2321" s="152">
        <v>0.33545713040000003</v>
      </c>
      <c r="X2321" s="152">
        <v>0.37477045863999997</v>
      </c>
      <c r="Y2321" s="152">
        <v>0.44849443473</v>
      </c>
      <c r="Z2321" s="152">
        <v>5.2469631764000005E-2</v>
      </c>
      <c r="AA2321" s="152">
        <v>7.1301987065000003E-2</v>
      </c>
      <c r="AB2321" s="175">
        <v>-1.2842692148999999</v>
      </c>
      <c r="AC2321" s="174">
        <v>0.20545746375000001</v>
      </c>
      <c r="AD2321" s="152">
        <v>-6.4149978481E-2</v>
      </c>
      <c r="AE2321" s="152">
        <v>-0.14713351254000001</v>
      </c>
      <c r="AF2321" s="178">
        <v>57.357930699999997</v>
      </c>
      <c r="AG2321" s="177">
        <v>56094.560689999998</v>
      </c>
      <c r="AH2321" s="177">
        <v>-41856.579550000002</v>
      </c>
      <c r="AI2321" s="127">
        <v>0</v>
      </c>
      <c r="AJ2321" s="127">
        <v>0</v>
      </c>
      <c r="AK2321" s="127">
        <v>0</v>
      </c>
    </row>
    <row r="2322" spans="1:37" ht="14.65" customHeight="1" x14ac:dyDescent="0.25">
      <c r="A2322" s="39"/>
      <c r="B2322" s="128">
        <v>24325096000126</v>
      </c>
      <c r="C2322" s="124" t="s">
        <v>10249</v>
      </c>
      <c r="D2322" s="121" t="s">
        <v>3266</v>
      </c>
      <c r="E2322" s="125" t="s">
        <v>8467</v>
      </c>
      <c r="F2322" s="125" t="s">
        <v>160</v>
      </c>
      <c r="G2322" s="125" t="s">
        <v>3328</v>
      </c>
      <c r="H2322" s="126">
        <v>1000</v>
      </c>
      <c r="I2322" s="126">
        <v>1000</v>
      </c>
      <c r="J2322" s="126">
        <v>1000</v>
      </c>
      <c r="K2322" s="125" t="s">
        <v>211</v>
      </c>
      <c r="L2322" s="125" t="s">
        <v>212</v>
      </c>
      <c r="M2322" s="152">
        <v>2E-3</v>
      </c>
      <c r="N2322" s="127" t="s">
        <v>44</v>
      </c>
      <c r="O2322" s="154">
        <v>42513</v>
      </c>
      <c r="P2322" s="152">
        <v>1.0638392949E-2</v>
      </c>
      <c r="Q2322" s="152">
        <v>4.1244314709000002E-2</v>
      </c>
      <c r="R2322" s="152">
        <v>0.11898825312</v>
      </c>
      <c r="S2322" s="152">
        <v>0.26998027897999999</v>
      </c>
      <c r="T2322" s="152">
        <v>0.45608546423000002</v>
      </c>
      <c r="U2322" s="152">
        <v>1.0075397884999999</v>
      </c>
      <c r="V2322" s="152">
        <v>1.0110416929000001</v>
      </c>
      <c r="W2322" s="152">
        <v>1.0380730841000001</v>
      </c>
      <c r="X2322" s="152">
        <v>1.0717642321</v>
      </c>
      <c r="Y2322" s="152">
        <v>1.0874068673999999</v>
      </c>
      <c r="Z2322" s="152">
        <v>9.0756801099000002E-4</v>
      </c>
      <c r="AA2322" s="152">
        <v>1.0467311944E-2</v>
      </c>
      <c r="AB2322" s="175">
        <v>5.6715124524</v>
      </c>
      <c r="AC2322" s="174">
        <v>0.41873023711000001</v>
      </c>
      <c r="AD2322" s="152">
        <v>0</v>
      </c>
      <c r="AE2322" s="152">
        <v>-4.5788063351000004E-2</v>
      </c>
      <c r="AF2322" s="178">
        <v>21.937586</v>
      </c>
      <c r="AG2322" s="177">
        <v>2399446.6801999998</v>
      </c>
      <c r="AH2322" s="177">
        <v>-821614.46803999995</v>
      </c>
      <c r="AI2322" s="127">
        <v>0</v>
      </c>
      <c r="AJ2322" s="127">
        <v>0.77226765885999993</v>
      </c>
      <c r="AK2322" s="127">
        <v>0</v>
      </c>
    </row>
    <row r="2323" spans="1:37" ht="14.65" customHeight="1" x14ac:dyDescent="0.25">
      <c r="A2323" s="39"/>
      <c r="B2323" s="128">
        <v>30378490000125</v>
      </c>
      <c r="C2323" s="124" t="s">
        <v>10250</v>
      </c>
      <c r="D2323" s="121"/>
      <c r="E2323" s="125" t="s">
        <v>8467</v>
      </c>
      <c r="F2323" s="125" t="s">
        <v>160</v>
      </c>
      <c r="G2323" s="125" t="s">
        <v>3324</v>
      </c>
      <c r="H2323" s="126">
        <v>1000</v>
      </c>
      <c r="I2323" s="126">
        <v>1000</v>
      </c>
      <c r="J2323" s="126">
        <v>1000</v>
      </c>
      <c r="K2323" s="125" t="s">
        <v>211</v>
      </c>
      <c r="L2323" s="125" t="s">
        <v>212</v>
      </c>
      <c r="M2323" s="152">
        <v>4.0000000000000001E-3</v>
      </c>
      <c r="N2323" s="127" t="s">
        <v>44</v>
      </c>
      <c r="O2323" s="154">
        <v>44581</v>
      </c>
      <c r="P2323" s="152">
        <v>1.0472281593999998E-2</v>
      </c>
      <c r="Q2323" s="152">
        <v>4.0736176595999998E-2</v>
      </c>
      <c r="R2323" s="152">
        <v>0.11009505542999999</v>
      </c>
      <c r="S2323" s="152">
        <v>0.25043697343000004</v>
      </c>
      <c r="T2323" s="152">
        <v>0.42602871436</v>
      </c>
      <c r="U2323" s="152">
        <v>0.99180773203000006</v>
      </c>
      <c r="V2323" s="152">
        <v>0.99858545939999999</v>
      </c>
      <c r="W2323" s="152">
        <v>0.96048736537000001</v>
      </c>
      <c r="X2323" s="152">
        <v>0.99418146959999998</v>
      </c>
      <c r="Y2323" s="152">
        <v>1.0157450434999999</v>
      </c>
      <c r="Z2323" s="152">
        <v>3.6660481160000003E-3</v>
      </c>
      <c r="AA2323" s="152">
        <v>5.5227684924000001E-3</v>
      </c>
      <c r="AB2323" s="175">
        <v>-1.140682768</v>
      </c>
      <c r="AC2323" s="174">
        <v>0.30155750222</v>
      </c>
      <c r="AD2323" s="152">
        <v>-1.8525971498999998E-3</v>
      </c>
      <c r="AE2323" s="152">
        <v>-3.1669821564000002E-3</v>
      </c>
      <c r="AF2323" s="178">
        <v>14.6672013</v>
      </c>
      <c r="AG2323" s="177">
        <v>13754.748530000001</v>
      </c>
      <c r="AH2323" s="177">
        <v>-58.314230000000002</v>
      </c>
      <c r="AI2323" s="127">
        <v>0</v>
      </c>
      <c r="AJ2323" s="127">
        <v>0.23869630643</v>
      </c>
      <c r="AK2323" s="127">
        <v>0</v>
      </c>
    </row>
    <row r="2324" spans="1:37" ht="14.65" customHeight="1" x14ac:dyDescent="0.25">
      <c r="A2324" s="39"/>
      <c r="B2324" s="128">
        <v>33701828000126</v>
      </c>
      <c r="C2324" s="124" t="s">
        <v>10251</v>
      </c>
      <c r="D2324" s="121"/>
      <c r="E2324" s="125" t="s">
        <v>8467</v>
      </c>
      <c r="F2324" s="125" t="s">
        <v>160</v>
      </c>
      <c r="G2324" s="125" t="s">
        <v>3305</v>
      </c>
      <c r="H2324" s="126">
        <v>1000</v>
      </c>
      <c r="I2324" s="126">
        <v>1000</v>
      </c>
      <c r="J2324" s="126">
        <v>1000</v>
      </c>
      <c r="K2324" s="125" t="s">
        <v>7696</v>
      </c>
      <c r="L2324" s="125" t="s">
        <v>7616</v>
      </c>
      <c r="M2324" s="152">
        <v>6.0000000000000001E-3</v>
      </c>
      <c r="N2324" s="127" t="s">
        <v>44</v>
      </c>
      <c r="O2324" s="154">
        <v>44172</v>
      </c>
      <c r="P2324" s="152">
        <v>1.0766934856000001E-2</v>
      </c>
      <c r="Q2324" s="152">
        <v>4.4873785941999998E-2</v>
      </c>
      <c r="R2324" s="152">
        <v>0.12714895865</v>
      </c>
      <c r="S2324" s="152">
        <v>0.30691330880000001</v>
      </c>
      <c r="T2324" s="152">
        <v>0.49032705188999998</v>
      </c>
      <c r="U2324" s="152">
        <v>1.0197137218000001</v>
      </c>
      <c r="V2324" s="152">
        <v>1.1000126643000001</v>
      </c>
      <c r="W2324" s="152">
        <v>1.1092684210000001</v>
      </c>
      <c r="X2324" s="152">
        <v>1.2183804978999999</v>
      </c>
      <c r="Y2324" s="152">
        <v>1.169046254</v>
      </c>
      <c r="Z2324" s="152">
        <v>2.4385402044999997E-3</v>
      </c>
      <c r="AA2324" s="152">
        <v>3.843368589E-3</v>
      </c>
      <c r="AB2324" s="175">
        <v>4.6725257886999998</v>
      </c>
      <c r="AC2324" s="174">
        <v>5.7520826239999998</v>
      </c>
      <c r="AD2324" s="152">
        <v>-4.1324690937000002E-4</v>
      </c>
      <c r="AE2324" s="152">
        <v>-1.1777652322E-3</v>
      </c>
      <c r="AF2324" s="178">
        <v>16.6732023</v>
      </c>
      <c r="AG2324" s="177">
        <v>924839.28576999996</v>
      </c>
      <c r="AH2324" s="177">
        <v>-29122.51499</v>
      </c>
      <c r="AI2324" s="127">
        <v>0.41862528236000002</v>
      </c>
      <c r="AJ2324" s="127">
        <v>0.42072589391000004</v>
      </c>
      <c r="AK2324" s="127">
        <v>0</v>
      </c>
    </row>
    <row r="2325" spans="1:37" ht="14.65" customHeight="1" x14ac:dyDescent="0.25">
      <c r="A2325" s="39"/>
      <c r="B2325" s="128">
        <v>34525051000159</v>
      </c>
      <c r="C2325" s="124" t="s">
        <v>10252</v>
      </c>
      <c r="D2325" s="121"/>
      <c r="E2325" s="125" t="s">
        <v>8467</v>
      </c>
      <c r="F2325" s="125" t="s">
        <v>160</v>
      </c>
      <c r="G2325" s="125" t="s">
        <v>3324</v>
      </c>
      <c r="H2325" s="126">
        <v>1000</v>
      </c>
      <c r="I2325" s="126">
        <v>1000</v>
      </c>
      <c r="J2325" s="126">
        <v>1000</v>
      </c>
      <c r="K2325" s="125" t="s">
        <v>7696</v>
      </c>
      <c r="L2325" s="125" t="s">
        <v>7616</v>
      </c>
      <c r="M2325" s="152">
        <v>6.0000000000000001E-3</v>
      </c>
      <c r="N2325" s="127" t="s">
        <v>44</v>
      </c>
      <c r="O2325" s="154">
        <v>44253</v>
      </c>
      <c r="P2325" s="152">
        <v>1.0799749130000001E-2</v>
      </c>
      <c r="Q2325" s="152">
        <v>4.5128096228E-2</v>
      </c>
      <c r="R2325" s="152">
        <v>0.12717910939999999</v>
      </c>
      <c r="S2325" s="152">
        <v>0.30742638279000001</v>
      </c>
      <c r="T2325" s="152">
        <v>0.48398023557999997</v>
      </c>
      <c r="U2325" s="152">
        <v>1.0228214925999999</v>
      </c>
      <c r="V2325" s="152">
        <v>1.1062466944</v>
      </c>
      <c r="W2325" s="152">
        <v>1.1095314611</v>
      </c>
      <c r="X2325" s="152">
        <v>1.2204172923999999</v>
      </c>
      <c r="Y2325" s="152">
        <v>1.1539140645999999</v>
      </c>
      <c r="Z2325" s="152">
        <v>2.6751512135E-3</v>
      </c>
      <c r="AA2325" s="152">
        <v>3.6570473389000002E-3</v>
      </c>
      <c r="AB2325" s="175">
        <v>4.2699839774999999</v>
      </c>
      <c r="AC2325" s="174">
        <v>5.1742492637000002</v>
      </c>
      <c r="AD2325" s="152">
        <v>-5.3982397028999997E-4</v>
      </c>
      <c r="AE2325" s="152">
        <v>-1.7043865120000001E-3</v>
      </c>
      <c r="AF2325" s="178">
        <v>16.3641611</v>
      </c>
      <c r="AG2325" s="177">
        <v>705020.81869999995</v>
      </c>
      <c r="AH2325" s="177">
        <v>-116606.45093000001</v>
      </c>
      <c r="AI2325" s="127">
        <v>0.42832265653000001</v>
      </c>
      <c r="AJ2325" s="127">
        <v>0.41945413754999999</v>
      </c>
      <c r="AK2325" s="127">
        <v>0</v>
      </c>
    </row>
    <row r="2326" spans="1:37" ht="14.65" customHeight="1" x14ac:dyDescent="0.25">
      <c r="A2326" s="39"/>
      <c r="B2326" s="128">
        <v>4899128000190</v>
      </c>
      <c r="C2326" s="124" t="s">
        <v>10253</v>
      </c>
      <c r="D2326" s="121" t="s">
        <v>3266</v>
      </c>
      <c r="E2326" s="125" t="s">
        <v>8467</v>
      </c>
      <c r="F2326" s="125" t="s">
        <v>160</v>
      </c>
      <c r="G2326" s="125" t="s">
        <v>3324</v>
      </c>
      <c r="H2326" s="126">
        <v>1000</v>
      </c>
      <c r="I2326" s="126">
        <v>1000</v>
      </c>
      <c r="J2326" s="126">
        <v>1000</v>
      </c>
      <c r="K2326" s="125" t="s">
        <v>212</v>
      </c>
      <c r="L2326" s="125" t="s">
        <v>212</v>
      </c>
      <c r="M2326" s="152">
        <v>3.0000000000000001E-3</v>
      </c>
      <c r="N2326" s="127" t="s">
        <v>44</v>
      </c>
      <c r="O2326" s="154">
        <v>37571</v>
      </c>
      <c r="P2326" s="152">
        <v>1.0499207377999999E-2</v>
      </c>
      <c r="Q2326" s="152">
        <v>4.2247202159999997E-2</v>
      </c>
      <c r="R2326" s="152">
        <v>0.12104862036</v>
      </c>
      <c r="S2326" s="152">
        <v>0.28555588431000001</v>
      </c>
      <c r="T2326" s="152">
        <v>0.45727831236999994</v>
      </c>
      <c r="U2326" s="152">
        <v>0.99435781626999997</v>
      </c>
      <c r="V2326" s="152">
        <v>1.0356259546</v>
      </c>
      <c r="W2326" s="152">
        <v>1.0560480667000001</v>
      </c>
      <c r="X2326" s="152">
        <v>1.1335960694</v>
      </c>
      <c r="Y2326" s="152">
        <v>1.0902508765999999</v>
      </c>
      <c r="Z2326" s="152">
        <v>1.3909924014E-3</v>
      </c>
      <c r="AA2326" s="152">
        <v>5.3611913977999999E-3</v>
      </c>
      <c r="AB2326" s="175">
        <v>4.3791385286000004</v>
      </c>
      <c r="AC2326" s="174">
        <v>0.45669930208999998</v>
      </c>
      <c r="AD2326" s="152">
        <v>0</v>
      </c>
      <c r="AE2326" s="152">
        <v>-5.2362043363000002E-2</v>
      </c>
      <c r="AF2326" s="178">
        <v>117.5765415</v>
      </c>
      <c r="AG2326" s="177">
        <v>5684773.5464000003</v>
      </c>
      <c r="AH2326" s="177">
        <v>-1131656.3430999999</v>
      </c>
      <c r="AI2326" s="127">
        <v>0.17420549023999998</v>
      </c>
      <c r="AJ2326" s="127">
        <v>0.54661403431</v>
      </c>
      <c r="AK2326" s="127">
        <v>0</v>
      </c>
    </row>
    <row r="2327" spans="1:37" ht="14.65" customHeight="1" x14ac:dyDescent="0.25">
      <c r="A2327" s="39"/>
      <c r="B2327" s="128">
        <v>4839017000198</v>
      </c>
      <c r="C2327" s="124" t="s">
        <v>10254</v>
      </c>
      <c r="D2327" s="121" t="s">
        <v>3266</v>
      </c>
      <c r="E2327" s="125" t="s">
        <v>8467</v>
      </c>
      <c r="F2327" s="125" t="s">
        <v>160</v>
      </c>
      <c r="G2327" s="125" t="s">
        <v>6802</v>
      </c>
      <c r="H2327" s="126">
        <v>1000</v>
      </c>
      <c r="I2327" s="126">
        <v>1000</v>
      </c>
      <c r="J2327" s="126">
        <v>1000</v>
      </c>
      <c r="K2327" s="125" t="s">
        <v>211</v>
      </c>
      <c r="L2327" s="125" t="s">
        <v>211</v>
      </c>
      <c r="M2327" s="152">
        <v>1.5E-3</v>
      </c>
      <c r="N2327" s="127" t="s">
        <v>44</v>
      </c>
      <c r="O2327" s="154">
        <v>37293</v>
      </c>
      <c r="P2327" s="152">
        <v>1.030448215E-2</v>
      </c>
      <c r="Q2327" s="152">
        <v>4.1114330652E-2</v>
      </c>
      <c r="R2327" s="152">
        <v>0.1147267309</v>
      </c>
      <c r="S2327" s="152">
        <v>0.25202495102</v>
      </c>
      <c r="T2327" s="152">
        <v>0.41882438706999997</v>
      </c>
      <c r="U2327" s="152">
        <v>0.97591580011000001</v>
      </c>
      <c r="V2327" s="152">
        <v>1.0078553313</v>
      </c>
      <c r="W2327" s="152">
        <v>1.0008948635999999</v>
      </c>
      <c r="X2327" s="152">
        <v>1.0004854025000001</v>
      </c>
      <c r="Y2327" s="152">
        <v>0.99856836154000006</v>
      </c>
      <c r="Z2327" s="152">
        <v>1.0545249027000001E-3</v>
      </c>
      <c r="AA2327" s="152">
        <v>2.8587251412999998E-3</v>
      </c>
      <c r="AB2327" s="175">
        <v>0.1121495931</v>
      </c>
      <c r="AC2327" s="174">
        <v>-2.7875167941000001</v>
      </c>
      <c r="AD2327" s="152">
        <v>0</v>
      </c>
      <c r="AE2327" s="152">
        <v>-5.8292287302999998E-3</v>
      </c>
      <c r="AF2327" s="178">
        <v>119.8938725</v>
      </c>
      <c r="AG2327" s="177">
        <v>2278948.5137999998</v>
      </c>
      <c r="AH2327" s="177">
        <v>-327524.14698999998</v>
      </c>
      <c r="AI2327" s="127">
        <v>0</v>
      </c>
      <c r="AJ2327" s="127">
        <v>0</v>
      </c>
      <c r="AK2327" s="127">
        <v>0</v>
      </c>
    </row>
    <row r="2328" spans="1:37" ht="14.65" customHeight="1" x14ac:dyDescent="0.25">
      <c r="A2328" s="39"/>
      <c r="B2328" s="128">
        <v>36935494000143</v>
      </c>
      <c r="C2328" s="124" t="s">
        <v>10255</v>
      </c>
      <c r="D2328" s="121"/>
      <c r="E2328" s="125" t="s">
        <v>8467</v>
      </c>
      <c r="F2328" s="125" t="s">
        <v>160</v>
      </c>
      <c r="G2328" s="125" t="s">
        <v>5584</v>
      </c>
      <c r="H2328" s="126">
        <v>1000</v>
      </c>
      <c r="I2328" s="126">
        <v>1000</v>
      </c>
      <c r="J2328" s="126">
        <v>1000</v>
      </c>
      <c r="K2328" s="125" t="s">
        <v>212</v>
      </c>
      <c r="L2328" s="125" t="s">
        <v>7564</v>
      </c>
      <c r="M2328" s="152">
        <v>2.5000000000000001E-3</v>
      </c>
      <c r="N2328" s="127" t="s">
        <v>44</v>
      </c>
      <c r="O2328" s="154">
        <v>44564</v>
      </c>
      <c r="P2328" s="152">
        <v>1.7240154803999999E-2</v>
      </c>
      <c r="Q2328" s="152">
        <v>4.7632123688999994E-2</v>
      </c>
      <c r="R2328" s="152">
        <v>8.6987380439000006E-2</v>
      </c>
      <c r="S2328" s="152">
        <v>0.16791325366999998</v>
      </c>
      <c r="T2328" s="152">
        <v>0.28635180510000002</v>
      </c>
      <c r="U2328" s="152">
        <v>1.6327787486000001</v>
      </c>
      <c r="V2328" s="152">
        <v>1.1676291220999999</v>
      </c>
      <c r="W2328" s="152">
        <v>0.75889220933000001</v>
      </c>
      <c r="X2328" s="152">
        <v>0.66657987043000011</v>
      </c>
      <c r="Y2328" s="152">
        <v>0.68272493595000006</v>
      </c>
      <c r="Z2328" s="152">
        <v>2.3159639377E-2</v>
      </c>
      <c r="AA2328" s="152">
        <v>2.4377000727999996E-2</v>
      </c>
      <c r="AB2328" s="175">
        <v>-1.0654308386</v>
      </c>
      <c r="AC2328" s="174">
        <v>-0.97630646349000005</v>
      </c>
      <c r="AD2328" s="152">
        <v>-1.8318189218000002E-2</v>
      </c>
      <c r="AE2328" s="152">
        <v>-1.8318189218000002E-2</v>
      </c>
      <c r="AF2328" s="178">
        <v>13.520911999999999</v>
      </c>
      <c r="AG2328" s="177">
        <v>12617.18255</v>
      </c>
      <c r="AH2328" s="177">
        <v>-2506.9158499999999</v>
      </c>
      <c r="AI2328" s="127">
        <v>0</v>
      </c>
      <c r="AJ2328" s="127">
        <v>0</v>
      </c>
      <c r="AK2328" s="127">
        <v>0</v>
      </c>
    </row>
    <row r="2329" spans="1:37" ht="14.65" customHeight="1" x14ac:dyDescent="0.25">
      <c r="A2329" s="39"/>
      <c r="B2329" s="128">
        <v>22759995000101</v>
      </c>
      <c r="C2329" s="124" t="s">
        <v>10256</v>
      </c>
      <c r="D2329" s="121" t="s">
        <v>3266</v>
      </c>
      <c r="E2329" s="125" t="s">
        <v>8467</v>
      </c>
      <c r="F2329" s="125" t="s">
        <v>160</v>
      </c>
      <c r="G2329" s="125" t="s">
        <v>3305</v>
      </c>
      <c r="H2329" s="126">
        <v>1000</v>
      </c>
      <c r="I2329" s="126">
        <v>1000</v>
      </c>
      <c r="J2329" s="126">
        <v>1000</v>
      </c>
      <c r="K2329" s="125" t="s">
        <v>7696</v>
      </c>
      <c r="L2329" s="125" t="s">
        <v>7616</v>
      </c>
      <c r="M2329" s="152">
        <v>8.0000000000000002E-3</v>
      </c>
      <c r="N2329" s="127" t="s">
        <v>44</v>
      </c>
      <c r="O2329" s="154">
        <v>42865</v>
      </c>
      <c r="P2329" s="152">
        <v>2.1944121195999998E-2</v>
      </c>
      <c r="Q2329" s="152">
        <v>5.7792209678000001E-2</v>
      </c>
      <c r="R2329" s="152">
        <v>8.7054502939000009E-2</v>
      </c>
      <c r="S2329" s="152">
        <v>0.21463042062999999</v>
      </c>
      <c r="T2329" s="152">
        <v>0.28502330758</v>
      </c>
      <c r="U2329" s="152">
        <v>2.0782814975999999</v>
      </c>
      <c r="V2329" s="152">
        <v>1.4166881891000001</v>
      </c>
      <c r="W2329" s="152">
        <v>0.75947779706000007</v>
      </c>
      <c r="X2329" s="152">
        <v>0.85203707776000004</v>
      </c>
      <c r="Y2329" s="152">
        <v>0.67955750916000002</v>
      </c>
      <c r="Z2329" s="152">
        <v>3.2787783848999996E-2</v>
      </c>
      <c r="AA2329" s="152">
        <v>3.8280939157999995E-2</v>
      </c>
      <c r="AB2329" s="175">
        <v>-0.74241922176999997</v>
      </c>
      <c r="AC2329" s="174">
        <v>0.27373297078999997</v>
      </c>
      <c r="AD2329" s="152">
        <v>-2.7881105659999999E-2</v>
      </c>
      <c r="AE2329" s="152">
        <v>-8.0748873448000011E-2</v>
      </c>
      <c r="AF2329" s="178">
        <v>20.221067399999999</v>
      </c>
      <c r="AG2329" s="177">
        <v>41342.39443</v>
      </c>
      <c r="AH2329" s="177">
        <v>-24189.560819999999</v>
      </c>
      <c r="AI2329" s="127">
        <v>0.87760223955000005</v>
      </c>
      <c r="AJ2329" s="127">
        <v>0</v>
      </c>
      <c r="AK2329" s="127">
        <v>0</v>
      </c>
    </row>
    <row r="2330" spans="1:37" ht="14.65" customHeight="1" x14ac:dyDescent="0.25">
      <c r="A2330" s="39"/>
      <c r="B2330" s="128">
        <v>47715703000160</v>
      </c>
      <c r="C2330" s="124" t="s">
        <v>10257</v>
      </c>
      <c r="D2330" s="121"/>
      <c r="E2330" s="125" t="s">
        <v>8467</v>
      </c>
      <c r="F2330" s="125" t="s">
        <v>160</v>
      </c>
      <c r="G2330" s="125" t="s">
        <v>3328</v>
      </c>
      <c r="H2330" s="126">
        <v>1000</v>
      </c>
      <c r="I2330" s="126">
        <v>1000</v>
      </c>
      <c r="J2330" s="126">
        <v>1000</v>
      </c>
      <c r="K2330" s="125" t="s">
        <v>211</v>
      </c>
      <c r="L2330" s="125" t="s">
        <v>212</v>
      </c>
      <c r="M2330" s="152">
        <v>3.0000000000000001E-3</v>
      </c>
      <c r="N2330" s="127" t="s">
        <v>44</v>
      </c>
      <c r="O2330" s="154">
        <v>45086</v>
      </c>
      <c r="P2330" s="152">
        <v>1.0648435451000001E-2</v>
      </c>
      <c r="Q2330" s="152">
        <v>4.1164444012E-2</v>
      </c>
      <c r="R2330" s="152">
        <v>0.12002160247</v>
      </c>
      <c r="S2330" s="152" t="s">
        <v>44</v>
      </c>
      <c r="T2330" s="152" t="s">
        <v>44</v>
      </c>
      <c r="U2330" s="152">
        <v>1.0084908927</v>
      </c>
      <c r="V2330" s="152">
        <v>1.0090837842</v>
      </c>
      <c r="W2330" s="152">
        <v>1.0470881937999998</v>
      </c>
      <c r="X2330" s="152" t="s">
        <v>44</v>
      </c>
      <c r="Y2330" s="152" t="s">
        <v>44</v>
      </c>
      <c r="Z2330" s="152">
        <v>1.1246043165E-3</v>
      </c>
      <c r="AA2330" s="152">
        <v>8.0533249904000005E-3</v>
      </c>
      <c r="AB2330" s="175">
        <v>4.8352542887999999</v>
      </c>
      <c r="AC2330" s="174">
        <v>2.4200142549999999</v>
      </c>
      <c r="AD2330" s="152">
        <v>0</v>
      </c>
      <c r="AE2330" s="152">
        <v>0</v>
      </c>
      <c r="AF2330" s="178">
        <v>12.7945726</v>
      </c>
      <c r="AG2330" s="177">
        <v>1955027.1466000001</v>
      </c>
      <c r="AH2330" s="177">
        <v>-446998.70156999998</v>
      </c>
      <c r="AI2330" s="127">
        <v>0</v>
      </c>
      <c r="AJ2330" s="127">
        <v>0.79591120399999993</v>
      </c>
      <c r="AK2330" s="127">
        <v>0</v>
      </c>
    </row>
    <row r="2331" spans="1:37" ht="14.65" customHeight="1" x14ac:dyDescent="0.25">
      <c r="A2331" s="39"/>
      <c r="B2331" s="128">
        <v>23502654000119</v>
      </c>
      <c r="C2331" s="124" t="s">
        <v>10258</v>
      </c>
      <c r="D2331" s="121"/>
      <c r="E2331" s="125" t="s">
        <v>8467</v>
      </c>
      <c r="F2331" s="125" t="s">
        <v>160</v>
      </c>
      <c r="G2331" s="125" t="s">
        <v>5584</v>
      </c>
      <c r="H2331" s="126">
        <v>1000</v>
      </c>
      <c r="I2331" s="126">
        <v>1000</v>
      </c>
      <c r="J2331" s="126">
        <v>1000</v>
      </c>
      <c r="K2331" s="125" t="s">
        <v>220</v>
      </c>
      <c r="L2331" s="125" t="s">
        <v>3251</v>
      </c>
      <c r="M2331" s="152">
        <v>1.2E-2</v>
      </c>
      <c r="N2331" s="127" t="s">
        <v>44</v>
      </c>
      <c r="O2331" s="154">
        <v>44582</v>
      </c>
      <c r="P2331" s="152">
        <v>1.3219851511E-2</v>
      </c>
      <c r="Q2331" s="152">
        <v>4.8430990269000003E-2</v>
      </c>
      <c r="R2331" s="152">
        <v>0.10365950658999999</v>
      </c>
      <c r="S2331" s="152">
        <v>0.19877687148000001</v>
      </c>
      <c r="T2331" s="152">
        <v>0.41385107894000001</v>
      </c>
      <c r="U2331" s="152">
        <v>1.2520242916</v>
      </c>
      <c r="V2331" s="152">
        <v>1.1872121222000001</v>
      </c>
      <c r="W2331" s="152">
        <v>0.90434257912999994</v>
      </c>
      <c r="X2331" s="152">
        <v>0.78910186267000004</v>
      </c>
      <c r="Y2331" s="152">
        <v>0.98671091412</v>
      </c>
      <c r="Z2331" s="152">
        <v>1.1161173534999999E-2</v>
      </c>
      <c r="AA2331" s="152">
        <v>1.3426451972999999E-2</v>
      </c>
      <c r="AB2331" s="175">
        <v>-0.88844201708000003</v>
      </c>
      <c r="AC2331" s="174">
        <v>0.11684094462</v>
      </c>
      <c r="AD2331" s="152">
        <v>-5.5967314893999994E-3</v>
      </c>
      <c r="AE2331" s="152">
        <v>-1.090070479E-2</v>
      </c>
      <c r="AF2331" s="178">
        <v>14.654512</v>
      </c>
      <c r="AG2331" s="177">
        <v>128647.36423000001</v>
      </c>
      <c r="AH2331" s="177">
        <v>-47587.923999999999</v>
      </c>
      <c r="AI2331" s="127">
        <v>0</v>
      </c>
      <c r="AJ2331" s="127">
        <v>0</v>
      </c>
      <c r="AK2331" s="127">
        <v>0</v>
      </c>
    </row>
    <row r="2332" spans="1:37" ht="14.65" customHeight="1" x14ac:dyDescent="0.25">
      <c r="A2332" s="39"/>
      <c r="B2332" s="128">
        <v>16892122000170</v>
      </c>
      <c r="C2332" s="124" t="s">
        <v>10259</v>
      </c>
      <c r="D2332" s="121"/>
      <c r="E2332" s="125" t="s">
        <v>8467</v>
      </c>
      <c r="F2332" s="125" t="s">
        <v>112</v>
      </c>
      <c r="G2332" s="125" t="s">
        <v>113</v>
      </c>
      <c r="H2332" s="126">
        <v>1000</v>
      </c>
      <c r="I2332" s="126">
        <v>1000</v>
      </c>
      <c r="J2332" s="126">
        <v>1000</v>
      </c>
      <c r="K2332" s="125" t="s">
        <v>210</v>
      </c>
      <c r="L2332" s="125" t="s">
        <v>3314</v>
      </c>
      <c r="M2332" s="152">
        <v>9.0000000000000011E-3</v>
      </c>
      <c r="N2332" s="127" t="s">
        <v>44</v>
      </c>
      <c r="O2332" s="154">
        <v>41435</v>
      </c>
      <c r="P2332" s="152">
        <v>9.2876823874000008E-2</v>
      </c>
      <c r="Q2332" s="152">
        <v>0.14285508503</v>
      </c>
      <c r="R2332" s="152">
        <v>-6.1101501065000001E-2</v>
      </c>
      <c r="S2332" s="152">
        <v>5.2623480655000006E-2</v>
      </c>
      <c r="T2332" s="152">
        <v>-0.1448885788</v>
      </c>
      <c r="U2332" s="152">
        <v>8.7961683628999996</v>
      </c>
      <c r="V2332" s="152">
        <v>3.5018753020000002</v>
      </c>
      <c r="W2332" s="152">
        <v>-0.53305954154000001</v>
      </c>
      <c r="X2332" s="152">
        <v>0.20890401532</v>
      </c>
      <c r="Y2332" s="152">
        <v>-0.34544586039000003</v>
      </c>
      <c r="Z2332" s="152">
        <v>0.19409896292999998</v>
      </c>
      <c r="AA2332" s="152">
        <v>0.25758073509000001</v>
      </c>
      <c r="AB2332" s="175">
        <v>-0.73404893241000002</v>
      </c>
      <c r="AC2332" s="174">
        <v>-0.14660728758</v>
      </c>
      <c r="AD2332" s="152">
        <v>-0.23326108166000001</v>
      </c>
      <c r="AE2332" s="152">
        <v>-0.62736085000000008</v>
      </c>
      <c r="AF2332" s="178">
        <v>12.6704021</v>
      </c>
      <c r="AG2332" s="177">
        <v>17614.716540000001</v>
      </c>
      <c r="AH2332" s="177">
        <v>-26142.785879999999</v>
      </c>
      <c r="AI2332" s="127">
        <v>0</v>
      </c>
      <c r="AJ2332" s="127">
        <v>0</v>
      </c>
      <c r="AK2332" s="127">
        <v>0</v>
      </c>
    </row>
    <row r="2333" spans="1:37" ht="14.65" customHeight="1" x14ac:dyDescent="0.25">
      <c r="A2333" s="39"/>
      <c r="B2333" s="128">
        <v>51825326000199</v>
      </c>
      <c r="C2333" s="124" t="s">
        <v>10260</v>
      </c>
      <c r="D2333" s="121"/>
      <c r="E2333" s="125" t="s">
        <v>10261</v>
      </c>
      <c r="F2333" s="125" t="s">
        <v>160</v>
      </c>
      <c r="G2333" s="125" t="s">
        <v>3305</v>
      </c>
      <c r="H2333" s="126">
        <v>100</v>
      </c>
      <c r="I2333" s="126">
        <v>100</v>
      </c>
      <c r="J2333" s="126">
        <v>100</v>
      </c>
      <c r="K2333" s="125" t="s">
        <v>3251</v>
      </c>
      <c r="L2333" s="125" t="s">
        <v>7581</v>
      </c>
      <c r="M2333" s="152">
        <v>7.77E-3</v>
      </c>
      <c r="N2333" s="127" t="s">
        <v>44</v>
      </c>
      <c r="O2333" s="154">
        <v>45169</v>
      </c>
      <c r="P2333" s="152">
        <v>1.1624293989000001E-2</v>
      </c>
      <c r="Q2333" s="152">
        <v>4.8095212855E-2</v>
      </c>
      <c r="R2333" s="152">
        <v>0.12667787435</v>
      </c>
      <c r="S2333" s="152" t="s">
        <v>44</v>
      </c>
      <c r="T2333" s="152" t="s">
        <v>44</v>
      </c>
      <c r="U2333" s="152">
        <v>1.1009123995000001</v>
      </c>
      <c r="V2333" s="152">
        <v>1.1789810491999999</v>
      </c>
      <c r="W2333" s="152">
        <v>1.1051586041000001</v>
      </c>
      <c r="X2333" s="152" t="s">
        <v>44</v>
      </c>
      <c r="Y2333" s="152" t="s">
        <v>44</v>
      </c>
      <c r="Z2333" s="152">
        <v>3.7327471039999998E-3</v>
      </c>
      <c r="AA2333" s="152">
        <v>7.2009814275999992E-3</v>
      </c>
      <c r="AB2333" s="175">
        <v>2.9682770686</v>
      </c>
      <c r="AC2333" s="174">
        <v>3.7254686396999999</v>
      </c>
      <c r="AD2333" s="152">
        <v>-4.7430227848000003E-4</v>
      </c>
      <c r="AE2333" s="152">
        <v>-4.7430227848000003E-4</v>
      </c>
      <c r="AF2333" s="178">
        <v>1.2509344</v>
      </c>
      <c r="AG2333" s="177">
        <v>1850012.8902</v>
      </c>
      <c r="AH2333" s="177">
        <v>104583.04711</v>
      </c>
      <c r="AI2333" s="127">
        <v>0.17638526126999998</v>
      </c>
      <c r="AJ2333" s="127">
        <v>0.55348507128000002</v>
      </c>
      <c r="AK2333" s="127">
        <v>0</v>
      </c>
    </row>
    <row r="2334" spans="1:37" ht="14.65" customHeight="1" x14ac:dyDescent="0.25">
      <c r="A2334" s="39"/>
      <c r="B2334" s="128">
        <v>41255122000106</v>
      </c>
      <c r="C2334" s="124" t="s">
        <v>10262</v>
      </c>
      <c r="D2334" s="121"/>
      <c r="E2334" s="125" t="s">
        <v>9938</v>
      </c>
      <c r="F2334" s="125" t="s">
        <v>112</v>
      </c>
      <c r="G2334" s="125" t="s">
        <v>4570</v>
      </c>
      <c r="H2334" s="126">
        <v>10000</v>
      </c>
      <c r="I2334" s="126">
        <v>0</v>
      </c>
      <c r="J2334" s="126">
        <v>0</v>
      </c>
      <c r="K2334" s="125" t="s">
        <v>9089</v>
      </c>
      <c r="L2334" s="125" t="s">
        <v>7696</v>
      </c>
      <c r="M2334" s="152">
        <v>9.3699999999999999E-3</v>
      </c>
      <c r="N2334" s="127" t="s">
        <v>44</v>
      </c>
      <c r="O2334" s="154">
        <v>44291</v>
      </c>
      <c r="P2334" s="152">
        <v>5.2968654587000001E-2</v>
      </c>
      <c r="Q2334" s="152">
        <v>0.14825156029</v>
      </c>
      <c r="R2334" s="152">
        <v>5.5177850158000002E-2</v>
      </c>
      <c r="S2334" s="152">
        <v>0.16421855895000001</v>
      </c>
      <c r="T2334" s="152">
        <v>8.7113336297999999E-2</v>
      </c>
      <c r="U2334" s="152">
        <v>5.0165497082000003</v>
      </c>
      <c r="V2334" s="152">
        <v>3.6341616914999997</v>
      </c>
      <c r="W2334" s="152">
        <v>0.48138063705999995</v>
      </c>
      <c r="X2334" s="152">
        <v>0.65191271893000002</v>
      </c>
      <c r="Y2334" s="152">
        <v>0.20769712600999998</v>
      </c>
      <c r="Z2334" s="152">
        <v>0.17465947008000002</v>
      </c>
      <c r="AA2334" s="152">
        <v>0.18349486900999998</v>
      </c>
      <c r="AB2334" s="175">
        <v>-0.22330615384999999</v>
      </c>
      <c r="AC2334" s="174">
        <v>-0.56917920672</v>
      </c>
      <c r="AD2334" s="152">
        <v>-0.15064053519000001</v>
      </c>
      <c r="AE2334" s="152">
        <v>-0.30125538545000002</v>
      </c>
      <c r="AF2334" s="178">
        <v>0.90986953000000004</v>
      </c>
      <c r="AG2334" s="177">
        <v>24456.322649999998</v>
      </c>
      <c r="AH2334" s="177">
        <v>-61.448279999</v>
      </c>
      <c r="AI2334" s="127">
        <v>4.0802828340000003E-3</v>
      </c>
      <c r="AJ2334" s="127">
        <v>0</v>
      </c>
      <c r="AK2334" s="127">
        <v>8.5589005592E-2</v>
      </c>
    </row>
    <row r="2335" spans="1:37" ht="14.65" customHeight="1" x14ac:dyDescent="0.25">
      <c r="A2335" s="39"/>
      <c r="B2335" s="128">
        <v>5108305000135</v>
      </c>
      <c r="C2335" s="124" t="s">
        <v>10263</v>
      </c>
      <c r="D2335" s="121" t="s">
        <v>3266</v>
      </c>
      <c r="E2335" s="125" t="s">
        <v>8445</v>
      </c>
      <c r="F2335" s="125" t="s">
        <v>112</v>
      </c>
      <c r="G2335" s="125" t="s">
        <v>113</v>
      </c>
      <c r="H2335" s="126">
        <v>50000</v>
      </c>
      <c r="I2335" s="126">
        <v>50000</v>
      </c>
      <c r="J2335" s="126">
        <v>50000</v>
      </c>
      <c r="K2335" s="125" t="s">
        <v>218</v>
      </c>
      <c r="L2335" s="125" t="s">
        <v>217</v>
      </c>
      <c r="M2335" s="152">
        <v>0.02</v>
      </c>
      <c r="N2335" s="127">
        <v>6</v>
      </c>
      <c r="O2335" s="154">
        <v>37439</v>
      </c>
      <c r="P2335" s="152">
        <v>8.4219898316999997E-2</v>
      </c>
      <c r="Q2335" s="152">
        <v>0.28777392215999997</v>
      </c>
      <c r="R2335" s="152">
        <v>0.25053518767999999</v>
      </c>
      <c r="S2335" s="152">
        <v>0.98222990077000005</v>
      </c>
      <c r="T2335" s="152">
        <v>1.0234201797</v>
      </c>
      <c r="U2335" s="152">
        <v>7.9762891775</v>
      </c>
      <c r="V2335" s="152">
        <v>7.0543403500000004</v>
      </c>
      <c r="W2335" s="152">
        <v>2.1857101700000001</v>
      </c>
      <c r="X2335" s="152">
        <v>3.8992436015999998</v>
      </c>
      <c r="Y2335" s="152">
        <v>2.4400561276000001</v>
      </c>
      <c r="Z2335" s="152">
        <v>0.17355783542</v>
      </c>
      <c r="AA2335" s="152">
        <v>0.20620287907000001</v>
      </c>
      <c r="AB2335" s="175">
        <v>0.80426590790999997</v>
      </c>
      <c r="AC2335" s="174">
        <v>0.40660173194999999</v>
      </c>
      <c r="AD2335" s="152">
        <v>-0.12008776144000001</v>
      </c>
      <c r="AE2335" s="152">
        <v>-0.50198675032999995</v>
      </c>
      <c r="AF2335" s="178">
        <v>43.2375136</v>
      </c>
      <c r="AG2335" s="177">
        <v>74752.943700000003</v>
      </c>
      <c r="AH2335" s="177">
        <v>-323.43804</v>
      </c>
      <c r="AI2335" s="127">
        <v>3.1399241178999997E-4</v>
      </c>
      <c r="AJ2335" s="127">
        <v>3.4366246647E-4</v>
      </c>
      <c r="AK2335" s="127">
        <v>6.3184070474999994E-3</v>
      </c>
    </row>
    <row r="2336" spans="1:37" ht="14.65" customHeight="1" x14ac:dyDescent="0.25">
      <c r="A2336" s="39"/>
      <c r="B2336" s="128">
        <v>34713026000107</v>
      </c>
      <c r="C2336" s="124" t="s">
        <v>10264</v>
      </c>
      <c r="D2336" s="121" t="s">
        <v>3267</v>
      </c>
      <c r="E2336" s="125" t="s">
        <v>8822</v>
      </c>
      <c r="F2336" s="125" t="s">
        <v>112</v>
      </c>
      <c r="G2336" s="125" t="s">
        <v>113</v>
      </c>
      <c r="H2336" s="126">
        <v>1000</v>
      </c>
      <c r="I2336" s="126">
        <v>1000</v>
      </c>
      <c r="J2336" s="126">
        <v>1000</v>
      </c>
      <c r="K2336" s="125" t="s">
        <v>7681</v>
      </c>
      <c r="L2336" s="125" t="s">
        <v>8438</v>
      </c>
      <c r="M2336" s="152">
        <v>0.02</v>
      </c>
      <c r="N2336" s="127" t="s">
        <v>7721</v>
      </c>
      <c r="O2336" s="154">
        <v>43742</v>
      </c>
      <c r="P2336" s="152">
        <v>0.14085720912999999</v>
      </c>
      <c r="Q2336" s="152">
        <v>0.23106849287</v>
      </c>
      <c r="R2336" s="152">
        <v>-2.3899171575999998E-2</v>
      </c>
      <c r="S2336" s="152">
        <v>0.21627186865999998</v>
      </c>
      <c r="T2336" s="152">
        <v>8.8971864506999995E-2</v>
      </c>
      <c r="U2336" s="152">
        <v>13.340289589999999</v>
      </c>
      <c r="V2336" s="152">
        <v>5.6642929303999994</v>
      </c>
      <c r="W2336" s="152">
        <v>-0.20850030231000002</v>
      </c>
      <c r="X2336" s="152">
        <v>0.85855327698999995</v>
      </c>
      <c r="Y2336" s="152">
        <v>0.21212826117</v>
      </c>
      <c r="Z2336" s="152">
        <v>0.21777338726000001</v>
      </c>
      <c r="AA2336" s="152">
        <v>0.25743360855999997</v>
      </c>
      <c r="AB2336" s="175">
        <v>-0.47813482341000002</v>
      </c>
      <c r="AC2336" s="174">
        <v>-6.7767282062E-2</v>
      </c>
      <c r="AD2336" s="152">
        <v>-0.24170161457</v>
      </c>
      <c r="AE2336" s="152">
        <v>-0.49176244388999996</v>
      </c>
      <c r="AF2336" s="178">
        <v>1.20500761</v>
      </c>
      <c r="AG2336" s="177">
        <v>175410.04467</v>
      </c>
      <c r="AH2336" s="177">
        <v>-5902.7131399999998</v>
      </c>
      <c r="AI2336" s="127">
        <v>0</v>
      </c>
      <c r="AJ2336" s="127">
        <v>0</v>
      </c>
      <c r="AK2336" s="127">
        <v>0.18025575272000002</v>
      </c>
    </row>
    <row r="2337" spans="1:37" ht="14.65" customHeight="1" x14ac:dyDescent="0.25">
      <c r="A2337" s="39"/>
      <c r="B2337" s="128">
        <v>50190969000140</v>
      </c>
      <c r="C2337" s="124" t="s">
        <v>10265</v>
      </c>
      <c r="D2337" s="121"/>
      <c r="E2337" s="125" t="s">
        <v>8822</v>
      </c>
      <c r="F2337" s="125" t="s">
        <v>112</v>
      </c>
      <c r="G2337" s="125" t="s">
        <v>113</v>
      </c>
      <c r="H2337" s="126">
        <v>1000</v>
      </c>
      <c r="I2337" s="126">
        <v>1000</v>
      </c>
      <c r="J2337" s="126">
        <v>0</v>
      </c>
      <c r="K2337" s="125" t="s">
        <v>210</v>
      </c>
      <c r="L2337" s="125" t="s">
        <v>3314</v>
      </c>
      <c r="M2337" s="152">
        <v>0.02</v>
      </c>
      <c r="N2337" s="127" t="s">
        <v>44</v>
      </c>
      <c r="O2337" s="154">
        <v>45117</v>
      </c>
      <c r="P2337" s="152">
        <v>0.14045922946</v>
      </c>
      <c r="Q2337" s="152">
        <v>0.23026825221</v>
      </c>
      <c r="R2337" s="152">
        <v>-2.4228179872000002E-2</v>
      </c>
      <c r="S2337" s="152" t="s">
        <v>44</v>
      </c>
      <c r="T2337" s="152" t="s">
        <v>44</v>
      </c>
      <c r="U2337" s="152">
        <v>13.302597774000001</v>
      </c>
      <c r="V2337" s="152">
        <v>5.6446762467999996</v>
      </c>
      <c r="W2337" s="152">
        <v>-0.21137062478000002</v>
      </c>
      <c r="X2337" s="152" t="s">
        <v>44</v>
      </c>
      <c r="Y2337" s="152" t="s">
        <v>44</v>
      </c>
      <c r="Z2337" s="152">
        <v>0.21749072617999998</v>
      </c>
      <c r="AA2337" s="152">
        <v>0.19428892335</v>
      </c>
      <c r="AB2337" s="175">
        <v>-0.48040358707000003</v>
      </c>
      <c r="AC2337" s="174">
        <v>-0.55339768957000002</v>
      </c>
      <c r="AD2337" s="152">
        <v>-0.2414580268</v>
      </c>
      <c r="AE2337" s="152">
        <v>-0.34259393389999998</v>
      </c>
      <c r="AF2337" s="178">
        <v>1.2135614800000001</v>
      </c>
      <c r="AG2337" s="177">
        <v>15375.89251</v>
      </c>
      <c r="AH2337" s="177">
        <v>-7092.3728899999996</v>
      </c>
      <c r="AI2337" s="127">
        <v>0</v>
      </c>
      <c r="AJ2337" s="127">
        <v>0</v>
      </c>
      <c r="AK2337" s="127">
        <v>0.18001848815999999</v>
      </c>
    </row>
    <row r="2338" spans="1:37" ht="14.65" customHeight="1" x14ac:dyDescent="0.25">
      <c r="A2338" s="39"/>
      <c r="B2338" s="128">
        <v>36499392000122</v>
      </c>
      <c r="C2338" s="124" t="s">
        <v>10266</v>
      </c>
      <c r="D2338" s="121"/>
      <c r="E2338" s="125" t="s">
        <v>8822</v>
      </c>
      <c r="F2338" s="125" t="s">
        <v>112</v>
      </c>
      <c r="G2338" s="125" t="s">
        <v>113</v>
      </c>
      <c r="H2338" s="126">
        <v>1000</v>
      </c>
      <c r="I2338" s="126">
        <v>1000</v>
      </c>
      <c r="J2338" s="126">
        <v>1000</v>
      </c>
      <c r="K2338" s="125" t="s">
        <v>210</v>
      </c>
      <c r="L2338" s="125" t="s">
        <v>3314</v>
      </c>
      <c r="M2338" s="152">
        <v>1.9E-2</v>
      </c>
      <c r="N2338" s="127" t="s">
        <v>10267</v>
      </c>
      <c r="O2338" s="154">
        <v>43917</v>
      </c>
      <c r="P2338" s="152">
        <v>2.0802740624000001E-2</v>
      </c>
      <c r="Q2338" s="152">
        <v>-8.5398520682999995E-2</v>
      </c>
      <c r="R2338" s="152">
        <v>0.22704737044000001</v>
      </c>
      <c r="S2338" s="152">
        <v>0.89716814140000001</v>
      </c>
      <c r="T2338" s="152">
        <v>0.7698626355499999</v>
      </c>
      <c r="U2338" s="152">
        <v>1.9701837477999999</v>
      </c>
      <c r="V2338" s="152">
        <v>-2.0934149479999999</v>
      </c>
      <c r="W2338" s="152">
        <v>1.9807985905999999</v>
      </c>
      <c r="X2338" s="152">
        <v>3.5615665254</v>
      </c>
      <c r="Y2338" s="152">
        <v>1.8355198368000001</v>
      </c>
      <c r="Z2338" s="152">
        <v>0.22267443804999998</v>
      </c>
      <c r="AA2338" s="152">
        <v>0.26107477177999999</v>
      </c>
      <c r="AB2338" s="175">
        <v>0.57963266371</v>
      </c>
      <c r="AC2338" s="174">
        <v>0.31019223834999998</v>
      </c>
      <c r="AD2338" s="152">
        <v>-0.19872740195999999</v>
      </c>
      <c r="AE2338" s="152">
        <v>-0.52087916099999998</v>
      </c>
      <c r="AF2338" s="178">
        <v>1.9467652200000001</v>
      </c>
      <c r="AG2338" s="177">
        <v>20787.019349999999</v>
      </c>
      <c r="AH2338" s="177">
        <v>38.259509999999999</v>
      </c>
      <c r="AI2338" s="127">
        <v>0</v>
      </c>
      <c r="AJ2338" s="127">
        <v>0</v>
      </c>
      <c r="AK2338" s="127">
        <v>0.18661496622000001</v>
      </c>
    </row>
    <row r="2339" spans="1:37" ht="14.65" customHeight="1" x14ac:dyDescent="0.25">
      <c r="A2339" s="39"/>
      <c r="B2339" s="128">
        <v>25246206000127</v>
      </c>
      <c r="C2339" s="124" t="s">
        <v>10268</v>
      </c>
      <c r="D2339" s="121" t="s">
        <v>3274</v>
      </c>
      <c r="E2339" s="125" t="s">
        <v>10269</v>
      </c>
      <c r="F2339" s="125" t="s">
        <v>112</v>
      </c>
      <c r="G2339" s="125" t="s">
        <v>113</v>
      </c>
      <c r="H2339" s="126">
        <v>5000</v>
      </c>
      <c r="I2339" s="126">
        <v>1000</v>
      </c>
      <c r="J2339" s="126">
        <v>1000</v>
      </c>
      <c r="K2339" s="125" t="s">
        <v>7743</v>
      </c>
      <c r="L2339" s="125" t="s">
        <v>8093</v>
      </c>
      <c r="M2339" s="152">
        <v>2.0299999999999999E-2</v>
      </c>
      <c r="N2339" s="127" t="s">
        <v>44</v>
      </c>
      <c r="O2339" s="154">
        <v>42607</v>
      </c>
      <c r="P2339" s="152">
        <v>2.8679908082000001E-2</v>
      </c>
      <c r="Q2339" s="152">
        <v>9.6717900597999992E-2</v>
      </c>
      <c r="R2339" s="152">
        <v>5.3929086971000004E-2</v>
      </c>
      <c r="S2339" s="152">
        <v>0.45504231476000001</v>
      </c>
      <c r="T2339" s="152">
        <v>0.46334381389999996</v>
      </c>
      <c r="U2339" s="152">
        <v>2.7162136860999997</v>
      </c>
      <c r="V2339" s="152">
        <v>2.3708923437</v>
      </c>
      <c r="W2339" s="152">
        <v>0.47048622170000004</v>
      </c>
      <c r="X2339" s="152">
        <v>1.8064211167999999</v>
      </c>
      <c r="Y2339" s="152">
        <v>1.1047123504</v>
      </c>
      <c r="Z2339" s="152">
        <v>0.14725285460000001</v>
      </c>
      <c r="AA2339" s="152">
        <v>0.22116665048</v>
      </c>
      <c r="AB2339" s="175">
        <v>-0.30164442358999999</v>
      </c>
      <c r="AC2339" s="174">
        <v>0.56224615703000003</v>
      </c>
      <c r="AD2339" s="152">
        <v>-0.1340990789</v>
      </c>
      <c r="AE2339" s="152">
        <v>-0.43398066688999998</v>
      </c>
      <c r="AF2339" s="178">
        <v>4.6468565100000001</v>
      </c>
      <c r="AG2339" s="177">
        <v>39933.350720000002</v>
      </c>
      <c r="AH2339" s="177">
        <v>1687.26881</v>
      </c>
      <c r="AI2339" s="127">
        <v>0</v>
      </c>
      <c r="AJ2339" s="127">
        <v>0</v>
      </c>
      <c r="AK2339" s="127">
        <v>0</v>
      </c>
    </row>
    <row r="2340" spans="1:37" ht="14.65" customHeight="1" x14ac:dyDescent="0.25">
      <c r="A2340" s="39"/>
      <c r="B2340" s="128">
        <v>906044000185</v>
      </c>
      <c r="C2340" s="124" t="s">
        <v>10270</v>
      </c>
      <c r="D2340" s="121" t="s">
        <v>3274</v>
      </c>
      <c r="E2340" s="125" t="s">
        <v>9167</v>
      </c>
      <c r="F2340" s="125" t="s">
        <v>112</v>
      </c>
      <c r="G2340" s="125" t="s">
        <v>113</v>
      </c>
      <c r="H2340" s="126">
        <v>300000</v>
      </c>
      <c r="I2340" s="126">
        <v>15000</v>
      </c>
      <c r="J2340" s="126">
        <v>150000</v>
      </c>
      <c r="K2340" s="125" t="s">
        <v>210</v>
      </c>
      <c r="L2340" s="125" t="s">
        <v>3314</v>
      </c>
      <c r="M2340" s="152">
        <v>0.02</v>
      </c>
      <c r="N2340" s="127" t="s">
        <v>7623</v>
      </c>
      <c r="O2340" s="154">
        <v>35025</v>
      </c>
      <c r="P2340" s="152">
        <v>-4.8112309604999995E-3</v>
      </c>
      <c r="Q2340" s="152">
        <v>6.6311033510000006E-2</v>
      </c>
      <c r="R2340" s="152">
        <v>8.5240335361999986E-2</v>
      </c>
      <c r="S2340" s="152">
        <v>0.40287234129999999</v>
      </c>
      <c r="T2340" s="152">
        <v>0.39004848334000003</v>
      </c>
      <c r="U2340" s="152">
        <v>-0.45566155039</v>
      </c>
      <c r="V2340" s="152">
        <v>1.6255142086000001</v>
      </c>
      <c r="W2340" s="152">
        <v>0.74365070083000007</v>
      </c>
      <c r="X2340" s="152">
        <v>1.5993174284</v>
      </c>
      <c r="Y2340" s="152">
        <v>0.92996035320999992</v>
      </c>
      <c r="Z2340" s="152">
        <v>0.12553618932999999</v>
      </c>
      <c r="AA2340" s="152">
        <v>0.21041556969999997</v>
      </c>
      <c r="AB2340" s="175">
        <v>-0.14950481818</v>
      </c>
      <c r="AC2340" s="174">
        <v>0.52620439514999995</v>
      </c>
      <c r="AD2340" s="152">
        <v>-8.0993846214999998E-2</v>
      </c>
      <c r="AE2340" s="152">
        <v>-0.47190441130999999</v>
      </c>
      <c r="AF2340" s="178">
        <v>540.05506289000004</v>
      </c>
      <c r="AG2340" s="177">
        <v>616562.02922999999</v>
      </c>
      <c r="AH2340" s="177">
        <v>-4054.2311399999999</v>
      </c>
      <c r="AI2340" s="127">
        <v>2.2160398307000003E-2</v>
      </c>
      <c r="AJ2340" s="127">
        <v>0</v>
      </c>
      <c r="AK2340" s="127">
        <v>2.1483882619E-4</v>
      </c>
    </row>
    <row r="2341" spans="1:37" ht="14.65" customHeight="1" x14ac:dyDescent="0.25">
      <c r="A2341" s="39"/>
      <c r="B2341" s="128">
        <v>11046259000190</v>
      </c>
      <c r="C2341" s="124" t="s">
        <v>10271</v>
      </c>
      <c r="D2341" s="121" t="s">
        <v>3274</v>
      </c>
      <c r="E2341" s="125" t="s">
        <v>9167</v>
      </c>
      <c r="F2341" s="125" t="s">
        <v>112</v>
      </c>
      <c r="G2341" s="125" t="s">
        <v>113</v>
      </c>
      <c r="H2341" s="126">
        <v>50000</v>
      </c>
      <c r="I2341" s="126">
        <v>15000</v>
      </c>
      <c r="J2341" s="126">
        <v>50000</v>
      </c>
      <c r="K2341" s="125" t="s">
        <v>210</v>
      </c>
      <c r="L2341" s="125" t="s">
        <v>3314</v>
      </c>
      <c r="M2341" s="152">
        <v>0.02</v>
      </c>
      <c r="N2341" s="127" t="s">
        <v>7623</v>
      </c>
      <c r="O2341" s="154">
        <v>40086</v>
      </c>
      <c r="P2341" s="152">
        <v>-1.3380034400000001E-2</v>
      </c>
      <c r="Q2341" s="152">
        <v>5.3563470065E-2</v>
      </c>
      <c r="R2341" s="152">
        <v>7.9349797519000009E-2</v>
      </c>
      <c r="S2341" s="152">
        <v>0.36806777211000002</v>
      </c>
      <c r="T2341" s="152">
        <v>0.36360763372999999</v>
      </c>
      <c r="U2341" s="152">
        <v>-1.2671948757</v>
      </c>
      <c r="V2341" s="152">
        <v>1.3130270641999999</v>
      </c>
      <c r="W2341" s="152">
        <v>0.69226068016999998</v>
      </c>
      <c r="X2341" s="152">
        <v>1.4611506982</v>
      </c>
      <c r="Y2341" s="152">
        <v>0.86691962136</v>
      </c>
      <c r="Z2341" s="152">
        <v>0.12511024429000001</v>
      </c>
      <c r="AA2341" s="152">
        <v>0.20936005467000002</v>
      </c>
      <c r="AB2341" s="175">
        <v>-0.19315256043000001</v>
      </c>
      <c r="AC2341" s="174">
        <v>0.15015056038999999</v>
      </c>
      <c r="AD2341" s="152">
        <v>-8.1320664239999993E-2</v>
      </c>
      <c r="AE2341" s="152">
        <v>-0.47135015451999995</v>
      </c>
      <c r="AF2341" s="178">
        <v>557.18159533999994</v>
      </c>
      <c r="AG2341" s="177">
        <v>11383.60074</v>
      </c>
      <c r="AH2341" s="177">
        <v>-4629.5546800000002</v>
      </c>
      <c r="AI2341" s="127">
        <v>2.1873894438999997E-2</v>
      </c>
      <c r="AJ2341" s="127">
        <v>0</v>
      </c>
      <c r="AK2341" s="127">
        <v>2.120612518E-4</v>
      </c>
    </row>
    <row r="2342" spans="1:37" ht="14.65" customHeight="1" x14ac:dyDescent="0.25">
      <c r="A2342" s="39"/>
      <c r="B2342" s="128">
        <v>54090484000136</v>
      </c>
      <c r="C2342" s="124" t="s">
        <v>10272</v>
      </c>
      <c r="D2342" s="121"/>
      <c r="E2342" s="125" t="s">
        <v>2778</v>
      </c>
      <c r="F2342" s="125" t="s">
        <v>160</v>
      </c>
      <c r="G2342" s="125" t="s">
        <v>3305</v>
      </c>
      <c r="H2342" s="126">
        <v>1</v>
      </c>
      <c r="I2342" s="126">
        <v>1</v>
      </c>
      <c r="J2342" s="126">
        <v>1</v>
      </c>
      <c r="K2342" s="125" t="s">
        <v>210</v>
      </c>
      <c r="L2342" s="125" t="s">
        <v>3312</v>
      </c>
      <c r="M2342" s="152">
        <v>3.7000000000000002E-3</v>
      </c>
      <c r="N2342" s="127" t="s">
        <v>44</v>
      </c>
      <c r="O2342" s="154">
        <v>45356</v>
      </c>
      <c r="P2342" s="152">
        <v>1.4511493242E-2</v>
      </c>
      <c r="Q2342" s="152">
        <v>4.8840890452999997E-2</v>
      </c>
      <c r="R2342" s="152">
        <v>0.13194387952</v>
      </c>
      <c r="S2342" s="152" t="s">
        <v>44</v>
      </c>
      <c r="T2342" s="152" t="s">
        <v>44</v>
      </c>
      <c r="U2342" s="152">
        <v>1.3743529594000001</v>
      </c>
      <c r="V2342" s="152">
        <v>1.1972602021999998</v>
      </c>
      <c r="W2342" s="152">
        <v>1.151100099</v>
      </c>
      <c r="X2342" s="152" t="s">
        <v>44</v>
      </c>
      <c r="Y2342" s="152" t="s">
        <v>44</v>
      </c>
      <c r="Z2342" s="152">
        <v>8.3143384607999998E-3</v>
      </c>
      <c r="AA2342" s="152">
        <v>7.9554167536999999E-3</v>
      </c>
      <c r="AB2342" s="175">
        <v>1.8914900185000001</v>
      </c>
      <c r="AC2342" s="174">
        <v>2.1809136718</v>
      </c>
      <c r="AD2342" s="152">
        <v>-1.5647320470000001E-3</v>
      </c>
      <c r="AE2342" s="152">
        <v>-1.5647320470000001E-3</v>
      </c>
      <c r="AF2342" s="178">
        <v>1.154928</v>
      </c>
      <c r="AG2342" s="177">
        <v>44407.296150000002</v>
      </c>
      <c r="AH2342" s="177">
        <v>12734.750959999999</v>
      </c>
      <c r="AI2342" s="127">
        <v>0.75698549898</v>
      </c>
      <c r="AJ2342" s="127">
        <v>9.5214157061999996E-3</v>
      </c>
      <c r="AK2342" s="127">
        <v>0</v>
      </c>
    </row>
    <row r="2343" spans="1:37" ht="14.65" customHeight="1" x14ac:dyDescent="0.25">
      <c r="A2343" s="39"/>
      <c r="B2343" s="128">
        <v>53936458000113</v>
      </c>
      <c r="C2343" s="124" t="s">
        <v>10273</v>
      </c>
      <c r="D2343" s="121"/>
      <c r="E2343" s="125" t="s">
        <v>10274</v>
      </c>
      <c r="F2343" s="125" t="s">
        <v>160</v>
      </c>
      <c r="G2343" s="125" t="s">
        <v>3305</v>
      </c>
      <c r="H2343" s="126">
        <v>1000</v>
      </c>
      <c r="I2343" s="126">
        <v>500</v>
      </c>
      <c r="J2343" s="126">
        <v>1000</v>
      </c>
      <c r="K2343" s="125" t="s">
        <v>210</v>
      </c>
      <c r="L2343" s="125" t="s">
        <v>3312</v>
      </c>
      <c r="M2343" s="152">
        <v>4.0000000000000001E-3</v>
      </c>
      <c r="N2343" s="127" t="s">
        <v>44</v>
      </c>
      <c r="O2343" s="154">
        <v>45351</v>
      </c>
      <c r="P2343" s="152">
        <v>1.4497337414E-2</v>
      </c>
      <c r="Q2343" s="152">
        <v>4.8813696464999994E-2</v>
      </c>
      <c r="R2343" s="152">
        <v>0.13095879777</v>
      </c>
      <c r="S2343" s="152" t="s">
        <v>44</v>
      </c>
      <c r="T2343" s="152" t="s">
        <v>44</v>
      </c>
      <c r="U2343" s="152">
        <v>1.3730122907</v>
      </c>
      <c r="V2343" s="152">
        <v>1.1965935829000001</v>
      </c>
      <c r="W2343" s="152">
        <v>1.1425060838999999</v>
      </c>
      <c r="X2343" s="152" t="s">
        <v>44</v>
      </c>
      <c r="Y2343" s="152" t="s">
        <v>44</v>
      </c>
      <c r="Z2343" s="152">
        <v>8.3617763379999991E-3</v>
      </c>
      <c r="AA2343" s="152">
        <v>7.9389732708000007E-3</v>
      </c>
      <c r="AB2343" s="175">
        <v>1.7748253548999999</v>
      </c>
      <c r="AC2343" s="174">
        <v>2.0975878004999999</v>
      </c>
      <c r="AD2343" s="152">
        <v>-1.5956049803999999E-3</v>
      </c>
      <c r="AE2343" s="152">
        <v>-1.5956049803999999E-3</v>
      </c>
      <c r="AF2343" s="178">
        <v>1.1556896999999999</v>
      </c>
      <c r="AG2343" s="177">
        <v>100496.81709</v>
      </c>
      <c r="AH2343" s="177">
        <v>34629.148910000004</v>
      </c>
      <c r="AI2343" s="127">
        <v>0.77591458900999999</v>
      </c>
      <c r="AJ2343" s="127">
        <v>9.7595071033000011E-3</v>
      </c>
      <c r="AK2343" s="127">
        <v>0</v>
      </c>
    </row>
    <row r="2344" spans="1:37" ht="14.65" customHeight="1" x14ac:dyDescent="0.25">
      <c r="A2344" s="39"/>
      <c r="B2344" s="128">
        <v>51892732000174</v>
      </c>
      <c r="C2344" s="124" t="s">
        <v>10275</v>
      </c>
      <c r="D2344" s="121"/>
      <c r="E2344" s="125" t="s">
        <v>10276</v>
      </c>
      <c r="F2344" s="125" t="s">
        <v>160</v>
      </c>
      <c r="G2344" s="125" t="s">
        <v>3305</v>
      </c>
      <c r="H2344" s="126">
        <v>100</v>
      </c>
      <c r="I2344" s="126">
        <v>100</v>
      </c>
      <c r="J2344" s="126">
        <v>100</v>
      </c>
      <c r="K2344" s="125" t="s">
        <v>211</v>
      </c>
      <c r="L2344" s="125" t="s">
        <v>211</v>
      </c>
      <c r="M2344" s="152">
        <v>3.0000000000000001E-3</v>
      </c>
      <c r="N2344" s="127" t="s">
        <v>44</v>
      </c>
      <c r="O2344" s="154">
        <v>45194</v>
      </c>
      <c r="P2344" s="152">
        <v>1.0683855185999999E-2</v>
      </c>
      <c r="Q2344" s="152">
        <v>4.1071502922999999E-2</v>
      </c>
      <c r="R2344" s="152">
        <v>0.11467057130000001</v>
      </c>
      <c r="S2344" s="152" t="s">
        <v>44</v>
      </c>
      <c r="T2344" s="152" t="s">
        <v>44</v>
      </c>
      <c r="U2344" s="152">
        <v>1.0118454212000001</v>
      </c>
      <c r="V2344" s="152">
        <v>1.0068054745999999</v>
      </c>
      <c r="W2344" s="152">
        <v>1.0004049180000001</v>
      </c>
      <c r="X2344" s="152" t="s">
        <v>44</v>
      </c>
      <c r="Y2344" s="152" t="s">
        <v>44</v>
      </c>
      <c r="Z2344" s="152">
        <v>9.6686555669999992E-4</v>
      </c>
      <c r="AA2344" s="152">
        <v>8.5665068139999993E-4</v>
      </c>
      <c r="AB2344" s="175">
        <v>6.6906657974E-2</v>
      </c>
      <c r="AC2344" s="174">
        <v>0.99854719175999995</v>
      </c>
      <c r="AD2344" s="152">
        <v>0</v>
      </c>
      <c r="AE2344" s="152">
        <v>0</v>
      </c>
      <c r="AF2344" s="178">
        <v>1190.065094</v>
      </c>
      <c r="AG2344" s="177">
        <v>55678.212039999999</v>
      </c>
      <c r="AH2344" s="177">
        <v>31988.285759999999</v>
      </c>
      <c r="AI2344" s="127">
        <v>2.2739293870999999E-2</v>
      </c>
      <c r="AJ2344" s="127">
        <v>0.31507425459999999</v>
      </c>
      <c r="AK2344" s="127">
        <v>0</v>
      </c>
    </row>
    <row r="2345" spans="1:37" ht="14.65" customHeight="1" x14ac:dyDescent="0.25">
      <c r="A2345" s="39"/>
      <c r="B2345" s="128">
        <v>9075575000148</v>
      </c>
      <c r="C2345" s="124" t="s">
        <v>10277</v>
      </c>
      <c r="D2345" s="121"/>
      <c r="E2345" s="125" t="s">
        <v>9896</v>
      </c>
      <c r="F2345" s="125" t="s">
        <v>112</v>
      </c>
      <c r="G2345" s="125" t="s">
        <v>113</v>
      </c>
      <c r="H2345" s="126">
        <v>1000</v>
      </c>
      <c r="I2345" s="126">
        <v>1000</v>
      </c>
      <c r="J2345" s="126">
        <v>0</v>
      </c>
      <c r="K2345" s="125" t="s">
        <v>218</v>
      </c>
      <c r="L2345" s="125" t="s">
        <v>217</v>
      </c>
      <c r="M2345" s="152">
        <v>4.0000000000000001E-3</v>
      </c>
      <c r="N2345" s="127" t="s">
        <v>10278</v>
      </c>
      <c r="O2345" s="154">
        <v>39420</v>
      </c>
      <c r="P2345" s="152">
        <v>0.10312517516</v>
      </c>
      <c r="Q2345" s="152">
        <v>0.16856303994000002</v>
      </c>
      <c r="R2345" s="152">
        <v>4.4022387318999996E-2</v>
      </c>
      <c r="S2345" s="152">
        <v>0.22997428582000001</v>
      </c>
      <c r="T2345" s="152">
        <v>0.14288109787</v>
      </c>
      <c r="U2345" s="152">
        <v>9.7667681275999989</v>
      </c>
      <c r="V2345" s="152">
        <v>4.1320667461999996</v>
      </c>
      <c r="W2345" s="152">
        <v>0.38405854509000004</v>
      </c>
      <c r="X2345" s="152">
        <v>0.91294895604000004</v>
      </c>
      <c r="Y2345" s="152">
        <v>0.34065958956999998</v>
      </c>
      <c r="Z2345" s="152">
        <v>0.15995843287</v>
      </c>
      <c r="AA2345" s="152">
        <v>0.20076485603999999</v>
      </c>
      <c r="AB2345" s="175">
        <v>-0.32226231454999998</v>
      </c>
      <c r="AC2345" s="174">
        <v>-1.0223034678999999E-2</v>
      </c>
      <c r="AD2345" s="152">
        <v>-0.18640160088999999</v>
      </c>
      <c r="AE2345" s="152">
        <v>-0.59719994741000004</v>
      </c>
      <c r="AF2345" s="178">
        <v>34.76881539</v>
      </c>
      <c r="AG2345" s="177">
        <v>13665.53601</v>
      </c>
      <c r="AH2345" s="177">
        <v>-6103.22786</v>
      </c>
      <c r="AI2345" s="127">
        <v>3.0147654415000002E-3</v>
      </c>
      <c r="AJ2345" s="127">
        <v>0</v>
      </c>
      <c r="AK2345" s="127">
        <v>0.11225281685000001</v>
      </c>
    </row>
    <row r="2346" spans="1:37" ht="14.65" customHeight="1" x14ac:dyDescent="0.25">
      <c r="A2346" s="39"/>
      <c r="B2346" s="128">
        <v>20468456000198</v>
      </c>
      <c r="C2346" s="124" t="s">
        <v>10279</v>
      </c>
      <c r="D2346" s="121" t="s">
        <v>3266</v>
      </c>
      <c r="E2346" s="125" t="s">
        <v>7627</v>
      </c>
      <c r="F2346" s="125" t="s">
        <v>160</v>
      </c>
      <c r="G2346" s="125" t="s">
        <v>6802</v>
      </c>
      <c r="H2346" s="126">
        <v>1000</v>
      </c>
      <c r="I2346" s="126">
        <v>0</v>
      </c>
      <c r="J2346" s="126">
        <v>0</v>
      </c>
      <c r="K2346" s="125" t="s">
        <v>211</v>
      </c>
      <c r="L2346" s="125" t="s">
        <v>211</v>
      </c>
      <c r="M2346" s="152">
        <v>1.5E-3</v>
      </c>
      <c r="N2346" s="127" t="s">
        <v>44</v>
      </c>
      <c r="O2346" s="154">
        <v>42104</v>
      </c>
      <c r="P2346" s="152">
        <v>1.0398350167E-2</v>
      </c>
      <c r="Q2346" s="152">
        <v>4.0965655471E-2</v>
      </c>
      <c r="R2346" s="152">
        <v>0.11423969156</v>
      </c>
      <c r="S2346" s="152">
        <v>0.2511522746</v>
      </c>
      <c r="T2346" s="152">
        <v>0.41780299093000006</v>
      </c>
      <c r="U2346" s="152">
        <v>0.9848058422699999</v>
      </c>
      <c r="V2346" s="152">
        <v>1.0042107852</v>
      </c>
      <c r="W2346" s="152">
        <v>0.99664585240999992</v>
      </c>
      <c r="X2346" s="152">
        <v>0.99702106297000004</v>
      </c>
      <c r="Y2346" s="152">
        <v>0.99613313115000002</v>
      </c>
      <c r="Z2346" s="152">
        <v>9.0318822480000009E-4</v>
      </c>
      <c r="AA2346" s="152">
        <v>2.575155743E-3</v>
      </c>
      <c r="AB2346" s="175">
        <v>-0.60919894555999998</v>
      </c>
      <c r="AC2346" s="174">
        <v>-1.4502506507999999</v>
      </c>
      <c r="AD2346" s="152">
        <v>0</v>
      </c>
      <c r="AE2346" s="152">
        <v>-3.9002527164E-3</v>
      </c>
      <c r="AF2346" s="178">
        <v>240750.74825999999</v>
      </c>
      <c r="AG2346" s="177">
        <v>543783.97572999995</v>
      </c>
      <c r="AH2346" s="177">
        <v>88304.418671000007</v>
      </c>
      <c r="AI2346" s="127">
        <v>0</v>
      </c>
      <c r="AJ2346" s="127">
        <v>0</v>
      </c>
      <c r="AK2346" s="127">
        <v>0</v>
      </c>
    </row>
    <row r="2347" spans="1:37" ht="14.65" customHeight="1" x14ac:dyDescent="0.25">
      <c r="A2347" s="39"/>
      <c r="B2347" s="128">
        <v>54641722000154</v>
      </c>
      <c r="C2347" s="124" t="s">
        <v>10280</v>
      </c>
      <c r="D2347" s="121"/>
      <c r="E2347" s="125" t="s">
        <v>9896</v>
      </c>
      <c r="F2347" s="125" t="s">
        <v>160</v>
      </c>
      <c r="G2347" s="125" t="s">
        <v>3305</v>
      </c>
      <c r="H2347" s="126">
        <v>100</v>
      </c>
      <c r="I2347" s="126">
        <v>0</v>
      </c>
      <c r="J2347" s="126">
        <v>0</v>
      </c>
      <c r="K2347" s="125" t="s">
        <v>210</v>
      </c>
      <c r="L2347" s="125" t="s">
        <v>3312</v>
      </c>
      <c r="M2347" s="152">
        <v>4.6999999999999993E-3</v>
      </c>
      <c r="N2347" s="127" t="s">
        <v>44</v>
      </c>
      <c r="O2347" s="154">
        <v>45454</v>
      </c>
      <c r="P2347" s="152">
        <v>8.8655748568000001E-3</v>
      </c>
      <c r="Q2347" s="152">
        <v>4.3860782131000003E-2</v>
      </c>
      <c r="R2347" s="152" t="s">
        <v>44</v>
      </c>
      <c r="S2347" s="152" t="s">
        <v>44</v>
      </c>
      <c r="T2347" s="152" t="s">
        <v>44</v>
      </c>
      <c r="U2347" s="152">
        <v>0.83963992114999997</v>
      </c>
      <c r="V2347" s="152">
        <v>1.0751804153</v>
      </c>
      <c r="W2347" s="152" t="s">
        <v>44</v>
      </c>
      <c r="X2347" s="152" t="s">
        <v>44</v>
      </c>
      <c r="Y2347" s="152" t="s">
        <v>44</v>
      </c>
      <c r="Z2347" s="152" t="s">
        <v>44</v>
      </c>
      <c r="AA2347" s="152">
        <v>1.1719747937000001E-2</v>
      </c>
      <c r="AB2347" s="175" t="s">
        <v>44</v>
      </c>
      <c r="AC2347" s="174">
        <v>0.44853366066</v>
      </c>
      <c r="AD2347" s="152">
        <v>-5.4589599546999998E-3</v>
      </c>
      <c r="AE2347" s="152">
        <v>-5.4589599546999998E-3</v>
      </c>
      <c r="AF2347" s="178">
        <v>1.1074418100000001</v>
      </c>
      <c r="AG2347" s="177">
        <v>201741.07607000001</v>
      </c>
      <c r="AH2347" s="177">
        <v>33359.570509999998</v>
      </c>
      <c r="AI2347" s="127">
        <v>0.79649809685999995</v>
      </c>
      <c r="AJ2347" s="127">
        <v>3.0838085604999999E-2</v>
      </c>
      <c r="AK2347" s="127">
        <v>0</v>
      </c>
    </row>
    <row r="2348" spans="1:37" ht="14.65" customHeight="1" x14ac:dyDescent="0.25">
      <c r="A2348" s="39"/>
      <c r="B2348" s="128">
        <v>51598758000104</v>
      </c>
      <c r="C2348" s="124" t="s">
        <v>10281</v>
      </c>
      <c r="D2348" s="121"/>
      <c r="E2348" s="125" t="s">
        <v>9896</v>
      </c>
      <c r="F2348" s="125" t="s">
        <v>160</v>
      </c>
      <c r="G2348" s="125" t="s">
        <v>3305</v>
      </c>
      <c r="H2348" s="126" t="s">
        <v>44</v>
      </c>
      <c r="I2348" s="126" t="s">
        <v>44</v>
      </c>
      <c r="J2348" s="126" t="s">
        <v>44</v>
      </c>
      <c r="K2348" s="125" t="s">
        <v>210</v>
      </c>
      <c r="L2348" s="125" t="s">
        <v>3312</v>
      </c>
      <c r="M2348" s="152">
        <v>4.5500000000000002E-3</v>
      </c>
      <c r="N2348" s="127" t="s">
        <v>44</v>
      </c>
      <c r="O2348" s="154">
        <v>45184</v>
      </c>
      <c r="P2348" s="152">
        <v>2.1844958445999998E-2</v>
      </c>
      <c r="Q2348" s="152">
        <v>5.7432260515E-2</v>
      </c>
      <c r="R2348" s="152">
        <v>8.1014712677999992E-2</v>
      </c>
      <c r="S2348" s="152" t="s">
        <v>44</v>
      </c>
      <c r="T2348" s="152" t="s">
        <v>44</v>
      </c>
      <c r="U2348" s="152">
        <v>2.0688900024999999</v>
      </c>
      <c r="V2348" s="152">
        <v>1.4078645824</v>
      </c>
      <c r="W2348" s="152">
        <v>0.70678567376000001</v>
      </c>
      <c r="X2348" s="152" t="s">
        <v>44</v>
      </c>
      <c r="Y2348" s="152" t="s">
        <v>44</v>
      </c>
      <c r="Z2348" s="152">
        <v>3.7493115922000005E-2</v>
      </c>
      <c r="AA2348" s="152">
        <v>3.4173300807999997E-2</v>
      </c>
      <c r="AB2348" s="175">
        <v>-0.79001579169000002</v>
      </c>
      <c r="AC2348" s="174">
        <v>-0.67172266328999997</v>
      </c>
      <c r="AD2348" s="152">
        <v>-3.1993189334E-2</v>
      </c>
      <c r="AE2348" s="152">
        <v>-3.1993189334E-2</v>
      </c>
      <c r="AF2348" s="178">
        <v>1.1476634100000001</v>
      </c>
      <c r="AG2348" s="177">
        <v>435152.45828999998</v>
      </c>
      <c r="AH2348" s="177">
        <v>43039.118329999998</v>
      </c>
      <c r="AI2348" s="127">
        <v>0.93899786645999994</v>
      </c>
      <c r="AJ2348" s="127">
        <v>8.0671460532999988E-3</v>
      </c>
      <c r="AK2348" s="127">
        <v>0</v>
      </c>
    </row>
    <row r="2349" spans="1:37" ht="14.65" customHeight="1" x14ac:dyDescent="0.25">
      <c r="A2349" s="39"/>
      <c r="B2349" s="128">
        <v>37440165000194</v>
      </c>
      <c r="C2349" s="124" t="s">
        <v>10282</v>
      </c>
      <c r="D2349" s="121"/>
      <c r="E2349" s="125" t="s">
        <v>9896</v>
      </c>
      <c r="F2349" s="125" t="s">
        <v>160</v>
      </c>
      <c r="G2349" s="125" t="s">
        <v>3305</v>
      </c>
      <c r="H2349" s="126">
        <v>100</v>
      </c>
      <c r="I2349" s="126">
        <v>0</v>
      </c>
      <c r="J2349" s="126">
        <v>0</v>
      </c>
      <c r="K2349" s="125" t="s">
        <v>210</v>
      </c>
      <c r="L2349" s="125" t="s">
        <v>3312</v>
      </c>
      <c r="M2349" s="152">
        <v>5.5500000000000002E-3</v>
      </c>
      <c r="N2349" s="127" t="s">
        <v>8900</v>
      </c>
      <c r="O2349" s="154">
        <v>44194</v>
      </c>
      <c r="P2349" s="152">
        <v>2.1090151626E-2</v>
      </c>
      <c r="Q2349" s="152">
        <v>5.6169394837000002E-2</v>
      </c>
      <c r="R2349" s="152">
        <v>7.6306135725000002E-2</v>
      </c>
      <c r="S2349" s="152">
        <v>0.22618204011999998</v>
      </c>
      <c r="T2349" s="152">
        <v>0.28911241931999998</v>
      </c>
      <c r="U2349" s="152">
        <v>1.9974038383000001</v>
      </c>
      <c r="V2349" s="152">
        <v>1.3769073495999999</v>
      </c>
      <c r="W2349" s="152">
        <v>0.66570727423999998</v>
      </c>
      <c r="X2349" s="152">
        <v>0.8978945479399999</v>
      </c>
      <c r="Y2349" s="152">
        <v>0.68930684024</v>
      </c>
      <c r="Z2349" s="152">
        <v>3.7029462642000001E-2</v>
      </c>
      <c r="AA2349" s="152">
        <v>3.0757692897000002E-2</v>
      </c>
      <c r="AB2349" s="175">
        <v>-0.91513843210000001</v>
      </c>
      <c r="AC2349" s="174">
        <v>-0.42368827708000001</v>
      </c>
      <c r="AD2349" s="152">
        <v>-3.1330345191000003E-2</v>
      </c>
      <c r="AE2349" s="152">
        <v>-3.1330345191000003E-2</v>
      </c>
      <c r="AF2349" s="178">
        <v>1.4440168600000001</v>
      </c>
      <c r="AG2349" s="177">
        <v>46379.183470000004</v>
      </c>
      <c r="AH2349" s="177">
        <v>21940.22869</v>
      </c>
      <c r="AI2349" s="127">
        <v>0.93924908395000006</v>
      </c>
      <c r="AJ2349" s="127">
        <v>6.1473023992999996E-3</v>
      </c>
      <c r="AK2349" s="127">
        <v>0</v>
      </c>
    </row>
    <row r="2350" spans="1:37" ht="14.65" customHeight="1" x14ac:dyDescent="0.25">
      <c r="A2350" s="39"/>
      <c r="B2350" s="128">
        <v>42847907000130</v>
      </c>
      <c r="C2350" s="124" t="s">
        <v>10283</v>
      </c>
      <c r="D2350" s="121"/>
      <c r="E2350" s="125" t="s">
        <v>9896</v>
      </c>
      <c r="F2350" s="125" t="s">
        <v>112</v>
      </c>
      <c r="G2350" s="125" t="s">
        <v>113</v>
      </c>
      <c r="H2350" s="126">
        <v>100</v>
      </c>
      <c r="I2350" s="126">
        <v>0</v>
      </c>
      <c r="J2350" s="126">
        <v>0</v>
      </c>
      <c r="K2350" s="125" t="s">
        <v>218</v>
      </c>
      <c r="L2350" s="125" t="s">
        <v>217</v>
      </c>
      <c r="M2350" s="152">
        <v>4.0000000000000001E-3</v>
      </c>
      <c r="N2350" s="127" t="s">
        <v>44</v>
      </c>
      <c r="O2350" s="154">
        <v>45140</v>
      </c>
      <c r="P2350" s="152">
        <v>0.10105608967</v>
      </c>
      <c r="Q2350" s="152">
        <v>0.16653944679999999</v>
      </c>
      <c r="R2350" s="152">
        <v>4.5641243163E-2</v>
      </c>
      <c r="S2350" s="152" t="s">
        <v>44</v>
      </c>
      <c r="T2350" s="152" t="s">
        <v>44</v>
      </c>
      <c r="U2350" s="152">
        <v>9.5708093984999998</v>
      </c>
      <c r="V2350" s="152">
        <v>4.0824614357</v>
      </c>
      <c r="W2350" s="152">
        <v>0.39818170963999999</v>
      </c>
      <c r="X2350" s="152" t="s">
        <v>44</v>
      </c>
      <c r="Y2350" s="152" t="s">
        <v>44</v>
      </c>
      <c r="Z2350" s="152">
        <v>0.16011496719000001</v>
      </c>
      <c r="AA2350" s="152">
        <v>0.15896403179999999</v>
      </c>
      <c r="AB2350" s="175">
        <v>-0.31254389364000001</v>
      </c>
      <c r="AC2350" s="174">
        <v>-0.54987160215999997</v>
      </c>
      <c r="AD2350" s="152">
        <v>-0.18516533607999999</v>
      </c>
      <c r="AE2350" s="152">
        <v>-0.18516533607999999</v>
      </c>
      <c r="AF2350" s="178">
        <v>1.01105691</v>
      </c>
      <c r="AG2350" s="177">
        <v>161120.19205000001</v>
      </c>
      <c r="AH2350" s="177">
        <v>-21946.089029999999</v>
      </c>
      <c r="AI2350" s="127">
        <v>3.0980412152999998E-3</v>
      </c>
      <c r="AJ2350" s="127">
        <v>0</v>
      </c>
      <c r="AK2350" s="127">
        <v>0.11535353575</v>
      </c>
    </row>
    <row r="2351" spans="1:37" ht="14.65" customHeight="1" x14ac:dyDescent="0.25">
      <c r="A2351" s="39"/>
      <c r="B2351" s="128">
        <v>10347453000142</v>
      </c>
      <c r="C2351" s="124" t="s">
        <v>10284</v>
      </c>
      <c r="D2351" s="121"/>
      <c r="E2351" s="125" t="s">
        <v>5100</v>
      </c>
      <c r="F2351" s="125" t="s">
        <v>160</v>
      </c>
      <c r="G2351" s="125" t="s">
        <v>3324</v>
      </c>
      <c r="H2351" s="126" t="s">
        <v>44</v>
      </c>
      <c r="I2351" s="126" t="s">
        <v>44</v>
      </c>
      <c r="J2351" s="126" t="s">
        <v>44</v>
      </c>
      <c r="K2351" s="125" t="s">
        <v>211</v>
      </c>
      <c r="L2351" s="125" t="s">
        <v>212</v>
      </c>
      <c r="M2351" s="152">
        <v>1.5E-3</v>
      </c>
      <c r="N2351" s="127" t="s">
        <v>44</v>
      </c>
      <c r="O2351" s="154">
        <v>39946</v>
      </c>
      <c r="P2351" s="152">
        <v>1.7654855023000002E-2</v>
      </c>
      <c r="Q2351" s="152">
        <v>4.8809812582000005E-2</v>
      </c>
      <c r="R2351" s="152">
        <v>8.9445840657000009E-2</v>
      </c>
      <c r="S2351" s="152">
        <v>0.17689626682000001</v>
      </c>
      <c r="T2351" s="152">
        <v>0.28749899351000002</v>
      </c>
      <c r="U2351" s="152">
        <v>1.6720541327999998</v>
      </c>
      <c r="V2351" s="152">
        <v>1.1964983755</v>
      </c>
      <c r="W2351" s="152">
        <v>0.78034022048999996</v>
      </c>
      <c r="X2351" s="152">
        <v>0.70224052028000006</v>
      </c>
      <c r="Y2351" s="152">
        <v>0.68546008246000001</v>
      </c>
      <c r="Z2351" s="152">
        <v>2.3362695751999996E-2</v>
      </c>
      <c r="AA2351" s="152">
        <v>2.8535906955999998E-2</v>
      </c>
      <c r="AB2351" s="175">
        <v>-0.96095548503999995</v>
      </c>
      <c r="AC2351" s="174">
        <v>0.48338945190999999</v>
      </c>
      <c r="AD2351" s="152">
        <v>-1.8629114187000001E-2</v>
      </c>
      <c r="AE2351" s="152">
        <v>-5.5277566992000003E-2</v>
      </c>
      <c r="AF2351" s="178">
        <v>5.2417119999999997</v>
      </c>
      <c r="AG2351" s="177">
        <v>303900.63176000002</v>
      </c>
      <c r="AH2351" s="177">
        <v>-13924.954970000001</v>
      </c>
      <c r="AI2351" s="127">
        <v>0</v>
      </c>
      <c r="AJ2351" s="127">
        <v>0</v>
      </c>
      <c r="AK2351" s="127">
        <v>0</v>
      </c>
    </row>
    <row r="2352" spans="1:37" ht="14.65" customHeight="1" x14ac:dyDescent="0.25">
      <c r="A2352" s="39"/>
      <c r="B2352" s="128">
        <v>836263000135</v>
      </c>
      <c r="C2352" s="124" t="s">
        <v>10285</v>
      </c>
      <c r="D2352" s="121" t="s">
        <v>3266</v>
      </c>
      <c r="E2352" s="125" t="s">
        <v>5100</v>
      </c>
      <c r="F2352" s="125" t="s">
        <v>160</v>
      </c>
      <c r="G2352" s="125" t="s">
        <v>3324</v>
      </c>
      <c r="H2352" s="126">
        <v>1000</v>
      </c>
      <c r="I2352" s="126">
        <v>1000</v>
      </c>
      <c r="J2352" s="126">
        <v>1000</v>
      </c>
      <c r="K2352" s="125" t="s">
        <v>211</v>
      </c>
      <c r="L2352" s="125" t="s">
        <v>212</v>
      </c>
      <c r="M2352" s="152">
        <v>5.0000000000000001E-3</v>
      </c>
      <c r="N2352" s="127" t="s">
        <v>44</v>
      </c>
      <c r="O2352" s="154">
        <v>36392</v>
      </c>
      <c r="P2352" s="152">
        <v>1.4554807304999999E-2</v>
      </c>
      <c r="Q2352" s="152">
        <v>5.1173451700000004E-2</v>
      </c>
      <c r="R2352" s="152">
        <v>9.5975338319999992E-2</v>
      </c>
      <c r="S2352" s="152">
        <v>0.22116445372000001</v>
      </c>
      <c r="T2352" s="152">
        <v>0.35706749924999998</v>
      </c>
      <c r="U2352" s="152">
        <v>1.3784551431000001</v>
      </c>
      <c r="V2352" s="152">
        <v>1.2544393962</v>
      </c>
      <c r="W2352" s="152">
        <v>0.83730463166999991</v>
      </c>
      <c r="X2352" s="152">
        <v>0.87797579813000004</v>
      </c>
      <c r="Y2352" s="152">
        <v>0.85132651940000004</v>
      </c>
      <c r="Z2352" s="152">
        <v>2.1726064045000004E-2</v>
      </c>
      <c r="AA2352" s="152">
        <v>8.9087895692999998E-3</v>
      </c>
      <c r="AB2352" s="175">
        <v>-0.76308033162</v>
      </c>
      <c r="AC2352" s="174">
        <v>-9.3426992429999994E-2</v>
      </c>
      <c r="AD2352" s="152">
        <v>-1.2108028123000001E-2</v>
      </c>
      <c r="AE2352" s="152">
        <v>-2.0697434508E-2</v>
      </c>
      <c r="AF2352" s="178">
        <v>23.4688768</v>
      </c>
      <c r="AG2352" s="177">
        <v>63679.468919999999</v>
      </c>
      <c r="AH2352" s="177">
        <v>-11750.822179999999</v>
      </c>
      <c r="AI2352" s="127">
        <v>1.0328986895E-3</v>
      </c>
      <c r="AJ2352" s="127">
        <v>0</v>
      </c>
      <c r="AK2352" s="127">
        <v>0</v>
      </c>
    </row>
    <row r="2353" spans="1:37" ht="14.65" customHeight="1" x14ac:dyDescent="0.25">
      <c r="A2353" s="39"/>
      <c r="B2353" s="128">
        <v>10347493000194</v>
      </c>
      <c r="C2353" s="124" t="s">
        <v>10286</v>
      </c>
      <c r="D2353" s="121" t="s">
        <v>3266</v>
      </c>
      <c r="E2353" s="125" t="s">
        <v>5100</v>
      </c>
      <c r="F2353" s="125" t="s">
        <v>160</v>
      </c>
      <c r="G2353" s="125" t="s">
        <v>3324</v>
      </c>
      <c r="H2353" s="126">
        <v>1000</v>
      </c>
      <c r="I2353" s="126">
        <v>1000</v>
      </c>
      <c r="J2353" s="126">
        <v>1000</v>
      </c>
      <c r="K2353" s="125" t="s">
        <v>211</v>
      </c>
      <c r="L2353" s="125" t="s">
        <v>211</v>
      </c>
      <c r="M2353" s="152">
        <v>2.5000000000000001E-3</v>
      </c>
      <c r="N2353" s="127" t="s">
        <v>44</v>
      </c>
      <c r="O2353" s="154">
        <v>39933</v>
      </c>
      <c r="P2353" s="152">
        <v>1.0814097716999999E-2</v>
      </c>
      <c r="Q2353" s="152">
        <v>4.1006556407000003E-2</v>
      </c>
      <c r="R2353" s="152">
        <v>0.11730123998</v>
      </c>
      <c r="S2353" s="152">
        <v>0.26298284490000001</v>
      </c>
      <c r="T2353" s="152">
        <v>0.44358614404000002</v>
      </c>
      <c r="U2353" s="152">
        <v>1.024180417</v>
      </c>
      <c r="V2353" s="152">
        <v>1.0052134095</v>
      </c>
      <c r="W2353" s="152">
        <v>1.0233553041000001</v>
      </c>
      <c r="X2353" s="152">
        <v>1.0439859084000001</v>
      </c>
      <c r="Y2353" s="152">
        <v>1.0576057716</v>
      </c>
      <c r="Z2353" s="152">
        <v>7.8956875728000003E-4</v>
      </c>
      <c r="AA2353" s="152">
        <v>2.5014803553999997E-3</v>
      </c>
      <c r="AB2353" s="175">
        <v>5.4331694037</v>
      </c>
      <c r="AC2353" s="174">
        <v>2.7608535306999999</v>
      </c>
      <c r="AD2353" s="152">
        <v>0</v>
      </c>
      <c r="AE2353" s="152">
        <v>-2.2558503962000001E-3</v>
      </c>
      <c r="AF2353" s="178">
        <v>4.5297970999999997</v>
      </c>
      <c r="AG2353" s="177">
        <v>1289540.4993</v>
      </c>
      <c r="AH2353" s="177">
        <v>-141289.09369000001</v>
      </c>
      <c r="AI2353" s="127">
        <v>0</v>
      </c>
      <c r="AJ2353" s="127">
        <v>0.82075381303000006</v>
      </c>
      <c r="AK2353" s="127">
        <v>0</v>
      </c>
    </row>
    <row r="2354" spans="1:37" ht="14.65" customHeight="1" x14ac:dyDescent="0.25">
      <c r="A2354" s="39"/>
      <c r="B2354" s="128">
        <v>3319016000150</v>
      </c>
      <c r="C2354" s="124" t="s">
        <v>10287</v>
      </c>
      <c r="D2354" s="121"/>
      <c r="E2354" s="125" t="s">
        <v>5100</v>
      </c>
      <c r="F2354" s="125" t="s">
        <v>363</v>
      </c>
      <c r="G2354" s="125" t="s">
        <v>363</v>
      </c>
      <c r="H2354" s="126" t="s">
        <v>44</v>
      </c>
      <c r="I2354" s="126" t="s">
        <v>44</v>
      </c>
      <c r="J2354" s="126" t="s">
        <v>44</v>
      </c>
      <c r="K2354" s="125" t="s">
        <v>211</v>
      </c>
      <c r="L2354" s="125" t="s">
        <v>212</v>
      </c>
      <c r="M2354" s="152">
        <v>8.5000000000000006E-3</v>
      </c>
      <c r="N2354" s="127" t="s">
        <v>44</v>
      </c>
      <c r="O2354" s="154">
        <v>36409</v>
      </c>
      <c r="P2354" s="152">
        <v>-4.1245346147000001E-3</v>
      </c>
      <c r="Q2354" s="152">
        <v>-6.9264218318000004E-2</v>
      </c>
      <c r="R2354" s="152">
        <v>0.14796455977</v>
      </c>
      <c r="S2354" s="152">
        <v>0.26194679109999996</v>
      </c>
      <c r="T2354" s="152">
        <v>0.31888505749000001</v>
      </c>
      <c r="U2354" s="152">
        <v>-0.39062598586000002</v>
      </c>
      <c r="V2354" s="152">
        <v>-1.6979070460000001</v>
      </c>
      <c r="W2354" s="152">
        <v>1.2908671476999998</v>
      </c>
      <c r="X2354" s="152">
        <v>1.0398729953999999</v>
      </c>
      <c r="Y2354" s="152">
        <v>0.76029128008000002</v>
      </c>
      <c r="Z2354" s="152">
        <v>0.12948915785000001</v>
      </c>
      <c r="AA2354" s="152">
        <v>0.15573937200999999</v>
      </c>
      <c r="AB2354" s="175">
        <v>0.29837935532999998</v>
      </c>
      <c r="AC2354" s="174">
        <v>-0.22658763231000001</v>
      </c>
      <c r="AD2354" s="152">
        <v>-8.1978508437999989E-2</v>
      </c>
      <c r="AE2354" s="152">
        <v>-0.55066084313999997</v>
      </c>
      <c r="AF2354" s="178">
        <v>5.5414589999999997</v>
      </c>
      <c r="AG2354" s="177">
        <v>182523.30452999999</v>
      </c>
      <c r="AH2354" s="177">
        <v>-5213.0023600000004</v>
      </c>
      <c r="AI2354" s="127">
        <v>0</v>
      </c>
      <c r="AJ2354" s="127">
        <v>0</v>
      </c>
      <c r="AK2354" s="127">
        <v>0</v>
      </c>
    </row>
    <row r="2355" spans="1:37" ht="14.65" customHeight="1" x14ac:dyDescent="0.25">
      <c r="A2355" s="39"/>
      <c r="B2355" s="128">
        <v>14491665000150</v>
      </c>
      <c r="C2355" s="124" t="s">
        <v>10288</v>
      </c>
      <c r="D2355" s="121"/>
      <c r="E2355" s="125" t="s">
        <v>5100</v>
      </c>
      <c r="F2355" s="125" t="s">
        <v>160</v>
      </c>
      <c r="G2355" s="125" t="s">
        <v>3305</v>
      </c>
      <c r="H2355" s="126">
        <v>500</v>
      </c>
      <c r="I2355" s="126">
        <v>100</v>
      </c>
      <c r="J2355" s="126">
        <v>500</v>
      </c>
      <c r="K2355" s="125" t="s">
        <v>211</v>
      </c>
      <c r="L2355" s="125" t="s">
        <v>212</v>
      </c>
      <c r="M2355" s="152">
        <v>4.0000000000000001E-3</v>
      </c>
      <c r="N2355" s="127" t="s">
        <v>44</v>
      </c>
      <c r="O2355" s="154">
        <v>42499</v>
      </c>
      <c r="P2355" s="152">
        <v>1.1426851357000001E-2</v>
      </c>
      <c r="Q2355" s="152">
        <v>4.3541268727000003E-2</v>
      </c>
      <c r="R2355" s="152">
        <v>0.12549487087</v>
      </c>
      <c r="S2355" s="152">
        <v>0.28993383230999997</v>
      </c>
      <c r="T2355" s="152">
        <v>0.41847427562999995</v>
      </c>
      <c r="U2355" s="152">
        <v>1.0822130236</v>
      </c>
      <c r="V2355" s="152">
        <v>1.0673480299</v>
      </c>
      <c r="W2355" s="152">
        <v>1.0948378873</v>
      </c>
      <c r="X2355" s="152">
        <v>1.1509755909000001</v>
      </c>
      <c r="Y2355" s="152">
        <v>0.99773361976999997</v>
      </c>
      <c r="Z2355" s="152">
        <v>6.2759796123999997E-3</v>
      </c>
      <c r="AA2355" s="152">
        <v>6.9873090702999999E-3</v>
      </c>
      <c r="AB2355" s="175">
        <v>1.569740543</v>
      </c>
      <c r="AC2355" s="174">
        <v>0.13492601228000001</v>
      </c>
      <c r="AD2355" s="152">
        <v>-2.0927212579999999E-3</v>
      </c>
      <c r="AE2355" s="152">
        <v>-2.2156337330000001E-2</v>
      </c>
      <c r="AF2355" s="178">
        <v>2.1410450999999999</v>
      </c>
      <c r="AG2355" s="177">
        <v>60306.456910000001</v>
      </c>
      <c r="AH2355" s="177">
        <v>-94555.283559999996</v>
      </c>
      <c r="AI2355" s="127">
        <v>0.37495012189999999</v>
      </c>
      <c r="AJ2355" s="127">
        <v>0.34938515226</v>
      </c>
      <c r="AK2355" s="127">
        <v>0</v>
      </c>
    </row>
    <row r="2356" spans="1:37" ht="14.65" customHeight="1" x14ac:dyDescent="0.25">
      <c r="A2356" s="39"/>
      <c r="B2356" s="128">
        <v>8669394000187</v>
      </c>
      <c r="C2356" s="124" t="s">
        <v>10289</v>
      </c>
      <c r="D2356" s="121"/>
      <c r="E2356" s="125" t="s">
        <v>5100</v>
      </c>
      <c r="F2356" s="125" t="s">
        <v>160</v>
      </c>
      <c r="G2356" s="125" t="s">
        <v>3328</v>
      </c>
      <c r="H2356" s="126">
        <v>100</v>
      </c>
      <c r="I2356" s="126">
        <v>100</v>
      </c>
      <c r="J2356" s="126">
        <v>100</v>
      </c>
      <c r="K2356" s="125" t="s">
        <v>211</v>
      </c>
      <c r="L2356" s="125" t="s">
        <v>211</v>
      </c>
      <c r="M2356" s="152">
        <v>2E-3</v>
      </c>
      <c r="N2356" s="127" t="s">
        <v>44</v>
      </c>
      <c r="O2356" s="154">
        <v>39392</v>
      </c>
      <c r="P2356" s="152">
        <v>1.0246279382000002E-2</v>
      </c>
      <c r="Q2356" s="152">
        <v>4.0275572238999996E-2</v>
      </c>
      <c r="R2356" s="152">
        <v>0.11194895358</v>
      </c>
      <c r="S2356" s="152">
        <v>0.24702088388999999</v>
      </c>
      <c r="T2356" s="152">
        <v>0.41317842216</v>
      </c>
      <c r="U2356" s="152">
        <v>0.97040353855999995</v>
      </c>
      <c r="V2356" s="152">
        <v>0.98729444361000007</v>
      </c>
      <c r="W2356" s="152">
        <v>0.97666107763999999</v>
      </c>
      <c r="X2356" s="152">
        <v>0.98062032136999999</v>
      </c>
      <c r="Y2356" s="152">
        <v>0.98510715415000005</v>
      </c>
      <c r="Z2356" s="152">
        <v>8.4747397874000002E-4</v>
      </c>
      <c r="AA2356" s="152">
        <v>2.2998912978E-3</v>
      </c>
      <c r="AB2356" s="175">
        <v>-5.1031807167999998</v>
      </c>
      <c r="AC2356" s="174">
        <v>-2.2919319122999999</v>
      </c>
      <c r="AD2356" s="152">
        <v>0</v>
      </c>
      <c r="AE2356" s="152">
        <v>-8.1924456790999998E-3</v>
      </c>
      <c r="AF2356" s="178">
        <v>4.8189089999999997</v>
      </c>
      <c r="AG2356" s="177">
        <v>412687.53876999998</v>
      </c>
      <c r="AH2356" s="177">
        <v>-28127.842489999999</v>
      </c>
      <c r="AI2356" s="127">
        <v>0</v>
      </c>
      <c r="AJ2356" s="127">
        <v>0</v>
      </c>
      <c r="AK2356" s="127">
        <v>0</v>
      </c>
    </row>
    <row r="2357" spans="1:37" ht="14.65" customHeight="1" x14ac:dyDescent="0.25">
      <c r="A2357" s="39"/>
      <c r="B2357" s="128">
        <v>9344799000108</v>
      </c>
      <c r="C2357" s="124" t="s">
        <v>10290</v>
      </c>
      <c r="D2357" s="121" t="s">
        <v>3274</v>
      </c>
      <c r="E2357" s="125" t="s">
        <v>5100</v>
      </c>
      <c r="F2357" s="125" t="s">
        <v>160</v>
      </c>
      <c r="G2357" s="125" t="s">
        <v>3324</v>
      </c>
      <c r="H2357" s="126" t="s">
        <v>44</v>
      </c>
      <c r="I2357" s="126" t="s">
        <v>44</v>
      </c>
      <c r="J2357" s="126" t="s">
        <v>44</v>
      </c>
      <c r="K2357" s="125" t="s">
        <v>211</v>
      </c>
      <c r="L2357" s="125" t="s">
        <v>212</v>
      </c>
      <c r="M2357" s="152">
        <v>3.4999999999999996E-3</v>
      </c>
      <c r="N2357" s="127" t="s">
        <v>44</v>
      </c>
      <c r="O2357" s="154">
        <v>39646</v>
      </c>
      <c r="P2357" s="152">
        <v>1.7258171347000001E-2</v>
      </c>
      <c r="Q2357" s="152">
        <v>4.7211906510999997E-2</v>
      </c>
      <c r="R2357" s="152">
        <v>8.4450503717000011E-2</v>
      </c>
      <c r="S2357" s="152">
        <v>0.16643269972999999</v>
      </c>
      <c r="T2357" s="152">
        <v>0.27096552071000002</v>
      </c>
      <c r="U2357" s="152">
        <v>1.6344850574000001</v>
      </c>
      <c r="V2357" s="152">
        <v>1.1573281366000001</v>
      </c>
      <c r="W2357" s="152">
        <v>0.73676007969000001</v>
      </c>
      <c r="X2357" s="152">
        <v>0.66070238646000012</v>
      </c>
      <c r="Y2357" s="152">
        <v>0.64604069009999998</v>
      </c>
      <c r="Z2357" s="152">
        <v>2.3363109265000001E-2</v>
      </c>
      <c r="AA2357" s="152">
        <v>2.9049235364E-2</v>
      </c>
      <c r="AB2357" s="175">
        <v>-1.1539039486</v>
      </c>
      <c r="AC2357" s="174">
        <v>0.41566523671</v>
      </c>
      <c r="AD2357" s="152">
        <v>-1.9051237806000001E-2</v>
      </c>
      <c r="AE2357" s="152">
        <v>-5.5503781812000004E-2</v>
      </c>
      <c r="AF2357" s="178">
        <v>5.6846826000000004</v>
      </c>
      <c r="AG2357" s="177">
        <v>39092.682090000002</v>
      </c>
      <c r="AH2357" s="177">
        <v>-10279.896210000001</v>
      </c>
      <c r="AI2357" s="127">
        <v>0</v>
      </c>
      <c r="AJ2357" s="127">
        <v>0</v>
      </c>
      <c r="AK2357" s="127">
        <v>0</v>
      </c>
    </row>
    <row r="2358" spans="1:37" ht="14.65" customHeight="1" x14ac:dyDescent="0.25">
      <c r="A2358" s="39"/>
      <c r="B2358" s="128">
        <v>6866051000187</v>
      </c>
      <c r="C2358" s="124" t="s">
        <v>10291</v>
      </c>
      <c r="D2358" s="121" t="s">
        <v>3266</v>
      </c>
      <c r="E2358" s="125" t="s">
        <v>5100</v>
      </c>
      <c r="F2358" s="125" t="s">
        <v>160</v>
      </c>
      <c r="G2358" s="125" t="s">
        <v>3324</v>
      </c>
      <c r="H2358" s="126">
        <v>1000</v>
      </c>
      <c r="I2358" s="126">
        <v>1000</v>
      </c>
      <c r="J2358" s="126">
        <v>0</v>
      </c>
      <c r="K2358" s="125" t="s">
        <v>211</v>
      </c>
      <c r="L2358" s="125" t="s">
        <v>211</v>
      </c>
      <c r="M2358" s="152">
        <v>2E-3</v>
      </c>
      <c r="N2358" s="127" t="s">
        <v>44</v>
      </c>
      <c r="O2358" s="154">
        <v>38485</v>
      </c>
      <c r="P2358" s="152">
        <v>1.0931915307E-2</v>
      </c>
      <c r="Q2358" s="152">
        <v>4.3113766480000003E-2</v>
      </c>
      <c r="R2358" s="152">
        <v>0.12034837655000001</v>
      </c>
      <c r="S2358" s="152">
        <v>0.28887403718000004</v>
      </c>
      <c r="T2358" s="152">
        <v>0.44305463248000004</v>
      </c>
      <c r="U2358" s="152">
        <v>1.0353386728</v>
      </c>
      <c r="V2358" s="152">
        <v>1.056868462</v>
      </c>
      <c r="W2358" s="152">
        <v>1.0499390246</v>
      </c>
      <c r="X2358" s="152">
        <v>1.1467684299000001</v>
      </c>
      <c r="Y2358" s="152">
        <v>1.0563385325000001</v>
      </c>
      <c r="Z2358" s="152">
        <v>1.7669724234000001E-3</v>
      </c>
      <c r="AA2358" s="152">
        <v>3.3054078625E-3</v>
      </c>
      <c r="AB2358" s="175">
        <v>3.1552221779999998</v>
      </c>
      <c r="AC2358" s="174">
        <v>1.4265774781</v>
      </c>
      <c r="AD2358" s="152">
        <v>-3.0631685799000001E-4</v>
      </c>
      <c r="AE2358" s="152">
        <v>-1.0758591179E-2</v>
      </c>
      <c r="AF2358" s="178">
        <v>7.6950343999999999</v>
      </c>
      <c r="AG2358" s="177">
        <v>1865597.4841</v>
      </c>
      <c r="AH2358" s="177">
        <v>-701740.08614999999</v>
      </c>
      <c r="AI2358" s="127">
        <v>0.20919343682000002</v>
      </c>
      <c r="AJ2358" s="127">
        <v>0.46364660262999996</v>
      </c>
      <c r="AK2358" s="127">
        <v>0</v>
      </c>
    </row>
    <row r="2359" spans="1:37" ht="14.65" customHeight="1" x14ac:dyDescent="0.25">
      <c r="A2359" s="39"/>
      <c r="B2359" s="128">
        <v>13060032000124</v>
      </c>
      <c r="C2359" s="124" t="s">
        <v>10292</v>
      </c>
      <c r="D2359" s="121" t="s">
        <v>3266</v>
      </c>
      <c r="E2359" s="125" t="s">
        <v>5100</v>
      </c>
      <c r="F2359" s="125" t="s">
        <v>160</v>
      </c>
      <c r="G2359" s="125" t="s">
        <v>5073</v>
      </c>
      <c r="H2359" s="126" t="s">
        <v>44</v>
      </c>
      <c r="I2359" s="126" t="s">
        <v>44</v>
      </c>
      <c r="J2359" s="126" t="s">
        <v>44</v>
      </c>
      <c r="K2359" s="125" t="s">
        <v>211</v>
      </c>
      <c r="L2359" s="125" t="s">
        <v>212</v>
      </c>
      <c r="M2359" s="152">
        <v>3.4999999999999996E-3</v>
      </c>
      <c r="N2359" s="127" t="s">
        <v>44</v>
      </c>
      <c r="O2359" s="154">
        <v>40623</v>
      </c>
      <c r="P2359" s="152">
        <v>3.6921391562E-2</v>
      </c>
      <c r="Q2359" s="152">
        <v>8.8546014135999995E-2</v>
      </c>
      <c r="R2359" s="152">
        <v>6.4146115717000005E-2</v>
      </c>
      <c r="S2359" s="152">
        <v>0.19103136072000002</v>
      </c>
      <c r="T2359" s="152">
        <v>0.33797653041999998</v>
      </c>
      <c r="U2359" s="152">
        <v>3.4967472273999998</v>
      </c>
      <c r="V2359" s="152">
        <v>2.1705709665000001</v>
      </c>
      <c r="W2359" s="152">
        <v>0.55962126036000004</v>
      </c>
      <c r="X2359" s="152">
        <v>0.75835383385999999</v>
      </c>
      <c r="Y2359" s="152">
        <v>0.80580950069000001</v>
      </c>
      <c r="Z2359" s="152">
        <v>5.2607436671999998E-2</v>
      </c>
      <c r="AA2359" s="152">
        <v>5.2455442476000001E-2</v>
      </c>
      <c r="AB2359" s="175">
        <v>-0.84032703507999995</v>
      </c>
      <c r="AC2359" s="174">
        <v>0.12813567809000001</v>
      </c>
      <c r="AD2359" s="152">
        <v>-5.1139379150000004E-2</v>
      </c>
      <c r="AE2359" s="152">
        <v>-0.10329580063</v>
      </c>
      <c r="AF2359" s="178">
        <v>3.8562080000000001</v>
      </c>
      <c r="AG2359" s="177">
        <v>56729.672689999999</v>
      </c>
      <c r="AH2359" s="177">
        <v>-39398.73936</v>
      </c>
      <c r="AI2359" s="127">
        <v>0</v>
      </c>
      <c r="AJ2359" s="127">
        <v>0</v>
      </c>
      <c r="AK2359" s="127">
        <v>0</v>
      </c>
    </row>
    <row r="2360" spans="1:37" ht="14.65" customHeight="1" x14ac:dyDescent="0.25">
      <c r="A2360" s="39"/>
      <c r="B2360" s="128">
        <v>32485590000186</v>
      </c>
      <c r="C2360" s="124" t="s">
        <v>10293</v>
      </c>
      <c r="D2360" s="121" t="s">
        <v>3268</v>
      </c>
      <c r="E2360" s="125" t="s">
        <v>5100</v>
      </c>
      <c r="F2360" s="125" t="s">
        <v>160</v>
      </c>
      <c r="G2360" s="125" t="s">
        <v>3305</v>
      </c>
      <c r="H2360" s="126">
        <v>1000</v>
      </c>
      <c r="I2360" s="126">
        <v>1000</v>
      </c>
      <c r="J2360" s="126">
        <v>1000</v>
      </c>
      <c r="K2360" s="125" t="s">
        <v>210</v>
      </c>
      <c r="L2360" s="125" t="s">
        <v>3312</v>
      </c>
      <c r="M2360" s="152">
        <v>7.4999999999999997E-3</v>
      </c>
      <c r="N2360" s="127" t="s">
        <v>44</v>
      </c>
      <c r="O2360" s="154">
        <v>43661</v>
      </c>
      <c r="P2360" s="152">
        <v>2.5596246234E-2</v>
      </c>
      <c r="Q2360" s="152">
        <v>6.8161211523999995E-2</v>
      </c>
      <c r="R2360" s="152">
        <v>8.4552969043000012E-2</v>
      </c>
      <c r="S2360" s="152">
        <v>0.23304805533</v>
      </c>
      <c r="T2360" s="152">
        <v>0.29394548047000002</v>
      </c>
      <c r="U2360" s="152">
        <v>2.4241665674999999</v>
      </c>
      <c r="V2360" s="152">
        <v>1.6708685108000001</v>
      </c>
      <c r="W2360" s="152">
        <v>0.73765400404999992</v>
      </c>
      <c r="X2360" s="152">
        <v>0.92515116664999997</v>
      </c>
      <c r="Y2360" s="152">
        <v>0.70082990838000003</v>
      </c>
      <c r="Z2360" s="152">
        <v>4.4187065375000001E-2</v>
      </c>
      <c r="AA2360" s="152">
        <v>3.4709339305000003E-2</v>
      </c>
      <c r="AB2360" s="175">
        <v>-0.59204034676999995</v>
      </c>
      <c r="AC2360" s="174">
        <v>-0.16057616714</v>
      </c>
      <c r="AD2360" s="152">
        <v>-4.0167749732000005E-2</v>
      </c>
      <c r="AE2360" s="152">
        <v>-4.0167749732000005E-2</v>
      </c>
      <c r="AF2360" s="178">
        <v>1.5562499999999999</v>
      </c>
      <c r="AG2360" s="177">
        <v>66561.599100000007</v>
      </c>
      <c r="AH2360" s="177">
        <v>2001.90236</v>
      </c>
      <c r="AI2360" s="127">
        <v>0.93498534683000001</v>
      </c>
      <c r="AJ2360" s="127">
        <v>0</v>
      </c>
      <c r="AK2360" s="127">
        <v>0</v>
      </c>
    </row>
    <row r="2361" spans="1:37" ht="14.65" customHeight="1" x14ac:dyDescent="0.25">
      <c r="A2361" s="39"/>
      <c r="B2361" s="128">
        <v>9238487000110</v>
      </c>
      <c r="C2361" s="124" t="s">
        <v>10294</v>
      </c>
      <c r="D2361" s="121" t="s">
        <v>3266</v>
      </c>
      <c r="E2361" s="125" t="s">
        <v>5100</v>
      </c>
      <c r="F2361" s="125" t="s">
        <v>160</v>
      </c>
      <c r="G2361" s="125" t="s">
        <v>5584</v>
      </c>
      <c r="H2361" s="126" t="s">
        <v>44</v>
      </c>
      <c r="I2361" s="126" t="s">
        <v>44</v>
      </c>
      <c r="J2361" s="126" t="s">
        <v>44</v>
      </c>
      <c r="K2361" s="125" t="s">
        <v>211</v>
      </c>
      <c r="L2361" s="125" t="s">
        <v>211</v>
      </c>
      <c r="M2361" s="152">
        <v>1.5E-3</v>
      </c>
      <c r="N2361" s="127" t="s">
        <v>44</v>
      </c>
      <c r="O2361" s="154">
        <v>39568</v>
      </c>
      <c r="P2361" s="152">
        <v>1.0323907374000001E-2</v>
      </c>
      <c r="Q2361" s="152">
        <v>4.0618731761999996E-2</v>
      </c>
      <c r="R2361" s="152">
        <v>0.11308524208</v>
      </c>
      <c r="S2361" s="152">
        <v>0.24941920896</v>
      </c>
      <c r="T2361" s="152">
        <v>0.41639985921</v>
      </c>
      <c r="U2361" s="152">
        <v>0.97775552219000006</v>
      </c>
      <c r="V2361" s="152">
        <v>0.99570647779999999</v>
      </c>
      <c r="W2361" s="152">
        <v>0.98657424530000004</v>
      </c>
      <c r="X2361" s="152">
        <v>0.99014116134000008</v>
      </c>
      <c r="Y2361" s="152">
        <v>0.99278776019000003</v>
      </c>
      <c r="Z2361" s="152">
        <v>8.4630846039999996E-4</v>
      </c>
      <c r="AA2361" s="152">
        <v>2.3588915105999999E-3</v>
      </c>
      <c r="AB2361" s="175">
        <v>-2.9476924992</v>
      </c>
      <c r="AC2361" s="174">
        <v>-1.4808965692</v>
      </c>
      <c r="AD2361" s="152">
        <v>0</v>
      </c>
      <c r="AE2361" s="152">
        <v>-8.9241288190999996E-3</v>
      </c>
      <c r="AF2361" s="178">
        <v>4.6534915000000003</v>
      </c>
      <c r="AG2361" s="177">
        <v>2850241.0504000001</v>
      </c>
      <c r="AH2361" s="177">
        <v>122040.42877</v>
      </c>
      <c r="AI2361" s="127">
        <v>0</v>
      </c>
      <c r="AJ2361" s="127">
        <v>0</v>
      </c>
      <c r="AK2361" s="127">
        <v>0</v>
      </c>
    </row>
    <row r="2362" spans="1:37" ht="14.65" customHeight="1" x14ac:dyDescent="0.25">
      <c r="A2362" s="39"/>
      <c r="B2362" s="128">
        <v>13614712000142</v>
      </c>
      <c r="C2362" s="124" t="s">
        <v>10295</v>
      </c>
      <c r="D2362" s="121" t="s">
        <v>3310</v>
      </c>
      <c r="E2362" s="125" t="s">
        <v>5100</v>
      </c>
      <c r="F2362" s="125" t="s">
        <v>112</v>
      </c>
      <c r="G2362" s="125" t="s">
        <v>4570</v>
      </c>
      <c r="H2362" s="126">
        <v>1000</v>
      </c>
      <c r="I2362" s="126">
        <v>1000</v>
      </c>
      <c r="J2362" s="126">
        <v>1000</v>
      </c>
      <c r="K2362" s="125" t="s">
        <v>7743</v>
      </c>
      <c r="L2362" s="125" t="s">
        <v>7764</v>
      </c>
      <c r="M2362" s="152">
        <v>6.9999999999999993E-3</v>
      </c>
      <c r="N2362" s="127" t="s">
        <v>44</v>
      </c>
      <c r="O2362" s="154">
        <v>41978</v>
      </c>
      <c r="P2362" s="152">
        <v>-4.9752578798000001E-4</v>
      </c>
      <c r="Q2362" s="152">
        <v>-8.3840878760000001E-2</v>
      </c>
      <c r="R2362" s="152">
        <v>0.16964011171999999</v>
      </c>
      <c r="S2362" s="152">
        <v>0.37383629705999999</v>
      </c>
      <c r="T2362" s="152">
        <v>0.38690907508</v>
      </c>
      <c r="U2362" s="152">
        <v>-4.7119619441999994E-2</v>
      </c>
      <c r="V2362" s="152">
        <v>-2.0552317234999999</v>
      </c>
      <c r="W2362" s="152">
        <v>1.4799682267000001</v>
      </c>
      <c r="X2362" s="152">
        <v>1.4840505142</v>
      </c>
      <c r="Y2362" s="152">
        <v>0.92247532162000001</v>
      </c>
      <c r="Z2362" s="152">
        <v>0.14342827869999999</v>
      </c>
      <c r="AA2362" s="152">
        <v>0.16175698212</v>
      </c>
      <c r="AB2362" s="175">
        <v>0.42123459000000002</v>
      </c>
      <c r="AC2362" s="174">
        <v>0.38334166968</v>
      </c>
      <c r="AD2362" s="152">
        <v>-0.14381039618000002</v>
      </c>
      <c r="AE2362" s="152">
        <v>-0.35417105074999999</v>
      </c>
      <c r="AF2362" s="178">
        <v>4.1344110000000001</v>
      </c>
      <c r="AG2362" s="177">
        <v>85239.542969999995</v>
      </c>
      <c r="AH2362" s="177">
        <v>-12167.61701</v>
      </c>
      <c r="AI2362" s="127">
        <v>0</v>
      </c>
      <c r="AJ2362" s="127">
        <v>0</v>
      </c>
      <c r="AK2362" s="127">
        <v>0.90448595294</v>
      </c>
    </row>
    <row r="2363" spans="1:37" ht="14.65" customHeight="1" x14ac:dyDescent="0.25">
      <c r="A2363" s="39"/>
      <c r="B2363" s="128">
        <v>13594673000169</v>
      </c>
      <c r="C2363" s="124" t="s">
        <v>10296</v>
      </c>
      <c r="D2363" s="121"/>
      <c r="E2363" s="125" t="s">
        <v>9079</v>
      </c>
      <c r="F2363" s="125" t="s">
        <v>160</v>
      </c>
      <c r="G2363" s="125" t="s">
        <v>3305</v>
      </c>
      <c r="H2363" s="126">
        <v>1000000</v>
      </c>
      <c r="I2363" s="126">
        <v>100000</v>
      </c>
      <c r="J2363" s="126">
        <v>1000000</v>
      </c>
      <c r="K2363" s="125" t="s">
        <v>210</v>
      </c>
      <c r="L2363" s="125" t="s">
        <v>3312</v>
      </c>
      <c r="M2363" s="152">
        <v>2E-3</v>
      </c>
      <c r="N2363" s="127" t="s">
        <v>44</v>
      </c>
      <c r="O2363" s="154">
        <v>40870</v>
      </c>
      <c r="P2363" s="152">
        <v>1.7448955265E-2</v>
      </c>
      <c r="Q2363" s="152">
        <v>1.1028144992E-2</v>
      </c>
      <c r="R2363" s="152">
        <v>-7.5837254149E-2</v>
      </c>
      <c r="S2363" s="152">
        <v>-0.37038516663999999</v>
      </c>
      <c r="T2363" s="152">
        <v>-0.45555143266999998</v>
      </c>
      <c r="U2363" s="152">
        <v>1.6525538004</v>
      </c>
      <c r="V2363" s="152">
        <v>0.27033821418999998</v>
      </c>
      <c r="W2363" s="152">
        <v>-0.66161667428000004</v>
      </c>
      <c r="X2363" s="152">
        <v>-1.4703502611999999</v>
      </c>
      <c r="Y2363" s="152">
        <v>-1.0861336201</v>
      </c>
      <c r="Z2363" s="152">
        <v>0.12921594079000001</v>
      </c>
      <c r="AA2363" s="152">
        <v>0.16978642800999999</v>
      </c>
      <c r="AB2363" s="175">
        <v>-1.2979587797000001</v>
      </c>
      <c r="AC2363" s="174">
        <v>-1.0096585296</v>
      </c>
      <c r="AD2363" s="152">
        <v>-0.15324267863999999</v>
      </c>
      <c r="AE2363" s="152">
        <v>-0.8466220539699999</v>
      </c>
      <c r="AF2363" s="178">
        <v>0.26733862000000003</v>
      </c>
      <c r="AG2363" s="177">
        <v>34988.039449999997</v>
      </c>
      <c r="AH2363" s="177">
        <v>-1249.9999700000001</v>
      </c>
      <c r="AI2363" s="127">
        <v>6.7231048008999997E-2</v>
      </c>
      <c r="AJ2363" s="127">
        <v>0</v>
      </c>
      <c r="AK2363" s="127">
        <v>0</v>
      </c>
    </row>
    <row r="2364" spans="1:37" ht="14.65" customHeight="1" x14ac:dyDescent="0.25">
      <c r="A2364" s="39"/>
      <c r="B2364" s="128">
        <v>13614709000129</v>
      </c>
      <c r="C2364" s="124" t="s">
        <v>10297</v>
      </c>
      <c r="D2364" s="121" t="s">
        <v>3266</v>
      </c>
      <c r="E2364" s="125" t="s">
        <v>5100</v>
      </c>
      <c r="F2364" s="125" t="s">
        <v>112</v>
      </c>
      <c r="G2364" s="125" t="s">
        <v>113</v>
      </c>
      <c r="H2364" s="126" t="s">
        <v>44</v>
      </c>
      <c r="I2364" s="126" t="s">
        <v>44</v>
      </c>
      <c r="J2364" s="126" t="s">
        <v>44</v>
      </c>
      <c r="K2364" s="125" t="s">
        <v>210</v>
      </c>
      <c r="L2364" s="125" t="s">
        <v>3314</v>
      </c>
      <c r="M2364" s="152">
        <v>6.9999999999999993E-3</v>
      </c>
      <c r="N2364" s="127" t="s">
        <v>44</v>
      </c>
      <c r="O2364" s="154">
        <v>41646</v>
      </c>
      <c r="P2364" s="152">
        <v>8.2063219751999997E-2</v>
      </c>
      <c r="Q2364" s="152">
        <v>0.17392740773000001</v>
      </c>
      <c r="R2364" s="152">
        <v>5.5583431215999998E-2</v>
      </c>
      <c r="S2364" s="152">
        <v>0.26358257359999998</v>
      </c>
      <c r="T2364" s="152">
        <v>0.14490532541000001</v>
      </c>
      <c r="U2364" s="152">
        <v>7.7720346931999993</v>
      </c>
      <c r="V2364" s="152">
        <v>4.2635660698999995</v>
      </c>
      <c r="W2364" s="152">
        <v>0.48491899291000001</v>
      </c>
      <c r="X2364" s="152">
        <v>1.0463667037</v>
      </c>
      <c r="Y2364" s="152">
        <v>0.34548578794999996</v>
      </c>
      <c r="Z2364" s="152">
        <v>0.16275416015000002</v>
      </c>
      <c r="AA2364" s="152">
        <v>0.19015008917999998</v>
      </c>
      <c r="AB2364" s="175">
        <v>-0.24937515273999999</v>
      </c>
      <c r="AC2364" s="174">
        <v>5.1010209695000003E-2</v>
      </c>
      <c r="AD2364" s="152">
        <v>-0.17705374403000002</v>
      </c>
      <c r="AE2364" s="152">
        <v>-0.45956704162000001</v>
      </c>
      <c r="AF2364" s="178">
        <v>2.5377580000000002</v>
      </c>
      <c r="AG2364" s="177">
        <v>100996.50012</v>
      </c>
      <c r="AH2364" s="177">
        <v>-36071.729200000002</v>
      </c>
      <c r="AI2364" s="127">
        <v>0</v>
      </c>
      <c r="AJ2364" s="127">
        <v>0</v>
      </c>
      <c r="AK2364" s="127">
        <v>2.2745891314E-2</v>
      </c>
    </row>
    <row r="2365" spans="1:37" ht="14.65" customHeight="1" x14ac:dyDescent="0.25">
      <c r="A2365" s="39"/>
      <c r="B2365" s="128">
        <v>1361073000171</v>
      </c>
      <c r="C2365" s="124" t="s">
        <v>10298</v>
      </c>
      <c r="D2365" s="121" t="s">
        <v>3310</v>
      </c>
      <c r="E2365" s="125" t="s">
        <v>2778</v>
      </c>
      <c r="F2365" s="125" t="s">
        <v>160</v>
      </c>
      <c r="G2365" s="125" t="s">
        <v>4633</v>
      </c>
      <c r="H2365" s="126">
        <v>10000</v>
      </c>
      <c r="I2365" s="126">
        <v>5000</v>
      </c>
      <c r="J2365" s="126">
        <v>1000</v>
      </c>
      <c r="K2365" s="125" t="s">
        <v>211</v>
      </c>
      <c r="L2365" s="125" t="s">
        <v>211</v>
      </c>
      <c r="M2365" s="152">
        <v>4.6999999999999993E-3</v>
      </c>
      <c r="N2365" s="127" t="s">
        <v>44</v>
      </c>
      <c r="O2365" s="154">
        <v>35296</v>
      </c>
      <c r="P2365" s="152">
        <v>1.0497597019E-2</v>
      </c>
      <c r="Q2365" s="152">
        <v>4.3278027934999998E-2</v>
      </c>
      <c r="R2365" s="152">
        <v>0.11988792996000001</v>
      </c>
      <c r="S2365" s="152">
        <v>0.28755836015000003</v>
      </c>
      <c r="T2365" s="152">
        <v>0.43706130260000003</v>
      </c>
      <c r="U2365" s="152">
        <v>0.99420530260000006</v>
      </c>
      <c r="V2365" s="152">
        <v>1.0608950819</v>
      </c>
      <c r="W2365" s="152">
        <v>1.0459220128</v>
      </c>
      <c r="X2365" s="152">
        <v>1.1415454722</v>
      </c>
      <c r="Y2365" s="152">
        <v>1.0420491315</v>
      </c>
      <c r="Z2365" s="152">
        <v>3.3093551501000001E-3</v>
      </c>
      <c r="AA2365" s="152">
        <v>8.4941828238999997E-3</v>
      </c>
      <c r="AB2365" s="175">
        <v>1.4380442298</v>
      </c>
      <c r="AC2365" s="174">
        <v>0.30316628418000002</v>
      </c>
      <c r="AD2365" s="152">
        <v>-9.7293514085999996E-4</v>
      </c>
      <c r="AE2365" s="152">
        <v>-1.9829239147000001E-2</v>
      </c>
      <c r="AF2365" s="178">
        <v>419.16631599999999</v>
      </c>
      <c r="AG2365" s="177">
        <v>21029.258549999999</v>
      </c>
      <c r="AH2365" s="177">
        <v>-3.0402100000000001</v>
      </c>
      <c r="AI2365" s="127">
        <v>0.53371468567000002</v>
      </c>
      <c r="AJ2365" s="127">
        <v>0.14080615654</v>
      </c>
      <c r="AK2365" s="127">
        <v>4.6761887208999998E-4</v>
      </c>
    </row>
    <row r="2366" spans="1:37" ht="14.65" customHeight="1" x14ac:dyDescent="0.25">
      <c r="A2366" s="39"/>
      <c r="B2366" s="128">
        <v>36249277000108</v>
      </c>
      <c r="C2366" s="124" t="s">
        <v>10299</v>
      </c>
      <c r="D2366" s="121"/>
      <c r="E2366" s="125" t="s">
        <v>2778</v>
      </c>
      <c r="F2366" s="125" t="s">
        <v>112</v>
      </c>
      <c r="G2366" s="125" t="s">
        <v>113</v>
      </c>
      <c r="H2366" s="126">
        <v>5000</v>
      </c>
      <c r="I2366" s="126">
        <v>5000</v>
      </c>
      <c r="J2366" s="126">
        <v>5000</v>
      </c>
      <c r="K2366" s="125" t="s">
        <v>218</v>
      </c>
      <c r="L2366" s="125" t="s">
        <v>217</v>
      </c>
      <c r="M2366" s="152">
        <v>5.5000000000000005E-3</v>
      </c>
      <c r="N2366" s="127" t="s">
        <v>44</v>
      </c>
      <c r="O2366" s="154">
        <v>43889</v>
      </c>
      <c r="P2366" s="152">
        <v>7.8123825051000004E-2</v>
      </c>
      <c r="Q2366" s="152">
        <v>0.16093913829000001</v>
      </c>
      <c r="R2366" s="152">
        <v>4.8425909430000004E-2</v>
      </c>
      <c r="S2366" s="152">
        <v>0.28462912222999998</v>
      </c>
      <c r="T2366" s="152">
        <v>0.33670593852999997</v>
      </c>
      <c r="U2366" s="152">
        <v>7.3989429185999995</v>
      </c>
      <c r="V2366" s="152">
        <v>3.9451783838000001</v>
      </c>
      <c r="W2366" s="152">
        <v>0.42247559601000001</v>
      </c>
      <c r="X2366" s="152">
        <v>1.1299170212</v>
      </c>
      <c r="Y2366" s="152">
        <v>0.80278013349999999</v>
      </c>
      <c r="Z2366" s="152">
        <v>0.16595755571000001</v>
      </c>
      <c r="AA2366" s="152">
        <v>0.26666573601999999</v>
      </c>
      <c r="AB2366" s="175">
        <v>-0.28168924116999999</v>
      </c>
      <c r="AC2366" s="174">
        <v>-0.18549603653999999</v>
      </c>
      <c r="AD2366" s="152">
        <v>-0.18353171194000001</v>
      </c>
      <c r="AE2366" s="152">
        <v>-0.46696546459999999</v>
      </c>
      <c r="AF2366" s="178">
        <v>10.093515999999999</v>
      </c>
      <c r="AG2366" s="177">
        <v>10378.45948</v>
      </c>
      <c r="AH2366" s="177">
        <v>-6391.6712600000001</v>
      </c>
      <c r="AI2366" s="127">
        <v>0</v>
      </c>
      <c r="AJ2366" s="127">
        <v>0</v>
      </c>
      <c r="AK2366" s="127">
        <v>8.6388790492999995E-2</v>
      </c>
    </row>
    <row r="2367" spans="1:37" ht="14.65" customHeight="1" x14ac:dyDescent="0.25">
      <c r="A2367" s="39"/>
      <c r="B2367" s="128">
        <v>23954899000187</v>
      </c>
      <c r="C2367" s="124" t="s">
        <v>10300</v>
      </c>
      <c r="D2367" s="121" t="s">
        <v>3268</v>
      </c>
      <c r="E2367" s="125" t="s">
        <v>10301</v>
      </c>
      <c r="F2367" s="125" t="s">
        <v>160</v>
      </c>
      <c r="G2367" s="125" t="s">
        <v>5024</v>
      </c>
      <c r="H2367" s="126">
        <v>1000000</v>
      </c>
      <c r="I2367" s="126">
        <v>0</v>
      </c>
      <c r="J2367" s="126">
        <v>1000000</v>
      </c>
      <c r="K2367" s="125" t="s">
        <v>10302</v>
      </c>
      <c r="L2367" s="125" t="s">
        <v>10303</v>
      </c>
      <c r="M2367" s="152">
        <v>3.4999999999999996E-3</v>
      </c>
      <c r="N2367" s="127" t="s">
        <v>44</v>
      </c>
      <c r="O2367" s="154">
        <v>42460</v>
      </c>
      <c r="P2367" s="152">
        <v>-1.1913309145E-2</v>
      </c>
      <c r="Q2367" s="152">
        <v>3.6222336329999999E-3</v>
      </c>
      <c r="R2367" s="152">
        <v>-1.7074608307E-2</v>
      </c>
      <c r="S2367" s="152">
        <v>-0.28239211169</v>
      </c>
      <c r="T2367" s="152">
        <v>-0.25808246182</v>
      </c>
      <c r="U2367" s="152">
        <v>-1.1282844161000001</v>
      </c>
      <c r="V2367" s="152">
        <v>8.8793552531000006E-2</v>
      </c>
      <c r="W2367" s="152">
        <v>-0.14896169025</v>
      </c>
      <c r="X2367" s="152">
        <v>-1.1210365656000001</v>
      </c>
      <c r="Y2367" s="152">
        <v>-0.61532467784</v>
      </c>
      <c r="Z2367" s="152">
        <v>3.5884111656000001E-2</v>
      </c>
      <c r="AA2367" s="152">
        <v>0.15099337222999998</v>
      </c>
      <c r="AB2367" s="175">
        <v>-3.3364638974999998</v>
      </c>
      <c r="AC2367" s="174">
        <v>-1.2274922284000001</v>
      </c>
      <c r="AD2367" s="152">
        <v>-4.4451859532000003E-2</v>
      </c>
      <c r="AE2367" s="152">
        <v>-0.58490778656999998</v>
      </c>
      <c r="AF2367" s="178">
        <v>0.65183581000000002</v>
      </c>
      <c r="AG2367" s="177">
        <v>39690.071510000002</v>
      </c>
      <c r="AH2367" s="177">
        <v>0</v>
      </c>
      <c r="AI2367" s="127">
        <v>0</v>
      </c>
      <c r="AJ2367" s="127">
        <v>0</v>
      </c>
      <c r="AK2367" s="127">
        <v>0</v>
      </c>
    </row>
    <row r="2368" spans="1:37" ht="14.65" customHeight="1" x14ac:dyDescent="0.25">
      <c r="A2368" s="39"/>
      <c r="B2368" s="128">
        <v>12845801000137</v>
      </c>
      <c r="C2368" s="124" t="s">
        <v>10304</v>
      </c>
      <c r="D2368" s="121" t="s">
        <v>3268</v>
      </c>
      <c r="E2368" s="125" t="s">
        <v>10301</v>
      </c>
      <c r="F2368" s="125" t="s">
        <v>160</v>
      </c>
      <c r="G2368" s="125" t="s">
        <v>5024</v>
      </c>
      <c r="H2368" s="126">
        <v>1000000</v>
      </c>
      <c r="I2368" s="126">
        <v>0</v>
      </c>
      <c r="J2368" s="126">
        <v>1000000</v>
      </c>
      <c r="K2368" s="125" t="s">
        <v>10305</v>
      </c>
      <c r="L2368" s="125" t="s">
        <v>10305</v>
      </c>
      <c r="M2368" s="152">
        <v>6.5000000000000006E-3</v>
      </c>
      <c r="N2368" s="127" t="s">
        <v>44</v>
      </c>
      <c r="O2368" s="154">
        <v>40877</v>
      </c>
      <c r="P2368" s="152">
        <v>-7.7684502764999996E-2</v>
      </c>
      <c r="Q2368" s="152">
        <v>-0.10689289682</v>
      </c>
      <c r="R2368" s="152">
        <v>-0.21923337993</v>
      </c>
      <c r="S2368" s="152">
        <v>-0.84227598137000004</v>
      </c>
      <c r="T2368" s="152">
        <v>-0.8738836630900001</v>
      </c>
      <c r="U2368" s="152">
        <v>-7.3573356302000006</v>
      </c>
      <c r="V2368" s="152">
        <v>-2.6203169124999999</v>
      </c>
      <c r="W2368" s="152">
        <v>-1.9126280525999999</v>
      </c>
      <c r="X2368" s="152">
        <v>-3.3436563360000005</v>
      </c>
      <c r="Y2368" s="152">
        <v>-2.0835285732000002</v>
      </c>
      <c r="Z2368" s="152">
        <v>3.1493270549000002E-2</v>
      </c>
      <c r="AA2368" s="152">
        <v>0.31069201160999999</v>
      </c>
      <c r="AB2368" s="175">
        <v>-9.5023860152000008</v>
      </c>
      <c r="AC2368" s="174">
        <v>-1.0441735894999999</v>
      </c>
      <c r="AD2368" s="152">
        <v>-0.21844982119</v>
      </c>
      <c r="AE2368" s="152">
        <v>-0.97847656453999998</v>
      </c>
      <c r="AF2368" s="178">
        <v>3.4530449999999997E-2</v>
      </c>
      <c r="AG2368" s="177">
        <v>10419.67812</v>
      </c>
      <c r="AH2368" s="177">
        <v>0</v>
      </c>
      <c r="AI2368" s="127">
        <v>30.635660873999999</v>
      </c>
      <c r="AJ2368" s="127">
        <v>0</v>
      </c>
      <c r="AK2368" s="127">
        <v>0</v>
      </c>
    </row>
    <row r="2369" spans="1:37" ht="14.65" customHeight="1" x14ac:dyDescent="0.25">
      <c r="A2369" s="39"/>
      <c r="B2369" s="128">
        <v>36327455000163</v>
      </c>
      <c r="C2369" s="124" t="s">
        <v>10306</v>
      </c>
      <c r="D2369" s="121"/>
      <c r="E2369" s="125" t="s">
        <v>7548</v>
      </c>
      <c r="F2369" s="125" t="s">
        <v>112</v>
      </c>
      <c r="G2369" s="125" t="s">
        <v>113</v>
      </c>
      <c r="H2369" s="126">
        <v>100</v>
      </c>
      <c r="I2369" s="126">
        <v>100</v>
      </c>
      <c r="J2369" s="126">
        <v>100</v>
      </c>
      <c r="K2369" s="125" t="s">
        <v>211</v>
      </c>
      <c r="L2369" s="125" t="s">
        <v>7564</v>
      </c>
      <c r="M2369" s="152">
        <v>6.9999999999999993E-3</v>
      </c>
      <c r="N2369" s="127" t="s">
        <v>44</v>
      </c>
      <c r="O2369" s="154">
        <v>44006</v>
      </c>
      <c r="P2369" s="152">
        <v>-3.8272558668000001E-2</v>
      </c>
      <c r="Q2369" s="152">
        <v>-0.13707627720999999</v>
      </c>
      <c r="R2369" s="152">
        <v>0.16263339255000001</v>
      </c>
      <c r="S2369" s="152">
        <v>0.67734023013</v>
      </c>
      <c r="T2369" s="152">
        <v>0.67820765300000008</v>
      </c>
      <c r="U2369" s="152">
        <v>-3.6247134180000002</v>
      </c>
      <c r="V2369" s="152">
        <v>-3.3602166108000002</v>
      </c>
      <c r="W2369" s="152">
        <v>1.4188404565999999</v>
      </c>
      <c r="X2369" s="152">
        <v>2.6888965162999998</v>
      </c>
      <c r="Y2369" s="152">
        <v>1.6169944391000002</v>
      </c>
      <c r="Z2369" s="152">
        <v>0.37822074682000001</v>
      </c>
      <c r="AA2369" s="152">
        <v>0.35114834955000002</v>
      </c>
      <c r="AB2369" s="175">
        <v>0.31796705162</v>
      </c>
      <c r="AC2369" s="174">
        <v>0.63208973696000004</v>
      </c>
      <c r="AD2369" s="152">
        <v>-0.35240388557000002</v>
      </c>
      <c r="AE2369" s="152">
        <v>-0.44924607534000005</v>
      </c>
      <c r="AF2369" s="178">
        <v>3.0218597100000002</v>
      </c>
      <c r="AG2369" s="177">
        <v>69953.379180000004</v>
      </c>
      <c r="AH2369" s="177">
        <v>-5957.9777000000004</v>
      </c>
      <c r="AI2369" s="127">
        <v>0</v>
      </c>
      <c r="AJ2369" s="127">
        <v>0</v>
      </c>
      <c r="AK2369" s="127">
        <v>0</v>
      </c>
    </row>
    <row r="2370" spans="1:37" ht="14.65" customHeight="1" x14ac:dyDescent="0.25">
      <c r="A2370" s="39"/>
      <c r="B2370" s="128">
        <v>31874833000105</v>
      </c>
      <c r="C2370" s="124" t="s">
        <v>10307</v>
      </c>
      <c r="D2370" s="121" t="s">
        <v>3266</v>
      </c>
      <c r="E2370" s="125" t="s">
        <v>7548</v>
      </c>
      <c r="F2370" s="125" t="s">
        <v>112</v>
      </c>
      <c r="G2370" s="125" t="s">
        <v>113</v>
      </c>
      <c r="H2370" s="126">
        <v>100</v>
      </c>
      <c r="I2370" s="126">
        <v>100</v>
      </c>
      <c r="J2370" s="126">
        <v>100</v>
      </c>
      <c r="K2370" s="125" t="s">
        <v>211</v>
      </c>
      <c r="L2370" s="125" t="s">
        <v>7564</v>
      </c>
      <c r="M2370" s="152">
        <v>5.0000000000000001E-3</v>
      </c>
      <c r="N2370" s="127" t="s">
        <v>44</v>
      </c>
      <c r="O2370" s="154">
        <v>43462</v>
      </c>
      <c r="P2370" s="152">
        <v>-1.1910693109999999E-2</v>
      </c>
      <c r="Q2370" s="152">
        <v>-0.13378960275000001</v>
      </c>
      <c r="R2370" s="152">
        <v>0.21517023018000001</v>
      </c>
      <c r="S2370" s="152">
        <v>0.53931926004999997</v>
      </c>
      <c r="T2370" s="152">
        <v>0.56163686409000002</v>
      </c>
      <c r="U2370" s="152">
        <v>-1.1280366569</v>
      </c>
      <c r="V2370" s="152">
        <v>-3.2796487814000002</v>
      </c>
      <c r="W2370" s="152">
        <v>1.8771804662</v>
      </c>
      <c r="X2370" s="152">
        <v>2.1409826481000001</v>
      </c>
      <c r="Y2370" s="152">
        <v>1.3390643441000001</v>
      </c>
      <c r="Z2370" s="152">
        <v>0.18888699755000002</v>
      </c>
      <c r="AA2370" s="152">
        <v>0.21151948734000001</v>
      </c>
      <c r="AB2370" s="175">
        <v>0.58308212211999999</v>
      </c>
      <c r="AC2370" s="174">
        <v>0.66430647883000005</v>
      </c>
      <c r="AD2370" s="152">
        <v>-0.20929542257</v>
      </c>
      <c r="AE2370" s="152">
        <v>-0.31680669363000002</v>
      </c>
      <c r="AF2370" s="178">
        <v>3.3266176500000002</v>
      </c>
      <c r="AG2370" s="177">
        <v>237205.30530000001</v>
      </c>
      <c r="AH2370" s="177">
        <v>8918.0255498000006</v>
      </c>
      <c r="AI2370" s="127">
        <v>0</v>
      </c>
      <c r="AJ2370" s="127">
        <v>0</v>
      </c>
      <c r="AK2370" s="127">
        <v>0.16382139093</v>
      </c>
    </row>
    <row r="2371" spans="1:37" ht="14.65" customHeight="1" x14ac:dyDescent="0.25">
      <c r="A2371" s="39"/>
      <c r="B2371" s="128">
        <v>31145826000172</v>
      </c>
      <c r="C2371" s="124" t="s">
        <v>10308</v>
      </c>
      <c r="D2371" s="121" t="s">
        <v>3267</v>
      </c>
      <c r="E2371" s="125" t="s">
        <v>7548</v>
      </c>
      <c r="F2371" s="125" t="s">
        <v>112</v>
      </c>
      <c r="G2371" s="125" t="s">
        <v>113</v>
      </c>
      <c r="H2371" s="126">
        <v>100</v>
      </c>
      <c r="I2371" s="126">
        <v>100</v>
      </c>
      <c r="J2371" s="126">
        <v>100</v>
      </c>
      <c r="K2371" s="125" t="s">
        <v>211</v>
      </c>
      <c r="L2371" s="125" t="s">
        <v>7564</v>
      </c>
      <c r="M2371" s="152">
        <v>5.0000000000000001E-3</v>
      </c>
      <c r="N2371" s="127" t="s">
        <v>44</v>
      </c>
      <c r="O2371" s="154">
        <v>43362</v>
      </c>
      <c r="P2371" s="152">
        <v>-4.2641396893999999E-3</v>
      </c>
      <c r="Q2371" s="152">
        <v>-3.9959775157999998E-2</v>
      </c>
      <c r="R2371" s="152">
        <v>0.15687582169</v>
      </c>
      <c r="S2371" s="152">
        <v>0.47755410603999998</v>
      </c>
      <c r="T2371" s="152">
        <v>0.59964320435999996</v>
      </c>
      <c r="U2371" s="152">
        <v>-0.40384768844000002</v>
      </c>
      <c r="V2371" s="152">
        <v>-0.97955315811999999</v>
      </c>
      <c r="W2371" s="152">
        <v>1.3686104618999999</v>
      </c>
      <c r="X2371" s="152">
        <v>1.8957881355999999</v>
      </c>
      <c r="Y2371" s="152">
        <v>1.4296797191999999</v>
      </c>
      <c r="Z2371" s="152">
        <v>0.19126953049000001</v>
      </c>
      <c r="AA2371" s="152">
        <v>0.20604065539999999</v>
      </c>
      <c r="AB2371" s="175">
        <v>0.29851237287999999</v>
      </c>
      <c r="AC2371" s="174">
        <v>0.37445441958999998</v>
      </c>
      <c r="AD2371" s="152">
        <v>-0.18520369017999999</v>
      </c>
      <c r="AE2371" s="152">
        <v>-0.36531252336000003</v>
      </c>
      <c r="AF2371" s="178">
        <v>2.4018164899999999</v>
      </c>
      <c r="AG2371" s="177">
        <v>346823.76718999998</v>
      </c>
      <c r="AH2371" s="177">
        <v>4128.6394498999998</v>
      </c>
      <c r="AI2371" s="127">
        <v>0</v>
      </c>
      <c r="AJ2371" s="127">
        <v>0</v>
      </c>
      <c r="AK2371" s="127">
        <v>0.15055172251000001</v>
      </c>
    </row>
    <row r="2372" spans="1:37" ht="14.65" customHeight="1" x14ac:dyDescent="0.25">
      <c r="A2372" s="39"/>
      <c r="B2372" s="128">
        <v>35717740000128</v>
      </c>
      <c r="C2372" s="124" t="s">
        <v>10309</v>
      </c>
      <c r="D2372" s="121"/>
      <c r="E2372" s="125" t="s">
        <v>7548</v>
      </c>
      <c r="F2372" s="125" t="s">
        <v>112</v>
      </c>
      <c r="G2372" s="125" t="s">
        <v>4570</v>
      </c>
      <c r="H2372" s="126">
        <v>100</v>
      </c>
      <c r="I2372" s="126">
        <v>100</v>
      </c>
      <c r="J2372" s="126">
        <v>100</v>
      </c>
      <c r="K2372" s="125" t="s">
        <v>220</v>
      </c>
      <c r="L2372" s="125" t="s">
        <v>7581</v>
      </c>
      <c r="M2372" s="152">
        <v>5.0000000000000001E-3</v>
      </c>
      <c r="N2372" s="127" t="s">
        <v>44</v>
      </c>
      <c r="O2372" s="154">
        <v>44006</v>
      </c>
      <c r="P2372" s="152">
        <v>-4.9237372065E-2</v>
      </c>
      <c r="Q2372" s="152">
        <v>0.11368744815</v>
      </c>
      <c r="R2372" s="152">
        <v>0.27947947298999998</v>
      </c>
      <c r="S2372" s="152">
        <v>0.17961338838999999</v>
      </c>
      <c r="T2372" s="152">
        <v>0.2009485972</v>
      </c>
      <c r="U2372" s="152">
        <v>-4.6631677998000001</v>
      </c>
      <c r="V2372" s="152">
        <v>2.7868750120999999</v>
      </c>
      <c r="W2372" s="152">
        <v>2.4382248740999999</v>
      </c>
      <c r="X2372" s="152">
        <v>0.71302691447</v>
      </c>
      <c r="Y2372" s="152">
        <v>0.47910512771999997</v>
      </c>
      <c r="Z2372" s="152">
        <v>0.35424876491000001</v>
      </c>
      <c r="AA2372" s="152">
        <v>0.31373393577000003</v>
      </c>
      <c r="AB2372" s="175">
        <v>0.62928638961000005</v>
      </c>
      <c r="AC2372" s="174">
        <v>-0.18227751566</v>
      </c>
      <c r="AD2372" s="152">
        <v>-0.24982777407000001</v>
      </c>
      <c r="AE2372" s="152">
        <v>-0.60397784385999997</v>
      </c>
      <c r="AF2372" s="178">
        <v>0.91513160999999998</v>
      </c>
      <c r="AG2372" s="177">
        <v>46799.509330000001</v>
      </c>
      <c r="AH2372" s="177">
        <v>-1894.10294</v>
      </c>
      <c r="AI2372" s="127">
        <v>0</v>
      </c>
      <c r="AJ2372" s="127">
        <v>0</v>
      </c>
      <c r="AK2372" s="127">
        <v>1.2050500273E-3</v>
      </c>
    </row>
    <row r="2373" spans="1:37" ht="14.65" customHeight="1" x14ac:dyDescent="0.25">
      <c r="A2373" s="39"/>
      <c r="B2373" s="128">
        <v>39227204000103</v>
      </c>
      <c r="C2373" s="124" t="s">
        <v>10310</v>
      </c>
      <c r="D2373" s="121"/>
      <c r="E2373" s="125" t="s">
        <v>7548</v>
      </c>
      <c r="F2373" s="125" t="s">
        <v>112</v>
      </c>
      <c r="G2373" s="125" t="s">
        <v>4570</v>
      </c>
      <c r="H2373" s="126">
        <v>100</v>
      </c>
      <c r="I2373" s="126">
        <v>100</v>
      </c>
      <c r="J2373" s="126">
        <v>100</v>
      </c>
      <c r="K2373" s="125" t="s">
        <v>220</v>
      </c>
      <c r="L2373" s="125" t="s">
        <v>7581</v>
      </c>
      <c r="M2373" s="152">
        <v>5.0000000000000001E-3</v>
      </c>
      <c r="N2373" s="127" t="s">
        <v>44</v>
      </c>
      <c r="O2373" s="154">
        <v>44187</v>
      </c>
      <c r="P2373" s="152">
        <v>3.8477724156000002E-2</v>
      </c>
      <c r="Q2373" s="152">
        <v>0.15969064819000001</v>
      </c>
      <c r="R2373" s="152">
        <v>0.14813394669999999</v>
      </c>
      <c r="S2373" s="152">
        <v>0.24789240161999998</v>
      </c>
      <c r="T2373" s="152">
        <v>0.48857917765000003</v>
      </c>
      <c r="U2373" s="152">
        <v>3.6441442093000003</v>
      </c>
      <c r="V2373" s="152">
        <v>3.9145735466999998</v>
      </c>
      <c r="W2373" s="152">
        <v>1.2923449070999999</v>
      </c>
      <c r="X2373" s="152">
        <v>0.98408006125000003</v>
      </c>
      <c r="Y2373" s="152">
        <v>1.1648789420000001</v>
      </c>
      <c r="Z2373" s="152">
        <v>0.18727427455000001</v>
      </c>
      <c r="AA2373" s="152">
        <v>0.18659601750999999</v>
      </c>
      <c r="AB2373" s="175">
        <v>0.25835432403000003</v>
      </c>
      <c r="AC2373" s="174">
        <v>4.8957401760999997E-2</v>
      </c>
      <c r="AD2373" s="152">
        <v>-0.14360229948</v>
      </c>
      <c r="AE2373" s="152">
        <v>-0.29799559059000003</v>
      </c>
      <c r="AF2373" s="178">
        <v>1.4775111299999999</v>
      </c>
      <c r="AG2373" s="177">
        <v>21347.363539999998</v>
      </c>
      <c r="AH2373" s="177">
        <v>8663.2614599999997</v>
      </c>
      <c r="AI2373" s="127">
        <v>0</v>
      </c>
      <c r="AJ2373" s="127">
        <v>0</v>
      </c>
      <c r="AK2373" s="127">
        <v>0.17034650124999998</v>
      </c>
    </row>
    <row r="2374" spans="1:37" ht="14.65" customHeight="1" x14ac:dyDescent="0.25">
      <c r="A2374" s="39"/>
      <c r="B2374" s="128">
        <v>45823918000179</v>
      </c>
      <c r="C2374" s="124" t="s">
        <v>10311</v>
      </c>
      <c r="D2374" s="121"/>
      <c r="E2374" s="125" t="s">
        <v>7548</v>
      </c>
      <c r="F2374" s="125" t="s">
        <v>160</v>
      </c>
      <c r="G2374" s="125" t="s">
        <v>6163</v>
      </c>
      <c r="H2374" s="126">
        <v>100</v>
      </c>
      <c r="I2374" s="126">
        <v>50</v>
      </c>
      <c r="J2374" s="126">
        <v>100</v>
      </c>
      <c r="K2374" s="125" t="s">
        <v>211</v>
      </c>
      <c r="L2374" s="125" t="s">
        <v>211</v>
      </c>
      <c r="M2374" s="152">
        <v>2E-3</v>
      </c>
      <c r="N2374" s="127" t="s">
        <v>44</v>
      </c>
      <c r="O2374" s="154">
        <v>44865</v>
      </c>
      <c r="P2374" s="152">
        <v>1.0205862281999999E-2</v>
      </c>
      <c r="Q2374" s="152">
        <v>4.0431800396999999E-2</v>
      </c>
      <c r="R2374" s="152">
        <v>0.112926758</v>
      </c>
      <c r="S2374" s="152">
        <v>0.24792655817000001</v>
      </c>
      <c r="T2374" s="152" t="s">
        <v>44</v>
      </c>
      <c r="U2374" s="152">
        <v>0.96657572009999992</v>
      </c>
      <c r="V2374" s="152">
        <v>0.99112413946</v>
      </c>
      <c r="W2374" s="152">
        <v>0.98519160412999995</v>
      </c>
      <c r="X2374" s="152">
        <v>0.98421565547000001</v>
      </c>
      <c r="Y2374" s="152" t="s">
        <v>44</v>
      </c>
      <c r="Z2374" s="152">
        <v>9.2584866018000003E-4</v>
      </c>
      <c r="AA2374" s="152">
        <v>8.6043194187E-4</v>
      </c>
      <c r="AB2374" s="175">
        <v>-2.4238897538000002</v>
      </c>
      <c r="AC2374" s="174">
        <v>-4.1509329064999996</v>
      </c>
      <c r="AD2374" s="152">
        <v>0</v>
      </c>
      <c r="AE2374" s="152">
        <v>0</v>
      </c>
      <c r="AF2374" s="178">
        <v>132.5558628</v>
      </c>
      <c r="AG2374" s="177">
        <v>2339485.4396000002</v>
      </c>
      <c r="AH2374" s="177">
        <v>609503.17438999994</v>
      </c>
      <c r="AI2374" s="127">
        <v>0</v>
      </c>
      <c r="AJ2374" s="127">
        <v>0</v>
      </c>
      <c r="AK2374" s="127">
        <v>0</v>
      </c>
    </row>
    <row r="2375" spans="1:37" ht="14.65" customHeight="1" x14ac:dyDescent="0.25">
      <c r="A2375" s="39"/>
      <c r="B2375" s="128">
        <v>55630600000125</v>
      </c>
      <c r="C2375" s="124" t="s">
        <v>6958</v>
      </c>
      <c r="D2375" s="121"/>
      <c r="E2375" s="125" t="s">
        <v>7548</v>
      </c>
      <c r="F2375" s="125" t="s">
        <v>112</v>
      </c>
      <c r="G2375" s="125" t="s">
        <v>113</v>
      </c>
      <c r="H2375" s="126" t="s">
        <v>44</v>
      </c>
      <c r="I2375" s="126" t="s">
        <v>44</v>
      </c>
      <c r="J2375" s="126" t="s">
        <v>44</v>
      </c>
      <c r="K2375" s="125" t="s">
        <v>211</v>
      </c>
      <c r="L2375" s="125" t="s">
        <v>7564</v>
      </c>
      <c r="M2375" s="152">
        <v>5.0000000000000001E-3</v>
      </c>
      <c r="N2375" s="127" t="s">
        <v>44</v>
      </c>
      <c r="O2375" s="154">
        <v>45504</v>
      </c>
      <c r="P2375" s="152">
        <v>3.8900818252000001E-2</v>
      </c>
      <c r="Q2375" s="152">
        <v>0.10353611125000001</v>
      </c>
      <c r="R2375" s="152" t="s">
        <v>44</v>
      </c>
      <c r="S2375" s="152" t="s">
        <v>44</v>
      </c>
      <c r="T2375" s="152" t="s">
        <v>44</v>
      </c>
      <c r="U2375" s="152">
        <v>3.6842145599999996</v>
      </c>
      <c r="V2375" s="152">
        <v>2.5380304157000002</v>
      </c>
      <c r="W2375" s="152" t="s">
        <v>44</v>
      </c>
      <c r="X2375" s="152" t="s">
        <v>44</v>
      </c>
      <c r="Y2375" s="152" t="s">
        <v>44</v>
      </c>
      <c r="Z2375" s="152" t="s">
        <v>44</v>
      </c>
      <c r="AA2375" s="152">
        <v>0.14753977435999999</v>
      </c>
      <c r="AB2375" s="175" t="s">
        <v>44</v>
      </c>
      <c r="AC2375" s="174">
        <v>0.12679323799</v>
      </c>
      <c r="AD2375" s="152">
        <v>-0.10528363823999999</v>
      </c>
      <c r="AE2375" s="152">
        <v>-0.10528363823999999</v>
      </c>
      <c r="AF2375" s="178">
        <v>1.09310551</v>
      </c>
      <c r="AG2375" s="177">
        <v>42136.894919999999</v>
      </c>
      <c r="AH2375" s="177">
        <v>-1688.0629799999999</v>
      </c>
      <c r="AI2375" s="127">
        <v>0</v>
      </c>
      <c r="AJ2375" s="127">
        <v>0</v>
      </c>
      <c r="AK2375" s="127">
        <v>0</v>
      </c>
    </row>
    <row r="2376" spans="1:37" ht="14.65" customHeight="1" x14ac:dyDescent="0.25">
      <c r="A2376" s="39"/>
      <c r="B2376" s="128">
        <v>31132386000119</v>
      </c>
      <c r="C2376" s="124" t="s">
        <v>10312</v>
      </c>
      <c r="D2376" s="121"/>
      <c r="E2376" s="125" t="s">
        <v>7548</v>
      </c>
      <c r="F2376" s="125" t="s">
        <v>363</v>
      </c>
      <c r="G2376" s="125" t="s">
        <v>363</v>
      </c>
      <c r="H2376" s="126">
        <v>100</v>
      </c>
      <c r="I2376" s="126">
        <v>100</v>
      </c>
      <c r="J2376" s="126">
        <v>100</v>
      </c>
      <c r="K2376" s="125" t="s">
        <v>211</v>
      </c>
      <c r="L2376" s="125" t="s">
        <v>212</v>
      </c>
      <c r="M2376" s="152">
        <v>5.0000000000000001E-3</v>
      </c>
      <c r="N2376" s="127" t="s">
        <v>44</v>
      </c>
      <c r="O2376" s="154">
        <v>43362</v>
      </c>
      <c r="P2376" s="152">
        <v>-3.9775574469000001E-3</v>
      </c>
      <c r="Q2376" s="152">
        <v>-6.8127445756999999E-2</v>
      </c>
      <c r="R2376" s="152">
        <v>0.15611408635000001</v>
      </c>
      <c r="S2376" s="152">
        <v>0.27862964774000004</v>
      </c>
      <c r="T2376" s="152">
        <v>0.34109226614999999</v>
      </c>
      <c r="U2376" s="152">
        <v>-0.37670608788000004</v>
      </c>
      <c r="V2376" s="152">
        <v>-1.6700407943</v>
      </c>
      <c r="W2376" s="152">
        <v>1.3619649574999999</v>
      </c>
      <c r="X2376" s="152">
        <v>1.1061003847000002</v>
      </c>
      <c r="Y2376" s="152">
        <v>0.81323809181000006</v>
      </c>
      <c r="Z2376" s="152">
        <v>0.13074030446000001</v>
      </c>
      <c r="AA2376" s="152">
        <v>0.15226484726</v>
      </c>
      <c r="AB2376" s="175">
        <v>0.35333358642000001</v>
      </c>
      <c r="AC2376" s="174">
        <v>5.9628795013000002E-2</v>
      </c>
      <c r="AD2376" s="152">
        <v>-8.1078270063000002E-2</v>
      </c>
      <c r="AE2376" s="152">
        <v>-0.21971677375999998</v>
      </c>
      <c r="AF2376" s="178">
        <v>1.66731874</v>
      </c>
      <c r="AG2376" s="177">
        <v>267261.76059000002</v>
      </c>
      <c r="AH2376" s="177">
        <v>33047.753380000002</v>
      </c>
      <c r="AI2376" s="127">
        <v>0</v>
      </c>
      <c r="AJ2376" s="127">
        <v>0</v>
      </c>
      <c r="AK2376" s="127">
        <v>0</v>
      </c>
    </row>
    <row r="2377" spans="1:37" ht="14.65" customHeight="1" x14ac:dyDescent="0.25">
      <c r="A2377" s="39"/>
      <c r="B2377" s="128">
        <v>31936857000141</v>
      </c>
      <c r="C2377" s="124" t="s">
        <v>10313</v>
      </c>
      <c r="D2377" s="121" t="s">
        <v>3268</v>
      </c>
      <c r="E2377" s="125" t="s">
        <v>7548</v>
      </c>
      <c r="F2377" s="125" t="s">
        <v>112</v>
      </c>
      <c r="G2377" s="125" t="s">
        <v>5291</v>
      </c>
      <c r="H2377" s="126">
        <v>100</v>
      </c>
      <c r="I2377" s="126">
        <v>100</v>
      </c>
      <c r="J2377" s="126">
        <v>100</v>
      </c>
      <c r="K2377" s="125" t="s">
        <v>211</v>
      </c>
      <c r="L2377" s="125" t="s">
        <v>7564</v>
      </c>
      <c r="M2377" s="152">
        <v>5.0000000000000001E-3</v>
      </c>
      <c r="N2377" s="127" t="s">
        <v>44</v>
      </c>
      <c r="O2377" s="154">
        <v>43462</v>
      </c>
      <c r="P2377" s="152">
        <v>6.1503037827E-2</v>
      </c>
      <c r="Q2377" s="152">
        <v>0.20573119137999998</v>
      </c>
      <c r="R2377" s="152">
        <v>2.0175162485999997E-2</v>
      </c>
      <c r="S2377" s="152">
        <v>0.31226485766000001</v>
      </c>
      <c r="T2377" s="152">
        <v>6.0607557072000003E-2</v>
      </c>
      <c r="U2377" s="152">
        <v>5.8248231689000001</v>
      </c>
      <c r="V2377" s="152">
        <v>5.0431874914000003</v>
      </c>
      <c r="W2377" s="152">
        <v>0.17601143471</v>
      </c>
      <c r="X2377" s="152">
        <v>1.2396250075999999</v>
      </c>
      <c r="Y2377" s="152">
        <v>0.14450158785</v>
      </c>
      <c r="Z2377" s="152">
        <v>0.30300157754000001</v>
      </c>
      <c r="AA2377" s="152">
        <v>0.51005206706999995</v>
      </c>
      <c r="AB2377" s="175">
        <v>-0.13911673513</v>
      </c>
      <c r="AC2377" s="174">
        <v>7.4469709945000004E-2</v>
      </c>
      <c r="AD2377" s="152">
        <v>-0.28613835616</v>
      </c>
      <c r="AE2377" s="152">
        <v>-0.76235460428000001</v>
      </c>
      <c r="AF2377" s="178">
        <v>0.93854550000000003</v>
      </c>
      <c r="AG2377" s="177">
        <v>38928.45794</v>
      </c>
      <c r="AH2377" s="177">
        <v>-3565.2118</v>
      </c>
      <c r="AI2377" s="127">
        <v>0</v>
      </c>
      <c r="AJ2377" s="127">
        <v>0</v>
      </c>
      <c r="AK2377" s="127">
        <v>0</v>
      </c>
    </row>
    <row r="2378" spans="1:37" ht="14.65" customHeight="1" x14ac:dyDescent="0.25">
      <c r="A2378" s="39"/>
      <c r="B2378" s="128">
        <v>31204199000101</v>
      </c>
      <c r="C2378" s="124" t="s">
        <v>10314</v>
      </c>
      <c r="D2378" s="121" t="s">
        <v>3267</v>
      </c>
      <c r="E2378" s="125" t="s">
        <v>7548</v>
      </c>
      <c r="F2378" s="125" t="s">
        <v>112</v>
      </c>
      <c r="G2378" s="125" t="s">
        <v>113</v>
      </c>
      <c r="H2378" s="126">
        <v>500</v>
      </c>
      <c r="I2378" s="126">
        <v>100</v>
      </c>
      <c r="J2378" s="126">
        <v>100</v>
      </c>
      <c r="K2378" s="125" t="s">
        <v>211</v>
      </c>
      <c r="L2378" s="125" t="s">
        <v>7564</v>
      </c>
      <c r="M2378" s="152">
        <v>3.0000000000000001E-3</v>
      </c>
      <c r="N2378" s="127" t="s">
        <v>44</v>
      </c>
      <c r="O2378" s="154">
        <v>43362</v>
      </c>
      <c r="P2378" s="152">
        <v>3.7255742093999997E-2</v>
      </c>
      <c r="Q2378" s="152">
        <v>0.12422066079000001</v>
      </c>
      <c r="R2378" s="152">
        <v>7.6266373131000001E-2</v>
      </c>
      <c r="S2378" s="152">
        <v>0.30025846517999999</v>
      </c>
      <c r="T2378" s="152">
        <v>0.2627841528</v>
      </c>
      <c r="U2378" s="152">
        <v>3.5284128621000002</v>
      </c>
      <c r="V2378" s="152">
        <v>3.0450807119000003</v>
      </c>
      <c r="W2378" s="152">
        <v>0.66536037883999999</v>
      </c>
      <c r="X2378" s="152">
        <v>1.1919621854</v>
      </c>
      <c r="Y2378" s="152">
        <v>0.62653453093</v>
      </c>
      <c r="Z2378" s="152">
        <v>0.14789158133000002</v>
      </c>
      <c r="AA2378" s="152">
        <v>0.24646796245000002</v>
      </c>
      <c r="AB2378" s="175">
        <v>-0.16188064916</v>
      </c>
      <c r="AC2378" s="174">
        <v>0.13016485673</v>
      </c>
      <c r="AD2378" s="152">
        <v>-0.13604822973</v>
      </c>
      <c r="AE2378" s="152">
        <v>-0.4720856343</v>
      </c>
      <c r="AF2378" s="178">
        <v>1.70805542</v>
      </c>
      <c r="AG2378" s="177">
        <v>63019.608440000004</v>
      </c>
      <c r="AH2378" s="177">
        <v>-5648.6788699999997</v>
      </c>
      <c r="AI2378" s="127">
        <v>0</v>
      </c>
      <c r="AJ2378" s="127">
        <v>0</v>
      </c>
      <c r="AK2378" s="127">
        <v>0</v>
      </c>
    </row>
    <row r="2379" spans="1:37" ht="14.65" customHeight="1" x14ac:dyDescent="0.25">
      <c r="A2379" s="39"/>
      <c r="B2379" s="128">
        <v>31145833000174</v>
      </c>
      <c r="C2379" s="124" t="s">
        <v>10315</v>
      </c>
      <c r="D2379" s="121" t="s">
        <v>3274</v>
      </c>
      <c r="E2379" s="125" t="s">
        <v>7548</v>
      </c>
      <c r="F2379" s="125" t="s">
        <v>160</v>
      </c>
      <c r="G2379" s="125" t="s">
        <v>5812</v>
      </c>
      <c r="H2379" s="126">
        <v>100</v>
      </c>
      <c r="I2379" s="126">
        <v>100</v>
      </c>
      <c r="J2379" s="126">
        <v>100</v>
      </c>
      <c r="K2379" s="125" t="s">
        <v>211</v>
      </c>
      <c r="L2379" s="125" t="s">
        <v>212</v>
      </c>
      <c r="M2379" s="152">
        <v>3.0000000000000001E-3</v>
      </c>
      <c r="N2379" s="127" t="s">
        <v>44</v>
      </c>
      <c r="O2379" s="154">
        <v>43361</v>
      </c>
      <c r="P2379" s="152">
        <v>1.7061148068E-2</v>
      </c>
      <c r="Q2379" s="152">
        <v>4.7836814469000004E-2</v>
      </c>
      <c r="R2379" s="152">
        <v>8.9966218549000013E-2</v>
      </c>
      <c r="S2379" s="152">
        <v>0.17819119186999999</v>
      </c>
      <c r="T2379" s="152">
        <v>0.28791869082999999</v>
      </c>
      <c r="U2379" s="152">
        <v>1.6158253977000001</v>
      </c>
      <c r="V2379" s="152">
        <v>1.1726468054000001</v>
      </c>
      <c r="W2379" s="152">
        <v>0.78488008277999999</v>
      </c>
      <c r="X2379" s="152">
        <v>0.70738109704999996</v>
      </c>
      <c r="Y2379" s="152">
        <v>0.68646073207000002</v>
      </c>
      <c r="Z2379" s="152">
        <v>2.2827004945999999E-2</v>
      </c>
      <c r="AA2379" s="152">
        <v>2.8787927824000002E-2</v>
      </c>
      <c r="AB2379" s="175">
        <v>-0.96333145312000001</v>
      </c>
      <c r="AC2379" s="174">
        <v>0.26552779025000001</v>
      </c>
      <c r="AD2379" s="152">
        <v>-1.8411299610000001E-2</v>
      </c>
      <c r="AE2379" s="152">
        <v>-5.4072628622999996E-2</v>
      </c>
      <c r="AF2379" s="178">
        <v>1.7781980399999999</v>
      </c>
      <c r="AG2379" s="177">
        <v>274492.05343999999</v>
      </c>
      <c r="AH2379" s="177">
        <v>-25137.513350000001</v>
      </c>
      <c r="AI2379" s="127">
        <v>0</v>
      </c>
      <c r="AJ2379" s="127">
        <v>0</v>
      </c>
      <c r="AK2379" s="127">
        <v>0</v>
      </c>
    </row>
    <row r="2380" spans="1:37" ht="14.65" customHeight="1" x14ac:dyDescent="0.25">
      <c r="A2380" s="39"/>
      <c r="B2380" s="128">
        <v>34475424000124</v>
      </c>
      <c r="C2380" s="124" t="s">
        <v>10316</v>
      </c>
      <c r="D2380" s="121" t="s">
        <v>3266</v>
      </c>
      <c r="E2380" s="125" t="s">
        <v>7548</v>
      </c>
      <c r="F2380" s="125" t="s">
        <v>160</v>
      </c>
      <c r="G2380" s="125" t="s">
        <v>5584</v>
      </c>
      <c r="H2380" s="126">
        <v>500</v>
      </c>
      <c r="I2380" s="126">
        <v>100</v>
      </c>
      <c r="J2380" s="126">
        <v>100</v>
      </c>
      <c r="K2380" s="125" t="s">
        <v>211</v>
      </c>
      <c r="L2380" s="125" t="s">
        <v>212</v>
      </c>
      <c r="M2380" s="152">
        <v>3.0000000000000001E-3</v>
      </c>
      <c r="N2380" s="127" t="s">
        <v>44</v>
      </c>
      <c r="O2380" s="154">
        <v>43769</v>
      </c>
      <c r="P2380" s="152">
        <v>2.0339586829999999E-2</v>
      </c>
      <c r="Q2380" s="152">
        <v>5.4668531791000001E-2</v>
      </c>
      <c r="R2380" s="152">
        <v>4.1255557800000002E-2</v>
      </c>
      <c r="S2380" s="152">
        <v>0.11739142786000001</v>
      </c>
      <c r="T2380" s="152">
        <v>0.21039812519000001</v>
      </c>
      <c r="U2380" s="152">
        <v>1.9263194275000002</v>
      </c>
      <c r="V2380" s="152">
        <v>1.3401159730000001</v>
      </c>
      <c r="W2380" s="152">
        <v>0.35992026945</v>
      </c>
      <c r="X2380" s="152">
        <v>0.46601897745999998</v>
      </c>
      <c r="Y2380" s="152">
        <v>0.50163485611000003</v>
      </c>
      <c r="Z2380" s="152">
        <v>5.1866612509000001E-2</v>
      </c>
      <c r="AA2380" s="152">
        <v>7.0651532576999992E-2</v>
      </c>
      <c r="AB2380" s="175">
        <v>-1.2507383044</v>
      </c>
      <c r="AC2380" s="174">
        <v>-0.47414950409000001</v>
      </c>
      <c r="AD2380" s="152">
        <v>-6.283258637200001E-2</v>
      </c>
      <c r="AE2380" s="152">
        <v>-0.12651181697</v>
      </c>
      <c r="AF2380" s="178">
        <v>1.2987215299999999</v>
      </c>
      <c r="AG2380" s="177">
        <v>239247.65964999999</v>
      </c>
      <c r="AH2380" s="177">
        <v>-142771.97943000001</v>
      </c>
      <c r="AI2380" s="127">
        <v>0</v>
      </c>
      <c r="AJ2380" s="127">
        <v>0</v>
      </c>
      <c r="AK2380" s="127">
        <v>0</v>
      </c>
    </row>
    <row r="2381" spans="1:37" ht="14.65" customHeight="1" x14ac:dyDescent="0.25">
      <c r="A2381" s="39"/>
      <c r="B2381" s="128">
        <v>38026814000178</v>
      </c>
      <c r="C2381" s="124" t="s">
        <v>10317</v>
      </c>
      <c r="D2381" s="121"/>
      <c r="E2381" s="125" t="s">
        <v>7548</v>
      </c>
      <c r="F2381" s="125" t="s">
        <v>160</v>
      </c>
      <c r="G2381" s="125" t="s">
        <v>3305</v>
      </c>
      <c r="H2381" s="126">
        <v>100</v>
      </c>
      <c r="I2381" s="126">
        <v>100</v>
      </c>
      <c r="J2381" s="126">
        <v>100</v>
      </c>
      <c r="K2381" s="125" t="s">
        <v>211</v>
      </c>
      <c r="L2381" s="125" t="s">
        <v>212</v>
      </c>
      <c r="M2381" s="152">
        <v>3.0000000000000001E-3</v>
      </c>
      <c r="N2381" s="127" t="s">
        <v>44</v>
      </c>
      <c r="O2381" s="154">
        <v>44106</v>
      </c>
      <c r="P2381" s="152">
        <v>2.3043562600000001E-2</v>
      </c>
      <c r="Q2381" s="152">
        <v>5.9782825603000002E-2</v>
      </c>
      <c r="R2381" s="152">
        <v>9.8961974090000012E-3</v>
      </c>
      <c r="S2381" s="152">
        <v>7.1942601844000004E-2</v>
      </c>
      <c r="T2381" s="152">
        <v>0.15167330733000001</v>
      </c>
      <c r="U2381" s="152">
        <v>2.1824072771999998</v>
      </c>
      <c r="V2381" s="152">
        <v>1.4654851132</v>
      </c>
      <c r="W2381" s="152">
        <v>8.6336053319999995E-2</v>
      </c>
      <c r="X2381" s="152">
        <v>0.28559681364</v>
      </c>
      <c r="Y2381" s="152">
        <v>0.36162212771000002</v>
      </c>
      <c r="Z2381" s="152">
        <v>7.7776483514999994E-2</v>
      </c>
      <c r="AA2381" s="152">
        <v>7.8429033273999998E-2</v>
      </c>
      <c r="AB2381" s="175">
        <v>-1.1782253647000001</v>
      </c>
      <c r="AC2381" s="174">
        <v>-0.62788187032999998</v>
      </c>
      <c r="AD2381" s="152">
        <v>-0.11043817728000001</v>
      </c>
      <c r="AE2381" s="152">
        <v>-0.12443017449999999</v>
      </c>
      <c r="AF2381" s="178">
        <v>1.20527421</v>
      </c>
      <c r="AG2381" s="177">
        <v>79146.249859999996</v>
      </c>
      <c r="AH2381" s="177">
        <v>-8680.7865000999991</v>
      </c>
      <c r="AI2381" s="127">
        <v>0</v>
      </c>
      <c r="AJ2381" s="127">
        <v>0</v>
      </c>
      <c r="AK2381" s="127">
        <v>0</v>
      </c>
    </row>
    <row r="2382" spans="1:37" ht="14.65" customHeight="1" x14ac:dyDescent="0.25">
      <c r="A2382" s="39"/>
      <c r="B2382" s="128">
        <v>44431925000162</v>
      </c>
      <c r="C2382" s="124" t="s">
        <v>10318</v>
      </c>
      <c r="D2382" s="121"/>
      <c r="E2382" s="125" t="s">
        <v>7548</v>
      </c>
      <c r="F2382" s="125" t="s">
        <v>112</v>
      </c>
      <c r="G2382" s="125" t="s">
        <v>113</v>
      </c>
      <c r="H2382" s="126">
        <v>100</v>
      </c>
      <c r="I2382" s="126">
        <v>100</v>
      </c>
      <c r="J2382" s="126">
        <v>100</v>
      </c>
      <c r="K2382" s="125" t="s">
        <v>212</v>
      </c>
      <c r="L2382" s="125" t="s">
        <v>219</v>
      </c>
      <c r="M2382" s="152">
        <v>7.4999999999999997E-3</v>
      </c>
      <c r="N2382" s="127" t="s">
        <v>44</v>
      </c>
      <c r="O2382" s="154">
        <v>44592</v>
      </c>
      <c r="P2382" s="152">
        <v>2.790545887E-2</v>
      </c>
      <c r="Q2382" s="152">
        <v>-2.4581563730000002E-3</v>
      </c>
      <c r="R2382" s="152">
        <v>0.24104235472999999</v>
      </c>
      <c r="S2382" s="152">
        <v>0.77854750777999993</v>
      </c>
      <c r="T2382" s="152">
        <v>0.81952045835999998</v>
      </c>
      <c r="U2382" s="152">
        <v>2.6428672324</v>
      </c>
      <c r="V2382" s="152">
        <v>-6.0257967637999996E-2</v>
      </c>
      <c r="W2382" s="152">
        <v>2.1028931345999999</v>
      </c>
      <c r="X2382" s="152">
        <v>3.0906678627999997</v>
      </c>
      <c r="Y2382" s="152">
        <v>1.9539148784</v>
      </c>
      <c r="Z2382" s="152">
        <v>0.22126186799</v>
      </c>
      <c r="AA2382" s="152">
        <v>0.24957349910000001</v>
      </c>
      <c r="AB2382" s="175">
        <v>0.63771228748999997</v>
      </c>
      <c r="AC2382" s="174">
        <v>0.17505690252</v>
      </c>
      <c r="AD2382" s="152">
        <v>-0.20933545535</v>
      </c>
      <c r="AE2382" s="152">
        <v>-0.38413561184</v>
      </c>
      <c r="AF2382" s="178">
        <v>151.11144189999999</v>
      </c>
      <c r="AG2382" s="177">
        <v>22871.610079999999</v>
      </c>
      <c r="AH2382" s="177">
        <v>-7075.47361</v>
      </c>
      <c r="AI2382" s="127">
        <v>0</v>
      </c>
      <c r="AJ2382" s="127">
        <v>0</v>
      </c>
      <c r="AK2382" s="127">
        <v>0.15237880795</v>
      </c>
    </row>
    <row r="2383" spans="1:37" ht="14.65" customHeight="1" x14ac:dyDescent="0.25">
      <c r="A2383" s="39"/>
      <c r="B2383" s="128">
        <v>31145851000156</v>
      </c>
      <c r="C2383" s="124" t="s">
        <v>10319</v>
      </c>
      <c r="D2383" s="121" t="s">
        <v>3310</v>
      </c>
      <c r="E2383" s="125" t="s">
        <v>7548</v>
      </c>
      <c r="F2383" s="125" t="s">
        <v>160</v>
      </c>
      <c r="G2383" s="125" t="s">
        <v>5073</v>
      </c>
      <c r="H2383" s="126" t="s">
        <v>44</v>
      </c>
      <c r="I2383" s="126" t="s">
        <v>44</v>
      </c>
      <c r="J2383" s="126" t="s">
        <v>44</v>
      </c>
      <c r="K2383" s="125" t="s">
        <v>211</v>
      </c>
      <c r="L2383" s="125" t="s">
        <v>212</v>
      </c>
      <c r="M2383" s="152">
        <v>3.0000000000000001E-3</v>
      </c>
      <c r="N2383" s="127" t="s">
        <v>44</v>
      </c>
      <c r="O2383" s="154">
        <v>43361</v>
      </c>
      <c r="P2383" s="152">
        <v>2.9330756055000001E-2</v>
      </c>
      <c r="Q2383" s="152">
        <v>7.6032606084000004E-2</v>
      </c>
      <c r="R2383" s="152">
        <v>8.0645334801000002E-2</v>
      </c>
      <c r="S2383" s="152">
        <v>0.20598069858999998</v>
      </c>
      <c r="T2383" s="152">
        <v>0.35575685513000005</v>
      </c>
      <c r="U2383" s="152">
        <v>2.7778541267000003</v>
      </c>
      <c r="V2383" s="152">
        <v>1.8638237857</v>
      </c>
      <c r="W2383" s="152">
        <v>0.70356316044</v>
      </c>
      <c r="X2383" s="152">
        <v>0.81769952269000001</v>
      </c>
      <c r="Y2383" s="152">
        <v>0.84820165899</v>
      </c>
      <c r="Z2383" s="152">
        <v>3.7309843102000001E-2</v>
      </c>
      <c r="AA2383" s="152">
        <v>3.7481151367000004E-2</v>
      </c>
      <c r="AB2383" s="175">
        <v>-0.80384970096999997</v>
      </c>
      <c r="AC2383" s="174">
        <v>-6.9484713061E-2</v>
      </c>
      <c r="AD2383" s="152">
        <v>-2.9131980639000001E-2</v>
      </c>
      <c r="AE2383" s="152">
        <v>-6.2384873421999998E-2</v>
      </c>
      <c r="AF2383" s="178">
        <v>1.6594896800000001</v>
      </c>
      <c r="AG2383" s="177">
        <v>136790.59151999999</v>
      </c>
      <c r="AH2383" s="177">
        <v>-49577.286249999997</v>
      </c>
      <c r="AI2383" s="127">
        <v>0</v>
      </c>
      <c r="AJ2383" s="127">
        <v>0</v>
      </c>
      <c r="AK2383" s="127">
        <v>0</v>
      </c>
    </row>
    <row r="2384" spans="1:37" ht="14.65" customHeight="1" x14ac:dyDescent="0.25">
      <c r="A2384" s="39"/>
      <c r="B2384" s="128">
        <v>26559284000144</v>
      </c>
      <c r="C2384" s="124" t="s">
        <v>10320</v>
      </c>
      <c r="D2384" s="121" t="s">
        <v>3266</v>
      </c>
      <c r="E2384" s="125" t="s">
        <v>7548</v>
      </c>
      <c r="F2384" s="125" t="s">
        <v>160</v>
      </c>
      <c r="G2384" s="125" t="s">
        <v>6163</v>
      </c>
      <c r="H2384" s="126" t="s">
        <v>44</v>
      </c>
      <c r="I2384" s="126" t="s">
        <v>44</v>
      </c>
      <c r="J2384" s="126" t="s">
        <v>44</v>
      </c>
      <c r="K2384" s="125" t="s">
        <v>211</v>
      </c>
      <c r="L2384" s="125" t="s">
        <v>211</v>
      </c>
      <c r="M2384" s="152">
        <v>1.5E-3</v>
      </c>
      <c r="N2384" s="127" t="s">
        <v>44</v>
      </c>
      <c r="O2384" s="154">
        <v>42733</v>
      </c>
      <c r="P2384" s="152">
        <v>1.0216755785E-2</v>
      </c>
      <c r="Q2384" s="152">
        <v>4.0683691072999996E-2</v>
      </c>
      <c r="R2384" s="152">
        <v>0.11431434126999999</v>
      </c>
      <c r="S2384" s="152">
        <v>0.25145318842999997</v>
      </c>
      <c r="T2384" s="152">
        <v>0.41768827614000004</v>
      </c>
      <c r="U2384" s="152">
        <v>0.96760742089000007</v>
      </c>
      <c r="V2384" s="152">
        <v>0.99729885659000006</v>
      </c>
      <c r="W2384" s="152">
        <v>0.99729710876</v>
      </c>
      <c r="X2384" s="152">
        <v>0.99821562682999998</v>
      </c>
      <c r="Y2384" s="152">
        <v>0.99585962617000012</v>
      </c>
      <c r="Z2384" s="152">
        <v>9.9185102161E-4</v>
      </c>
      <c r="AA2384" s="152">
        <v>2.4201013047999999E-3</v>
      </c>
      <c r="AB2384" s="175">
        <v>-0.36406810957000002</v>
      </c>
      <c r="AC2384" s="174">
        <v>-1.7810856745000001</v>
      </c>
      <c r="AD2384" s="152">
        <v>0</v>
      </c>
      <c r="AE2384" s="152">
        <v>-2.0243548738000001E-3</v>
      </c>
      <c r="AF2384" s="178">
        <v>1.9312400700000001</v>
      </c>
      <c r="AG2384" s="177">
        <v>11403550.346000001</v>
      </c>
      <c r="AH2384" s="177">
        <v>-19491.054409</v>
      </c>
      <c r="AI2384" s="127">
        <v>0</v>
      </c>
      <c r="AJ2384" s="127">
        <v>0</v>
      </c>
      <c r="AK2384" s="127">
        <v>0</v>
      </c>
    </row>
    <row r="2385" spans="1:37" ht="14.65" customHeight="1" x14ac:dyDescent="0.25">
      <c r="A2385" s="39"/>
      <c r="B2385" s="128">
        <v>47033348000149</v>
      </c>
      <c r="C2385" s="124" t="s">
        <v>10321</v>
      </c>
      <c r="D2385" s="121"/>
      <c r="E2385" s="125" t="s">
        <v>7548</v>
      </c>
      <c r="F2385" s="125" t="s">
        <v>112</v>
      </c>
      <c r="G2385" s="125" t="s">
        <v>113</v>
      </c>
      <c r="H2385" s="126">
        <v>100</v>
      </c>
      <c r="I2385" s="126">
        <v>100</v>
      </c>
      <c r="J2385" s="126">
        <v>100</v>
      </c>
      <c r="K2385" s="125" t="s">
        <v>211</v>
      </c>
      <c r="L2385" s="125" t="s">
        <v>7564</v>
      </c>
      <c r="M2385" s="152">
        <v>7.4700000000000001E-3</v>
      </c>
      <c r="N2385" s="127" t="s">
        <v>44</v>
      </c>
      <c r="O2385" s="154">
        <v>44804</v>
      </c>
      <c r="P2385" s="152">
        <v>6.5228178403999998E-2</v>
      </c>
      <c r="Q2385" s="152">
        <v>0.12317720118</v>
      </c>
      <c r="R2385" s="152">
        <v>2.7232325892000003E-2</v>
      </c>
      <c r="S2385" s="152">
        <v>0.20830416541999999</v>
      </c>
      <c r="T2385" s="152" t="s">
        <v>44</v>
      </c>
      <c r="U2385" s="152">
        <v>6.1776233866999997</v>
      </c>
      <c r="V2385" s="152">
        <v>3.0195018854</v>
      </c>
      <c r="W2385" s="152">
        <v>0.23757928859999999</v>
      </c>
      <c r="X2385" s="152">
        <v>0.82692319135000003</v>
      </c>
      <c r="Y2385" s="152" t="s">
        <v>44</v>
      </c>
      <c r="Z2385" s="152">
        <v>0.16534623624999997</v>
      </c>
      <c r="AA2385" s="152">
        <v>0.17442938490999998</v>
      </c>
      <c r="AB2385" s="175">
        <v>-0.39996729226</v>
      </c>
      <c r="AC2385" s="174">
        <v>-0.13423348393000001</v>
      </c>
      <c r="AD2385" s="152">
        <v>-0.16773741829</v>
      </c>
      <c r="AE2385" s="152">
        <v>-0.16773741829</v>
      </c>
      <c r="AF2385" s="178">
        <v>1.22772258</v>
      </c>
      <c r="AG2385" s="177">
        <v>14347.85226</v>
      </c>
      <c r="AH2385" s="177">
        <v>2575.4505399999998</v>
      </c>
      <c r="AI2385" s="127">
        <v>0</v>
      </c>
      <c r="AJ2385" s="127">
        <v>0</v>
      </c>
      <c r="AK2385" s="127">
        <v>0</v>
      </c>
    </row>
    <row r="2386" spans="1:37" ht="14.65" customHeight="1" x14ac:dyDescent="0.25">
      <c r="A2386" s="39"/>
      <c r="B2386" s="128">
        <v>42776707000134</v>
      </c>
      <c r="C2386" s="124" t="s">
        <v>10322</v>
      </c>
      <c r="D2386" s="121"/>
      <c r="E2386" s="125" t="s">
        <v>7548</v>
      </c>
      <c r="F2386" s="125" t="s">
        <v>112</v>
      </c>
      <c r="G2386" s="125" t="s">
        <v>4570</v>
      </c>
      <c r="H2386" s="126">
        <v>100</v>
      </c>
      <c r="I2386" s="126">
        <v>100</v>
      </c>
      <c r="J2386" s="126">
        <v>100</v>
      </c>
      <c r="K2386" s="125" t="s">
        <v>212</v>
      </c>
      <c r="L2386" s="125" t="s">
        <v>219</v>
      </c>
      <c r="M2386" s="152">
        <v>5.0000000000000001E-3</v>
      </c>
      <c r="N2386" s="127" t="s">
        <v>44</v>
      </c>
      <c r="O2386" s="154">
        <v>44529</v>
      </c>
      <c r="P2386" s="152">
        <v>-1.4040658067E-2</v>
      </c>
      <c r="Q2386" s="152">
        <v>-0.15143548189</v>
      </c>
      <c r="R2386" s="152">
        <v>-0.10053356794000001</v>
      </c>
      <c r="S2386" s="152">
        <v>0.42784442302999998</v>
      </c>
      <c r="T2386" s="152">
        <v>0.50709083856000003</v>
      </c>
      <c r="U2386" s="152">
        <v>-1.3297611517000001</v>
      </c>
      <c r="V2386" s="152">
        <v>-3.7122106907000001</v>
      </c>
      <c r="W2386" s="152">
        <v>-0.8770713764200001</v>
      </c>
      <c r="X2386" s="152">
        <v>1.6984512767000002</v>
      </c>
      <c r="Y2386" s="152">
        <v>1.2090147647</v>
      </c>
      <c r="Z2386" s="152">
        <v>0.43941298588</v>
      </c>
      <c r="AA2386" s="152">
        <v>0.38460672359999998</v>
      </c>
      <c r="AB2386" s="175">
        <v>-0.25375872999999999</v>
      </c>
      <c r="AC2386" s="174">
        <v>-5.7591194659E-3</v>
      </c>
      <c r="AD2386" s="152">
        <v>-0.40066337480000003</v>
      </c>
      <c r="AE2386" s="152">
        <v>-0.44938288556000006</v>
      </c>
      <c r="AF2386" s="178">
        <v>1.1398454899999999</v>
      </c>
      <c r="AG2386" s="177">
        <v>13994.589910000001</v>
      </c>
      <c r="AH2386" s="177">
        <v>-12935.83668</v>
      </c>
      <c r="AI2386" s="127">
        <v>0</v>
      </c>
      <c r="AJ2386" s="127">
        <v>0</v>
      </c>
      <c r="AK2386" s="127">
        <v>0.17342137322999998</v>
      </c>
    </row>
    <row r="2387" spans="1:37" ht="14.65" customHeight="1" x14ac:dyDescent="0.25">
      <c r="A2387" s="39"/>
      <c r="B2387" s="128">
        <v>47033388000190</v>
      </c>
      <c r="C2387" s="124" t="s">
        <v>10323</v>
      </c>
      <c r="D2387" s="121"/>
      <c r="E2387" s="125" t="s">
        <v>7548</v>
      </c>
      <c r="F2387" s="125" t="s">
        <v>112</v>
      </c>
      <c r="G2387" s="125" t="s">
        <v>113</v>
      </c>
      <c r="H2387" s="126">
        <v>100</v>
      </c>
      <c r="I2387" s="126">
        <v>100</v>
      </c>
      <c r="J2387" s="126">
        <v>100</v>
      </c>
      <c r="K2387" s="125" t="s">
        <v>211</v>
      </c>
      <c r="L2387" s="125" t="s">
        <v>7564</v>
      </c>
      <c r="M2387" s="152">
        <v>7.4999999999999997E-3</v>
      </c>
      <c r="N2387" s="127" t="s">
        <v>44</v>
      </c>
      <c r="O2387" s="154">
        <v>44804</v>
      </c>
      <c r="P2387" s="152">
        <v>9.2422089334000007E-2</v>
      </c>
      <c r="Q2387" s="152">
        <v>0.19438363885000001</v>
      </c>
      <c r="R2387" s="152">
        <v>6.7247408248999996E-2</v>
      </c>
      <c r="S2387" s="152">
        <v>0.40622569142999998</v>
      </c>
      <c r="T2387" s="152" t="s">
        <v>44</v>
      </c>
      <c r="U2387" s="152">
        <v>8.7531014123999995</v>
      </c>
      <c r="V2387" s="152">
        <v>4.7650194869</v>
      </c>
      <c r="W2387" s="152">
        <v>0.58667744631999996</v>
      </c>
      <c r="X2387" s="152">
        <v>1.6126295146</v>
      </c>
      <c r="Y2387" s="152" t="s">
        <v>44</v>
      </c>
      <c r="Z2387" s="152">
        <v>0.21794210612000001</v>
      </c>
      <c r="AA2387" s="152">
        <v>0.20959416441999998</v>
      </c>
      <c r="AB2387" s="175">
        <v>-9.0359042983000001E-2</v>
      </c>
      <c r="AC2387" s="174">
        <v>7.6305838466000003E-2</v>
      </c>
      <c r="AD2387" s="152">
        <v>-0.21074152504000002</v>
      </c>
      <c r="AE2387" s="152">
        <v>-0.21269705350999998</v>
      </c>
      <c r="AF2387" s="178">
        <v>1.33886007</v>
      </c>
      <c r="AG2387" s="177">
        <v>29865.20235</v>
      </c>
      <c r="AH2387" s="177">
        <v>684.59579999000005</v>
      </c>
      <c r="AI2387" s="127">
        <v>0</v>
      </c>
      <c r="AJ2387" s="127">
        <v>0</v>
      </c>
      <c r="AK2387" s="127">
        <v>0</v>
      </c>
    </row>
    <row r="2388" spans="1:37" ht="14.65" customHeight="1" x14ac:dyDescent="0.25">
      <c r="A2388" s="39"/>
      <c r="B2388" s="128">
        <v>36671926000156</v>
      </c>
      <c r="C2388" s="124" t="s">
        <v>10324</v>
      </c>
      <c r="D2388" s="121"/>
      <c r="E2388" s="125" t="s">
        <v>8663</v>
      </c>
      <c r="F2388" s="125" t="s">
        <v>112</v>
      </c>
      <c r="G2388" s="125" t="s">
        <v>263</v>
      </c>
      <c r="H2388" s="126">
        <v>100000</v>
      </c>
      <c r="I2388" s="126">
        <v>25000</v>
      </c>
      <c r="J2388" s="126">
        <v>50000</v>
      </c>
      <c r="K2388" s="125" t="s">
        <v>210</v>
      </c>
      <c r="L2388" s="125" t="s">
        <v>3314</v>
      </c>
      <c r="M2388" s="152">
        <v>0.02</v>
      </c>
      <c r="N2388" s="127" t="s">
        <v>10325</v>
      </c>
      <c r="O2388" s="154">
        <v>43992</v>
      </c>
      <c r="P2388" s="152">
        <v>5.1958139057999994E-2</v>
      </c>
      <c r="Q2388" s="152">
        <v>-2.3364547349999997E-2</v>
      </c>
      <c r="R2388" s="152">
        <v>-0.10083562421</v>
      </c>
      <c r="S2388" s="152">
        <v>-4.7317222661000004E-3</v>
      </c>
      <c r="T2388" s="152">
        <v>-7.3531135553999996E-2</v>
      </c>
      <c r="U2388" s="152">
        <v>4.9208459108999998</v>
      </c>
      <c r="V2388" s="152">
        <v>-0.57274636942000001</v>
      </c>
      <c r="W2388" s="152">
        <v>-0.87970656489999999</v>
      </c>
      <c r="X2388" s="152">
        <v>-1.8783930072E-2</v>
      </c>
      <c r="Y2388" s="152">
        <v>-0.17531420762</v>
      </c>
      <c r="Z2388" s="152">
        <v>0.17035486482000001</v>
      </c>
      <c r="AA2388" s="152">
        <v>0.20190881639</v>
      </c>
      <c r="AB2388" s="175">
        <v>-1.0687986777</v>
      </c>
      <c r="AC2388" s="174">
        <v>0.1927587841</v>
      </c>
      <c r="AD2388" s="152">
        <v>-0.22832962416000002</v>
      </c>
      <c r="AE2388" s="152">
        <v>-0.30859875611999998</v>
      </c>
      <c r="AF2388" s="178">
        <v>1.6881010000000001</v>
      </c>
      <c r="AG2388" s="177">
        <v>87700.29711</v>
      </c>
      <c r="AH2388" s="177">
        <v>-13445.083860000001</v>
      </c>
      <c r="AI2388" s="127">
        <v>0</v>
      </c>
      <c r="AJ2388" s="127">
        <v>0</v>
      </c>
      <c r="AK2388" s="127">
        <v>0</v>
      </c>
    </row>
    <row r="2389" spans="1:37" ht="14.65" customHeight="1" x14ac:dyDescent="0.25">
      <c r="A2389" s="39"/>
      <c r="B2389" s="128">
        <v>30830168000195</v>
      </c>
      <c r="C2389" s="124" t="s">
        <v>10326</v>
      </c>
      <c r="D2389" s="121" t="s">
        <v>3266</v>
      </c>
      <c r="E2389" s="125" t="s">
        <v>10327</v>
      </c>
      <c r="F2389" s="125" t="s">
        <v>112</v>
      </c>
      <c r="G2389" s="125" t="s">
        <v>113</v>
      </c>
      <c r="H2389" s="126">
        <v>20000</v>
      </c>
      <c r="I2389" s="126">
        <v>5000</v>
      </c>
      <c r="J2389" s="126">
        <v>20000</v>
      </c>
      <c r="K2389" s="125" t="s">
        <v>210</v>
      </c>
      <c r="L2389" s="125" t="s">
        <v>3314</v>
      </c>
      <c r="M2389" s="152">
        <v>1.9E-2</v>
      </c>
      <c r="N2389" s="127" t="s">
        <v>44</v>
      </c>
      <c r="O2389" s="154">
        <v>43431</v>
      </c>
      <c r="P2389" s="152">
        <v>0.10032479439</v>
      </c>
      <c r="Q2389" s="152">
        <v>0.13949494870000001</v>
      </c>
      <c r="R2389" s="152">
        <v>0.15370459243000001</v>
      </c>
      <c r="S2389" s="152">
        <v>0.3089801633</v>
      </c>
      <c r="T2389" s="152">
        <v>0.14703983586</v>
      </c>
      <c r="U2389" s="152">
        <v>9.5015499635000005</v>
      </c>
      <c r="V2389" s="152">
        <v>3.4195066665000002</v>
      </c>
      <c r="W2389" s="152">
        <v>1.3409441362999999</v>
      </c>
      <c r="X2389" s="152">
        <v>1.2265854702000001</v>
      </c>
      <c r="Y2389" s="152">
        <v>0.35057492474000002</v>
      </c>
      <c r="Z2389" s="152">
        <v>0.14341427742000001</v>
      </c>
      <c r="AA2389" s="152">
        <v>0.18465519002</v>
      </c>
      <c r="AB2389" s="175">
        <v>0.31983408161999999</v>
      </c>
      <c r="AC2389" s="174">
        <v>7.8740968558000002E-2</v>
      </c>
      <c r="AD2389" s="152">
        <v>-0.10431356377000001</v>
      </c>
      <c r="AE2389" s="152">
        <v>-0.34817902009000001</v>
      </c>
      <c r="AF2389" s="178">
        <v>1.6486524</v>
      </c>
      <c r="AG2389" s="177">
        <v>29061.096730000001</v>
      </c>
      <c r="AH2389" s="177">
        <v>-18017.752960000002</v>
      </c>
      <c r="AI2389" s="127">
        <v>4.5790144077000001E-2</v>
      </c>
      <c r="AJ2389" s="127">
        <v>0</v>
      </c>
      <c r="AK2389" s="127">
        <v>0.28611724338</v>
      </c>
    </row>
    <row r="2390" spans="1:37" ht="14.65" customHeight="1" x14ac:dyDescent="0.25">
      <c r="A2390" s="39"/>
      <c r="B2390" s="128">
        <v>26269603000187</v>
      </c>
      <c r="C2390" s="124" t="s">
        <v>10328</v>
      </c>
      <c r="D2390" s="121" t="s">
        <v>3267</v>
      </c>
      <c r="E2390" s="125" t="s">
        <v>10327</v>
      </c>
      <c r="F2390" s="125" t="s">
        <v>112</v>
      </c>
      <c r="G2390" s="125" t="s">
        <v>113</v>
      </c>
      <c r="H2390" s="126">
        <v>5000</v>
      </c>
      <c r="I2390" s="126">
        <v>1000</v>
      </c>
      <c r="J2390" s="126">
        <v>5000</v>
      </c>
      <c r="K2390" s="125" t="s">
        <v>210</v>
      </c>
      <c r="L2390" s="125" t="s">
        <v>3314</v>
      </c>
      <c r="M2390" s="152">
        <v>1.9E-2</v>
      </c>
      <c r="N2390" s="127" t="s">
        <v>44</v>
      </c>
      <c r="O2390" s="154">
        <v>42888</v>
      </c>
      <c r="P2390" s="152">
        <v>9.8182852295000012E-2</v>
      </c>
      <c r="Q2390" s="152">
        <v>0.16997961189000002</v>
      </c>
      <c r="R2390" s="152">
        <v>2.5347790790000001E-2</v>
      </c>
      <c r="S2390" s="152">
        <v>0.19619274032</v>
      </c>
      <c r="T2390" s="152">
        <v>9.8643665859999993E-2</v>
      </c>
      <c r="U2390" s="152">
        <v>9.2986911384999988</v>
      </c>
      <c r="V2390" s="152">
        <v>4.1667918546999996</v>
      </c>
      <c r="W2390" s="152">
        <v>0.22113829451</v>
      </c>
      <c r="X2390" s="152">
        <v>0.77884341210000008</v>
      </c>
      <c r="Y2390" s="152">
        <v>0.23518793756</v>
      </c>
      <c r="Z2390" s="152">
        <v>0.18886622955999999</v>
      </c>
      <c r="AA2390" s="152">
        <v>0.23913230091999998</v>
      </c>
      <c r="AB2390" s="175">
        <v>-0.33891941575000001</v>
      </c>
      <c r="AC2390" s="174">
        <v>0.25369908214999998</v>
      </c>
      <c r="AD2390" s="152">
        <v>-0.22182748055000001</v>
      </c>
      <c r="AE2390" s="152">
        <v>-0.40465698275</v>
      </c>
      <c r="AF2390" s="178">
        <v>2.3556132000000001</v>
      </c>
      <c r="AG2390" s="177">
        <v>268400.15772000002</v>
      </c>
      <c r="AH2390" s="177">
        <v>-27016.59475</v>
      </c>
      <c r="AI2390" s="127">
        <v>0</v>
      </c>
      <c r="AJ2390" s="127">
        <v>0</v>
      </c>
      <c r="AK2390" s="127">
        <v>9.883179829399999E-2</v>
      </c>
    </row>
    <row r="2391" spans="1:37" ht="14.65" customHeight="1" x14ac:dyDescent="0.25">
      <c r="A2391" s="39"/>
      <c r="B2391" s="128">
        <v>26277595000110</v>
      </c>
      <c r="C2391" s="124" t="s">
        <v>10329</v>
      </c>
      <c r="D2391" s="121" t="s">
        <v>3267</v>
      </c>
      <c r="E2391" s="125" t="s">
        <v>10327</v>
      </c>
      <c r="F2391" s="125" t="s">
        <v>112</v>
      </c>
      <c r="G2391" s="125" t="s">
        <v>113</v>
      </c>
      <c r="H2391" s="126">
        <v>10000</v>
      </c>
      <c r="I2391" s="126">
        <v>5000</v>
      </c>
      <c r="J2391" s="126">
        <v>10000</v>
      </c>
      <c r="K2391" s="125" t="s">
        <v>210</v>
      </c>
      <c r="L2391" s="125" t="s">
        <v>3314</v>
      </c>
      <c r="M2391" s="152">
        <v>2.8999999999999998E-2</v>
      </c>
      <c r="N2391" s="127" t="s">
        <v>44</v>
      </c>
      <c r="O2391" s="154">
        <v>42957</v>
      </c>
      <c r="P2391" s="152">
        <v>9.7167178618999997E-2</v>
      </c>
      <c r="Q2391" s="152">
        <v>0.16963577910000002</v>
      </c>
      <c r="R2391" s="152">
        <v>-3.3967969957E-3</v>
      </c>
      <c r="S2391" s="152">
        <v>0.10433465061</v>
      </c>
      <c r="T2391" s="152">
        <v>3.1191034748000002E-2</v>
      </c>
      <c r="U2391" s="152">
        <v>9.202498824100001</v>
      </c>
      <c r="V2391" s="152">
        <v>4.1583633164</v>
      </c>
      <c r="W2391" s="152">
        <v>-2.9634215488999999E-2</v>
      </c>
      <c r="X2391" s="152">
        <v>0.41418635137999998</v>
      </c>
      <c r="Y2391" s="152">
        <v>7.4366205562000007E-2</v>
      </c>
      <c r="Z2391" s="152">
        <v>0.19584218323000002</v>
      </c>
      <c r="AA2391" s="152">
        <v>0.25548012265000003</v>
      </c>
      <c r="AB2391" s="175">
        <v>-0.45551073240000001</v>
      </c>
      <c r="AC2391" s="174">
        <v>0.18834434051999999</v>
      </c>
      <c r="AD2391" s="152">
        <v>-0.23093712530000002</v>
      </c>
      <c r="AE2391" s="152">
        <v>-0.45471170121999999</v>
      </c>
      <c r="AF2391" s="178">
        <v>2.0369826999999998</v>
      </c>
      <c r="AG2391" s="177">
        <v>94973.846560000005</v>
      </c>
      <c r="AH2391" s="177">
        <v>-14129.13336</v>
      </c>
      <c r="AI2391" s="127">
        <v>0</v>
      </c>
      <c r="AJ2391" s="127">
        <v>0</v>
      </c>
      <c r="AK2391" s="127">
        <v>0</v>
      </c>
    </row>
    <row r="2392" spans="1:37" ht="14.65" customHeight="1" x14ac:dyDescent="0.25">
      <c r="A2392" s="39"/>
      <c r="B2392" s="128">
        <v>38971881000160</v>
      </c>
      <c r="C2392" s="124" t="s">
        <v>10330</v>
      </c>
      <c r="D2392" s="121"/>
      <c r="E2392" s="125" t="s">
        <v>8406</v>
      </c>
      <c r="F2392" s="125" t="s">
        <v>112</v>
      </c>
      <c r="G2392" s="125" t="s">
        <v>113</v>
      </c>
      <c r="H2392" s="126">
        <v>10000</v>
      </c>
      <c r="I2392" s="126">
        <v>10000</v>
      </c>
      <c r="J2392" s="126">
        <v>10000</v>
      </c>
      <c r="K2392" s="125" t="s">
        <v>210</v>
      </c>
      <c r="L2392" s="125" t="s">
        <v>3314</v>
      </c>
      <c r="M2392" s="152">
        <v>5.6000000000000008E-3</v>
      </c>
      <c r="N2392" s="127" t="s">
        <v>44</v>
      </c>
      <c r="O2392" s="154">
        <v>44127</v>
      </c>
      <c r="P2392" s="152">
        <v>9.8181721230999996E-2</v>
      </c>
      <c r="Q2392" s="152">
        <v>0.1362478466</v>
      </c>
      <c r="R2392" s="152">
        <v>0.15148691433</v>
      </c>
      <c r="S2392" s="152">
        <v>0.30672106385999998</v>
      </c>
      <c r="T2392" s="152">
        <v>0.14512623478</v>
      </c>
      <c r="U2392" s="152">
        <v>9.2985840177999997</v>
      </c>
      <c r="V2392" s="152">
        <v>3.3399088934999996</v>
      </c>
      <c r="W2392" s="152">
        <v>1.3215967480000002</v>
      </c>
      <c r="X2392" s="152">
        <v>1.2176173264000001</v>
      </c>
      <c r="Y2392" s="152">
        <v>0.3460124839</v>
      </c>
      <c r="Z2392" s="152">
        <v>0.13789396647999999</v>
      </c>
      <c r="AA2392" s="152">
        <v>0.18597412270999999</v>
      </c>
      <c r="AB2392" s="175">
        <v>0.31215424004999998</v>
      </c>
      <c r="AC2392" s="174">
        <v>-0.30781582419999998</v>
      </c>
      <c r="AD2392" s="152">
        <v>-9.7563337154000007E-2</v>
      </c>
      <c r="AE2392" s="152">
        <v>-0.34605111756000001</v>
      </c>
      <c r="AF2392" s="178">
        <v>1.0915207</v>
      </c>
      <c r="AG2392" s="177">
        <v>33729.593410000001</v>
      </c>
      <c r="AH2392" s="177">
        <v>-12809.74483</v>
      </c>
      <c r="AI2392" s="127">
        <v>4.5129947064999995E-2</v>
      </c>
      <c r="AJ2392" s="127">
        <v>0</v>
      </c>
      <c r="AK2392" s="127">
        <v>0.28199203799</v>
      </c>
    </row>
    <row r="2393" spans="1:37" ht="14.65" customHeight="1" x14ac:dyDescent="0.25">
      <c r="A2393" s="39"/>
      <c r="B2393" s="128">
        <v>58495741000170</v>
      </c>
      <c r="C2393" s="124" t="s">
        <v>10331</v>
      </c>
      <c r="D2393" s="121"/>
      <c r="E2393" s="125" t="s">
        <v>10327</v>
      </c>
      <c r="F2393" s="125" t="s">
        <v>112</v>
      </c>
      <c r="G2393" s="125" t="s">
        <v>113</v>
      </c>
      <c r="H2393" s="126">
        <v>500</v>
      </c>
      <c r="I2393" s="126">
        <v>500</v>
      </c>
      <c r="J2393" s="126">
        <v>100</v>
      </c>
      <c r="K2393" s="125" t="s">
        <v>7743</v>
      </c>
      <c r="L2393" s="125" t="s">
        <v>8093</v>
      </c>
      <c r="M2393" s="152">
        <v>1.9E-2</v>
      </c>
      <c r="N2393" s="127" t="s">
        <v>44</v>
      </c>
      <c r="O2393" s="154">
        <v>45649</v>
      </c>
      <c r="P2393" s="152">
        <v>8.9158392079999996E-2</v>
      </c>
      <c r="Q2393" s="152">
        <v>0.18836406496999999</v>
      </c>
      <c r="R2393" s="152" t="s">
        <v>44</v>
      </c>
      <c r="S2393" s="152" t="s">
        <v>44</v>
      </c>
      <c r="T2393" s="152" t="s">
        <v>44</v>
      </c>
      <c r="U2393" s="152">
        <v>8.4440035199000008</v>
      </c>
      <c r="V2393" s="152">
        <v>4.6174587816999999</v>
      </c>
      <c r="W2393" s="152" t="s">
        <v>44</v>
      </c>
      <c r="X2393" s="152" t="s">
        <v>44</v>
      </c>
      <c r="Y2393" s="152" t="s">
        <v>44</v>
      </c>
      <c r="Z2393" s="152" t="s">
        <v>44</v>
      </c>
      <c r="AA2393" s="152">
        <v>0.18641751871000001</v>
      </c>
      <c r="AB2393" s="175" t="s">
        <v>44</v>
      </c>
      <c r="AC2393" s="174">
        <v>2.4999226895</v>
      </c>
      <c r="AD2393" s="152">
        <v>-5.9769975171000002E-2</v>
      </c>
      <c r="AE2393" s="152">
        <v>-5.9769975171000002E-2</v>
      </c>
      <c r="AF2393" s="178">
        <v>1.1820428000000001</v>
      </c>
      <c r="AG2393" s="177">
        <v>96972.683560000005</v>
      </c>
      <c r="AH2393" s="177">
        <v>86056.012019999995</v>
      </c>
      <c r="AI2393" s="127">
        <v>0</v>
      </c>
      <c r="AJ2393" s="127">
        <v>0</v>
      </c>
      <c r="AK2393" s="127">
        <v>0</v>
      </c>
    </row>
    <row r="2394" spans="1:37" ht="14.65" customHeight="1" x14ac:dyDescent="0.25">
      <c r="A2394" s="39"/>
      <c r="B2394" s="128">
        <v>28912478000107</v>
      </c>
      <c r="C2394" s="124" t="s">
        <v>10332</v>
      </c>
      <c r="D2394" s="121"/>
      <c r="E2394" s="125" t="s">
        <v>2778</v>
      </c>
      <c r="F2394" s="125" t="s">
        <v>112</v>
      </c>
      <c r="G2394" s="125" t="s">
        <v>113</v>
      </c>
      <c r="H2394" s="126">
        <v>20000</v>
      </c>
      <c r="I2394" s="126">
        <v>5000</v>
      </c>
      <c r="J2394" s="126">
        <v>20000</v>
      </c>
      <c r="K2394" s="125" t="s">
        <v>210</v>
      </c>
      <c r="L2394" s="125" t="s">
        <v>3314</v>
      </c>
      <c r="M2394" s="152">
        <v>7.1999999999999998E-3</v>
      </c>
      <c r="N2394" s="127" t="s">
        <v>44</v>
      </c>
      <c r="O2394" s="154">
        <v>43164</v>
      </c>
      <c r="P2394" s="152">
        <v>9.1041757913999988E-2</v>
      </c>
      <c r="Q2394" s="152">
        <v>0.16070178259999998</v>
      </c>
      <c r="R2394" s="152">
        <v>2.5137024238999998E-2</v>
      </c>
      <c r="S2394" s="152">
        <v>0.19655026420999999</v>
      </c>
      <c r="T2394" s="152">
        <v>0.10040653442</v>
      </c>
      <c r="U2394" s="152">
        <v>8.6223731310999998</v>
      </c>
      <c r="V2394" s="152">
        <v>3.9393599698999999</v>
      </c>
      <c r="W2394" s="152">
        <v>0.21929953246</v>
      </c>
      <c r="X2394" s="152">
        <v>0.78026270579000001</v>
      </c>
      <c r="Y2394" s="152">
        <v>0.23939099933000002</v>
      </c>
      <c r="Z2394" s="152">
        <v>0.18214126134</v>
      </c>
      <c r="AA2394" s="152">
        <v>0.24640739104000001</v>
      </c>
      <c r="AB2394" s="175">
        <v>-0.35890501972</v>
      </c>
      <c r="AC2394" s="174">
        <v>0.12945628846000001</v>
      </c>
      <c r="AD2394" s="152">
        <v>-0.21446046678999997</v>
      </c>
      <c r="AE2394" s="152">
        <v>-0.40380004947999998</v>
      </c>
      <c r="AF2394" s="178">
        <v>17.666457999999999</v>
      </c>
      <c r="AG2394" s="177">
        <v>23904.723379999999</v>
      </c>
      <c r="AH2394" s="177">
        <v>-10263.75937</v>
      </c>
      <c r="AI2394" s="127">
        <v>0</v>
      </c>
      <c r="AJ2394" s="127">
        <v>0</v>
      </c>
      <c r="AK2394" s="127">
        <v>9.7649752730999989E-2</v>
      </c>
    </row>
    <row r="2395" spans="1:37" ht="14.65" customHeight="1" x14ac:dyDescent="0.25">
      <c r="A2395" s="39"/>
      <c r="B2395" s="128">
        <v>25306800000166</v>
      </c>
      <c r="C2395" s="124" t="s">
        <v>10333</v>
      </c>
      <c r="D2395" s="121"/>
      <c r="E2395" s="125" t="s">
        <v>2778</v>
      </c>
      <c r="F2395" s="125" t="s">
        <v>112</v>
      </c>
      <c r="G2395" s="125" t="s">
        <v>113</v>
      </c>
      <c r="H2395" s="126">
        <v>50000</v>
      </c>
      <c r="I2395" s="126">
        <v>5000</v>
      </c>
      <c r="J2395" s="126">
        <v>50000</v>
      </c>
      <c r="K2395" s="125" t="s">
        <v>210</v>
      </c>
      <c r="L2395" s="125" t="s">
        <v>3314</v>
      </c>
      <c r="M2395" s="152">
        <v>7.1999999999999998E-3</v>
      </c>
      <c r="N2395" s="127" t="s">
        <v>44</v>
      </c>
      <c r="O2395" s="154">
        <v>42944</v>
      </c>
      <c r="P2395" s="152">
        <v>9.0470356000999994E-2</v>
      </c>
      <c r="Q2395" s="152">
        <v>0.16007507981999999</v>
      </c>
      <c r="R2395" s="152">
        <v>2.4412218954E-2</v>
      </c>
      <c r="S2395" s="152">
        <v>0.19479213592</v>
      </c>
      <c r="T2395" s="152">
        <v>9.836620335799999E-2</v>
      </c>
      <c r="U2395" s="152">
        <v>8.5682568593999999</v>
      </c>
      <c r="V2395" s="152">
        <v>3.9239973035000002</v>
      </c>
      <c r="W2395" s="152">
        <v>0.21297621199000003</v>
      </c>
      <c r="X2395" s="152">
        <v>0.77328331076000001</v>
      </c>
      <c r="Y2395" s="152">
        <v>0.23452640665000002</v>
      </c>
      <c r="Z2395" s="152">
        <v>0.18214314396999998</v>
      </c>
      <c r="AA2395" s="152">
        <v>0.23885723077000001</v>
      </c>
      <c r="AB2395" s="175">
        <v>-0.36256879795000002</v>
      </c>
      <c r="AC2395" s="174">
        <v>0.22413698185</v>
      </c>
      <c r="AD2395" s="152">
        <v>-0.21500153964999999</v>
      </c>
      <c r="AE2395" s="152">
        <v>-0.40397372011999999</v>
      </c>
      <c r="AF2395" s="178">
        <v>21.947537000000001</v>
      </c>
      <c r="AG2395" s="177">
        <v>38253.878559999997</v>
      </c>
      <c r="AH2395" s="177">
        <v>-11619.5841</v>
      </c>
      <c r="AI2395" s="127">
        <v>0</v>
      </c>
      <c r="AJ2395" s="127">
        <v>0</v>
      </c>
      <c r="AK2395" s="127">
        <v>9.6959459248000007E-2</v>
      </c>
    </row>
    <row r="2396" spans="1:37" ht="14.65" customHeight="1" x14ac:dyDescent="0.25">
      <c r="A2396" s="39"/>
      <c r="B2396" s="128">
        <v>8968733000126</v>
      </c>
      <c r="C2396" s="124" t="s">
        <v>10334</v>
      </c>
      <c r="D2396" s="121" t="s">
        <v>3274</v>
      </c>
      <c r="E2396" s="125" t="s">
        <v>8663</v>
      </c>
      <c r="F2396" s="125" t="s">
        <v>112</v>
      </c>
      <c r="G2396" s="125" t="s">
        <v>113</v>
      </c>
      <c r="H2396" s="126">
        <v>100</v>
      </c>
      <c r="I2396" s="126">
        <v>30</v>
      </c>
      <c r="J2396" s="126">
        <v>30</v>
      </c>
      <c r="K2396" s="125" t="s">
        <v>210</v>
      </c>
      <c r="L2396" s="125" t="s">
        <v>3314</v>
      </c>
      <c r="M2396" s="152">
        <v>0.02</v>
      </c>
      <c r="N2396" s="127" t="s">
        <v>3281</v>
      </c>
      <c r="O2396" s="154">
        <v>43298</v>
      </c>
      <c r="P2396" s="152">
        <v>2.5018732027000001E-2</v>
      </c>
      <c r="Q2396" s="152">
        <v>-5.0773304642E-2</v>
      </c>
      <c r="R2396" s="152">
        <v>-0.11292438515</v>
      </c>
      <c r="S2396" s="152">
        <v>-1.1563292863000001E-2</v>
      </c>
      <c r="T2396" s="152">
        <v>-5.6506118783000006E-2</v>
      </c>
      <c r="U2396" s="152">
        <v>2.3694714133999999</v>
      </c>
      <c r="V2396" s="152">
        <v>-1.2446303992000001</v>
      </c>
      <c r="W2396" s="152">
        <v>-0.98517090298999999</v>
      </c>
      <c r="X2396" s="152">
        <v>-4.5903810984000003E-2</v>
      </c>
      <c r="Y2396" s="152">
        <v>-0.13472286759999999</v>
      </c>
      <c r="Z2396" s="152">
        <v>0.16797543398999998</v>
      </c>
      <c r="AA2396" s="152">
        <v>0.21058914337000001</v>
      </c>
      <c r="AB2396" s="175">
        <v>-1.1517265274999999</v>
      </c>
      <c r="AC2396" s="174">
        <v>0.41634049698999998</v>
      </c>
      <c r="AD2396" s="152">
        <v>-0.21244743129999999</v>
      </c>
      <c r="AE2396" s="152">
        <v>-0.42556534409999996</v>
      </c>
      <c r="AF2396" s="178">
        <v>10.3869732</v>
      </c>
      <c r="AG2396" s="177">
        <v>120477.50101000001</v>
      </c>
      <c r="AH2396" s="177">
        <v>-25575.14431</v>
      </c>
      <c r="AI2396" s="127">
        <v>0</v>
      </c>
      <c r="AJ2396" s="127">
        <v>0</v>
      </c>
      <c r="AK2396" s="127">
        <v>0</v>
      </c>
    </row>
    <row r="2397" spans="1:37" ht="14.65" customHeight="1" x14ac:dyDescent="0.25">
      <c r="A2397" s="39"/>
      <c r="B2397" s="128">
        <v>21024107000140</v>
      </c>
      <c r="C2397" s="124" t="s">
        <v>10335</v>
      </c>
      <c r="D2397" s="121"/>
      <c r="E2397" s="125" t="s">
        <v>10336</v>
      </c>
      <c r="F2397" s="125" t="s">
        <v>112</v>
      </c>
      <c r="G2397" s="125" t="s">
        <v>113</v>
      </c>
      <c r="H2397" s="126">
        <v>10000</v>
      </c>
      <c r="I2397" s="126">
        <v>10000</v>
      </c>
      <c r="J2397" s="126">
        <v>10000</v>
      </c>
      <c r="K2397" s="125" t="s">
        <v>3312</v>
      </c>
      <c r="L2397" s="125" t="s">
        <v>3362</v>
      </c>
      <c r="M2397" s="152">
        <v>4.0000000000000001E-3</v>
      </c>
      <c r="N2397" s="127" t="s">
        <v>44</v>
      </c>
      <c r="O2397" s="154">
        <v>42501</v>
      </c>
      <c r="P2397" s="152">
        <v>8.5353611191999995E-2</v>
      </c>
      <c r="Q2397" s="152">
        <v>0.14186413854999999</v>
      </c>
      <c r="R2397" s="152">
        <v>8.416803769999999E-2</v>
      </c>
      <c r="S2397" s="152">
        <v>0.27289173602</v>
      </c>
      <c r="T2397" s="152">
        <v>0.25109049158000002</v>
      </c>
      <c r="U2397" s="152">
        <v>8.0836607359000006</v>
      </c>
      <c r="V2397" s="152">
        <v>3.4775837551</v>
      </c>
      <c r="W2397" s="152">
        <v>0.73429579972000003</v>
      </c>
      <c r="X2397" s="152">
        <v>1.0833220966999999</v>
      </c>
      <c r="Y2397" s="152">
        <v>0.59865430121000007</v>
      </c>
      <c r="Z2397" s="152">
        <v>0.11907413040999999</v>
      </c>
      <c r="AA2397" s="152">
        <v>0.16251147208</v>
      </c>
      <c r="AB2397" s="175">
        <v>-0.17238178300000001</v>
      </c>
      <c r="AC2397" s="174">
        <v>0.1159092365</v>
      </c>
      <c r="AD2397" s="152">
        <v>-0.1263437325</v>
      </c>
      <c r="AE2397" s="152">
        <v>-0.34706557491000001</v>
      </c>
      <c r="AF2397" s="178">
        <v>2280.8458697000001</v>
      </c>
      <c r="AG2397" s="177">
        <v>22409.8976</v>
      </c>
      <c r="AH2397" s="177">
        <v>-897.80417999999997</v>
      </c>
      <c r="AI2397" s="127">
        <v>1.8756633525999999E-2</v>
      </c>
      <c r="AJ2397" s="127">
        <v>0</v>
      </c>
      <c r="AK2397" s="127">
        <v>0.16847789751</v>
      </c>
    </row>
    <row r="2398" spans="1:37" ht="14.65" customHeight="1" x14ac:dyDescent="0.25">
      <c r="A2398" s="39"/>
      <c r="B2398" s="128">
        <v>12124230000141</v>
      </c>
      <c r="C2398" s="124" t="s">
        <v>10337</v>
      </c>
      <c r="D2398" s="121"/>
      <c r="E2398" s="125" t="s">
        <v>10336</v>
      </c>
      <c r="F2398" s="125" t="s">
        <v>160</v>
      </c>
      <c r="G2398" s="125" t="s">
        <v>3305</v>
      </c>
      <c r="H2398" s="126">
        <v>1000</v>
      </c>
      <c r="I2398" s="126">
        <v>1000</v>
      </c>
      <c r="J2398" s="126">
        <v>1000</v>
      </c>
      <c r="K2398" s="125" t="s">
        <v>211</v>
      </c>
      <c r="L2398" s="125" t="s">
        <v>212</v>
      </c>
      <c r="M2398" s="152">
        <v>3.5599999999999998E-3</v>
      </c>
      <c r="N2398" s="127" t="s">
        <v>44</v>
      </c>
      <c r="O2398" s="154">
        <v>40617</v>
      </c>
      <c r="P2398" s="152">
        <v>2.0064716983999999E-2</v>
      </c>
      <c r="Q2398" s="152">
        <v>6.1551585482000001E-2</v>
      </c>
      <c r="R2398" s="152">
        <v>2.4638648930999998E-2</v>
      </c>
      <c r="S2398" s="152">
        <v>7.7959842707000002E-2</v>
      </c>
      <c r="T2398" s="152">
        <v>0.17079297591000001</v>
      </c>
      <c r="U2398" s="152">
        <v>1.9002870833000001</v>
      </c>
      <c r="V2398" s="152">
        <v>1.5088435734999999</v>
      </c>
      <c r="W2398" s="152">
        <v>0.21495162433000001</v>
      </c>
      <c r="X2398" s="152">
        <v>0.30948397887000001</v>
      </c>
      <c r="Y2398" s="152">
        <v>0.40720757286999998</v>
      </c>
      <c r="Z2398" s="152">
        <v>6.7288564805999998E-2</v>
      </c>
      <c r="AA2398" s="152">
        <v>6.6251707928999995E-2</v>
      </c>
      <c r="AB2398" s="175">
        <v>-1.1742827248000001</v>
      </c>
      <c r="AC2398" s="174">
        <v>0.12363356104999999</v>
      </c>
      <c r="AD2398" s="152">
        <v>-8.814644580799999E-2</v>
      </c>
      <c r="AE2398" s="152">
        <v>-0.14533450743999998</v>
      </c>
      <c r="AF2398" s="178">
        <v>3.8986981100000002</v>
      </c>
      <c r="AG2398" s="177">
        <v>385370.89056000003</v>
      </c>
      <c r="AH2398" s="177">
        <v>-138770.70251</v>
      </c>
      <c r="AI2398" s="127">
        <v>0</v>
      </c>
      <c r="AJ2398" s="127">
        <v>0</v>
      </c>
      <c r="AK2398" s="127">
        <v>0</v>
      </c>
    </row>
    <row r="2399" spans="1:37" ht="14.65" customHeight="1" x14ac:dyDescent="0.25">
      <c r="A2399" s="39"/>
      <c r="B2399" s="128">
        <v>7663692000105</v>
      </c>
      <c r="C2399" s="124" t="s">
        <v>10338</v>
      </c>
      <c r="D2399" s="121"/>
      <c r="E2399" s="125" t="s">
        <v>10336</v>
      </c>
      <c r="F2399" s="125" t="s">
        <v>112</v>
      </c>
      <c r="G2399" s="125" t="s">
        <v>113</v>
      </c>
      <c r="H2399" s="126">
        <v>50000</v>
      </c>
      <c r="I2399" s="126">
        <v>1000</v>
      </c>
      <c r="J2399" s="126">
        <v>0</v>
      </c>
      <c r="K2399" s="125" t="s">
        <v>3312</v>
      </c>
      <c r="L2399" s="125" t="s">
        <v>3362</v>
      </c>
      <c r="M2399" s="152">
        <v>6.9999999999999993E-3</v>
      </c>
      <c r="N2399" s="127" t="s">
        <v>44</v>
      </c>
      <c r="O2399" s="154">
        <v>39185</v>
      </c>
      <c r="P2399" s="152">
        <v>0.12050775046000001</v>
      </c>
      <c r="Q2399" s="152">
        <v>0.18250861480000002</v>
      </c>
      <c r="R2399" s="152">
        <v>7.5821386365999999E-2</v>
      </c>
      <c r="S2399" s="152">
        <v>0.31592770728000003</v>
      </c>
      <c r="T2399" s="152">
        <v>0.19024865194000001</v>
      </c>
      <c r="U2399" s="152">
        <v>11.413035220999999</v>
      </c>
      <c r="V2399" s="152">
        <v>4.4739213196999996</v>
      </c>
      <c r="W2399" s="152">
        <v>0.66147824113999998</v>
      </c>
      <c r="X2399" s="152">
        <v>1.2541657408</v>
      </c>
      <c r="Y2399" s="152">
        <v>0.45359413282</v>
      </c>
      <c r="Z2399" s="152">
        <v>0.16756032621</v>
      </c>
      <c r="AA2399" s="152">
        <v>0.20803105865999999</v>
      </c>
      <c r="AB2399" s="175">
        <v>-0.12720409671999999</v>
      </c>
      <c r="AC2399" s="174">
        <v>4.3141957004000003E-2</v>
      </c>
      <c r="AD2399" s="152">
        <v>-0.17917116865000002</v>
      </c>
      <c r="AE2399" s="152">
        <v>-0.54905115466999999</v>
      </c>
      <c r="AF2399" s="178">
        <v>42.980665100000003</v>
      </c>
      <c r="AG2399" s="177">
        <v>119315.66654999999</v>
      </c>
      <c r="AH2399" s="177">
        <v>-53654.23403</v>
      </c>
      <c r="AI2399" s="127">
        <v>6.0602775203000003E-3</v>
      </c>
      <c r="AJ2399" s="127">
        <v>0</v>
      </c>
      <c r="AK2399" s="127">
        <v>0.18759654971</v>
      </c>
    </row>
    <row r="2400" spans="1:37" ht="14.65" customHeight="1" x14ac:dyDescent="0.25">
      <c r="A2400" s="39"/>
      <c r="B2400" s="128">
        <v>5922462000180</v>
      </c>
      <c r="C2400" s="124" t="s">
        <v>10339</v>
      </c>
      <c r="D2400" s="121" t="s">
        <v>3266</v>
      </c>
      <c r="E2400" s="125" t="s">
        <v>10336</v>
      </c>
      <c r="F2400" s="125" t="s">
        <v>160</v>
      </c>
      <c r="G2400" s="125" t="s">
        <v>3305</v>
      </c>
      <c r="H2400" s="126">
        <v>1000</v>
      </c>
      <c r="I2400" s="126">
        <v>100</v>
      </c>
      <c r="J2400" s="126">
        <v>1000</v>
      </c>
      <c r="K2400" s="125" t="s">
        <v>211</v>
      </c>
      <c r="L2400" s="125" t="s">
        <v>212</v>
      </c>
      <c r="M2400" s="152">
        <v>2.5999999999999999E-3</v>
      </c>
      <c r="N2400" s="127" t="s">
        <v>44</v>
      </c>
      <c r="O2400" s="154">
        <v>38139</v>
      </c>
      <c r="P2400" s="152">
        <v>1.0693294435E-2</v>
      </c>
      <c r="Q2400" s="152">
        <v>4.4900992509000003E-2</v>
      </c>
      <c r="R2400" s="152">
        <v>0.12178682135</v>
      </c>
      <c r="S2400" s="152">
        <v>0.27928422568</v>
      </c>
      <c r="T2400" s="152">
        <v>0.45278150906000003</v>
      </c>
      <c r="U2400" s="152">
        <v>1.0127393926000001</v>
      </c>
      <c r="V2400" s="152">
        <v>1.1006795918999999</v>
      </c>
      <c r="W2400" s="152">
        <v>1.0624882535</v>
      </c>
      <c r="X2400" s="152">
        <v>1.1086989198000001</v>
      </c>
      <c r="Y2400" s="152">
        <v>1.0795295201999999</v>
      </c>
      <c r="Z2400" s="152">
        <v>2.0945561141999997E-3</v>
      </c>
      <c r="AA2400" s="152">
        <v>5.0418798014000002E-3</v>
      </c>
      <c r="AB2400" s="175">
        <v>3.2635933246</v>
      </c>
      <c r="AC2400" s="174">
        <v>0.70856367465000003</v>
      </c>
      <c r="AD2400" s="152">
        <v>-4.2520510996000004E-4</v>
      </c>
      <c r="AE2400" s="152">
        <v>-3.0744571462999998E-2</v>
      </c>
      <c r="AF2400" s="178">
        <v>8.6454477000000001</v>
      </c>
      <c r="AG2400" s="177">
        <v>189314.55379999999</v>
      </c>
      <c r="AH2400" s="177">
        <v>-36157.212180000002</v>
      </c>
      <c r="AI2400" s="127">
        <v>0.33941454759</v>
      </c>
      <c r="AJ2400" s="127">
        <v>0.43641429373000001</v>
      </c>
      <c r="AK2400" s="127">
        <v>0</v>
      </c>
    </row>
    <row r="2401" spans="1:37" ht="14.65" customHeight="1" x14ac:dyDescent="0.25">
      <c r="A2401" s="39"/>
      <c r="B2401" s="128">
        <v>56049361000187</v>
      </c>
      <c r="C2401" s="124" t="s">
        <v>10340</v>
      </c>
      <c r="D2401" s="121"/>
      <c r="E2401" s="125" t="s">
        <v>8224</v>
      </c>
      <c r="F2401" s="125" t="s">
        <v>160</v>
      </c>
      <c r="G2401" s="125" t="s">
        <v>3305</v>
      </c>
      <c r="H2401" s="126">
        <v>100000</v>
      </c>
      <c r="I2401" s="126">
        <v>1</v>
      </c>
      <c r="J2401" s="126">
        <v>100000</v>
      </c>
      <c r="K2401" s="125" t="s">
        <v>210</v>
      </c>
      <c r="L2401" s="125" t="s">
        <v>3312</v>
      </c>
      <c r="M2401" s="152">
        <v>8.5000000000000006E-3</v>
      </c>
      <c r="N2401" s="127" t="s">
        <v>44</v>
      </c>
      <c r="O2401" s="154">
        <v>45741</v>
      </c>
      <c r="P2401" s="152">
        <v>1.0996338668E-2</v>
      </c>
      <c r="Q2401" s="152" t="s">
        <v>44</v>
      </c>
      <c r="R2401" s="152" t="s">
        <v>44</v>
      </c>
      <c r="S2401" s="152" t="s">
        <v>44</v>
      </c>
      <c r="T2401" s="152" t="s">
        <v>44</v>
      </c>
      <c r="U2401" s="152">
        <v>1.0414400736</v>
      </c>
      <c r="V2401" s="152" t="s">
        <v>44</v>
      </c>
      <c r="W2401" s="152" t="s">
        <v>44</v>
      </c>
      <c r="X2401" s="152" t="s">
        <v>44</v>
      </c>
      <c r="Y2401" s="152" t="s">
        <v>44</v>
      </c>
      <c r="Z2401" s="152" t="s">
        <v>44</v>
      </c>
      <c r="AA2401" s="152">
        <v>5.8483351279999991E-3</v>
      </c>
      <c r="AB2401" s="175" t="s">
        <v>44</v>
      </c>
      <c r="AC2401" s="174">
        <v>5.0887191371</v>
      </c>
      <c r="AD2401" s="152">
        <v>0</v>
      </c>
      <c r="AE2401" s="152">
        <v>0</v>
      </c>
      <c r="AF2401" s="178">
        <v>1.0155162</v>
      </c>
      <c r="AG2401" s="177">
        <v>268152.11420000001</v>
      </c>
      <c r="AH2401" s="177">
        <v>265892.61262999999</v>
      </c>
      <c r="AI2401" s="127">
        <v>0.67261926426000007</v>
      </c>
      <c r="AJ2401" s="127">
        <v>3.7947335881999998E-3</v>
      </c>
      <c r="AK2401" s="127">
        <v>0</v>
      </c>
    </row>
    <row r="2402" spans="1:37" ht="14.65" customHeight="1" x14ac:dyDescent="0.25">
      <c r="A2402" s="39"/>
      <c r="B2402" s="128">
        <v>49483287000147</v>
      </c>
      <c r="C2402" s="124" t="s">
        <v>10341</v>
      </c>
      <c r="D2402" s="121"/>
      <c r="E2402" s="125" t="s">
        <v>8224</v>
      </c>
      <c r="F2402" s="125" t="s">
        <v>112</v>
      </c>
      <c r="G2402" s="125" t="s">
        <v>4570</v>
      </c>
      <c r="H2402" s="126">
        <v>50000</v>
      </c>
      <c r="I2402" s="126">
        <v>50000</v>
      </c>
      <c r="J2402" s="126">
        <v>50000</v>
      </c>
      <c r="K2402" s="125" t="s">
        <v>3251</v>
      </c>
      <c r="L2402" s="125" t="s">
        <v>8128</v>
      </c>
      <c r="M2402" s="152">
        <v>1.4999999999999999E-2</v>
      </c>
      <c r="N2402" s="127" t="s">
        <v>44</v>
      </c>
      <c r="O2402" s="154">
        <v>45309</v>
      </c>
      <c r="P2402" s="152">
        <v>1.8432570159000001E-3</v>
      </c>
      <c r="Q2402" s="152">
        <v>-8.9589707849999992E-3</v>
      </c>
      <c r="R2402" s="152">
        <v>0.14651170627999999</v>
      </c>
      <c r="S2402" s="152" t="s">
        <v>44</v>
      </c>
      <c r="T2402" s="152" t="s">
        <v>44</v>
      </c>
      <c r="U2402" s="152">
        <v>0.17457098953</v>
      </c>
      <c r="V2402" s="152">
        <v>-0.21961555316999998</v>
      </c>
      <c r="W2402" s="152">
        <v>1.2781922149</v>
      </c>
      <c r="X2402" s="152" t="s">
        <v>44</v>
      </c>
      <c r="Y2402" s="152" t="s">
        <v>44</v>
      </c>
      <c r="Z2402" s="152">
        <v>0.13101996551</v>
      </c>
      <c r="AA2402" s="152">
        <v>0.12885654669999999</v>
      </c>
      <c r="AB2402" s="175">
        <v>0.28621725124000003</v>
      </c>
      <c r="AC2402" s="174">
        <v>6.6978091902999998E-2</v>
      </c>
      <c r="AD2402" s="152">
        <v>-5.9523967302000005E-2</v>
      </c>
      <c r="AE2402" s="152">
        <v>-7.2082360193999995E-2</v>
      </c>
      <c r="AF2402" s="178">
        <v>1.8949753</v>
      </c>
      <c r="AG2402" s="177">
        <v>19479.461759999998</v>
      </c>
      <c r="AH2402" s="177">
        <v>-36.044310000999999</v>
      </c>
      <c r="AI2402" s="127">
        <v>0</v>
      </c>
      <c r="AJ2402" s="127">
        <v>0</v>
      </c>
      <c r="AK2402" s="127">
        <v>0.82367303844000006</v>
      </c>
    </row>
    <row r="2403" spans="1:37" ht="14.65" customHeight="1" x14ac:dyDescent="0.25">
      <c r="A2403" s="39"/>
      <c r="B2403" s="128">
        <v>9125612000185</v>
      </c>
      <c r="C2403" s="124" t="s">
        <v>10342</v>
      </c>
      <c r="D2403" s="121"/>
      <c r="E2403" s="125" t="s">
        <v>2778</v>
      </c>
      <c r="F2403" s="125" t="s">
        <v>160</v>
      </c>
      <c r="G2403" s="125" t="s">
        <v>6802</v>
      </c>
      <c r="H2403" s="126">
        <v>15000</v>
      </c>
      <c r="I2403" s="126">
        <v>1000</v>
      </c>
      <c r="J2403" s="126">
        <v>1</v>
      </c>
      <c r="K2403" s="125" t="s">
        <v>211</v>
      </c>
      <c r="L2403" s="125" t="s">
        <v>211</v>
      </c>
      <c r="M2403" s="152">
        <v>3.2000000000000002E-3</v>
      </c>
      <c r="N2403" s="127" t="s">
        <v>44</v>
      </c>
      <c r="O2403" s="154">
        <v>39477</v>
      </c>
      <c r="P2403" s="152">
        <v>1.0221200855000001E-2</v>
      </c>
      <c r="Q2403" s="152">
        <v>3.9783343338000002E-2</v>
      </c>
      <c r="R2403" s="152">
        <v>0.11046890803000001</v>
      </c>
      <c r="S2403" s="152">
        <v>0.24307302754999999</v>
      </c>
      <c r="T2403" s="152">
        <v>0.40542460900999999</v>
      </c>
      <c r="U2403" s="152">
        <v>0.96802840410000002</v>
      </c>
      <c r="V2403" s="152">
        <v>0.97522820018</v>
      </c>
      <c r="W2403" s="152">
        <v>0.96374891686999997</v>
      </c>
      <c r="X2403" s="152">
        <v>0.96494817213999995</v>
      </c>
      <c r="Y2403" s="152">
        <v>0.96662037847999993</v>
      </c>
      <c r="Z2403" s="152">
        <v>7.8475380815999998E-4</v>
      </c>
      <c r="AA2403" s="152">
        <v>1.9766304484999998E-3</v>
      </c>
      <c r="AB2403" s="175">
        <v>-12.245602743999999</v>
      </c>
      <c r="AC2403" s="174">
        <v>-10.971016484</v>
      </c>
      <c r="AD2403" s="152">
        <v>0</v>
      </c>
      <c r="AE2403" s="152">
        <v>-1.2751024523000002E-3</v>
      </c>
      <c r="AF2403" s="178">
        <v>4.62453</v>
      </c>
      <c r="AG2403" s="177">
        <v>120211.62746</v>
      </c>
      <c r="AH2403" s="177">
        <v>-16422.949479999999</v>
      </c>
      <c r="AI2403" s="127">
        <v>0</v>
      </c>
      <c r="AJ2403" s="127">
        <v>0</v>
      </c>
      <c r="AK2403" s="127">
        <v>0</v>
      </c>
    </row>
    <row r="2404" spans="1:37" ht="14.65" customHeight="1" x14ac:dyDescent="0.25">
      <c r="A2404" s="39"/>
      <c r="B2404" s="128">
        <v>3699947000120</v>
      </c>
      <c r="C2404" s="124" t="s">
        <v>10343</v>
      </c>
      <c r="D2404" s="121"/>
      <c r="E2404" s="125" t="s">
        <v>2778</v>
      </c>
      <c r="F2404" s="125" t="s">
        <v>160</v>
      </c>
      <c r="G2404" s="125" t="s">
        <v>4760</v>
      </c>
      <c r="H2404" s="126">
        <v>5000</v>
      </c>
      <c r="I2404" s="126">
        <v>100</v>
      </c>
      <c r="J2404" s="126">
        <v>1000</v>
      </c>
      <c r="K2404" s="125" t="s">
        <v>211</v>
      </c>
      <c r="L2404" s="125" t="s">
        <v>211</v>
      </c>
      <c r="M2404" s="152">
        <v>1.7000000000000001E-2</v>
      </c>
      <c r="N2404" s="127" t="s">
        <v>44</v>
      </c>
      <c r="O2404" s="154">
        <v>36648</v>
      </c>
      <c r="P2404" s="152">
        <v>8.8500473738999993E-3</v>
      </c>
      <c r="Q2404" s="152">
        <v>3.4256584468E-2</v>
      </c>
      <c r="R2404" s="152">
        <v>9.4796185169E-2</v>
      </c>
      <c r="S2404" s="152">
        <v>0.21101770864</v>
      </c>
      <c r="T2404" s="152">
        <v>0.35138025442999998</v>
      </c>
      <c r="U2404" s="152">
        <v>0.83816934595000003</v>
      </c>
      <c r="V2404" s="152">
        <v>0.83974810590999993</v>
      </c>
      <c r="W2404" s="152">
        <v>0.8270175057100001</v>
      </c>
      <c r="X2404" s="152">
        <v>0.83769538027000001</v>
      </c>
      <c r="Y2404" s="152">
        <v>0.83776689173999996</v>
      </c>
      <c r="Z2404" s="152">
        <v>1.22264083E-3</v>
      </c>
      <c r="AA2404" s="152">
        <v>3.9492538332000001E-3</v>
      </c>
      <c r="AB2404" s="175">
        <v>-16.876182574000001</v>
      </c>
      <c r="AC2404" s="174">
        <v>-5.1656807518000001</v>
      </c>
      <c r="AD2404" s="152">
        <v>0</v>
      </c>
      <c r="AE2404" s="152">
        <v>-7.9341920591000006E-3</v>
      </c>
      <c r="AF2404" s="178">
        <v>11.810207999999999</v>
      </c>
      <c r="AG2404" s="177">
        <v>54384.089249999997</v>
      </c>
      <c r="AH2404" s="177">
        <v>-9260.2703201000004</v>
      </c>
      <c r="AI2404" s="127">
        <v>8.1014848262999999E-4</v>
      </c>
      <c r="AJ2404" s="127">
        <v>8.7404229924999993E-2</v>
      </c>
      <c r="AK2404" s="127">
        <v>0</v>
      </c>
    </row>
    <row r="2405" spans="1:37" ht="14.65" customHeight="1" x14ac:dyDescent="0.25">
      <c r="A2405" s="39"/>
      <c r="B2405" s="128">
        <v>3652358000197</v>
      </c>
      <c r="C2405" s="124" t="s">
        <v>10344</v>
      </c>
      <c r="D2405" s="121" t="s">
        <v>3310</v>
      </c>
      <c r="E2405" s="125" t="s">
        <v>2778</v>
      </c>
      <c r="F2405" s="125" t="s">
        <v>160</v>
      </c>
      <c r="G2405" s="125" t="s">
        <v>3328</v>
      </c>
      <c r="H2405" s="126">
        <v>5000</v>
      </c>
      <c r="I2405" s="126">
        <v>100</v>
      </c>
      <c r="J2405" s="126">
        <v>1000</v>
      </c>
      <c r="K2405" s="125" t="s">
        <v>211</v>
      </c>
      <c r="L2405" s="125" t="s">
        <v>211</v>
      </c>
      <c r="M2405" s="152">
        <v>1.2E-2</v>
      </c>
      <c r="N2405" s="127" t="s">
        <v>44</v>
      </c>
      <c r="O2405" s="154">
        <v>37152</v>
      </c>
      <c r="P2405" s="152">
        <v>9.6006601088000007E-3</v>
      </c>
      <c r="Q2405" s="152">
        <v>3.7191471356000004E-2</v>
      </c>
      <c r="R2405" s="152">
        <v>0.10338992553000001</v>
      </c>
      <c r="S2405" s="152">
        <v>0.23279524448</v>
      </c>
      <c r="T2405" s="152">
        <v>0.38628386974000001</v>
      </c>
      <c r="U2405" s="152">
        <v>0.90925829706000005</v>
      </c>
      <c r="V2405" s="152">
        <v>0.91169239760999998</v>
      </c>
      <c r="W2405" s="152">
        <v>0.90199070966999995</v>
      </c>
      <c r="X2405" s="152">
        <v>0.92414756136999998</v>
      </c>
      <c r="Y2405" s="152">
        <v>0.92098469621000012</v>
      </c>
      <c r="Z2405" s="152">
        <v>7.7274976185999998E-4</v>
      </c>
      <c r="AA2405" s="152">
        <v>7.3749191052999999E-2</v>
      </c>
      <c r="AB2405" s="175">
        <v>-28.670016085</v>
      </c>
      <c r="AC2405" s="174">
        <v>-9.8199392686000003E-2</v>
      </c>
      <c r="AD2405" s="152">
        <v>0</v>
      </c>
      <c r="AE2405" s="152">
        <v>-0.22303451017000001</v>
      </c>
      <c r="AF2405" s="178">
        <v>10.764863</v>
      </c>
      <c r="AG2405" s="177">
        <v>100029.28955</v>
      </c>
      <c r="AH2405" s="177">
        <v>-13157.57919</v>
      </c>
      <c r="AI2405" s="127">
        <v>0</v>
      </c>
      <c r="AJ2405" s="127">
        <v>0.31929859473</v>
      </c>
      <c r="AK2405" s="127">
        <v>0</v>
      </c>
    </row>
    <row r="2406" spans="1:37" ht="14.65" customHeight="1" x14ac:dyDescent="0.25">
      <c r="A2406" s="39"/>
      <c r="B2406" s="128">
        <v>32990386000112</v>
      </c>
      <c r="C2406" s="124" t="s">
        <v>10345</v>
      </c>
      <c r="D2406" s="121"/>
      <c r="E2406" s="125" t="s">
        <v>9066</v>
      </c>
      <c r="F2406" s="125" t="s">
        <v>160</v>
      </c>
      <c r="G2406" s="125" t="s">
        <v>5584</v>
      </c>
      <c r="H2406" s="126" t="s">
        <v>44</v>
      </c>
      <c r="I2406" s="126" t="s">
        <v>44</v>
      </c>
      <c r="J2406" s="126" t="s">
        <v>44</v>
      </c>
      <c r="K2406" s="125" t="s">
        <v>211</v>
      </c>
      <c r="L2406" s="125" t="s">
        <v>212</v>
      </c>
      <c r="M2406" s="152">
        <v>1.1899999999999999E-3</v>
      </c>
      <c r="N2406" s="127" t="s">
        <v>44</v>
      </c>
      <c r="O2406" s="154">
        <v>43935</v>
      </c>
      <c r="P2406" s="152">
        <v>1.0269687711E-2</v>
      </c>
      <c r="Q2406" s="152">
        <v>4.0982648520999997E-2</v>
      </c>
      <c r="R2406" s="152">
        <v>0.11460002022999999</v>
      </c>
      <c r="S2406" s="152">
        <v>0.25342351514</v>
      </c>
      <c r="T2406" s="152">
        <v>0.42226861675000005</v>
      </c>
      <c r="U2406" s="152">
        <v>0.97262049210000001</v>
      </c>
      <c r="V2406" s="152">
        <v>1.004627344</v>
      </c>
      <c r="W2406" s="152">
        <v>0.99978941896999995</v>
      </c>
      <c r="X2406" s="152">
        <v>1.0060374044</v>
      </c>
      <c r="Y2406" s="152">
        <v>1.0067801536000001</v>
      </c>
      <c r="Z2406" s="152">
        <v>1.0247458323999999E-3</v>
      </c>
      <c r="AA2406" s="152">
        <v>3.7268725895E-3</v>
      </c>
      <c r="AB2406" s="175">
        <v>-2.7297856275999999E-2</v>
      </c>
      <c r="AC2406" s="174">
        <v>0.15926334845000001</v>
      </c>
      <c r="AD2406" s="152">
        <v>0</v>
      </c>
      <c r="AE2406" s="152">
        <v>-8.6426972418999996E-3</v>
      </c>
      <c r="AF2406" s="178">
        <v>1.5586171</v>
      </c>
      <c r="AG2406" s="177">
        <v>237305.79542000001</v>
      </c>
      <c r="AH2406" s="177">
        <v>49019.732799999998</v>
      </c>
      <c r="AI2406" s="127">
        <v>0</v>
      </c>
      <c r="AJ2406" s="127">
        <v>0</v>
      </c>
      <c r="AK2406" s="127">
        <v>0</v>
      </c>
    </row>
    <row r="2407" spans="1:37" ht="14.65" customHeight="1" x14ac:dyDescent="0.25">
      <c r="A2407" s="39"/>
      <c r="B2407" s="128">
        <v>26845906000109</v>
      </c>
      <c r="C2407" s="124" t="s">
        <v>10346</v>
      </c>
      <c r="D2407" s="121"/>
      <c r="E2407" s="125" t="s">
        <v>9066</v>
      </c>
      <c r="F2407" s="125" t="s">
        <v>160</v>
      </c>
      <c r="G2407" s="125" t="s">
        <v>3305</v>
      </c>
      <c r="H2407" s="126">
        <v>1</v>
      </c>
      <c r="I2407" s="126">
        <v>1</v>
      </c>
      <c r="J2407" s="126">
        <v>1</v>
      </c>
      <c r="K2407" s="125" t="s">
        <v>210</v>
      </c>
      <c r="L2407" s="125" t="s">
        <v>3312</v>
      </c>
      <c r="M2407" s="152">
        <v>2.3499999999999997E-3</v>
      </c>
      <c r="N2407" s="127" t="s">
        <v>10347</v>
      </c>
      <c r="O2407" s="154">
        <v>43174</v>
      </c>
      <c r="P2407" s="152">
        <v>9.3321685598999997E-3</v>
      </c>
      <c r="Q2407" s="152">
        <v>4.334483662E-2</v>
      </c>
      <c r="R2407" s="152">
        <v>0.11810747704000001</v>
      </c>
      <c r="S2407" s="152">
        <v>0.28809407029</v>
      </c>
      <c r="T2407" s="152">
        <v>0.45836588261000005</v>
      </c>
      <c r="U2407" s="152">
        <v>0.88383002798999999</v>
      </c>
      <c r="V2407" s="152">
        <v>1.0625327953000001</v>
      </c>
      <c r="W2407" s="152">
        <v>1.0303890488</v>
      </c>
      <c r="X2407" s="152">
        <v>1.1436721273999999</v>
      </c>
      <c r="Y2407" s="152">
        <v>1.0928438804</v>
      </c>
      <c r="Z2407" s="152">
        <v>5.8355169370000008E-3</v>
      </c>
      <c r="AA2407" s="152">
        <v>7.3753191378000005E-3</v>
      </c>
      <c r="AB2407" s="175">
        <v>0.53819451324000001</v>
      </c>
      <c r="AC2407" s="174">
        <v>0.70639753707999997</v>
      </c>
      <c r="AD2407" s="152">
        <v>-2.4721461543999999E-3</v>
      </c>
      <c r="AE2407" s="152">
        <v>-4.5759694404999995E-2</v>
      </c>
      <c r="AF2407" s="178">
        <v>181.24126649999999</v>
      </c>
      <c r="AG2407" s="177">
        <v>1216707.7731999999</v>
      </c>
      <c r="AH2407" s="177">
        <v>-21730.75648</v>
      </c>
      <c r="AI2407" s="127">
        <v>0.51607582764000004</v>
      </c>
      <c r="AJ2407" s="127">
        <v>5.8072601234000001E-2</v>
      </c>
      <c r="AK2407" s="127">
        <v>0</v>
      </c>
    </row>
    <row r="2408" spans="1:37" ht="14.65" customHeight="1" x14ac:dyDescent="0.25">
      <c r="A2408" s="39"/>
      <c r="B2408" s="128">
        <v>37319367000182</v>
      </c>
      <c r="C2408" s="124" t="s">
        <v>10348</v>
      </c>
      <c r="D2408" s="121"/>
      <c r="E2408" s="125" t="s">
        <v>9066</v>
      </c>
      <c r="F2408" s="125" t="s">
        <v>160</v>
      </c>
      <c r="G2408" s="125" t="s">
        <v>3305</v>
      </c>
      <c r="H2408" s="126">
        <v>1</v>
      </c>
      <c r="I2408" s="126">
        <v>1</v>
      </c>
      <c r="J2408" s="126">
        <v>1</v>
      </c>
      <c r="K2408" s="125" t="s">
        <v>210</v>
      </c>
      <c r="L2408" s="125" t="s">
        <v>3312</v>
      </c>
      <c r="M2408" s="152">
        <v>5.1900000000000002E-3</v>
      </c>
      <c r="N2408" s="127" t="s">
        <v>10349</v>
      </c>
      <c r="O2408" s="154">
        <v>44025</v>
      </c>
      <c r="P2408" s="152">
        <v>1.0755048606E-2</v>
      </c>
      <c r="Q2408" s="152">
        <v>4.4333856370999999E-2</v>
      </c>
      <c r="R2408" s="152">
        <v>0.12387568358999999</v>
      </c>
      <c r="S2408" s="152">
        <v>0.30649370871999998</v>
      </c>
      <c r="T2408" s="152">
        <v>0.46150319742999996</v>
      </c>
      <c r="U2408" s="152">
        <v>1.0185880001000001</v>
      </c>
      <c r="V2408" s="152">
        <v>1.0867771114</v>
      </c>
      <c r="W2408" s="152">
        <v>1.0807118311999999</v>
      </c>
      <c r="X2408" s="152">
        <v>1.2167147749</v>
      </c>
      <c r="Y2408" s="152">
        <v>1.1003239207</v>
      </c>
      <c r="Z2408" s="152">
        <v>2.7569097501E-3</v>
      </c>
      <c r="AA2408" s="152">
        <v>4.5651733416000005E-3</v>
      </c>
      <c r="AB2408" s="175">
        <v>3.0363208618000002</v>
      </c>
      <c r="AC2408" s="174">
        <v>3.7934518984999999</v>
      </c>
      <c r="AD2408" s="152">
        <v>-4.0618469541000001E-4</v>
      </c>
      <c r="AE2408" s="152">
        <v>-6.5072502597000002E-3</v>
      </c>
      <c r="AF2408" s="178">
        <v>166.7516219</v>
      </c>
      <c r="AG2408" s="177">
        <v>375555.33960000001</v>
      </c>
      <c r="AH2408" s="177">
        <v>290944.75222000002</v>
      </c>
      <c r="AI2408" s="127">
        <v>0.27850339061000001</v>
      </c>
      <c r="AJ2408" s="127">
        <v>0.23043440219</v>
      </c>
      <c r="AK2408" s="127">
        <v>0</v>
      </c>
    </row>
    <row r="2409" spans="1:37" ht="14.65" customHeight="1" x14ac:dyDescent="0.25">
      <c r="A2409" s="39"/>
      <c r="B2409" s="128">
        <v>37452759000115</v>
      </c>
      <c r="C2409" s="124" t="s">
        <v>10350</v>
      </c>
      <c r="D2409" s="121"/>
      <c r="E2409" s="125" t="s">
        <v>7075</v>
      </c>
      <c r="F2409" s="125" t="s">
        <v>160</v>
      </c>
      <c r="G2409" s="125" t="s">
        <v>3305</v>
      </c>
      <c r="H2409" s="126">
        <v>10000</v>
      </c>
      <c r="I2409" s="126">
        <v>1000</v>
      </c>
      <c r="J2409" s="126">
        <v>1000</v>
      </c>
      <c r="K2409" s="125" t="s">
        <v>212</v>
      </c>
      <c r="L2409" s="125" t="s">
        <v>7564</v>
      </c>
      <c r="M2409" s="152">
        <v>5.0000000000000001E-3</v>
      </c>
      <c r="N2409" s="127" t="s">
        <v>44</v>
      </c>
      <c r="O2409" s="154">
        <v>44176</v>
      </c>
      <c r="P2409" s="152">
        <v>1.0309145511E-2</v>
      </c>
      <c r="Q2409" s="152">
        <v>4.0982804005000005E-2</v>
      </c>
      <c r="R2409" s="152">
        <v>0.11928663567999999</v>
      </c>
      <c r="S2409" s="152">
        <v>0.26034983879000001</v>
      </c>
      <c r="T2409" s="152">
        <v>0.43495637477999999</v>
      </c>
      <c r="U2409" s="152">
        <v>0.97635745724</v>
      </c>
      <c r="V2409" s="152">
        <v>1.0046311555</v>
      </c>
      <c r="W2409" s="152">
        <v>1.0406762226999999</v>
      </c>
      <c r="X2409" s="152">
        <v>1.0335334347</v>
      </c>
      <c r="Y2409" s="152">
        <v>1.0370305260999999</v>
      </c>
      <c r="Z2409" s="152">
        <v>2.5049324846999998E-3</v>
      </c>
      <c r="AA2409" s="152">
        <v>2.8948604456E-3</v>
      </c>
      <c r="AB2409" s="175">
        <v>1.7492989912000001</v>
      </c>
      <c r="AC2409" s="174">
        <v>2.3979411574</v>
      </c>
      <c r="AD2409" s="152">
        <v>0</v>
      </c>
      <c r="AE2409" s="152">
        <v>-5.4186504947000003E-4</v>
      </c>
      <c r="AF2409" s="178">
        <v>1.56501234</v>
      </c>
      <c r="AG2409" s="177">
        <v>44035.34274</v>
      </c>
      <c r="AH2409" s="177">
        <v>-22291.17799</v>
      </c>
      <c r="AI2409" s="127">
        <v>1.3851516556000001E-2</v>
      </c>
      <c r="AJ2409" s="127">
        <v>3.8516739548999999E-2</v>
      </c>
      <c r="AK2409" s="127">
        <v>0</v>
      </c>
    </row>
    <row r="2410" spans="1:37" ht="14.65" customHeight="1" x14ac:dyDescent="0.25">
      <c r="A2410" s="39"/>
      <c r="B2410" s="128">
        <v>30509221000150</v>
      </c>
      <c r="C2410" s="124" t="s">
        <v>10351</v>
      </c>
      <c r="D2410" s="121" t="s">
        <v>3267</v>
      </c>
      <c r="E2410" s="125" t="s">
        <v>7075</v>
      </c>
      <c r="F2410" s="125" t="s">
        <v>160</v>
      </c>
      <c r="G2410" s="125" t="s">
        <v>4760</v>
      </c>
      <c r="H2410" s="126">
        <v>100</v>
      </c>
      <c r="I2410" s="126">
        <v>100</v>
      </c>
      <c r="J2410" s="126">
        <v>100</v>
      </c>
      <c r="K2410" s="125" t="s">
        <v>211</v>
      </c>
      <c r="L2410" s="125" t="s">
        <v>211</v>
      </c>
      <c r="M2410" s="152">
        <v>4.0000000000000001E-3</v>
      </c>
      <c r="N2410" s="127" t="s">
        <v>44</v>
      </c>
      <c r="O2410" s="154">
        <v>43616</v>
      </c>
      <c r="P2410" s="152">
        <v>9.8726590112999998E-3</v>
      </c>
      <c r="Q2410" s="152">
        <v>3.9991366319E-2</v>
      </c>
      <c r="R2410" s="152">
        <v>0.11502134257</v>
      </c>
      <c r="S2410" s="152">
        <v>0.25525940826999999</v>
      </c>
      <c r="T2410" s="152">
        <v>0.42126587071999999</v>
      </c>
      <c r="U2410" s="152">
        <v>0.93501874021000009</v>
      </c>
      <c r="V2410" s="152">
        <v>0.98032756739999993</v>
      </c>
      <c r="W2410" s="152">
        <v>1.0034651043</v>
      </c>
      <c r="X2410" s="152">
        <v>1.0133255092</v>
      </c>
      <c r="Y2410" s="152">
        <v>1.0043893891</v>
      </c>
      <c r="Z2410" s="152">
        <v>1.6738737797999999E-3</v>
      </c>
      <c r="AA2410" s="152">
        <v>3.5491056929999997E-3</v>
      </c>
      <c r="AB2410" s="175">
        <v>0.23146541885999999</v>
      </c>
      <c r="AC2410" s="174">
        <v>0.97218479559000004</v>
      </c>
      <c r="AD2410" s="152">
        <v>0</v>
      </c>
      <c r="AE2410" s="152">
        <v>-3.1754562021999999E-3</v>
      </c>
      <c r="AF2410" s="178">
        <v>1.64896635</v>
      </c>
      <c r="AG2410" s="177">
        <v>1176834.1843999999</v>
      </c>
      <c r="AH2410" s="177">
        <v>45477.944328999998</v>
      </c>
      <c r="AI2410" s="127">
        <v>0</v>
      </c>
      <c r="AJ2410" s="127">
        <v>0.39968213744000003</v>
      </c>
      <c r="AK2410" s="127">
        <v>0</v>
      </c>
    </row>
    <row r="2411" spans="1:37" ht="14.65" customHeight="1" x14ac:dyDescent="0.25">
      <c r="A2411" s="39"/>
      <c r="B2411" s="128">
        <v>42774627000140</v>
      </c>
      <c r="C2411" s="124" t="s">
        <v>10352</v>
      </c>
      <c r="D2411" s="121"/>
      <c r="E2411" s="125" t="s">
        <v>7075</v>
      </c>
      <c r="F2411" s="125" t="s">
        <v>160</v>
      </c>
      <c r="G2411" s="125" t="s">
        <v>4760</v>
      </c>
      <c r="H2411" s="126">
        <v>1</v>
      </c>
      <c r="I2411" s="126">
        <v>1</v>
      </c>
      <c r="J2411" s="126">
        <v>1</v>
      </c>
      <c r="K2411" s="125" t="s">
        <v>7743</v>
      </c>
      <c r="L2411" s="125" t="s">
        <v>8093</v>
      </c>
      <c r="M2411" s="152">
        <v>5.0000000000000001E-3</v>
      </c>
      <c r="N2411" s="127" t="s">
        <v>44</v>
      </c>
      <c r="O2411" s="154">
        <v>44648</v>
      </c>
      <c r="P2411" s="152">
        <v>1.1393331013000002E-2</v>
      </c>
      <c r="Q2411" s="152">
        <v>4.2043921531999998E-2</v>
      </c>
      <c r="R2411" s="152">
        <v>0.12257616820999999</v>
      </c>
      <c r="S2411" s="152">
        <v>0.28180373319000002</v>
      </c>
      <c r="T2411" s="152">
        <v>0.47236790069000001</v>
      </c>
      <c r="U2411" s="152">
        <v>1.0790383825000001</v>
      </c>
      <c r="V2411" s="152">
        <v>1.030642839</v>
      </c>
      <c r="W2411" s="152">
        <v>1.0693746452999999</v>
      </c>
      <c r="X2411" s="152">
        <v>1.1187008281999999</v>
      </c>
      <c r="Y2411" s="152">
        <v>1.1262277345</v>
      </c>
      <c r="Z2411" s="152">
        <v>3.1486667612000002E-3</v>
      </c>
      <c r="AA2411" s="152">
        <v>3.5879645203999999E-3</v>
      </c>
      <c r="AB2411" s="175">
        <v>2.3067565417</v>
      </c>
      <c r="AC2411" s="174">
        <v>3.5176629193000002</v>
      </c>
      <c r="AD2411" s="152">
        <v>-3.3537947864000005E-4</v>
      </c>
      <c r="AE2411" s="152">
        <v>-3.3537947864000005E-4</v>
      </c>
      <c r="AF2411" s="178">
        <v>1.48823452</v>
      </c>
      <c r="AG2411" s="177">
        <v>1295157.7955</v>
      </c>
      <c r="AH2411" s="177">
        <v>-18844.098310000001</v>
      </c>
      <c r="AI2411" s="127">
        <v>0</v>
      </c>
      <c r="AJ2411" s="127">
        <v>0.72541138721999998</v>
      </c>
      <c r="AK2411" s="127">
        <v>0</v>
      </c>
    </row>
    <row r="2412" spans="1:37" ht="14.65" customHeight="1" x14ac:dyDescent="0.25">
      <c r="A2412" s="39"/>
      <c r="B2412" s="128">
        <v>33953056000110</v>
      </c>
      <c r="C2412" s="124" t="s">
        <v>10353</v>
      </c>
      <c r="D2412" s="121"/>
      <c r="E2412" s="125" t="s">
        <v>7075</v>
      </c>
      <c r="F2412" s="125" t="s">
        <v>160</v>
      </c>
      <c r="G2412" s="125" t="s">
        <v>3305</v>
      </c>
      <c r="H2412" s="126">
        <v>100</v>
      </c>
      <c r="I2412" s="126">
        <v>100</v>
      </c>
      <c r="J2412" s="126">
        <v>100</v>
      </c>
      <c r="K2412" s="125" t="s">
        <v>211</v>
      </c>
      <c r="L2412" s="125" t="s">
        <v>211</v>
      </c>
      <c r="M2412" s="152">
        <v>1.5E-3</v>
      </c>
      <c r="N2412" s="127" t="s">
        <v>44</v>
      </c>
      <c r="O2412" s="154">
        <v>43706</v>
      </c>
      <c r="P2412" s="152">
        <v>1.0368713129E-2</v>
      </c>
      <c r="Q2412" s="152">
        <v>4.0253633577E-2</v>
      </c>
      <c r="R2412" s="152">
        <v>0.11405437713</v>
      </c>
      <c r="S2412" s="152">
        <v>0.25299627121000001</v>
      </c>
      <c r="T2412" s="152">
        <v>0.42879853146000002</v>
      </c>
      <c r="U2412" s="152">
        <v>0.98199898082000003</v>
      </c>
      <c r="V2412" s="152">
        <v>0.98675665065000007</v>
      </c>
      <c r="W2412" s="152">
        <v>0.99502913880999999</v>
      </c>
      <c r="X2412" s="152">
        <v>1.0043413369</v>
      </c>
      <c r="Y2412" s="152">
        <v>1.0223488894000001</v>
      </c>
      <c r="Z2412" s="152">
        <v>1.2906248492999999E-3</v>
      </c>
      <c r="AA2412" s="152">
        <v>3.2574124408000001E-3</v>
      </c>
      <c r="AB2412" s="175">
        <v>-0.46809863118</v>
      </c>
      <c r="AC2412" s="174">
        <v>2.5969179478000002</v>
      </c>
      <c r="AD2412" s="152">
        <v>0</v>
      </c>
      <c r="AE2412" s="152">
        <v>-3.5336585718000001E-4</v>
      </c>
      <c r="AF2412" s="178">
        <v>1.6529345</v>
      </c>
      <c r="AG2412" s="177">
        <v>200956.36476999999</v>
      </c>
      <c r="AH2412" s="177">
        <v>36523.302929999998</v>
      </c>
      <c r="AI2412" s="127">
        <v>0</v>
      </c>
      <c r="AJ2412" s="127">
        <v>0</v>
      </c>
      <c r="AK2412" s="127">
        <v>0</v>
      </c>
    </row>
    <row r="2413" spans="1:37" ht="14.65" customHeight="1" x14ac:dyDescent="0.25">
      <c r="A2413" s="39"/>
      <c r="B2413" s="128">
        <v>58398452000153</v>
      </c>
      <c r="C2413" s="124" t="s">
        <v>10354</v>
      </c>
      <c r="D2413" s="121"/>
      <c r="E2413" s="125" t="s">
        <v>7075</v>
      </c>
      <c r="F2413" s="125" t="s">
        <v>160</v>
      </c>
      <c r="G2413" s="125" t="s">
        <v>3324</v>
      </c>
      <c r="H2413" s="126">
        <v>0</v>
      </c>
      <c r="I2413" s="126">
        <v>100</v>
      </c>
      <c r="J2413" s="126">
        <v>100</v>
      </c>
      <c r="K2413" s="125" t="s">
        <v>210</v>
      </c>
      <c r="L2413" s="125" t="s">
        <v>3312</v>
      </c>
      <c r="M2413" s="152">
        <v>8.0000000000000002E-3</v>
      </c>
      <c r="N2413" s="127" t="s">
        <v>44</v>
      </c>
      <c r="O2413" s="154">
        <v>45645</v>
      </c>
      <c r="P2413" s="152">
        <v>1.0990996568999999E-2</v>
      </c>
      <c r="Q2413" s="152">
        <v>5.0832196082E-2</v>
      </c>
      <c r="R2413" s="152" t="s">
        <v>44</v>
      </c>
      <c r="S2413" s="152" t="s">
        <v>44</v>
      </c>
      <c r="T2413" s="152" t="s">
        <v>44</v>
      </c>
      <c r="U2413" s="152">
        <v>1.0409341347000001</v>
      </c>
      <c r="V2413" s="152">
        <v>1.2460740334</v>
      </c>
      <c r="W2413" s="152" t="s">
        <v>44</v>
      </c>
      <c r="X2413" s="152" t="s">
        <v>44</v>
      </c>
      <c r="Y2413" s="152" t="s">
        <v>44</v>
      </c>
      <c r="Z2413" s="152" t="s">
        <v>44</v>
      </c>
      <c r="AA2413" s="152">
        <v>7.3228468881999997E-3</v>
      </c>
      <c r="AB2413" s="175" t="s">
        <v>44</v>
      </c>
      <c r="AC2413" s="174">
        <v>3.9036971973000001</v>
      </c>
      <c r="AD2413" s="152">
        <v>-4.0957352257999999E-4</v>
      </c>
      <c r="AE2413" s="152">
        <v>-4.0957352257999999E-4</v>
      </c>
      <c r="AF2413" s="178">
        <v>1.05436708</v>
      </c>
      <c r="AG2413" s="177">
        <v>46153.74224</v>
      </c>
      <c r="AH2413" s="177">
        <v>44879.543619999997</v>
      </c>
      <c r="AI2413" s="127">
        <v>1.1866880396E-2</v>
      </c>
      <c r="AJ2413" s="127">
        <v>0.73680908229999997</v>
      </c>
      <c r="AK2413" s="127">
        <v>0</v>
      </c>
    </row>
    <row r="2414" spans="1:37" ht="14.65" customHeight="1" x14ac:dyDescent="0.25">
      <c r="A2414" s="39"/>
      <c r="B2414" s="128">
        <v>39503484000127</v>
      </c>
      <c r="C2414" s="124" t="s">
        <v>10355</v>
      </c>
      <c r="D2414" s="121"/>
      <c r="E2414" s="125" t="s">
        <v>7075</v>
      </c>
      <c r="F2414" s="125" t="s">
        <v>160</v>
      </c>
      <c r="G2414" s="125" t="s">
        <v>6163</v>
      </c>
      <c r="H2414" s="126">
        <v>1</v>
      </c>
      <c r="I2414" s="126">
        <v>1</v>
      </c>
      <c r="J2414" s="126">
        <v>1</v>
      </c>
      <c r="K2414" s="125" t="s">
        <v>211</v>
      </c>
      <c r="L2414" s="125" t="s">
        <v>211</v>
      </c>
      <c r="M2414" s="152">
        <v>2E-3</v>
      </c>
      <c r="N2414" s="127" t="s">
        <v>44</v>
      </c>
      <c r="O2414" s="154">
        <v>44453</v>
      </c>
      <c r="P2414" s="152">
        <v>1.0641919707E-2</v>
      </c>
      <c r="Q2414" s="152">
        <v>4.0882032866999998E-2</v>
      </c>
      <c r="R2414" s="152">
        <v>0.11492605914000001</v>
      </c>
      <c r="S2414" s="152">
        <v>0.25214142039999998</v>
      </c>
      <c r="T2414" s="152">
        <v>0.41493078670000005</v>
      </c>
      <c r="U2414" s="152">
        <v>1.0078738004000001</v>
      </c>
      <c r="V2414" s="152">
        <v>1.0021609041999999</v>
      </c>
      <c r="W2414" s="152">
        <v>1.002633836</v>
      </c>
      <c r="X2414" s="152">
        <v>1.0009477612</v>
      </c>
      <c r="Y2414" s="152">
        <v>0.98928517205000011</v>
      </c>
      <c r="Z2414" s="152">
        <v>1.0742406511999999E-3</v>
      </c>
      <c r="AA2414" s="152">
        <v>1.4696408211E-3</v>
      </c>
      <c r="AB2414" s="175">
        <v>0.34300945282</v>
      </c>
      <c r="AC2414" s="174">
        <v>-0.87852618885</v>
      </c>
      <c r="AD2414" s="152">
        <v>0</v>
      </c>
      <c r="AE2414" s="152">
        <v>-3.4086347955999995E-4</v>
      </c>
      <c r="AF2414" s="178">
        <v>1.4921297499999999</v>
      </c>
      <c r="AG2414" s="177">
        <v>291867.58419000002</v>
      </c>
      <c r="AH2414" s="177">
        <v>184394.07333000001</v>
      </c>
      <c r="AI2414" s="127">
        <v>0</v>
      </c>
      <c r="AJ2414" s="127">
        <v>0</v>
      </c>
      <c r="AK2414" s="127">
        <v>0</v>
      </c>
    </row>
    <row r="2415" spans="1:37" ht="14.65" customHeight="1" x14ac:dyDescent="0.25">
      <c r="A2415" s="39"/>
      <c r="B2415" s="128">
        <v>36017289000107</v>
      </c>
      <c r="C2415" s="124" t="s">
        <v>10356</v>
      </c>
      <c r="D2415" s="121"/>
      <c r="E2415" s="125" t="s">
        <v>7075</v>
      </c>
      <c r="F2415" s="125" t="s">
        <v>160</v>
      </c>
      <c r="G2415" s="125" t="s">
        <v>3324</v>
      </c>
      <c r="H2415" s="126">
        <v>100</v>
      </c>
      <c r="I2415" s="126">
        <v>100</v>
      </c>
      <c r="J2415" s="126">
        <v>100</v>
      </c>
      <c r="K2415" s="125" t="s">
        <v>7581</v>
      </c>
      <c r="L2415" s="125" t="s">
        <v>7582</v>
      </c>
      <c r="M2415" s="152">
        <v>4.0000000000000001E-3</v>
      </c>
      <c r="N2415" s="127" t="s">
        <v>44</v>
      </c>
      <c r="O2415" s="154">
        <v>44042</v>
      </c>
      <c r="P2415" s="152">
        <v>1.0056630745E-2</v>
      </c>
      <c r="Q2415" s="152">
        <v>3.9501674501999998E-2</v>
      </c>
      <c r="R2415" s="152">
        <v>0.11913237324000001</v>
      </c>
      <c r="S2415" s="152">
        <v>0.25571534915999999</v>
      </c>
      <c r="T2415" s="152">
        <v>0.42986614857</v>
      </c>
      <c r="U2415" s="152">
        <v>0.95244231557000003</v>
      </c>
      <c r="V2415" s="152">
        <v>0.96832351674999995</v>
      </c>
      <c r="W2415" s="152">
        <v>1.0393304118</v>
      </c>
      <c r="X2415" s="152">
        <v>1.0151354975</v>
      </c>
      <c r="Y2415" s="152">
        <v>1.0248943206000001</v>
      </c>
      <c r="Z2415" s="152">
        <v>3.7703012387000001E-3</v>
      </c>
      <c r="AA2415" s="152">
        <v>3.2820001987000002E-3</v>
      </c>
      <c r="AB2415" s="175">
        <v>1.0815056163000001</v>
      </c>
      <c r="AC2415" s="174">
        <v>2.2159581011</v>
      </c>
      <c r="AD2415" s="152">
        <v>0</v>
      </c>
      <c r="AE2415" s="152">
        <v>-3.2368624689000004E-4</v>
      </c>
      <c r="AF2415" s="178">
        <v>1.5824523699999999</v>
      </c>
      <c r="AG2415" s="177">
        <v>617616.57444</v>
      </c>
      <c r="AH2415" s="177">
        <v>68493.293621000004</v>
      </c>
      <c r="AI2415" s="127">
        <v>0</v>
      </c>
      <c r="AJ2415" s="127">
        <v>0</v>
      </c>
      <c r="AK2415" s="127">
        <v>0</v>
      </c>
    </row>
    <row r="2416" spans="1:37" ht="14.65" customHeight="1" x14ac:dyDescent="0.25">
      <c r="A2416" s="39"/>
      <c r="B2416" s="128">
        <v>10326625000100</v>
      </c>
      <c r="C2416" s="124" t="s">
        <v>10357</v>
      </c>
      <c r="D2416" s="121" t="s">
        <v>3266</v>
      </c>
      <c r="E2416" s="125" t="s">
        <v>9069</v>
      </c>
      <c r="F2416" s="125" t="s">
        <v>160</v>
      </c>
      <c r="G2416" s="125" t="s">
        <v>3305</v>
      </c>
      <c r="H2416" s="126">
        <v>1000</v>
      </c>
      <c r="I2416" s="126">
        <v>100</v>
      </c>
      <c r="J2416" s="126">
        <v>0</v>
      </c>
      <c r="K2416" s="125" t="s">
        <v>7720</v>
      </c>
      <c r="L2416" s="125" t="s">
        <v>216</v>
      </c>
      <c r="M2416" s="152">
        <v>5.0000000000000001E-3</v>
      </c>
      <c r="N2416" s="127" t="s">
        <v>3247</v>
      </c>
      <c r="O2416" s="154">
        <v>39829</v>
      </c>
      <c r="P2416" s="152">
        <v>1.1986020056E-2</v>
      </c>
      <c r="Q2416" s="152">
        <v>4.8724536339999999E-2</v>
      </c>
      <c r="R2416" s="152">
        <v>0.12593348248</v>
      </c>
      <c r="S2416" s="152">
        <v>0.29594214828999998</v>
      </c>
      <c r="T2416" s="152">
        <v>0.44653725256999999</v>
      </c>
      <c r="U2416" s="152">
        <v>1.1351707133</v>
      </c>
      <c r="V2416" s="152">
        <v>1.194407958</v>
      </c>
      <c r="W2416" s="152">
        <v>1.098664407</v>
      </c>
      <c r="X2416" s="152">
        <v>1.1748273263</v>
      </c>
      <c r="Y2416" s="152">
        <v>1.0646418556999999</v>
      </c>
      <c r="Z2416" s="152">
        <v>3.7351451930000001E-3</v>
      </c>
      <c r="AA2416" s="152">
        <v>5.0360792877000007E-3</v>
      </c>
      <c r="AB2416" s="175">
        <v>2.7945313022999998</v>
      </c>
      <c r="AC2416" s="174">
        <v>1.3361865207000001</v>
      </c>
      <c r="AD2416" s="152">
        <v>-2.3660847069999998E-3</v>
      </c>
      <c r="AE2416" s="152">
        <v>-5.1075082862999999E-2</v>
      </c>
      <c r="AF2416" s="178">
        <v>4.8607255299999998</v>
      </c>
      <c r="AG2416" s="177">
        <v>734481.24404999998</v>
      </c>
      <c r="AH2416" s="177">
        <v>113452.53101000001</v>
      </c>
      <c r="AI2416" s="127">
        <v>0.62869587962999995</v>
      </c>
      <c r="AJ2416" s="127">
        <v>0.1907732751</v>
      </c>
      <c r="AK2416" s="127">
        <v>0</v>
      </c>
    </row>
    <row r="2417" spans="1:37" ht="14.65" customHeight="1" x14ac:dyDescent="0.25">
      <c r="A2417" s="39"/>
      <c r="B2417" s="128">
        <v>34633416000169</v>
      </c>
      <c r="C2417" s="124" t="s">
        <v>10358</v>
      </c>
      <c r="D2417" s="121" t="s">
        <v>3310</v>
      </c>
      <c r="E2417" s="125" t="s">
        <v>10359</v>
      </c>
      <c r="F2417" s="125" t="s">
        <v>112</v>
      </c>
      <c r="G2417" s="125" t="s">
        <v>113</v>
      </c>
      <c r="H2417" s="126">
        <v>1000</v>
      </c>
      <c r="I2417" s="126">
        <v>1000</v>
      </c>
      <c r="J2417" s="126">
        <v>1000</v>
      </c>
      <c r="K2417" s="125" t="s">
        <v>218</v>
      </c>
      <c r="L2417" s="125" t="s">
        <v>217</v>
      </c>
      <c r="M2417" s="152">
        <v>4.3E-3</v>
      </c>
      <c r="N2417" s="127" t="s">
        <v>44</v>
      </c>
      <c r="O2417" s="154">
        <v>43732</v>
      </c>
      <c r="P2417" s="152">
        <v>0.11631832744000001</v>
      </c>
      <c r="Q2417" s="152">
        <v>0.19456489103999999</v>
      </c>
      <c r="R2417" s="152">
        <v>6.5245461096999996E-2</v>
      </c>
      <c r="S2417" s="152">
        <v>0.29309094875999997</v>
      </c>
      <c r="T2417" s="152">
        <v>0.18240957541</v>
      </c>
      <c r="U2417" s="152">
        <v>11.016263790999998</v>
      </c>
      <c r="V2417" s="152">
        <v>4.7694626090000005</v>
      </c>
      <c r="W2417" s="152">
        <v>0.56921213020999994</v>
      </c>
      <c r="X2417" s="152">
        <v>1.1635086711</v>
      </c>
      <c r="Y2417" s="152">
        <v>0.43490407070000003</v>
      </c>
      <c r="Z2417" s="152">
        <v>0.17726627597</v>
      </c>
      <c r="AA2417" s="152">
        <v>0.25134994184999998</v>
      </c>
      <c r="AB2417" s="175">
        <v>-0.16559814550999999</v>
      </c>
      <c r="AC2417" s="174">
        <v>-9.1350649500999997E-2</v>
      </c>
      <c r="AD2417" s="152">
        <v>-0.20556986035000002</v>
      </c>
      <c r="AE2417" s="152">
        <v>-0.42474510897000001</v>
      </c>
      <c r="AF2417" s="178">
        <v>1.1780965000000001</v>
      </c>
      <c r="AG2417" s="177">
        <v>142399.44946</v>
      </c>
      <c r="AH2417" s="177">
        <v>-25432.296129999999</v>
      </c>
      <c r="AI2417" s="127">
        <v>4.6211339022999998E-3</v>
      </c>
      <c r="AJ2417" s="127">
        <v>0</v>
      </c>
      <c r="AK2417" s="127">
        <v>0.14057724006</v>
      </c>
    </row>
    <row r="2418" spans="1:37" ht="14.65" customHeight="1" x14ac:dyDescent="0.25">
      <c r="A2418" s="39"/>
      <c r="B2418" s="128">
        <v>37251421000103</v>
      </c>
      <c r="C2418" s="124" t="s">
        <v>10360</v>
      </c>
      <c r="D2418" s="121"/>
      <c r="E2418" s="125" t="s">
        <v>10361</v>
      </c>
      <c r="F2418" s="125" t="s">
        <v>112</v>
      </c>
      <c r="G2418" s="125" t="s">
        <v>113</v>
      </c>
      <c r="H2418" s="126">
        <v>1000</v>
      </c>
      <c r="I2418" s="126">
        <v>1000</v>
      </c>
      <c r="J2418" s="126">
        <v>1000</v>
      </c>
      <c r="K2418" s="125" t="s">
        <v>210</v>
      </c>
      <c r="L2418" s="125" t="s">
        <v>3314</v>
      </c>
      <c r="M2418" s="152">
        <v>1.9769999999999999E-2</v>
      </c>
      <c r="N2418" s="127" t="s">
        <v>44</v>
      </c>
      <c r="O2418" s="154">
        <v>45603</v>
      </c>
      <c r="P2418" s="152">
        <v>0.10082966057000001</v>
      </c>
      <c r="Q2418" s="152">
        <v>0.20490212656000001</v>
      </c>
      <c r="R2418" s="152" t="s">
        <v>44</v>
      </c>
      <c r="S2418" s="152" t="s">
        <v>44</v>
      </c>
      <c r="T2418" s="152" t="s">
        <v>44</v>
      </c>
      <c r="U2418" s="152">
        <v>9.5493647755999991</v>
      </c>
      <c r="V2418" s="152">
        <v>5.0228642273000004</v>
      </c>
      <c r="W2418" s="152" t="s">
        <v>44</v>
      </c>
      <c r="X2418" s="152" t="s">
        <v>44</v>
      </c>
      <c r="Y2418" s="152" t="s">
        <v>44</v>
      </c>
      <c r="Z2418" s="152" t="s">
        <v>44</v>
      </c>
      <c r="AA2418" s="152">
        <v>0.24809760272999998</v>
      </c>
      <c r="AB2418" s="175" t="s">
        <v>44</v>
      </c>
      <c r="AC2418" s="174">
        <v>0.37013373090000001</v>
      </c>
      <c r="AD2418" s="152">
        <v>-0.1337586751</v>
      </c>
      <c r="AE2418" s="152">
        <v>-0.1337586751</v>
      </c>
      <c r="AF2418" s="178">
        <v>2.92684407</v>
      </c>
      <c r="AG2418" s="177">
        <v>14573.19772</v>
      </c>
      <c r="AH2418" s="177">
        <v>13423.602779999999</v>
      </c>
      <c r="AI2418" s="127">
        <v>0</v>
      </c>
      <c r="AJ2418" s="127">
        <v>0</v>
      </c>
      <c r="AK2418" s="127">
        <v>0</v>
      </c>
    </row>
    <row r="2419" spans="1:37" ht="14.65" customHeight="1" x14ac:dyDescent="0.25">
      <c r="A2419" s="39"/>
      <c r="B2419" s="128">
        <v>10643371000145</v>
      </c>
      <c r="C2419" s="124" t="s">
        <v>10362</v>
      </c>
      <c r="D2419" s="121" t="s">
        <v>3274</v>
      </c>
      <c r="E2419" s="125" t="s">
        <v>7138</v>
      </c>
      <c r="F2419" s="125" t="s">
        <v>112</v>
      </c>
      <c r="G2419" s="125" t="s">
        <v>113</v>
      </c>
      <c r="H2419" s="126">
        <v>10000</v>
      </c>
      <c r="I2419" s="126">
        <v>10000</v>
      </c>
      <c r="J2419" s="126">
        <v>10000</v>
      </c>
      <c r="K2419" s="125" t="s">
        <v>265</v>
      </c>
      <c r="L2419" s="125" t="s">
        <v>8120</v>
      </c>
      <c r="M2419" s="152">
        <v>0.02</v>
      </c>
      <c r="N2419" s="127" t="s">
        <v>3281</v>
      </c>
      <c r="O2419" s="154">
        <v>40177</v>
      </c>
      <c r="P2419" s="152">
        <v>9.6596808675000007E-2</v>
      </c>
      <c r="Q2419" s="152">
        <v>0.21942666278</v>
      </c>
      <c r="R2419" s="152">
        <v>4.1347843106999994E-2</v>
      </c>
      <c r="S2419" s="152">
        <v>0.10836203559999999</v>
      </c>
      <c r="T2419" s="152">
        <v>9.5813774978999997E-2</v>
      </c>
      <c r="U2419" s="152">
        <v>9.148480288</v>
      </c>
      <c r="V2419" s="152">
        <v>5.3789111588000003</v>
      </c>
      <c r="W2419" s="152">
        <v>0.36072538164000001</v>
      </c>
      <c r="X2419" s="152">
        <v>0.43017421241000003</v>
      </c>
      <c r="Y2419" s="152">
        <v>0.22844086268000002</v>
      </c>
      <c r="Z2419" s="152">
        <v>0.21331253350000001</v>
      </c>
      <c r="AA2419" s="152">
        <v>0.22200380309000001</v>
      </c>
      <c r="AB2419" s="175">
        <v>-0.20987107351000001</v>
      </c>
      <c r="AC2419" s="174">
        <v>8.2741336681000005E-2</v>
      </c>
      <c r="AD2419" s="152">
        <v>-0.22285666916999999</v>
      </c>
      <c r="AE2419" s="152">
        <v>-0.45223345792000003</v>
      </c>
      <c r="AF2419" s="178">
        <v>3.6438221</v>
      </c>
      <c r="AG2419" s="177">
        <v>134687.40998</v>
      </c>
      <c r="AH2419" s="177">
        <v>-255.75861</v>
      </c>
      <c r="AI2419" s="127">
        <v>0</v>
      </c>
      <c r="AJ2419" s="127">
        <v>0</v>
      </c>
      <c r="AK2419" s="127">
        <v>1.7103852693999999E-2</v>
      </c>
    </row>
    <row r="2420" spans="1:37" ht="14.65" customHeight="1" x14ac:dyDescent="0.25">
      <c r="A2420" s="39"/>
      <c r="B2420" s="128">
        <v>41326223000120</v>
      </c>
      <c r="C2420" s="124" t="s">
        <v>10363</v>
      </c>
      <c r="D2420" s="121"/>
      <c r="E2420" s="125" t="s">
        <v>7138</v>
      </c>
      <c r="F2420" s="125" t="s">
        <v>112</v>
      </c>
      <c r="G2420" s="125" t="s">
        <v>113</v>
      </c>
      <c r="H2420" s="126">
        <v>10000</v>
      </c>
      <c r="I2420" s="126">
        <v>10000</v>
      </c>
      <c r="J2420" s="126">
        <v>10000</v>
      </c>
      <c r="K2420" s="125" t="s">
        <v>210</v>
      </c>
      <c r="L2420" s="125" t="s">
        <v>3314</v>
      </c>
      <c r="M2420" s="152">
        <v>0.01</v>
      </c>
      <c r="N2420" s="127" t="s">
        <v>10364</v>
      </c>
      <c r="O2420" s="154">
        <v>44322</v>
      </c>
      <c r="P2420" s="152">
        <v>9.2444857424000007E-2</v>
      </c>
      <c r="Q2420" s="152">
        <v>0.2186800451</v>
      </c>
      <c r="R2420" s="152">
        <v>7.7185017028E-2</v>
      </c>
      <c r="S2420" s="152">
        <v>1.7767835060999999E-2</v>
      </c>
      <c r="T2420" s="152">
        <v>1.9265328384999999E-2</v>
      </c>
      <c r="U2420" s="152">
        <v>8.7552577303000003</v>
      </c>
      <c r="V2420" s="152">
        <v>5.3606089611000005</v>
      </c>
      <c r="W2420" s="152">
        <v>0.67337477923</v>
      </c>
      <c r="X2420" s="152">
        <v>7.0534522641999997E-2</v>
      </c>
      <c r="Y2420" s="152">
        <v>4.5932729786999998E-2</v>
      </c>
      <c r="Z2420" s="152">
        <v>0.17393022962999999</v>
      </c>
      <c r="AA2420" s="152">
        <v>0.17208375804999998</v>
      </c>
      <c r="AB2420" s="175">
        <v>-0.10919033065</v>
      </c>
      <c r="AC2420" s="174">
        <v>-0.40474112096999998</v>
      </c>
      <c r="AD2420" s="152">
        <v>-0.21765617517999999</v>
      </c>
      <c r="AE2420" s="152">
        <v>-0.26207903511000002</v>
      </c>
      <c r="AF2420" s="178">
        <v>1.0764507000000001</v>
      </c>
      <c r="AG2420" s="177">
        <v>56090.357369999998</v>
      </c>
      <c r="AH2420" s="177">
        <v>6250</v>
      </c>
      <c r="AI2420" s="127">
        <v>0</v>
      </c>
      <c r="AJ2420" s="127">
        <v>0</v>
      </c>
      <c r="AK2420" s="127">
        <v>7.6057274012999998E-2</v>
      </c>
    </row>
    <row r="2421" spans="1:37" ht="14.65" customHeight="1" x14ac:dyDescent="0.25">
      <c r="A2421" s="39"/>
      <c r="B2421" s="128">
        <v>23243536000133</v>
      </c>
      <c r="C2421" s="124" t="s">
        <v>10365</v>
      </c>
      <c r="D2421" s="121" t="s">
        <v>3310</v>
      </c>
      <c r="E2421" s="125" t="s">
        <v>8269</v>
      </c>
      <c r="F2421" s="125" t="s">
        <v>112</v>
      </c>
      <c r="G2421" s="125" t="s">
        <v>113</v>
      </c>
      <c r="H2421" s="126">
        <v>10000</v>
      </c>
      <c r="I2421" s="126">
        <v>5000</v>
      </c>
      <c r="J2421" s="126">
        <v>10000</v>
      </c>
      <c r="K2421" s="125" t="s">
        <v>7732</v>
      </c>
      <c r="L2421" s="125" t="s">
        <v>3312</v>
      </c>
      <c r="M2421" s="152">
        <v>0.02</v>
      </c>
      <c r="N2421" s="127" t="s">
        <v>44</v>
      </c>
      <c r="O2421" s="154">
        <v>42787</v>
      </c>
      <c r="P2421" s="152">
        <v>7.5289851029000002E-2</v>
      </c>
      <c r="Q2421" s="152">
        <v>0.15708160863000001</v>
      </c>
      <c r="R2421" s="152">
        <v>8.3746186171999998E-2</v>
      </c>
      <c r="S2421" s="152">
        <v>0.13726736561</v>
      </c>
      <c r="T2421" s="152">
        <v>-4.6768938685999996E-2</v>
      </c>
      <c r="U2421" s="152">
        <v>7.1305432082000006</v>
      </c>
      <c r="V2421" s="152">
        <v>3.850616907</v>
      </c>
      <c r="W2421" s="152">
        <v>0.73061549763</v>
      </c>
      <c r="X2421" s="152">
        <v>0.54492221897999993</v>
      </c>
      <c r="Y2421" s="152">
        <v>-0.11150731408</v>
      </c>
      <c r="Z2421" s="152">
        <v>0.12423763235999999</v>
      </c>
      <c r="AA2421" s="152">
        <v>0.23991003317000001</v>
      </c>
      <c r="AB2421" s="175">
        <v>-0.16337587573000001</v>
      </c>
      <c r="AC2421" s="174">
        <v>-6.8919213201999993E-2</v>
      </c>
      <c r="AD2421" s="152">
        <v>-0.11762633614000001</v>
      </c>
      <c r="AE2421" s="152">
        <v>-0.47117659559000002</v>
      </c>
      <c r="AF2421" s="178">
        <v>1.3274607300000001</v>
      </c>
      <c r="AG2421" s="177">
        <v>47906.280830000003</v>
      </c>
      <c r="AH2421" s="177">
        <v>-11873.30089</v>
      </c>
      <c r="AI2421" s="127">
        <v>1.9427245191999998E-2</v>
      </c>
      <c r="AJ2421" s="127">
        <v>0</v>
      </c>
      <c r="AK2421" s="127">
        <v>3.2294556314000002E-2</v>
      </c>
    </row>
    <row r="2422" spans="1:37" ht="14.65" customHeight="1" x14ac:dyDescent="0.25">
      <c r="A2422" s="39"/>
      <c r="B2422" s="128">
        <v>39642728000152</v>
      </c>
      <c r="C2422" s="124" t="s">
        <v>10366</v>
      </c>
      <c r="D2422" s="121"/>
      <c r="E2422" s="125" t="s">
        <v>2778</v>
      </c>
      <c r="F2422" s="125" t="s">
        <v>112</v>
      </c>
      <c r="G2422" s="125" t="s">
        <v>113</v>
      </c>
      <c r="H2422" s="126">
        <v>10000</v>
      </c>
      <c r="I2422" s="126">
        <v>5000</v>
      </c>
      <c r="J2422" s="126">
        <v>10000</v>
      </c>
      <c r="K2422" s="125" t="s">
        <v>7732</v>
      </c>
      <c r="L2422" s="125" t="s">
        <v>3312</v>
      </c>
      <c r="M2422" s="152">
        <v>7.7000000000000002E-3</v>
      </c>
      <c r="N2422" s="127" t="s">
        <v>44</v>
      </c>
      <c r="O2422" s="154">
        <v>44176</v>
      </c>
      <c r="P2422" s="152">
        <v>7.3170717858000001E-2</v>
      </c>
      <c r="Q2422" s="152">
        <v>0.1518716131</v>
      </c>
      <c r="R2422" s="152">
        <v>8.1078762140999988E-2</v>
      </c>
      <c r="S2422" s="152">
        <v>0.13583208017000001</v>
      </c>
      <c r="T2422" s="152">
        <v>-4.5648889248999999E-2</v>
      </c>
      <c r="U2422" s="152">
        <v>6.9298445690999992</v>
      </c>
      <c r="V2422" s="152">
        <v>3.7229017844999999</v>
      </c>
      <c r="W2422" s="152">
        <v>0.70734445180999994</v>
      </c>
      <c r="X2422" s="152">
        <v>0.53922444133000003</v>
      </c>
      <c r="Y2422" s="152">
        <v>-0.1088368728</v>
      </c>
      <c r="Z2422" s="152">
        <v>0.12013613222</v>
      </c>
      <c r="AA2422" s="152">
        <v>0.18360150860000002</v>
      </c>
      <c r="AB2422" s="175">
        <v>-0.19321167103</v>
      </c>
      <c r="AC2422" s="174">
        <v>-0.73741527779000005</v>
      </c>
      <c r="AD2422" s="152">
        <v>-0.11442606581999999</v>
      </c>
      <c r="AE2422" s="152">
        <v>-0.42032987511999997</v>
      </c>
      <c r="AF2422" s="178">
        <v>7.55992</v>
      </c>
      <c r="AG2422" s="177">
        <v>16202.40842</v>
      </c>
      <c r="AH2422" s="177">
        <v>-6977.1971400000002</v>
      </c>
      <c r="AI2422" s="127">
        <v>1.9058402404999997E-2</v>
      </c>
      <c r="AJ2422" s="127">
        <v>0</v>
      </c>
      <c r="AK2422" s="127">
        <v>3.1681416671000003E-2</v>
      </c>
    </row>
    <row r="2423" spans="1:37" ht="14.65" customHeight="1" x14ac:dyDescent="0.25">
      <c r="A2423" s="39"/>
      <c r="B2423" s="128">
        <v>37013129000144</v>
      </c>
      <c r="C2423" s="124" t="s">
        <v>10367</v>
      </c>
      <c r="D2423" s="121"/>
      <c r="E2423" s="125" t="s">
        <v>8269</v>
      </c>
      <c r="F2423" s="125" t="s">
        <v>112</v>
      </c>
      <c r="G2423" s="125" t="s">
        <v>4570</v>
      </c>
      <c r="H2423" s="126">
        <v>10000</v>
      </c>
      <c r="I2423" s="126">
        <v>5000</v>
      </c>
      <c r="J2423" s="126">
        <v>10000</v>
      </c>
      <c r="K2423" s="125" t="s">
        <v>3251</v>
      </c>
      <c r="L2423" s="125" t="s">
        <v>7743</v>
      </c>
      <c r="M2423" s="152">
        <v>1.4999999999999999E-2</v>
      </c>
      <c r="N2423" s="127" t="s">
        <v>44</v>
      </c>
      <c r="O2423" s="154">
        <v>44011</v>
      </c>
      <c r="P2423" s="152">
        <v>8.7735548622999999E-3</v>
      </c>
      <c r="Q2423" s="152">
        <v>-4.0404578404000004E-2</v>
      </c>
      <c r="R2423" s="152">
        <v>0.14801620383</v>
      </c>
      <c r="S2423" s="152">
        <v>0.40664114403000001</v>
      </c>
      <c r="T2423" s="152">
        <v>0.51191892305999998</v>
      </c>
      <c r="U2423" s="152">
        <v>0.83092490128999996</v>
      </c>
      <c r="V2423" s="152">
        <v>-0.99045683370000004</v>
      </c>
      <c r="W2423" s="152">
        <v>1.2913176989999999</v>
      </c>
      <c r="X2423" s="152">
        <v>1.6142787730000001</v>
      </c>
      <c r="Y2423" s="152">
        <v>1.2205259674</v>
      </c>
      <c r="Z2423" s="152">
        <v>0.17275931022000002</v>
      </c>
      <c r="AA2423" s="152">
        <v>0.16057261239999998</v>
      </c>
      <c r="AB2423" s="175">
        <v>0.26305341297000001</v>
      </c>
      <c r="AC2423" s="174">
        <v>0.40419055237000001</v>
      </c>
      <c r="AD2423" s="152">
        <v>-0.16392535538</v>
      </c>
      <c r="AE2423" s="152">
        <v>-0.19061522707999998</v>
      </c>
      <c r="AF2423" s="178">
        <v>1.9674037</v>
      </c>
      <c r="AG2423" s="177">
        <v>73918.848819999999</v>
      </c>
      <c r="AH2423" s="177">
        <v>-10981.44702</v>
      </c>
      <c r="AI2423" s="127">
        <v>0</v>
      </c>
      <c r="AJ2423" s="127">
        <v>0</v>
      </c>
      <c r="AK2423" s="127">
        <v>0.92156275870000004</v>
      </c>
    </row>
    <row r="2424" spans="1:37" ht="14.65" customHeight="1" x14ac:dyDescent="0.25">
      <c r="A2424" s="39"/>
      <c r="B2424" s="128">
        <v>34831155000191</v>
      </c>
      <c r="C2424" s="124" t="s">
        <v>10368</v>
      </c>
      <c r="D2424" s="121" t="s">
        <v>3310</v>
      </c>
      <c r="E2424" s="125" t="s">
        <v>8269</v>
      </c>
      <c r="F2424" s="125" t="s">
        <v>112</v>
      </c>
      <c r="G2424" s="125" t="s">
        <v>4570</v>
      </c>
      <c r="H2424" s="126">
        <v>10000</v>
      </c>
      <c r="I2424" s="126">
        <v>5000</v>
      </c>
      <c r="J2424" s="126">
        <v>10000</v>
      </c>
      <c r="K2424" s="125" t="s">
        <v>3251</v>
      </c>
      <c r="L2424" s="125" t="s">
        <v>7743</v>
      </c>
      <c r="M2424" s="152">
        <v>1.4999999999999999E-2</v>
      </c>
      <c r="N2424" s="127" t="s">
        <v>44</v>
      </c>
      <c r="O2424" s="154">
        <v>43846</v>
      </c>
      <c r="P2424" s="152">
        <v>-1.1250978086000001E-3</v>
      </c>
      <c r="Q2424" s="152">
        <v>-0.13528263048</v>
      </c>
      <c r="R2424" s="152">
        <v>0.21057344338</v>
      </c>
      <c r="S2424" s="152">
        <v>0.47760774906999998</v>
      </c>
      <c r="T2424" s="152">
        <v>0.48249771140999997</v>
      </c>
      <c r="U2424" s="152">
        <v>-0.10655564366</v>
      </c>
      <c r="V2424" s="152">
        <v>-3.3162480871000004</v>
      </c>
      <c r="W2424" s="152">
        <v>1.8370773423</v>
      </c>
      <c r="X2424" s="152">
        <v>1.8960010870999999</v>
      </c>
      <c r="Y2424" s="152">
        <v>1.1503794048</v>
      </c>
      <c r="Z2424" s="152">
        <v>0.17685882566</v>
      </c>
      <c r="AA2424" s="152">
        <v>0.20927811159000001</v>
      </c>
      <c r="AB2424" s="175">
        <v>0.58561900627999997</v>
      </c>
      <c r="AC2424" s="174">
        <v>0.32903553194000001</v>
      </c>
      <c r="AD2424" s="152">
        <v>-0.20506727613999998</v>
      </c>
      <c r="AE2424" s="152">
        <v>-0.30594127053000003</v>
      </c>
      <c r="AF2424" s="178">
        <v>7.4640098000000004</v>
      </c>
      <c r="AG2424" s="177">
        <v>125564.87373000001</v>
      </c>
      <c r="AH2424" s="177">
        <v>16308.349130000001</v>
      </c>
      <c r="AI2424" s="127">
        <v>0</v>
      </c>
      <c r="AJ2424" s="127">
        <v>0</v>
      </c>
      <c r="AK2424" s="127">
        <v>0.99684271820000003</v>
      </c>
    </row>
    <row r="2425" spans="1:37" ht="14.65" customHeight="1" x14ac:dyDescent="0.25">
      <c r="A2425" s="39"/>
      <c r="B2425" s="128">
        <v>39518636000165</v>
      </c>
      <c r="C2425" s="124" t="s">
        <v>10369</v>
      </c>
      <c r="D2425" s="121"/>
      <c r="E2425" s="125" t="s">
        <v>2778</v>
      </c>
      <c r="F2425" s="125" t="s">
        <v>112</v>
      </c>
      <c r="G2425" s="125" t="s">
        <v>4570</v>
      </c>
      <c r="H2425" s="126">
        <v>25000</v>
      </c>
      <c r="I2425" s="126">
        <v>5000</v>
      </c>
      <c r="J2425" s="126">
        <v>25000</v>
      </c>
      <c r="K2425" s="125" t="s">
        <v>7742</v>
      </c>
      <c r="L2425" s="125" t="s">
        <v>7720</v>
      </c>
      <c r="M2425" s="152">
        <v>5.6999999999999993E-3</v>
      </c>
      <c r="N2425" s="127" t="s">
        <v>44</v>
      </c>
      <c r="O2425" s="154">
        <v>44410</v>
      </c>
      <c r="P2425" s="152">
        <v>-6.8245310104000009E-5</v>
      </c>
      <c r="Q2425" s="152">
        <v>-0.12993890801999999</v>
      </c>
      <c r="R2425" s="152">
        <v>0.21075736327000003</v>
      </c>
      <c r="S2425" s="152">
        <v>0.47678955947000001</v>
      </c>
      <c r="T2425" s="152">
        <v>0.47764695140000002</v>
      </c>
      <c r="U2425" s="152">
        <v>-6.4633695749999999E-3</v>
      </c>
      <c r="V2425" s="152">
        <v>-3.1852548522999999</v>
      </c>
      <c r="W2425" s="152">
        <v>1.8386818897000001</v>
      </c>
      <c r="X2425" s="152">
        <v>1.8927530484999999</v>
      </c>
      <c r="Y2425" s="152">
        <v>1.1388141386999999</v>
      </c>
      <c r="Z2425" s="152">
        <v>0.17285111968</v>
      </c>
      <c r="AA2425" s="152">
        <v>0.17697003302</v>
      </c>
      <c r="AB2425" s="175">
        <v>0.59560740978000004</v>
      </c>
      <c r="AC2425" s="174">
        <v>-0.22196964512</v>
      </c>
      <c r="AD2425" s="152">
        <v>-0.19943818779</v>
      </c>
      <c r="AE2425" s="152">
        <v>-0.30338614506</v>
      </c>
      <c r="AF2425" s="178">
        <v>12.234438000000001</v>
      </c>
      <c r="AG2425" s="177">
        <v>13147.57135</v>
      </c>
      <c r="AH2425" s="177">
        <v>773.99156999000002</v>
      </c>
      <c r="AI2425" s="127">
        <v>0</v>
      </c>
      <c r="AJ2425" s="127">
        <v>0</v>
      </c>
      <c r="AK2425" s="127">
        <v>0.97014904216999998</v>
      </c>
    </row>
    <row r="2426" spans="1:37" ht="14.65" customHeight="1" x14ac:dyDescent="0.25">
      <c r="A2426" s="39"/>
      <c r="B2426" s="128">
        <v>8707235000120</v>
      </c>
      <c r="C2426" s="124" t="s">
        <v>10370</v>
      </c>
      <c r="D2426" s="121" t="s">
        <v>3310</v>
      </c>
      <c r="E2426" s="125" t="s">
        <v>8269</v>
      </c>
      <c r="F2426" s="125" t="s">
        <v>112</v>
      </c>
      <c r="G2426" s="125" t="s">
        <v>5291</v>
      </c>
      <c r="H2426" s="126">
        <v>500000</v>
      </c>
      <c r="I2426" s="126">
        <v>0</v>
      </c>
      <c r="J2426" s="126">
        <v>10</v>
      </c>
      <c r="K2426" s="125" t="s">
        <v>212</v>
      </c>
      <c r="L2426" s="125" t="s">
        <v>219</v>
      </c>
      <c r="M2426" s="152">
        <v>2.98E-2</v>
      </c>
      <c r="N2426" s="127" t="s">
        <v>10371</v>
      </c>
      <c r="O2426" s="154">
        <v>39262</v>
      </c>
      <c r="P2426" s="152">
        <v>7.5957152755999999E-2</v>
      </c>
      <c r="Q2426" s="152">
        <v>0.15721395044</v>
      </c>
      <c r="R2426" s="152">
        <v>7.5720252077999997E-2</v>
      </c>
      <c r="S2426" s="152">
        <v>0.25528105132000001</v>
      </c>
      <c r="T2426" s="152">
        <v>0.17481623299999999</v>
      </c>
      <c r="U2426" s="152">
        <v>7.1937419492000005</v>
      </c>
      <c r="V2426" s="152">
        <v>3.8538610651999998</v>
      </c>
      <c r="W2426" s="152">
        <v>0.66059592898000008</v>
      </c>
      <c r="X2426" s="152">
        <v>1.0134114275000001</v>
      </c>
      <c r="Y2426" s="152">
        <v>0.41679989214000002</v>
      </c>
      <c r="Z2426" s="152">
        <v>0.12098059087999999</v>
      </c>
      <c r="AA2426" s="152">
        <v>0.26169033384000001</v>
      </c>
      <c r="AB2426" s="175">
        <v>-0.23126400753000001</v>
      </c>
      <c r="AC2426" s="174">
        <v>-9.7716187383000003E-2</v>
      </c>
      <c r="AD2426" s="152">
        <v>-0.12290882449</v>
      </c>
      <c r="AE2426" s="152">
        <v>-0.66163132007000003</v>
      </c>
      <c r="AF2426" s="178">
        <v>1.7764454999999999</v>
      </c>
      <c r="AG2426" s="177">
        <v>11062.627699999999</v>
      </c>
      <c r="AH2426" s="177">
        <v>-2689.4971799999998</v>
      </c>
      <c r="AI2426" s="127">
        <v>0</v>
      </c>
      <c r="AJ2426" s="127">
        <v>0</v>
      </c>
      <c r="AK2426" s="127">
        <v>0</v>
      </c>
    </row>
    <row r="2427" spans="1:37" ht="14.65" customHeight="1" x14ac:dyDescent="0.25">
      <c r="A2427" s="39"/>
      <c r="B2427" s="128">
        <v>42865092000112</v>
      </c>
      <c r="C2427" s="124" t="s">
        <v>10372</v>
      </c>
      <c r="D2427" s="121"/>
      <c r="E2427" s="125" t="s">
        <v>8406</v>
      </c>
      <c r="F2427" s="125" t="s">
        <v>112</v>
      </c>
      <c r="G2427" s="125" t="s">
        <v>8038</v>
      </c>
      <c r="H2427" s="126" t="s">
        <v>44</v>
      </c>
      <c r="I2427" s="126" t="s">
        <v>44</v>
      </c>
      <c r="J2427" s="126" t="s">
        <v>44</v>
      </c>
      <c r="K2427" s="125" t="s">
        <v>211</v>
      </c>
      <c r="L2427" s="125" t="s">
        <v>212</v>
      </c>
      <c r="M2427" s="152">
        <v>1.5300000000000001E-2</v>
      </c>
      <c r="N2427" s="127" t="s">
        <v>44</v>
      </c>
      <c r="O2427" s="154">
        <v>44483</v>
      </c>
      <c r="P2427" s="152">
        <v>3.3478306977000001E-4</v>
      </c>
      <c r="Q2427" s="152">
        <v>0.34622308605000002</v>
      </c>
      <c r="R2427" s="152">
        <v>0.2091584517</v>
      </c>
      <c r="S2427" s="152">
        <v>0.11840319889000001</v>
      </c>
      <c r="T2427" s="152">
        <v>1.6368900783999999E-2</v>
      </c>
      <c r="U2427" s="152">
        <v>3.1706599385999998E-2</v>
      </c>
      <c r="V2427" s="152">
        <v>8.487132773299999</v>
      </c>
      <c r="W2427" s="152">
        <v>1.8247327222999998</v>
      </c>
      <c r="X2427" s="152">
        <v>0.47003549302999997</v>
      </c>
      <c r="Y2427" s="152">
        <v>3.9027016908999998E-2</v>
      </c>
      <c r="Z2427" s="152">
        <v>0.50622965241999995</v>
      </c>
      <c r="AA2427" s="152">
        <v>0.28127018752999999</v>
      </c>
      <c r="AB2427" s="175">
        <v>0.40844251224</v>
      </c>
      <c r="AC2427" s="174">
        <v>-0.20804183971000001</v>
      </c>
      <c r="AD2427" s="152">
        <v>-0.25066286472999999</v>
      </c>
      <c r="AE2427" s="152">
        <v>-0.39569510546999997</v>
      </c>
      <c r="AF2427" s="178">
        <v>0.9764813</v>
      </c>
      <c r="AG2427" s="177">
        <v>27157.87689</v>
      </c>
      <c r="AH2427" s="177">
        <v>0</v>
      </c>
      <c r="AI2427" s="127">
        <v>0</v>
      </c>
      <c r="AJ2427" s="127">
        <v>0</v>
      </c>
      <c r="AK2427" s="127">
        <v>0</v>
      </c>
    </row>
    <row r="2428" spans="1:37" ht="14.65" customHeight="1" x14ac:dyDescent="0.25">
      <c r="A2428" s="39"/>
      <c r="B2428" s="128">
        <v>7663592000170</v>
      </c>
      <c r="C2428" s="124" t="s">
        <v>10373</v>
      </c>
      <c r="D2428" s="121"/>
      <c r="E2428" s="125" t="s">
        <v>8406</v>
      </c>
      <c r="F2428" s="125" t="s">
        <v>112</v>
      </c>
      <c r="G2428" s="125" t="s">
        <v>113</v>
      </c>
      <c r="H2428" s="126">
        <v>1000</v>
      </c>
      <c r="I2428" s="126">
        <v>1000</v>
      </c>
      <c r="J2428" s="126">
        <v>1000</v>
      </c>
      <c r="K2428" s="125" t="s">
        <v>218</v>
      </c>
      <c r="L2428" s="125" t="s">
        <v>217</v>
      </c>
      <c r="M2428" s="152">
        <v>8.0000000000000002E-3</v>
      </c>
      <c r="N2428" s="127" t="s">
        <v>44</v>
      </c>
      <c r="O2428" s="154">
        <v>38840</v>
      </c>
      <c r="P2428" s="152">
        <v>7.7162241549999996E-2</v>
      </c>
      <c r="Q2428" s="152">
        <v>0.14616393237</v>
      </c>
      <c r="R2428" s="152">
        <v>7.5616989406999999E-2</v>
      </c>
      <c r="S2428" s="152">
        <v>0.26025599247999998</v>
      </c>
      <c r="T2428" s="152">
        <v>0.27727607016</v>
      </c>
      <c r="U2428" s="152">
        <v>7.3078733706000003</v>
      </c>
      <c r="V2428" s="152">
        <v>3.5829866657999996</v>
      </c>
      <c r="W2428" s="152">
        <v>0.65969504846000004</v>
      </c>
      <c r="X2428" s="152">
        <v>1.0331608848</v>
      </c>
      <c r="Y2428" s="152">
        <v>0.66108641144000002</v>
      </c>
      <c r="Z2428" s="152">
        <v>0.11933328204</v>
      </c>
      <c r="AA2428" s="152">
        <v>9.9103631532000011E-2</v>
      </c>
      <c r="AB2428" s="175">
        <v>-0.23676475231999999</v>
      </c>
      <c r="AC2428" s="174">
        <v>0.12553247712000001</v>
      </c>
      <c r="AD2428" s="152">
        <v>-0.12638349672000002</v>
      </c>
      <c r="AE2428" s="152">
        <v>-0.25635711638000003</v>
      </c>
      <c r="AF2428" s="178">
        <v>6.9880392000000002</v>
      </c>
      <c r="AG2428" s="177">
        <v>256208.83544</v>
      </c>
      <c r="AH2428" s="177">
        <v>-60685.044430000002</v>
      </c>
      <c r="AI2428" s="127">
        <v>2.3705206292E-2</v>
      </c>
      <c r="AJ2428" s="127">
        <v>0</v>
      </c>
      <c r="AK2428" s="127">
        <v>0.15300801401</v>
      </c>
    </row>
    <row r="2429" spans="1:37" ht="14.65" customHeight="1" x14ac:dyDescent="0.25">
      <c r="A2429" s="39"/>
      <c r="B2429" s="128">
        <v>30998125000113</v>
      </c>
      <c r="C2429" s="124" t="s">
        <v>10374</v>
      </c>
      <c r="D2429" s="121"/>
      <c r="E2429" s="125" t="s">
        <v>9769</v>
      </c>
      <c r="F2429" s="125" t="s">
        <v>112</v>
      </c>
      <c r="G2429" s="125" t="s">
        <v>113</v>
      </c>
      <c r="H2429" s="126">
        <v>1000</v>
      </c>
      <c r="I2429" s="126">
        <v>1000</v>
      </c>
      <c r="J2429" s="126">
        <v>1000</v>
      </c>
      <c r="K2429" s="125" t="s">
        <v>216</v>
      </c>
      <c r="L2429" s="125" t="s">
        <v>264</v>
      </c>
      <c r="M2429" s="152">
        <v>1.3999999999999999E-2</v>
      </c>
      <c r="N2429" s="127" t="s">
        <v>44</v>
      </c>
      <c r="O2429" s="154">
        <v>43518</v>
      </c>
      <c r="P2429" s="152">
        <v>0.12076330266999999</v>
      </c>
      <c r="Q2429" s="152">
        <v>0.27288329702999997</v>
      </c>
      <c r="R2429" s="152">
        <v>5.7538262772E-3</v>
      </c>
      <c r="S2429" s="152">
        <v>0.18220011368000003</v>
      </c>
      <c r="T2429" s="152">
        <v>-7.9658505005000005E-2</v>
      </c>
      <c r="U2429" s="152">
        <v>11.437238033000002</v>
      </c>
      <c r="V2429" s="152">
        <v>6.6893193053000006</v>
      </c>
      <c r="W2429" s="152">
        <v>5.0197326480999997E-2</v>
      </c>
      <c r="X2429" s="152">
        <v>0.72329566315999994</v>
      </c>
      <c r="Y2429" s="152">
        <v>-0.18992318805</v>
      </c>
      <c r="Z2429" s="152">
        <v>0.28725147319</v>
      </c>
      <c r="AA2429" s="152">
        <v>0.31457606016</v>
      </c>
      <c r="AB2429" s="175">
        <v>-0.20988559617999999</v>
      </c>
      <c r="AC2429" s="174">
        <v>-8.6178818057999998E-2</v>
      </c>
      <c r="AD2429" s="152">
        <v>-0.28835783803999998</v>
      </c>
      <c r="AE2429" s="152">
        <v>-0.52398305469999995</v>
      </c>
      <c r="AF2429" s="178">
        <v>1.0320912</v>
      </c>
      <c r="AG2429" s="177">
        <v>20741.147789999999</v>
      </c>
      <c r="AH2429" s="177">
        <v>-12759.784519999999</v>
      </c>
      <c r="AI2429" s="127">
        <v>0</v>
      </c>
      <c r="AJ2429" s="127">
        <v>0</v>
      </c>
      <c r="AK2429" s="127">
        <v>0</v>
      </c>
    </row>
    <row r="2430" spans="1:37" ht="14.65" customHeight="1" x14ac:dyDescent="0.25">
      <c r="A2430" s="39"/>
      <c r="B2430" s="128">
        <v>7488106000125</v>
      </c>
      <c r="C2430" s="124" t="s">
        <v>10375</v>
      </c>
      <c r="D2430" s="121" t="s">
        <v>3267</v>
      </c>
      <c r="E2430" s="125" t="s">
        <v>10376</v>
      </c>
      <c r="F2430" s="125" t="s">
        <v>112</v>
      </c>
      <c r="G2430" s="125" t="s">
        <v>164</v>
      </c>
      <c r="H2430" s="126">
        <v>5000</v>
      </c>
      <c r="I2430" s="126">
        <v>1000</v>
      </c>
      <c r="J2430" s="126">
        <v>0</v>
      </c>
      <c r="K2430" s="125" t="s">
        <v>210</v>
      </c>
      <c r="L2430" s="125" t="s">
        <v>3314</v>
      </c>
      <c r="M2430" s="152">
        <v>1.967E-2</v>
      </c>
      <c r="N2430" s="127" t="s">
        <v>3281</v>
      </c>
      <c r="O2430" s="154">
        <v>38614</v>
      </c>
      <c r="P2430" s="152">
        <v>4.6641315614999998E-2</v>
      </c>
      <c r="Q2430" s="152">
        <v>0.12718058024000001</v>
      </c>
      <c r="R2430" s="152">
        <v>6.9100370250000001E-2</v>
      </c>
      <c r="S2430" s="152">
        <v>0.26425630257999999</v>
      </c>
      <c r="T2430" s="152">
        <v>0.23830985187000001</v>
      </c>
      <c r="U2430" s="152">
        <v>4.4173007615</v>
      </c>
      <c r="V2430" s="152">
        <v>3.1176386387000004</v>
      </c>
      <c r="W2430" s="152">
        <v>0.60284299147999998</v>
      </c>
      <c r="X2430" s="152">
        <v>1.0490412643</v>
      </c>
      <c r="Y2430" s="152">
        <v>0.56818247855000004</v>
      </c>
      <c r="Z2430" s="152">
        <v>0.13637119609000001</v>
      </c>
      <c r="AA2430" s="152">
        <v>0.18542705549000002</v>
      </c>
      <c r="AB2430" s="175">
        <v>-0.23526213516</v>
      </c>
      <c r="AC2430" s="174">
        <v>0.12594284503</v>
      </c>
      <c r="AD2430" s="152">
        <v>-0.13129733335999999</v>
      </c>
      <c r="AE2430" s="152">
        <v>-0.45434269758000001</v>
      </c>
      <c r="AF2430" s="178">
        <v>7.5293396000000001</v>
      </c>
      <c r="AG2430" s="177">
        <v>329408.07546999998</v>
      </c>
      <c r="AH2430" s="177">
        <v>-59515.470959999999</v>
      </c>
      <c r="AI2430" s="127">
        <v>0</v>
      </c>
      <c r="AJ2430" s="127">
        <v>0</v>
      </c>
      <c r="AK2430" s="127">
        <v>0</v>
      </c>
    </row>
    <row r="2431" spans="1:37" ht="14.65" customHeight="1" x14ac:dyDescent="0.25">
      <c r="A2431" s="39"/>
      <c r="B2431" s="128">
        <v>31248496000140</v>
      </c>
      <c r="C2431" s="124" t="s">
        <v>10377</v>
      </c>
      <c r="D2431" s="121"/>
      <c r="E2431" s="125" t="s">
        <v>9082</v>
      </c>
      <c r="F2431" s="125" t="s">
        <v>160</v>
      </c>
      <c r="G2431" s="125" t="s">
        <v>3324</v>
      </c>
      <c r="H2431" s="126">
        <v>1000000</v>
      </c>
      <c r="I2431" s="126">
        <v>0</v>
      </c>
      <c r="J2431" s="126">
        <v>0</v>
      </c>
      <c r="K2431" s="125" t="s">
        <v>211</v>
      </c>
      <c r="L2431" s="125" t="s">
        <v>212</v>
      </c>
      <c r="M2431" s="152">
        <v>8.3999999999999995E-3</v>
      </c>
      <c r="N2431" s="127" t="s">
        <v>44</v>
      </c>
      <c r="O2431" s="154">
        <v>43818</v>
      </c>
      <c r="P2431" s="152">
        <v>1.0071630663999999E-2</v>
      </c>
      <c r="Q2431" s="152">
        <v>-7.4664250769000001E-4</v>
      </c>
      <c r="R2431" s="152">
        <v>-9.746632356599999E-2</v>
      </c>
      <c r="S2431" s="152">
        <v>-0.10207977848000001</v>
      </c>
      <c r="T2431" s="152">
        <v>-2.6277826612E-2</v>
      </c>
      <c r="U2431" s="152">
        <v>0.95386292635999992</v>
      </c>
      <c r="V2431" s="152">
        <v>-1.8302806347E-2</v>
      </c>
      <c r="W2431" s="152">
        <v>-0.85031223210999995</v>
      </c>
      <c r="X2431" s="152">
        <v>-0.40523498905999999</v>
      </c>
      <c r="Y2431" s="152">
        <v>-6.2652049582999997E-2</v>
      </c>
      <c r="Z2431" s="152">
        <v>6.3625942335000005E-2</v>
      </c>
      <c r="AA2431" s="152">
        <v>6.1630179782999998E-2</v>
      </c>
      <c r="AB2431" s="175">
        <v>-3.0001009080999999</v>
      </c>
      <c r="AC2431" s="174">
        <v>-1.0824003446999999</v>
      </c>
      <c r="AD2431" s="152">
        <v>-0.11502713322999999</v>
      </c>
      <c r="AE2431" s="152">
        <v>-0.16191223217</v>
      </c>
      <c r="AF2431" s="178">
        <v>108.0042249</v>
      </c>
      <c r="AG2431" s="177">
        <v>720945.48239999998</v>
      </c>
      <c r="AH2431" s="177">
        <v>0</v>
      </c>
      <c r="AI2431" s="127">
        <v>9.9490680878000004E-2</v>
      </c>
      <c r="AJ2431" s="127">
        <v>0</v>
      </c>
      <c r="AK2431" s="127">
        <v>0</v>
      </c>
    </row>
    <row r="2432" spans="1:37" ht="14.65" customHeight="1" x14ac:dyDescent="0.25">
      <c r="A2432" s="39"/>
      <c r="B2432" s="128">
        <v>40226025000122</v>
      </c>
      <c r="C2432" s="124" t="s">
        <v>10378</v>
      </c>
      <c r="D2432" s="121"/>
      <c r="E2432" s="125" t="s">
        <v>10376</v>
      </c>
      <c r="F2432" s="125" t="s">
        <v>112</v>
      </c>
      <c r="G2432" s="125" t="s">
        <v>113</v>
      </c>
      <c r="H2432" s="126">
        <v>500</v>
      </c>
      <c r="I2432" s="126">
        <v>500</v>
      </c>
      <c r="J2432" s="126">
        <v>500</v>
      </c>
      <c r="K2432" s="125" t="s">
        <v>210</v>
      </c>
      <c r="L2432" s="125" t="s">
        <v>3314</v>
      </c>
      <c r="M2432" s="152">
        <v>1.967E-2</v>
      </c>
      <c r="N2432" s="127" t="s">
        <v>44</v>
      </c>
      <c r="O2432" s="154">
        <v>44308</v>
      </c>
      <c r="P2432" s="152">
        <v>5.9887808976999996E-2</v>
      </c>
      <c r="Q2432" s="152">
        <v>0.13472102873</v>
      </c>
      <c r="R2432" s="152">
        <v>4.3552177077999993E-2</v>
      </c>
      <c r="S2432" s="152">
        <v>0.31156643940000001</v>
      </c>
      <c r="T2432" s="152">
        <v>0.18058955830999998</v>
      </c>
      <c r="U2432" s="152">
        <v>5.6718482466999998</v>
      </c>
      <c r="V2432" s="152">
        <v>3.3024812736000002</v>
      </c>
      <c r="W2432" s="152">
        <v>0.37995635362999997</v>
      </c>
      <c r="X2432" s="152">
        <v>1.2368524358000001</v>
      </c>
      <c r="Y2432" s="152">
        <v>0.43056475439999997</v>
      </c>
      <c r="Z2432" s="152">
        <v>0.15208136398</v>
      </c>
      <c r="AA2432" s="152">
        <v>0.19190488691999999</v>
      </c>
      <c r="AB2432" s="175">
        <v>-0.34980307069</v>
      </c>
      <c r="AC2432" s="174">
        <v>0.29666859068000001</v>
      </c>
      <c r="AD2432" s="152">
        <v>-0.15962125289999998</v>
      </c>
      <c r="AE2432" s="152">
        <v>-0.45321653101000003</v>
      </c>
      <c r="AF2432" s="178">
        <v>7.8758420999999998</v>
      </c>
      <c r="AG2432" s="177">
        <v>134436.07582999999</v>
      </c>
      <c r="AH2432" s="177">
        <v>-18850.065030000002</v>
      </c>
      <c r="AI2432" s="127">
        <v>0</v>
      </c>
      <c r="AJ2432" s="127">
        <v>0</v>
      </c>
      <c r="AK2432" s="127">
        <v>1.9715921367000001E-2</v>
      </c>
    </row>
    <row r="2433" spans="1:37" ht="14.65" customHeight="1" x14ac:dyDescent="0.25">
      <c r="A2433" s="39"/>
      <c r="B2433" s="128">
        <v>28470587000111</v>
      </c>
      <c r="C2433" s="124" t="s">
        <v>10379</v>
      </c>
      <c r="D2433" s="121" t="s">
        <v>3267</v>
      </c>
      <c r="E2433" s="125" t="s">
        <v>10376</v>
      </c>
      <c r="F2433" s="125" t="s">
        <v>112</v>
      </c>
      <c r="G2433" s="125" t="s">
        <v>113</v>
      </c>
      <c r="H2433" s="126">
        <v>500</v>
      </c>
      <c r="I2433" s="126">
        <v>500</v>
      </c>
      <c r="J2433" s="126">
        <v>500</v>
      </c>
      <c r="K2433" s="125" t="s">
        <v>210</v>
      </c>
      <c r="L2433" s="125" t="s">
        <v>3314</v>
      </c>
      <c r="M2433" s="152">
        <v>1.967E-2</v>
      </c>
      <c r="N2433" s="127" t="s">
        <v>44</v>
      </c>
      <c r="O2433" s="154">
        <v>43053</v>
      </c>
      <c r="P2433" s="152">
        <v>5.9521840430999999E-2</v>
      </c>
      <c r="Q2433" s="152">
        <v>0.13808389122</v>
      </c>
      <c r="R2433" s="152">
        <v>2.2418445299999999E-2</v>
      </c>
      <c r="S2433" s="152">
        <v>0.26546201072999998</v>
      </c>
      <c r="T2433" s="152">
        <v>0.14030298229999999</v>
      </c>
      <c r="U2433" s="152">
        <v>5.6371881364999998</v>
      </c>
      <c r="V2433" s="152">
        <v>3.3849167369000002</v>
      </c>
      <c r="W2433" s="152">
        <v>0.19558220282</v>
      </c>
      <c r="X2433" s="152">
        <v>1.0538276689999999</v>
      </c>
      <c r="Y2433" s="152">
        <v>0.33451280173999998</v>
      </c>
      <c r="Z2433" s="152">
        <v>0.15327512708000002</v>
      </c>
      <c r="AA2433" s="152">
        <v>0.19169461626000001</v>
      </c>
      <c r="AB2433" s="175">
        <v>-0.47174212921000003</v>
      </c>
      <c r="AC2433" s="174">
        <v>0.28389579044000002</v>
      </c>
      <c r="AD2433" s="152">
        <v>-0.16743046981999998</v>
      </c>
      <c r="AE2433" s="152">
        <v>-0.45321649290000005</v>
      </c>
      <c r="AF2433" s="178">
        <v>7.6387524999999998</v>
      </c>
      <c r="AG2433" s="177">
        <v>702869.60861999996</v>
      </c>
      <c r="AH2433" s="177">
        <v>-66821.015090000001</v>
      </c>
      <c r="AI2433" s="127">
        <v>0</v>
      </c>
      <c r="AJ2433" s="127">
        <v>0</v>
      </c>
      <c r="AK2433" s="127">
        <v>0</v>
      </c>
    </row>
    <row r="2434" spans="1:37" ht="14.65" customHeight="1" x14ac:dyDescent="0.25">
      <c r="A2434" s="39"/>
      <c r="B2434" s="128">
        <v>15603945000175</v>
      </c>
      <c r="C2434" s="124" t="s">
        <v>10380</v>
      </c>
      <c r="D2434" s="121" t="s">
        <v>3274</v>
      </c>
      <c r="E2434" s="125" t="s">
        <v>8429</v>
      </c>
      <c r="F2434" s="125" t="s">
        <v>112</v>
      </c>
      <c r="G2434" s="125" t="s">
        <v>113</v>
      </c>
      <c r="H2434" s="126">
        <v>500</v>
      </c>
      <c r="I2434" s="126">
        <v>0</v>
      </c>
      <c r="J2434" s="126">
        <v>500</v>
      </c>
      <c r="K2434" s="125" t="s">
        <v>218</v>
      </c>
      <c r="L2434" s="125" t="s">
        <v>217</v>
      </c>
      <c r="M2434" s="152">
        <v>9.7000000000000003E-3</v>
      </c>
      <c r="N2434" s="127" t="s">
        <v>44</v>
      </c>
      <c r="O2434" s="154">
        <v>41214</v>
      </c>
      <c r="P2434" s="152">
        <v>5.2107287453000001E-2</v>
      </c>
      <c r="Q2434" s="152">
        <v>0.11541032402000001</v>
      </c>
      <c r="R2434" s="152">
        <v>4.8932008824000006E-2</v>
      </c>
      <c r="S2434" s="152">
        <v>0.22824365740000002</v>
      </c>
      <c r="T2434" s="152">
        <v>0.14158792252999999</v>
      </c>
      <c r="U2434" s="152">
        <v>4.9349714412000001</v>
      </c>
      <c r="V2434" s="152">
        <v>2.8291086957</v>
      </c>
      <c r="W2434" s="152">
        <v>0.42689089032999999</v>
      </c>
      <c r="X2434" s="152">
        <v>0.90607872966000003</v>
      </c>
      <c r="Y2434" s="152">
        <v>0.33757637851</v>
      </c>
      <c r="Z2434" s="152">
        <v>0.13534820328</v>
      </c>
      <c r="AA2434" s="152">
        <v>0.17873082309000002</v>
      </c>
      <c r="AB2434" s="175">
        <v>-0.37359931931000001</v>
      </c>
      <c r="AC2434" s="174">
        <v>0.10005314588</v>
      </c>
      <c r="AD2434" s="152">
        <v>-0.14037907367000002</v>
      </c>
      <c r="AE2434" s="152">
        <v>-0.41192255486999996</v>
      </c>
      <c r="AF2434" s="178">
        <v>312.17522439999999</v>
      </c>
      <c r="AG2434" s="177">
        <v>261693.85904000001</v>
      </c>
      <c r="AH2434" s="177">
        <v>-137235.22644</v>
      </c>
      <c r="AI2434" s="127">
        <v>0</v>
      </c>
      <c r="AJ2434" s="127">
        <v>0</v>
      </c>
      <c r="AK2434" s="127">
        <v>0</v>
      </c>
    </row>
    <row r="2435" spans="1:37" ht="14.65" customHeight="1" x14ac:dyDescent="0.25">
      <c r="A2435" s="39"/>
      <c r="B2435" s="128">
        <v>12287682000144</v>
      </c>
      <c r="C2435" s="124" t="s">
        <v>10381</v>
      </c>
      <c r="D2435" s="121" t="s">
        <v>3267</v>
      </c>
      <c r="E2435" s="125" t="s">
        <v>10376</v>
      </c>
      <c r="F2435" s="125" t="s">
        <v>112</v>
      </c>
      <c r="G2435" s="125" t="s">
        <v>113</v>
      </c>
      <c r="H2435" s="126">
        <v>500</v>
      </c>
      <c r="I2435" s="126">
        <v>500</v>
      </c>
      <c r="J2435" s="126">
        <v>500</v>
      </c>
      <c r="K2435" s="125" t="s">
        <v>8093</v>
      </c>
      <c r="L2435" s="125" t="s">
        <v>7720</v>
      </c>
      <c r="M2435" s="152">
        <v>2.9670000000000002E-2</v>
      </c>
      <c r="N2435" s="127" t="s">
        <v>44</v>
      </c>
      <c r="O2435" s="154">
        <v>40633</v>
      </c>
      <c r="P2435" s="152">
        <v>5.0206027344999994E-2</v>
      </c>
      <c r="Q2435" s="152">
        <v>0.12588832243</v>
      </c>
      <c r="R2435" s="152">
        <v>3.6488819493999999E-2</v>
      </c>
      <c r="S2435" s="152">
        <v>0.22071843013999998</v>
      </c>
      <c r="T2435" s="152">
        <v>0.17576756829000001</v>
      </c>
      <c r="U2435" s="152">
        <v>4.7549071009999997</v>
      </c>
      <c r="V2435" s="152">
        <v>3.0859609024999997</v>
      </c>
      <c r="W2435" s="152">
        <v>0.31833446072999999</v>
      </c>
      <c r="X2435" s="152">
        <v>0.87620517944999998</v>
      </c>
      <c r="Y2435" s="152">
        <v>0.41906808222999997</v>
      </c>
      <c r="Z2435" s="152">
        <v>0.14256968347000001</v>
      </c>
      <c r="AA2435" s="152">
        <v>0.19877975986999999</v>
      </c>
      <c r="AB2435" s="175">
        <v>-0.42749497268999997</v>
      </c>
      <c r="AC2435" s="174">
        <v>0.15203651746999999</v>
      </c>
      <c r="AD2435" s="152">
        <v>-0.15098862171999999</v>
      </c>
      <c r="AE2435" s="152">
        <v>-0.44987767131</v>
      </c>
      <c r="AF2435" s="178">
        <v>407.08127200000001</v>
      </c>
      <c r="AG2435" s="177">
        <v>20886.310219999999</v>
      </c>
      <c r="AH2435" s="177">
        <v>-7776.1719499999999</v>
      </c>
      <c r="AI2435" s="127">
        <v>0</v>
      </c>
      <c r="AJ2435" s="127">
        <v>0</v>
      </c>
      <c r="AK2435" s="127">
        <v>0</v>
      </c>
    </row>
    <row r="2436" spans="1:37" ht="14.65" customHeight="1" x14ac:dyDescent="0.25">
      <c r="A2436" s="39"/>
      <c r="B2436" s="128">
        <v>40226010000164</v>
      </c>
      <c r="C2436" s="124" t="s">
        <v>10382</v>
      </c>
      <c r="D2436" s="121"/>
      <c r="E2436" s="125" t="s">
        <v>9082</v>
      </c>
      <c r="F2436" s="125" t="s">
        <v>112</v>
      </c>
      <c r="G2436" s="125" t="s">
        <v>113</v>
      </c>
      <c r="H2436" s="126">
        <v>500</v>
      </c>
      <c r="I2436" s="126">
        <v>500</v>
      </c>
      <c r="J2436" s="126">
        <v>500</v>
      </c>
      <c r="K2436" s="125" t="s">
        <v>210</v>
      </c>
      <c r="L2436" s="125" t="s">
        <v>3314</v>
      </c>
      <c r="M2436" s="152">
        <v>1.967E-2</v>
      </c>
      <c r="N2436" s="127" t="s">
        <v>8056</v>
      </c>
      <c r="O2436" s="154">
        <v>44264</v>
      </c>
      <c r="P2436" s="152">
        <v>7.7417289910999998E-2</v>
      </c>
      <c r="Q2436" s="152">
        <v>0.13058260197999999</v>
      </c>
      <c r="R2436" s="152">
        <v>7.6133233548000001E-2</v>
      </c>
      <c r="S2436" s="152">
        <v>0.27625699340999998</v>
      </c>
      <c r="T2436" s="152">
        <v>0.26485793538000002</v>
      </c>
      <c r="U2436" s="152">
        <v>7.3320284635999995</v>
      </c>
      <c r="V2436" s="152">
        <v>3.2010340314000003</v>
      </c>
      <c r="W2436" s="152">
        <v>0.66419884722000011</v>
      </c>
      <c r="X2436" s="152">
        <v>1.0966814521000001</v>
      </c>
      <c r="Y2436" s="152">
        <v>0.63147887930000002</v>
      </c>
      <c r="Z2436" s="152">
        <v>0.13452097881</v>
      </c>
      <c r="AA2436" s="152">
        <v>0.19001619337</v>
      </c>
      <c r="AB2436" s="175">
        <v>-0.19289300231000001</v>
      </c>
      <c r="AC2436" s="174">
        <v>0.36976065138000003</v>
      </c>
      <c r="AD2436" s="152">
        <v>-0.14257830206</v>
      </c>
      <c r="AE2436" s="152">
        <v>-0.32447557070999999</v>
      </c>
      <c r="AF2436" s="178">
        <v>204.99055089999999</v>
      </c>
      <c r="AG2436" s="177">
        <v>131858.51027</v>
      </c>
      <c r="AH2436" s="177">
        <v>-1070.5382099999999</v>
      </c>
      <c r="AI2436" s="127">
        <v>0</v>
      </c>
      <c r="AJ2436" s="127">
        <v>0</v>
      </c>
      <c r="AK2436" s="127">
        <v>0</v>
      </c>
    </row>
    <row r="2437" spans="1:37" ht="14.65" customHeight="1" x14ac:dyDescent="0.25">
      <c r="A2437" s="39"/>
      <c r="B2437" s="128">
        <v>34687441000125</v>
      </c>
      <c r="C2437" s="124" t="s">
        <v>10383</v>
      </c>
      <c r="D2437" s="121"/>
      <c r="E2437" s="125" t="s">
        <v>9086</v>
      </c>
      <c r="F2437" s="125" t="s">
        <v>160</v>
      </c>
      <c r="G2437" s="125" t="s">
        <v>3324</v>
      </c>
      <c r="H2437" s="126">
        <v>1000</v>
      </c>
      <c r="I2437" s="126">
        <v>1000</v>
      </c>
      <c r="J2437" s="126">
        <v>1000</v>
      </c>
      <c r="K2437" s="125" t="s">
        <v>211</v>
      </c>
      <c r="L2437" s="125" t="s">
        <v>212</v>
      </c>
      <c r="M2437" s="152">
        <v>3.0000000000000001E-3</v>
      </c>
      <c r="N2437" s="127" t="s">
        <v>44</v>
      </c>
      <c r="O2437" s="154">
        <v>44417</v>
      </c>
      <c r="P2437" s="152">
        <v>1.186073566E-2</v>
      </c>
      <c r="Q2437" s="152">
        <v>4.4382023563E-2</v>
      </c>
      <c r="R2437" s="152">
        <v>0.11640648631</v>
      </c>
      <c r="S2437" s="152">
        <v>0.23794305095999999</v>
      </c>
      <c r="T2437" s="152">
        <v>0.40036406496999999</v>
      </c>
      <c r="U2437" s="152">
        <v>1.1233052921</v>
      </c>
      <c r="V2437" s="152">
        <v>1.0879578569000001</v>
      </c>
      <c r="W2437" s="152">
        <v>1.0155493259999999</v>
      </c>
      <c r="X2437" s="152">
        <v>0.94458325720000003</v>
      </c>
      <c r="Y2437" s="152">
        <v>0.95455494167999999</v>
      </c>
      <c r="Z2437" s="152">
        <v>3.1783443247999999E-3</v>
      </c>
      <c r="AA2437" s="152">
        <v>5.4975409610000005E-3</v>
      </c>
      <c r="AB2437" s="175">
        <v>0.53459110120999997</v>
      </c>
      <c r="AC2437" s="174">
        <v>5.2753796332000004E-3</v>
      </c>
      <c r="AD2437" s="152">
        <v>-3.2373028044000004E-4</v>
      </c>
      <c r="AE2437" s="152">
        <v>-1.4856950792000001E-3</v>
      </c>
      <c r="AF2437" s="178">
        <v>1.5047381</v>
      </c>
      <c r="AG2437" s="177">
        <v>632315.31059999997</v>
      </c>
      <c r="AH2437" s="177">
        <v>-306803.41502000001</v>
      </c>
      <c r="AI2437" s="127">
        <v>0.11283198892</v>
      </c>
      <c r="AJ2437" s="127">
        <v>0.25750553303000001</v>
      </c>
      <c r="AK2437" s="127">
        <v>1.4725685572E-2</v>
      </c>
    </row>
    <row r="2438" spans="1:37" ht="14.65" customHeight="1" x14ac:dyDescent="0.25">
      <c r="A2438" s="39"/>
      <c r="B2438" s="128">
        <v>34687428000176</v>
      </c>
      <c r="C2438" s="124" t="s">
        <v>10384</v>
      </c>
      <c r="D2438" s="121"/>
      <c r="E2438" s="125" t="s">
        <v>9086</v>
      </c>
      <c r="F2438" s="125" t="s">
        <v>160</v>
      </c>
      <c r="G2438" s="125" t="s">
        <v>3324</v>
      </c>
      <c r="H2438" s="126">
        <v>1000</v>
      </c>
      <c r="I2438" s="126">
        <v>1000</v>
      </c>
      <c r="J2438" s="126">
        <v>1000</v>
      </c>
      <c r="K2438" s="125" t="s">
        <v>211</v>
      </c>
      <c r="L2438" s="125" t="s">
        <v>212</v>
      </c>
      <c r="M2438" s="152">
        <v>6.0000000000000001E-3</v>
      </c>
      <c r="N2438" s="127" t="s">
        <v>44</v>
      </c>
      <c r="O2438" s="154">
        <v>44418</v>
      </c>
      <c r="P2438" s="152">
        <v>1.1559483119E-2</v>
      </c>
      <c r="Q2438" s="152">
        <v>4.3524879996999999E-2</v>
      </c>
      <c r="R2438" s="152">
        <v>0.11555821842</v>
      </c>
      <c r="S2438" s="152">
        <v>0.23547806605000002</v>
      </c>
      <c r="T2438" s="152">
        <v>0.39482124902000004</v>
      </c>
      <c r="U2438" s="152">
        <v>1.0947742984</v>
      </c>
      <c r="V2438" s="152">
        <v>1.066946285</v>
      </c>
      <c r="W2438" s="152">
        <v>1.0081488973999999</v>
      </c>
      <c r="X2438" s="152">
        <v>0.93479779187000001</v>
      </c>
      <c r="Y2438" s="152">
        <v>0.94133966386000001</v>
      </c>
      <c r="Z2438" s="152">
        <v>3.4059932988000003E-3</v>
      </c>
      <c r="AA2438" s="152">
        <v>5.533350815E-3</v>
      </c>
      <c r="AB2438" s="175">
        <v>0.25915518112000002</v>
      </c>
      <c r="AC2438" s="174">
        <v>-0.25594766728000001</v>
      </c>
      <c r="AD2438" s="152">
        <v>-3.3658993883E-4</v>
      </c>
      <c r="AE2438" s="152">
        <v>-1.4994728635999998E-3</v>
      </c>
      <c r="AF2438" s="178">
        <v>1.4964223999999999</v>
      </c>
      <c r="AG2438" s="177">
        <v>168008.55661</v>
      </c>
      <c r="AH2438" s="177">
        <v>-12243.79074</v>
      </c>
      <c r="AI2438" s="127">
        <v>0.11290157007</v>
      </c>
      <c r="AJ2438" s="127">
        <v>0.25766433137</v>
      </c>
      <c r="AK2438" s="127">
        <v>1.4734766598E-2</v>
      </c>
    </row>
    <row r="2439" spans="1:37" ht="14.65" customHeight="1" x14ac:dyDescent="0.25">
      <c r="A2439" s="39"/>
      <c r="B2439" s="128">
        <v>30593403000152</v>
      </c>
      <c r="C2439" s="124" t="s">
        <v>10385</v>
      </c>
      <c r="D2439" s="121" t="s">
        <v>3274</v>
      </c>
      <c r="E2439" s="125" t="s">
        <v>10386</v>
      </c>
      <c r="F2439" s="125" t="s">
        <v>112</v>
      </c>
      <c r="G2439" s="125" t="s">
        <v>113</v>
      </c>
      <c r="H2439" s="126">
        <v>1000</v>
      </c>
      <c r="I2439" s="126">
        <v>1000</v>
      </c>
      <c r="J2439" s="126">
        <v>1000</v>
      </c>
      <c r="K2439" s="125" t="s">
        <v>7720</v>
      </c>
      <c r="L2439" s="125" t="s">
        <v>7641</v>
      </c>
      <c r="M2439" s="152">
        <v>1.9E-2</v>
      </c>
      <c r="N2439" s="127" t="s">
        <v>44</v>
      </c>
      <c r="O2439" s="154">
        <v>43462</v>
      </c>
      <c r="P2439" s="152">
        <v>8.6151054844000013E-2</v>
      </c>
      <c r="Q2439" s="152">
        <v>0.18317356867000001</v>
      </c>
      <c r="R2439" s="152">
        <v>0.11593634954000001</v>
      </c>
      <c r="S2439" s="152">
        <v>0.14009727827000001</v>
      </c>
      <c r="T2439" s="152">
        <v>0.10180694931999999</v>
      </c>
      <c r="U2439" s="152">
        <v>8.1591849444999998</v>
      </c>
      <c r="V2439" s="152">
        <v>4.4902216532999999</v>
      </c>
      <c r="W2439" s="152">
        <v>1.0114477755</v>
      </c>
      <c r="X2439" s="152">
        <v>0.55615636977999994</v>
      </c>
      <c r="Y2439" s="152">
        <v>0.24272989282000001</v>
      </c>
      <c r="Z2439" s="152">
        <v>0.15556569317999999</v>
      </c>
      <c r="AA2439" s="152">
        <v>0.23200539344999999</v>
      </c>
      <c r="AB2439" s="175">
        <v>8.5974051329999995E-2</v>
      </c>
      <c r="AC2439" s="174">
        <v>0.10184865035</v>
      </c>
      <c r="AD2439" s="152">
        <v>-0.17019732062999998</v>
      </c>
      <c r="AE2439" s="152">
        <v>-0.46542492521000001</v>
      </c>
      <c r="AF2439" s="178">
        <v>1.6299882999999999</v>
      </c>
      <c r="AG2439" s="177">
        <v>14702.07106</v>
      </c>
      <c r="AH2439" s="177">
        <v>-65065.365100000003</v>
      </c>
      <c r="AI2439" s="127">
        <v>0</v>
      </c>
      <c r="AJ2439" s="127">
        <v>0</v>
      </c>
      <c r="AK2439" s="127">
        <v>0</v>
      </c>
    </row>
    <row r="2440" spans="1:37" ht="14.65" customHeight="1" x14ac:dyDescent="0.25">
      <c r="A2440" s="39"/>
      <c r="B2440" s="128">
        <v>51225288000133</v>
      </c>
      <c r="C2440" s="124" t="s">
        <v>10387</v>
      </c>
      <c r="D2440" s="121"/>
      <c r="E2440" s="125" t="s">
        <v>2778</v>
      </c>
      <c r="F2440" s="125" t="s">
        <v>160</v>
      </c>
      <c r="G2440" s="125" t="s">
        <v>3305</v>
      </c>
      <c r="H2440" s="126">
        <v>1</v>
      </c>
      <c r="I2440" s="126">
        <v>1</v>
      </c>
      <c r="J2440" s="126">
        <v>1</v>
      </c>
      <c r="K2440" s="125" t="s">
        <v>210</v>
      </c>
      <c r="L2440" s="125" t="s">
        <v>3312</v>
      </c>
      <c r="M2440" s="152">
        <v>3.7000000000000002E-3</v>
      </c>
      <c r="N2440" s="127" t="s">
        <v>44</v>
      </c>
      <c r="O2440" s="154">
        <v>45125</v>
      </c>
      <c r="P2440" s="152">
        <v>1.4003806088999999E-2</v>
      </c>
      <c r="Q2440" s="152">
        <v>5.0492593625999997E-2</v>
      </c>
      <c r="R2440" s="152">
        <v>0.14077306710000001</v>
      </c>
      <c r="S2440" s="152" t="s">
        <v>44</v>
      </c>
      <c r="T2440" s="152" t="s">
        <v>44</v>
      </c>
      <c r="U2440" s="152">
        <v>1.3262709785000002</v>
      </c>
      <c r="V2440" s="152">
        <v>1.2377491953000002</v>
      </c>
      <c r="W2440" s="152">
        <v>1.2281273831999999</v>
      </c>
      <c r="X2440" s="152" t="s">
        <v>44</v>
      </c>
      <c r="Y2440" s="152" t="s">
        <v>44</v>
      </c>
      <c r="Z2440" s="152">
        <v>1.5022813187E-2</v>
      </c>
      <c r="AA2440" s="152">
        <v>1.3703654312E-2</v>
      </c>
      <c r="AB2440" s="175">
        <v>1.5801705798000001</v>
      </c>
      <c r="AC2440" s="174">
        <v>2.0273007984999998</v>
      </c>
      <c r="AD2440" s="152">
        <v>-6.7966226226000006E-3</v>
      </c>
      <c r="AE2440" s="152">
        <v>-6.7966226226000006E-3</v>
      </c>
      <c r="AF2440" s="178">
        <v>1.2777320000000001</v>
      </c>
      <c r="AG2440" s="177">
        <v>2117861.1178000001</v>
      </c>
      <c r="AH2440" s="177">
        <v>850035.03640999994</v>
      </c>
      <c r="AI2440" s="127">
        <v>0.70115634457999998</v>
      </c>
      <c r="AJ2440" s="127">
        <v>1.3314476853E-3</v>
      </c>
      <c r="AK2440" s="127">
        <v>5.6582738740999998E-2</v>
      </c>
    </row>
    <row r="2441" spans="1:37" ht="14.65" customHeight="1" x14ac:dyDescent="0.25">
      <c r="A2441" s="39"/>
      <c r="B2441" s="128">
        <v>47541046000181</v>
      </c>
      <c r="C2441" s="124" t="s">
        <v>10388</v>
      </c>
      <c r="D2441" s="121"/>
      <c r="E2441" s="125" t="s">
        <v>2778</v>
      </c>
      <c r="F2441" s="125" t="s">
        <v>160</v>
      </c>
      <c r="G2441" s="125" t="s">
        <v>3305</v>
      </c>
      <c r="H2441" s="126">
        <v>1000</v>
      </c>
      <c r="I2441" s="126">
        <v>1000</v>
      </c>
      <c r="J2441" s="126">
        <v>1000</v>
      </c>
      <c r="K2441" s="125" t="s">
        <v>211</v>
      </c>
      <c r="L2441" s="125" t="s">
        <v>212</v>
      </c>
      <c r="M2441" s="152">
        <v>1.5E-3</v>
      </c>
      <c r="N2441" s="127" t="s">
        <v>44</v>
      </c>
      <c r="O2441" s="154">
        <v>44852</v>
      </c>
      <c r="P2441" s="152">
        <v>1.1577724357000002E-2</v>
      </c>
      <c r="Q2441" s="152">
        <v>4.3382390972000001E-2</v>
      </c>
      <c r="R2441" s="152">
        <v>0.11354914101000001</v>
      </c>
      <c r="S2441" s="152">
        <v>0.23338039708</v>
      </c>
      <c r="T2441" s="152" t="s">
        <v>44</v>
      </c>
      <c r="U2441" s="152">
        <v>1.0965018876999999</v>
      </c>
      <c r="V2441" s="152">
        <v>1.0634533830999999</v>
      </c>
      <c r="W2441" s="152">
        <v>0.99062137588999999</v>
      </c>
      <c r="X2441" s="152">
        <v>0.92647049265000003</v>
      </c>
      <c r="Y2441" s="152" t="s">
        <v>44</v>
      </c>
      <c r="Z2441" s="152">
        <v>4.4984011285999995E-3</v>
      </c>
      <c r="AA2441" s="152">
        <v>5.4884565995999999E-3</v>
      </c>
      <c r="AB2441" s="175">
        <v>-0.21853337115999999</v>
      </c>
      <c r="AC2441" s="174">
        <v>-1.5101773108000001</v>
      </c>
      <c r="AD2441" s="152">
        <v>-1.187153601E-3</v>
      </c>
      <c r="AE2441" s="152">
        <v>-1.4436571958E-3</v>
      </c>
      <c r="AF2441" s="178">
        <v>1.3112029999999999</v>
      </c>
      <c r="AG2441" s="177">
        <v>32194.931949999998</v>
      </c>
      <c r="AH2441" s="177">
        <v>-4555.6596200000004</v>
      </c>
      <c r="AI2441" s="127">
        <v>0.10826536593</v>
      </c>
      <c r="AJ2441" s="127">
        <v>0.24708357114999999</v>
      </c>
      <c r="AK2441" s="127">
        <v>1.4129696305999999E-2</v>
      </c>
    </row>
    <row r="2442" spans="1:37" ht="14.65" customHeight="1" x14ac:dyDescent="0.25">
      <c r="A2442" s="39"/>
      <c r="B2442" s="128">
        <v>55035808000104</v>
      </c>
      <c r="C2442" s="124" t="s">
        <v>10389</v>
      </c>
      <c r="D2442" s="121"/>
      <c r="E2442" s="125" t="s">
        <v>5956</v>
      </c>
      <c r="F2442" s="125" t="s">
        <v>160</v>
      </c>
      <c r="G2442" s="125" t="s">
        <v>3305</v>
      </c>
      <c r="H2442" s="126">
        <v>100</v>
      </c>
      <c r="I2442" s="126">
        <v>100</v>
      </c>
      <c r="J2442" s="126">
        <v>100</v>
      </c>
      <c r="K2442" s="125" t="s">
        <v>7628</v>
      </c>
      <c r="L2442" s="125" t="s">
        <v>210</v>
      </c>
      <c r="M2442" s="152">
        <v>9.4999999999999998E-3</v>
      </c>
      <c r="N2442" s="127" t="s">
        <v>44</v>
      </c>
      <c r="O2442" s="154">
        <v>45532</v>
      </c>
      <c r="P2442" s="152">
        <v>1.9946808635999999E-2</v>
      </c>
      <c r="Q2442" s="152">
        <v>5.9199662399E-2</v>
      </c>
      <c r="R2442" s="152" t="s">
        <v>44</v>
      </c>
      <c r="S2442" s="152" t="s">
        <v>44</v>
      </c>
      <c r="T2442" s="152" t="s">
        <v>44</v>
      </c>
      <c r="U2442" s="152">
        <v>1.889120232</v>
      </c>
      <c r="V2442" s="152">
        <v>1.4511897535</v>
      </c>
      <c r="W2442" s="152" t="s">
        <v>44</v>
      </c>
      <c r="X2442" s="152" t="s">
        <v>44</v>
      </c>
      <c r="Y2442" s="152" t="s">
        <v>44</v>
      </c>
      <c r="Z2442" s="152" t="s">
        <v>44</v>
      </c>
      <c r="AA2442" s="152">
        <v>2.7818052592E-2</v>
      </c>
      <c r="AB2442" s="175" t="s">
        <v>44</v>
      </c>
      <c r="AC2442" s="174">
        <v>-0.12993908565000001</v>
      </c>
      <c r="AD2442" s="152">
        <v>-1.4487544831000001E-2</v>
      </c>
      <c r="AE2442" s="152">
        <v>-1.4487544831000001E-2</v>
      </c>
      <c r="AF2442" s="178">
        <v>1.0755589800000001</v>
      </c>
      <c r="AG2442" s="177">
        <v>11799.668369999999</v>
      </c>
      <c r="AH2442" s="177">
        <v>-986.97937000000002</v>
      </c>
      <c r="AI2442" s="127">
        <v>0.66922152843000005</v>
      </c>
      <c r="AJ2442" s="127">
        <v>6.8237738470999995E-2</v>
      </c>
      <c r="AK2442" s="127">
        <v>0</v>
      </c>
    </row>
    <row r="2443" spans="1:37" ht="14.65" customHeight="1" x14ac:dyDescent="0.25">
      <c r="A2443" s="39"/>
      <c r="B2443" s="128">
        <v>47729760000106</v>
      </c>
      <c r="C2443" s="124" t="s">
        <v>10390</v>
      </c>
      <c r="D2443" s="121"/>
      <c r="E2443" s="125" t="s">
        <v>10391</v>
      </c>
      <c r="F2443" s="125" t="s">
        <v>160</v>
      </c>
      <c r="G2443" s="125" t="s">
        <v>3305</v>
      </c>
      <c r="H2443" s="126">
        <v>100</v>
      </c>
      <c r="I2443" s="126">
        <v>100</v>
      </c>
      <c r="J2443" s="126">
        <v>100</v>
      </c>
      <c r="K2443" s="125" t="s">
        <v>211</v>
      </c>
      <c r="L2443" s="125" t="s">
        <v>211</v>
      </c>
      <c r="M2443" s="152">
        <v>4.7699999999999999E-3</v>
      </c>
      <c r="N2443" s="127" t="s">
        <v>44</v>
      </c>
      <c r="O2443" s="154">
        <v>44928</v>
      </c>
      <c r="P2443" s="152">
        <v>1.1496383038E-2</v>
      </c>
      <c r="Q2443" s="152">
        <v>4.4380322721000003E-2</v>
      </c>
      <c r="R2443" s="152">
        <v>0.11384776098999999</v>
      </c>
      <c r="S2443" s="152">
        <v>0.26665270566999999</v>
      </c>
      <c r="T2443" s="152" t="s">
        <v>44</v>
      </c>
      <c r="U2443" s="152">
        <v>1.0887982227000002</v>
      </c>
      <c r="V2443" s="152">
        <v>1.0879161633000001</v>
      </c>
      <c r="W2443" s="152">
        <v>0.99322658562999999</v>
      </c>
      <c r="X2443" s="152">
        <v>1.0585544744000002</v>
      </c>
      <c r="Y2443" s="152" t="s">
        <v>44</v>
      </c>
      <c r="Z2443" s="152">
        <v>3.8311383532000001E-3</v>
      </c>
      <c r="AA2443" s="152">
        <v>3.1625722404E-3</v>
      </c>
      <c r="AB2443" s="175">
        <v>-0.18496861316999999</v>
      </c>
      <c r="AC2443" s="174">
        <v>1.3125768919</v>
      </c>
      <c r="AD2443" s="152">
        <v>-1.3044782026999998E-3</v>
      </c>
      <c r="AE2443" s="152">
        <v>-1.3044782026999998E-3</v>
      </c>
      <c r="AF2443" s="178">
        <v>1.3159185799999999</v>
      </c>
      <c r="AG2443" s="177">
        <v>195567.63957999999</v>
      </c>
      <c r="AH2443" s="177">
        <v>1159.6547599999999</v>
      </c>
      <c r="AI2443" s="127">
        <v>0.22105084057999999</v>
      </c>
      <c r="AJ2443" s="127">
        <v>0.5563906059</v>
      </c>
      <c r="AK2443" s="127">
        <v>0</v>
      </c>
    </row>
    <row r="2444" spans="1:37" ht="14.65" customHeight="1" x14ac:dyDescent="0.25">
      <c r="A2444" s="39"/>
      <c r="B2444" s="128">
        <v>42847942000150</v>
      </c>
      <c r="C2444" s="124" t="s">
        <v>10392</v>
      </c>
      <c r="D2444" s="121"/>
      <c r="E2444" s="125" t="s">
        <v>7097</v>
      </c>
      <c r="F2444" s="125" t="s">
        <v>112</v>
      </c>
      <c r="G2444" s="125" t="s">
        <v>113</v>
      </c>
      <c r="H2444" s="126">
        <v>1000</v>
      </c>
      <c r="I2444" s="126">
        <v>1000</v>
      </c>
      <c r="J2444" s="126">
        <v>1000</v>
      </c>
      <c r="K2444" s="125" t="s">
        <v>210</v>
      </c>
      <c r="L2444" s="125" t="s">
        <v>3312</v>
      </c>
      <c r="M2444" s="152">
        <v>1.8000000000000002E-2</v>
      </c>
      <c r="N2444" s="127" t="s">
        <v>44</v>
      </c>
      <c r="O2444" s="154">
        <v>44757</v>
      </c>
      <c r="P2444" s="152">
        <v>5.0189986200999993E-2</v>
      </c>
      <c r="Q2444" s="152">
        <v>0.11989704756</v>
      </c>
      <c r="R2444" s="152">
        <v>-6.7319566158999991E-2</v>
      </c>
      <c r="S2444" s="152">
        <v>0.10109323931</v>
      </c>
      <c r="T2444" s="152" t="s">
        <v>44</v>
      </c>
      <c r="U2444" s="152">
        <v>4.7533878780999999</v>
      </c>
      <c r="V2444" s="152">
        <v>2.9390939042999999</v>
      </c>
      <c r="W2444" s="152">
        <v>-0.58730696379000003</v>
      </c>
      <c r="X2444" s="152">
        <v>0.40131863858000005</v>
      </c>
      <c r="Y2444" s="152" t="s">
        <v>44</v>
      </c>
      <c r="Z2444" s="152">
        <v>0.20104926670000001</v>
      </c>
      <c r="AA2444" s="152">
        <v>0.18719673009000001</v>
      </c>
      <c r="AB2444" s="175">
        <v>-0.73034087974999995</v>
      </c>
      <c r="AC2444" s="174">
        <v>-0.25358404528</v>
      </c>
      <c r="AD2444" s="152">
        <v>-0.20699079507000001</v>
      </c>
      <c r="AE2444" s="152">
        <v>-0.26137078365999999</v>
      </c>
      <c r="AF2444" s="178">
        <v>115.13670205</v>
      </c>
      <c r="AG2444" s="177">
        <v>343476.90208000003</v>
      </c>
      <c r="AH2444" s="177">
        <v>3333.5013300000001</v>
      </c>
      <c r="AI2444" s="127">
        <v>0</v>
      </c>
      <c r="AJ2444" s="127">
        <v>0</v>
      </c>
      <c r="AK2444" s="127">
        <v>0</v>
      </c>
    </row>
    <row r="2445" spans="1:37" ht="14.65" customHeight="1" x14ac:dyDescent="0.25">
      <c r="A2445" s="39"/>
      <c r="B2445" s="128">
        <v>13962947000125</v>
      </c>
      <c r="C2445" s="124" t="s">
        <v>10393</v>
      </c>
      <c r="D2445" s="121" t="s">
        <v>3267</v>
      </c>
      <c r="E2445" s="125" t="s">
        <v>7097</v>
      </c>
      <c r="F2445" s="125" t="s">
        <v>112</v>
      </c>
      <c r="G2445" s="125" t="s">
        <v>113</v>
      </c>
      <c r="H2445" s="126">
        <v>1000</v>
      </c>
      <c r="I2445" s="126">
        <v>1000</v>
      </c>
      <c r="J2445" s="126">
        <v>1000</v>
      </c>
      <c r="K2445" s="125" t="s">
        <v>7720</v>
      </c>
      <c r="L2445" s="125" t="s">
        <v>216</v>
      </c>
      <c r="M2445" s="152">
        <v>1.8000000000000002E-2</v>
      </c>
      <c r="N2445" s="127" t="s">
        <v>44</v>
      </c>
      <c r="O2445" s="154">
        <v>41023</v>
      </c>
      <c r="P2445" s="152">
        <v>5.0200399104000003E-2</v>
      </c>
      <c r="Q2445" s="152">
        <v>0.12029292864</v>
      </c>
      <c r="R2445" s="152">
        <v>-6.7164336822999993E-2</v>
      </c>
      <c r="S2445" s="152">
        <v>0.10955113864999999</v>
      </c>
      <c r="T2445" s="152">
        <v>8.2482101887000003E-2</v>
      </c>
      <c r="U2445" s="152">
        <v>4.7543740622000001</v>
      </c>
      <c r="V2445" s="152">
        <v>2.9487983274</v>
      </c>
      <c r="W2445" s="152">
        <v>-0.58595271754</v>
      </c>
      <c r="X2445" s="152">
        <v>0.43489469838</v>
      </c>
      <c r="Y2445" s="152">
        <v>0.19665525667</v>
      </c>
      <c r="Z2445" s="152">
        <v>0.20139659804000001</v>
      </c>
      <c r="AA2445" s="152">
        <v>0.20890347022</v>
      </c>
      <c r="AB2445" s="175">
        <v>-0.72806733190999995</v>
      </c>
      <c r="AC2445" s="174">
        <v>-9.4698673972999997E-2</v>
      </c>
      <c r="AD2445" s="152">
        <v>-0.20721200254</v>
      </c>
      <c r="AE2445" s="152">
        <v>-0.74510033050000002</v>
      </c>
      <c r="AF2445" s="178">
        <v>185.12689953</v>
      </c>
      <c r="AG2445" s="177">
        <v>440721.44925000001</v>
      </c>
      <c r="AH2445" s="177">
        <v>-88655.177290000007</v>
      </c>
      <c r="AI2445" s="127">
        <v>0</v>
      </c>
      <c r="AJ2445" s="127">
        <v>0</v>
      </c>
      <c r="AK2445" s="127">
        <v>0</v>
      </c>
    </row>
    <row r="2446" spans="1:37" ht="14.65" customHeight="1" x14ac:dyDescent="0.25">
      <c r="A2446" s="39"/>
      <c r="B2446" s="128">
        <v>13962941000158</v>
      </c>
      <c r="C2446" s="124" t="s">
        <v>10394</v>
      </c>
      <c r="D2446" s="121" t="s">
        <v>3267</v>
      </c>
      <c r="E2446" s="125" t="s">
        <v>7097</v>
      </c>
      <c r="F2446" s="125" t="s">
        <v>112</v>
      </c>
      <c r="G2446" s="125" t="s">
        <v>113</v>
      </c>
      <c r="H2446" s="126">
        <v>1000</v>
      </c>
      <c r="I2446" s="126">
        <v>1000</v>
      </c>
      <c r="J2446" s="126">
        <v>1000</v>
      </c>
      <c r="K2446" s="125" t="s">
        <v>7720</v>
      </c>
      <c r="L2446" s="125" t="s">
        <v>216</v>
      </c>
      <c r="M2446" s="152">
        <v>1.8000000000000002E-2</v>
      </c>
      <c r="N2446" s="127" t="s">
        <v>44</v>
      </c>
      <c r="O2446" s="154">
        <v>41023</v>
      </c>
      <c r="P2446" s="152">
        <v>5.6884065620999999E-2</v>
      </c>
      <c r="Q2446" s="152">
        <v>0.11329052212</v>
      </c>
      <c r="R2446" s="152">
        <v>-0.13404897718</v>
      </c>
      <c r="S2446" s="152">
        <v>4.8862172896000006E-2</v>
      </c>
      <c r="T2446" s="152">
        <v>1.498159865E-2</v>
      </c>
      <c r="U2446" s="152">
        <v>5.3873700402999996</v>
      </c>
      <c r="V2446" s="152">
        <v>2.7771449736</v>
      </c>
      <c r="W2446" s="152">
        <v>-1.1694653171</v>
      </c>
      <c r="X2446" s="152">
        <v>0.19397242425000003</v>
      </c>
      <c r="Y2446" s="152">
        <v>3.5719387119000003E-2</v>
      </c>
      <c r="Z2446" s="152">
        <v>0.22823832688000001</v>
      </c>
      <c r="AA2446" s="152">
        <v>0.20886732644999997</v>
      </c>
      <c r="AB2446" s="175">
        <v>-0.89122510565000002</v>
      </c>
      <c r="AC2446" s="174">
        <v>2.2682251311000001E-2</v>
      </c>
      <c r="AD2446" s="152">
        <v>-0.27372956312000002</v>
      </c>
      <c r="AE2446" s="152">
        <v>-0.56729837021999996</v>
      </c>
      <c r="AF2446" s="178">
        <v>255.02014269</v>
      </c>
      <c r="AG2446" s="177">
        <v>107680.92047</v>
      </c>
      <c r="AH2446" s="177">
        <v>-420.18277999999998</v>
      </c>
      <c r="AI2446" s="127">
        <v>0</v>
      </c>
      <c r="AJ2446" s="127">
        <v>0</v>
      </c>
      <c r="AK2446" s="127">
        <v>0</v>
      </c>
    </row>
    <row r="2447" spans="1:37" ht="14.65" customHeight="1" x14ac:dyDescent="0.25">
      <c r="A2447" s="39"/>
      <c r="B2447" s="128">
        <v>41681126000156</v>
      </c>
      <c r="C2447" s="124" t="s">
        <v>10395</v>
      </c>
      <c r="D2447" s="121"/>
      <c r="E2447" s="125" t="s">
        <v>7103</v>
      </c>
      <c r="F2447" s="125" t="s">
        <v>112</v>
      </c>
      <c r="G2447" s="125" t="s">
        <v>113</v>
      </c>
      <c r="H2447" s="126">
        <v>300000</v>
      </c>
      <c r="I2447" s="126">
        <v>1000</v>
      </c>
      <c r="J2447" s="126">
        <v>300000</v>
      </c>
      <c r="K2447" s="125" t="s">
        <v>7696</v>
      </c>
      <c r="L2447" s="125" t="s">
        <v>9303</v>
      </c>
      <c r="M2447" s="152">
        <v>0.01</v>
      </c>
      <c r="N2447" s="127" t="s">
        <v>44</v>
      </c>
      <c r="O2447" s="154">
        <v>44375</v>
      </c>
      <c r="P2447" s="152">
        <v>0.1247531551</v>
      </c>
      <c r="Q2447" s="152">
        <v>0.19434444142000001</v>
      </c>
      <c r="R2447" s="152">
        <v>6.5717748524999994E-2</v>
      </c>
      <c r="S2447" s="152">
        <v>0.30480622659000001</v>
      </c>
      <c r="T2447" s="152">
        <v>0.18093250752000001</v>
      </c>
      <c r="U2447" s="152">
        <v>11.815108553</v>
      </c>
      <c r="V2447" s="152">
        <v>4.7640586214000002</v>
      </c>
      <c r="W2447" s="152">
        <v>0.57333244338</v>
      </c>
      <c r="X2447" s="152">
        <v>1.2100158301000001</v>
      </c>
      <c r="Y2447" s="152">
        <v>0.43138241985000003</v>
      </c>
      <c r="Z2447" s="152">
        <v>0.17456270488</v>
      </c>
      <c r="AA2447" s="152">
        <v>0.19034011452000002</v>
      </c>
      <c r="AB2447" s="175">
        <v>-0.16831527092000001</v>
      </c>
      <c r="AC2447" s="174">
        <v>-0.65060066237000003</v>
      </c>
      <c r="AD2447" s="152">
        <v>-0.19909033516000002</v>
      </c>
      <c r="AE2447" s="152">
        <v>-0.39033105103999999</v>
      </c>
      <c r="AF2447" s="178">
        <v>0.85144229999999999</v>
      </c>
      <c r="AG2447" s="177">
        <v>53919.928809999998</v>
      </c>
      <c r="AH2447" s="177">
        <v>-5968.7465199999997</v>
      </c>
      <c r="AI2447" s="127">
        <v>5.6846842135999994E-3</v>
      </c>
      <c r="AJ2447" s="127">
        <v>0</v>
      </c>
      <c r="AK2447" s="127">
        <v>0.16110609906000001</v>
      </c>
    </row>
    <row r="2448" spans="1:37" ht="14.65" customHeight="1" x14ac:dyDescent="0.25">
      <c r="A2448" s="39"/>
      <c r="B2448" s="128">
        <v>57976525000184</v>
      </c>
      <c r="C2448" s="124" t="s">
        <v>10396</v>
      </c>
      <c r="D2448" s="121"/>
      <c r="E2448" s="125" t="s">
        <v>9938</v>
      </c>
      <c r="F2448" s="125" t="s">
        <v>160</v>
      </c>
      <c r="G2448" s="125" t="s">
        <v>3328</v>
      </c>
      <c r="H2448" s="126">
        <v>1</v>
      </c>
      <c r="I2448" s="126">
        <v>1</v>
      </c>
      <c r="J2448" s="126">
        <v>1</v>
      </c>
      <c r="K2448" s="125" t="s">
        <v>211</v>
      </c>
      <c r="L2448" s="125" t="s">
        <v>211</v>
      </c>
      <c r="M2448" s="152">
        <v>1.8500000000000001E-3</v>
      </c>
      <c r="N2448" s="127" t="s">
        <v>44</v>
      </c>
      <c r="O2448" s="154">
        <v>45645</v>
      </c>
      <c r="P2448" s="152">
        <v>1.0347425175000001E-2</v>
      </c>
      <c r="Q2448" s="152">
        <v>4.0798556730999996E-2</v>
      </c>
      <c r="R2448" s="152" t="s">
        <v>44</v>
      </c>
      <c r="S2448" s="152" t="s">
        <v>44</v>
      </c>
      <c r="T2448" s="152" t="s">
        <v>44</v>
      </c>
      <c r="U2448" s="152">
        <v>0.9799828436200001</v>
      </c>
      <c r="V2448" s="152">
        <v>1.0001146136000001</v>
      </c>
      <c r="W2448" s="152" t="s">
        <v>44</v>
      </c>
      <c r="X2448" s="152" t="s">
        <v>44</v>
      </c>
      <c r="Y2448" s="152" t="s">
        <v>44</v>
      </c>
      <c r="Z2448" s="152" t="s">
        <v>44</v>
      </c>
      <c r="AA2448" s="152">
        <v>9.8864447005999993E-4</v>
      </c>
      <c r="AB2448" s="175" t="s">
        <v>44</v>
      </c>
      <c r="AC2448" s="174">
        <v>-2.3458614247999998</v>
      </c>
      <c r="AD2448" s="152">
        <v>0</v>
      </c>
      <c r="AE2448" s="152">
        <v>0</v>
      </c>
      <c r="AF2448" s="178">
        <v>1.04338032</v>
      </c>
      <c r="AG2448" s="177">
        <v>95141.547059999997</v>
      </c>
      <c r="AH2448" s="177">
        <v>93147.121379999997</v>
      </c>
      <c r="AI2448" s="127">
        <v>0</v>
      </c>
      <c r="AJ2448" s="127">
        <v>0.80113381676000006</v>
      </c>
      <c r="AK2448" s="127">
        <v>0</v>
      </c>
    </row>
    <row r="2449" spans="1:37" ht="14.65" customHeight="1" x14ac:dyDescent="0.25">
      <c r="A2449" s="39"/>
      <c r="B2449" s="128">
        <v>44273133000107</v>
      </c>
      <c r="C2449" s="124" t="s">
        <v>10397</v>
      </c>
      <c r="D2449" s="121"/>
      <c r="E2449" s="125" t="s">
        <v>9731</v>
      </c>
      <c r="F2449" s="125" t="s">
        <v>112</v>
      </c>
      <c r="G2449" s="125" t="s">
        <v>113</v>
      </c>
      <c r="H2449" s="126">
        <v>0.01</v>
      </c>
      <c r="I2449" s="126">
        <v>0.01</v>
      </c>
      <c r="J2449" s="126">
        <v>1000</v>
      </c>
      <c r="K2449" s="125" t="s">
        <v>211</v>
      </c>
      <c r="L2449" s="125" t="s">
        <v>7564</v>
      </c>
      <c r="M2449" s="152">
        <v>3.0000000000000001E-3</v>
      </c>
      <c r="N2449" s="127" t="s">
        <v>44</v>
      </c>
      <c r="O2449" s="154">
        <v>44860</v>
      </c>
      <c r="P2449" s="152">
        <v>-2.1379224918E-3</v>
      </c>
      <c r="Q2449" s="152">
        <v>-3.4777875892000001E-2</v>
      </c>
      <c r="R2449" s="152">
        <v>0.1604930977</v>
      </c>
      <c r="S2449" s="152">
        <v>0.49466050889000002</v>
      </c>
      <c r="T2449" s="152" t="s">
        <v>44</v>
      </c>
      <c r="U2449" s="152">
        <v>-0.20247813610000001</v>
      </c>
      <c r="V2449" s="152">
        <v>-0.8525267729399999</v>
      </c>
      <c r="W2449" s="152">
        <v>1.4001681723999999</v>
      </c>
      <c r="X2449" s="152">
        <v>1.9636969131999999</v>
      </c>
      <c r="Y2449" s="152" t="s">
        <v>44</v>
      </c>
      <c r="Z2449" s="152">
        <v>0.18336601962999999</v>
      </c>
      <c r="AA2449" s="152">
        <v>0.15971331029999999</v>
      </c>
      <c r="AB2449" s="175">
        <v>0.32100682866000002</v>
      </c>
      <c r="AC2449" s="174">
        <v>0.72440378760000002</v>
      </c>
      <c r="AD2449" s="152">
        <v>-0.18107031881000002</v>
      </c>
      <c r="AE2449" s="152">
        <v>-0.18107031881000002</v>
      </c>
      <c r="AF2449" s="178">
        <v>16.993068399999999</v>
      </c>
      <c r="AG2449" s="177">
        <v>90755.698579999997</v>
      </c>
      <c r="AH2449" s="177">
        <v>9898.8646900000003</v>
      </c>
      <c r="AI2449" s="127">
        <v>0</v>
      </c>
      <c r="AJ2449" s="127">
        <v>0</v>
      </c>
      <c r="AK2449" s="127">
        <v>0</v>
      </c>
    </row>
    <row r="2450" spans="1:37" ht="14.65" customHeight="1" x14ac:dyDescent="0.25">
      <c r="A2450" s="39"/>
      <c r="B2450" s="128">
        <v>5090753000159</v>
      </c>
      <c r="C2450" s="124" t="s">
        <v>10398</v>
      </c>
      <c r="D2450" s="121"/>
      <c r="E2450" s="125" t="s">
        <v>9114</v>
      </c>
      <c r="F2450" s="125" t="s">
        <v>160</v>
      </c>
      <c r="G2450" s="125" t="s">
        <v>3328</v>
      </c>
      <c r="H2450" s="126">
        <v>10000</v>
      </c>
      <c r="I2450" s="126">
        <v>0</v>
      </c>
      <c r="J2450" s="126">
        <v>10</v>
      </c>
      <c r="K2450" s="125" t="s">
        <v>211</v>
      </c>
      <c r="L2450" s="125" t="s">
        <v>211</v>
      </c>
      <c r="M2450" s="152">
        <v>0.01</v>
      </c>
      <c r="N2450" s="127" t="s">
        <v>44</v>
      </c>
      <c r="O2450" s="154">
        <v>38533</v>
      </c>
      <c r="P2450" s="152">
        <v>9.8239239833000005E-3</v>
      </c>
      <c r="Q2450" s="152">
        <v>3.9929236344000002E-2</v>
      </c>
      <c r="R2450" s="152">
        <v>0.10695891035000001</v>
      </c>
      <c r="S2450" s="152">
        <v>0.24145429676999999</v>
      </c>
      <c r="T2450" s="152">
        <v>0.39002852396999999</v>
      </c>
      <c r="U2450" s="152">
        <v>0.93040314835000004</v>
      </c>
      <c r="V2450" s="152">
        <v>0.97880454549000007</v>
      </c>
      <c r="W2450" s="152">
        <v>0.93312712000999998</v>
      </c>
      <c r="X2450" s="152">
        <v>0.95852215554999998</v>
      </c>
      <c r="Y2450" s="152">
        <v>0.92991276572999992</v>
      </c>
      <c r="Z2450" s="152">
        <v>2.2047829739000002E-2</v>
      </c>
      <c r="AA2450" s="152">
        <v>6.3767060434E-3</v>
      </c>
      <c r="AB2450" s="175">
        <v>-0.30234206389000001</v>
      </c>
      <c r="AC2450" s="174">
        <v>-1.4029285163</v>
      </c>
      <c r="AD2450" s="152">
        <v>-1.5001288375E-2</v>
      </c>
      <c r="AE2450" s="152">
        <v>-1.5001288375E-2</v>
      </c>
      <c r="AF2450" s="178">
        <v>5.9094790000000001</v>
      </c>
      <c r="AG2450" s="177">
        <v>26929.981489999998</v>
      </c>
      <c r="AH2450" s="177">
        <v>-1369.69767</v>
      </c>
      <c r="AI2450" s="127">
        <v>0.19167397008999998</v>
      </c>
      <c r="AJ2450" s="127">
        <v>0.23206817289000001</v>
      </c>
      <c r="AK2450" s="127">
        <v>0</v>
      </c>
    </row>
    <row r="2451" spans="1:37" ht="14.65" customHeight="1" x14ac:dyDescent="0.25">
      <c r="A2451" s="39"/>
      <c r="B2451" s="128">
        <v>4589516000174</v>
      </c>
      <c r="C2451" s="124" t="s">
        <v>10399</v>
      </c>
      <c r="D2451" s="121" t="s">
        <v>3266</v>
      </c>
      <c r="E2451" s="125" t="s">
        <v>9114</v>
      </c>
      <c r="F2451" s="125" t="s">
        <v>160</v>
      </c>
      <c r="G2451" s="125" t="s">
        <v>3328</v>
      </c>
      <c r="H2451" s="126">
        <v>500000</v>
      </c>
      <c r="I2451" s="126">
        <v>0</v>
      </c>
      <c r="J2451" s="126">
        <v>0</v>
      </c>
      <c r="K2451" s="125" t="s">
        <v>211</v>
      </c>
      <c r="L2451" s="125" t="s">
        <v>211</v>
      </c>
      <c r="M2451" s="152">
        <v>5.0000000000000001E-3</v>
      </c>
      <c r="N2451" s="127" t="s">
        <v>44</v>
      </c>
      <c r="O2451" s="154">
        <v>37603</v>
      </c>
      <c r="P2451" s="152">
        <v>1.0203292821E-2</v>
      </c>
      <c r="Q2451" s="152">
        <v>4.1260074051000004E-2</v>
      </c>
      <c r="R2451" s="152">
        <v>0.11222942071</v>
      </c>
      <c r="S2451" s="152">
        <v>0.2531572741</v>
      </c>
      <c r="T2451" s="152">
        <v>0.40977087484000002</v>
      </c>
      <c r="U2451" s="152">
        <v>0.96633237187999999</v>
      </c>
      <c r="V2451" s="152">
        <v>1.0114280093000001</v>
      </c>
      <c r="W2451" s="152">
        <v>0.97910791900000005</v>
      </c>
      <c r="X2451" s="152">
        <v>1.0049804840999998</v>
      </c>
      <c r="Y2451" s="152">
        <v>0.97698282078000009</v>
      </c>
      <c r="Z2451" s="152">
        <v>2.2115563594E-2</v>
      </c>
      <c r="AA2451" s="152">
        <v>6.2914134430000004E-3</v>
      </c>
      <c r="AB2451" s="175">
        <v>-8.6542323445E-2</v>
      </c>
      <c r="AC2451" s="174">
        <v>-0.38270132554000003</v>
      </c>
      <c r="AD2451" s="152">
        <v>-1.5033032185E-2</v>
      </c>
      <c r="AE2451" s="152">
        <v>-1.5033032185E-2</v>
      </c>
      <c r="AF2451" s="178">
        <v>10.4975357</v>
      </c>
      <c r="AG2451" s="177">
        <v>22540.30731</v>
      </c>
      <c r="AH2451" s="177">
        <v>-3560.5796599999999</v>
      </c>
      <c r="AI2451" s="127">
        <v>0.19153412305</v>
      </c>
      <c r="AJ2451" s="127">
        <v>0.23189885388000001</v>
      </c>
      <c r="AK2451" s="127">
        <v>0</v>
      </c>
    </row>
    <row r="2452" spans="1:37" ht="14.65" customHeight="1" x14ac:dyDescent="0.25">
      <c r="A2452" s="39"/>
      <c r="B2452" s="128">
        <v>7892311000151</v>
      </c>
      <c r="C2452" s="124" t="s">
        <v>10400</v>
      </c>
      <c r="D2452" s="121" t="s">
        <v>3310</v>
      </c>
      <c r="E2452" s="125" t="s">
        <v>9114</v>
      </c>
      <c r="F2452" s="125" t="s">
        <v>160</v>
      </c>
      <c r="G2452" s="125" t="s">
        <v>3328</v>
      </c>
      <c r="H2452" s="126">
        <v>500000</v>
      </c>
      <c r="I2452" s="126">
        <v>0</v>
      </c>
      <c r="J2452" s="126">
        <v>0</v>
      </c>
      <c r="K2452" s="125" t="s">
        <v>211</v>
      </c>
      <c r="L2452" s="125" t="s">
        <v>211</v>
      </c>
      <c r="M2452" s="152">
        <v>0.01</v>
      </c>
      <c r="N2452" s="127" t="s">
        <v>44</v>
      </c>
      <c r="O2452" s="154">
        <v>40086</v>
      </c>
      <c r="P2452" s="152">
        <v>9.813582349999999E-3</v>
      </c>
      <c r="Q2452" s="152">
        <v>3.9687489225000004E-2</v>
      </c>
      <c r="R2452" s="152">
        <v>0.1071022046</v>
      </c>
      <c r="S2452" s="152">
        <v>0.24157112549000001</v>
      </c>
      <c r="T2452" s="152">
        <v>0.39028786115999997</v>
      </c>
      <c r="U2452" s="152">
        <v>0.92942371405000002</v>
      </c>
      <c r="V2452" s="152">
        <v>0.97287848228000007</v>
      </c>
      <c r="W2452" s="152">
        <v>0.9343772426300001</v>
      </c>
      <c r="X2452" s="152">
        <v>0.95898594071999999</v>
      </c>
      <c r="Y2452" s="152">
        <v>0.93053108194</v>
      </c>
      <c r="Z2452" s="152">
        <v>2.2119810918999998E-2</v>
      </c>
      <c r="AA2452" s="152">
        <v>7.4274067419999997E-3</v>
      </c>
      <c r="AB2452" s="175">
        <v>-0.29543262995000003</v>
      </c>
      <c r="AC2452" s="174">
        <v>-1.0515226518</v>
      </c>
      <c r="AD2452" s="152">
        <v>-1.5053989521E-2</v>
      </c>
      <c r="AE2452" s="152">
        <v>-1.5053989521E-2</v>
      </c>
      <c r="AF2452" s="178">
        <v>3.6479962000000001</v>
      </c>
      <c r="AG2452" s="177">
        <v>27029.37815</v>
      </c>
      <c r="AH2452" s="177">
        <v>-2525.2243899999999</v>
      </c>
      <c r="AI2452" s="127">
        <v>0.19166307470999999</v>
      </c>
      <c r="AJ2452" s="127">
        <v>0.23205498137</v>
      </c>
      <c r="AK2452" s="127">
        <v>0</v>
      </c>
    </row>
    <row r="2453" spans="1:37" ht="14.65" customHeight="1" x14ac:dyDescent="0.25">
      <c r="A2453" s="39"/>
      <c r="B2453" s="128">
        <v>38443120000136</v>
      </c>
      <c r="C2453" s="124" t="s">
        <v>10401</v>
      </c>
      <c r="D2453" s="121"/>
      <c r="E2453" s="125" t="s">
        <v>7548</v>
      </c>
      <c r="F2453" s="125" t="s">
        <v>112</v>
      </c>
      <c r="G2453" s="125" t="s">
        <v>4570</v>
      </c>
      <c r="H2453" s="126">
        <v>500</v>
      </c>
      <c r="I2453" s="126">
        <v>100</v>
      </c>
      <c r="J2453" s="126">
        <v>100</v>
      </c>
      <c r="K2453" s="125" t="s">
        <v>7564</v>
      </c>
      <c r="L2453" s="125" t="s">
        <v>7582</v>
      </c>
      <c r="M2453" s="152">
        <v>8.0000000000000002E-3</v>
      </c>
      <c r="N2453" s="127" t="s">
        <v>44</v>
      </c>
      <c r="O2453" s="154">
        <v>44148</v>
      </c>
      <c r="P2453" s="152">
        <v>-1.0767897174E-3</v>
      </c>
      <c r="Q2453" s="152">
        <v>-1.0292763431000001E-2</v>
      </c>
      <c r="R2453" s="152">
        <v>0.1153834975</v>
      </c>
      <c r="S2453" s="152">
        <v>0.40105801777000005</v>
      </c>
      <c r="T2453" s="152">
        <v>0.37704254046999996</v>
      </c>
      <c r="U2453" s="152">
        <v>-0.1019804861</v>
      </c>
      <c r="V2453" s="152">
        <v>-0.25231145281</v>
      </c>
      <c r="W2453" s="152">
        <v>1.0066246033999999</v>
      </c>
      <c r="X2453" s="152">
        <v>1.5921149503000001</v>
      </c>
      <c r="Y2453" s="152">
        <v>0.89895135883999999</v>
      </c>
      <c r="Z2453" s="152">
        <v>0.24953914889000001</v>
      </c>
      <c r="AA2453" s="152">
        <v>0.21201592045999998</v>
      </c>
      <c r="AB2453" s="175">
        <v>0.12937334515000001</v>
      </c>
      <c r="AC2453" s="174">
        <v>-5.1264141418000002E-2</v>
      </c>
      <c r="AD2453" s="152">
        <v>-0.23699530248999998</v>
      </c>
      <c r="AE2453" s="152">
        <v>-0.44450436105999996</v>
      </c>
      <c r="AF2453" s="178">
        <v>132.3229661</v>
      </c>
      <c r="AG2453" s="177">
        <v>35534.46441</v>
      </c>
      <c r="AH2453" s="177">
        <v>-10262.629360000001</v>
      </c>
      <c r="AI2453" s="127">
        <v>0</v>
      </c>
      <c r="AJ2453" s="127">
        <v>0</v>
      </c>
      <c r="AK2453" s="127">
        <v>0.94997998511000004</v>
      </c>
    </row>
    <row r="2454" spans="1:37" ht="14.65" customHeight="1" x14ac:dyDescent="0.25">
      <c r="A2454" s="39"/>
      <c r="B2454" s="128">
        <v>38077221000130</v>
      </c>
      <c r="C2454" s="124" t="s">
        <v>10402</v>
      </c>
      <c r="D2454" s="121"/>
      <c r="E2454" s="125" t="s">
        <v>7548</v>
      </c>
      <c r="F2454" s="125" t="s">
        <v>112</v>
      </c>
      <c r="G2454" s="125" t="s">
        <v>4570</v>
      </c>
      <c r="H2454" s="126">
        <v>500</v>
      </c>
      <c r="I2454" s="126">
        <v>100</v>
      </c>
      <c r="J2454" s="126">
        <v>100</v>
      </c>
      <c r="K2454" s="125" t="s">
        <v>212</v>
      </c>
      <c r="L2454" s="125" t="s">
        <v>7581</v>
      </c>
      <c r="M2454" s="152">
        <v>0.01</v>
      </c>
      <c r="N2454" s="127" t="s">
        <v>44</v>
      </c>
      <c r="O2454" s="154">
        <v>44111</v>
      </c>
      <c r="P2454" s="152">
        <v>4.9239592440999999E-2</v>
      </c>
      <c r="Q2454" s="152">
        <v>0.22248556676</v>
      </c>
      <c r="R2454" s="152">
        <v>0.24714842385000002</v>
      </c>
      <c r="S2454" s="152">
        <v>0.43829165074999998</v>
      </c>
      <c r="T2454" s="152">
        <v>0.71700686379999989</v>
      </c>
      <c r="U2454" s="152">
        <v>4.6633780868999999</v>
      </c>
      <c r="V2454" s="152">
        <v>5.4538955409000005</v>
      </c>
      <c r="W2454" s="152">
        <v>2.1561634856</v>
      </c>
      <c r="X2454" s="152">
        <v>1.7399245467</v>
      </c>
      <c r="Y2454" s="152">
        <v>1.7095001898000002</v>
      </c>
      <c r="Z2454" s="152">
        <v>0.17297609824999999</v>
      </c>
      <c r="AA2454" s="152">
        <v>0.17277369719999999</v>
      </c>
      <c r="AB2454" s="175">
        <v>0.78774855059000004</v>
      </c>
      <c r="AC2454" s="174">
        <v>0.47840546263</v>
      </c>
      <c r="AD2454" s="152">
        <v>-0.12460465101000001</v>
      </c>
      <c r="AE2454" s="152">
        <v>-0.26406418718000002</v>
      </c>
      <c r="AF2454" s="178">
        <v>206.02065139999999</v>
      </c>
      <c r="AG2454" s="177">
        <v>13365.69749</v>
      </c>
      <c r="AH2454" s="177">
        <v>225.66139999999999</v>
      </c>
      <c r="AI2454" s="127">
        <v>0</v>
      </c>
      <c r="AJ2454" s="127">
        <v>0</v>
      </c>
      <c r="AK2454" s="127">
        <v>0.9685572174399999</v>
      </c>
    </row>
    <row r="2455" spans="1:37" ht="14.65" customHeight="1" x14ac:dyDescent="0.25">
      <c r="A2455" s="39"/>
      <c r="B2455" s="128">
        <v>42101954000130</v>
      </c>
      <c r="C2455" s="124" t="s">
        <v>10403</v>
      </c>
      <c r="D2455" s="121"/>
      <c r="E2455" s="125" t="s">
        <v>7548</v>
      </c>
      <c r="F2455" s="125" t="s">
        <v>112</v>
      </c>
      <c r="G2455" s="125" t="s">
        <v>113</v>
      </c>
      <c r="H2455" s="126">
        <v>100</v>
      </c>
      <c r="I2455" s="126">
        <v>100</v>
      </c>
      <c r="J2455" s="126">
        <v>100</v>
      </c>
      <c r="K2455" s="125" t="s">
        <v>212</v>
      </c>
      <c r="L2455" s="125" t="s">
        <v>220</v>
      </c>
      <c r="M2455" s="152">
        <v>1.4999999999999999E-2</v>
      </c>
      <c r="N2455" s="127" t="s">
        <v>44</v>
      </c>
      <c r="O2455" s="154">
        <v>44407</v>
      </c>
      <c r="P2455" s="152">
        <v>1.5191976323000001E-2</v>
      </c>
      <c r="Q2455" s="152">
        <v>-3.9368019396000001E-2</v>
      </c>
      <c r="R2455" s="152">
        <v>8.6140007351999989E-2</v>
      </c>
      <c r="S2455" s="152">
        <v>0.39976612331</v>
      </c>
      <c r="T2455" s="152">
        <v>0.48618153735999997</v>
      </c>
      <c r="U2455" s="152">
        <v>1.4388000786999999</v>
      </c>
      <c r="V2455" s="152">
        <v>-0.96504716493000009</v>
      </c>
      <c r="W2455" s="152">
        <v>0.75149958718999998</v>
      </c>
      <c r="X2455" s="152">
        <v>1.5869864043000002</v>
      </c>
      <c r="Y2455" s="152">
        <v>1.1591624464999999</v>
      </c>
      <c r="Z2455" s="152">
        <v>0.19091804125</v>
      </c>
      <c r="AA2455" s="152">
        <v>0.18499089962999998</v>
      </c>
      <c r="AB2455" s="175">
        <v>-4.0550343920000002E-2</v>
      </c>
      <c r="AC2455" s="174">
        <v>1.9746729261999999E-2</v>
      </c>
      <c r="AD2455" s="152">
        <v>-0.19843125625999999</v>
      </c>
      <c r="AE2455" s="152">
        <v>-0.22315979515999998</v>
      </c>
      <c r="AF2455" s="178">
        <v>143.2575702</v>
      </c>
      <c r="AG2455" s="177">
        <v>10566.838</v>
      </c>
      <c r="AH2455" s="177">
        <v>-1639.90607</v>
      </c>
      <c r="AI2455" s="127">
        <v>0</v>
      </c>
      <c r="AJ2455" s="127">
        <v>0</v>
      </c>
      <c r="AK2455" s="127">
        <v>8.200426560900001E-2</v>
      </c>
    </row>
    <row r="2456" spans="1:37" ht="14.65" customHeight="1" x14ac:dyDescent="0.25">
      <c r="A2456" s="39"/>
      <c r="B2456" s="128">
        <v>35556444000192</v>
      </c>
      <c r="C2456" s="124" t="s">
        <v>10404</v>
      </c>
      <c r="D2456" s="121"/>
      <c r="E2456" s="125" t="s">
        <v>7548</v>
      </c>
      <c r="F2456" s="125" t="s">
        <v>112</v>
      </c>
      <c r="G2456" s="125" t="s">
        <v>4570</v>
      </c>
      <c r="H2456" s="126">
        <v>500</v>
      </c>
      <c r="I2456" s="126">
        <v>100</v>
      </c>
      <c r="J2456" s="126">
        <v>100</v>
      </c>
      <c r="K2456" s="125" t="s">
        <v>212</v>
      </c>
      <c r="L2456" s="125" t="s">
        <v>7581</v>
      </c>
      <c r="M2456" s="152">
        <v>8.0000000000000002E-3</v>
      </c>
      <c r="N2456" s="127" t="s">
        <v>44</v>
      </c>
      <c r="O2456" s="154">
        <v>43903</v>
      </c>
      <c r="P2456" s="152">
        <v>1.0595364731000001E-2</v>
      </c>
      <c r="Q2456" s="152">
        <v>1.3373207663E-2</v>
      </c>
      <c r="R2456" s="152">
        <v>0.15239331280000001</v>
      </c>
      <c r="S2456" s="152">
        <v>0.45312246217999996</v>
      </c>
      <c r="T2456" s="152">
        <v>0.50002363438000008</v>
      </c>
      <c r="U2456" s="152">
        <v>1.0034646765999999</v>
      </c>
      <c r="V2456" s="152">
        <v>0.32782386157999999</v>
      </c>
      <c r="W2456" s="152">
        <v>1.3295043172999998</v>
      </c>
      <c r="X2456" s="152">
        <v>1.7987997107</v>
      </c>
      <c r="Y2456" s="152">
        <v>1.192165014</v>
      </c>
      <c r="Z2456" s="152">
        <v>0.14298545859</v>
      </c>
      <c r="AA2456" s="152">
        <v>0.16900461037</v>
      </c>
      <c r="AB2456" s="175">
        <v>0.31391553957000001</v>
      </c>
      <c r="AC2456" s="174">
        <v>0.44311091676999997</v>
      </c>
      <c r="AD2456" s="152">
        <v>-0.14844796134999999</v>
      </c>
      <c r="AE2456" s="152">
        <v>-0.27488285404000001</v>
      </c>
      <c r="AF2456" s="178">
        <v>209.5550203</v>
      </c>
      <c r="AG2456" s="177">
        <v>144717.80228</v>
      </c>
      <c r="AH2456" s="177">
        <v>-10410.02541</v>
      </c>
      <c r="AI2456" s="127">
        <v>0</v>
      </c>
      <c r="AJ2456" s="127">
        <v>0</v>
      </c>
      <c r="AK2456" s="127">
        <v>0.95992192848000002</v>
      </c>
    </row>
    <row r="2457" spans="1:37" ht="14.65" customHeight="1" x14ac:dyDescent="0.25">
      <c r="A2457" s="39"/>
      <c r="B2457" s="128">
        <v>35578709000153</v>
      </c>
      <c r="C2457" s="124" t="s">
        <v>10405</v>
      </c>
      <c r="D2457" s="121"/>
      <c r="E2457" s="125" t="s">
        <v>7548</v>
      </c>
      <c r="F2457" s="125" t="s">
        <v>112</v>
      </c>
      <c r="G2457" s="125" t="s">
        <v>4570</v>
      </c>
      <c r="H2457" s="126">
        <v>500</v>
      </c>
      <c r="I2457" s="126">
        <v>100</v>
      </c>
      <c r="J2457" s="126">
        <v>100</v>
      </c>
      <c r="K2457" s="125" t="s">
        <v>212</v>
      </c>
      <c r="L2457" s="125" t="s">
        <v>7581</v>
      </c>
      <c r="M2457" s="152">
        <v>8.0000000000000002E-3</v>
      </c>
      <c r="N2457" s="127" t="s">
        <v>44</v>
      </c>
      <c r="O2457" s="154">
        <v>43903</v>
      </c>
      <c r="P2457" s="152">
        <v>1.5843513338000001E-3</v>
      </c>
      <c r="Q2457" s="152">
        <v>-8.5388520496000014E-2</v>
      </c>
      <c r="R2457" s="152">
        <v>0.22409685101000001</v>
      </c>
      <c r="S2457" s="152">
        <v>0.54876618715000003</v>
      </c>
      <c r="T2457" s="152">
        <v>0.51812648706999997</v>
      </c>
      <c r="U2457" s="152">
        <v>0.15005057770999999</v>
      </c>
      <c r="V2457" s="152">
        <v>-2.0931698085999999</v>
      </c>
      <c r="W2457" s="152">
        <v>1.9550577739999999</v>
      </c>
      <c r="X2457" s="152">
        <v>2.1784849374999999</v>
      </c>
      <c r="Y2457" s="152">
        <v>1.2353261491</v>
      </c>
      <c r="Z2457" s="152">
        <v>0.15516292810999999</v>
      </c>
      <c r="AA2457" s="152">
        <v>0.19560234574999999</v>
      </c>
      <c r="AB2457" s="175">
        <v>0.72228571185000001</v>
      </c>
      <c r="AC2457" s="174">
        <v>0.34197445958</v>
      </c>
      <c r="AD2457" s="152">
        <v>-0.16368806182000001</v>
      </c>
      <c r="AE2457" s="152">
        <v>-0.36223003724999997</v>
      </c>
      <c r="AF2457" s="178">
        <v>196.94898910000001</v>
      </c>
      <c r="AG2457" s="177">
        <v>85762.681979999994</v>
      </c>
      <c r="AH2457" s="177">
        <v>-6452.2250700000004</v>
      </c>
      <c r="AI2457" s="127">
        <v>0</v>
      </c>
      <c r="AJ2457" s="127">
        <v>0</v>
      </c>
      <c r="AK2457" s="127">
        <v>0.9967356531199999</v>
      </c>
    </row>
    <row r="2458" spans="1:37" ht="14.65" customHeight="1" x14ac:dyDescent="0.25">
      <c r="A2458" s="39"/>
      <c r="B2458" s="128">
        <v>35556516000100</v>
      </c>
      <c r="C2458" s="124" t="s">
        <v>10406</v>
      </c>
      <c r="D2458" s="121"/>
      <c r="E2458" s="125" t="s">
        <v>7548</v>
      </c>
      <c r="F2458" s="125" t="s">
        <v>112</v>
      </c>
      <c r="G2458" s="125" t="s">
        <v>4570</v>
      </c>
      <c r="H2458" s="126">
        <v>1000000</v>
      </c>
      <c r="I2458" s="126">
        <v>0</v>
      </c>
      <c r="J2458" s="126">
        <v>0</v>
      </c>
      <c r="K2458" s="125" t="s">
        <v>212</v>
      </c>
      <c r="L2458" s="125" t="s">
        <v>7581</v>
      </c>
      <c r="M2458" s="152">
        <v>2E-3</v>
      </c>
      <c r="N2458" s="127" t="s">
        <v>44</v>
      </c>
      <c r="O2458" s="154">
        <v>43903</v>
      </c>
      <c r="P2458" s="152">
        <v>2.2348562960999999E-3</v>
      </c>
      <c r="Q2458" s="152">
        <v>-8.3092691925000003E-2</v>
      </c>
      <c r="R2458" s="152">
        <v>0.23465993539999999</v>
      </c>
      <c r="S2458" s="152">
        <v>0.57573334564</v>
      </c>
      <c r="T2458" s="152">
        <v>0.55774746044000001</v>
      </c>
      <c r="U2458" s="152">
        <v>0.21165853253000003</v>
      </c>
      <c r="V2458" s="152">
        <v>-2.0368910602999999</v>
      </c>
      <c r="W2458" s="152">
        <v>2.0472118588999999</v>
      </c>
      <c r="X2458" s="152">
        <v>2.2855388156999998</v>
      </c>
      <c r="Y2458" s="152">
        <v>1.3297911604999999</v>
      </c>
      <c r="Z2458" s="152">
        <v>0.15538470955</v>
      </c>
      <c r="AA2458" s="152">
        <v>0.19717690694000001</v>
      </c>
      <c r="AB2458" s="175">
        <v>0.78357178510000003</v>
      </c>
      <c r="AC2458" s="174">
        <v>0.39655736487999999</v>
      </c>
      <c r="AD2458" s="152">
        <v>-0.1616907712</v>
      </c>
      <c r="AE2458" s="152">
        <v>-0.35866542901999998</v>
      </c>
      <c r="AF2458" s="178">
        <v>207.51044160000001</v>
      </c>
      <c r="AG2458" s="177">
        <v>253045.40174</v>
      </c>
      <c r="AH2458" s="177">
        <v>-18646.471799999999</v>
      </c>
      <c r="AI2458" s="127">
        <v>0</v>
      </c>
      <c r="AJ2458" s="127">
        <v>0</v>
      </c>
      <c r="AK2458" s="127">
        <v>0.99504970040000007</v>
      </c>
    </row>
    <row r="2459" spans="1:37" ht="14.65" customHeight="1" x14ac:dyDescent="0.25">
      <c r="A2459" s="39"/>
      <c r="B2459" s="128">
        <v>67845909000111</v>
      </c>
      <c r="C2459" s="124" t="s">
        <v>10407</v>
      </c>
      <c r="D2459" s="121" t="s">
        <v>3310</v>
      </c>
      <c r="E2459" s="125" t="s">
        <v>9114</v>
      </c>
      <c r="F2459" s="125" t="s">
        <v>112</v>
      </c>
      <c r="G2459" s="125" t="s">
        <v>164</v>
      </c>
      <c r="H2459" s="126">
        <v>500</v>
      </c>
      <c r="I2459" s="126">
        <v>0</v>
      </c>
      <c r="J2459" s="126">
        <v>0</v>
      </c>
      <c r="K2459" s="125" t="s">
        <v>212</v>
      </c>
      <c r="L2459" s="125" t="s">
        <v>219</v>
      </c>
      <c r="M2459" s="152">
        <v>0.03</v>
      </c>
      <c r="N2459" s="127" t="s">
        <v>44</v>
      </c>
      <c r="O2459" s="154">
        <v>33779</v>
      </c>
      <c r="P2459" s="152">
        <v>5.6206058524999998E-2</v>
      </c>
      <c r="Q2459" s="152">
        <v>0.13784809536999998</v>
      </c>
      <c r="R2459" s="152">
        <v>9.5531716991999999E-2</v>
      </c>
      <c r="S2459" s="152">
        <v>0.24186923285999998</v>
      </c>
      <c r="T2459" s="152">
        <v>0.20132792797000001</v>
      </c>
      <c r="U2459" s="152">
        <v>5.3231574163000008</v>
      </c>
      <c r="V2459" s="152">
        <v>3.3791365600000001</v>
      </c>
      <c r="W2459" s="152">
        <v>0.83343440627000009</v>
      </c>
      <c r="X2459" s="152">
        <v>0.96016936349000004</v>
      </c>
      <c r="Y2459" s="152">
        <v>0.48000953471000002</v>
      </c>
      <c r="Z2459" s="152">
        <v>0.14193760152999998</v>
      </c>
      <c r="AA2459" s="152">
        <v>0.20626519073000002</v>
      </c>
      <c r="AB2459" s="175">
        <v>-5.1158252660999999E-2</v>
      </c>
      <c r="AC2459" s="174">
        <v>3.3399123029E-2</v>
      </c>
      <c r="AD2459" s="152">
        <v>-0.12644552717999999</v>
      </c>
      <c r="AE2459" s="152">
        <v>-0.506548569</v>
      </c>
      <c r="AF2459" s="178">
        <v>17.925725799999999</v>
      </c>
      <c r="AG2459" s="177">
        <v>16359.519329999999</v>
      </c>
      <c r="AH2459" s="177">
        <v>-2215.7714500000002</v>
      </c>
      <c r="AI2459" s="127">
        <v>0</v>
      </c>
      <c r="AJ2459" s="127">
        <v>0</v>
      </c>
      <c r="AK2459" s="127">
        <v>0</v>
      </c>
    </row>
    <row r="2460" spans="1:37" ht="14.65" customHeight="1" x14ac:dyDescent="0.25">
      <c r="A2460" s="39"/>
      <c r="B2460" s="128">
        <v>819880000122</v>
      </c>
      <c r="C2460" s="124" t="s">
        <v>10408</v>
      </c>
      <c r="D2460" s="121"/>
      <c r="E2460" s="125" t="s">
        <v>9114</v>
      </c>
      <c r="F2460" s="125" t="s">
        <v>363</v>
      </c>
      <c r="G2460" s="125" t="s">
        <v>363</v>
      </c>
      <c r="H2460" s="126">
        <v>500000</v>
      </c>
      <c r="I2460" s="126">
        <v>0</v>
      </c>
      <c r="J2460" s="126">
        <v>0</v>
      </c>
      <c r="K2460" s="125" t="s">
        <v>211</v>
      </c>
      <c r="L2460" s="125" t="s">
        <v>212</v>
      </c>
      <c r="M2460" s="152">
        <v>0.01</v>
      </c>
      <c r="N2460" s="127" t="s">
        <v>44</v>
      </c>
      <c r="O2460" s="154">
        <v>34974</v>
      </c>
      <c r="P2460" s="152">
        <v>-3.5857897200999998E-3</v>
      </c>
      <c r="Q2460" s="152">
        <v>-6.8188915843000006E-2</v>
      </c>
      <c r="R2460" s="152">
        <v>0.14665888089999998</v>
      </c>
      <c r="S2460" s="152">
        <v>0.25930565561000002</v>
      </c>
      <c r="T2460" s="152">
        <v>0.31597006258999999</v>
      </c>
      <c r="U2460" s="152">
        <v>-0.33960259164999995</v>
      </c>
      <c r="V2460" s="152">
        <v>-1.6715476401</v>
      </c>
      <c r="W2460" s="152">
        <v>1.2794761905000001</v>
      </c>
      <c r="X2460" s="152">
        <v>1.0293882498</v>
      </c>
      <c r="Y2460" s="152">
        <v>0.75334129873</v>
      </c>
      <c r="Z2460" s="152">
        <v>0.12756088849</v>
      </c>
      <c r="AA2460" s="152">
        <v>0.14997477325</v>
      </c>
      <c r="AB2460" s="175">
        <v>0.29159921914999998</v>
      </c>
      <c r="AC2460" s="174">
        <v>-0.12992987606</v>
      </c>
      <c r="AD2460" s="152">
        <v>-8.1506225851000008E-2</v>
      </c>
      <c r="AE2460" s="152">
        <v>-0.49520088648999999</v>
      </c>
      <c r="AF2460" s="178">
        <v>16.873127319999998</v>
      </c>
      <c r="AG2460" s="177">
        <v>27397.4097</v>
      </c>
      <c r="AH2460" s="177">
        <v>-3308.3801100000001</v>
      </c>
      <c r="AI2460" s="127">
        <v>0</v>
      </c>
      <c r="AJ2460" s="127">
        <v>0</v>
      </c>
      <c r="AK2460" s="127">
        <v>0</v>
      </c>
    </row>
    <row r="2461" spans="1:37" ht="14.65" customHeight="1" x14ac:dyDescent="0.25">
      <c r="A2461" s="39"/>
      <c r="B2461" s="128">
        <v>819915000123</v>
      </c>
      <c r="C2461" s="124" t="s">
        <v>10409</v>
      </c>
      <c r="D2461" s="121"/>
      <c r="E2461" s="125" t="s">
        <v>9114</v>
      </c>
      <c r="F2461" s="125" t="s">
        <v>160</v>
      </c>
      <c r="G2461" s="125" t="s">
        <v>3328</v>
      </c>
      <c r="H2461" s="126">
        <v>500000</v>
      </c>
      <c r="I2461" s="126">
        <v>0</v>
      </c>
      <c r="J2461" s="126">
        <v>0</v>
      </c>
      <c r="K2461" s="125" t="s">
        <v>211</v>
      </c>
      <c r="L2461" s="125" t="s">
        <v>211</v>
      </c>
      <c r="M2461" s="152">
        <v>6.0000000000000001E-3</v>
      </c>
      <c r="N2461" s="127" t="s">
        <v>44</v>
      </c>
      <c r="O2461" s="154">
        <v>34974</v>
      </c>
      <c r="P2461" s="152">
        <v>1.0014022237999999E-2</v>
      </c>
      <c r="Q2461" s="152">
        <v>4.0765677952E-2</v>
      </c>
      <c r="R2461" s="152">
        <v>0.10829633586</v>
      </c>
      <c r="S2461" s="152">
        <v>0.23709365975000002</v>
      </c>
      <c r="T2461" s="152">
        <v>0.39527137234000004</v>
      </c>
      <c r="U2461" s="152">
        <v>0.94840695370000005</v>
      </c>
      <c r="V2461" s="152">
        <v>0.99930864031</v>
      </c>
      <c r="W2461" s="152">
        <v>0.94479504006000004</v>
      </c>
      <c r="X2461" s="152">
        <v>0.94121135491999997</v>
      </c>
      <c r="Y2461" s="152">
        <v>0.9424128556700001</v>
      </c>
      <c r="Z2461" s="152">
        <v>3.4657249211E-3</v>
      </c>
      <c r="AA2461" s="152">
        <v>4.7113460607000005E-3</v>
      </c>
      <c r="AB2461" s="175">
        <v>-1.701405947</v>
      </c>
      <c r="AC2461" s="174">
        <v>-1.8212053821</v>
      </c>
      <c r="AD2461" s="152">
        <v>-1.397521461E-3</v>
      </c>
      <c r="AE2461" s="152">
        <v>-5.2569031393999996E-3</v>
      </c>
      <c r="AF2461" s="178">
        <v>43.486030929999998</v>
      </c>
      <c r="AG2461" s="177">
        <v>98008.121710000007</v>
      </c>
      <c r="AH2461" s="177">
        <v>-12214.789360000001</v>
      </c>
      <c r="AI2461" s="127">
        <v>4.3452586343000005E-2</v>
      </c>
      <c r="AJ2461" s="127">
        <v>0.15628434763999999</v>
      </c>
      <c r="AK2461" s="127">
        <v>0</v>
      </c>
    </row>
    <row r="2462" spans="1:37" ht="14.65" customHeight="1" x14ac:dyDescent="0.25">
      <c r="A2462" s="39"/>
      <c r="B2462" s="128">
        <v>41409602000184</v>
      </c>
      <c r="C2462" s="124" t="s">
        <v>10410</v>
      </c>
      <c r="D2462" s="121"/>
      <c r="E2462" s="125" t="s">
        <v>9114</v>
      </c>
      <c r="F2462" s="125" t="s">
        <v>112</v>
      </c>
      <c r="G2462" s="125" t="s">
        <v>4570</v>
      </c>
      <c r="H2462" s="126">
        <v>1</v>
      </c>
      <c r="I2462" s="126">
        <v>1</v>
      </c>
      <c r="J2462" s="126">
        <v>1</v>
      </c>
      <c r="K2462" s="125" t="s">
        <v>212</v>
      </c>
      <c r="L2462" s="125" t="s">
        <v>3251</v>
      </c>
      <c r="M2462" s="152">
        <v>6.9999999999999993E-3</v>
      </c>
      <c r="N2462" s="127" t="s">
        <v>44</v>
      </c>
      <c r="O2462" s="154">
        <v>44706</v>
      </c>
      <c r="P2462" s="152">
        <v>9.2572117865000008E-5</v>
      </c>
      <c r="Q2462" s="152">
        <v>-0.1036123862</v>
      </c>
      <c r="R2462" s="152">
        <v>0.18460705931999999</v>
      </c>
      <c r="S2462" s="152">
        <v>0.43269075602000001</v>
      </c>
      <c r="T2462" s="152" t="s">
        <v>44</v>
      </c>
      <c r="U2462" s="152">
        <v>8.7673102985999993E-3</v>
      </c>
      <c r="V2462" s="152">
        <v>-2.5399001801000001</v>
      </c>
      <c r="W2462" s="152">
        <v>1.6105423384999999</v>
      </c>
      <c r="X2462" s="152">
        <v>1.7176901868999999</v>
      </c>
      <c r="Y2462" s="152" t="s">
        <v>44</v>
      </c>
      <c r="Z2462" s="152">
        <v>0.17616231193000001</v>
      </c>
      <c r="AA2462" s="152">
        <v>0.17612394549000002</v>
      </c>
      <c r="AB2462" s="175">
        <v>0.45238765778000001</v>
      </c>
      <c r="AC2462" s="174">
        <v>0.32929947665999998</v>
      </c>
      <c r="AD2462" s="152">
        <v>-0.18467725431000001</v>
      </c>
      <c r="AE2462" s="152">
        <v>-0.18467725431000001</v>
      </c>
      <c r="AF2462" s="178">
        <v>1586.1967385999999</v>
      </c>
      <c r="AG2462" s="177">
        <v>55992.62629</v>
      </c>
      <c r="AH2462" s="177">
        <v>-191.77494999000001</v>
      </c>
      <c r="AI2462" s="127">
        <v>0</v>
      </c>
      <c r="AJ2462" s="127">
        <v>0</v>
      </c>
      <c r="AK2462" s="127">
        <v>0.9896216509200001</v>
      </c>
    </row>
    <row r="2463" spans="1:37" ht="14.65" customHeight="1" x14ac:dyDescent="0.25">
      <c r="A2463" s="39"/>
      <c r="B2463" s="128">
        <v>9087590000106</v>
      </c>
      <c r="C2463" s="124" t="s">
        <v>10411</v>
      </c>
      <c r="D2463" s="121" t="s">
        <v>3266</v>
      </c>
      <c r="E2463" s="125" t="s">
        <v>9114</v>
      </c>
      <c r="F2463" s="125" t="s">
        <v>160</v>
      </c>
      <c r="G2463" s="125" t="s">
        <v>3324</v>
      </c>
      <c r="H2463" s="126">
        <v>500</v>
      </c>
      <c r="I2463" s="126">
        <v>0</v>
      </c>
      <c r="J2463" s="126">
        <v>0</v>
      </c>
      <c r="K2463" s="125" t="s">
        <v>211</v>
      </c>
      <c r="L2463" s="125" t="s">
        <v>212</v>
      </c>
      <c r="M2463" s="152">
        <v>8.0000000000000002E-3</v>
      </c>
      <c r="N2463" s="127" t="s">
        <v>44</v>
      </c>
      <c r="O2463" s="154">
        <v>40002</v>
      </c>
      <c r="P2463" s="152">
        <v>2.3467925941000001E-2</v>
      </c>
      <c r="Q2463" s="152">
        <v>5.2655422882000001E-2</v>
      </c>
      <c r="R2463" s="152">
        <v>2.3274797313000001E-2</v>
      </c>
      <c r="S2463" s="152">
        <v>8.929028147000001E-2</v>
      </c>
      <c r="T2463" s="152">
        <v>0.15684173999000001</v>
      </c>
      <c r="U2463" s="152">
        <v>2.2225978355000002</v>
      </c>
      <c r="V2463" s="152">
        <v>1.2907676674999999</v>
      </c>
      <c r="W2463" s="152">
        <v>0.20305315858</v>
      </c>
      <c r="X2463" s="152">
        <v>0.35446340865000003</v>
      </c>
      <c r="Y2463" s="152">
        <v>0.37394479443</v>
      </c>
      <c r="Z2463" s="152">
        <v>5.8064030652999997E-2</v>
      </c>
      <c r="AA2463" s="152">
        <v>8.0710387778999998E-2</v>
      </c>
      <c r="AB2463" s="175">
        <v>-1.3914849168000001</v>
      </c>
      <c r="AC2463" s="174">
        <v>8.3254908145000001E-2</v>
      </c>
      <c r="AD2463" s="152">
        <v>-7.1954674684999997E-2</v>
      </c>
      <c r="AE2463" s="152">
        <v>-0.15408192874999999</v>
      </c>
      <c r="AF2463" s="178">
        <v>4.4162361700000003</v>
      </c>
      <c r="AG2463" s="177">
        <v>12518.73367</v>
      </c>
      <c r="AH2463" s="177">
        <v>-3982.9059999999999</v>
      </c>
      <c r="AI2463" s="127">
        <v>0</v>
      </c>
      <c r="AJ2463" s="127">
        <v>0</v>
      </c>
      <c r="AK2463" s="127">
        <v>0</v>
      </c>
    </row>
    <row r="2464" spans="1:37" ht="14.65" customHeight="1" x14ac:dyDescent="0.25">
      <c r="A2464" s="39"/>
      <c r="B2464" s="128">
        <v>4514122000157</v>
      </c>
      <c r="C2464" s="124" t="s">
        <v>10412</v>
      </c>
      <c r="D2464" s="121" t="s">
        <v>3310</v>
      </c>
      <c r="E2464" s="125" t="s">
        <v>9114</v>
      </c>
      <c r="F2464" s="125" t="s">
        <v>160</v>
      </c>
      <c r="G2464" s="125" t="s">
        <v>3324</v>
      </c>
      <c r="H2464" s="126">
        <v>500000</v>
      </c>
      <c r="I2464" s="126">
        <v>0</v>
      </c>
      <c r="J2464" s="126">
        <v>0</v>
      </c>
      <c r="K2464" s="125" t="s">
        <v>211</v>
      </c>
      <c r="L2464" s="125" t="s">
        <v>212</v>
      </c>
      <c r="M2464" s="152">
        <v>1.1000000000000001E-2</v>
      </c>
      <c r="N2464" s="127" t="s">
        <v>44</v>
      </c>
      <c r="O2464" s="154">
        <v>37291</v>
      </c>
      <c r="P2464" s="152">
        <v>1.6012387709999999E-2</v>
      </c>
      <c r="Q2464" s="152">
        <v>4.6938169841999999E-2</v>
      </c>
      <c r="R2464" s="152">
        <v>0.10403611443000001</v>
      </c>
      <c r="S2464" s="152">
        <v>0.23802371730000002</v>
      </c>
      <c r="T2464" s="152">
        <v>0.35246347082000001</v>
      </c>
      <c r="U2464" s="152">
        <v>1.5164995132000001</v>
      </c>
      <c r="V2464" s="152">
        <v>1.1506178981999999</v>
      </c>
      <c r="W2464" s="152">
        <v>0.90762816788</v>
      </c>
      <c r="X2464" s="152">
        <v>0.94490348538999991</v>
      </c>
      <c r="Y2464" s="152">
        <v>0.84034951501999999</v>
      </c>
      <c r="Z2464" s="152">
        <v>2.4225641656E-2</v>
      </c>
      <c r="AA2464" s="152">
        <v>1.6037175035999999E-2</v>
      </c>
      <c r="AB2464" s="175">
        <v>-0.38249451872000001</v>
      </c>
      <c r="AC2464" s="174">
        <v>-0.17087267566</v>
      </c>
      <c r="AD2464" s="152">
        <v>-1.0488863596E-2</v>
      </c>
      <c r="AE2464" s="152">
        <v>-2.7981770699E-2</v>
      </c>
      <c r="AF2464" s="178">
        <v>11.993097499999999</v>
      </c>
      <c r="AG2464" s="177">
        <v>18111.938559999999</v>
      </c>
      <c r="AH2464" s="177">
        <v>-2125.7287500000002</v>
      </c>
      <c r="AI2464" s="127">
        <v>0.25618807691000001</v>
      </c>
      <c r="AJ2464" s="127">
        <v>0.13554780530999999</v>
      </c>
      <c r="AK2464" s="127">
        <v>0</v>
      </c>
    </row>
    <row r="2465" spans="1:37" ht="14.65" customHeight="1" x14ac:dyDescent="0.25">
      <c r="A2465" s="39"/>
      <c r="B2465" s="128">
        <v>4192419000143</v>
      </c>
      <c r="C2465" s="124" t="s">
        <v>703</v>
      </c>
      <c r="D2465" s="121" t="s">
        <v>3310</v>
      </c>
      <c r="E2465" s="125" t="s">
        <v>9114</v>
      </c>
      <c r="F2465" s="125" t="s">
        <v>160</v>
      </c>
      <c r="G2465" s="125" t="s">
        <v>5584</v>
      </c>
      <c r="H2465" s="126">
        <v>500</v>
      </c>
      <c r="I2465" s="126">
        <v>100</v>
      </c>
      <c r="J2465" s="126">
        <v>500</v>
      </c>
      <c r="K2465" s="125" t="s">
        <v>211</v>
      </c>
      <c r="L2465" s="125" t="s">
        <v>212</v>
      </c>
      <c r="M2465" s="152">
        <v>8.0000000000000002E-3</v>
      </c>
      <c r="N2465" s="127" t="s">
        <v>44</v>
      </c>
      <c r="O2465" s="154">
        <v>38268</v>
      </c>
      <c r="P2465" s="152">
        <v>1.7884000003E-2</v>
      </c>
      <c r="Q2465" s="152">
        <v>4.3710725054999996E-2</v>
      </c>
      <c r="R2465" s="152">
        <v>8.2578158858999995E-2</v>
      </c>
      <c r="S2465" s="152">
        <v>0.19811545243000001</v>
      </c>
      <c r="T2465" s="152">
        <v>0.30544889235</v>
      </c>
      <c r="U2465" s="152">
        <v>1.6937559712000001</v>
      </c>
      <c r="V2465" s="152">
        <v>1.0715019942000001</v>
      </c>
      <c r="W2465" s="152">
        <v>0.72042543531000003</v>
      </c>
      <c r="X2465" s="152">
        <v>0.78647616982000002</v>
      </c>
      <c r="Y2465" s="152">
        <v>0.72825654232000003</v>
      </c>
      <c r="Z2465" s="152">
        <v>1.8950758658999999E-2</v>
      </c>
      <c r="AA2465" s="152">
        <v>7.4600053292000007E-2</v>
      </c>
      <c r="AB2465" s="175">
        <v>-1.5217334932</v>
      </c>
      <c r="AC2465" s="174">
        <v>5.5370314924999997E-2</v>
      </c>
      <c r="AD2465" s="152">
        <v>-7.8151205717999998E-3</v>
      </c>
      <c r="AE2465" s="152">
        <v>-0.15332033380000001</v>
      </c>
      <c r="AF2465" s="178">
        <v>8330.5878193000008</v>
      </c>
      <c r="AG2465" s="177">
        <v>39745.200089999998</v>
      </c>
      <c r="AH2465" s="177">
        <v>-5285.2781800000002</v>
      </c>
      <c r="AI2465" s="127">
        <v>0</v>
      </c>
      <c r="AJ2465" s="127">
        <v>0</v>
      </c>
      <c r="AK2465" s="127">
        <v>0</v>
      </c>
    </row>
    <row r="2466" spans="1:37" ht="14.65" customHeight="1" x14ac:dyDescent="0.25">
      <c r="A2466" s="39"/>
      <c r="B2466" s="128">
        <v>49984055000172</v>
      </c>
      <c r="C2466" s="124" t="s">
        <v>10413</v>
      </c>
      <c r="D2466" s="121"/>
      <c r="E2466" s="125" t="s">
        <v>9114</v>
      </c>
      <c r="F2466" s="125" t="s">
        <v>160</v>
      </c>
      <c r="G2466" s="125" t="s">
        <v>3305</v>
      </c>
      <c r="H2466" s="126" t="s">
        <v>44</v>
      </c>
      <c r="I2466" s="126" t="s">
        <v>44</v>
      </c>
      <c r="J2466" s="126" t="s">
        <v>44</v>
      </c>
      <c r="K2466" s="125" t="s">
        <v>7742</v>
      </c>
      <c r="L2466" s="125" t="s">
        <v>7743</v>
      </c>
      <c r="M2466" s="152">
        <v>6.5000000000000006E-3</v>
      </c>
      <c r="N2466" s="127" t="s">
        <v>44</v>
      </c>
      <c r="O2466" s="154">
        <v>45133</v>
      </c>
      <c r="P2466" s="152">
        <v>1.0845843212999999E-2</v>
      </c>
      <c r="Q2466" s="152">
        <v>4.5243793137999998E-2</v>
      </c>
      <c r="R2466" s="152">
        <v>0.11779640578</v>
      </c>
      <c r="S2466" s="152" t="s">
        <v>44</v>
      </c>
      <c r="T2466" s="152" t="s">
        <v>44</v>
      </c>
      <c r="U2466" s="152">
        <v>1.0271869660999999</v>
      </c>
      <c r="V2466" s="152">
        <v>1.1090828283</v>
      </c>
      <c r="W2466" s="152">
        <v>1.0276752120000001</v>
      </c>
      <c r="X2466" s="152" t="s">
        <v>44</v>
      </c>
      <c r="Y2466" s="152" t="s">
        <v>44</v>
      </c>
      <c r="Z2466" s="152">
        <v>5.5248474508999999E-3</v>
      </c>
      <c r="AA2466" s="152">
        <v>1.0697734336999999E-2</v>
      </c>
      <c r="AB2466" s="175">
        <v>0.52478082135000004</v>
      </c>
      <c r="AC2466" s="174">
        <v>1.0497040103999999</v>
      </c>
      <c r="AD2466" s="152">
        <v>-1.282065158E-3</v>
      </c>
      <c r="AE2466" s="152">
        <v>-2.6901959372000002E-3</v>
      </c>
      <c r="AF2466" s="178">
        <v>1237.4630479</v>
      </c>
      <c r="AG2466" s="177">
        <v>27495.335449999999</v>
      </c>
      <c r="AH2466" s="177">
        <v>21263.305079999998</v>
      </c>
      <c r="AI2466" s="127">
        <v>0.36726658194</v>
      </c>
      <c r="AJ2466" s="127">
        <v>0.40286318144</v>
      </c>
      <c r="AK2466" s="127">
        <v>0</v>
      </c>
    </row>
    <row r="2467" spans="1:37" ht="14.65" customHeight="1" x14ac:dyDescent="0.25">
      <c r="A2467" s="39"/>
      <c r="B2467" s="128">
        <v>39816705000117</v>
      </c>
      <c r="C2467" s="124" t="s">
        <v>10414</v>
      </c>
      <c r="D2467" s="121"/>
      <c r="E2467" s="125" t="s">
        <v>7636</v>
      </c>
      <c r="F2467" s="125" t="s">
        <v>112</v>
      </c>
      <c r="G2467" s="125" t="s">
        <v>113</v>
      </c>
      <c r="H2467" s="126" t="s">
        <v>44</v>
      </c>
      <c r="I2467" s="126" t="s">
        <v>44</v>
      </c>
      <c r="J2467" s="126" t="s">
        <v>44</v>
      </c>
      <c r="K2467" s="125" t="s">
        <v>212</v>
      </c>
      <c r="L2467" s="125" t="s">
        <v>220</v>
      </c>
      <c r="M2467" s="152">
        <v>3.0000000000000001E-3</v>
      </c>
      <c r="N2467" s="127" t="s">
        <v>44</v>
      </c>
      <c r="O2467" s="154">
        <v>44202</v>
      </c>
      <c r="P2467" s="152">
        <v>3.6058697788E-3</v>
      </c>
      <c r="Q2467" s="152">
        <v>-0.13826330443000001</v>
      </c>
      <c r="R2467" s="152">
        <v>0.21040071838999999</v>
      </c>
      <c r="S2467" s="152">
        <v>0.63680696157000005</v>
      </c>
      <c r="T2467" s="152">
        <v>0.68295981750000001</v>
      </c>
      <c r="U2467" s="152">
        <v>0.34150433171000005</v>
      </c>
      <c r="V2467" s="152">
        <v>-3.3893147790000002</v>
      </c>
      <c r="W2467" s="152">
        <v>1.8355704610999999</v>
      </c>
      <c r="X2467" s="152">
        <v>2.5279880692000001</v>
      </c>
      <c r="Y2467" s="152">
        <v>1.628324632</v>
      </c>
      <c r="Z2467" s="152">
        <v>0.21170594996999997</v>
      </c>
      <c r="AA2467" s="152">
        <v>0.22041779809000001</v>
      </c>
      <c r="AB2467" s="175">
        <v>0.52272337553000003</v>
      </c>
      <c r="AC2467" s="174">
        <v>3.2350434640000002E-2</v>
      </c>
      <c r="AD2467" s="152">
        <v>-0.22603198882</v>
      </c>
      <c r="AE2467" s="152">
        <v>-0.44592888772</v>
      </c>
      <c r="AF2467" s="178">
        <v>1.4216314999999999</v>
      </c>
      <c r="AG2467" s="177">
        <v>31966.939969999999</v>
      </c>
      <c r="AH2467" s="177">
        <v>8784.7779799</v>
      </c>
      <c r="AI2467" s="127">
        <v>0</v>
      </c>
      <c r="AJ2467" s="127">
        <v>0</v>
      </c>
      <c r="AK2467" s="127">
        <v>0</v>
      </c>
    </row>
    <row r="2468" spans="1:37" ht="14.65" customHeight="1" x14ac:dyDescent="0.25">
      <c r="A2468" s="39"/>
      <c r="B2468" s="128">
        <v>40920863000100</v>
      </c>
      <c r="C2468" s="124" t="s">
        <v>10415</v>
      </c>
      <c r="D2468" s="121"/>
      <c r="E2468" s="125" t="s">
        <v>9176</v>
      </c>
      <c r="F2468" s="125" t="s">
        <v>112</v>
      </c>
      <c r="G2468" s="125" t="s">
        <v>113</v>
      </c>
      <c r="H2468" s="126">
        <v>50000</v>
      </c>
      <c r="I2468" s="126">
        <v>50000</v>
      </c>
      <c r="J2468" s="126">
        <v>50000</v>
      </c>
      <c r="K2468" s="125" t="s">
        <v>7696</v>
      </c>
      <c r="L2468" s="125" t="s">
        <v>9303</v>
      </c>
      <c r="M2468" s="152">
        <v>6.0000000000000001E-3</v>
      </c>
      <c r="N2468" s="127" t="s">
        <v>44</v>
      </c>
      <c r="O2468" s="154">
        <v>44327</v>
      </c>
      <c r="P2468" s="152">
        <v>9.6393712542000007E-2</v>
      </c>
      <c r="Q2468" s="152">
        <v>0.16995155166000001</v>
      </c>
      <c r="R2468" s="152">
        <v>0.13234619701</v>
      </c>
      <c r="S2468" s="152">
        <v>0.33614207127000001</v>
      </c>
      <c r="T2468" s="152">
        <v>0.35545183314000001</v>
      </c>
      <c r="U2468" s="152">
        <v>9.1292454809999999</v>
      </c>
      <c r="V2468" s="152">
        <v>4.1661040007999999</v>
      </c>
      <c r="W2468" s="152">
        <v>1.1546099830000001</v>
      </c>
      <c r="X2468" s="152">
        <v>1.3344124625</v>
      </c>
      <c r="Y2468" s="152">
        <v>0.84747442025999997</v>
      </c>
      <c r="Z2468" s="152">
        <v>0.12832481826</v>
      </c>
      <c r="AA2468" s="152">
        <v>0.13134383113</v>
      </c>
      <c r="AB2468" s="175">
        <v>0.18987644321</v>
      </c>
      <c r="AC2468" s="174">
        <v>-0.25187526914000002</v>
      </c>
      <c r="AD2468" s="152">
        <v>-0.11697987807</v>
      </c>
      <c r="AE2468" s="152">
        <v>-0.19040104742</v>
      </c>
      <c r="AF2468" s="178">
        <v>1.2853753800000001</v>
      </c>
      <c r="AG2468" s="177">
        <v>290416.16258</v>
      </c>
      <c r="AH2468" s="177">
        <v>9787.5635700000003</v>
      </c>
      <c r="AI2468" s="127">
        <v>2.0556839293000003E-2</v>
      </c>
      <c r="AJ2468" s="127">
        <v>0</v>
      </c>
      <c r="AK2468" s="127">
        <v>0.19083865529999999</v>
      </c>
    </row>
    <row r="2469" spans="1:37" ht="14.65" customHeight="1" x14ac:dyDescent="0.25">
      <c r="A2469" s="39"/>
      <c r="B2469" s="128">
        <v>54585072000177</v>
      </c>
      <c r="C2469" s="124" t="s">
        <v>10416</v>
      </c>
      <c r="D2469" s="121"/>
      <c r="E2469" s="125" t="s">
        <v>10417</v>
      </c>
      <c r="F2469" s="125" t="s">
        <v>112</v>
      </c>
      <c r="G2469" s="125" t="s">
        <v>4570</v>
      </c>
      <c r="H2469" s="126" t="s">
        <v>44</v>
      </c>
      <c r="I2469" s="126" t="s">
        <v>44</v>
      </c>
      <c r="J2469" s="126" t="s">
        <v>44</v>
      </c>
      <c r="K2469" s="125" t="s">
        <v>219</v>
      </c>
      <c r="L2469" s="125" t="s">
        <v>7581</v>
      </c>
      <c r="M2469" s="152">
        <v>9.0000000000000011E-3</v>
      </c>
      <c r="N2469" s="127" t="s">
        <v>44</v>
      </c>
      <c r="O2469" s="154">
        <v>45412</v>
      </c>
      <c r="P2469" s="152">
        <v>5.0829324355000007E-3</v>
      </c>
      <c r="Q2469" s="152">
        <v>2.0915113232999997E-2</v>
      </c>
      <c r="R2469" s="152">
        <v>9.1782140000000012E-2</v>
      </c>
      <c r="S2469" s="152" t="s">
        <v>44</v>
      </c>
      <c r="T2469" s="152" t="s">
        <v>44</v>
      </c>
      <c r="U2469" s="152">
        <v>0.48139382480000004</v>
      </c>
      <c r="V2469" s="152">
        <v>0.51270221462999999</v>
      </c>
      <c r="W2469" s="152">
        <v>0.80072248009000002</v>
      </c>
      <c r="X2469" s="152" t="s">
        <v>44</v>
      </c>
      <c r="Y2469" s="152" t="s">
        <v>44</v>
      </c>
      <c r="Z2469" s="152">
        <v>7.9679176010999997E-2</v>
      </c>
      <c r="AA2469" s="152">
        <v>7.9679176010999997E-2</v>
      </c>
      <c r="AB2469" s="175">
        <v>-0.21951290407999999</v>
      </c>
      <c r="AC2469" s="174">
        <v>-0.21951290407999999</v>
      </c>
      <c r="AD2469" s="152">
        <v>-6.4840276633000002E-2</v>
      </c>
      <c r="AE2469" s="152">
        <v>-6.4840276633000002E-2</v>
      </c>
      <c r="AF2469" s="178">
        <v>1.0917821400000001</v>
      </c>
      <c r="AG2469" s="177">
        <v>356247.51376</v>
      </c>
      <c r="AH2469" s="177">
        <v>100924.09377000001</v>
      </c>
      <c r="AI2469" s="127">
        <v>0</v>
      </c>
      <c r="AJ2469" s="127">
        <v>0</v>
      </c>
      <c r="AK2469" s="127">
        <v>0.61883414654000002</v>
      </c>
    </row>
    <row r="2470" spans="1:37" ht="14.65" customHeight="1" x14ac:dyDescent="0.25">
      <c r="A2470" s="39"/>
      <c r="B2470" s="128">
        <v>45521716000172</v>
      </c>
      <c r="C2470" s="124" t="s">
        <v>10418</v>
      </c>
      <c r="D2470" s="121"/>
      <c r="E2470" s="125" t="s">
        <v>10417</v>
      </c>
      <c r="F2470" s="125" t="s">
        <v>112</v>
      </c>
      <c r="G2470" s="125" t="s">
        <v>4570</v>
      </c>
      <c r="H2470" s="126">
        <v>5000</v>
      </c>
      <c r="I2470" s="126">
        <v>5000</v>
      </c>
      <c r="J2470" s="126">
        <v>5000</v>
      </c>
      <c r="K2470" s="125" t="s">
        <v>8281</v>
      </c>
      <c r="L2470" s="125" t="s">
        <v>210</v>
      </c>
      <c r="M2470" s="152">
        <v>0.02</v>
      </c>
      <c r="N2470" s="127" t="s">
        <v>44</v>
      </c>
      <c r="O2470" s="154">
        <v>44865</v>
      </c>
      <c r="P2470" s="152">
        <v>4.8755721873000007E-2</v>
      </c>
      <c r="Q2470" s="152">
        <v>6.3789770758000006E-2</v>
      </c>
      <c r="R2470" s="152">
        <v>0.21911210496</v>
      </c>
      <c r="S2470" s="152">
        <v>0.2742981887</v>
      </c>
      <c r="T2470" s="152" t="s">
        <v>44</v>
      </c>
      <c r="U2470" s="152">
        <v>4.6175517246000002</v>
      </c>
      <c r="V2470" s="152">
        <v>1.563709284</v>
      </c>
      <c r="W2470" s="152">
        <v>1.9115700299</v>
      </c>
      <c r="X2470" s="152">
        <v>1.0889054144000001</v>
      </c>
      <c r="Y2470" s="152" t="s">
        <v>44</v>
      </c>
      <c r="Z2470" s="152">
        <v>0.18960106698000001</v>
      </c>
      <c r="AA2470" s="152">
        <v>0.16462455691</v>
      </c>
      <c r="AB2470" s="175">
        <v>0.60056588289000001</v>
      </c>
      <c r="AC2470" s="174">
        <v>0.49213415925999998</v>
      </c>
      <c r="AD2470" s="152">
        <v>-0.11514594589999999</v>
      </c>
      <c r="AE2470" s="152">
        <v>-0.13816677546</v>
      </c>
      <c r="AF2470" s="178">
        <v>1.5635231000000001</v>
      </c>
      <c r="AG2470" s="177">
        <v>96426.833350000001</v>
      </c>
      <c r="AH2470" s="177">
        <v>2539.4643799999999</v>
      </c>
      <c r="AI2470" s="127">
        <v>0</v>
      </c>
      <c r="AJ2470" s="127">
        <v>0</v>
      </c>
      <c r="AK2470" s="127">
        <v>1.1853678623999999</v>
      </c>
    </row>
    <row r="2471" spans="1:37" ht="14.65" customHeight="1" x14ac:dyDescent="0.25">
      <c r="A2471" s="39"/>
      <c r="B2471" s="128">
        <v>41409761000189</v>
      </c>
      <c r="C2471" s="124" t="s">
        <v>10419</v>
      </c>
      <c r="D2471" s="121"/>
      <c r="E2471" s="125" t="s">
        <v>10417</v>
      </c>
      <c r="F2471" s="125" t="s">
        <v>112</v>
      </c>
      <c r="G2471" s="125" t="s">
        <v>4570</v>
      </c>
      <c r="H2471" s="126">
        <v>5000</v>
      </c>
      <c r="I2471" s="126">
        <v>5000</v>
      </c>
      <c r="J2471" s="126">
        <v>5000</v>
      </c>
      <c r="K2471" s="125" t="s">
        <v>8281</v>
      </c>
      <c r="L2471" s="125" t="s">
        <v>210</v>
      </c>
      <c r="M2471" s="152">
        <v>0.02</v>
      </c>
      <c r="N2471" s="127" t="s">
        <v>10420</v>
      </c>
      <c r="O2471" s="154">
        <v>44305</v>
      </c>
      <c r="P2471" s="152">
        <v>4.9631998617999995E-2</v>
      </c>
      <c r="Q2471" s="152">
        <v>6.4023140520999999E-2</v>
      </c>
      <c r="R2471" s="152">
        <v>0.21963613676000002</v>
      </c>
      <c r="S2471" s="152">
        <v>0.28733139684000003</v>
      </c>
      <c r="T2471" s="152">
        <v>0.77237540642000002</v>
      </c>
      <c r="U2471" s="152">
        <v>4.7005420493000001</v>
      </c>
      <c r="V2471" s="152">
        <v>1.5694299891000001</v>
      </c>
      <c r="W2471" s="152">
        <v>1.9161417694</v>
      </c>
      <c r="X2471" s="152">
        <v>1.1406444761000001</v>
      </c>
      <c r="Y2471" s="152">
        <v>1.8415108285999999</v>
      </c>
      <c r="Z2471" s="152">
        <v>0.18888851740000001</v>
      </c>
      <c r="AA2471" s="152">
        <v>0.15994021486999999</v>
      </c>
      <c r="AB2471" s="175">
        <v>0.60456702558999997</v>
      </c>
      <c r="AC2471" s="174">
        <v>0.44278860488999999</v>
      </c>
      <c r="AD2471" s="152">
        <v>-0.11417339259000001</v>
      </c>
      <c r="AE2471" s="152">
        <v>-0.13725808999</v>
      </c>
      <c r="AF2471" s="178">
        <v>1.9032066999999999</v>
      </c>
      <c r="AG2471" s="177">
        <v>1410973.3145999999</v>
      </c>
      <c r="AH2471" s="177">
        <v>-11036.390670000001</v>
      </c>
      <c r="AI2471" s="127">
        <v>0</v>
      </c>
      <c r="AJ2471" s="127">
        <v>0</v>
      </c>
      <c r="AK2471" s="127">
        <v>1.1961394908</v>
      </c>
    </row>
    <row r="2472" spans="1:37" ht="14.65" customHeight="1" x14ac:dyDescent="0.25">
      <c r="A2472" s="39"/>
      <c r="B2472" s="128">
        <v>41423887000108</v>
      </c>
      <c r="C2472" s="124" t="s">
        <v>10421</v>
      </c>
      <c r="D2472" s="121"/>
      <c r="E2472" s="125" t="s">
        <v>10417</v>
      </c>
      <c r="F2472" s="125" t="s">
        <v>112</v>
      </c>
      <c r="G2472" s="125" t="s">
        <v>4570</v>
      </c>
      <c r="H2472" s="126">
        <v>5000</v>
      </c>
      <c r="I2472" s="126">
        <v>5000</v>
      </c>
      <c r="J2472" s="126">
        <v>5000</v>
      </c>
      <c r="K2472" s="125" t="s">
        <v>8281</v>
      </c>
      <c r="L2472" s="125" t="s">
        <v>210</v>
      </c>
      <c r="M2472" s="152">
        <v>0.02</v>
      </c>
      <c r="N2472" s="127" t="s">
        <v>44</v>
      </c>
      <c r="O2472" s="154">
        <v>44305</v>
      </c>
      <c r="P2472" s="152">
        <v>4.8667622519000003E-2</v>
      </c>
      <c r="Q2472" s="152">
        <v>-3.4023687322E-2</v>
      </c>
      <c r="R2472" s="152">
        <v>0.30614610427</v>
      </c>
      <c r="S2472" s="152">
        <v>0.35979339946000005</v>
      </c>
      <c r="T2472" s="152">
        <v>0.77813026482000003</v>
      </c>
      <c r="U2472" s="152">
        <v>4.6092080202999997</v>
      </c>
      <c r="V2472" s="152">
        <v>-0.83403898632999995</v>
      </c>
      <c r="W2472" s="152">
        <v>2.6708689499</v>
      </c>
      <c r="X2472" s="152">
        <v>1.4283032003</v>
      </c>
      <c r="Y2472" s="152">
        <v>1.8552316617</v>
      </c>
      <c r="Z2472" s="152">
        <v>0.21850807682999998</v>
      </c>
      <c r="AA2472" s="152">
        <v>0.18490634242999998</v>
      </c>
      <c r="AB2472" s="175">
        <v>0.91805716714999996</v>
      </c>
      <c r="AC2472" s="174">
        <v>0.17413503849</v>
      </c>
      <c r="AD2472" s="152">
        <v>-0.1278454403</v>
      </c>
      <c r="AE2472" s="152">
        <v>-0.17246287186000001</v>
      </c>
      <c r="AF2472" s="178">
        <v>1.6137665000000001</v>
      </c>
      <c r="AG2472" s="177">
        <v>62418.467250000002</v>
      </c>
      <c r="AH2472" s="177">
        <v>24003.59359</v>
      </c>
      <c r="AI2472" s="127">
        <v>0</v>
      </c>
      <c r="AJ2472" s="127">
        <v>0</v>
      </c>
      <c r="AK2472" s="127">
        <v>1.4809650499</v>
      </c>
    </row>
    <row r="2473" spans="1:37" ht="14.65" customHeight="1" x14ac:dyDescent="0.25">
      <c r="A2473" s="39"/>
      <c r="B2473" s="128">
        <v>40920980000165</v>
      </c>
      <c r="C2473" s="124" t="s">
        <v>10422</v>
      </c>
      <c r="D2473" s="121"/>
      <c r="E2473" s="125" t="s">
        <v>9176</v>
      </c>
      <c r="F2473" s="125" t="s">
        <v>112</v>
      </c>
      <c r="G2473" s="125" t="s">
        <v>113</v>
      </c>
      <c r="H2473" s="126">
        <v>50000</v>
      </c>
      <c r="I2473" s="126">
        <v>50000</v>
      </c>
      <c r="J2473" s="126">
        <v>50000</v>
      </c>
      <c r="K2473" s="125" t="s">
        <v>7696</v>
      </c>
      <c r="L2473" s="125" t="s">
        <v>9303</v>
      </c>
      <c r="M2473" s="152">
        <v>1.4999999999999999E-2</v>
      </c>
      <c r="N2473" s="127" t="s">
        <v>44</v>
      </c>
      <c r="O2473" s="154">
        <v>44292</v>
      </c>
      <c r="P2473" s="152">
        <v>9.6167953588999988E-2</v>
      </c>
      <c r="Q2473" s="152">
        <v>0.16721942175999999</v>
      </c>
      <c r="R2473" s="152">
        <v>0.12291749969</v>
      </c>
      <c r="S2473" s="152">
        <v>0.32053219505999997</v>
      </c>
      <c r="T2473" s="152">
        <v>0.33530554994</v>
      </c>
      <c r="U2473" s="152">
        <v>9.1078643260999996</v>
      </c>
      <c r="V2473" s="152">
        <v>4.0991299884999997</v>
      </c>
      <c r="W2473" s="152">
        <v>1.0723524772999999</v>
      </c>
      <c r="X2473" s="152">
        <v>1.2724445769999999</v>
      </c>
      <c r="Y2473" s="152">
        <v>0.79944130275000003</v>
      </c>
      <c r="Z2473" s="152">
        <v>0.12839402244000001</v>
      </c>
      <c r="AA2473" s="152">
        <v>0.13210170184</v>
      </c>
      <c r="AB2473" s="175">
        <v>0.12314702839</v>
      </c>
      <c r="AC2473" s="174">
        <v>-0.30783062331</v>
      </c>
      <c r="AD2473" s="152">
        <v>-0.11993796302</v>
      </c>
      <c r="AE2473" s="152">
        <v>-0.19756018045000001</v>
      </c>
      <c r="AF2473" s="178">
        <v>1.2428194299999999</v>
      </c>
      <c r="AG2473" s="177">
        <v>131347.40569000001</v>
      </c>
      <c r="AH2473" s="177">
        <v>-3074.64923</v>
      </c>
      <c r="AI2473" s="127">
        <v>2.0403728696E-2</v>
      </c>
      <c r="AJ2473" s="127">
        <v>0</v>
      </c>
      <c r="AK2473" s="127">
        <v>0.18941725874999998</v>
      </c>
    </row>
    <row r="2474" spans="1:37" ht="14.65" customHeight="1" x14ac:dyDescent="0.25">
      <c r="A2474" s="39"/>
      <c r="B2474" s="128">
        <v>40921061000106</v>
      </c>
      <c r="C2474" s="124" t="s">
        <v>10423</v>
      </c>
      <c r="D2474" s="121"/>
      <c r="E2474" s="125" t="s">
        <v>9176</v>
      </c>
      <c r="F2474" s="125" t="s">
        <v>112</v>
      </c>
      <c r="G2474" s="125" t="s">
        <v>113</v>
      </c>
      <c r="H2474" s="126">
        <v>1</v>
      </c>
      <c r="I2474" s="126">
        <v>1</v>
      </c>
      <c r="J2474" s="126">
        <v>1</v>
      </c>
      <c r="K2474" s="125" t="s">
        <v>7696</v>
      </c>
      <c r="L2474" s="125" t="s">
        <v>9303</v>
      </c>
      <c r="M2474" s="152">
        <v>5.0000000000000001E-3</v>
      </c>
      <c r="N2474" s="127" t="s">
        <v>44</v>
      </c>
      <c r="O2474" s="154">
        <v>44292</v>
      </c>
      <c r="P2474" s="152">
        <v>9.8218374459999994E-2</v>
      </c>
      <c r="Q2474" s="152">
        <v>0.17390031339000001</v>
      </c>
      <c r="R2474" s="152">
        <v>0.14101022266999999</v>
      </c>
      <c r="S2474" s="152">
        <v>0.36159846926</v>
      </c>
      <c r="T2474" s="152">
        <v>0.39449549165000003</v>
      </c>
      <c r="U2474" s="152">
        <v>9.3020553679999995</v>
      </c>
      <c r="V2474" s="152">
        <v>4.2629018932999996</v>
      </c>
      <c r="W2474" s="152">
        <v>1.2301963673</v>
      </c>
      <c r="X2474" s="152">
        <v>1.4354689431000001</v>
      </c>
      <c r="Y2474" s="152">
        <v>0.94056298748</v>
      </c>
      <c r="Z2474" s="152">
        <v>0.12906172661999998</v>
      </c>
      <c r="AA2474" s="152">
        <v>0.13358600228</v>
      </c>
      <c r="AB2474" s="175">
        <v>0.25051437660999998</v>
      </c>
      <c r="AC2474" s="174">
        <v>-0.19767224216000001</v>
      </c>
      <c r="AD2474" s="152">
        <v>-0.11523929294</v>
      </c>
      <c r="AE2474" s="152">
        <v>-0.1928231698</v>
      </c>
      <c r="AF2474" s="178">
        <v>1.3182278000000001</v>
      </c>
      <c r="AG2474" s="177">
        <v>756646.56163000001</v>
      </c>
      <c r="AH2474" s="177">
        <v>-9624.1031600000006</v>
      </c>
      <c r="AI2474" s="127">
        <v>2.0588818153E-2</v>
      </c>
      <c r="AJ2474" s="127">
        <v>0</v>
      </c>
      <c r="AK2474" s="127">
        <v>0.19113552985999999</v>
      </c>
    </row>
    <row r="2475" spans="1:37" ht="14.65" customHeight="1" x14ac:dyDescent="0.25">
      <c r="A2475" s="39"/>
      <c r="B2475" s="128">
        <v>15636949000150</v>
      </c>
      <c r="C2475" s="124" t="s">
        <v>10424</v>
      </c>
      <c r="D2475" s="121" t="s">
        <v>3266</v>
      </c>
      <c r="E2475" s="125" t="s">
        <v>2778</v>
      </c>
      <c r="F2475" s="125" t="s">
        <v>160</v>
      </c>
      <c r="G2475" s="125" t="s">
        <v>3305</v>
      </c>
      <c r="H2475" s="126">
        <v>500000</v>
      </c>
      <c r="I2475" s="126">
        <v>0</v>
      </c>
      <c r="J2475" s="126">
        <v>10</v>
      </c>
      <c r="K2475" s="125" t="s">
        <v>220</v>
      </c>
      <c r="L2475" s="125" t="s">
        <v>3251</v>
      </c>
      <c r="M2475" s="152">
        <v>4.3E-3</v>
      </c>
      <c r="N2475" s="127" t="s">
        <v>44</v>
      </c>
      <c r="O2475" s="154">
        <v>41152</v>
      </c>
      <c r="P2475" s="152">
        <v>1.0323872108000001E-2</v>
      </c>
      <c r="Q2475" s="152">
        <v>4.1594171999999999E-2</v>
      </c>
      <c r="R2475" s="152">
        <v>0.11411659356999999</v>
      </c>
      <c r="S2475" s="152">
        <v>0.26387274404</v>
      </c>
      <c r="T2475" s="152">
        <v>0.41730096371000003</v>
      </c>
      <c r="U2475" s="152">
        <v>0.97775218217000004</v>
      </c>
      <c r="V2475" s="152">
        <v>1.0196179127</v>
      </c>
      <c r="W2475" s="152">
        <v>0.99557192529999994</v>
      </c>
      <c r="X2475" s="152">
        <v>1.0475186186000001</v>
      </c>
      <c r="Y2475" s="152">
        <v>0.99493618917000004</v>
      </c>
      <c r="Z2475" s="152">
        <v>1.7885230712000001E-3</v>
      </c>
      <c r="AA2475" s="152">
        <v>3.9891776247999999E-3</v>
      </c>
      <c r="AB2475" s="175">
        <v>-0.26903056398000003</v>
      </c>
      <c r="AC2475" s="174">
        <v>-0.64848150694999995</v>
      </c>
      <c r="AD2475" s="152">
        <v>-1.6434023322E-5</v>
      </c>
      <c r="AE2475" s="152">
        <v>-2.1729656603999999E-2</v>
      </c>
      <c r="AF2475" s="178">
        <v>3.0104286</v>
      </c>
      <c r="AG2475" s="177">
        <v>172816.4926</v>
      </c>
      <c r="AH2475" s="177">
        <v>-13781.8554</v>
      </c>
      <c r="AI2475" s="127">
        <v>0.29876797132999999</v>
      </c>
      <c r="AJ2475" s="127">
        <v>0.26685762567999999</v>
      </c>
      <c r="AK2475" s="127">
        <v>1.1825062421E-4</v>
      </c>
    </row>
    <row r="2476" spans="1:37" ht="14.65" customHeight="1" x14ac:dyDescent="0.25">
      <c r="A2476" s="39"/>
      <c r="B2476" s="128">
        <v>32203189000106</v>
      </c>
      <c r="C2476" s="124" t="s">
        <v>10425</v>
      </c>
      <c r="D2476" s="121"/>
      <c r="E2476" s="125" t="s">
        <v>9930</v>
      </c>
      <c r="F2476" s="125" t="s">
        <v>160</v>
      </c>
      <c r="G2476" s="125" t="s">
        <v>3307</v>
      </c>
      <c r="H2476" s="126">
        <v>300000</v>
      </c>
      <c r="I2476" s="126">
        <v>1</v>
      </c>
      <c r="J2476" s="126">
        <v>1</v>
      </c>
      <c r="K2476" s="125" t="s">
        <v>210</v>
      </c>
      <c r="L2476" s="125" t="s">
        <v>3312</v>
      </c>
      <c r="M2476" s="152">
        <v>4.0000000000000001E-3</v>
      </c>
      <c r="N2476" s="127" t="s">
        <v>44</v>
      </c>
      <c r="O2476" s="154">
        <v>43516</v>
      </c>
      <c r="P2476" s="152">
        <v>9.5564050151999997E-3</v>
      </c>
      <c r="Q2476" s="152">
        <v>4.1477457757E-2</v>
      </c>
      <c r="R2476" s="152">
        <v>0.11975428479</v>
      </c>
      <c r="S2476" s="152">
        <v>0.28582277207000001</v>
      </c>
      <c r="T2476" s="152">
        <v>0.44068077142999995</v>
      </c>
      <c r="U2476" s="152">
        <v>0.90506699036000005</v>
      </c>
      <c r="V2476" s="152">
        <v>1.0167568404</v>
      </c>
      <c r="W2476" s="152">
        <v>1.0447560703000001</v>
      </c>
      <c r="X2476" s="152">
        <v>1.1346555569999999</v>
      </c>
      <c r="Y2476" s="152">
        <v>1.0506787318000002</v>
      </c>
      <c r="Z2476" s="152">
        <v>3.9254025658000003E-3</v>
      </c>
      <c r="AA2476" s="152">
        <v>6.2705362205000004E-3</v>
      </c>
      <c r="AB2476" s="175">
        <v>1.169137823</v>
      </c>
      <c r="AC2476" s="174">
        <v>1.1646849928</v>
      </c>
      <c r="AD2476" s="152">
        <v>-1.3988267475999999E-3</v>
      </c>
      <c r="AE2476" s="152">
        <v>-2.5047446883E-2</v>
      </c>
      <c r="AF2476" s="178">
        <v>172.2513142</v>
      </c>
      <c r="AG2476" s="177">
        <v>1406675.8278999999</v>
      </c>
      <c r="AH2476" s="177">
        <v>-10762.823469999999</v>
      </c>
      <c r="AI2476" s="127">
        <v>0.42687356870999998</v>
      </c>
      <c r="AJ2476" s="127">
        <v>0.19872882797999999</v>
      </c>
      <c r="AK2476" s="127">
        <v>0</v>
      </c>
    </row>
    <row r="2477" spans="1:37" ht="14.65" customHeight="1" x14ac:dyDescent="0.25">
      <c r="A2477" s="39"/>
      <c r="B2477" s="128">
        <v>48882162000127</v>
      </c>
      <c r="C2477" s="124" t="s">
        <v>10426</v>
      </c>
      <c r="D2477" s="121"/>
      <c r="E2477" s="125" t="s">
        <v>9930</v>
      </c>
      <c r="F2477" s="125" t="s">
        <v>160</v>
      </c>
      <c r="G2477" s="125" t="s">
        <v>5812</v>
      </c>
      <c r="H2477" s="126">
        <v>300000</v>
      </c>
      <c r="I2477" s="126">
        <v>1</v>
      </c>
      <c r="J2477" s="126">
        <v>1</v>
      </c>
      <c r="K2477" s="125" t="s">
        <v>211</v>
      </c>
      <c r="L2477" s="125" t="s">
        <v>212</v>
      </c>
      <c r="M2477" s="152">
        <v>2.5000000000000001E-3</v>
      </c>
      <c r="N2477" s="127" t="s">
        <v>44</v>
      </c>
      <c r="O2477" s="154">
        <v>45048</v>
      </c>
      <c r="P2477" s="152">
        <v>1.0134712008999999E-2</v>
      </c>
      <c r="Q2477" s="152">
        <v>4.0548401039000002E-2</v>
      </c>
      <c r="R2477" s="152">
        <v>0.11387499736000001</v>
      </c>
      <c r="S2477" s="152" t="s">
        <v>44</v>
      </c>
      <c r="T2477" s="152" t="s">
        <v>44</v>
      </c>
      <c r="U2477" s="152">
        <v>0.95983722765000001</v>
      </c>
      <c r="V2477" s="152">
        <v>0.99398242699999995</v>
      </c>
      <c r="W2477" s="152">
        <v>0.99346420018000003</v>
      </c>
      <c r="X2477" s="152" t="s">
        <v>44</v>
      </c>
      <c r="Y2477" s="152" t="s">
        <v>44</v>
      </c>
      <c r="Z2477" s="152">
        <v>1.0350129064999999E-3</v>
      </c>
      <c r="AA2477" s="152">
        <v>1.3063207971999999E-3</v>
      </c>
      <c r="AB2477" s="175">
        <v>-0.80072086526999997</v>
      </c>
      <c r="AC2477" s="174">
        <v>0.56780579835</v>
      </c>
      <c r="AD2477" s="152">
        <v>0</v>
      </c>
      <c r="AE2477" s="152">
        <v>0</v>
      </c>
      <c r="AF2477" s="178">
        <v>125.2789818</v>
      </c>
      <c r="AG2477" s="177">
        <v>114341.12916</v>
      </c>
      <c r="AH2477" s="177">
        <v>-18736.05701</v>
      </c>
      <c r="AI2477" s="127">
        <v>0</v>
      </c>
      <c r="AJ2477" s="127">
        <v>0</v>
      </c>
      <c r="AK2477" s="127">
        <v>0</v>
      </c>
    </row>
    <row r="2478" spans="1:37" ht="14.65" customHeight="1" x14ac:dyDescent="0.25">
      <c r="A2478" s="39"/>
      <c r="B2478" s="128">
        <v>35377390000106</v>
      </c>
      <c r="C2478" s="124" t="s">
        <v>10427</v>
      </c>
      <c r="D2478" s="121"/>
      <c r="E2478" s="125" t="s">
        <v>9930</v>
      </c>
      <c r="F2478" s="125" t="s">
        <v>160</v>
      </c>
      <c r="G2478" s="125" t="s">
        <v>3328</v>
      </c>
      <c r="H2478" s="126" t="s">
        <v>44</v>
      </c>
      <c r="I2478" s="126" t="s">
        <v>44</v>
      </c>
      <c r="J2478" s="126" t="s">
        <v>44</v>
      </c>
      <c r="K2478" s="125" t="s">
        <v>211</v>
      </c>
      <c r="L2478" s="125" t="s">
        <v>211</v>
      </c>
      <c r="M2478" s="152">
        <v>1.1000000000000001E-3</v>
      </c>
      <c r="N2478" s="127" t="s">
        <v>44</v>
      </c>
      <c r="O2478" s="154">
        <v>43812</v>
      </c>
      <c r="P2478" s="152">
        <v>1.0522224706E-2</v>
      </c>
      <c r="Q2478" s="152">
        <v>4.1380326260000003E-2</v>
      </c>
      <c r="R2478" s="152">
        <v>0.11842722251</v>
      </c>
      <c r="S2478" s="152">
        <v>0.26483738979999999</v>
      </c>
      <c r="T2478" s="152">
        <v>0.43900436429</v>
      </c>
      <c r="U2478" s="152">
        <v>0.99653773893999997</v>
      </c>
      <c r="V2478" s="152">
        <v>1.0143758093999999</v>
      </c>
      <c r="W2478" s="152">
        <v>1.0331785607999999</v>
      </c>
      <c r="X2478" s="152">
        <v>1.0513480569</v>
      </c>
      <c r="Y2478" s="152">
        <v>1.0466818129000002</v>
      </c>
      <c r="Z2478" s="152">
        <v>8.3225276222999994E-4</v>
      </c>
      <c r="AA2478" s="152">
        <v>2.9650882362999998E-3</v>
      </c>
      <c r="AB2478" s="175">
        <v>6.2623459180000003</v>
      </c>
      <c r="AC2478" s="174">
        <v>2.9009347391999998</v>
      </c>
      <c r="AD2478" s="152">
        <v>0</v>
      </c>
      <c r="AE2478" s="152">
        <v>-2.7596362845000002E-3</v>
      </c>
      <c r="AF2478" s="178">
        <v>1.6047589600000001</v>
      </c>
      <c r="AG2478" s="177">
        <v>7294317.2646000003</v>
      </c>
      <c r="AH2478" s="177">
        <v>540812.74225000001</v>
      </c>
      <c r="AI2478" s="127">
        <v>0</v>
      </c>
      <c r="AJ2478" s="127">
        <v>0.87571425080999998</v>
      </c>
      <c r="AK2478" s="127">
        <v>0</v>
      </c>
    </row>
    <row r="2479" spans="1:37" ht="14.65" customHeight="1" x14ac:dyDescent="0.25">
      <c r="A2479" s="39"/>
      <c r="B2479" s="128">
        <v>50088190000119</v>
      </c>
      <c r="C2479" s="124" t="s">
        <v>10428</v>
      </c>
      <c r="D2479" s="121"/>
      <c r="E2479" s="125" t="s">
        <v>9930</v>
      </c>
      <c r="F2479" s="125" t="s">
        <v>160</v>
      </c>
      <c r="G2479" s="125" t="s">
        <v>3328</v>
      </c>
      <c r="H2479" s="126" t="s">
        <v>44</v>
      </c>
      <c r="I2479" s="126" t="s">
        <v>44</v>
      </c>
      <c r="J2479" s="126" t="s">
        <v>44</v>
      </c>
      <c r="K2479" s="125" t="s">
        <v>211</v>
      </c>
      <c r="L2479" s="125" t="s">
        <v>211</v>
      </c>
      <c r="M2479" s="152">
        <v>1.9E-3</v>
      </c>
      <c r="N2479" s="127" t="s">
        <v>44</v>
      </c>
      <c r="O2479" s="154">
        <v>45016</v>
      </c>
      <c r="P2479" s="152">
        <v>1.0355245286E-2</v>
      </c>
      <c r="Q2479" s="152">
        <v>4.0687100543000003E-2</v>
      </c>
      <c r="R2479" s="152">
        <v>0.1161607497</v>
      </c>
      <c r="S2479" s="152">
        <v>0.25983385096</v>
      </c>
      <c r="T2479" s="152" t="s">
        <v>44</v>
      </c>
      <c r="U2479" s="152">
        <v>0.98072346978000002</v>
      </c>
      <c r="V2479" s="152">
        <v>0.99738243456999998</v>
      </c>
      <c r="W2479" s="152">
        <v>1.0134054794</v>
      </c>
      <c r="X2479" s="152">
        <v>1.0314850729</v>
      </c>
      <c r="Y2479" s="152" t="s">
        <v>44</v>
      </c>
      <c r="Z2479" s="152">
        <v>8.3025685495000004E-4</v>
      </c>
      <c r="AA2479" s="152">
        <v>2.6352713168000001E-3</v>
      </c>
      <c r="AB2479" s="175">
        <v>2.5307015124999999</v>
      </c>
      <c r="AC2479" s="174">
        <v>1.1704976275000001</v>
      </c>
      <c r="AD2479" s="152">
        <v>0</v>
      </c>
      <c r="AE2479" s="152">
        <v>-1.8238776721E-3</v>
      </c>
      <c r="AF2479" s="178">
        <v>1.2711421700000001</v>
      </c>
      <c r="AG2479" s="177">
        <v>1814461.65</v>
      </c>
      <c r="AH2479" s="177">
        <v>-101060.71268</v>
      </c>
      <c r="AI2479" s="127">
        <v>0</v>
      </c>
      <c r="AJ2479" s="127">
        <v>0.86684564623000004</v>
      </c>
      <c r="AK2479" s="127">
        <v>0</v>
      </c>
    </row>
    <row r="2480" spans="1:37" ht="14.65" customHeight="1" x14ac:dyDescent="0.25">
      <c r="A2480" s="39"/>
      <c r="B2480" s="128">
        <v>45823842000181</v>
      </c>
      <c r="C2480" s="124" t="s">
        <v>10429</v>
      </c>
      <c r="D2480" s="121"/>
      <c r="E2480" s="125" t="s">
        <v>7548</v>
      </c>
      <c r="F2480" s="125" t="s">
        <v>160</v>
      </c>
      <c r="G2480" s="125" t="s">
        <v>6163</v>
      </c>
      <c r="H2480" s="126">
        <v>100</v>
      </c>
      <c r="I2480" s="126">
        <v>100</v>
      </c>
      <c r="J2480" s="126">
        <v>100</v>
      </c>
      <c r="K2480" s="125" t="s">
        <v>211</v>
      </c>
      <c r="L2480" s="125" t="s">
        <v>211</v>
      </c>
      <c r="M2480" s="152">
        <v>1.5E-3</v>
      </c>
      <c r="N2480" s="127" t="s">
        <v>44</v>
      </c>
      <c r="O2480" s="154">
        <v>44888</v>
      </c>
      <c r="P2480" s="152">
        <v>1.0220801598E-2</v>
      </c>
      <c r="Q2480" s="152">
        <v>4.0448743506000001E-2</v>
      </c>
      <c r="R2480" s="152">
        <v>0.11312048236000001</v>
      </c>
      <c r="S2480" s="152">
        <v>0.24830402477999999</v>
      </c>
      <c r="T2480" s="152" t="s">
        <v>44</v>
      </c>
      <c r="U2480" s="152">
        <v>0.96799059127999998</v>
      </c>
      <c r="V2480" s="152">
        <v>0.99153947404999998</v>
      </c>
      <c r="W2480" s="152">
        <v>0.98688168730000003</v>
      </c>
      <c r="X2480" s="152">
        <v>0.98571411755000005</v>
      </c>
      <c r="Y2480" s="152" t="s">
        <v>44</v>
      </c>
      <c r="Z2480" s="152">
        <v>9.2155499437999999E-4</v>
      </c>
      <c r="AA2480" s="152">
        <v>8.3936485522000007E-4</v>
      </c>
      <c r="AB2480" s="175">
        <v>-2.1488825964</v>
      </c>
      <c r="AC2480" s="174">
        <v>-3.7706817654</v>
      </c>
      <c r="AD2480" s="152">
        <v>0</v>
      </c>
      <c r="AE2480" s="152">
        <v>0</v>
      </c>
      <c r="AF2480" s="178">
        <v>131.7017343</v>
      </c>
      <c r="AG2480" s="177">
        <v>98382.946880000003</v>
      </c>
      <c r="AH2480" s="177">
        <v>-78420.270659999995</v>
      </c>
      <c r="AI2480" s="127">
        <v>0</v>
      </c>
      <c r="AJ2480" s="127">
        <v>0</v>
      </c>
      <c r="AK2480" s="127">
        <v>0</v>
      </c>
    </row>
    <row r="2481" spans="1:37" ht="14.65" customHeight="1" x14ac:dyDescent="0.25">
      <c r="A2481" s="39"/>
      <c r="B2481" s="128">
        <v>44162109000109</v>
      </c>
      <c r="C2481" s="124" t="s">
        <v>10430</v>
      </c>
      <c r="D2481" s="121"/>
      <c r="E2481" s="125" t="s">
        <v>7548</v>
      </c>
      <c r="F2481" s="125" t="s">
        <v>160</v>
      </c>
      <c r="G2481" s="125" t="s">
        <v>6163</v>
      </c>
      <c r="H2481" s="126">
        <v>100</v>
      </c>
      <c r="I2481" s="126">
        <v>100</v>
      </c>
      <c r="J2481" s="126">
        <v>100</v>
      </c>
      <c r="K2481" s="125" t="s">
        <v>211</v>
      </c>
      <c r="L2481" s="125" t="s">
        <v>211</v>
      </c>
      <c r="M2481" s="152">
        <v>2E-3</v>
      </c>
      <c r="N2481" s="127" t="s">
        <v>44</v>
      </c>
      <c r="O2481" s="154">
        <v>44771</v>
      </c>
      <c r="P2481" s="152">
        <v>1.0243206011999999E-2</v>
      </c>
      <c r="Q2481" s="152">
        <v>4.0417198709999998E-2</v>
      </c>
      <c r="R2481" s="152">
        <v>0.11310031296</v>
      </c>
      <c r="S2481" s="152">
        <v>0.24833438934999999</v>
      </c>
      <c r="T2481" s="152" t="s">
        <v>44</v>
      </c>
      <c r="U2481" s="152">
        <v>0.97011246617000002</v>
      </c>
      <c r="V2481" s="152">
        <v>0.99076620131000004</v>
      </c>
      <c r="W2481" s="152">
        <v>0.98670572614999996</v>
      </c>
      <c r="X2481" s="152">
        <v>0.98583465842999995</v>
      </c>
      <c r="Y2481" s="152" t="s">
        <v>44</v>
      </c>
      <c r="Z2481" s="152">
        <v>9.4352923008E-4</v>
      </c>
      <c r="AA2481" s="152">
        <v>8.4089271778000003E-4</v>
      </c>
      <c r="AB2481" s="175">
        <v>-2.0437586479999998</v>
      </c>
      <c r="AC2481" s="174">
        <v>-3.7571362796000001</v>
      </c>
      <c r="AD2481" s="152">
        <v>0</v>
      </c>
      <c r="AE2481" s="152">
        <v>0</v>
      </c>
      <c r="AF2481" s="178">
        <v>1.36993443</v>
      </c>
      <c r="AG2481" s="177">
        <v>152810.37661000001</v>
      </c>
      <c r="AH2481" s="177">
        <v>-86187.771489999999</v>
      </c>
      <c r="AI2481" s="127">
        <v>0</v>
      </c>
      <c r="AJ2481" s="127">
        <v>0</v>
      </c>
      <c r="AK2481" s="127">
        <v>0</v>
      </c>
    </row>
    <row r="2482" spans="1:37" ht="14.65" customHeight="1" x14ac:dyDescent="0.25">
      <c r="A2482" s="39"/>
      <c r="B2482" s="128">
        <v>45683352000127</v>
      </c>
      <c r="C2482" s="124" t="s">
        <v>10431</v>
      </c>
      <c r="D2482" s="121"/>
      <c r="E2482" s="125" t="s">
        <v>7548</v>
      </c>
      <c r="F2482" s="125" t="s">
        <v>160</v>
      </c>
      <c r="G2482" s="125" t="s">
        <v>6163</v>
      </c>
      <c r="H2482" s="126">
        <v>500</v>
      </c>
      <c r="I2482" s="126">
        <v>100</v>
      </c>
      <c r="J2482" s="126">
        <v>100</v>
      </c>
      <c r="K2482" s="125" t="s">
        <v>211</v>
      </c>
      <c r="L2482" s="125" t="s">
        <v>211</v>
      </c>
      <c r="M2482" s="152">
        <v>2E-3</v>
      </c>
      <c r="N2482" s="127" t="s">
        <v>44</v>
      </c>
      <c r="O2482" s="154">
        <v>44771</v>
      </c>
      <c r="P2482" s="152">
        <v>1.024074262E-2</v>
      </c>
      <c r="Q2482" s="152">
        <v>4.0426766018E-2</v>
      </c>
      <c r="R2482" s="152">
        <v>0.11305620575000001</v>
      </c>
      <c r="S2482" s="152">
        <v>0.24828586926999999</v>
      </c>
      <c r="T2482" s="152" t="s">
        <v>44</v>
      </c>
      <c r="U2482" s="152">
        <v>0.96987916350999992</v>
      </c>
      <c r="V2482" s="152">
        <v>0.99100072932000005</v>
      </c>
      <c r="W2482" s="152">
        <v>0.98632092763000001</v>
      </c>
      <c r="X2482" s="152">
        <v>0.98564204402</v>
      </c>
      <c r="Y2482" s="152" t="s">
        <v>44</v>
      </c>
      <c r="Z2482" s="152">
        <v>9.4847410732999996E-4</v>
      </c>
      <c r="AA2482" s="152">
        <v>8.4220128315000008E-4</v>
      </c>
      <c r="AB2482" s="175">
        <v>-2.0787657289000001</v>
      </c>
      <c r="AC2482" s="174">
        <v>-3.7606066661000002</v>
      </c>
      <c r="AD2482" s="152">
        <v>0</v>
      </c>
      <c r="AE2482" s="152">
        <v>0</v>
      </c>
      <c r="AF2482" s="178">
        <v>1.3699074600000001</v>
      </c>
      <c r="AG2482" s="177">
        <v>147406.73845</v>
      </c>
      <c r="AH2482" s="177">
        <v>-91521.966709999993</v>
      </c>
      <c r="AI2482" s="127">
        <v>0</v>
      </c>
      <c r="AJ2482" s="127">
        <v>0</v>
      </c>
      <c r="AK2482" s="127">
        <v>0</v>
      </c>
    </row>
    <row r="2483" spans="1:37" ht="14.65" customHeight="1" x14ac:dyDescent="0.25">
      <c r="A2483" s="39"/>
      <c r="B2483" s="128">
        <v>45688636000106</v>
      </c>
      <c r="C2483" s="124" t="s">
        <v>10432</v>
      </c>
      <c r="D2483" s="121"/>
      <c r="E2483" s="125" t="s">
        <v>7548</v>
      </c>
      <c r="F2483" s="125" t="s">
        <v>160</v>
      </c>
      <c r="G2483" s="125" t="s">
        <v>6163</v>
      </c>
      <c r="H2483" s="126">
        <v>500</v>
      </c>
      <c r="I2483" s="126">
        <v>100</v>
      </c>
      <c r="J2483" s="126">
        <v>100</v>
      </c>
      <c r="K2483" s="125" t="s">
        <v>211</v>
      </c>
      <c r="L2483" s="125" t="s">
        <v>211</v>
      </c>
      <c r="M2483" s="152">
        <v>2E-3</v>
      </c>
      <c r="N2483" s="127" t="s">
        <v>44</v>
      </c>
      <c r="O2483" s="154">
        <v>44771</v>
      </c>
      <c r="P2483" s="152">
        <v>1.0240476186E-2</v>
      </c>
      <c r="Q2483" s="152">
        <v>4.0425820978000002E-2</v>
      </c>
      <c r="R2483" s="152">
        <v>0.11311207151</v>
      </c>
      <c r="S2483" s="152">
        <v>0.24834780208000001</v>
      </c>
      <c r="T2483" s="152" t="s">
        <v>44</v>
      </c>
      <c r="U2483" s="152">
        <v>0.96985393005000009</v>
      </c>
      <c r="V2483" s="152">
        <v>0.99097756310999996</v>
      </c>
      <c r="W2483" s="152">
        <v>0.98680830967000011</v>
      </c>
      <c r="X2483" s="152">
        <v>0.98588790411000005</v>
      </c>
      <c r="Y2483" s="152" t="s">
        <v>44</v>
      </c>
      <c r="Z2483" s="152">
        <v>9.4445486999000002E-4</v>
      </c>
      <c r="AA2483" s="152">
        <v>8.4444077800000005E-4</v>
      </c>
      <c r="AB2483" s="175">
        <v>-2.0263543639999999</v>
      </c>
      <c r="AC2483" s="174">
        <v>-3.7296015642000002</v>
      </c>
      <c r="AD2483" s="152">
        <v>0</v>
      </c>
      <c r="AE2483" s="152">
        <v>0</v>
      </c>
      <c r="AF2483" s="178">
        <v>1.36988059</v>
      </c>
      <c r="AG2483" s="177">
        <v>147406.73738999999</v>
      </c>
      <c r="AH2483" s="177">
        <v>-91536.595400999999</v>
      </c>
      <c r="AI2483" s="127">
        <v>0</v>
      </c>
      <c r="AJ2483" s="127">
        <v>0</v>
      </c>
      <c r="AK2483" s="127">
        <v>0</v>
      </c>
    </row>
    <row r="2484" spans="1:37" ht="14.65" customHeight="1" x14ac:dyDescent="0.25">
      <c r="A2484" s="39"/>
      <c r="B2484" s="128">
        <v>45688718000150</v>
      </c>
      <c r="C2484" s="124" t="s">
        <v>10433</v>
      </c>
      <c r="D2484" s="121"/>
      <c r="E2484" s="125" t="s">
        <v>7548</v>
      </c>
      <c r="F2484" s="125" t="s">
        <v>160</v>
      </c>
      <c r="G2484" s="125" t="s">
        <v>6163</v>
      </c>
      <c r="H2484" s="126">
        <v>500</v>
      </c>
      <c r="I2484" s="126">
        <v>100</v>
      </c>
      <c r="J2484" s="126">
        <v>100</v>
      </c>
      <c r="K2484" s="125" t="s">
        <v>211</v>
      </c>
      <c r="L2484" s="125" t="s">
        <v>211</v>
      </c>
      <c r="M2484" s="152">
        <v>2E-3</v>
      </c>
      <c r="N2484" s="127" t="s">
        <v>44</v>
      </c>
      <c r="O2484" s="154">
        <v>44771</v>
      </c>
      <c r="P2484" s="152">
        <v>1.0240660558000001E-2</v>
      </c>
      <c r="Q2484" s="152">
        <v>4.0426545749000002E-2</v>
      </c>
      <c r="R2484" s="152">
        <v>0.11311220859</v>
      </c>
      <c r="S2484" s="152">
        <v>0.24834833950000001</v>
      </c>
      <c r="T2484" s="152" t="s">
        <v>44</v>
      </c>
      <c r="U2484" s="152">
        <v>0.96987139161000002</v>
      </c>
      <c r="V2484" s="152">
        <v>0.99099532976999993</v>
      </c>
      <c r="W2484" s="152">
        <v>0.98680950558999991</v>
      </c>
      <c r="X2484" s="152">
        <v>0.98589003754000004</v>
      </c>
      <c r="Y2484" s="152" t="s">
        <v>44</v>
      </c>
      <c r="Z2484" s="152">
        <v>9.4457223879E-4</v>
      </c>
      <c r="AA2484" s="152">
        <v>8.3991265610999994E-4</v>
      </c>
      <c r="AB2484" s="175">
        <v>-2.0259850834000002</v>
      </c>
      <c r="AC2484" s="174">
        <v>-3.7529744900000002</v>
      </c>
      <c r="AD2484" s="152">
        <v>0</v>
      </c>
      <c r="AE2484" s="152">
        <v>0</v>
      </c>
      <c r="AF2484" s="178">
        <v>1.36997357</v>
      </c>
      <c r="AG2484" s="177">
        <v>147406.73886000001</v>
      </c>
      <c r="AH2484" s="177">
        <v>-91535.766271</v>
      </c>
      <c r="AI2484" s="127">
        <v>0</v>
      </c>
      <c r="AJ2484" s="127">
        <v>0</v>
      </c>
      <c r="AK2484" s="127">
        <v>0</v>
      </c>
    </row>
    <row r="2485" spans="1:37" ht="14.65" customHeight="1" x14ac:dyDescent="0.25">
      <c r="A2485" s="39"/>
      <c r="B2485" s="128">
        <v>46328929000145</v>
      </c>
      <c r="C2485" s="124" t="s">
        <v>10434</v>
      </c>
      <c r="D2485" s="121"/>
      <c r="E2485" s="125" t="s">
        <v>7548</v>
      </c>
      <c r="F2485" s="125" t="s">
        <v>160</v>
      </c>
      <c r="G2485" s="125" t="s">
        <v>6163</v>
      </c>
      <c r="H2485" s="126">
        <v>500</v>
      </c>
      <c r="I2485" s="126">
        <v>100</v>
      </c>
      <c r="J2485" s="126">
        <v>100</v>
      </c>
      <c r="K2485" s="125" t="s">
        <v>211</v>
      </c>
      <c r="L2485" s="125" t="s">
        <v>211</v>
      </c>
      <c r="M2485" s="152">
        <v>2E-3</v>
      </c>
      <c r="N2485" s="127" t="s">
        <v>44</v>
      </c>
      <c r="O2485" s="154">
        <v>44771</v>
      </c>
      <c r="P2485" s="152">
        <v>1.0240747961000001E-2</v>
      </c>
      <c r="Q2485" s="152">
        <v>4.0428763240999997E-2</v>
      </c>
      <c r="R2485" s="152">
        <v>0.11311578299000001</v>
      </c>
      <c r="S2485" s="152">
        <v>0.24835358627000001</v>
      </c>
      <c r="T2485" s="152" t="s">
        <v>44</v>
      </c>
      <c r="U2485" s="152">
        <v>0.96987966931000003</v>
      </c>
      <c r="V2485" s="152">
        <v>0.99104968820999995</v>
      </c>
      <c r="W2485" s="152">
        <v>0.98684068925000001</v>
      </c>
      <c r="X2485" s="152">
        <v>0.98591086610000001</v>
      </c>
      <c r="Y2485" s="152" t="s">
        <v>44</v>
      </c>
      <c r="Z2485" s="152">
        <v>9.4457317178999996E-4</v>
      </c>
      <c r="AA2485" s="152">
        <v>8.3989736465999994E-4</v>
      </c>
      <c r="AB2485" s="175">
        <v>-2.0210269951000002</v>
      </c>
      <c r="AC2485" s="174">
        <v>-3.7497715815000001</v>
      </c>
      <c r="AD2485" s="152">
        <v>0</v>
      </c>
      <c r="AE2485" s="152">
        <v>0</v>
      </c>
      <c r="AF2485" s="178">
        <v>1.3699777799999999</v>
      </c>
      <c r="AG2485" s="177">
        <v>147406.73495000001</v>
      </c>
      <c r="AH2485" s="177">
        <v>-91535.903720999995</v>
      </c>
      <c r="AI2485" s="127">
        <v>0</v>
      </c>
      <c r="AJ2485" s="127">
        <v>0</v>
      </c>
      <c r="AK2485" s="127">
        <v>0</v>
      </c>
    </row>
    <row r="2486" spans="1:37" ht="14.65" customHeight="1" x14ac:dyDescent="0.25">
      <c r="A2486" s="39"/>
      <c r="B2486" s="128">
        <v>57346708000116</v>
      </c>
      <c r="C2486" s="124" t="s">
        <v>10435</v>
      </c>
      <c r="D2486" s="121"/>
      <c r="E2486" s="125" t="s">
        <v>7548</v>
      </c>
      <c r="F2486" s="125" t="s">
        <v>160</v>
      </c>
      <c r="G2486" s="125" t="s">
        <v>6163</v>
      </c>
      <c r="H2486" s="126" t="s">
        <v>44</v>
      </c>
      <c r="I2486" s="126" t="s">
        <v>44</v>
      </c>
      <c r="J2486" s="126" t="s">
        <v>44</v>
      </c>
      <c r="K2486" s="125" t="s">
        <v>44</v>
      </c>
      <c r="L2486" s="125" t="s">
        <v>44</v>
      </c>
      <c r="M2486" s="152">
        <v>1.7000000000000001E-3</v>
      </c>
      <c r="N2486" s="127" t="s">
        <v>44</v>
      </c>
      <c r="O2486" s="154">
        <v>45596</v>
      </c>
      <c r="P2486" s="152">
        <v>1.01820972E-2</v>
      </c>
      <c r="Q2486" s="152">
        <v>4.0344846823999997E-2</v>
      </c>
      <c r="R2486" s="152" t="s">
        <v>44</v>
      </c>
      <c r="S2486" s="152" t="s">
        <v>44</v>
      </c>
      <c r="T2486" s="152" t="s">
        <v>44</v>
      </c>
      <c r="U2486" s="152">
        <v>0.96432497924000005</v>
      </c>
      <c r="V2486" s="152">
        <v>0.98899260479000006</v>
      </c>
      <c r="W2486" s="152" t="s">
        <v>44</v>
      </c>
      <c r="X2486" s="152" t="s">
        <v>44</v>
      </c>
      <c r="Y2486" s="152" t="s">
        <v>44</v>
      </c>
      <c r="Z2486" s="152" t="s">
        <v>44</v>
      </c>
      <c r="AA2486" s="152">
        <v>9.3880189414999999E-4</v>
      </c>
      <c r="AB2486" s="175" t="s">
        <v>44</v>
      </c>
      <c r="AC2486" s="174">
        <v>-3.4027216224000001</v>
      </c>
      <c r="AD2486" s="152">
        <v>0</v>
      </c>
      <c r="AE2486" s="152">
        <v>0</v>
      </c>
      <c r="AF2486" s="178">
        <v>1.0574755499999999</v>
      </c>
      <c r="AG2486" s="177">
        <v>474480.24307000003</v>
      </c>
      <c r="AH2486" s="177">
        <v>92243.334428999995</v>
      </c>
      <c r="AI2486" s="127">
        <v>0</v>
      </c>
      <c r="AJ2486" s="127">
        <v>0</v>
      </c>
      <c r="AK2486" s="127">
        <v>0</v>
      </c>
    </row>
    <row r="2487" spans="1:37" ht="14.65" customHeight="1" x14ac:dyDescent="0.25">
      <c r="A2487" s="39"/>
      <c r="B2487" s="128">
        <v>54891935000134</v>
      </c>
      <c r="C2487" s="124" t="s">
        <v>10436</v>
      </c>
      <c r="D2487" s="121"/>
      <c r="E2487" s="125" t="s">
        <v>7548</v>
      </c>
      <c r="F2487" s="125" t="s">
        <v>160</v>
      </c>
      <c r="G2487" s="125" t="s">
        <v>5073</v>
      </c>
      <c r="H2487" s="126">
        <v>100</v>
      </c>
      <c r="I2487" s="126">
        <v>100</v>
      </c>
      <c r="J2487" s="126">
        <v>100</v>
      </c>
      <c r="K2487" s="125" t="s">
        <v>211</v>
      </c>
      <c r="L2487" s="125" t="s">
        <v>211</v>
      </c>
      <c r="M2487" s="152">
        <v>2E-3</v>
      </c>
      <c r="N2487" s="127" t="s">
        <v>44</v>
      </c>
      <c r="O2487" s="154">
        <v>45471</v>
      </c>
      <c r="P2487" s="152">
        <v>1.0294062906E-2</v>
      </c>
      <c r="Q2487" s="152">
        <v>4.0594570301999998E-2</v>
      </c>
      <c r="R2487" s="152" t="s">
        <v>44</v>
      </c>
      <c r="S2487" s="152" t="s">
        <v>44</v>
      </c>
      <c r="T2487" s="152" t="s">
        <v>44</v>
      </c>
      <c r="U2487" s="152">
        <v>0.97492901544999999</v>
      </c>
      <c r="V2487" s="152">
        <v>0.99511419632999998</v>
      </c>
      <c r="W2487" s="152" t="s">
        <v>44</v>
      </c>
      <c r="X2487" s="152" t="s">
        <v>44</v>
      </c>
      <c r="Y2487" s="152" t="s">
        <v>44</v>
      </c>
      <c r="Z2487" s="152" t="s">
        <v>44</v>
      </c>
      <c r="AA2487" s="152">
        <v>9.4739088432000003E-4</v>
      </c>
      <c r="AB2487" s="175" t="s">
        <v>44</v>
      </c>
      <c r="AC2487" s="174">
        <v>-1.8454893212000001</v>
      </c>
      <c r="AD2487" s="152">
        <v>0</v>
      </c>
      <c r="AE2487" s="152">
        <v>0</v>
      </c>
      <c r="AF2487" s="178">
        <v>1.0956765500000001</v>
      </c>
      <c r="AG2487" s="177">
        <v>1337484.382</v>
      </c>
      <c r="AH2487" s="177">
        <v>273754.62420999998</v>
      </c>
      <c r="AI2487" s="127">
        <v>0</v>
      </c>
      <c r="AJ2487" s="127">
        <v>0</v>
      </c>
      <c r="AK2487" s="127">
        <v>0</v>
      </c>
    </row>
    <row r="2488" spans="1:37" ht="14.65" customHeight="1" x14ac:dyDescent="0.25">
      <c r="A2488" s="39"/>
      <c r="B2488" s="128">
        <v>46098698000120</v>
      </c>
      <c r="C2488" s="124" t="s">
        <v>10437</v>
      </c>
      <c r="D2488" s="121"/>
      <c r="E2488" s="125" t="s">
        <v>7548</v>
      </c>
      <c r="F2488" s="125" t="s">
        <v>160</v>
      </c>
      <c r="G2488" s="125" t="s">
        <v>6163</v>
      </c>
      <c r="H2488" s="126">
        <v>500</v>
      </c>
      <c r="I2488" s="126">
        <v>100</v>
      </c>
      <c r="J2488" s="126">
        <v>100</v>
      </c>
      <c r="K2488" s="125" t="s">
        <v>211</v>
      </c>
      <c r="L2488" s="125" t="s">
        <v>211</v>
      </c>
      <c r="M2488" s="152">
        <v>2E-3</v>
      </c>
      <c r="N2488" s="127" t="s">
        <v>44</v>
      </c>
      <c r="O2488" s="154">
        <v>44771</v>
      </c>
      <c r="P2488" s="152">
        <v>1.0240573867000001E-2</v>
      </c>
      <c r="Q2488" s="152">
        <v>4.0426754132999995E-2</v>
      </c>
      <c r="R2488" s="152">
        <v>0.11311162478</v>
      </c>
      <c r="S2488" s="152">
        <v>0.24834242914000002</v>
      </c>
      <c r="T2488" s="152" t="s">
        <v>44</v>
      </c>
      <c r="U2488" s="152">
        <v>0.96986318126000004</v>
      </c>
      <c r="V2488" s="152">
        <v>0.99100043796999993</v>
      </c>
      <c r="W2488" s="152">
        <v>0.98680441235000005</v>
      </c>
      <c r="X2488" s="152">
        <v>0.98586657469000005</v>
      </c>
      <c r="Y2488" s="152" t="s">
        <v>44</v>
      </c>
      <c r="Z2488" s="152">
        <v>9.4460842454999997E-4</v>
      </c>
      <c r="AA2488" s="152">
        <v>8.4757060686000004E-4</v>
      </c>
      <c r="AB2488" s="175">
        <v>-2.026719108</v>
      </c>
      <c r="AC2488" s="174">
        <v>-3.6984646789000002</v>
      </c>
      <c r="AD2488" s="152">
        <v>0</v>
      </c>
      <c r="AE2488" s="152">
        <v>0</v>
      </c>
      <c r="AF2488" s="178">
        <v>1.36986075</v>
      </c>
      <c r="AG2488" s="177">
        <v>147406.73910000001</v>
      </c>
      <c r="AH2488" s="177">
        <v>-91535.496461000002</v>
      </c>
      <c r="AI2488" s="127">
        <v>0</v>
      </c>
      <c r="AJ2488" s="127">
        <v>0</v>
      </c>
      <c r="AK2488" s="127">
        <v>0</v>
      </c>
    </row>
    <row r="2489" spans="1:37" ht="14.65" customHeight="1" x14ac:dyDescent="0.25">
      <c r="A2489" s="39"/>
      <c r="B2489" s="128">
        <v>32319500000187</v>
      </c>
      <c r="C2489" s="124" t="s">
        <v>10438</v>
      </c>
      <c r="D2489" s="121"/>
      <c r="E2489" s="125" t="s">
        <v>7548</v>
      </c>
      <c r="F2489" s="125" t="s">
        <v>160</v>
      </c>
      <c r="G2489" s="125" t="s">
        <v>6163</v>
      </c>
      <c r="H2489" s="126">
        <v>500</v>
      </c>
      <c r="I2489" s="126">
        <v>100</v>
      </c>
      <c r="J2489" s="126">
        <v>100</v>
      </c>
      <c r="K2489" s="125" t="s">
        <v>211</v>
      </c>
      <c r="L2489" s="125" t="s">
        <v>211</v>
      </c>
      <c r="M2489" s="152">
        <v>2E-3</v>
      </c>
      <c r="N2489" s="127" t="s">
        <v>44</v>
      </c>
      <c r="O2489" s="154">
        <v>44771</v>
      </c>
      <c r="P2489" s="152">
        <v>1.0240494379000001E-2</v>
      </c>
      <c r="Q2489" s="152">
        <v>4.0426279670999994E-2</v>
      </c>
      <c r="R2489" s="152">
        <v>0.11310930909</v>
      </c>
      <c r="S2489" s="152">
        <v>0.24833873704999998</v>
      </c>
      <c r="T2489" s="152" t="s">
        <v>44</v>
      </c>
      <c r="U2489" s="152">
        <v>0.96985565312000011</v>
      </c>
      <c r="V2489" s="152">
        <v>0.99098880726999994</v>
      </c>
      <c r="W2489" s="152">
        <v>0.98678420990000004</v>
      </c>
      <c r="X2489" s="152">
        <v>0.98585191787000004</v>
      </c>
      <c r="Y2489" s="152" t="s">
        <v>44</v>
      </c>
      <c r="Z2489" s="152">
        <v>9.4461018637999989E-4</v>
      </c>
      <c r="AA2489" s="152">
        <v>8.4025444222999993E-4</v>
      </c>
      <c r="AB2489" s="175">
        <v>-2.0297762848000001</v>
      </c>
      <c r="AC2489" s="174">
        <v>-3.742204182</v>
      </c>
      <c r="AD2489" s="152">
        <v>0</v>
      </c>
      <c r="AE2489" s="152">
        <v>0</v>
      </c>
      <c r="AF2489" s="178">
        <v>1.3699945899999999</v>
      </c>
      <c r="AG2489" s="177">
        <v>147406.73428999999</v>
      </c>
      <c r="AH2489" s="177">
        <v>-91535.197371000002</v>
      </c>
      <c r="AI2489" s="127">
        <v>0</v>
      </c>
      <c r="AJ2489" s="127">
        <v>0</v>
      </c>
      <c r="AK2489" s="127">
        <v>0</v>
      </c>
    </row>
    <row r="2490" spans="1:37" ht="14.65" customHeight="1" x14ac:dyDescent="0.25">
      <c r="A2490" s="39"/>
      <c r="B2490" s="128">
        <v>46328680000178</v>
      </c>
      <c r="C2490" s="124" t="s">
        <v>10439</v>
      </c>
      <c r="D2490" s="121"/>
      <c r="E2490" s="125" t="s">
        <v>7548</v>
      </c>
      <c r="F2490" s="125" t="s">
        <v>160</v>
      </c>
      <c r="G2490" s="125" t="s">
        <v>6163</v>
      </c>
      <c r="H2490" s="126">
        <v>500</v>
      </c>
      <c r="I2490" s="126">
        <v>100</v>
      </c>
      <c r="J2490" s="126">
        <v>100</v>
      </c>
      <c r="K2490" s="125" t="s">
        <v>211</v>
      </c>
      <c r="L2490" s="125" t="s">
        <v>211</v>
      </c>
      <c r="M2490" s="152">
        <v>2E-3</v>
      </c>
      <c r="N2490" s="127" t="s">
        <v>44</v>
      </c>
      <c r="O2490" s="154">
        <v>44771</v>
      </c>
      <c r="P2490" s="152">
        <v>1.0240831291000001E-2</v>
      </c>
      <c r="Q2490" s="152">
        <v>4.0432161256999999E-2</v>
      </c>
      <c r="R2490" s="152">
        <v>0.11311979688</v>
      </c>
      <c r="S2490" s="152">
        <v>0.24835692365000001</v>
      </c>
      <c r="T2490" s="152" t="s">
        <v>44</v>
      </c>
      <c r="U2490" s="152">
        <v>0.96988756128999998</v>
      </c>
      <c r="V2490" s="152">
        <v>0.99113298540000005</v>
      </c>
      <c r="W2490" s="152">
        <v>0.98687570707000005</v>
      </c>
      <c r="X2490" s="152">
        <v>0.98592411479999997</v>
      </c>
      <c r="Y2490" s="152" t="s">
        <v>44</v>
      </c>
      <c r="Z2490" s="152">
        <v>9.4455476969E-4</v>
      </c>
      <c r="AA2490" s="152">
        <v>8.3977521412999993E-4</v>
      </c>
      <c r="AB2490" s="175">
        <v>-2.0159689373999998</v>
      </c>
      <c r="AC2490" s="174">
        <v>-3.7498118655999999</v>
      </c>
      <c r="AD2490" s="152">
        <v>0</v>
      </c>
      <c r="AE2490" s="152">
        <v>0</v>
      </c>
      <c r="AF2490" s="178">
        <v>1.3699795699999999</v>
      </c>
      <c r="AG2490" s="177">
        <v>147406.73563000001</v>
      </c>
      <c r="AH2490" s="177">
        <v>-91537.946131999997</v>
      </c>
      <c r="AI2490" s="127">
        <v>0</v>
      </c>
      <c r="AJ2490" s="127">
        <v>0</v>
      </c>
      <c r="AK2490" s="127">
        <v>0</v>
      </c>
    </row>
    <row r="2491" spans="1:37" ht="14.65" customHeight="1" x14ac:dyDescent="0.25">
      <c r="A2491" s="39"/>
      <c r="B2491" s="128">
        <v>46328752000187</v>
      </c>
      <c r="C2491" s="124" t="s">
        <v>10440</v>
      </c>
      <c r="D2491" s="121"/>
      <c r="E2491" s="125" t="s">
        <v>7548</v>
      </c>
      <c r="F2491" s="125" t="s">
        <v>160</v>
      </c>
      <c r="G2491" s="125" t="s">
        <v>6163</v>
      </c>
      <c r="H2491" s="126">
        <v>500</v>
      </c>
      <c r="I2491" s="126">
        <v>100</v>
      </c>
      <c r="J2491" s="126">
        <v>100</v>
      </c>
      <c r="K2491" s="125" t="s">
        <v>211</v>
      </c>
      <c r="L2491" s="125" t="s">
        <v>211</v>
      </c>
      <c r="M2491" s="152">
        <v>2E-3</v>
      </c>
      <c r="N2491" s="127" t="s">
        <v>44</v>
      </c>
      <c r="O2491" s="154">
        <v>44771</v>
      </c>
      <c r="P2491" s="152">
        <v>1.0240479643000001E-2</v>
      </c>
      <c r="Q2491" s="152">
        <v>4.0431835083000002E-2</v>
      </c>
      <c r="R2491" s="152">
        <v>0.11312052844000001</v>
      </c>
      <c r="S2491" s="152">
        <v>0.24835811957000001</v>
      </c>
      <c r="T2491" s="152" t="s">
        <v>44</v>
      </c>
      <c r="U2491" s="152">
        <v>0.9698542575400001</v>
      </c>
      <c r="V2491" s="152">
        <v>0.99112498974999996</v>
      </c>
      <c r="W2491" s="152">
        <v>0.98688208927999999</v>
      </c>
      <c r="X2491" s="152">
        <v>0.9859288623400001</v>
      </c>
      <c r="Y2491" s="152" t="s">
        <v>44</v>
      </c>
      <c r="Z2491" s="152">
        <v>9.4455932973000001E-4</v>
      </c>
      <c r="AA2491" s="152">
        <v>8.3984093853000004E-4</v>
      </c>
      <c r="AB2491" s="175">
        <v>-2.0148392439</v>
      </c>
      <c r="AC2491" s="174">
        <v>-3.7471695381000001</v>
      </c>
      <c r="AD2491" s="152">
        <v>0</v>
      </c>
      <c r="AE2491" s="152">
        <v>0</v>
      </c>
      <c r="AF2491" s="178">
        <v>1.36998273</v>
      </c>
      <c r="AG2491" s="177">
        <v>147406.73235000001</v>
      </c>
      <c r="AH2491" s="177">
        <v>-91536.443411</v>
      </c>
      <c r="AI2491" s="127">
        <v>0</v>
      </c>
      <c r="AJ2491" s="127">
        <v>0</v>
      </c>
      <c r="AK2491" s="127">
        <v>0</v>
      </c>
    </row>
    <row r="2492" spans="1:37" ht="14.65" customHeight="1" x14ac:dyDescent="0.25">
      <c r="A2492" s="39"/>
      <c r="B2492" s="128">
        <v>46328987000179</v>
      </c>
      <c r="C2492" s="124" t="s">
        <v>10441</v>
      </c>
      <c r="D2492" s="121"/>
      <c r="E2492" s="125" t="s">
        <v>7548</v>
      </c>
      <c r="F2492" s="125" t="s">
        <v>160</v>
      </c>
      <c r="G2492" s="125" t="s">
        <v>6163</v>
      </c>
      <c r="H2492" s="126">
        <v>500</v>
      </c>
      <c r="I2492" s="126">
        <v>100</v>
      </c>
      <c r="J2492" s="126">
        <v>100</v>
      </c>
      <c r="K2492" s="125" t="s">
        <v>211</v>
      </c>
      <c r="L2492" s="125" t="s">
        <v>211</v>
      </c>
      <c r="M2492" s="152">
        <v>2E-3</v>
      </c>
      <c r="N2492" s="127" t="s">
        <v>44</v>
      </c>
      <c r="O2492" s="154">
        <v>44771</v>
      </c>
      <c r="P2492" s="152">
        <v>1.0241197246E-2</v>
      </c>
      <c r="Q2492" s="152">
        <v>4.0432859028E-2</v>
      </c>
      <c r="R2492" s="152">
        <v>0.11311982509</v>
      </c>
      <c r="S2492" s="152">
        <v>0.24835633562000001</v>
      </c>
      <c r="T2492" s="152" t="s">
        <v>44</v>
      </c>
      <c r="U2492" s="152">
        <v>0.96992222014000007</v>
      </c>
      <c r="V2492" s="152">
        <v>0.99115009021000011</v>
      </c>
      <c r="W2492" s="152">
        <v>0.98687595314999998</v>
      </c>
      <c r="X2492" s="152">
        <v>0.98592178046000001</v>
      </c>
      <c r="Y2492" s="152" t="s">
        <v>44</v>
      </c>
      <c r="Z2492" s="152">
        <v>9.4461004012000001E-4</v>
      </c>
      <c r="AA2492" s="152">
        <v>8.3988271638999997E-4</v>
      </c>
      <c r="AB2492" s="175">
        <v>-2.0160302511000001</v>
      </c>
      <c r="AC2492" s="174">
        <v>-3.7467521498999998</v>
      </c>
      <c r="AD2492" s="152">
        <v>0</v>
      </c>
      <c r="AE2492" s="152">
        <v>0</v>
      </c>
      <c r="AF2492" s="178">
        <v>1.36998438</v>
      </c>
      <c r="AG2492" s="177">
        <v>147406.73706000001</v>
      </c>
      <c r="AH2492" s="177">
        <v>-91536.475709999999</v>
      </c>
      <c r="AI2492" s="127">
        <v>0</v>
      </c>
      <c r="AJ2492" s="127">
        <v>0</v>
      </c>
      <c r="AK2492" s="127">
        <v>0</v>
      </c>
    </row>
    <row r="2493" spans="1:37" ht="14.65" customHeight="1" x14ac:dyDescent="0.25">
      <c r="A2493" s="39"/>
      <c r="B2493" s="128">
        <v>11046179000134</v>
      </c>
      <c r="C2493" s="124" t="s">
        <v>10442</v>
      </c>
      <c r="D2493" s="121" t="s">
        <v>3266</v>
      </c>
      <c r="E2493" s="125" t="s">
        <v>9930</v>
      </c>
      <c r="F2493" s="125" t="s">
        <v>160</v>
      </c>
      <c r="G2493" s="125" t="s">
        <v>3328</v>
      </c>
      <c r="H2493" s="126">
        <v>5000</v>
      </c>
      <c r="I2493" s="126">
        <v>1000</v>
      </c>
      <c r="J2493" s="126">
        <v>1000</v>
      </c>
      <c r="K2493" s="125" t="s">
        <v>7581</v>
      </c>
      <c r="L2493" s="125" t="s">
        <v>7582</v>
      </c>
      <c r="M2493" s="152">
        <v>5.0000000000000001E-3</v>
      </c>
      <c r="N2493" s="127" t="s">
        <v>44</v>
      </c>
      <c r="O2493" s="154">
        <v>40120</v>
      </c>
      <c r="P2493" s="152">
        <v>1.0479506636E-2</v>
      </c>
      <c r="Q2493" s="152">
        <v>4.2401104234000002E-2</v>
      </c>
      <c r="R2493" s="152">
        <v>0.12065194692</v>
      </c>
      <c r="S2493" s="152">
        <v>0.2822429232</v>
      </c>
      <c r="T2493" s="152">
        <v>0.44183407507</v>
      </c>
      <c r="U2493" s="152">
        <v>0.99249200056999998</v>
      </c>
      <c r="V2493" s="152">
        <v>1.0393986301</v>
      </c>
      <c r="W2493" s="152">
        <v>1.0525874224</v>
      </c>
      <c r="X2493" s="152">
        <v>1.120444319</v>
      </c>
      <c r="Y2493" s="152">
        <v>1.0534284584</v>
      </c>
      <c r="Z2493" s="152">
        <v>1.8077757346000002E-3</v>
      </c>
      <c r="AA2493" s="152">
        <v>6.2511369397000001E-3</v>
      </c>
      <c r="AB2493" s="175">
        <v>3.1465432741999999</v>
      </c>
      <c r="AC2493" s="174">
        <v>0.78475610732000001</v>
      </c>
      <c r="AD2493" s="152">
        <v>-2.3096845256999999E-4</v>
      </c>
      <c r="AE2493" s="152">
        <v>-4.5965242752E-2</v>
      </c>
      <c r="AF2493" s="178">
        <v>4.3741320300000002</v>
      </c>
      <c r="AG2493" s="177">
        <v>2492373.6173999999</v>
      </c>
      <c r="AH2493" s="177">
        <v>-139226.58730000001</v>
      </c>
      <c r="AI2493" s="127">
        <v>0.28989930754999998</v>
      </c>
      <c r="AJ2493" s="127">
        <v>0.56743947061</v>
      </c>
      <c r="AK2493" s="127">
        <v>0</v>
      </c>
    </row>
    <row r="2494" spans="1:37" ht="14.65" customHeight="1" x14ac:dyDescent="0.25">
      <c r="A2494" s="39"/>
      <c r="B2494" s="128">
        <v>4621721000170</v>
      </c>
      <c r="C2494" s="124" t="s">
        <v>10443</v>
      </c>
      <c r="D2494" s="121" t="s">
        <v>3267</v>
      </c>
      <c r="E2494" s="125" t="s">
        <v>9930</v>
      </c>
      <c r="F2494" s="125" t="s">
        <v>160</v>
      </c>
      <c r="G2494" s="125" t="s">
        <v>4633</v>
      </c>
      <c r="H2494" s="126">
        <v>1000</v>
      </c>
      <c r="I2494" s="126">
        <v>500</v>
      </c>
      <c r="J2494" s="126">
        <v>500</v>
      </c>
      <c r="K2494" s="125" t="s">
        <v>7732</v>
      </c>
      <c r="L2494" s="125" t="s">
        <v>210</v>
      </c>
      <c r="M2494" s="152">
        <v>7.4999999999999997E-3</v>
      </c>
      <c r="N2494" s="127" t="s">
        <v>44</v>
      </c>
      <c r="O2494" s="154">
        <v>37137</v>
      </c>
      <c r="P2494" s="152">
        <v>7.6698420834999999E-3</v>
      </c>
      <c r="Q2494" s="152">
        <v>3.9317187236999999E-2</v>
      </c>
      <c r="R2494" s="152">
        <v>0.12042989312999999</v>
      </c>
      <c r="S2494" s="152">
        <v>0.28418536862999999</v>
      </c>
      <c r="T2494" s="152">
        <v>0.43494881351999998</v>
      </c>
      <c r="U2494" s="152">
        <v>0.72639458876000007</v>
      </c>
      <c r="V2494" s="152">
        <v>0.96380109180999995</v>
      </c>
      <c r="W2494" s="152">
        <v>1.0506501885999999</v>
      </c>
      <c r="X2494" s="152">
        <v>1.1281554139000001</v>
      </c>
      <c r="Y2494" s="152">
        <v>1.0370124985</v>
      </c>
      <c r="Z2494" s="152">
        <v>4.0361162075E-3</v>
      </c>
      <c r="AA2494" s="152">
        <v>5.8868339957000001E-3</v>
      </c>
      <c r="AB2494" s="175">
        <v>1.2784611562999999</v>
      </c>
      <c r="AC2494" s="174">
        <v>1.3927326139</v>
      </c>
      <c r="AD2494" s="152">
        <v>-1.2768518235E-3</v>
      </c>
      <c r="AE2494" s="152">
        <v>-3.8302694665999996E-2</v>
      </c>
      <c r="AF2494" s="178">
        <v>19081.918946000002</v>
      </c>
      <c r="AG2494" s="177">
        <v>1920042.1708</v>
      </c>
      <c r="AH2494" s="177">
        <v>-53209.653730999999</v>
      </c>
      <c r="AI2494" s="127">
        <v>0.46361414504000004</v>
      </c>
      <c r="AJ2494" s="127">
        <v>0.21240827251</v>
      </c>
      <c r="AK2494" s="127">
        <v>0</v>
      </c>
    </row>
    <row r="2495" spans="1:37" ht="14.65" customHeight="1" x14ac:dyDescent="0.25">
      <c r="A2495" s="39"/>
      <c r="B2495" s="128">
        <v>29813596000120</v>
      </c>
      <c r="C2495" s="124" t="s">
        <v>10444</v>
      </c>
      <c r="D2495" s="121"/>
      <c r="E2495" s="125" t="s">
        <v>9930</v>
      </c>
      <c r="F2495" s="125" t="s">
        <v>160</v>
      </c>
      <c r="G2495" s="125" t="s">
        <v>3305</v>
      </c>
      <c r="H2495" s="126">
        <v>10000</v>
      </c>
      <c r="I2495" s="126">
        <v>500</v>
      </c>
      <c r="J2495" s="126">
        <v>1000</v>
      </c>
      <c r="K2495" s="125" t="s">
        <v>216</v>
      </c>
      <c r="L2495" s="125" t="s">
        <v>264</v>
      </c>
      <c r="M2495" s="152">
        <v>5.0000000000000001E-3</v>
      </c>
      <c r="N2495" s="127" t="s">
        <v>44</v>
      </c>
      <c r="O2495" s="154">
        <v>43382</v>
      </c>
      <c r="P2495" s="152">
        <v>1.1173529701000001E-2</v>
      </c>
      <c r="Q2495" s="152">
        <v>3.8538447565000002E-2</v>
      </c>
      <c r="R2495" s="152">
        <v>0.1094502866</v>
      </c>
      <c r="S2495" s="152">
        <v>0.24544749300999999</v>
      </c>
      <c r="T2495" s="152">
        <v>0.42219681467000003</v>
      </c>
      <c r="U2495" s="152">
        <v>1.0582214632</v>
      </c>
      <c r="V2495" s="152">
        <v>0.94471147227000007</v>
      </c>
      <c r="W2495" s="152">
        <v>0.95486229605999995</v>
      </c>
      <c r="X2495" s="152">
        <v>0.97437429454000002</v>
      </c>
      <c r="Y2495" s="152">
        <v>1.0066089618</v>
      </c>
      <c r="Z2495" s="152">
        <v>5.3044446787999999E-3</v>
      </c>
      <c r="AA2495" s="152">
        <v>3.5696681481999998E-3</v>
      </c>
      <c r="AB2495" s="175">
        <v>-0.88825348806000004</v>
      </c>
      <c r="AC2495" s="174">
        <v>1.6806860228</v>
      </c>
      <c r="AD2495" s="152">
        <v>-3.7459556582999996E-3</v>
      </c>
      <c r="AE2495" s="152">
        <v>-3.7459556582999996E-3</v>
      </c>
      <c r="AF2495" s="178">
        <v>1.74225184</v>
      </c>
      <c r="AG2495" s="177">
        <v>257689.18095000001</v>
      </c>
      <c r="AH2495" s="177">
        <v>-112306.4715</v>
      </c>
      <c r="AI2495" s="127">
        <v>0.10981253362</v>
      </c>
      <c r="AJ2495" s="127">
        <v>0.19487834764999998</v>
      </c>
      <c r="AK2495" s="127">
        <v>0</v>
      </c>
    </row>
    <row r="2496" spans="1:37" ht="14.65" customHeight="1" x14ac:dyDescent="0.25">
      <c r="A2496" s="39"/>
      <c r="B2496" s="128">
        <v>55994151000102</v>
      </c>
      <c r="C2496" s="124" t="s">
        <v>10445</v>
      </c>
      <c r="D2496" s="121"/>
      <c r="E2496" s="125" t="s">
        <v>9930</v>
      </c>
      <c r="F2496" s="125" t="s">
        <v>160</v>
      </c>
      <c r="G2496" s="125" t="s">
        <v>3305</v>
      </c>
      <c r="H2496" s="126" t="s">
        <v>44</v>
      </c>
      <c r="I2496" s="126" t="s">
        <v>44</v>
      </c>
      <c r="J2496" s="126" t="s">
        <v>44</v>
      </c>
      <c r="K2496" s="125" t="s">
        <v>210</v>
      </c>
      <c r="L2496" s="125" t="s">
        <v>3312</v>
      </c>
      <c r="M2496" s="152">
        <v>8.0000000000000002E-3</v>
      </c>
      <c r="N2496" s="127" t="s">
        <v>44</v>
      </c>
      <c r="O2496" s="154">
        <v>45525</v>
      </c>
      <c r="P2496" s="152">
        <v>1.8405392320000002E-2</v>
      </c>
      <c r="Q2496" s="152">
        <v>5.4438017201E-2</v>
      </c>
      <c r="R2496" s="152" t="s">
        <v>44</v>
      </c>
      <c r="S2496" s="152" t="s">
        <v>44</v>
      </c>
      <c r="T2496" s="152" t="s">
        <v>44</v>
      </c>
      <c r="U2496" s="152">
        <v>1.7431359394000001</v>
      </c>
      <c r="V2496" s="152">
        <v>1.3344652581000001</v>
      </c>
      <c r="W2496" s="152" t="s">
        <v>44</v>
      </c>
      <c r="X2496" s="152" t="s">
        <v>44</v>
      </c>
      <c r="Y2496" s="152" t="s">
        <v>44</v>
      </c>
      <c r="Z2496" s="152" t="s">
        <v>44</v>
      </c>
      <c r="AA2496" s="152">
        <v>2.4320139017E-2</v>
      </c>
      <c r="AB2496" s="175" t="s">
        <v>44</v>
      </c>
      <c r="AC2496" s="174">
        <v>-0.47347793653999998</v>
      </c>
      <c r="AD2496" s="152">
        <v>-1.6143353069999998E-2</v>
      </c>
      <c r="AE2496" s="152">
        <v>-1.6143353069999998E-2</v>
      </c>
      <c r="AF2496" s="178">
        <v>1.07183209</v>
      </c>
      <c r="AG2496" s="177">
        <v>33560.863689999998</v>
      </c>
      <c r="AH2496" s="177">
        <v>-5910.3329000000003</v>
      </c>
      <c r="AI2496" s="127">
        <v>0.90090108732999996</v>
      </c>
      <c r="AJ2496" s="127">
        <v>0</v>
      </c>
      <c r="AK2496" s="127">
        <v>0</v>
      </c>
    </row>
    <row r="2497" spans="1:37" ht="14.65" customHeight="1" x14ac:dyDescent="0.25">
      <c r="A2497" s="39"/>
      <c r="B2497" s="128">
        <v>19657463000159</v>
      </c>
      <c r="C2497" s="124" t="s">
        <v>10446</v>
      </c>
      <c r="D2497" s="121" t="s">
        <v>3266</v>
      </c>
      <c r="E2497" s="125" t="s">
        <v>9930</v>
      </c>
      <c r="F2497" s="125" t="s">
        <v>160</v>
      </c>
      <c r="G2497" s="125" t="s">
        <v>3305</v>
      </c>
      <c r="H2497" s="126">
        <v>1000</v>
      </c>
      <c r="I2497" s="126">
        <v>1000</v>
      </c>
      <c r="J2497" s="126">
        <v>500</v>
      </c>
      <c r="K2497" s="125" t="s">
        <v>210</v>
      </c>
      <c r="L2497" s="125" t="s">
        <v>3312</v>
      </c>
      <c r="M2497" s="152">
        <v>0.01</v>
      </c>
      <c r="N2497" s="127" t="s">
        <v>44</v>
      </c>
      <c r="O2497" s="154">
        <v>41753</v>
      </c>
      <c r="P2497" s="152">
        <v>1.9772683361E-2</v>
      </c>
      <c r="Q2497" s="152">
        <v>6.3193940584999997E-2</v>
      </c>
      <c r="R2497" s="152">
        <v>8.5400718780999987E-2</v>
      </c>
      <c r="S2497" s="152">
        <v>0.22504205044</v>
      </c>
      <c r="T2497" s="152">
        <v>0.27123825604000001</v>
      </c>
      <c r="U2497" s="152">
        <v>1.8726291939999999</v>
      </c>
      <c r="V2497" s="152">
        <v>1.5491034128000001</v>
      </c>
      <c r="W2497" s="152">
        <v>0.74504991215000005</v>
      </c>
      <c r="X2497" s="152">
        <v>0.89336903160999992</v>
      </c>
      <c r="Y2497" s="152">
        <v>0.64669095039000002</v>
      </c>
      <c r="Z2497" s="152">
        <v>4.7342173144000001E-2</v>
      </c>
      <c r="AA2497" s="152">
        <v>4.3145447404999995E-2</v>
      </c>
      <c r="AB2497" s="175">
        <v>-0.53307830389999999</v>
      </c>
      <c r="AC2497" s="174">
        <v>0.12750832967</v>
      </c>
      <c r="AD2497" s="152">
        <v>-3.9217379519999998E-2</v>
      </c>
      <c r="AE2497" s="152">
        <v>-7.295497927599999E-2</v>
      </c>
      <c r="AF2497" s="178">
        <v>2.8483311100000002</v>
      </c>
      <c r="AG2497" s="177">
        <v>521546.12582999998</v>
      </c>
      <c r="AH2497" s="177">
        <v>-194177.94998999999</v>
      </c>
      <c r="AI2497" s="127">
        <v>0.89219989357000007</v>
      </c>
      <c r="AJ2497" s="127">
        <v>0</v>
      </c>
      <c r="AK2497" s="127">
        <v>0</v>
      </c>
    </row>
    <row r="2498" spans="1:37" ht="14.65" customHeight="1" x14ac:dyDescent="0.25">
      <c r="A2498" s="39"/>
      <c r="B2498" s="128">
        <v>45088790000147</v>
      </c>
      <c r="C2498" s="124" t="s">
        <v>10447</v>
      </c>
      <c r="D2498" s="121"/>
      <c r="E2498" s="125" t="s">
        <v>7548</v>
      </c>
      <c r="F2498" s="125" t="s">
        <v>112</v>
      </c>
      <c r="G2498" s="125" t="s">
        <v>7646</v>
      </c>
      <c r="H2498" s="126" t="s">
        <v>44</v>
      </c>
      <c r="I2498" s="126" t="s">
        <v>44</v>
      </c>
      <c r="J2498" s="126" t="s">
        <v>44</v>
      </c>
      <c r="K2498" s="125" t="s">
        <v>212</v>
      </c>
      <c r="L2498" s="125" t="s">
        <v>3251</v>
      </c>
      <c r="M2498" s="152">
        <v>2E-3</v>
      </c>
      <c r="N2498" s="127" t="s">
        <v>44</v>
      </c>
      <c r="O2498" s="154">
        <v>44726</v>
      </c>
      <c r="P2498" s="152">
        <v>9.9975445189999998E-2</v>
      </c>
      <c r="Q2498" s="152">
        <v>0.31352766163000001</v>
      </c>
      <c r="R2498" s="152">
        <v>0.2120922623</v>
      </c>
      <c r="S2498" s="152">
        <v>0.36709362976999999</v>
      </c>
      <c r="T2498" s="152" t="s">
        <v>44</v>
      </c>
      <c r="U2498" s="152">
        <v>9.4684638358999997</v>
      </c>
      <c r="V2498" s="152">
        <v>7.6856541332999999</v>
      </c>
      <c r="W2498" s="152">
        <v>1.8503277682999999</v>
      </c>
      <c r="X2498" s="152">
        <v>1.4572835605000001</v>
      </c>
      <c r="Y2498" s="152" t="s">
        <v>44</v>
      </c>
      <c r="Z2498" s="152">
        <v>0.23230958627000001</v>
      </c>
      <c r="AA2498" s="152">
        <v>0.27489262998000003</v>
      </c>
      <c r="AB2498" s="175">
        <v>0.50608398101999996</v>
      </c>
      <c r="AC2498" s="174">
        <v>-0.15544864764999999</v>
      </c>
      <c r="AD2498" s="152">
        <v>-0.20264040014999998</v>
      </c>
      <c r="AE2498" s="152">
        <v>-0.40804315539999997</v>
      </c>
      <c r="AF2498" s="178">
        <v>1.10755465</v>
      </c>
      <c r="AG2498" s="177">
        <v>829501.86615999998</v>
      </c>
      <c r="AH2498" s="177">
        <v>-42499.403350000001</v>
      </c>
      <c r="AI2498" s="127">
        <v>0</v>
      </c>
      <c r="AJ2498" s="127">
        <v>0</v>
      </c>
      <c r="AK2498" s="127">
        <v>0</v>
      </c>
    </row>
    <row r="2499" spans="1:37" ht="14.65" customHeight="1" x14ac:dyDescent="0.25">
      <c r="A2499" s="39"/>
      <c r="B2499" s="128">
        <v>31961612000174</v>
      </c>
      <c r="C2499" s="124" t="s">
        <v>10448</v>
      </c>
      <c r="D2499" s="121" t="s">
        <v>3267</v>
      </c>
      <c r="E2499" s="125" t="s">
        <v>9930</v>
      </c>
      <c r="F2499" s="125" t="s">
        <v>160</v>
      </c>
      <c r="G2499" s="125" t="s">
        <v>3324</v>
      </c>
      <c r="H2499" s="126">
        <v>500</v>
      </c>
      <c r="I2499" s="126">
        <v>100</v>
      </c>
      <c r="J2499" s="126">
        <v>100</v>
      </c>
      <c r="K2499" s="125" t="s">
        <v>211</v>
      </c>
      <c r="L2499" s="125" t="s">
        <v>212</v>
      </c>
      <c r="M2499" s="152">
        <v>6.0000000000000001E-3</v>
      </c>
      <c r="N2499" s="127" t="s">
        <v>44</v>
      </c>
      <c r="O2499" s="154">
        <v>43460</v>
      </c>
      <c r="P2499" s="152">
        <v>6.3977189984000008E-3</v>
      </c>
      <c r="Q2499" s="152">
        <v>3.9623528238999998E-2</v>
      </c>
      <c r="R2499" s="152">
        <v>0.11837963746999999</v>
      </c>
      <c r="S2499" s="152">
        <v>0.27663661332</v>
      </c>
      <c r="T2499" s="152">
        <v>0.42634758592999999</v>
      </c>
      <c r="U2499" s="152">
        <v>0.60591449083999993</v>
      </c>
      <c r="V2499" s="152">
        <v>0.97131057591000003</v>
      </c>
      <c r="W2499" s="152">
        <v>1.0327634211000001</v>
      </c>
      <c r="X2499" s="152">
        <v>1.0981884624</v>
      </c>
      <c r="Y2499" s="152">
        <v>1.0165053025999999</v>
      </c>
      <c r="Z2499" s="152">
        <v>5.5488454016999998E-3</v>
      </c>
      <c r="AA2499" s="152">
        <v>1.6225550381999999E-2</v>
      </c>
      <c r="AB2499" s="175">
        <v>0.60765398948000005</v>
      </c>
      <c r="AC2499" s="174">
        <v>5.1069855046E-2</v>
      </c>
      <c r="AD2499" s="152">
        <v>-3.8861056652999999E-3</v>
      </c>
      <c r="AE2499" s="152">
        <v>-8.5779779270999987E-2</v>
      </c>
      <c r="AF2499" s="178">
        <v>1.6754631</v>
      </c>
      <c r="AG2499" s="177">
        <v>841068.77945999999</v>
      </c>
      <c r="AH2499" s="177">
        <v>-280864.58208000002</v>
      </c>
      <c r="AI2499" s="127">
        <v>0.32231665599999998</v>
      </c>
      <c r="AJ2499" s="127">
        <v>0.37552168139999997</v>
      </c>
      <c r="AK2499" s="127">
        <v>0</v>
      </c>
    </row>
    <row r="2500" spans="1:37" ht="14.65" customHeight="1" x14ac:dyDescent="0.25">
      <c r="A2500" s="39"/>
      <c r="B2500" s="128">
        <v>14146491000198</v>
      </c>
      <c r="C2500" s="124" t="s">
        <v>10449</v>
      </c>
      <c r="D2500" s="121" t="s">
        <v>3274</v>
      </c>
      <c r="E2500" s="125" t="s">
        <v>9930</v>
      </c>
      <c r="F2500" s="125" t="s">
        <v>160</v>
      </c>
      <c r="G2500" s="125" t="s">
        <v>3324</v>
      </c>
      <c r="H2500" s="126" t="s">
        <v>44</v>
      </c>
      <c r="I2500" s="126" t="s">
        <v>44</v>
      </c>
      <c r="J2500" s="126" t="s">
        <v>44</v>
      </c>
      <c r="K2500" s="125" t="s">
        <v>220</v>
      </c>
      <c r="L2500" s="125" t="s">
        <v>3251</v>
      </c>
      <c r="M2500" s="152">
        <v>5.5000000000000005E-3</v>
      </c>
      <c r="N2500" s="127" t="s">
        <v>44</v>
      </c>
      <c r="O2500" s="154">
        <v>40968</v>
      </c>
      <c r="P2500" s="152">
        <v>1.9698376704999999E-2</v>
      </c>
      <c r="Q2500" s="152">
        <v>4.9398441836999998E-2</v>
      </c>
      <c r="R2500" s="152">
        <v>7.6769974227999999E-2</v>
      </c>
      <c r="S2500" s="152">
        <v>0.17706575643</v>
      </c>
      <c r="T2500" s="152">
        <v>0.23713038750999998</v>
      </c>
      <c r="U2500" s="152">
        <v>1.8655917671</v>
      </c>
      <c r="V2500" s="152">
        <v>1.2109277271000001</v>
      </c>
      <c r="W2500" s="152">
        <v>0.66975387760999994</v>
      </c>
      <c r="X2500" s="152">
        <v>0.70291335794000009</v>
      </c>
      <c r="Y2500" s="152">
        <v>0.56537037916999999</v>
      </c>
      <c r="Z2500" s="152">
        <v>4.2180864961E-2</v>
      </c>
      <c r="AA2500" s="152">
        <v>3.5579975973999999E-2</v>
      </c>
      <c r="AB2500" s="175">
        <v>-0.78736438187000002</v>
      </c>
      <c r="AC2500" s="174">
        <v>0.20745299432</v>
      </c>
      <c r="AD2500" s="152">
        <v>-3.4055441179000001E-2</v>
      </c>
      <c r="AE2500" s="152">
        <v>-6.7613708534000005E-2</v>
      </c>
      <c r="AF2500" s="178">
        <v>3.5239021099999999</v>
      </c>
      <c r="AG2500" s="177">
        <v>147472.96023999999</v>
      </c>
      <c r="AH2500" s="177">
        <v>-86548.469859999997</v>
      </c>
      <c r="AI2500" s="127">
        <v>0.25923588417999999</v>
      </c>
      <c r="AJ2500" s="127">
        <v>0.15942213589999998</v>
      </c>
      <c r="AK2500" s="127">
        <v>0</v>
      </c>
    </row>
    <row r="2501" spans="1:37" ht="14.65" customHeight="1" x14ac:dyDescent="0.25">
      <c r="A2501" s="39"/>
      <c r="B2501" s="128">
        <v>33347168000127</v>
      </c>
      <c r="C2501" s="124" t="s">
        <v>10450</v>
      </c>
      <c r="D2501" s="121" t="s">
        <v>3274</v>
      </c>
      <c r="E2501" s="125" t="s">
        <v>10451</v>
      </c>
      <c r="F2501" s="125" t="s">
        <v>112</v>
      </c>
      <c r="G2501" s="125" t="s">
        <v>113</v>
      </c>
      <c r="H2501" s="126">
        <v>1000</v>
      </c>
      <c r="I2501" s="126">
        <v>500</v>
      </c>
      <c r="J2501" s="126">
        <v>500</v>
      </c>
      <c r="K2501" s="125" t="s">
        <v>210</v>
      </c>
      <c r="L2501" s="125" t="s">
        <v>3314</v>
      </c>
      <c r="M2501" s="152">
        <v>5.0000000000000001E-3</v>
      </c>
      <c r="N2501" s="127" t="s">
        <v>44</v>
      </c>
      <c r="O2501" s="154">
        <v>43623</v>
      </c>
      <c r="P2501" s="152">
        <v>0.10014260778</v>
      </c>
      <c r="Q2501" s="152">
        <v>0.25670877808999998</v>
      </c>
      <c r="R2501" s="152">
        <v>9.3100816156999999E-2</v>
      </c>
      <c r="S2501" s="152">
        <v>0.29107600963000002</v>
      </c>
      <c r="T2501" s="152">
        <v>0.32557160549999997</v>
      </c>
      <c r="U2501" s="152">
        <v>9.4842954527999996</v>
      </c>
      <c r="V2501" s="152">
        <v>6.2928255550999994</v>
      </c>
      <c r="W2501" s="152">
        <v>0.8122268277000001</v>
      </c>
      <c r="X2501" s="152">
        <v>1.1555097917000001</v>
      </c>
      <c r="Y2501" s="152">
        <v>0.77623346373000002</v>
      </c>
      <c r="Z2501" s="152">
        <v>0.20393663021999997</v>
      </c>
      <c r="AA2501" s="152">
        <v>0.25891917507000001</v>
      </c>
      <c r="AB2501" s="175">
        <v>5.8912044710999999E-3</v>
      </c>
      <c r="AC2501" s="174">
        <v>0.13186528420999999</v>
      </c>
      <c r="AD2501" s="152">
        <v>-0.23369318287999999</v>
      </c>
      <c r="AE2501" s="152">
        <v>-0.52306570120000007</v>
      </c>
      <c r="AF2501" s="178">
        <v>1.6219352300000001</v>
      </c>
      <c r="AG2501" s="177">
        <v>19091.213240000001</v>
      </c>
      <c r="AH2501" s="177">
        <v>-475.25664999999998</v>
      </c>
      <c r="AI2501" s="127">
        <v>0</v>
      </c>
      <c r="AJ2501" s="127">
        <v>0</v>
      </c>
      <c r="AK2501" s="127">
        <v>0</v>
      </c>
    </row>
    <row r="2502" spans="1:37" ht="14.65" customHeight="1" x14ac:dyDescent="0.25">
      <c r="A2502" s="39"/>
      <c r="B2502" s="128">
        <v>26718169000175</v>
      </c>
      <c r="C2502" s="124" t="s">
        <v>10452</v>
      </c>
      <c r="D2502" s="121" t="s">
        <v>3266</v>
      </c>
      <c r="E2502" s="125" t="s">
        <v>10451</v>
      </c>
      <c r="F2502" s="125" t="s">
        <v>112</v>
      </c>
      <c r="G2502" s="125" t="s">
        <v>113</v>
      </c>
      <c r="H2502" s="126" t="s">
        <v>44</v>
      </c>
      <c r="I2502" s="126" t="s">
        <v>44</v>
      </c>
      <c r="J2502" s="126" t="s">
        <v>44</v>
      </c>
      <c r="K2502" s="125" t="s">
        <v>210</v>
      </c>
      <c r="L2502" s="125" t="s">
        <v>3314</v>
      </c>
      <c r="M2502" s="152">
        <v>0.02</v>
      </c>
      <c r="N2502" s="127" t="s">
        <v>44</v>
      </c>
      <c r="O2502" s="154">
        <v>42809</v>
      </c>
      <c r="P2502" s="152">
        <v>9.7764213390999999E-2</v>
      </c>
      <c r="Q2502" s="152">
        <v>0.24859866925999999</v>
      </c>
      <c r="R2502" s="152">
        <v>7.3266730431000002E-2</v>
      </c>
      <c r="S2502" s="152">
        <v>0.26327643735</v>
      </c>
      <c r="T2502" s="152">
        <v>0.27543580401000001</v>
      </c>
      <c r="U2502" s="152">
        <v>9.2590427297999991</v>
      </c>
      <c r="V2502" s="152">
        <v>6.0940185628999997</v>
      </c>
      <c r="W2502" s="152">
        <v>0.63919100272999996</v>
      </c>
      <c r="X2502" s="152">
        <v>1.0451514079999999</v>
      </c>
      <c r="Y2502" s="152">
        <v>0.6566988170000001</v>
      </c>
      <c r="Z2502" s="152">
        <v>0.20387097294000001</v>
      </c>
      <c r="AA2502" s="152">
        <v>0.24376909308999997</v>
      </c>
      <c r="AB2502" s="175">
        <v>-8.3791387625000005E-2</v>
      </c>
      <c r="AC2502" s="174">
        <v>0.23513441622</v>
      </c>
      <c r="AD2502" s="152">
        <v>-0.23856645786000003</v>
      </c>
      <c r="AE2502" s="152">
        <v>-0.52708778102999998</v>
      </c>
      <c r="AF2502" s="178">
        <v>2.3399707599999999</v>
      </c>
      <c r="AG2502" s="177">
        <v>326381.82611999998</v>
      </c>
      <c r="AH2502" s="177">
        <v>-24246.860369999999</v>
      </c>
      <c r="AI2502" s="127">
        <v>0</v>
      </c>
      <c r="AJ2502" s="127">
        <v>0</v>
      </c>
      <c r="AK2502" s="127">
        <v>0</v>
      </c>
    </row>
    <row r="2503" spans="1:37" ht="14.65" customHeight="1" x14ac:dyDescent="0.25">
      <c r="A2503" s="39"/>
      <c r="B2503" s="128">
        <v>7152170000130</v>
      </c>
      <c r="C2503" s="124" t="s">
        <v>10453</v>
      </c>
      <c r="D2503" s="121" t="s">
        <v>3267</v>
      </c>
      <c r="E2503" s="125" t="s">
        <v>10451</v>
      </c>
      <c r="F2503" s="125" t="s">
        <v>112</v>
      </c>
      <c r="G2503" s="125" t="s">
        <v>113</v>
      </c>
      <c r="H2503" s="126">
        <v>500</v>
      </c>
      <c r="I2503" s="126">
        <v>500</v>
      </c>
      <c r="J2503" s="126">
        <v>500</v>
      </c>
      <c r="K2503" s="125" t="s">
        <v>212</v>
      </c>
      <c r="L2503" s="125" t="s">
        <v>219</v>
      </c>
      <c r="M2503" s="152">
        <v>0.02</v>
      </c>
      <c r="N2503" s="127" t="s">
        <v>44</v>
      </c>
      <c r="O2503" s="154">
        <v>38975</v>
      </c>
      <c r="P2503" s="152">
        <v>0.10016800065000001</v>
      </c>
      <c r="Q2503" s="152">
        <v>0.25431279507999999</v>
      </c>
      <c r="R2503" s="152">
        <v>7.4191795515000006E-2</v>
      </c>
      <c r="S2503" s="152">
        <v>0.26077743936000003</v>
      </c>
      <c r="T2503" s="152">
        <v>0.27250334327000003</v>
      </c>
      <c r="U2503" s="152">
        <v>9.4867003580000002</v>
      </c>
      <c r="V2503" s="152">
        <v>6.2340916731</v>
      </c>
      <c r="W2503" s="152">
        <v>0.64726142261000008</v>
      </c>
      <c r="X2503" s="152">
        <v>1.0352309178999999</v>
      </c>
      <c r="Y2503" s="152">
        <v>0.64970719329999993</v>
      </c>
      <c r="Z2503" s="152">
        <v>0.20836742898000002</v>
      </c>
      <c r="AA2503" s="152">
        <v>0.24499097622000002</v>
      </c>
      <c r="AB2503" s="175">
        <v>-7.3516880544000004E-2</v>
      </c>
      <c r="AC2503" s="174">
        <v>0.24273912754999999</v>
      </c>
      <c r="AD2503" s="152">
        <v>-0.24289574346999998</v>
      </c>
      <c r="AE2503" s="152">
        <v>-0.58035611981000002</v>
      </c>
      <c r="AF2503" s="178">
        <v>14.065757079999999</v>
      </c>
      <c r="AG2503" s="177">
        <v>168439.17347000001</v>
      </c>
      <c r="AH2503" s="177">
        <v>-30267.280159999998</v>
      </c>
      <c r="AI2503" s="127">
        <v>0</v>
      </c>
      <c r="AJ2503" s="127">
        <v>0</v>
      </c>
      <c r="AK2503" s="127">
        <v>0</v>
      </c>
    </row>
    <row r="2504" spans="1:37" ht="14.65" customHeight="1" x14ac:dyDescent="0.25">
      <c r="A2504" s="39"/>
      <c r="B2504" s="128">
        <v>16575255000112</v>
      </c>
      <c r="C2504" s="124" t="s">
        <v>10454</v>
      </c>
      <c r="D2504" s="121" t="s">
        <v>3274</v>
      </c>
      <c r="E2504" s="125" t="s">
        <v>10451</v>
      </c>
      <c r="F2504" s="125" t="s">
        <v>112</v>
      </c>
      <c r="G2504" s="125" t="s">
        <v>164</v>
      </c>
      <c r="H2504" s="126">
        <v>500</v>
      </c>
      <c r="I2504" s="126">
        <v>500</v>
      </c>
      <c r="J2504" s="126">
        <v>500</v>
      </c>
      <c r="K2504" s="125" t="s">
        <v>212</v>
      </c>
      <c r="L2504" s="125" t="s">
        <v>219</v>
      </c>
      <c r="M2504" s="152">
        <v>0.03</v>
      </c>
      <c r="N2504" s="127" t="s">
        <v>44</v>
      </c>
      <c r="O2504" s="154">
        <v>41183</v>
      </c>
      <c r="P2504" s="152">
        <v>9.1205120875999995E-2</v>
      </c>
      <c r="Q2504" s="152">
        <v>0.22423842987000001</v>
      </c>
      <c r="R2504" s="152">
        <v>0.12855049842999999</v>
      </c>
      <c r="S2504" s="152">
        <v>0.31002948168</v>
      </c>
      <c r="T2504" s="152">
        <v>0.36623371828000001</v>
      </c>
      <c r="U2504" s="152">
        <v>8.6378448931000005</v>
      </c>
      <c r="V2504" s="152">
        <v>5.4968643160999999</v>
      </c>
      <c r="W2504" s="152">
        <v>1.1214956845000001</v>
      </c>
      <c r="X2504" s="152">
        <v>1.2307510408</v>
      </c>
      <c r="Y2504" s="152">
        <v>0.87318077765000002</v>
      </c>
      <c r="Z2504" s="152">
        <v>0.17628197947000002</v>
      </c>
      <c r="AA2504" s="152">
        <v>0.20527274482999999</v>
      </c>
      <c r="AB2504" s="175">
        <v>0.16121810305000001</v>
      </c>
      <c r="AC2504" s="174">
        <v>0.19625982959999999</v>
      </c>
      <c r="AD2504" s="152">
        <v>-0.21623679523</v>
      </c>
      <c r="AE2504" s="152">
        <v>-0.45226374371</v>
      </c>
      <c r="AF2504" s="178">
        <v>3.8670190799999999</v>
      </c>
      <c r="AG2504" s="177">
        <v>286457.77289000002</v>
      </c>
      <c r="AH2504" s="177">
        <v>-67232.842640000003</v>
      </c>
      <c r="AI2504" s="127">
        <v>0</v>
      </c>
      <c r="AJ2504" s="127">
        <v>0</v>
      </c>
      <c r="AK2504" s="127">
        <v>0</v>
      </c>
    </row>
    <row r="2505" spans="1:37" ht="14.65" customHeight="1" x14ac:dyDescent="0.25">
      <c r="A2505" s="39"/>
      <c r="B2505" s="128">
        <v>28122142000140</v>
      </c>
      <c r="C2505" s="124" t="s">
        <v>10455</v>
      </c>
      <c r="D2505" s="121" t="s">
        <v>3267</v>
      </c>
      <c r="E2505" s="125" t="s">
        <v>10451</v>
      </c>
      <c r="F2505" s="125" t="s">
        <v>112</v>
      </c>
      <c r="G2505" s="125" t="s">
        <v>5291</v>
      </c>
      <c r="H2505" s="126">
        <v>500</v>
      </c>
      <c r="I2505" s="126">
        <v>500</v>
      </c>
      <c r="J2505" s="126">
        <v>500</v>
      </c>
      <c r="K2505" s="125" t="s">
        <v>212</v>
      </c>
      <c r="L2505" s="125" t="s">
        <v>219</v>
      </c>
      <c r="M2505" s="152">
        <v>1.4999999999999999E-2</v>
      </c>
      <c r="N2505" s="127" t="s">
        <v>7768</v>
      </c>
      <c r="O2505" s="154">
        <v>43010</v>
      </c>
      <c r="P2505" s="152">
        <v>5.1815340466000004E-2</v>
      </c>
      <c r="Q2505" s="152">
        <v>0.16750250778</v>
      </c>
      <c r="R2505" s="152">
        <v>5.3794715555000004E-2</v>
      </c>
      <c r="S2505" s="152">
        <v>0.28396534126</v>
      </c>
      <c r="T2505" s="152">
        <v>0.30700838894999999</v>
      </c>
      <c r="U2505" s="152">
        <v>4.9073217571000001</v>
      </c>
      <c r="V2505" s="152">
        <v>4.1060694120000001</v>
      </c>
      <c r="W2505" s="152">
        <v>0.46931394337999999</v>
      </c>
      <c r="X2505" s="152">
        <v>1.1272819520999999</v>
      </c>
      <c r="Y2505" s="152">
        <v>0.73197472114999995</v>
      </c>
      <c r="Z2505" s="152">
        <v>0.16536979706999999</v>
      </c>
      <c r="AA2505" s="152">
        <v>0.24331441164000001</v>
      </c>
      <c r="AB2505" s="175">
        <v>-0.25288460506999999</v>
      </c>
      <c r="AC2505" s="174">
        <v>0.18783838467</v>
      </c>
      <c r="AD2505" s="152">
        <v>-0.18347990016000001</v>
      </c>
      <c r="AE2505" s="152">
        <v>-0.49575577979999996</v>
      </c>
      <c r="AF2505" s="178">
        <v>2.0186594000000002</v>
      </c>
      <c r="AG2505" s="177">
        <v>27825.630140000001</v>
      </c>
      <c r="AH2505" s="177">
        <v>-12113.287849</v>
      </c>
      <c r="AI2505" s="127">
        <v>0</v>
      </c>
      <c r="AJ2505" s="127">
        <v>0</v>
      </c>
      <c r="AK2505" s="127">
        <v>0</v>
      </c>
    </row>
    <row r="2506" spans="1:37" ht="14.65" customHeight="1" x14ac:dyDescent="0.25">
      <c r="A2506" s="39"/>
      <c r="B2506" s="128">
        <v>44642691000100</v>
      </c>
      <c r="C2506" s="124" t="s">
        <v>10456</v>
      </c>
      <c r="D2506" s="121"/>
      <c r="E2506" s="125" t="s">
        <v>10451</v>
      </c>
      <c r="F2506" s="125" t="s">
        <v>112</v>
      </c>
      <c r="G2506" s="125" t="s">
        <v>111</v>
      </c>
      <c r="H2506" s="126">
        <v>10000</v>
      </c>
      <c r="I2506" s="126">
        <v>500</v>
      </c>
      <c r="J2506" s="126">
        <v>1000</v>
      </c>
      <c r="K2506" s="125" t="s">
        <v>210</v>
      </c>
      <c r="L2506" s="125" t="s">
        <v>3314</v>
      </c>
      <c r="M2506" s="152">
        <v>0.02</v>
      </c>
      <c r="N2506" s="127" t="s">
        <v>44</v>
      </c>
      <c r="O2506" s="154">
        <v>44683</v>
      </c>
      <c r="P2506" s="152">
        <v>0.10240369262</v>
      </c>
      <c r="Q2506" s="152">
        <v>0.25712025403</v>
      </c>
      <c r="R2506" s="152">
        <v>5.3856430257000001E-2</v>
      </c>
      <c r="S2506" s="152">
        <v>0.18721072967000002</v>
      </c>
      <c r="T2506" s="152" t="s">
        <v>44</v>
      </c>
      <c r="U2506" s="152">
        <v>9.6984380357000006</v>
      </c>
      <c r="V2506" s="152">
        <v>6.3029122625000005</v>
      </c>
      <c r="W2506" s="152">
        <v>0.46985235258000002</v>
      </c>
      <c r="X2506" s="152">
        <v>0.74318674194000001</v>
      </c>
      <c r="Y2506" s="152" t="s">
        <v>44</v>
      </c>
      <c r="Z2506" s="152">
        <v>0.23199685046999999</v>
      </c>
      <c r="AA2506" s="152">
        <v>0.20279772441999999</v>
      </c>
      <c r="AB2506" s="175">
        <v>-0.12503034278</v>
      </c>
      <c r="AC2506" s="174">
        <v>-0.22258982755000001</v>
      </c>
      <c r="AD2506" s="152">
        <v>-0.27599136148999998</v>
      </c>
      <c r="AE2506" s="152">
        <v>-0.28078418703000002</v>
      </c>
      <c r="AF2506" s="178">
        <v>1.1626998500000001</v>
      </c>
      <c r="AG2506" s="177">
        <v>29577.919539999999</v>
      </c>
      <c r="AH2506" s="177">
        <v>-8715.3242300000002</v>
      </c>
      <c r="AI2506" s="127">
        <v>0</v>
      </c>
      <c r="AJ2506" s="127">
        <v>0</v>
      </c>
      <c r="AK2506" s="127">
        <v>6.3366769463999995E-2</v>
      </c>
    </row>
    <row r="2507" spans="1:37" ht="14.65" customHeight="1" x14ac:dyDescent="0.25">
      <c r="A2507" s="39"/>
      <c r="B2507" s="128">
        <v>53095152000181</v>
      </c>
      <c r="C2507" s="124" t="s">
        <v>10457</v>
      </c>
      <c r="D2507" s="121"/>
      <c r="E2507" s="125" t="s">
        <v>10451</v>
      </c>
      <c r="F2507" s="125" t="s">
        <v>160</v>
      </c>
      <c r="G2507" s="125" t="s">
        <v>3305</v>
      </c>
      <c r="H2507" s="126" t="s">
        <v>44</v>
      </c>
      <c r="I2507" s="126" t="s">
        <v>44</v>
      </c>
      <c r="J2507" s="126" t="s">
        <v>44</v>
      </c>
      <c r="K2507" s="125" t="s">
        <v>210</v>
      </c>
      <c r="L2507" s="125" t="s">
        <v>3312</v>
      </c>
      <c r="M2507" s="152">
        <v>0.01</v>
      </c>
      <c r="N2507" s="127" t="s">
        <v>44</v>
      </c>
      <c r="O2507" s="154">
        <v>45659</v>
      </c>
      <c r="P2507" s="152">
        <v>1.2422223063999999E-2</v>
      </c>
      <c r="Q2507" s="152" t="s">
        <v>44</v>
      </c>
      <c r="R2507" s="152" t="s">
        <v>44</v>
      </c>
      <c r="S2507" s="152" t="s">
        <v>44</v>
      </c>
      <c r="T2507" s="152" t="s">
        <v>44</v>
      </c>
      <c r="U2507" s="152">
        <v>1.1764825815</v>
      </c>
      <c r="V2507" s="152" t="s">
        <v>44</v>
      </c>
      <c r="W2507" s="152" t="s">
        <v>44</v>
      </c>
      <c r="X2507" s="152" t="s">
        <v>44</v>
      </c>
      <c r="Y2507" s="152" t="s">
        <v>44</v>
      </c>
      <c r="Z2507" s="152" t="s">
        <v>44</v>
      </c>
      <c r="AA2507" s="152">
        <v>9.4251443293000003E-3</v>
      </c>
      <c r="AB2507" s="175" t="s">
        <v>44</v>
      </c>
      <c r="AC2507" s="174">
        <v>2.895493868</v>
      </c>
      <c r="AD2507" s="152">
        <v>-2.4247396931999999E-4</v>
      </c>
      <c r="AE2507" s="152">
        <v>-2.4247396931999999E-4</v>
      </c>
      <c r="AF2507" s="178">
        <v>1.04924978</v>
      </c>
      <c r="AG2507" s="177">
        <v>27069.221860000001</v>
      </c>
      <c r="AH2507" s="177">
        <v>26607.660639999998</v>
      </c>
      <c r="AI2507" s="127">
        <v>0</v>
      </c>
      <c r="AJ2507" s="127">
        <v>0</v>
      </c>
      <c r="AK2507" s="127">
        <v>0</v>
      </c>
    </row>
    <row r="2508" spans="1:37" ht="14.65" customHeight="1" x14ac:dyDescent="0.25">
      <c r="A2508" s="39"/>
      <c r="B2508" s="128">
        <v>51488342000133</v>
      </c>
      <c r="C2508" s="124" t="s">
        <v>10458</v>
      </c>
      <c r="D2508" s="121"/>
      <c r="E2508" s="125" t="s">
        <v>9930</v>
      </c>
      <c r="F2508" s="125" t="s">
        <v>160</v>
      </c>
      <c r="G2508" s="125" t="s">
        <v>3328</v>
      </c>
      <c r="H2508" s="126">
        <v>100</v>
      </c>
      <c r="I2508" s="126">
        <v>100</v>
      </c>
      <c r="J2508" s="126">
        <v>100</v>
      </c>
      <c r="K2508" s="125" t="s">
        <v>211</v>
      </c>
      <c r="L2508" s="125" t="s">
        <v>211</v>
      </c>
      <c r="M2508" s="152">
        <v>2.3999999999999998E-3</v>
      </c>
      <c r="N2508" s="127" t="s">
        <v>44</v>
      </c>
      <c r="O2508" s="154">
        <v>45453</v>
      </c>
      <c r="P2508" s="152">
        <v>1.0315229274E-2</v>
      </c>
      <c r="Q2508" s="152">
        <v>4.0520135939000002E-2</v>
      </c>
      <c r="R2508" s="152" t="s">
        <v>44</v>
      </c>
      <c r="S2508" s="152" t="s">
        <v>44</v>
      </c>
      <c r="T2508" s="152" t="s">
        <v>44</v>
      </c>
      <c r="U2508" s="152">
        <v>0.97693363760999996</v>
      </c>
      <c r="V2508" s="152">
        <v>0.99328955104000005</v>
      </c>
      <c r="W2508" s="152" t="s">
        <v>44</v>
      </c>
      <c r="X2508" s="152" t="s">
        <v>44</v>
      </c>
      <c r="Y2508" s="152" t="s">
        <v>44</v>
      </c>
      <c r="Z2508" s="152" t="s">
        <v>44</v>
      </c>
      <c r="AA2508" s="152">
        <v>8.2519178127000005E-4</v>
      </c>
      <c r="AB2508" s="175" t="s">
        <v>44</v>
      </c>
      <c r="AC2508" s="174">
        <v>1.1283056648000001</v>
      </c>
      <c r="AD2508" s="152">
        <v>0</v>
      </c>
      <c r="AE2508" s="152">
        <v>0</v>
      </c>
      <c r="AF2508" s="178">
        <v>1.1033944600000001</v>
      </c>
      <c r="AG2508" s="177">
        <v>2678977.4928000001</v>
      </c>
      <c r="AH2508" s="177">
        <v>769404.83829999994</v>
      </c>
      <c r="AI2508" s="127">
        <v>0</v>
      </c>
      <c r="AJ2508" s="127">
        <v>0.85023386435000003</v>
      </c>
      <c r="AK2508" s="127">
        <v>0</v>
      </c>
    </row>
    <row r="2509" spans="1:37" ht="14.65" customHeight="1" x14ac:dyDescent="0.25">
      <c r="A2509" s="39"/>
      <c r="B2509" s="128">
        <v>34867766000190</v>
      </c>
      <c r="C2509" s="124" t="s">
        <v>10459</v>
      </c>
      <c r="D2509" s="121" t="s">
        <v>3274</v>
      </c>
      <c r="E2509" s="125" t="s">
        <v>10451</v>
      </c>
      <c r="F2509" s="125" t="s">
        <v>160</v>
      </c>
      <c r="G2509" s="125" t="s">
        <v>3305</v>
      </c>
      <c r="H2509" s="126" t="s">
        <v>44</v>
      </c>
      <c r="I2509" s="126" t="s">
        <v>44</v>
      </c>
      <c r="J2509" s="126" t="s">
        <v>44</v>
      </c>
      <c r="K2509" s="125" t="s">
        <v>211</v>
      </c>
      <c r="L2509" s="125" t="s">
        <v>212</v>
      </c>
      <c r="M2509" s="152">
        <v>9.0000000000000011E-3</v>
      </c>
      <c r="N2509" s="127" t="s">
        <v>44</v>
      </c>
      <c r="O2509" s="154">
        <v>43781</v>
      </c>
      <c r="P2509" s="152">
        <v>1.4014992008E-2</v>
      </c>
      <c r="Q2509" s="152">
        <v>3.7585479828999999E-2</v>
      </c>
      <c r="R2509" s="152">
        <v>0.12195772917999999</v>
      </c>
      <c r="S2509" s="152">
        <v>0.19958529229999999</v>
      </c>
      <c r="T2509" s="152">
        <v>0.34005132286</v>
      </c>
      <c r="U2509" s="152">
        <v>1.3273303732999999</v>
      </c>
      <c r="V2509" s="152">
        <v>0.92135091653000001</v>
      </c>
      <c r="W2509" s="152">
        <v>1.0639792815</v>
      </c>
      <c r="X2509" s="152">
        <v>0.79231112120999991</v>
      </c>
      <c r="Y2509" s="152">
        <v>0.81075625678999996</v>
      </c>
      <c r="Z2509" s="152">
        <v>1.3480957305000001E-2</v>
      </c>
      <c r="AA2509" s="152">
        <v>2.8360366819000001E-2</v>
      </c>
      <c r="AB2509" s="175">
        <v>0.49803390104</v>
      </c>
      <c r="AC2509" s="174">
        <v>-0.20973776942</v>
      </c>
      <c r="AD2509" s="152">
        <v>-3.6529194138999999E-3</v>
      </c>
      <c r="AE2509" s="152">
        <v>-5.2498718650000005E-2</v>
      </c>
      <c r="AF2509" s="178">
        <v>1.5291868500000001</v>
      </c>
      <c r="AG2509" s="177">
        <v>32419.187259999999</v>
      </c>
      <c r="AH2509" s="177">
        <v>-9468.4667100000006</v>
      </c>
      <c r="AI2509" s="127">
        <v>0</v>
      </c>
      <c r="AJ2509" s="127">
        <v>0</v>
      </c>
      <c r="AK2509" s="127">
        <v>0</v>
      </c>
    </row>
    <row r="2510" spans="1:37" ht="14.65" customHeight="1" x14ac:dyDescent="0.25">
      <c r="A2510" s="39"/>
      <c r="B2510" s="128">
        <v>37539419000126</v>
      </c>
      <c r="C2510" s="124" t="s">
        <v>10460</v>
      </c>
      <c r="D2510" s="121"/>
      <c r="E2510" s="125" t="s">
        <v>9930</v>
      </c>
      <c r="F2510" s="125" t="s">
        <v>160</v>
      </c>
      <c r="G2510" s="125" t="s">
        <v>3305</v>
      </c>
      <c r="H2510" s="126">
        <v>1000</v>
      </c>
      <c r="I2510" s="126">
        <v>500</v>
      </c>
      <c r="J2510" s="126">
        <v>500</v>
      </c>
      <c r="K2510" s="125" t="s">
        <v>210</v>
      </c>
      <c r="L2510" s="125" t="s">
        <v>3312</v>
      </c>
      <c r="M2510" s="152">
        <v>5.0000000000000001E-3</v>
      </c>
      <c r="N2510" s="127" t="s">
        <v>44</v>
      </c>
      <c r="O2510" s="154">
        <v>44057</v>
      </c>
      <c r="P2510" s="152">
        <v>2.0658875545999998E-3</v>
      </c>
      <c r="Q2510" s="152">
        <v>3.6244074825E-2</v>
      </c>
      <c r="R2510" s="152">
        <v>0.12418172665</v>
      </c>
      <c r="S2510" s="152">
        <v>0.26269045752999998</v>
      </c>
      <c r="T2510" s="152">
        <v>0.39762022256999996</v>
      </c>
      <c r="U2510" s="152">
        <v>0.19565585893000001</v>
      </c>
      <c r="V2510" s="152">
        <v>0.88846841148</v>
      </c>
      <c r="W2510" s="152">
        <v>1.0833818012</v>
      </c>
      <c r="X2510" s="152">
        <v>1.0428251928000001</v>
      </c>
      <c r="Y2510" s="152">
        <v>0.94801302508999996</v>
      </c>
      <c r="Z2510" s="152">
        <v>1.0750378518999999E-2</v>
      </c>
      <c r="AA2510" s="152">
        <v>1.3331780534999999E-2</v>
      </c>
      <c r="AB2510" s="175">
        <v>0.80210077841000005</v>
      </c>
      <c r="AC2510" s="174">
        <v>0.89863107405999998</v>
      </c>
      <c r="AD2510" s="152">
        <v>-8.7668850743000005E-3</v>
      </c>
      <c r="AE2510" s="152">
        <v>-1.9760477257E-2</v>
      </c>
      <c r="AF2510" s="178">
        <v>1.6298280999999999</v>
      </c>
      <c r="AG2510" s="177">
        <v>215347.13569</v>
      </c>
      <c r="AH2510" s="177">
        <v>-35542.039369999999</v>
      </c>
      <c r="AI2510" s="127">
        <v>0.34548129164000002</v>
      </c>
      <c r="AJ2510" s="127">
        <v>0.40304939526</v>
      </c>
      <c r="AK2510" s="127">
        <v>0</v>
      </c>
    </row>
    <row r="2511" spans="1:37" ht="14.65" customHeight="1" x14ac:dyDescent="0.25">
      <c r="A2511" s="39"/>
      <c r="B2511" s="128">
        <v>10843445000197</v>
      </c>
      <c r="C2511" s="124" t="s">
        <v>10461</v>
      </c>
      <c r="D2511" s="121"/>
      <c r="E2511" s="125" t="s">
        <v>9930</v>
      </c>
      <c r="F2511" s="125" t="s">
        <v>160</v>
      </c>
      <c r="G2511" s="125" t="s">
        <v>3328</v>
      </c>
      <c r="H2511" s="126">
        <v>500</v>
      </c>
      <c r="I2511" s="126">
        <v>100</v>
      </c>
      <c r="J2511" s="126">
        <v>100</v>
      </c>
      <c r="K2511" s="125" t="s">
        <v>211</v>
      </c>
      <c r="L2511" s="125" t="s">
        <v>211</v>
      </c>
      <c r="M2511" s="152">
        <v>3.0000000000000001E-3</v>
      </c>
      <c r="N2511" s="127" t="s">
        <v>44</v>
      </c>
      <c r="O2511" s="154">
        <v>40805</v>
      </c>
      <c r="P2511" s="152">
        <v>1.0678113232999999E-2</v>
      </c>
      <c r="Q2511" s="152">
        <v>4.1020445480000001E-2</v>
      </c>
      <c r="R2511" s="152">
        <v>0.11835600181</v>
      </c>
      <c r="S2511" s="152">
        <v>0.26286859411999997</v>
      </c>
      <c r="T2511" s="152">
        <v>0.42274002715999998</v>
      </c>
      <c r="U2511" s="152">
        <v>1.0113016129000001</v>
      </c>
      <c r="V2511" s="152">
        <v>1.005553879</v>
      </c>
      <c r="W2511" s="152">
        <v>1.0325572198000001</v>
      </c>
      <c r="X2511" s="152">
        <v>1.0435323571999999</v>
      </c>
      <c r="Y2511" s="152">
        <v>1.0079040985000001</v>
      </c>
      <c r="Z2511" s="152">
        <v>1.4742551889999999E-3</v>
      </c>
      <c r="AA2511" s="152">
        <v>3.0879083405E-3</v>
      </c>
      <c r="AB2511" s="175">
        <v>2.5466006658000002</v>
      </c>
      <c r="AC2511" s="174">
        <v>1.6712640811999999E-2</v>
      </c>
      <c r="AD2511" s="152">
        <v>0</v>
      </c>
      <c r="AE2511" s="152">
        <v>-1.2798506407000001E-2</v>
      </c>
      <c r="AF2511" s="178">
        <v>3.3845734799999998</v>
      </c>
      <c r="AG2511" s="177">
        <v>5375276.7035999997</v>
      </c>
      <c r="AH2511" s="177">
        <v>-361717.20841999998</v>
      </c>
      <c r="AI2511" s="127">
        <v>0.11457649561</v>
      </c>
      <c r="AJ2511" s="127">
        <v>0.72088860226999996</v>
      </c>
      <c r="AK2511" s="127">
        <v>0</v>
      </c>
    </row>
    <row r="2512" spans="1:37" ht="14.65" customHeight="1" x14ac:dyDescent="0.25">
      <c r="A2512" s="39"/>
      <c r="B2512" s="128">
        <v>41888464000163</v>
      </c>
      <c r="C2512" s="124" t="s">
        <v>10462</v>
      </c>
      <c r="D2512" s="121"/>
      <c r="E2512" s="125" t="s">
        <v>7548</v>
      </c>
      <c r="F2512" s="125" t="s">
        <v>160</v>
      </c>
      <c r="G2512" s="125" t="s">
        <v>6802</v>
      </c>
      <c r="H2512" s="126" t="s">
        <v>44</v>
      </c>
      <c r="I2512" s="126" t="s">
        <v>44</v>
      </c>
      <c r="J2512" s="126" t="s">
        <v>44</v>
      </c>
      <c r="K2512" s="125" t="s">
        <v>3251</v>
      </c>
      <c r="L2512" s="125" t="s">
        <v>7581</v>
      </c>
      <c r="M2512" s="152">
        <v>5.0000000000000001E-3</v>
      </c>
      <c r="N2512" s="127" t="s">
        <v>44</v>
      </c>
      <c r="O2512" s="154">
        <v>44393</v>
      </c>
      <c r="P2512" s="152">
        <v>1.0913762225999999E-2</v>
      </c>
      <c r="Q2512" s="152">
        <v>4.1950320260999999E-2</v>
      </c>
      <c r="R2512" s="152">
        <v>0.11158919001999999</v>
      </c>
      <c r="S2512" s="152">
        <v>0.24659536621</v>
      </c>
      <c r="T2512" s="152">
        <v>0.41976366539999999</v>
      </c>
      <c r="U2512" s="152">
        <v>1.0336194326999999</v>
      </c>
      <c r="V2512" s="152">
        <v>1.0283483461</v>
      </c>
      <c r="W2512" s="152">
        <v>0.97352244113999997</v>
      </c>
      <c r="X2512" s="152">
        <v>0.97893110679000006</v>
      </c>
      <c r="Y2512" s="152">
        <v>1.0008078052</v>
      </c>
      <c r="Z2512" s="152">
        <v>1.8477265995999999E-3</v>
      </c>
      <c r="AA2512" s="152">
        <v>3.4875180811000002E-3</v>
      </c>
      <c r="AB2512" s="175">
        <v>-1.6817427077</v>
      </c>
      <c r="AC2512" s="174">
        <v>0.57486438566999998</v>
      </c>
      <c r="AD2512" s="152">
        <v>0</v>
      </c>
      <c r="AE2512" s="152">
        <v>-2.5659923855999999E-3</v>
      </c>
      <c r="AF2512" s="178">
        <v>1.5192130699999999</v>
      </c>
      <c r="AG2512" s="177">
        <v>96872.768020000003</v>
      </c>
      <c r="AH2512" s="177">
        <v>-35746.263279999999</v>
      </c>
      <c r="AI2512" s="127">
        <v>0</v>
      </c>
      <c r="AJ2512" s="127">
        <v>0</v>
      </c>
      <c r="AK2512" s="127">
        <v>0</v>
      </c>
    </row>
    <row r="2513" spans="1:37" ht="14.65" customHeight="1" x14ac:dyDescent="0.25">
      <c r="A2513" s="39"/>
      <c r="B2513" s="128">
        <v>28767181000103</v>
      </c>
      <c r="C2513" s="124" t="s">
        <v>10463</v>
      </c>
      <c r="D2513" s="121" t="s">
        <v>3266</v>
      </c>
      <c r="E2513" s="125" t="s">
        <v>9938</v>
      </c>
      <c r="F2513" s="125" t="s">
        <v>112</v>
      </c>
      <c r="G2513" s="125" t="s">
        <v>113</v>
      </c>
      <c r="H2513" s="126" t="s">
        <v>44</v>
      </c>
      <c r="I2513" s="126" t="s">
        <v>44</v>
      </c>
      <c r="J2513" s="126" t="s">
        <v>44</v>
      </c>
      <c r="K2513" s="125" t="s">
        <v>217</v>
      </c>
      <c r="L2513" s="125" t="s">
        <v>8719</v>
      </c>
      <c r="M2513" s="152">
        <v>9.7699999999999992E-3</v>
      </c>
      <c r="N2513" s="127" t="s">
        <v>44</v>
      </c>
      <c r="O2513" s="154">
        <v>43056</v>
      </c>
      <c r="P2513" s="152">
        <v>8.9904164128000008E-2</v>
      </c>
      <c r="Q2513" s="152">
        <v>0.16507409217999999</v>
      </c>
      <c r="R2513" s="152">
        <v>8.3521521842999991E-2</v>
      </c>
      <c r="S2513" s="152">
        <v>0.31817369845999999</v>
      </c>
      <c r="T2513" s="152">
        <v>0.23781137729000001</v>
      </c>
      <c r="U2513" s="152">
        <v>8.5146340196000008</v>
      </c>
      <c r="V2513" s="152">
        <v>4.0465404943000003</v>
      </c>
      <c r="W2513" s="152">
        <v>0.72865548909</v>
      </c>
      <c r="X2513" s="152">
        <v>1.2630818476000001</v>
      </c>
      <c r="Y2513" s="152">
        <v>0.56699400681000001</v>
      </c>
      <c r="Z2513" s="152">
        <v>0.15161751684999999</v>
      </c>
      <c r="AA2513" s="152">
        <v>0.20515850631999999</v>
      </c>
      <c r="AB2513" s="175">
        <v>-0.11073940337</v>
      </c>
      <c r="AC2513" s="174">
        <v>9.7178170990000007E-2</v>
      </c>
      <c r="AD2513" s="152">
        <v>-0.15717543791999999</v>
      </c>
      <c r="AE2513" s="152">
        <v>-0.39584977987000003</v>
      </c>
      <c r="AF2513" s="178">
        <v>1.77063715</v>
      </c>
      <c r="AG2513" s="177">
        <v>59068.93993</v>
      </c>
      <c r="AH2513" s="177">
        <v>-16904.499540000001</v>
      </c>
      <c r="AI2513" s="127">
        <v>1.0386267672E-2</v>
      </c>
      <c r="AJ2513" s="127">
        <v>0</v>
      </c>
      <c r="AK2513" s="127">
        <v>0.14660047497000001</v>
      </c>
    </row>
    <row r="2514" spans="1:37" ht="14.65" customHeight="1" x14ac:dyDescent="0.25">
      <c r="A2514" s="39"/>
      <c r="B2514" s="128">
        <v>52258756000139</v>
      </c>
      <c r="C2514" s="124" t="s">
        <v>10464</v>
      </c>
      <c r="D2514" s="121"/>
      <c r="E2514" s="125" t="s">
        <v>10465</v>
      </c>
      <c r="F2514" s="125" t="s">
        <v>112</v>
      </c>
      <c r="G2514" s="125" t="s">
        <v>113</v>
      </c>
      <c r="H2514" s="126">
        <v>1000</v>
      </c>
      <c r="I2514" s="126">
        <v>1</v>
      </c>
      <c r="J2514" s="126">
        <v>1000</v>
      </c>
      <c r="K2514" s="125" t="s">
        <v>8231</v>
      </c>
      <c r="L2514" s="125" t="s">
        <v>216</v>
      </c>
      <c r="M2514" s="152">
        <v>2.5000000000000001E-2</v>
      </c>
      <c r="N2514" s="127" t="s">
        <v>44</v>
      </c>
      <c r="O2514" s="154">
        <v>45197</v>
      </c>
      <c r="P2514" s="152">
        <v>4.9361241161000005E-2</v>
      </c>
      <c r="Q2514" s="152">
        <v>8.8049140622000005E-2</v>
      </c>
      <c r="R2514" s="152">
        <v>1.9652622792000002E-2</v>
      </c>
      <c r="S2514" s="152" t="s">
        <v>44</v>
      </c>
      <c r="T2514" s="152" t="s">
        <v>44</v>
      </c>
      <c r="U2514" s="152">
        <v>4.6748991808999998</v>
      </c>
      <c r="V2514" s="152">
        <v>2.1583908674000001</v>
      </c>
      <c r="W2514" s="152">
        <v>0.17145271249999999</v>
      </c>
      <c r="X2514" s="152" t="s">
        <v>44</v>
      </c>
      <c r="Y2514" s="152" t="s">
        <v>44</v>
      </c>
      <c r="Z2514" s="152">
        <v>0.18618409323000001</v>
      </c>
      <c r="AA2514" s="152">
        <v>0.19460923111</v>
      </c>
      <c r="AB2514" s="175">
        <v>-0.37371687913000001</v>
      </c>
      <c r="AC2514" s="174">
        <v>-2.3132037179E-2</v>
      </c>
      <c r="AD2514" s="152">
        <v>-0.15253101428000002</v>
      </c>
      <c r="AE2514" s="152">
        <v>-0.15253101428000002</v>
      </c>
      <c r="AF2514" s="178">
        <v>1.1442996599999999</v>
      </c>
      <c r="AG2514" s="177">
        <v>15321.415859999999</v>
      </c>
      <c r="AH2514" s="177">
        <v>1018.3049600000001</v>
      </c>
      <c r="AI2514" s="127">
        <v>0</v>
      </c>
      <c r="AJ2514" s="127">
        <v>0</v>
      </c>
      <c r="AK2514" s="127">
        <v>0</v>
      </c>
    </row>
    <row r="2515" spans="1:37" ht="14.65" customHeight="1" x14ac:dyDescent="0.25">
      <c r="A2515" s="39"/>
      <c r="B2515" s="128">
        <v>44764166000150</v>
      </c>
      <c r="C2515" s="124" t="s">
        <v>10466</v>
      </c>
      <c r="D2515" s="121"/>
      <c r="E2515" s="125" t="s">
        <v>10465</v>
      </c>
      <c r="F2515" s="125" t="s">
        <v>160</v>
      </c>
      <c r="G2515" s="125" t="s">
        <v>3305</v>
      </c>
      <c r="H2515" s="126">
        <v>1</v>
      </c>
      <c r="I2515" s="126">
        <v>1</v>
      </c>
      <c r="J2515" s="126">
        <v>1</v>
      </c>
      <c r="K2515" s="125" t="s">
        <v>210</v>
      </c>
      <c r="L2515" s="125" t="s">
        <v>3314</v>
      </c>
      <c r="M2515" s="152">
        <v>6.5000000000000006E-3</v>
      </c>
      <c r="N2515" s="127" t="s">
        <v>44</v>
      </c>
      <c r="O2515" s="154">
        <v>44641</v>
      </c>
      <c r="P2515" s="152">
        <v>1.1072117294999999E-2</v>
      </c>
      <c r="Q2515" s="152">
        <v>4.2186693913999998E-2</v>
      </c>
      <c r="R2515" s="152">
        <v>0.11008596025999999</v>
      </c>
      <c r="S2515" s="152">
        <v>0.27684315797999998</v>
      </c>
      <c r="T2515" s="152">
        <v>0.43448684335999999</v>
      </c>
      <c r="U2515" s="152">
        <v>1.0486169078000001</v>
      </c>
      <c r="V2515" s="152">
        <v>1.0341426869999999</v>
      </c>
      <c r="W2515" s="152">
        <v>0.96040801755000005</v>
      </c>
      <c r="X2515" s="152">
        <v>1.0990084007000001</v>
      </c>
      <c r="Y2515" s="152">
        <v>1.0359110612</v>
      </c>
      <c r="Z2515" s="152">
        <v>1.3945890647000001E-2</v>
      </c>
      <c r="AA2515" s="152">
        <v>9.9857793844999997E-3</v>
      </c>
      <c r="AB2515" s="175">
        <v>-0.28615304426999999</v>
      </c>
      <c r="AC2515" s="174">
        <v>0.30863551625000002</v>
      </c>
      <c r="AD2515" s="152">
        <v>-1.0390807125999999E-2</v>
      </c>
      <c r="AE2515" s="152">
        <v>-1.0390807125999999E-2</v>
      </c>
      <c r="AF2515" s="178">
        <v>1.44980197</v>
      </c>
      <c r="AG2515" s="177">
        <v>17018.91719</v>
      </c>
      <c r="AH2515" s="177">
        <v>-576.17067999999995</v>
      </c>
      <c r="AI2515" s="127">
        <v>0.35154990668000002</v>
      </c>
      <c r="AJ2515" s="127">
        <v>0.25284200763000003</v>
      </c>
      <c r="AK2515" s="127">
        <v>0</v>
      </c>
    </row>
    <row r="2516" spans="1:37" ht="14.65" customHeight="1" x14ac:dyDescent="0.25">
      <c r="A2516" s="39"/>
      <c r="B2516" s="128">
        <v>41360263000199</v>
      </c>
      <c r="C2516" s="124" t="s">
        <v>10467</v>
      </c>
      <c r="D2516" s="121"/>
      <c r="E2516" s="125" t="s">
        <v>7548</v>
      </c>
      <c r="F2516" s="125" t="s">
        <v>112</v>
      </c>
      <c r="G2516" s="125" t="s">
        <v>4570</v>
      </c>
      <c r="H2516" s="126">
        <v>25000</v>
      </c>
      <c r="I2516" s="126">
        <v>10000</v>
      </c>
      <c r="J2516" s="126">
        <v>10000</v>
      </c>
      <c r="K2516" s="125" t="s">
        <v>210</v>
      </c>
      <c r="L2516" s="125" t="s">
        <v>10468</v>
      </c>
      <c r="M2516" s="152">
        <v>6.9999999999999993E-3</v>
      </c>
      <c r="N2516" s="127" t="s">
        <v>44</v>
      </c>
      <c r="O2516" s="154">
        <v>44315</v>
      </c>
      <c r="P2516" s="152">
        <v>-5.2324784374000004E-3</v>
      </c>
      <c r="Q2516" s="152">
        <v>-0.11292531576000001</v>
      </c>
      <c r="R2516" s="152">
        <v>7.3051781396999999E-2</v>
      </c>
      <c r="S2516" s="152">
        <v>0.38399082854</v>
      </c>
      <c r="T2516" s="152">
        <v>0.47313696989999998</v>
      </c>
      <c r="U2516" s="152">
        <v>-0.49555701165000005</v>
      </c>
      <c r="V2516" s="152">
        <v>-2.7681924948000001</v>
      </c>
      <c r="W2516" s="152">
        <v>0.63731575201000001</v>
      </c>
      <c r="X2516" s="152">
        <v>1.5243618425000001</v>
      </c>
      <c r="Y2516" s="152">
        <v>1.1280613627</v>
      </c>
      <c r="Z2516" s="152">
        <v>0.16629771688999997</v>
      </c>
      <c r="AA2516" s="152">
        <v>0.17525979980999998</v>
      </c>
      <c r="AB2516" s="175">
        <v>-0.14473857603000001</v>
      </c>
      <c r="AC2516" s="174">
        <v>-0.36431168618999998</v>
      </c>
      <c r="AD2516" s="152">
        <v>-0.17358611539000002</v>
      </c>
      <c r="AE2516" s="152">
        <v>-0.38438871607999997</v>
      </c>
      <c r="AF2516" s="178">
        <v>1.09949593</v>
      </c>
      <c r="AG2516" s="177">
        <v>192241.86765</v>
      </c>
      <c r="AH2516" s="177">
        <v>-33192.583010000002</v>
      </c>
      <c r="AI2516" s="127">
        <v>0</v>
      </c>
      <c r="AJ2516" s="127">
        <v>0</v>
      </c>
      <c r="AK2516" s="127">
        <v>0.9985586204000001</v>
      </c>
    </row>
    <row r="2517" spans="1:37" ht="14.65" customHeight="1" x14ac:dyDescent="0.25">
      <c r="A2517" s="39"/>
      <c r="B2517" s="128">
        <v>57021822000176</v>
      </c>
      <c r="C2517" s="124" t="s">
        <v>10469</v>
      </c>
      <c r="D2517" s="121"/>
      <c r="E2517" s="125" t="s">
        <v>8257</v>
      </c>
      <c r="F2517" s="125" t="s">
        <v>160</v>
      </c>
      <c r="G2517" s="125" t="s">
        <v>4633</v>
      </c>
      <c r="H2517" s="126" t="s">
        <v>44</v>
      </c>
      <c r="I2517" s="126" t="s">
        <v>44</v>
      </c>
      <c r="J2517" s="126" t="s">
        <v>44</v>
      </c>
      <c r="K2517" s="125" t="s">
        <v>44</v>
      </c>
      <c r="L2517" s="125" t="s">
        <v>44</v>
      </c>
      <c r="M2517" s="152">
        <v>1.2E-2</v>
      </c>
      <c r="N2517" s="127" t="s">
        <v>44</v>
      </c>
      <c r="O2517" s="154">
        <v>45601</v>
      </c>
      <c r="P2517" s="152">
        <v>-7.9779039515E-4</v>
      </c>
      <c r="Q2517" s="152">
        <v>-1.8679642934999999E-3</v>
      </c>
      <c r="R2517" s="152" t="s">
        <v>44</v>
      </c>
      <c r="S2517" s="152" t="s">
        <v>44</v>
      </c>
      <c r="T2517" s="152" t="s">
        <v>44</v>
      </c>
      <c r="U2517" s="152">
        <v>-7.5557047941000002E-2</v>
      </c>
      <c r="V2517" s="152">
        <v>-4.5790305768999999E-2</v>
      </c>
      <c r="W2517" s="152" t="s">
        <v>44</v>
      </c>
      <c r="X2517" s="152" t="s">
        <v>44</v>
      </c>
      <c r="Y2517" s="152" t="s">
        <v>44</v>
      </c>
      <c r="Z2517" s="152" t="s">
        <v>44</v>
      </c>
      <c r="AA2517" s="152">
        <v>3.2673857734999999E-2</v>
      </c>
      <c r="AB2517" s="175" t="s">
        <v>44</v>
      </c>
      <c r="AC2517" s="174">
        <v>-3.0639181241000002</v>
      </c>
      <c r="AD2517" s="152">
        <v>-1.5657483191E-2</v>
      </c>
      <c r="AE2517" s="152">
        <v>-1.5657483191E-2</v>
      </c>
      <c r="AF2517" s="178">
        <v>100.65094550000001</v>
      </c>
      <c r="AG2517" s="177">
        <v>440347.88659000001</v>
      </c>
      <c r="AH2517" s="177">
        <v>437500</v>
      </c>
      <c r="AI2517" s="127">
        <v>0.90346440971999997</v>
      </c>
      <c r="AJ2517" s="127">
        <v>0</v>
      </c>
      <c r="AK2517" s="127">
        <v>3.9650224088000001E-2</v>
      </c>
    </row>
    <row r="2518" spans="1:37" ht="14.65" customHeight="1" x14ac:dyDescent="0.25">
      <c r="A2518" s="39"/>
      <c r="B2518" s="128">
        <v>34109690000133</v>
      </c>
      <c r="C2518" s="124" t="s">
        <v>10470</v>
      </c>
      <c r="D2518" s="121" t="s">
        <v>3267</v>
      </c>
      <c r="E2518" s="125" t="s">
        <v>7636</v>
      </c>
      <c r="F2518" s="125" t="s">
        <v>112</v>
      </c>
      <c r="G2518" s="125" t="s">
        <v>6915</v>
      </c>
      <c r="H2518" s="126">
        <v>1000</v>
      </c>
      <c r="I2518" s="126">
        <v>100</v>
      </c>
      <c r="J2518" s="126">
        <v>100</v>
      </c>
      <c r="K2518" s="125" t="s">
        <v>212</v>
      </c>
      <c r="L2518" s="125" t="s">
        <v>219</v>
      </c>
      <c r="M2518" s="152">
        <v>4.7099999999999998E-3</v>
      </c>
      <c r="N2518" s="127" t="s">
        <v>44</v>
      </c>
      <c r="O2518" s="154">
        <v>43829</v>
      </c>
      <c r="P2518" s="152">
        <v>6.5944428213999998E-2</v>
      </c>
      <c r="Q2518" s="152">
        <v>-3.5251052739999997E-2</v>
      </c>
      <c r="R2518" s="152">
        <v>-0.22323746925999999</v>
      </c>
      <c r="S2518" s="152">
        <v>-2.8093139788000002E-2</v>
      </c>
      <c r="T2518" s="152">
        <v>-0.10851163343999999</v>
      </c>
      <c r="U2518" s="152">
        <v>6.2454578975000006</v>
      </c>
      <c r="V2518" s="152">
        <v>-0.86412598423999998</v>
      </c>
      <c r="W2518" s="152">
        <v>-1.9475603863000002</v>
      </c>
      <c r="X2518" s="152">
        <v>-0.11152378428000001</v>
      </c>
      <c r="Y2518" s="152">
        <v>-0.25871531687999999</v>
      </c>
      <c r="Z2518" s="152">
        <v>0.20208731687000001</v>
      </c>
      <c r="AA2518" s="152">
        <v>0.31392792015000004</v>
      </c>
      <c r="AB2518" s="175">
        <v>-1.437821153</v>
      </c>
      <c r="AC2518" s="174">
        <v>-0.14728139672000001</v>
      </c>
      <c r="AD2518" s="152">
        <v>-0.33003058093999998</v>
      </c>
      <c r="AE2518" s="152">
        <v>-0.54622688079000004</v>
      </c>
      <c r="AF2518" s="178">
        <v>0.94977449999999997</v>
      </c>
      <c r="AG2518" s="177">
        <v>28230.808929999999</v>
      </c>
      <c r="AH2518" s="177">
        <v>-8663.5123100000001</v>
      </c>
      <c r="AI2518" s="127">
        <v>0</v>
      </c>
      <c r="AJ2518" s="127">
        <v>0</v>
      </c>
      <c r="AK2518" s="127">
        <v>0</v>
      </c>
    </row>
    <row r="2519" spans="1:37" ht="14.65" customHeight="1" x14ac:dyDescent="0.25">
      <c r="A2519" s="39"/>
      <c r="B2519" s="128">
        <v>34109663000160</v>
      </c>
      <c r="C2519" s="124" t="s">
        <v>10471</v>
      </c>
      <c r="D2519" s="121" t="s">
        <v>3274</v>
      </c>
      <c r="E2519" s="125" t="s">
        <v>7636</v>
      </c>
      <c r="F2519" s="125" t="s">
        <v>112</v>
      </c>
      <c r="G2519" s="125" t="s">
        <v>6915</v>
      </c>
      <c r="H2519" s="126" t="s">
        <v>44</v>
      </c>
      <c r="I2519" s="126" t="s">
        <v>44</v>
      </c>
      <c r="J2519" s="126" t="s">
        <v>44</v>
      </c>
      <c r="K2519" s="125" t="s">
        <v>212</v>
      </c>
      <c r="L2519" s="125" t="s">
        <v>219</v>
      </c>
      <c r="M2519" s="152">
        <v>4.7099999999999998E-3</v>
      </c>
      <c r="N2519" s="127" t="s">
        <v>44</v>
      </c>
      <c r="O2519" s="154">
        <v>43829</v>
      </c>
      <c r="P2519" s="152">
        <v>9.4305098821000008E-2</v>
      </c>
      <c r="Q2519" s="152">
        <v>0.17648778367999998</v>
      </c>
      <c r="R2519" s="152">
        <v>0.21288447794999998</v>
      </c>
      <c r="S2519" s="152">
        <v>0.24675769558999999</v>
      </c>
      <c r="T2519" s="152">
        <v>0.33722941640000004</v>
      </c>
      <c r="U2519" s="152">
        <v>8.9314372747000004</v>
      </c>
      <c r="V2519" s="152">
        <v>4.3263297949999995</v>
      </c>
      <c r="W2519" s="152">
        <v>1.8572391879000001</v>
      </c>
      <c r="X2519" s="152">
        <v>0.97957551984000002</v>
      </c>
      <c r="Y2519" s="152">
        <v>0.80402821849999995</v>
      </c>
      <c r="Z2519" s="152">
        <v>0.15086818226000001</v>
      </c>
      <c r="AA2519" s="152">
        <v>0.22813246293</v>
      </c>
      <c r="AB2519" s="175">
        <v>0.66947499826000001</v>
      </c>
      <c r="AC2519" s="174">
        <v>6.1376600954999999E-2</v>
      </c>
      <c r="AD2519" s="152">
        <v>-0.13389098133999999</v>
      </c>
      <c r="AE2519" s="152">
        <v>-0.37145607822999999</v>
      </c>
      <c r="AF2519" s="178">
        <v>1.4758290999999999</v>
      </c>
      <c r="AG2519" s="177">
        <v>16530.536940000002</v>
      </c>
      <c r="AH2519" s="177">
        <v>-2332.8070299999999</v>
      </c>
      <c r="AI2519" s="127">
        <v>0</v>
      </c>
      <c r="AJ2519" s="127">
        <v>0</v>
      </c>
      <c r="AK2519" s="127">
        <v>0</v>
      </c>
    </row>
    <row r="2520" spans="1:37" ht="14.65" customHeight="1" x14ac:dyDescent="0.25">
      <c r="A2520" s="39"/>
      <c r="B2520" s="128">
        <v>36896028000104</v>
      </c>
      <c r="C2520" s="124" t="s">
        <v>10472</v>
      </c>
      <c r="D2520" s="121"/>
      <c r="E2520" s="125" t="s">
        <v>8037</v>
      </c>
      <c r="F2520" s="125" t="s">
        <v>112</v>
      </c>
      <c r="G2520" s="125" t="s">
        <v>8038</v>
      </c>
      <c r="H2520" s="126" t="s">
        <v>44</v>
      </c>
      <c r="I2520" s="126" t="s">
        <v>44</v>
      </c>
      <c r="J2520" s="126" t="s">
        <v>44</v>
      </c>
      <c r="K2520" s="125" t="s">
        <v>212</v>
      </c>
      <c r="L2520" s="125" t="s">
        <v>7564</v>
      </c>
      <c r="M2520" s="152">
        <v>0.02</v>
      </c>
      <c r="N2520" s="127" t="s">
        <v>10473</v>
      </c>
      <c r="O2520" s="154">
        <v>43994</v>
      </c>
      <c r="P2520" s="152">
        <v>2.4799729646E-2</v>
      </c>
      <c r="Q2520" s="152">
        <v>-0.12985655699000001</v>
      </c>
      <c r="R2520" s="152">
        <v>-0.30212769770000003</v>
      </c>
      <c r="S2520" s="152">
        <v>0.12871558562000002</v>
      </c>
      <c r="T2520" s="152">
        <v>-0.49424408562000005</v>
      </c>
      <c r="U2520" s="152">
        <v>2.3487301592000001</v>
      </c>
      <c r="V2520" s="152">
        <v>-3.1832361419000001</v>
      </c>
      <c r="W2520" s="152">
        <v>-2.6358117103000001</v>
      </c>
      <c r="X2520" s="152">
        <v>0.51097347298000007</v>
      </c>
      <c r="Y2520" s="152">
        <v>-1.1783853137</v>
      </c>
      <c r="Z2520" s="152">
        <v>0.33162778254999997</v>
      </c>
      <c r="AA2520" s="152">
        <v>0.36249072988000003</v>
      </c>
      <c r="AB2520" s="175">
        <v>-1.0275494794</v>
      </c>
      <c r="AC2520" s="174">
        <v>-0.45726473593</v>
      </c>
      <c r="AD2520" s="152">
        <v>-0.40350132582999998</v>
      </c>
      <c r="AE2520" s="152">
        <v>-0.75454261744999995</v>
      </c>
      <c r="AF2520" s="178">
        <v>0.46730467999999997</v>
      </c>
      <c r="AG2520" s="177">
        <v>19632.167460000001</v>
      </c>
      <c r="AH2520" s="177">
        <v>-1799.9995899999999</v>
      </c>
      <c r="AI2520" s="127">
        <v>0</v>
      </c>
      <c r="AJ2520" s="127">
        <v>0</v>
      </c>
      <c r="AK2520" s="127">
        <v>0</v>
      </c>
    </row>
    <row r="2521" spans="1:37" ht="14.65" customHeight="1" x14ac:dyDescent="0.25">
      <c r="A2521" s="39"/>
      <c r="B2521" s="128">
        <v>29577706000100</v>
      </c>
      <c r="C2521" s="124" t="s">
        <v>10474</v>
      </c>
      <c r="D2521" s="121"/>
      <c r="E2521" s="125" t="s">
        <v>8527</v>
      </c>
      <c r="F2521" s="125" t="s">
        <v>112</v>
      </c>
      <c r="G2521" s="125" t="s">
        <v>113</v>
      </c>
      <c r="H2521" s="126">
        <v>100</v>
      </c>
      <c r="I2521" s="126">
        <v>100</v>
      </c>
      <c r="J2521" s="126">
        <v>1</v>
      </c>
      <c r="K2521" s="125" t="s">
        <v>212</v>
      </c>
      <c r="L2521" s="125" t="s">
        <v>7564</v>
      </c>
      <c r="M2521" s="152">
        <v>9.7000000000000003E-3</v>
      </c>
      <c r="N2521" s="127" t="s">
        <v>44</v>
      </c>
      <c r="O2521" s="154">
        <v>43237</v>
      </c>
      <c r="P2521" s="152">
        <v>-4.2207990472999998E-3</v>
      </c>
      <c r="Q2521" s="152">
        <v>-3.7638196641000002E-2</v>
      </c>
      <c r="R2521" s="152">
        <v>0.14645775560000002</v>
      </c>
      <c r="S2521" s="152">
        <v>0.44299635971000001</v>
      </c>
      <c r="T2521" s="152">
        <v>0.59883219041000002</v>
      </c>
      <c r="U2521" s="152">
        <v>-0.39974298750999998</v>
      </c>
      <c r="V2521" s="152">
        <v>-0.92264318904000009</v>
      </c>
      <c r="W2521" s="152">
        <v>1.2777215403</v>
      </c>
      <c r="X2521" s="152">
        <v>1.7586012396000001</v>
      </c>
      <c r="Y2521" s="152">
        <v>1.4277460856999999</v>
      </c>
      <c r="Z2521" s="152">
        <v>0.18692617423000002</v>
      </c>
      <c r="AA2521" s="152">
        <v>0.20261160251999999</v>
      </c>
      <c r="AB2521" s="175">
        <v>0.24975155793000001</v>
      </c>
      <c r="AC2521" s="174">
        <v>0.44909538023000001</v>
      </c>
      <c r="AD2521" s="152">
        <v>-0.18467565343</v>
      </c>
      <c r="AE2521" s="152">
        <v>-0.34679798755000002</v>
      </c>
      <c r="AF2521" s="178">
        <v>2.7431425300000001</v>
      </c>
      <c r="AG2521" s="177">
        <v>16301.54045</v>
      </c>
      <c r="AH2521" s="177">
        <v>-837.01107000000002</v>
      </c>
      <c r="AI2521" s="127">
        <v>0</v>
      </c>
      <c r="AJ2521" s="127">
        <v>3.3872257574000004E-7</v>
      </c>
      <c r="AK2521" s="127">
        <v>0</v>
      </c>
    </row>
    <row r="2522" spans="1:37" ht="14.65" customHeight="1" x14ac:dyDescent="0.25">
      <c r="A2522" s="39"/>
      <c r="B2522" s="128">
        <v>44748856000115</v>
      </c>
      <c r="C2522" s="124" t="s">
        <v>10475</v>
      </c>
      <c r="D2522" s="121"/>
      <c r="E2522" s="125" t="s">
        <v>8527</v>
      </c>
      <c r="F2522" s="125" t="s">
        <v>112</v>
      </c>
      <c r="G2522" s="125" t="s">
        <v>113</v>
      </c>
      <c r="H2522" s="126">
        <v>100</v>
      </c>
      <c r="I2522" s="126">
        <v>100</v>
      </c>
      <c r="J2522" s="126">
        <v>1</v>
      </c>
      <c r="K2522" s="125" t="s">
        <v>7743</v>
      </c>
      <c r="L2522" s="125" t="s">
        <v>8093</v>
      </c>
      <c r="M2522" s="152">
        <v>0.01</v>
      </c>
      <c r="N2522" s="127" t="s">
        <v>10476</v>
      </c>
      <c r="O2522" s="154">
        <v>44634</v>
      </c>
      <c r="P2522" s="152">
        <v>-7.0857597874999997E-3</v>
      </c>
      <c r="Q2522" s="152">
        <v>-0.11663615026</v>
      </c>
      <c r="R2522" s="152">
        <v>0.11848131270999999</v>
      </c>
      <c r="S2522" s="152">
        <v>0.48376190711</v>
      </c>
      <c r="T2522" s="152">
        <v>0.40170209753999997</v>
      </c>
      <c r="U2522" s="152">
        <v>-0.6710773847599999</v>
      </c>
      <c r="V2522" s="152">
        <v>-2.8591579631000004</v>
      </c>
      <c r="W2522" s="152">
        <v>1.0336504526999999</v>
      </c>
      <c r="X2522" s="152">
        <v>1.9204317843000001</v>
      </c>
      <c r="Y2522" s="152">
        <v>0.95774510211000008</v>
      </c>
      <c r="Z2522" s="152">
        <v>0.16414968877</v>
      </c>
      <c r="AA2522" s="152">
        <v>0.14275456474000001</v>
      </c>
      <c r="AB2522" s="175">
        <v>0.10404362613</v>
      </c>
      <c r="AC2522" s="174">
        <v>3.1103789103999999E-2</v>
      </c>
      <c r="AD2522" s="152">
        <v>-0.19587191328</v>
      </c>
      <c r="AE2522" s="152">
        <v>-0.19587191328</v>
      </c>
      <c r="AF2522" s="178">
        <v>1.4137274399999999</v>
      </c>
      <c r="AG2522" s="177">
        <v>29966.018479999999</v>
      </c>
      <c r="AH2522" s="177">
        <v>-7176.7799400000004</v>
      </c>
      <c r="AI2522" s="127">
        <v>0</v>
      </c>
      <c r="AJ2522" s="127">
        <v>1.1142388541999998E-2</v>
      </c>
      <c r="AK2522" s="127">
        <v>0.18174995890000001</v>
      </c>
    </row>
  </sheetData>
  <autoFilter ref="B2:AK20" xr:uid="{EAEB3487-35CD-4398-A67E-B21C8603CD76}"/>
  <mergeCells count="8">
    <mergeCell ref="Z1:AA1"/>
    <mergeCell ref="AB1:AC1"/>
    <mergeCell ref="AD1:AE1"/>
    <mergeCell ref="F1:G1"/>
    <mergeCell ref="K1:L1"/>
    <mergeCell ref="M1:N1"/>
    <mergeCell ref="P1:T1"/>
    <mergeCell ref="U1:Y1"/>
  </mergeCells>
  <pageMargins left="0.7" right="0.7" top="0.75" bottom="0.75" header="0.3" footer="0.3"/>
  <pageSetup paperSize="9" orientation="portrait" r:id="rId1"/>
  <headerFooter>
    <oddFooter>&amp;R_x000D_&amp;1#&amp;"Calibri"&amp;10&amp;K008000 [ CLASSIFICAÇÃO: PÚBLICA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5B19-4176-4263-8F4A-8987E129C6DD}">
  <sheetPr codeName="Sheet13"/>
  <dimension ref="A1:B33"/>
  <sheetViews>
    <sheetView showGridLines="0" zoomScale="85" zoomScaleNormal="85" workbookViewId="0">
      <selection activeCell="A2" sqref="A2"/>
    </sheetView>
  </sheetViews>
  <sheetFormatPr defaultRowHeight="15" x14ac:dyDescent="0.25"/>
  <cols>
    <col min="1" max="1" width="39.7109375" customWidth="1"/>
    <col min="2" max="2" width="153" customWidth="1"/>
  </cols>
  <sheetData>
    <row r="1" spans="1:2" ht="36.4" customHeight="1" thickBot="1" x14ac:dyDescent="0.3">
      <c r="A1" s="349" t="s">
        <v>3223</v>
      </c>
      <c r="B1" s="349"/>
    </row>
    <row r="2" spans="1:2" ht="28.9" customHeight="1" x14ac:dyDescent="0.25">
      <c r="A2" s="181" t="s">
        <v>51</v>
      </c>
      <c r="B2" s="181" t="s">
        <v>3203</v>
      </c>
    </row>
    <row r="3" spans="1:2" ht="46.15" customHeight="1" x14ac:dyDescent="0.25">
      <c r="A3" s="183" t="s">
        <v>625</v>
      </c>
      <c r="B3" s="180" t="s">
        <v>3213</v>
      </c>
    </row>
    <row r="4" spans="1:2" ht="46.15" customHeight="1" x14ac:dyDescent="0.25">
      <c r="A4" s="184" t="s">
        <v>337</v>
      </c>
      <c r="B4" s="182" t="s">
        <v>3214</v>
      </c>
    </row>
    <row r="5" spans="1:2" ht="46.15" customHeight="1" x14ac:dyDescent="0.25">
      <c r="A5" s="184" t="s">
        <v>3204</v>
      </c>
      <c r="B5" s="182" t="s">
        <v>3215</v>
      </c>
    </row>
    <row r="6" spans="1:2" ht="46.15" customHeight="1" x14ac:dyDescent="0.25">
      <c r="A6" s="184" t="s">
        <v>162</v>
      </c>
      <c r="B6" s="182" t="s">
        <v>3216</v>
      </c>
    </row>
    <row r="7" spans="1:2" ht="46.15" customHeight="1" x14ac:dyDescent="0.25">
      <c r="A7" s="184" t="s">
        <v>3205</v>
      </c>
      <c r="B7" s="182" t="s">
        <v>3217</v>
      </c>
    </row>
    <row r="8" spans="1:2" ht="46.15" customHeight="1" x14ac:dyDescent="0.25">
      <c r="A8" s="184" t="s">
        <v>315</v>
      </c>
      <c r="B8" s="182" t="s">
        <v>3218</v>
      </c>
    </row>
    <row r="9" spans="1:2" ht="46.15" customHeight="1" x14ac:dyDescent="0.25">
      <c r="A9" s="184" t="s">
        <v>311</v>
      </c>
      <c r="B9" s="182" t="s">
        <v>3219</v>
      </c>
    </row>
    <row r="10" spans="1:2" ht="46.15" customHeight="1" x14ac:dyDescent="0.25">
      <c r="A10" s="184" t="s">
        <v>3206</v>
      </c>
      <c r="B10" s="182" t="s">
        <v>3220</v>
      </c>
    </row>
    <row r="11" spans="1:2" ht="46.15" customHeight="1" x14ac:dyDescent="0.25">
      <c r="A11" s="184" t="s">
        <v>3207</v>
      </c>
      <c r="B11" s="182" t="s">
        <v>3221</v>
      </c>
    </row>
    <row r="12" spans="1:2" ht="46.15" customHeight="1" x14ac:dyDescent="0.25">
      <c r="A12" s="184" t="s">
        <v>3208</v>
      </c>
      <c r="B12" s="182" t="s">
        <v>3222</v>
      </c>
    </row>
    <row r="13" spans="1:2" ht="46.15" customHeight="1" x14ac:dyDescent="0.25">
      <c r="A13" s="184" t="s">
        <v>327</v>
      </c>
      <c r="B13" s="182" t="s">
        <v>3224</v>
      </c>
    </row>
    <row r="14" spans="1:2" ht="46.15" customHeight="1" x14ac:dyDescent="0.25">
      <c r="A14" s="184" t="s">
        <v>320</v>
      </c>
      <c r="B14" s="182" t="s">
        <v>3244</v>
      </c>
    </row>
    <row r="15" spans="1:2" ht="46.15" customHeight="1" x14ac:dyDescent="0.25">
      <c r="A15" s="184" t="s">
        <v>365</v>
      </c>
      <c r="B15" s="182" t="s">
        <v>3225</v>
      </c>
    </row>
    <row r="16" spans="1:2" ht="46.15" customHeight="1" x14ac:dyDescent="0.25">
      <c r="A16" s="184" t="s">
        <v>163</v>
      </c>
      <c r="B16" s="182" t="s">
        <v>3226</v>
      </c>
    </row>
    <row r="17" spans="1:2" ht="46.15" customHeight="1" x14ac:dyDescent="0.25">
      <c r="A17" s="184" t="s">
        <v>154</v>
      </c>
      <c r="B17" s="182" t="s">
        <v>3227</v>
      </c>
    </row>
    <row r="18" spans="1:2" ht="46.15" customHeight="1" x14ac:dyDescent="0.25">
      <c r="A18" s="184" t="s">
        <v>3210</v>
      </c>
      <c r="B18" s="182" t="s">
        <v>3230</v>
      </c>
    </row>
    <row r="19" spans="1:2" ht="46.15" customHeight="1" x14ac:dyDescent="0.25">
      <c r="A19" s="184" t="s">
        <v>3211</v>
      </c>
      <c r="B19" s="182" t="s">
        <v>3243</v>
      </c>
    </row>
    <row r="20" spans="1:2" ht="46.15" customHeight="1" x14ac:dyDescent="0.25">
      <c r="A20" s="184" t="s">
        <v>3209</v>
      </c>
      <c r="B20" s="182" t="s">
        <v>3231</v>
      </c>
    </row>
    <row r="21" spans="1:2" ht="46.15" customHeight="1" x14ac:dyDescent="0.25">
      <c r="A21" s="184" t="s">
        <v>134</v>
      </c>
      <c r="B21" s="182" t="s">
        <v>3232</v>
      </c>
    </row>
    <row r="22" spans="1:2" ht="46.15" customHeight="1" x14ac:dyDescent="0.25">
      <c r="A22" s="184" t="s">
        <v>316</v>
      </c>
      <c r="B22" s="182" t="s">
        <v>3233</v>
      </c>
    </row>
    <row r="23" spans="1:2" ht="46.15" customHeight="1" x14ac:dyDescent="0.25">
      <c r="A23" s="184" t="s">
        <v>333</v>
      </c>
      <c r="B23" s="182" t="s">
        <v>3234</v>
      </c>
    </row>
    <row r="24" spans="1:2" ht="46.15" customHeight="1" x14ac:dyDescent="0.25">
      <c r="A24" s="184" t="s">
        <v>324</v>
      </c>
      <c r="B24" s="182" t="s">
        <v>3235</v>
      </c>
    </row>
    <row r="25" spans="1:2" ht="46.15" customHeight="1" x14ac:dyDescent="0.25">
      <c r="A25" s="184" t="s">
        <v>728</v>
      </c>
      <c r="B25" s="182" t="s">
        <v>3236</v>
      </c>
    </row>
    <row r="26" spans="1:2" ht="46.15" customHeight="1" x14ac:dyDescent="0.25">
      <c r="A26" s="184" t="s">
        <v>447</v>
      </c>
      <c r="B26" s="182" t="s">
        <v>3237</v>
      </c>
    </row>
    <row r="27" spans="1:2" ht="46.15" customHeight="1" x14ac:dyDescent="0.25">
      <c r="A27" s="184" t="s">
        <v>353</v>
      </c>
      <c r="B27" s="182" t="s">
        <v>3238</v>
      </c>
    </row>
    <row r="28" spans="1:2" ht="46.15" customHeight="1" x14ac:dyDescent="0.25">
      <c r="A28" s="184" t="s">
        <v>401</v>
      </c>
      <c r="B28" s="182" t="s">
        <v>3239</v>
      </c>
    </row>
    <row r="29" spans="1:2" ht="46.15" customHeight="1" x14ac:dyDescent="0.25">
      <c r="A29" s="184" t="s">
        <v>543</v>
      </c>
      <c r="B29" s="182" t="s">
        <v>3240</v>
      </c>
    </row>
    <row r="30" spans="1:2" ht="46.15" customHeight="1" x14ac:dyDescent="0.25">
      <c r="A30" s="184" t="s">
        <v>373</v>
      </c>
      <c r="B30" s="182" t="s">
        <v>3241</v>
      </c>
    </row>
    <row r="31" spans="1:2" ht="46.15" customHeight="1" x14ac:dyDescent="0.25">
      <c r="A31" s="184" t="s">
        <v>416</v>
      </c>
      <c r="B31" s="182" t="s">
        <v>3242</v>
      </c>
    </row>
    <row r="32" spans="1:2" ht="46.15" customHeight="1" x14ac:dyDescent="0.25">
      <c r="A32" s="184" t="s">
        <v>363</v>
      </c>
      <c r="B32" s="182" t="s">
        <v>3228</v>
      </c>
    </row>
    <row r="33" spans="1:2" ht="46.15" customHeight="1" x14ac:dyDescent="0.25">
      <c r="A33" s="184" t="s">
        <v>3212</v>
      </c>
      <c r="B33" s="182" t="s">
        <v>3229</v>
      </c>
    </row>
  </sheetData>
  <mergeCells count="1">
    <mergeCell ref="A1:B1"/>
  </mergeCells>
  <pageMargins left="0.511811024" right="0.511811024" top="0.78740157499999996" bottom="0.78740157499999996" header="0.31496062000000002" footer="0.31496062000000002"/>
  <pageSetup paperSize="9" orientation="portrait" r:id="rId1"/>
  <headerFooter>
    <oddFooter>&amp;R_x000D_&amp;1#&amp;"Calibri"&amp;10&amp;K008000 [ CLASSIFICAÇÃO: PÚBLICA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83BE-A5BB-4969-802D-9E1899B215EB}">
  <sheetPr codeName="Sheet8"/>
  <dimension ref="A1:F915"/>
  <sheetViews>
    <sheetView showGridLines="0" workbookViewId="0">
      <selection activeCell="B7" sqref="B7"/>
    </sheetView>
  </sheetViews>
  <sheetFormatPr defaultRowHeight="15" x14ac:dyDescent="0.25"/>
  <cols>
    <col min="1" max="1" width="11.7109375" bestFit="1" customWidth="1"/>
    <col min="2" max="2" width="67.7109375" bestFit="1" customWidth="1"/>
    <col min="3" max="4" width="255.7109375" bestFit="1" customWidth="1"/>
    <col min="5" max="5" width="115.5703125" bestFit="1" customWidth="1"/>
    <col min="6" max="6" width="94.28515625" bestFit="1" customWidth="1"/>
  </cols>
  <sheetData>
    <row r="1" spans="1:6" x14ac:dyDescent="0.25">
      <c r="A1" s="80" t="s">
        <v>3283</v>
      </c>
      <c r="B1" s="80" t="s">
        <v>10477</v>
      </c>
      <c r="C1" s="80" t="s">
        <v>165</v>
      </c>
      <c r="D1" s="80" t="s">
        <v>166</v>
      </c>
      <c r="E1" s="80" t="s">
        <v>10478</v>
      </c>
      <c r="F1" s="80" t="s">
        <v>254</v>
      </c>
    </row>
    <row r="2" spans="1:6" x14ac:dyDescent="0.25">
      <c r="A2">
        <v>54890958000124</v>
      </c>
      <c r="E2" t="s">
        <v>6975</v>
      </c>
    </row>
    <row r="3" spans="1:6" x14ac:dyDescent="0.25">
      <c r="A3">
        <v>11628883000103</v>
      </c>
      <c r="B3" t="s">
        <v>568</v>
      </c>
      <c r="C3" t="s">
        <v>10479</v>
      </c>
      <c r="D3" t="s">
        <v>10480</v>
      </c>
      <c r="E3" t="s">
        <v>6246</v>
      </c>
      <c r="F3" t="s">
        <v>10481</v>
      </c>
    </row>
    <row r="4" spans="1:6" x14ac:dyDescent="0.25">
      <c r="A4">
        <v>35002463000177</v>
      </c>
      <c r="B4" t="s">
        <v>4682</v>
      </c>
      <c r="C4" t="s">
        <v>10482</v>
      </c>
      <c r="D4" t="s">
        <v>10483</v>
      </c>
      <c r="E4" t="s">
        <v>4684</v>
      </c>
      <c r="F4" t="s">
        <v>10484</v>
      </c>
    </row>
    <row r="5" spans="1:6" x14ac:dyDescent="0.25">
      <c r="A5">
        <v>14146726000141</v>
      </c>
      <c r="B5" t="s">
        <v>564</v>
      </c>
      <c r="C5" t="s">
        <v>10485</v>
      </c>
      <c r="D5" t="s">
        <v>10486</v>
      </c>
      <c r="E5" t="s">
        <v>6194</v>
      </c>
      <c r="F5" t="s">
        <v>10487</v>
      </c>
    </row>
    <row r="6" spans="1:6" x14ac:dyDescent="0.25">
      <c r="A6">
        <v>41423887000108</v>
      </c>
      <c r="B6" t="s">
        <v>7280</v>
      </c>
      <c r="C6" t="s">
        <v>10488</v>
      </c>
      <c r="D6" t="s">
        <v>10489</v>
      </c>
      <c r="E6" t="s">
        <v>3389</v>
      </c>
      <c r="F6" t="s">
        <v>10490</v>
      </c>
    </row>
    <row r="7" spans="1:6" x14ac:dyDescent="0.25">
      <c r="A7">
        <v>36352361000144</v>
      </c>
      <c r="B7" t="s">
        <v>6720</v>
      </c>
      <c r="C7" t="s">
        <v>10491</v>
      </c>
      <c r="D7" t="s">
        <v>10492</v>
      </c>
      <c r="E7" t="s">
        <v>3416</v>
      </c>
      <c r="F7" t="s">
        <v>10493</v>
      </c>
    </row>
    <row r="8" spans="1:6" x14ac:dyDescent="0.25">
      <c r="A8">
        <v>28259415000101</v>
      </c>
      <c r="B8" t="s">
        <v>5637</v>
      </c>
      <c r="C8" t="s">
        <v>10494</v>
      </c>
      <c r="D8" t="s">
        <v>10495</v>
      </c>
      <c r="E8" t="s">
        <v>5638</v>
      </c>
      <c r="F8" t="s">
        <v>10496</v>
      </c>
    </row>
    <row r="9" spans="1:6" x14ac:dyDescent="0.25">
      <c r="A9">
        <v>52285852000176</v>
      </c>
      <c r="E9" t="s">
        <v>4959</v>
      </c>
      <c r="F9" t="s">
        <v>10497</v>
      </c>
    </row>
    <row r="10" spans="1:6" x14ac:dyDescent="0.25">
      <c r="A10">
        <v>26323079000185</v>
      </c>
      <c r="B10" t="s">
        <v>4740</v>
      </c>
      <c r="C10" t="s">
        <v>10498</v>
      </c>
      <c r="D10" t="s">
        <v>10499</v>
      </c>
      <c r="E10" t="s">
        <v>4742</v>
      </c>
      <c r="F10" t="s">
        <v>10500</v>
      </c>
    </row>
    <row r="11" spans="1:6" x14ac:dyDescent="0.25">
      <c r="A11">
        <v>14799785000119</v>
      </c>
      <c r="E11" t="s">
        <v>5080</v>
      </c>
      <c r="F11" t="s">
        <v>10501</v>
      </c>
    </row>
    <row r="12" spans="1:6" x14ac:dyDescent="0.25">
      <c r="A12">
        <v>47511300000107</v>
      </c>
      <c r="B12" t="s">
        <v>6835</v>
      </c>
      <c r="C12" t="s">
        <v>10502</v>
      </c>
      <c r="D12" t="s">
        <v>10503</v>
      </c>
      <c r="E12" t="s">
        <v>6840</v>
      </c>
    </row>
    <row r="13" spans="1:6" x14ac:dyDescent="0.25">
      <c r="A13">
        <v>32246789000151</v>
      </c>
      <c r="E13" t="s">
        <v>7024</v>
      </c>
      <c r="F13" t="s">
        <v>10504</v>
      </c>
    </row>
    <row r="14" spans="1:6" x14ac:dyDescent="0.25">
      <c r="A14">
        <v>52248139000152</v>
      </c>
      <c r="B14" t="s">
        <v>5226</v>
      </c>
      <c r="C14" t="s">
        <v>10505</v>
      </c>
      <c r="D14" t="s">
        <v>10506</v>
      </c>
      <c r="E14" t="s">
        <v>5228</v>
      </c>
      <c r="F14" t="s">
        <v>10507</v>
      </c>
    </row>
    <row r="15" spans="1:6" x14ac:dyDescent="0.25">
      <c r="A15">
        <v>46153220000156</v>
      </c>
      <c r="E15" t="s">
        <v>6160</v>
      </c>
    </row>
    <row r="16" spans="1:6" x14ac:dyDescent="0.25">
      <c r="A16">
        <v>46153220000156</v>
      </c>
      <c r="E16" t="s">
        <v>6168</v>
      </c>
    </row>
    <row r="17" spans="1:6" x14ac:dyDescent="0.25">
      <c r="A17">
        <v>46153220000156</v>
      </c>
      <c r="E17" t="s">
        <v>6169</v>
      </c>
    </row>
    <row r="18" spans="1:6" x14ac:dyDescent="0.25">
      <c r="A18">
        <v>46153220000156</v>
      </c>
      <c r="E18" t="s">
        <v>6162</v>
      </c>
    </row>
    <row r="19" spans="1:6" x14ac:dyDescent="0.25">
      <c r="A19">
        <v>46153220000156</v>
      </c>
      <c r="E19" t="s">
        <v>6160</v>
      </c>
    </row>
    <row r="20" spans="1:6" x14ac:dyDescent="0.25">
      <c r="A20">
        <v>46153220000156</v>
      </c>
      <c r="E20" t="s">
        <v>6168</v>
      </c>
    </row>
    <row r="21" spans="1:6" x14ac:dyDescent="0.25">
      <c r="A21">
        <v>46153220000156</v>
      </c>
      <c r="E21" t="s">
        <v>6169</v>
      </c>
    </row>
    <row r="22" spans="1:6" x14ac:dyDescent="0.25">
      <c r="A22">
        <v>46153220000156</v>
      </c>
      <c r="E22" t="s">
        <v>6162</v>
      </c>
    </row>
    <row r="23" spans="1:6" x14ac:dyDescent="0.25">
      <c r="A23">
        <v>54087357000188</v>
      </c>
      <c r="B23" t="s">
        <v>5951</v>
      </c>
      <c r="C23" t="s">
        <v>10508</v>
      </c>
      <c r="D23" t="s">
        <v>10509</v>
      </c>
      <c r="E23" t="s">
        <v>5953</v>
      </c>
      <c r="F23" t="s">
        <v>10510</v>
      </c>
    </row>
    <row r="24" spans="1:6" x14ac:dyDescent="0.25">
      <c r="A24">
        <v>39723347000106</v>
      </c>
      <c r="E24" t="s">
        <v>6833</v>
      </c>
      <c r="F24" t="s">
        <v>10511</v>
      </c>
    </row>
    <row r="25" spans="1:6" x14ac:dyDescent="0.25">
      <c r="A25">
        <v>52286231000107</v>
      </c>
      <c r="B25" t="s">
        <v>4632</v>
      </c>
      <c r="C25" t="s">
        <v>10512</v>
      </c>
      <c r="D25" t="s">
        <v>10513</v>
      </c>
      <c r="E25" t="s">
        <v>4635</v>
      </c>
      <c r="F25" t="s">
        <v>10514</v>
      </c>
    </row>
    <row r="26" spans="1:6" x14ac:dyDescent="0.25">
      <c r="A26">
        <v>36046327000141</v>
      </c>
      <c r="B26" t="s">
        <v>6445</v>
      </c>
      <c r="C26" t="s">
        <v>10515</v>
      </c>
      <c r="D26" t="s">
        <v>10516</v>
      </c>
      <c r="E26" t="s">
        <v>6447</v>
      </c>
      <c r="F26" t="s">
        <v>10517</v>
      </c>
    </row>
    <row r="27" spans="1:6" x14ac:dyDescent="0.25">
      <c r="A27">
        <v>30190210000150</v>
      </c>
      <c r="B27" t="s">
        <v>5718</v>
      </c>
      <c r="C27" t="s">
        <v>10518</v>
      </c>
      <c r="D27" t="s">
        <v>10519</v>
      </c>
      <c r="E27" t="s">
        <v>5720</v>
      </c>
      <c r="F27" t="s">
        <v>10520</v>
      </c>
    </row>
    <row r="28" spans="1:6" x14ac:dyDescent="0.25">
      <c r="A28">
        <v>32757330000112</v>
      </c>
      <c r="B28" t="s">
        <v>6736</v>
      </c>
      <c r="C28" t="s">
        <v>10521</v>
      </c>
      <c r="D28" t="s">
        <v>10522</v>
      </c>
      <c r="E28" t="s">
        <v>6738</v>
      </c>
      <c r="F28" t="s">
        <v>10523</v>
      </c>
    </row>
    <row r="29" spans="1:6" x14ac:dyDescent="0.25">
      <c r="A29">
        <v>34687633000131</v>
      </c>
      <c r="B29" t="s">
        <v>5862</v>
      </c>
      <c r="C29" t="s">
        <v>10524</v>
      </c>
      <c r="D29" t="s">
        <v>10525</v>
      </c>
      <c r="E29" t="s">
        <v>5863</v>
      </c>
      <c r="F29" t="s">
        <v>10526</v>
      </c>
    </row>
    <row r="30" spans="1:6" x14ac:dyDescent="0.25">
      <c r="A30">
        <v>12082452000149</v>
      </c>
      <c r="B30" t="s">
        <v>5547</v>
      </c>
      <c r="C30" t="s">
        <v>10527</v>
      </c>
      <c r="D30" t="s">
        <v>10528</v>
      </c>
      <c r="E30" t="s">
        <v>5549</v>
      </c>
      <c r="F30" t="s">
        <v>10529</v>
      </c>
    </row>
    <row r="31" spans="1:6" x14ac:dyDescent="0.25">
      <c r="A31">
        <v>35789436000196</v>
      </c>
      <c r="B31" t="s">
        <v>4623</v>
      </c>
      <c r="C31" t="s">
        <v>10530</v>
      </c>
      <c r="D31" t="s">
        <v>10531</v>
      </c>
      <c r="E31" t="s">
        <v>4625</v>
      </c>
      <c r="F31" t="s">
        <v>10532</v>
      </c>
    </row>
    <row r="32" spans="1:6" x14ac:dyDescent="0.25">
      <c r="A32">
        <v>41993797000152</v>
      </c>
      <c r="B32" t="s">
        <v>5858</v>
      </c>
      <c r="C32" t="s">
        <v>10533</v>
      </c>
      <c r="D32" t="s">
        <v>10534</v>
      </c>
      <c r="E32" t="s">
        <v>5860</v>
      </c>
      <c r="F32" t="s">
        <v>10535</v>
      </c>
    </row>
    <row r="33" spans="1:6" x14ac:dyDescent="0.25">
      <c r="A33">
        <v>12154412000165</v>
      </c>
      <c r="B33" t="s">
        <v>5567</v>
      </c>
      <c r="C33" t="s">
        <v>10536</v>
      </c>
      <c r="D33" t="s">
        <v>10537</v>
      </c>
      <c r="E33" t="s">
        <v>5569</v>
      </c>
      <c r="F33" t="s">
        <v>10538</v>
      </c>
    </row>
    <row r="34" spans="1:6" x14ac:dyDescent="0.25">
      <c r="A34">
        <v>8869576000100</v>
      </c>
      <c r="E34" t="s">
        <v>3383</v>
      </c>
      <c r="F34" t="s">
        <v>10539</v>
      </c>
    </row>
    <row r="35" spans="1:6" x14ac:dyDescent="0.25">
      <c r="A35">
        <v>60489595000112</v>
      </c>
      <c r="E35" t="s">
        <v>5382</v>
      </c>
      <c r="F35" t="s">
        <v>10540</v>
      </c>
    </row>
    <row r="36" spans="1:6" x14ac:dyDescent="0.25">
      <c r="A36">
        <v>44917374000141</v>
      </c>
      <c r="B36" t="s">
        <v>5610</v>
      </c>
      <c r="C36" t="s">
        <v>10541</v>
      </c>
      <c r="D36" t="s">
        <v>10542</v>
      </c>
      <c r="E36" t="s">
        <v>5611</v>
      </c>
      <c r="F36" t="s">
        <v>10543</v>
      </c>
    </row>
    <row r="37" spans="1:6" x14ac:dyDescent="0.25">
      <c r="A37">
        <v>55347224000166</v>
      </c>
      <c r="B37" t="s">
        <v>5670</v>
      </c>
      <c r="C37" t="s">
        <v>10544</v>
      </c>
      <c r="D37" t="s">
        <v>10545</v>
      </c>
      <c r="E37" t="s">
        <v>5673</v>
      </c>
      <c r="F37" t="s">
        <v>10546</v>
      </c>
    </row>
    <row r="38" spans="1:6" x14ac:dyDescent="0.25">
      <c r="A38">
        <v>50697486000137</v>
      </c>
      <c r="B38" t="s">
        <v>6058</v>
      </c>
      <c r="C38" t="s">
        <v>10547</v>
      </c>
      <c r="D38" t="s">
        <v>10548</v>
      </c>
      <c r="E38" t="s">
        <v>6059</v>
      </c>
      <c r="F38" t="s">
        <v>10549</v>
      </c>
    </row>
    <row r="39" spans="1:6" x14ac:dyDescent="0.25">
      <c r="A39">
        <v>57660583000102</v>
      </c>
      <c r="B39" t="s">
        <v>6174</v>
      </c>
      <c r="C39" t="s">
        <v>10550</v>
      </c>
      <c r="D39" t="s">
        <v>10551</v>
      </c>
      <c r="E39" t="s">
        <v>6177</v>
      </c>
      <c r="F39" t="s">
        <v>10552</v>
      </c>
    </row>
    <row r="40" spans="1:6" x14ac:dyDescent="0.25">
      <c r="A40">
        <v>43120744000152</v>
      </c>
      <c r="E40" t="s">
        <v>7495</v>
      </c>
      <c r="F40" t="s">
        <v>10553</v>
      </c>
    </row>
    <row r="41" spans="1:6" x14ac:dyDescent="0.25">
      <c r="A41">
        <v>46153324000160</v>
      </c>
      <c r="E41" t="s">
        <v>7478</v>
      </c>
    </row>
    <row r="42" spans="1:6" x14ac:dyDescent="0.25">
      <c r="A42">
        <v>46153324000160</v>
      </c>
      <c r="E42" t="s">
        <v>7481</v>
      </c>
    </row>
    <row r="43" spans="1:6" x14ac:dyDescent="0.25">
      <c r="A43">
        <v>46153324000160</v>
      </c>
      <c r="E43" t="s">
        <v>7480</v>
      </c>
    </row>
    <row r="44" spans="1:6" x14ac:dyDescent="0.25">
      <c r="A44">
        <v>12287682000144</v>
      </c>
      <c r="B44" t="s">
        <v>683</v>
      </c>
      <c r="C44" t="s">
        <v>10554</v>
      </c>
      <c r="D44" t="s">
        <v>10555</v>
      </c>
      <c r="E44" t="s">
        <v>3371</v>
      </c>
      <c r="F44" t="s">
        <v>10556</v>
      </c>
    </row>
    <row r="45" spans="1:6" x14ac:dyDescent="0.25">
      <c r="A45">
        <v>31132386000119</v>
      </c>
      <c r="E45" t="s">
        <v>6962</v>
      </c>
      <c r="F45" t="s">
        <v>10557</v>
      </c>
    </row>
    <row r="46" spans="1:6" x14ac:dyDescent="0.25">
      <c r="A46">
        <v>2539921000152</v>
      </c>
      <c r="B46" t="s">
        <v>5042</v>
      </c>
      <c r="C46" t="s">
        <v>10558</v>
      </c>
      <c r="D46" t="s">
        <v>10559</v>
      </c>
      <c r="E46" t="s">
        <v>5043</v>
      </c>
      <c r="F46" t="s">
        <v>10560</v>
      </c>
    </row>
    <row r="47" spans="1:6" x14ac:dyDescent="0.25">
      <c r="A47">
        <v>46300253000181</v>
      </c>
      <c r="B47" t="s">
        <v>4002</v>
      </c>
      <c r="C47" t="s">
        <v>10561</v>
      </c>
      <c r="D47" t="s">
        <v>10562</v>
      </c>
      <c r="E47" t="s">
        <v>6587</v>
      </c>
    </row>
    <row r="48" spans="1:6" x14ac:dyDescent="0.25">
      <c r="A48">
        <v>46300253000181</v>
      </c>
      <c r="B48" t="s">
        <v>4002</v>
      </c>
      <c r="C48" t="s">
        <v>10561</v>
      </c>
      <c r="D48" t="s">
        <v>10562</v>
      </c>
      <c r="E48" t="s">
        <v>6589</v>
      </c>
    </row>
    <row r="49" spans="1:6" x14ac:dyDescent="0.25">
      <c r="A49">
        <v>49984055000172</v>
      </c>
      <c r="B49" t="s">
        <v>7337</v>
      </c>
      <c r="C49" t="s">
        <v>10563</v>
      </c>
      <c r="D49" t="s">
        <v>10564</v>
      </c>
      <c r="E49" t="s">
        <v>7338</v>
      </c>
      <c r="F49" t="s">
        <v>10565</v>
      </c>
    </row>
    <row r="50" spans="1:6" x14ac:dyDescent="0.25">
      <c r="A50">
        <v>40212883000118</v>
      </c>
      <c r="E50" t="s">
        <v>7001</v>
      </c>
      <c r="F50" t="s">
        <v>10566</v>
      </c>
    </row>
    <row r="51" spans="1:6" x14ac:dyDescent="0.25">
      <c r="A51">
        <v>58341429000122</v>
      </c>
      <c r="E51" t="s">
        <v>5003</v>
      </c>
      <c r="F51" t="s">
        <v>10567</v>
      </c>
    </row>
    <row r="52" spans="1:6" x14ac:dyDescent="0.25">
      <c r="A52">
        <v>55318040000178</v>
      </c>
      <c r="B52" t="s">
        <v>6715</v>
      </c>
      <c r="C52" t="s">
        <v>10568</v>
      </c>
      <c r="D52" t="s">
        <v>10569</v>
      </c>
      <c r="E52" t="s">
        <v>6717</v>
      </c>
      <c r="F52" t="s">
        <v>10570</v>
      </c>
    </row>
    <row r="53" spans="1:6" x14ac:dyDescent="0.25">
      <c r="A53">
        <v>55318040000178</v>
      </c>
      <c r="B53" t="s">
        <v>6715</v>
      </c>
      <c r="C53" t="s">
        <v>10568</v>
      </c>
      <c r="D53" t="s">
        <v>10569</v>
      </c>
      <c r="E53" t="s">
        <v>6717</v>
      </c>
      <c r="F53" t="s">
        <v>10570</v>
      </c>
    </row>
    <row r="54" spans="1:6" x14ac:dyDescent="0.25">
      <c r="A54">
        <v>13401715000106</v>
      </c>
      <c r="B54" t="s">
        <v>5563</v>
      </c>
      <c r="C54" t="s">
        <v>10571</v>
      </c>
      <c r="D54" t="s">
        <v>10572</v>
      </c>
      <c r="E54" t="s">
        <v>5565</v>
      </c>
      <c r="F54" t="s">
        <v>10573</v>
      </c>
    </row>
    <row r="55" spans="1:6" x14ac:dyDescent="0.25">
      <c r="A55">
        <v>32892819000105</v>
      </c>
      <c r="B55" t="s">
        <v>5662</v>
      </c>
      <c r="C55" t="s">
        <v>10574</v>
      </c>
      <c r="D55" t="s">
        <v>10575</v>
      </c>
      <c r="E55" t="s">
        <v>5664</v>
      </c>
      <c r="F55" t="s">
        <v>10576</v>
      </c>
    </row>
    <row r="56" spans="1:6" x14ac:dyDescent="0.25">
      <c r="A56">
        <v>29587389000103</v>
      </c>
      <c r="E56" t="s">
        <v>5741</v>
      </c>
      <c r="F56" t="s">
        <v>10577</v>
      </c>
    </row>
    <row r="57" spans="1:6" x14ac:dyDescent="0.25">
      <c r="A57">
        <v>34706586000126</v>
      </c>
      <c r="B57" t="s">
        <v>6487</v>
      </c>
      <c r="C57" t="s">
        <v>10578</v>
      </c>
      <c r="D57" t="s">
        <v>10579</v>
      </c>
      <c r="E57" t="s">
        <v>3424</v>
      </c>
      <c r="F57" t="s">
        <v>10580</v>
      </c>
    </row>
    <row r="58" spans="1:6" x14ac:dyDescent="0.25">
      <c r="A58">
        <v>9087523000191</v>
      </c>
      <c r="B58" t="s">
        <v>7343</v>
      </c>
      <c r="C58" t="s">
        <v>10581</v>
      </c>
      <c r="D58" t="s">
        <v>10582</v>
      </c>
      <c r="E58" t="s">
        <v>7344</v>
      </c>
      <c r="F58" t="s">
        <v>10583</v>
      </c>
    </row>
    <row r="59" spans="1:6" x14ac:dyDescent="0.25">
      <c r="A59">
        <v>19418031000195</v>
      </c>
      <c r="B59" t="s">
        <v>5613</v>
      </c>
      <c r="C59" t="s">
        <v>10584</v>
      </c>
      <c r="D59" t="s">
        <v>10585</v>
      </c>
      <c r="E59" t="s">
        <v>5615</v>
      </c>
      <c r="F59" t="s">
        <v>10586</v>
      </c>
    </row>
    <row r="60" spans="1:6" x14ac:dyDescent="0.25">
      <c r="A60">
        <v>8830947000131</v>
      </c>
      <c r="B60" t="s">
        <v>5475</v>
      </c>
      <c r="C60" t="s">
        <v>10587</v>
      </c>
      <c r="D60" t="s">
        <v>10588</v>
      </c>
      <c r="E60" t="s">
        <v>5477</v>
      </c>
      <c r="F60" t="s">
        <v>10589</v>
      </c>
    </row>
    <row r="61" spans="1:6" x14ac:dyDescent="0.25">
      <c r="A61">
        <v>13615411000133</v>
      </c>
      <c r="B61" t="s">
        <v>5245</v>
      </c>
      <c r="C61" t="s">
        <v>10505</v>
      </c>
      <c r="D61" t="s">
        <v>10506</v>
      </c>
      <c r="E61" t="s">
        <v>5247</v>
      </c>
      <c r="F61" t="s">
        <v>10590</v>
      </c>
    </row>
    <row r="62" spans="1:6" x14ac:dyDescent="0.25">
      <c r="A62">
        <v>23601467000192</v>
      </c>
      <c r="B62" t="s">
        <v>6388</v>
      </c>
      <c r="C62" t="s">
        <v>10591</v>
      </c>
      <c r="D62" t="s">
        <v>10592</v>
      </c>
      <c r="E62" t="s">
        <v>3390</v>
      </c>
      <c r="F62" t="s">
        <v>10593</v>
      </c>
    </row>
    <row r="63" spans="1:6" x14ac:dyDescent="0.25">
      <c r="A63">
        <v>58893662000118</v>
      </c>
      <c r="B63" t="s">
        <v>5752</v>
      </c>
      <c r="C63" t="s">
        <v>10594</v>
      </c>
      <c r="D63" t="s">
        <v>10595</v>
      </c>
      <c r="E63" t="s">
        <v>5754</v>
      </c>
      <c r="F63" t="s">
        <v>10596</v>
      </c>
    </row>
    <row r="64" spans="1:6" x14ac:dyDescent="0.25">
      <c r="A64">
        <v>43508091000183</v>
      </c>
      <c r="B64" t="s">
        <v>6530</v>
      </c>
      <c r="C64" t="s">
        <v>10597</v>
      </c>
      <c r="D64" t="s">
        <v>10598</v>
      </c>
      <c r="E64" t="s">
        <v>6532</v>
      </c>
      <c r="F64" t="s">
        <v>10599</v>
      </c>
    </row>
    <row r="65" spans="1:6" x14ac:dyDescent="0.25">
      <c r="A65">
        <v>40634864000180</v>
      </c>
      <c r="B65" t="s">
        <v>4875</v>
      </c>
      <c r="C65" t="s">
        <v>10600</v>
      </c>
      <c r="D65" t="s">
        <v>10601</v>
      </c>
      <c r="E65" t="s">
        <v>4878</v>
      </c>
      <c r="F65" t="s">
        <v>10602</v>
      </c>
    </row>
    <row r="66" spans="1:6" x14ac:dyDescent="0.25">
      <c r="A66">
        <v>29853005000149</v>
      </c>
      <c r="E66" t="s">
        <v>6220</v>
      </c>
      <c r="F66" t="s">
        <v>10603</v>
      </c>
    </row>
    <row r="67" spans="1:6" x14ac:dyDescent="0.25">
      <c r="A67">
        <v>17313316000136</v>
      </c>
      <c r="B67" t="s">
        <v>7124</v>
      </c>
      <c r="C67" t="s">
        <v>10604</v>
      </c>
      <c r="D67" t="s">
        <v>10605</v>
      </c>
      <c r="E67" t="s">
        <v>7126</v>
      </c>
      <c r="F67" t="s">
        <v>10606</v>
      </c>
    </row>
    <row r="68" spans="1:6" x14ac:dyDescent="0.25">
      <c r="A68">
        <v>13974750000106</v>
      </c>
      <c r="B68" t="s">
        <v>4764</v>
      </c>
      <c r="C68" t="s">
        <v>10607</v>
      </c>
      <c r="D68" t="s">
        <v>10608</v>
      </c>
      <c r="E68" t="s">
        <v>4767</v>
      </c>
      <c r="F68" t="s">
        <v>10609</v>
      </c>
    </row>
    <row r="69" spans="1:6" x14ac:dyDescent="0.25">
      <c r="A69">
        <v>45512169000169</v>
      </c>
      <c r="B69" t="s">
        <v>5645</v>
      </c>
      <c r="C69" t="s">
        <v>10610</v>
      </c>
      <c r="D69" t="s">
        <v>10611</v>
      </c>
      <c r="E69" t="s">
        <v>5648</v>
      </c>
      <c r="F69" t="s">
        <v>10612</v>
      </c>
    </row>
    <row r="70" spans="1:6" x14ac:dyDescent="0.25">
      <c r="A70">
        <v>31936857000141</v>
      </c>
      <c r="E70" t="s">
        <v>6980</v>
      </c>
      <c r="F70" t="s">
        <v>10613</v>
      </c>
    </row>
    <row r="71" spans="1:6" x14ac:dyDescent="0.25">
      <c r="A71">
        <v>52304477000164</v>
      </c>
      <c r="B71" t="s">
        <v>4867</v>
      </c>
      <c r="C71" t="s">
        <v>10614</v>
      </c>
      <c r="D71" t="s">
        <v>10615</v>
      </c>
      <c r="E71" t="s">
        <v>4869</v>
      </c>
      <c r="F71" t="s">
        <v>10616</v>
      </c>
    </row>
    <row r="72" spans="1:6" x14ac:dyDescent="0.25">
      <c r="A72">
        <v>39669815000101</v>
      </c>
      <c r="E72" t="s">
        <v>7493</v>
      </c>
    </row>
    <row r="73" spans="1:6" x14ac:dyDescent="0.25">
      <c r="A73">
        <v>53075427000115</v>
      </c>
      <c r="B73" t="s">
        <v>5881</v>
      </c>
      <c r="C73" t="s">
        <v>10533</v>
      </c>
      <c r="D73" t="s">
        <v>10534</v>
      </c>
      <c r="E73" t="s">
        <v>5883</v>
      </c>
      <c r="F73" t="s">
        <v>10617</v>
      </c>
    </row>
    <row r="74" spans="1:6" x14ac:dyDescent="0.25">
      <c r="A74">
        <v>27945264000174</v>
      </c>
      <c r="B74" t="s">
        <v>5891</v>
      </c>
      <c r="C74" t="s">
        <v>10618</v>
      </c>
      <c r="D74" t="s">
        <v>10619</v>
      </c>
      <c r="E74" t="s">
        <v>5892</v>
      </c>
      <c r="F74" t="s">
        <v>10620</v>
      </c>
    </row>
    <row r="75" spans="1:6" x14ac:dyDescent="0.25">
      <c r="A75">
        <v>4455632000109</v>
      </c>
      <c r="B75" t="s">
        <v>4737</v>
      </c>
      <c r="C75" t="s">
        <v>10498</v>
      </c>
      <c r="D75" t="s">
        <v>10499</v>
      </c>
      <c r="E75" t="s">
        <v>4738</v>
      </c>
      <c r="F75" t="s">
        <v>10621</v>
      </c>
    </row>
    <row r="76" spans="1:6" x14ac:dyDescent="0.25">
      <c r="A76">
        <v>11357735000193</v>
      </c>
      <c r="B76" t="s">
        <v>10622</v>
      </c>
      <c r="C76" t="s">
        <v>10623</v>
      </c>
      <c r="D76" t="s">
        <v>10624</v>
      </c>
      <c r="E76" t="s">
        <v>6426</v>
      </c>
      <c r="F76" t="s">
        <v>10625</v>
      </c>
    </row>
    <row r="77" spans="1:6" x14ac:dyDescent="0.25">
      <c r="A77">
        <v>61516572000112</v>
      </c>
      <c r="E77" t="s">
        <v>6319</v>
      </c>
      <c r="F77" t="s">
        <v>10626</v>
      </c>
    </row>
    <row r="78" spans="1:6" x14ac:dyDescent="0.25">
      <c r="A78">
        <v>34633411000136</v>
      </c>
      <c r="B78" t="s">
        <v>6126</v>
      </c>
      <c r="C78" t="s">
        <v>10627</v>
      </c>
      <c r="D78" t="s">
        <v>10628</v>
      </c>
      <c r="E78" t="s">
        <v>6128</v>
      </c>
      <c r="F78" t="s">
        <v>10629</v>
      </c>
    </row>
    <row r="79" spans="1:6" x14ac:dyDescent="0.25">
      <c r="A79">
        <v>36352498000107</v>
      </c>
      <c r="B79" t="s">
        <v>4754</v>
      </c>
      <c r="C79" t="s">
        <v>10630</v>
      </c>
      <c r="D79" t="s">
        <v>10631</v>
      </c>
      <c r="E79" t="s">
        <v>4757</v>
      </c>
      <c r="F79" t="s">
        <v>10632</v>
      </c>
    </row>
    <row r="80" spans="1:6" x14ac:dyDescent="0.25">
      <c r="A80">
        <v>12282747000169</v>
      </c>
      <c r="B80" t="s">
        <v>6621</v>
      </c>
      <c r="C80" t="s">
        <v>10633</v>
      </c>
      <c r="D80" t="s">
        <v>10634</v>
      </c>
      <c r="E80" t="s">
        <v>6623</v>
      </c>
      <c r="F80" t="s">
        <v>10635</v>
      </c>
    </row>
    <row r="81" spans="1:6" x14ac:dyDescent="0.25">
      <c r="A81">
        <v>50098505000109</v>
      </c>
      <c r="B81" t="s">
        <v>5036</v>
      </c>
      <c r="C81" t="s">
        <v>10636</v>
      </c>
      <c r="D81" t="s">
        <v>10637</v>
      </c>
      <c r="E81" t="s">
        <v>5040</v>
      </c>
      <c r="F81" t="s">
        <v>10638</v>
      </c>
    </row>
    <row r="82" spans="1:6" x14ac:dyDescent="0.25">
      <c r="A82">
        <v>42405028000159</v>
      </c>
      <c r="B82" t="s">
        <v>6554</v>
      </c>
      <c r="C82" t="s">
        <v>10639</v>
      </c>
      <c r="D82" t="s">
        <v>10640</v>
      </c>
      <c r="E82" t="s">
        <v>6555</v>
      </c>
      <c r="F82" t="s">
        <v>10641</v>
      </c>
    </row>
    <row r="83" spans="1:6" x14ac:dyDescent="0.25">
      <c r="A83">
        <v>42405028000159</v>
      </c>
      <c r="B83" t="s">
        <v>6554</v>
      </c>
      <c r="C83" t="s">
        <v>10639</v>
      </c>
      <c r="D83" t="s">
        <v>10640</v>
      </c>
      <c r="E83" t="s">
        <v>6555</v>
      </c>
      <c r="F83" t="s">
        <v>10641</v>
      </c>
    </row>
    <row r="84" spans="1:6" x14ac:dyDescent="0.25">
      <c r="A84">
        <v>20468028000165</v>
      </c>
      <c r="B84" t="s">
        <v>3350</v>
      </c>
      <c r="C84" t="s">
        <v>10642</v>
      </c>
      <c r="D84" t="s">
        <v>10643</v>
      </c>
      <c r="E84" t="s">
        <v>6497</v>
      </c>
      <c r="F84" t="s">
        <v>10644</v>
      </c>
    </row>
    <row r="85" spans="1:6" x14ac:dyDescent="0.25">
      <c r="A85">
        <v>33701828000126</v>
      </c>
      <c r="B85" t="s">
        <v>6792</v>
      </c>
      <c r="C85" t="s">
        <v>10645</v>
      </c>
      <c r="D85" t="s">
        <v>10646</v>
      </c>
      <c r="E85" t="s">
        <v>3364</v>
      </c>
      <c r="F85" t="s">
        <v>10647</v>
      </c>
    </row>
    <row r="86" spans="1:6" x14ac:dyDescent="0.25">
      <c r="A86">
        <v>60594084000160</v>
      </c>
      <c r="B86" t="s">
        <v>6234</v>
      </c>
      <c r="C86" t="s">
        <v>10648</v>
      </c>
      <c r="D86" t="s">
        <v>10649</v>
      </c>
      <c r="E86" t="s">
        <v>6236</v>
      </c>
      <c r="F86" t="s">
        <v>10650</v>
      </c>
    </row>
    <row r="87" spans="1:6" x14ac:dyDescent="0.25">
      <c r="A87">
        <v>58327943000103</v>
      </c>
      <c r="B87" t="s">
        <v>5590</v>
      </c>
      <c r="C87" t="s">
        <v>10651</v>
      </c>
      <c r="D87" t="s">
        <v>10652</v>
      </c>
      <c r="E87" t="s">
        <v>5592</v>
      </c>
      <c r="F87" t="s">
        <v>10653</v>
      </c>
    </row>
    <row r="88" spans="1:6" x14ac:dyDescent="0.25">
      <c r="A88">
        <v>12923387000137</v>
      </c>
      <c r="B88" t="s">
        <v>6740</v>
      </c>
      <c r="C88" t="s">
        <v>10654</v>
      </c>
      <c r="D88" t="s">
        <v>10655</v>
      </c>
      <c r="E88" t="s">
        <v>6741</v>
      </c>
      <c r="F88" t="s">
        <v>10656</v>
      </c>
    </row>
    <row r="89" spans="1:6" x14ac:dyDescent="0.25">
      <c r="A89">
        <v>22681798000117</v>
      </c>
      <c r="B89" t="s">
        <v>4759</v>
      </c>
      <c r="C89" t="s">
        <v>10657</v>
      </c>
      <c r="D89" t="s">
        <v>10658</v>
      </c>
      <c r="E89" t="s">
        <v>3370</v>
      </c>
      <c r="F89" t="s">
        <v>10659</v>
      </c>
    </row>
    <row r="90" spans="1:6" x14ac:dyDescent="0.25">
      <c r="A90">
        <v>14171578000115</v>
      </c>
      <c r="B90" t="s">
        <v>6311</v>
      </c>
      <c r="C90" t="s">
        <v>10660</v>
      </c>
      <c r="D90" t="s">
        <v>10661</v>
      </c>
      <c r="E90" t="s">
        <v>6313</v>
      </c>
      <c r="F90" t="s">
        <v>10662</v>
      </c>
    </row>
    <row r="91" spans="1:6" x14ac:dyDescent="0.25">
      <c r="A91">
        <v>46351969000108</v>
      </c>
      <c r="B91" t="s">
        <v>6288</v>
      </c>
      <c r="C91" t="s">
        <v>10663</v>
      </c>
      <c r="D91" t="s">
        <v>10664</v>
      </c>
      <c r="E91" t="s">
        <v>6290</v>
      </c>
      <c r="F91" t="s">
        <v>10665</v>
      </c>
    </row>
    <row r="92" spans="1:6" x14ac:dyDescent="0.25">
      <c r="A92">
        <v>36436794000188</v>
      </c>
      <c r="B92" t="s">
        <v>6513</v>
      </c>
      <c r="C92" t="s">
        <v>10666</v>
      </c>
      <c r="D92" t="s">
        <v>10667</v>
      </c>
      <c r="E92" t="s">
        <v>6516</v>
      </c>
      <c r="F92" t="s">
        <v>10668</v>
      </c>
    </row>
    <row r="93" spans="1:6" x14ac:dyDescent="0.25">
      <c r="A93">
        <v>38542735000110</v>
      </c>
      <c r="B93" t="s">
        <v>6044</v>
      </c>
      <c r="C93" t="s">
        <v>10669</v>
      </c>
      <c r="D93" t="s">
        <v>10670</v>
      </c>
      <c r="E93" t="s">
        <v>6045</v>
      </c>
      <c r="F93" t="s">
        <v>10671</v>
      </c>
    </row>
    <row r="94" spans="1:6" x14ac:dyDescent="0.25">
      <c r="A94">
        <v>40755318000105</v>
      </c>
      <c r="B94" t="s">
        <v>6020</v>
      </c>
      <c r="C94" t="s">
        <v>10672</v>
      </c>
      <c r="D94" t="s">
        <v>10673</v>
      </c>
      <c r="E94" t="s">
        <v>6022</v>
      </c>
      <c r="F94" t="s">
        <v>10674</v>
      </c>
    </row>
    <row r="95" spans="1:6" x14ac:dyDescent="0.25">
      <c r="A95">
        <v>14146491000198</v>
      </c>
      <c r="B95" t="s">
        <v>7423</v>
      </c>
      <c r="C95" t="s">
        <v>10675</v>
      </c>
      <c r="D95" t="s">
        <v>10676</v>
      </c>
      <c r="E95" t="s">
        <v>7424</v>
      </c>
      <c r="F95" t="s">
        <v>10677</v>
      </c>
    </row>
    <row r="96" spans="1:6" x14ac:dyDescent="0.25">
      <c r="A96">
        <v>31403572000145</v>
      </c>
      <c r="B96" t="s">
        <v>711</v>
      </c>
      <c r="C96" t="s">
        <v>10678</v>
      </c>
      <c r="D96" t="s">
        <v>10679</v>
      </c>
      <c r="E96" t="s">
        <v>6661</v>
      </c>
      <c r="F96" t="s">
        <v>10680</v>
      </c>
    </row>
    <row r="97" spans="1:6" x14ac:dyDescent="0.25">
      <c r="A97">
        <v>37405108000174</v>
      </c>
      <c r="E97" t="s">
        <v>5428</v>
      </c>
      <c r="F97" t="s">
        <v>10681</v>
      </c>
    </row>
    <row r="98" spans="1:6" x14ac:dyDescent="0.25">
      <c r="A98">
        <v>41342497000103</v>
      </c>
      <c r="B98" t="s">
        <v>6590</v>
      </c>
      <c r="C98" t="s">
        <v>10682</v>
      </c>
      <c r="D98" t="s">
        <v>10683</v>
      </c>
      <c r="E98" t="s">
        <v>6592</v>
      </c>
      <c r="F98" t="s">
        <v>10684</v>
      </c>
    </row>
    <row r="99" spans="1:6" x14ac:dyDescent="0.25">
      <c r="A99">
        <v>59063042000114</v>
      </c>
      <c r="B99" t="s">
        <v>5939</v>
      </c>
      <c r="C99" t="s">
        <v>10685</v>
      </c>
      <c r="D99" t="s">
        <v>10686</v>
      </c>
      <c r="E99" t="s">
        <v>5941</v>
      </c>
      <c r="F99" t="s">
        <v>10687</v>
      </c>
    </row>
    <row r="100" spans="1:6" x14ac:dyDescent="0.25">
      <c r="A100">
        <v>33755672000166</v>
      </c>
      <c r="B100" t="s">
        <v>5290</v>
      </c>
      <c r="C100" t="s">
        <v>10688</v>
      </c>
      <c r="D100" t="s">
        <v>10689</v>
      </c>
      <c r="E100" t="s">
        <v>5293</v>
      </c>
      <c r="F100" t="s">
        <v>10690</v>
      </c>
    </row>
    <row r="101" spans="1:6" x14ac:dyDescent="0.25">
      <c r="A101">
        <v>49983891000132</v>
      </c>
      <c r="B101" t="s">
        <v>6435</v>
      </c>
      <c r="C101" t="s">
        <v>10691</v>
      </c>
      <c r="D101" t="s">
        <v>10692</v>
      </c>
      <c r="E101" t="s">
        <v>6436</v>
      </c>
      <c r="F101" t="s">
        <v>10693</v>
      </c>
    </row>
    <row r="102" spans="1:6" x14ac:dyDescent="0.25">
      <c r="A102">
        <v>61802352000155</v>
      </c>
      <c r="B102" t="s">
        <v>7399</v>
      </c>
      <c r="C102" t="s">
        <v>10694</v>
      </c>
      <c r="D102" t="s">
        <v>10695</v>
      </c>
      <c r="E102" t="s">
        <v>7400</v>
      </c>
      <c r="F102" t="s">
        <v>10696</v>
      </c>
    </row>
    <row r="103" spans="1:6" x14ac:dyDescent="0.25">
      <c r="A103">
        <v>48899234000149</v>
      </c>
      <c r="B103" t="s">
        <v>5986</v>
      </c>
      <c r="C103" t="s">
        <v>10697</v>
      </c>
      <c r="D103" t="s">
        <v>10698</v>
      </c>
      <c r="E103" t="s">
        <v>5987</v>
      </c>
      <c r="F103" t="s">
        <v>10699</v>
      </c>
    </row>
    <row r="104" spans="1:6" x14ac:dyDescent="0.25">
      <c r="A104">
        <v>41333093000153</v>
      </c>
      <c r="B104" t="s">
        <v>5116</v>
      </c>
      <c r="C104" t="s">
        <v>10700</v>
      </c>
      <c r="D104" t="s">
        <v>10701</v>
      </c>
      <c r="E104" t="s">
        <v>5118</v>
      </c>
      <c r="F104" t="s">
        <v>10702</v>
      </c>
    </row>
    <row r="105" spans="1:6" x14ac:dyDescent="0.25">
      <c r="A105">
        <v>31120420000135</v>
      </c>
      <c r="B105" t="s">
        <v>5796</v>
      </c>
      <c r="C105" t="s">
        <v>10703</v>
      </c>
      <c r="D105" t="s">
        <v>10704</v>
      </c>
      <c r="E105" t="s">
        <v>5797</v>
      </c>
      <c r="F105" t="s">
        <v>10705</v>
      </c>
    </row>
    <row r="106" spans="1:6" x14ac:dyDescent="0.25">
      <c r="A106">
        <v>12430199000177</v>
      </c>
      <c r="B106" t="s">
        <v>6133</v>
      </c>
      <c r="C106" t="s">
        <v>10706</v>
      </c>
      <c r="D106" t="s">
        <v>10628</v>
      </c>
      <c r="E106" t="s">
        <v>6135</v>
      </c>
      <c r="F106" t="s">
        <v>10707</v>
      </c>
    </row>
    <row r="107" spans="1:6" x14ac:dyDescent="0.25">
      <c r="A107">
        <v>12796232000187</v>
      </c>
      <c r="B107" t="s">
        <v>6633</v>
      </c>
      <c r="C107" t="s">
        <v>10708</v>
      </c>
      <c r="D107" t="s">
        <v>10709</v>
      </c>
      <c r="E107" t="s">
        <v>6634</v>
      </c>
      <c r="F107" t="s">
        <v>10710</v>
      </c>
    </row>
    <row r="108" spans="1:6" x14ac:dyDescent="0.25">
      <c r="A108">
        <v>39317019000100</v>
      </c>
      <c r="B108" t="s">
        <v>5430</v>
      </c>
      <c r="C108" t="s">
        <v>10711</v>
      </c>
      <c r="D108" t="s">
        <v>10712</v>
      </c>
      <c r="E108" t="s">
        <v>5434</v>
      </c>
      <c r="F108" t="s">
        <v>10713</v>
      </c>
    </row>
    <row r="109" spans="1:6" x14ac:dyDescent="0.25">
      <c r="A109">
        <v>38597202000135</v>
      </c>
      <c r="E109" t="s">
        <v>6972</v>
      </c>
      <c r="F109" t="s">
        <v>10714</v>
      </c>
    </row>
    <row r="110" spans="1:6" x14ac:dyDescent="0.25">
      <c r="A110">
        <v>4192419000143</v>
      </c>
      <c r="B110" t="s">
        <v>7331</v>
      </c>
      <c r="C110" t="s">
        <v>10715</v>
      </c>
      <c r="D110" t="s">
        <v>10716</v>
      </c>
      <c r="E110" t="s">
        <v>7332</v>
      </c>
      <c r="F110" t="s">
        <v>10717</v>
      </c>
    </row>
    <row r="111" spans="1:6" x14ac:dyDescent="0.25">
      <c r="A111">
        <v>63435661000160</v>
      </c>
      <c r="E111" t="s">
        <v>5244</v>
      </c>
    </row>
    <row r="112" spans="1:6" x14ac:dyDescent="0.25">
      <c r="A112">
        <v>17899612000160</v>
      </c>
      <c r="B112" t="s">
        <v>6047</v>
      </c>
      <c r="C112" t="s">
        <v>10718</v>
      </c>
      <c r="D112" t="s">
        <v>10719</v>
      </c>
      <c r="E112" t="s">
        <v>6049</v>
      </c>
      <c r="F112" t="s">
        <v>10720</v>
      </c>
    </row>
    <row r="113" spans="1:6" x14ac:dyDescent="0.25">
      <c r="A113">
        <v>32319627000104</v>
      </c>
      <c r="B113" t="s">
        <v>4617</v>
      </c>
      <c r="C113" t="s">
        <v>10530</v>
      </c>
      <c r="D113" t="s">
        <v>10721</v>
      </c>
      <c r="E113" t="s">
        <v>3367</v>
      </c>
      <c r="F113" t="s">
        <v>10722</v>
      </c>
    </row>
    <row r="114" spans="1:6" x14ac:dyDescent="0.25">
      <c r="A114">
        <v>16599968000116</v>
      </c>
      <c r="B114" t="s">
        <v>4772</v>
      </c>
      <c r="C114" t="s">
        <v>10723</v>
      </c>
      <c r="D114" t="s">
        <v>10724</v>
      </c>
      <c r="E114" t="s">
        <v>4774</v>
      </c>
      <c r="F114" t="s">
        <v>10725</v>
      </c>
    </row>
    <row r="115" spans="1:6" x14ac:dyDescent="0.25">
      <c r="A115">
        <v>11228311000129</v>
      </c>
      <c r="B115" t="s">
        <v>5710</v>
      </c>
      <c r="C115" t="s">
        <v>10726</v>
      </c>
      <c r="D115" t="s">
        <v>10727</v>
      </c>
      <c r="E115" t="s">
        <v>5712</v>
      </c>
      <c r="F115" t="s">
        <v>10728</v>
      </c>
    </row>
    <row r="116" spans="1:6" x14ac:dyDescent="0.25">
      <c r="A116">
        <v>12839769000187</v>
      </c>
      <c r="B116" t="s">
        <v>654</v>
      </c>
      <c r="C116" t="s">
        <v>10729</v>
      </c>
      <c r="D116" t="s">
        <v>10730</v>
      </c>
      <c r="E116" t="s">
        <v>6796</v>
      </c>
      <c r="F116" t="s">
        <v>10731</v>
      </c>
    </row>
    <row r="117" spans="1:6" x14ac:dyDescent="0.25">
      <c r="A117">
        <v>59657690000107</v>
      </c>
      <c r="B117" t="s">
        <v>7128</v>
      </c>
      <c r="C117" t="s">
        <v>10604</v>
      </c>
      <c r="D117" t="s">
        <v>10732</v>
      </c>
      <c r="E117" t="s">
        <v>7130</v>
      </c>
      <c r="F117" t="s">
        <v>10733</v>
      </c>
    </row>
    <row r="118" spans="1:6" x14ac:dyDescent="0.25">
      <c r="A118">
        <v>51488342000133</v>
      </c>
      <c r="B118" t="s">
        <v>7453</v>
      </c>
      <c r="C118" t="s">
        <v>10734</v>
      </c>
      <c r="D118" t="s">
        <v>10735</v>
      </c>
      <c r="E118" t="s">
        <v>7455</v>
      </c>
      <c r="F118" t="s">
        <v>10736</v>
      </c>
    </row>
    <row r="119" spans="1:6" x14ac:dyDescent="0.25">
      <c r="A119">
        <v>43104966000181</v>
      </c>
      <c r="B119" t="s">
        <v>6230</v>
      </c>
      <c r="C119" t="s">
        <v>10737</v>
      </c>
      <c r="D119" t="s">
        <v>10738</v>
      </c>
      <c r="E119" t="s">
        <v>6232</v>
      </c>
      <c r="F119" t="s">
        <v>10739</v>
      </c>
    </row>
    <row r="120" spans="1:6" x14ac:dyDescent="0.25">
      <c r="A120">
        <v>26277595000110</v>
      </c>
      <c r="B120" t="s">
        <v>665</v>
      </c>
      <c r="C120" t="s">
        <v>10740</v>
      </c>
      <c r="D120" t="s">
        <v>10741</v>
      </c>
      <c r="E120" t="s">
        <v>7043</v>
      </c>
      <c r="F120" t="s">
        <v>10742</v>
      </c>
    </row>
    <row r="121" spans="1:6" x14ac:dyDescent="0.25">
      <c r="A121">
        <v>9143318000104</v>
      </c>
      <c r="B121" t="s">
        <v>5705</v>
      </c>
      <c r="C121" t="s">
        <v>10726</v>
      </c>
      <c r="D121" t="s">
        <v>10743</v>
      </c>
      <c r="E121" t="s">
        <v>5708</v>
      </c>
      <c r="F121" t="s">
        <v>10744</v>
      </c>
    </row>
    <row r="122" spans="1:6" x14ac:dyDescent="0.25">
      <c r="A122">
        <v>48969198000142</v>
      </c>
      <c r="B122" t="s">
        <v>6547</v>
      </c>
      <c r="C122" t="s">
        <v>10745</v>
      </c>
      <c r="D122" t="s">
        <v>10746</v>
      </c>
      <c r="E122" t="s">
        <v>6549</v>
      </c>
      <c r="F122" t="s">
        <v>10747</v>
      </c>
    </row>
    <row r="123" spans="1:6" x14ac:dyDescent="0.25">
      <c r="A123">
        <v>31340838000158</v>
      </c>
      <c r="B123" t="s">
        <v>4933</v>
      </c>
      <c r="C123" t="s">
        <v>10748</v>
      </c>
      <c r="D123" t="s">
        <v>10749</v>
      </c>
      <c r="E123" t="s">
        <v>4935</v>
      </c>
      <c r="F123" t="s">
        <v>10750</v>
      </c>
    </row>
    <row r="124" spans="1:6" x14ac:dyDescent="0.25">
      <c r="A124">
        <v>42260903000151</v>
      </c>
      <c r="B124" t="s">
        <v>6534</v>
      </c>
      <c r="C124" t="s">
        <v>10751</v>
      </c>
      <c r="D124" t="s">
        <v>10752</v>
      </c>
      <c r="E124" t="s">
        <v>6537</v>
      </c>
      <c r="F124" t="s">
        <v>10753</v>
      </c>
    </row>
    <row r="125" spans="1:6" x14ac:dyDescent="0.25">
      <c r="A125">
        <v>29813596000120</v>
      </c>
      <c r="B125" t="s">
        <v>7392</v>
      </c>
      <c r="C125" t="s">
        <v>10754</v>
      </c>
      <c r="D125" t="s">
        <v>10755</v>
      </c>
      <c r="E125" t="s">
        <v>7393</v>
      </c>
      <c r="F125" t="s">
        <v>10756</v>
      </c>
    </row>
    <row r="126" spans="1:6" x14ac:dyDescent="0.25">
      <c r="A126">
        <v>26759909000111</v>
      </c>
      <c r="B126" t="s">
        <v>6724</v>
      </c>
      <c r="C126" t="s">
        <v>10491</v>
      </c>
      <c r="D126" t="s">
        <v>10492</v>
      </c>
      <c r="E126" t="s">
        <v>6726</v>
      </c>
      <c r="F126" t="s">
        <v>10757</v>
      </c>
    </row>
    <row r="127" spans="1:6" x14ac:dyDescent="0.25">
      <c r="A127">
        <v>46929688000190</v>
      </c>
      <c r="B127" t="s">
        <v>4713</v>
      </c>
      <c r="C127" t="s">
        <v>10758</v>
      </c>
      <c r="D127" t="s">
        <v>10759</v>
      </c>
      <c r="E127" t="s">
        <v>4716</v>
      </c>
      <c r="F127" t="s">
        <v>10760</v>
      </c>
    </row>
    <row r="128" spans="1:6" x14ac:dyDescent="0.25">
      <c r="A128">
        <v>35727276000150</v>
      </c>
      <c r="B128" t="s">
        <v>5666</v>
      </c>
      <c r="C128" t="s">
        <v>10761</v>
      </c>
      <c r="D128" t="s">
        <v>10762</v>
      </c>
      <c r="E128" t="s">
        <v>5668</v>
      </c>
      <c r="F128" t="s">
        <v>10763</v>
      </c>
    </row>
    <row r="129" spans="1:6" x14ac:dyDescent="0.25">
      <c r="A129">
        <v>32892827000143</v>
      </c>
      <c r="B129" t="s">
        <v>4822</v>
      </c>
      <c r="C129" t="s">
        <v>10764</v>
      </c>
      <c r="D129" t="s">
        <v>10765</v>
      </c>
      <c r="E129" t="s">
        <v>4824</v>
      </c>
      <c r="F129" t="s">
        <v>10766</v>
      </c>
    </row>
    <row r="130" spans="1:6" x14ac:dyDescent="0.25">
      <c r="A130">
        <v>59904332000143</v>
      </c>
      <c r="B130" t="s">
        <v>5066</v>
      </c>
      <c r="C130" t="s">
        <v>10767</v>
      </c>
      <c r="D130" t="s">
        <v>10768</v>
      </c>
      <c r="E130" t="s">
        <v>5068</v>
      </c>
      <c r="F130" t="s">
        <v>10769</v>
      </c>
    </row>
    <row r="131" spans="1:6" x14ac:dyDescent="0.25">
      <c r="A131">
        <v>28849694000155</v>
      </c>
      <c r="B131" t="s">
        <v>5833</v>
      </c>
      <c r="C131" t="s">
        <v>10770</v>
      </c>
      <c r="D131" t="s">
        <v>10771</v>
      </c>
      <c r="E131" t="s">
        <v>5834</v>
      </c>
      <c r="F131" t="s">
        <v>10772</v>
      </c>
    </row>
    <row r="132" spans="1:6" x14ac:dyDescent="0.25">
      <c r="A132">
        <v>49998656000134</v>
      </c>
      <c r="E132" t="s">
        <v>4984</v>
      </c>
      <c r="F132" t="s">
        <v>10773</v>
      </c>
    </row>
    <row r="133" spans="1:6" x14ac:dyDescent="0.25">
      <c r="A133">
        <v>29250121000173</v>
      </c>
      <c r="B133" t="s">
        <v>5307</v>
      </c>
      <c r="C133" t="s">
        <v>10774</v>
      </c>
      <c r="D133" t="s">
        <v>10775</v>
      </c>
      <c r="E133" t="s">
        <v>5308</v>
      </c>
      <c r="F133" t="s">
        <v>10776</v>
      </c>
    </row>
    <row r="134" spans="1:6" x14ac:dyDescent="0.25">
      <c r="A134">
        <v>26978199000110</v>
      </c>
      <c r="B134" t="s">
        <v>5840</v>
      </c>
      <c r="C134" t="s">
        <v>10770</v>
      </c>
      <c r="D134" t="s">
        <v>10771</v>
      </c>
      <c r="E134" t="s">
        <v>5841</v>
      </c>
      <c r="F134" t="s">
        <v>10777</v>
      </c>
    </row>
    <row r="135" spans="1:6" x14ac:dyDescent="0.25">
      <c r="A135">
        <v>61769286000169</v>
      </c>
      <c r="B135" t="s">
        <v>7349</v>
      </c>
      <c r="C135" t="s">
        <v>10778</v>
      </c>
      <c r="D135" t="s">
        <v>10779</v>
      </c>
      <c r="E135" t="s">
        <v>7350</v>
      </c>
    </row>
    <row r="136" spans="1:6" x14ac:dyDescent="0.25">
      <c r="A136">
        <v>22662135000155</v>
      </c>
      <c r="B136" t="s">
        <v>5494</v>
      </c>
      <c r="C136" t="s">
        <v>10780</v>
      </c>
      <c r="D136" t="s">
        <v>10781</v>
      </c>
      <c r="E136" t="s">
        <v>5497</v>
      </c>
      <c r="F136" t="s">
        <v>10782</v>
      </c>
    </row>
    <row r="137" spans="1:6" x14ac:dyDescent="0.25">
      <c r="A137">
        <v>34580935000106</v>
      </c>
      <c r="B137" t="s">
        <v>5792</v>
      </c>
      <c r="C137" t="s">
        <v>10783</v>
      </c>
      <c r="D137" t="s">
        <v>10784</v>
      </c>
      <c r="E137" t="s">
        <v>5794</v>
      </c>
      <c r="F137" t="s">
        <v>10785</v>
      </c>
    </row>
    <row r="138" spans="1:6" x14ac:dyDescent="0.25">
      <c r="A138">
        <v>41710472000115</v>
      </c>
      <c r="B138" t="s">
        <v>3361</v>
      </c>
      <c r="C138" t="s">
        <v>10786</v>
      </c>
      <c r="D138" t="s">
        <v>10787</v>
      </c>
      <c r="E138" t="s">
        <v>7268</v>
      </c>
      <c r="F138" t="s">
        <v>10788</v>
      </c>
    </row>
    <row r="139" spans="1:6" x14ac:dyDescent="0.25">
      <c r="A139">
        <v>61020441000140</v>
      </c>
      <c r="B139" t="s">
        <v>6886</v>
      </c>
      <c r="C139" t="s">
        <v>10789</v>
      </c>
      <c r="D139" t="s">
        <v>10790</v>
      </c>
      <c r="E139" t="s">
        <v>6887</v>
      </c>
      <c r="F139" t="s">
        <v>10791</v>
      </c>
    </row>
    <row r="140" spans="1:6" x14ac:dyDescent="0.25">
      <c r="A140">
        <v>15862830000103</v>
      </c>
      <c r="B140" t="s">
        <v>4871</v>
      </c>
      <c r="C140" t="s">
        <v>10792</v>
      </c>
      <c r="D140" t="s">
        <v>10793</v>
      </c>
      <c r="E140" t="s">
        <v>4873</v>
      </c>
      <c r="F140" t="s">
        <v>10794</v>
      </c>
    </row>
    <row r="141" spans="1:6" x14ac:dyDescent="0.25">
      <c r="A141">
        <v>51112363000150</v>
      </c>
      <c r="B141" t="s">
        <v>4818</v>
      </c>
      <c r="C141" t="s">
        <v>10795</v>
      </c>
      <c r="D141" t="s">
        <v>10796</v>
      </c>
      <c r="E141" t="s">
        <v>4820</v>
      </c>
      <c r="F141" t="s">
        <v>10797</v>
      </c>
    </row>
    <row r="142" spans="1:6" x14ac:dyDescent="0.25">
      <c r="A142">
        <v>14188162000100</v>
      </c>
      <c r="B142" t="s">
        <v>6752</v>
      </c>
      <c r="C142" t="s">
        <v>10798</v>
      </c>
      <c r="D142" t="s">
        <v>10799</v>
      </c>
      <c r="E142" t="s">
        <v>6754</v>
      </c>
      <c r="F142" t="s">
        <v>10800</v>
      </c>
    </row>
    <row r="143" spans="1:6" x14ac:dyDescent="0.25">
      <c r="A143">
        <v>34109809000178</v>
      </c>
      <c r="B143" t="s">
        <v>5165</v>
      </c>
      <c r="C143" t="s">
        <v>10801</v>
      </c>
      <c r="D143" t="s">
        <v>10802</v>
      </c>
      <c r="E143" t="s">
        <v>5168</v>
      </c>
      <c r="F143" t="s">
        <v>10803</v>
      </c>
    </row>
    <row r="144" spans="1:6" x14ac:dyDescent="0.25">
      <c r="A144">
        <v>30568495000110</v>
      </c>
      <c r="E144" t="s">
        <v>4956</v>
      </c>
      <c r="F144" t="s">
        <v>10804</v>
      </c>
    </row>
    <row r="145" spans="1:6" x14ac:dyDescent="0.25">
      <c r="A145">
        <v>63131420000127</v>
      </c>
      <c r="E145" t="s">
        <v>6978</v>
      </c>
    </row>
    <row r="146" spans="1:6" x14ac:dyDescent="0.25">
      <c r="A146">
        <v>36017731000197</v>
      </c>
      <c r="B146" t="s">
        <v>5436</v>
      </c>
      <c r="C146" t="s">
        <v>10805</v>
      </c>
      <c r="D146" t="s">
        <v>10806</v>
      </c>
      <c r="E146" t="s">
        <v>5438</v>
      </c>
      <c r="F146" t="s">
        <v>10807</v>
      </c>
    </row>
    <row r="147" spans="1:6" x14ac:dyDescent="0.25">
      <c r="A147">
        <v>57134507000155</v>
      </c>
      <c r="B147" t="s">
        <v>4912</v>
      </c>
      <c r="C147" t="s">
        <v>10530</v>
      </c>
      <c r="D147" t="s">
        <v>10808</v>
      </c>
      <c r="E147" t="s">
        <v>4913</v>
      </c>
      <c r="F147" t="s">
        <v>10809</v>
      </c>
    </row>
    <row r="148" spans="1:6" x14ac:dyDescent="0.25">
      <c r="A148">
        <v>20485402000130</v>
      </c>
      <c r="B148" t="s">
        <v>6155</v>
      </c>
      <c r="C148" t="s">
        <v>10810</v>
      </c>
      <c r="D148" t="s">
        <v>10811</v>
      </c>
      <c r="E148" t="s">
        <v>6156</v>
      </c>
      <c r="F148" t="s">
        <v>10812</v>
      </c>
    </row>
    <row r="149" spans="1:6" x14ac:dyDescent="0.25">
      <c r="A149">
        <v>11952873000110</v>
      </c>
      <c r="E149" t="s">
        <v>5094</v>
      </c>
      <c r="F149" t="s">
        <v>10813</v>
      </c>
    </row>
    <row r="150" spans="1:6" x14ac:dyDescent="0.25">
      <c r="A150">
        <v>25307278000137</v>
      </c>
      <c r="B150" t="s">
        <v>4651</v>
      </c>
      <c r="C150" t="s">
        <v>10755</v>
      </c>
      <c r="D150" t="s">
        <v>10814</v>
      </c>
      <c r="E150" t="s">
        <v>4654</v>
      </c>
      <c r="F150" t="s">
        <v>10815</v>
      </c>
    </row>
    <row r="151" spans="1:6" x14ac:dyDescent="0.25">
      <c r="A151">
        <v>26434293000109</v>
      </c>
      <c r="E151" t="s">
        <v>4923</v>
      </c>
      <c r="F151" t="s">
        <v>10816</v>
      </c>
    </row>
    <row r="152" spans="1:6" x14ac:dyDescent="0.25">
      <c r="A152">
        <v>40127685000156</v>
      </c>
      <c r="B152" t="s">
        <v>3358</v>
      </c>
      <c r="C152" t="s">
        <v>10817</v>
      </c>
      <c r="D152" t="s">
        <v>10818</v>
      </c>
      <c r="E152" t="s">
        <v>3372</v>
      </c>
      <c r="F152" t="s">
        <v>10819</v>
      </c>
    </row>
    <row r="153" spans="1:6" x14ac:dyDescent="0.25">
      <c r="A153">
        <v>47046855000117</v>
      </c>
      <c r="B153" t="s">
        <v>5981</v>
      </c>
      <c r="C153" t="s">
        <v>10820</v>
      </c>
      <c r="D153" t="s">
        <v>10821</v>
      </c>
      <c r="E153" t="s">
        <v>5984</v>
      </c>
      <c r="F153" t="s">
        <v>10822</v>
      </c>
    </row>
    <row r="154" spans="1:6" x14ac:dyDescent="0.25">
      <c r="A154">
        <v>9344799000108</v>
      </c>
      <c r="B154" t="s">
        <v>5099</v>
      </c>
      <c r="C154" t="s">
        <v>10823</v>
      </c>
      <c r="D154" t="s">
        <v>10824</v>
      </c>
      <c r="E154" t="s">
        <v>5102</v>
      </c>
      <c r="F154" t="s">
        <v>10825</v>
      </c>
    </row>
    <row r="155" spans="1:6" x14ac:dyDescent="0.25">
      <c r="A155">
        <v>43778868000120</v>
      </c>
      <c r="B155" t="s">
        <v>5811</v>
      </c>
      <c r="C155" t="s">
        <v>10826</v>
      </c>
      <c r="D155" t="s">
        <v>10827</v>
      </c>
      <c r="E155" t="s">
        <v>5814</v>
      </c>
      <c r="F155" t="s">
        <v>10828</v>
      </c>
    </row>
    <row r="156" spans="1:6" x14ac:dyDescent="0.25">
      <c r="A156">
        <v>37108062000121</v>
      </c>
      <c r="E156" t="s">
        <v>6965</v>
      </c>
      <c r="F156" t="s">
        <v>10829</v>
      </c>
    </row>
    <row r="157" spans="1:6" x14ac:dyDescent="0.25">
      <c r="A157">
        <v>57271402000148</v>
      </c>
      <c r="B157" t="s">
        <v>3895</v>
      </c>
      <c r="C157" t="s">
        <v>10830</v>
      </c>
      <c r="D157" t="s">
        <v>10831</v>
      </c>
      <c r="E157" t="s">
        <v>6557</v>
      </c>
    </row>
    <row r="158" spans="1:6" x14ac:dyDescent="0.25">
      <c r="A158">
        <v>28648924000118</v>
      </c>
      <c r="B158" t="s">
        <v>5714</v>
      </c>
      <c r="C158" t="s">
        <v>10518</v>
      </c>
      <c r="D158" t="s">
        <v>10519</v>
      </c>
      <c r="E158" t="s">
        <v>5716</v>
      </c>
      <c r="F158" t="s">
        <v>10832</v>
      </c>
    </row>
    <row r="159" spans="1:6" x14ac:dyDescent="0.25">
      <c r="A159">
        <v>63953556000112</v>
      </c>
      <c r="E159" t="s">
        <v>6379</v>
      </c>
    </row>
    <row r="160" spans="1:6" x14ac:dyDescent="0.25">
      <c r="A160">
        <v>27783868000161</v>
      </c>
      <c r="B160" t="s">
        <v>6479</v>
      </c>
      <c r="C160" t="s">
        <v>10833</v>
      </c>
      <c r="D160" t="s">
        <v>10834</v>
      </c>
      <c r="E160" t="s">
        <v>6481</v>
      </c>
      <c r="F160" t="s">
        <v>10835</v>
      </c>
    </row>
    <row r="161" spans="1:6" x14ac:dyDescent="0.25">
      <c r="A161">
        <v>36352376000102</v>
      </c>
      <c r="B161" t="s">
        <v>6732</v>
      </c>
      <c r="C161" t="s">
        <v>10836</v>
      </c>
      <c r="D161" t="s">
        <v>10837</v>
      </c>
      <c r="E161" t="s">
        <v>6734</v>
      </c>
      <c r="F161" t="s">
        <v>10838</v>
      </c>
    </row>
    <row r="162" spans="1:6" x14ac:dyDescent="0.25">
      <c r="A162">
        <v>43917493000131</v>
      </c>
      <c r="B162" t="s">
        <v>6521</v>
      </c>
      <c r="C162" t="s">
        <v>10839</v>
      </c>
      <c r="D162" t="s">
        <v>10840</v>
      </c>
      <c r="E162" t="s">
        <v>6523</v>
      </c>
      <c r="F162" t="s">
        <v>10841</v>
      </c>
    </row>
    <row r="163" spans="1:6" x14ac:dyDescent="0.25">
      <c r="A163">
        <v>54307808000145</v>
      </c>
      <c r="B163" t="s">
        <v>6292</v>
      </c>
      <c r="C163" t="s">
        <v>10842</v>
      </c>
      <c r="D163" t="s">
        <v>10843</v>
      </c>
      <c r="E163" t="s">
        <v>6294</v>
      </c>
      <c r="F163" t="s">
        <v>10844</v>
      </c>
    </row>
    <row r="164" spans="1:6" x14ac:dyDescent="0.25">
      <c r="A164">
        <v>34430477000129</v>
      </c>
      <c r="B164" t="s">
        <v>5170</v>
      </c>
      <c r="C164" t="s">
        <v>10845</v>
      </c>
      <c r="D164" t="s">
        <v>10845</v>
      </c>
      <c r="E164" t="s">
        <v>5173</v>
      </c>
      <c r="F164" t="s">
        <v>10846</v>
      </c>
    </row>
    <row r="165" spans="1:6" x14ac:dyDescent="0.25">
      <c r="A165">
        <v>39959156000130</v>
      </c>
      <c r="B165" t="s">
        <v>4620</v>
      </c>
      <c r="C165" t="s">
        <v>10530</v>
      </c>
      <c r="D165" t="s">
        <v>10847</v>
      </c>
      <c r="E165" t="s">
        <v>4622</v>
      </c>
      <c r="F165" t="s">
        <v>10848</v>
      </c>
    </row>
    <row r="166" spans="1:6" x14ac:dyDescent="0.25">
      <c r="A166">
        <v>27928186000108</v>
      </c>
      <c r="B166" t="s">
        <v>6467</v>
      </c>
      <c r="C166" t="s">
        <v>10849</v>
      </c>
      <c r="D166" t="s">
        <v>10850</v>
      </c>
      <c r="E166" t="s">
        <v>6468</v>
      </c>
      <c r="F166" t="s">
        <v>10851</v>
      </c>
    </row>
    <row r="167" spans="1:6" x14ac:dyDescent="0.25">
      <c r="A167">
        <v>24078037000109</v>
      </c>
      <c r="B167" t="s">
        <v>4843</v>
      </c>
      <c r="C167" t="s">
        <v>10852</v>
      </c>
      <c r="D167" t="s">
        <v>10853</v>
      </c>
      <c r="E167" t="s">
        <v>4845</v>
      </c>
      <c r="F167" t="s">
        <v>10854</v>
      </c>
    </row>
    <row r="168" spans="1:6" x14ac:dyDescent="0.25">
      <c r="A168">
        <v>39602877000198</v>
      </c>
      <c r="B168" t="s">
        <v>6170</v>
      </c>
      <c r="C168" t="s">
        <v>10855</v>
      </c>
      <c r="D168" t="s">
        <v>10856</v>
      </c>
      <c r="E168" t="s">
        <v>6172</v>
      </c>
      <c r="F168" t="s">
        <v>10857</v>
      </c>
    </row>
    <row r="169" spans="1:6" x14ac:dyDescent="0.25">
      <c r="A169">
        <v>55035808000104</v>
      </c>
      <c r="B169" t="s">
        <v>7258</v>
      </c>
      <c r="C169" t="s">
        <v>10858</v>
      </c>
      <c r="D169" t="s">
        <v>10859</v>
      </c>
      <c r="E169" t="s">
        <v>7260</v>
      </c>
      <c r="F169" t="s">
        <v>10860</v>
      </c>
    </row>
    <row r="170" spans="1:6" x14ac:dyDescent="0.25">
      <c r="A170">
        <v>30566221000192</v>
      </c>
      <c r="B170" t="s">
        <v>5927</v>
      </c>
      <c r="C170" t="s">
        <v>10508</v>
      </c>
      <c r="D170" t="s">
        <v>10509</v>
      </c>
      <c r="E170" t="s">
        <v>5929</v>
      </c>
      <c r="F170" t="s">
        <v>10861</v>
      </c>
    </row>
    <row r="171" spans="1:6" x14ac:dyDescent="0.25">
      <c r="A171">
        <v>17627210000107</v>
      </c>
      <c r="B171" t="s">
        <v>4928</v>
      </c>
      <c r="C171" t="s">
        <v>10862</v>
      </c>
      <c r="D171" t="s">
        <v>10863</v>
      </c>
      <c r="E171" t="s">
        <v>4931</v>
      </c>
      <c r="F171" t="s">
        <v>10864</v>
      </c>
    </row>
    <row r="172" spans="1:6" x14ac:dyDescent="0.25">
      <c r="A172">
        <v>35088108000162</v>
      </c>
      <c r="B172" t="s">
        <v>5507</v>
      </c>
      <c r="C172" t="s">
        <v>10865</v>
      </c>
      <c r="D172" t="s">
        <v>10866</v>
      </c>
      <c r="E172" t="s">
        <v>3396</v>
      </c>
      <c r="F172" t="s">
        <v>10867</v>
      </c>
    </row>
    <row r="173" spans="1:6" x14ac:dyDescent="0.25">
      <c r="A173">
        <v>49998473000119</v>
      </c>
      <c r="E173" t="s">
        <v>4976</v>
      </c>
      <c r="F173" t="s">
        <v>10868</v>
      </c>
    </row>
    <row r="174" spans="1:6" x14ac:dyDescent="0.25">
      <c r="A174">
        <v>28075532000107</v>
      </c>
      <c r="B174" t="s">
        <v>5444</v>
      </c>
      <c r="C174" t="s">
        <v>10869</v>
      </c>
      <c r="D174" t="s">
        <v>10870</v>
      </c>
      <c r="E174" t="s">
        <v>5447</v>
      </c>
      <c r="F174" t="s">
        <v>10871</v>
      </c>
    </row>
    <row r="175" spans="1:6" x14ac:dyDescent="0.25">
      <c r="A175">
        <v>38443120000136</v>
      </c>
      <c r="E175" t="s">
        <v>7292</v>
      </c>
      <c r="F175" t="s">
        <v>10872</v>
      </c>
    </row>
    <row r="176" spans="1:6" x14ac:dyDescent="0.25">
      <c r="A176">
        <v>42405028000159</v>
      </c>
      <c r="B176" t="s">
        <v>6554</v>
      </c>
      <c r="C176" t="s">
        <v>10639</v>
      </c>
      <c r="D176" t="s">
        <v>10640</v>
      </c>
      <c r="E176" t="s">
        <v>6555</v>
      </c>
      <c r="F176" t="s">
        <v>10641</v>
      </c>
    </row>
    <row r="177" spans="1:6" x14ac:dyDescent="0.25">
      <c r="A177">
        <v>42405028000159</v>
      </c>
      <c r="B177" t="s">
        <v>6554</v>
      </c>
      <c r="C177" t="s">
        <v>10639</v>
      </c>
      <c r="D177" t="s">
        <v>10640</v>
      </c>
      <c r="E177" t="s">
        <v>6555</v>
      </c>
      <c r="F177" t="s">
        <v>10641</v>
      </c>
    </row>
    <row r="178" spans="1:6" x14ac:dyDescent="0.25">
      <c r="A178">
        <v>17164789000119</v>
      </c>
      <c r="B178" t="s">
        <v>6262</v>
      </c>
      <c r="C178" t="s">
        <v>10873</v>
      </c>
      <c r="D178" t="s">
        <v>10874</v>
      </c>
      <c r="E178" t="s">
        <v>6264</v>
      </c>
      <c r="F178" t="s">
        <v>10875</v>
      </c>
    </row>
    <row r="179" spans="1:6" x14ac:dyDescent="0.25">
      <c r="A179">
        <v>31145833000174</v>
      </c>
      <c r="E179" t="s">
        <v>6986</v>
      </c>
      <c r="F179" t="s">
        <v>10876</v>
      </c>
    </row>
    <row r="180" spans="1:6" x14ac:dyDescent="0.25">
      <c r="A180">
        <v>45823918000179</v>
      </c>
      <c r="E180" t="s">
        <v>6946</v>
      </c>
      <c r="F180" t="s">
        <v>10877</v>
      </c>
    </row>
    <row r="181" spans="1:6" x14ac:dyDescent="0.25">
      <c r="A181">
        <v>62298816000109</v>
      </c>
      <c r="B181" t="s">
        <v>6252</v>
      </c>
      <c r="C181" t="s">
        <v>10878</v>
      </c>
      <c r="D181" t="s">
        <v>10649</v>
      </c>
      <c r="E181" t="s">
        <v>6253</v>
      </c>
      <c r="F181" t="s">
        <v>10879</v>
      </c>
    </row>
    <row r="182" spans="1:6" x14ac:dyDescent="0.25">
      <c r="A182">
        <v>41593656000142</v>
      </c>
      <c r="B182" t="s">
        <v>4526</v>
      </c>
      <c r="C182" t="s">
        <v>10880</v>
      </c>
      <c r="D182" t="s">
        <v>10881</v>
      </c>
      <c r="E182" t="s">
        <v>5328</v>
      </c>
    </row>
    <row r="183" spans="1:6" x14ac:dyDescent="0.25">
      <c r="A183">
        <v>41593656000142</v>
      </c>
      <c r="B183" t="s">
        <v>4526</v>
      </c>
      <c r="C183" t="s">
        <v>10880</v>
      </c>
      <c r="D183" t="s">
        <v>10881</v>
      </c>
      <c r="E183" t="s">
        <v>5330</v>
      </c>
    </row>
    <row r="184" spans="1:6" x14ac:dyDescent="0.25">
      <c r="A184">
        <v>36318479000156</v>
      </c>
      <c r="B184" t="s">
        <v>5273</v>
      </c>
      <c r="C184" t="s">
        <v>10882</v>
      </c>
      <c r="D184" t="s">
        <v>10883</v>
      </c>
      <c r="E184" t="s">
        <v>5275</v>
      </c>
      <c r="F184" t="s">
        <v>10884</v>
      </c>
    </row>
    <row r="185" spans="1:6" x14ac:dyDescent="0.25">
      <c r="A185">
        <v>54237051000160</v>
      </c>
      <c r="B185" t="s">
        <v>5696</v>
      </c>
      <c r="C185" t="s">
        <v>10885</v>
      </c>
      <c r="D185" t="s">
        <v>10886</v>
      </c>
      <c r="E185" t="s">
        <v>5698</v>
      </c>
      <c r="F185" t="s">
        <v>10887</v>
      </c>
    </row>
    <row r="186" spans="1:6" x14ac:dyDescent="0.25">
      <c r="A186">
        <v>39354762000121</v>
      </c>
      <c r="B186" t="s">
        <v>7081</v>
      </c>
      <c r="C186" t="s">
        <v>10888</v>
      </c>
      <c r="D186" t="s">
        <v>10889</v>
      </c>
      <c r="E186" t="s">
        <v>7083</v>
      </c>
      <c r="F186" t="s">
        <v>10890</v>
      </c>
    </row>
    <row r="187" spans="1:6" x14ac:dyDescent="0.25">
      <c r="A187">
        <v>33736845000107</v>
      </c>
      <c r="B187" t="s">
        <v>5499</v>
      </c>
      <c r="C187" t="s">
        <v>10891</v>
      </c>
      <c r="D187" t="s">
        <v>10866</v>
      </c>
      <c r="E187" t="s">
        <v>3398</v>
      </c>
      <c r="F187" t="s">
        <v>10892</v>
      </c>
    </row>
    <row r="188" spans="1:6" x14ac:dyDescent="0.25">
      <c r="A188">
        <v>47586648000155</v>
      </c>
      <c r="B188" t="s">
        <v>6238</v>
      </c>
      <c r="C188" t="s">
        <v>10648</v>
      </c>
      <c r="D188" t="s">
        <v>10649</v>
      </c>
      <c r="E188" t="s">
        <v>6240</v>
      </c>
      <c r="F188" t="s">
        <v>10893</v>
      </c>
    </row>
    <row r="189" spans="1:6" x14ac:dyDescent="0.25">
      <c r="A189">
        <v>18860059000115</v>
      </c>
      <c r="B189" t="s">
        <v>4808</v>
      </c>
      <c r="C189" t="s">
        <v>10894</v>
      </c>
      <c r="D189" t="s">
        <v>10895</v>
      </c>
      <c r="E189" t="s">
        <v>4810</v>
      </c>
      <c r="F189" t="s">
        <v>10896</v>
      </c>
    </row>
    <row r="190" spans="1:6" x14ac:dyDescent="0.25">
      <c r="A190">
        <v>50764538000140</v>
      </c>
      <c r="E190" t="s">
        <v>7171</v>
      </c>
    </row>
    <row r="191" spans="1:6" x14ac:dyDescent="0.25">
      <c r="A191">
        <v>50764538000140</v>
      </c>
      <c r="E191" t="s">
        <v>7173</v>
      </c>
    </row>
    <row r="192" spans="1:6" x14ac:dyDescent="0.25">
      <c r="A192">
        <v>35625840000124</v>
      </c>
      <c r="E192" t="s">
        <v>7037</v>
      </c>
      <c r="F192" t="s">
        <v>10897</v>
      </c>
    </row>
    <row r="193" spans="1:6" x14ac:dyDescent="0.25">
      <c r="A193">
        <v>42870763000133</v>
      </c>
      <c r="B193" t="s">
        <v>5145</v>
      </c>
      <c r="C193" t="s">
        <v>10898</v>
      </c>
      <c r="D193" t="s">
        <v>10899</v>
      </c>
      <c r="E193" t="s">
        <v>5150</v>
      </c>
      <c r="F193" t="s">
        <v>10900</v>
      </c>
    </row>
    <row r="194" spans="1:6" x14ac:dyDescent="0.25">
      <c r="A194">
        <v>54426679000104</v>
      </c>
      <c r="B194" t="s">
        <v>6745</v>
      </c>
      <c r="C194" t="s">
        <v>10491</v>
      </c>
      <c r="D194" t="s">
        <v>10901</v>
      </c>
      <c r="E194" t="s">
        <v>6746</v>
      </c>
      <c r="F194" t="s">
        <v>10902</v>
      </c>
    </row>
    <row r="195" spans="1:6" x14ac:dyDescent="0.25">
      <c r="A195">
        <v>41219331000102</v>
      </c>
      <c r="B195" t="s">
        <v>3967</v>
      </c>
      <c r="C195" t="s">
        <v>10903</v>
      </c>
      <c r="D195" t="s">
        <v>10904</v>
      </c>
      <c r="E195" t="s">
        <v>5889</v>
      </c>
    </row>
    <row r="196" spans="1:6" x14ac:dyDescent="0.25">
      <c r="A196">
        <v>5448587000110</v>
      </c>
      <c r="B196" t="s">
        <v>6303</v>
      </c>
      <c r="C196" t="s">
        <v>10905</v>
      </c>
      <c r="D196" t="s">
        <v>10906</v>
      </c>
      <c r="E196" t="s">
        <v>6304</v>
      </c>
      <c r="F196" t="s">
        <v>10907</v>
      </c>
    </row>
    <row r="197" spans="1:6" x14ac:dyDescent="0.25">
      <c r="A197">
        <v>14083797000142</v>
      </c>
      <c r="B197" t="s">
        <v>6067</v>
      </c>
      <c r="C197" t="s">
        <v>10908</v>
      </c>
      <c r="D197" t="s">
        <v>10909</v>
      </c>
      <c r="E197" t="s">
        <v>6070</v>
      </c>
      <c r="F197" t="s">
        <v>10910</v>
      </c>
    </row>
    <row r="198" spans="1:6" x14ac:dyDescent="0.25">
      <c r="A198">
        <v>42774627000140</v>
      </c>
      <c r="B198" t="s">
        <v>7078</v>
      </c>
      <c r="C198" t="s">
        <v>10911</v>
      </c>
      <c r="D198" t="s">
        <v>10912</v>
      </c>
      <c r="E198" t="s">
        <v>7079</v>
      </c>
      <c r="F198" t="s">
        <v>10913</v>
      </c>
    </row>
    <row r="199" spans="1:6" x14ac:dyDescent="0.25">
      <c r="A199">
        <v>28947266000165</v>
      </c>
      <c r="B199" t="s">
        <v>4826</v>
      </c>
      <c r="C199" t="s">
        <v>10894</v>
      </c>
      <c r="D199" t="s">
        <v>10895</v>
      </c>
      <c r="E199" t="s">
        <v>4828</v>
      </c>
      <c r="F199" t="s">
        <v>10914</v>
      </c>
    </row>
    <row r="200" spans="1:6" x14ac:dyDescent="0.25">
      <c r="A200">
        <v>29813769000100</v>
      </c>
      <c r="B200" t="s">
        <v>4788</v>
      </c>
      <c r="C200" t="s">
        <v>10915</v>
      </c>
      <c r="D200" t="s">
        <v>10916</v>
      </c>
      <c r="E200" t="s">
        <v>4792</v>
      </c>
      <c r="F200" t="s">
        <v>10917</v>
      </c>
    </row>
    <row r="201" spans="1:6" x14ac:dyDescent="0.25">
      <c r="A201">
        <v>50094963000170</v>
      </c>
      <c r="B201" t="s">
        <v>5057</v>
      </c>
      <c r="C201" t="s">
        <v>10918</v>
      </c>
      <c r="D201" t="s">
        <v>10768</v>
      </c>
      <c r="E201" t="s">
        <v>5059</v>
      </c>
      <c r="F201" t="s">
        <v>10919</v>
      </c>
    </row>
    <row r="202" spans="1:6" x14ac:dyDescent="0.25">
      <c r="A202">
        <v>11435287000107</v>
      </c>
      <c r="B202" t="s">
        <v>6064</v>
      </c>
      <c r="C202" t="s">
        <v>10920</v>
      </c>
      <c r="D202" t="s">
        <v>10921</v>
      </c>
      <c r="E202" t="s">
        <v>3413</v>
      </c>
      <c r="F202" t="s">
        <v>10922</v>
      </c>
    </row>
    <row r="203" spans="1:6" x14ac:dyDescent="0.25">
      <c r="A203">
        <v>12987743000186</v>
      </c>
      <c r="B203" t="s">
        <v>4851</v>
      </c>
      <c r="C203" t="s">
        <v>10923</v>
      </c>
      <c r="D203" t="s">
        <v>10924</v>
      </c>
      <c r="E203" t="s">
        <v>4853</v>
      </c>
      <c r="F203" t="s">
        <v>10925</v>
      </c>
    </row>
    <row r="204" spans="1:6" x14ac:dyDescent="0.25">
      <c r="A204">
        <v>33150386000177</v>
      </c>
      <c r="B204" t="s">
        <v>5799</v>
      </c>
      <c r="C204" t="s">
        <v>10783</v>
      </c>
      <c r="D204" t="s">
        <v>10926</v>
      </c>
      <c r="E204" t="s">
        <v>5801</v>
      </c>
      <c r="F204" t="s">
        <v>10927</v>
      </c>
    </row>
    <row r="205" spans="1:6" x14ac:dyDescent="0.25">
      <c r="A205">
        <v>58198613000165</v>
      </c>
      <c r="B205" t="s">
        <v>3854</v>
      </c>
      <c r="C205" t="s">
        <v>10928</v>
      </c>
      <c r="D205" t="s">
        <v>10929</v>
      </c>
      <c r="E205" t="s">
        <v>4631</v>
      </c>
    </row>
    <row r="206" spans="1:6" x14ac:dyDescent="0.25">
      <c r="A206">
        <v>28320600000156</v>
      </c>
      <c r="B206" t="s">
        <v>5393</v>
      </c>
      <c r="C206" t="s">
        <v>10930</v>
      </c>
      <c r="D206" t="s">
        <v>10931</v>
      </c>
      <c r="E206" t="s">
        <v>5394</v>
      </c>
      <c r="F206" t="s">
        <v>10932</v>
      </c>
    </row>
    <row r="207" spans="1:6" x14ac:dyDescent="0.25">
      <c r="A207">
        <v>39959025000152</v>
      </c>
      <c r="B207" t="s">
        <v>6728</v>
      </c>
      <c r="C207" t="s">
        <v>10491</v>
      </c>
      <c r="D207" t="s">
        <v>10933</v>
      </c>
      <c r="E207" t="s">
        <v>6730</v>
      </c>
      <c r="F207" t="s">
        <v>10934</v>
      </c>
    </row>
    <row r="208" spans="1:6" x14ac:dyDescent="0.25">
      <c r="A208">
        <v>23999611000190</v>
      </c>
      <c r="B208" t="s">
        <v>7378</v>
      </c>
      <c r="C208" t="s">
        <v>10935</v>
      </c>
      <c r="D208" t="s">
        <v>10936</v>
      </c>
      <c r="E208" t="s">
        <v>7380</v>
      </c>
      <c r="F208" t="s">
        <v>10937</v>
      </c>
    </row>
    <row r="209" spans="1:6" x14ac:dyDescent="0.25">
      <c r="A209">
        <v>55630600000125</v>
      </c>
      <c r="E209" t="s">
        <v>6959</v>
      </c>
      <c r="F209" t="s">
        <v>10938</v>
      </c>
    </row>
    <row r="210" spans="1:6" x14ac:dyDescent="0.25">
      <c r="A210">
        <v>37310657000165</v>
      </c>
      <c r="B210" t="s">
        <v>5558</v>
      </c>
      <c r="C210" t="s">
        <v>10939</v>
      </c>
      <c r="D210" t="s">
        <v>10940</v>
      </c>
      <c r="E210" t="s">
        <v>5561</v>
      </c>
      <c r="F210" t="s">
        <v>10941</v>
      </c>
    </row>
    <row r="211" spans="1:6" x14ac:dyDescent="0.25">
      <c r="A211">
        <v>21185984000100</v>
      </c>
      <c r="B211" t="s">
        <v>5045</v>
      </c>
      <c r="C211" t="s">
        <v>10942</v>
      </c>
      <c r="D211" t="s">
        <v>10943</v>
      </c>
      <c r="E211" t="s">
        <v>5047</v>
      </c>
      <c r="F211" t="s">
        <v>10944</v>
      </c>
    </row>
    <row r="212" spans="1:6" x14ac:dyDescent="0.25">
      <c r="A212">
        <v>42831231000197</v>
      </c>
      <c r="B212" t="s">
        <v>5854</v>
      </c>
      <c r="C212" t="s">
        <v>10770</v>
      </c>
      <c r="D212" t="s">
        <v>10771</v>
      </c>
      <c r="E212" t="s">
        <v>5856</v>
      </c>
      <c r="F212" t="s">
        <v>10945</v>
      </c>
    </row>
    <row r="213" spans="1:6" x14ac:dyDescent="0.25">
      <c r="A213">
        <v>51693641000100</v>
      </c>
      <c r="B213" t="s">
        <v>6341</v>
      </c>
      <c r="C213" t="s">
        <v>10946</v>
      </c>
      <c r="D213" t="s">
        <v>10947</v>
      </c>
      <c r="E213" t="s">
        <v>6342</v>
      </c>
      <c r="F213" t="s">
        <v>10948</v>
      </c>
    </row>
    <row r="214" spans="1:6" x14ac:dyDescent="0.25">
      <c r="A214">
        <v>57976053000160</v>
      </c>
      <c r="B214" t="s">
        <v>6017</v>
      </c>
      <c r="C214" t="s">
        <v>10949</v>
      </c>
      <c r="D214" t="s">
        <v>10950</v>
      </c>
      <c r="E214" t="s">
        <v>6018</v>
      </c>
      <c r="F214" t="s">
        <v>10951</v>
      </c>
    </row>
    <row r="215" spans="1:6" x14ac:dyDescent="0.25">
      <c r="A215">
        <v>44315932000107</v>
      </c>
      <c r="E215" t="s">
        <v>4994</v>
      </c>
      <c r="F215" t="s">
        <v>10952</v>
      </c>
    </row>
    <row r="216" spans="1:6" x14ac:dyDescent="0.25">
      <c r="A216">
        <v>11447136000160</v>
      </c>
      <c r="B216" t="s">
        <v>6403</v>
      </c>
      <c r="C216" t="s">
        <v>10953</v>
      </c>
      <c r="D216" t="s">
        <v>10954</v>
      </c>
      <c r="E216" t="s">
        <v>3382</v>
      </c>
      <c r="F216" t="s">
        <v>10955</v>
      </c>
    </row>
    <row r="217" spans="1:6" x14ac:dyDescent="0.25">
      <c r="A217">
        <v>33345956000184</v>
      </c>
      <c r="B217" t="s">
        <v>4880</v>
      </c>
      <c r="C217" t="s">
        <v>10956</v>
      </c>
      <c r="D217" t="s">
        <v>10957</v>
      </c>
      <c r="E217" t="s">
        <v>4882</v>
      </c>
      <c r="F217" t="s">
        <v>10958</v>
      </c>
    </row>
    <row r="218" spans="1:6" x14ac:dyDescent="0.25">
      <c r="A218">
        <v>29054793000103</v>
      </c>
      <c r="B218" t="s">
        <v>5898</v>
      </c>
      <c r="C218" t="s">
        <v>10959</v>
      </c>
      <c r="D218" t="s">
        <v>10960</v>
      </c>
      <c r="E218" t="s">
        <v>5900</v>
      </c>
      <c r="F218" t="s">
        <v>10961</v>
      </c>
    </row>
    <row r="219" spans="1:6" x14ac:dyDescent="0.25">
      <c r="A219">
        <v>61770321000160</v>
      </c>
      <c r="B219" t="s">
        <v>7352</v>
      </c>
      <c r="C219" t="s">
        <v>10778</v>
      </c>
      <c r="D219" t="s">
        <v>10779</v>
      </c>
      <c r="E219" t="s">
        <v>7353</v>
      </c>
    </row>
    <row r="220" spans="1:6" x14ac:dyDescent="0.25">
      <c r="A220">
        <v>35578709000153</v>
      </c>
      <c r="E220" t="s">
        <v>7306</v>
      </c>
      <c r="F220" t="s">
        <v>10962</v>
      </c>
    </row>
    <row r="221" spans="1:6" x14ac:dyDescent="0.25">
      <c r="A221">
        <v>18772290000157</v>
      </c>
      <c r="B221" t="s">
        <v>6703</v>
      </c>
      <c r="C221" t="s">
        <v>10963</v>
      </c>
      <c r="D221" t="s">
        <v>10964</v>
      </c>
      <c r="E221" t="s">
        <v>6705</v>
      </c>
      <c r="F221" t="s">
        <v>10965</v>
      </c>
    </row>
    <row r="222" spans="1:6" x14ac:dyDescent="0.25">
      <c r="A222">
        <v>11458144000102</v>
      </c>
      <c r="B222" t="s">
        <v>653</v>
      </c>
      <c r="C222" t="s">
        <v>10966</v>
      </c>
      <c r="D222" t="s">
        <v>10967</v>
      </c>
      <c r="E222" t="s">
        <v>6794</v>
      </c>
      <c r="F222" t="s">
        <v>10968</v>
      </c>
    </row>
    <row r="223" spans="1:6" x14ac:dyDescent="0.25">
      <c r="A223">
        <v>49996302000150</v>
      </c>
      <c r="B223" t="s">
        <v>5141</v>
      </c>
      <c r="C223" t="s">
        <v>10969</v>
      </c>
      <c r="D223" t="s">
        <v>10768</v>
      </c>
      <c r="E223" t="s">
        <v>5143</v>
      </c>
      <c r="F223" t="s">
        <v>10970</v>
      </c>
    </row>
    <row r="224" spans="1:6" x14ac:dyDescent="0.25">
      <c r="A224">
        <v>54886474000101</v>
      </c>
      <c r="B224" t="s">
        <v>4969</v>
      </c>
      <c r="C224" t="s">
        <v>10971</v>
      </c>
      <c r="D224" t="s">
        <v>10972</v>
      </c>
      <c r="E224" t="s">
        <v>4972</v>
      </c>
      <c r="F224" t="s">
        <v>10973</v>
      </c>
    </row>
    <row r="225" spans="1:6" x14ac:dyDescent="0.25">
      <c r="A225">
        <v>4831907000153</v>
      </c>
      <c r="B225" t="s">
        <v>5157</v>
      </c>
      <c r="C225" t="s">
        <v>10974</v>
      </c>
      <c r="D225" t="s">
        <v>10975</v>
      </c>
      <c r="E225" t="s">
        <v>5159</v>
      </c>
      <c r="F225" t="s">
        <v>10976</v>
      </c>
    </row>
    <row r="226" spans="1:6" x14ac:dyDescent="0.25">
      <c r="A226">
        <v>34431610000161</v>
      </c>
      <c r="B226" t="s">
        <v>6559</v>
      </c>
      <c r="C226" t="s">
        <v>10977</v>
      </c>
      <c r="D226" t="s">
        <v>10978</v>
      </c>
      <c r="E226" t="s">
        <v>3408</v>
      </c>
      <c r="F226" t="s">
        <v>10979</v>
      </c>
    </row>
    <row r="227" spans="1:6" x14ac:dyDescent="0.25">
      <c r="A227">
        <v>32397723000162</v>
      </c>
      <c r="E227" t="s">
        <v>6089</v>
      </c>
      <c r="F227" t="s">
        <v>10980</v>
      </c>
    </row>
    <row r="228" spans="1:6" x14ac:dyDescent="0.25">
      <c r="A228">
        <v>25213366000170</v>
      </c>
      <c r="B228" t="s">
        <v>5894</v>
      </c>
      <c r="C228" t="s">
        <v>10959</v>
      </c>
      <c r="D228" t="s">
        <v>10960</v>
      </c>
      <c r="E228" t="s">
        <v>5896</v>
      </c>
      <c r="F228" t="s">
        <v>10981</v>
      </c>
    </row>
    <row r="229" spans="1:6" x14ac:dyDescent="0.25">
      <c r="A229">
        <v>37467515000106</v>
      </c>
      <c r="B229" t="s">
        <v>6179</v>
      </c>
      <c r="C229" t="s">
        <v>10982</v>
      </c>
      <c r="D229" t="s">
        <v>10983</v>
      </c>
      <c r="E229" t="s">
        <v>6181</v>
      </c>
      <c r="F229" t="s">
        <v>10984</v>
      </c>
    </row>
    <row r="230" spans="1:6" x14ac:dyDescent="0.25">
      <c r="A230">
        <v>28911549000157</v>
      </c>
      <c r="B230" t="s">
        <v>6502</v>
      </c>
      <c r="C230" t="s">
        <v>10985</v>
      </c>
      <c r="D230" t="s">
        <v>10986</v>
      </c>
      <c r="E230" t="s">
        <v>3402</v>
      </c>
      <c r="F230" t="s">
        <v>10987</v>
      </c>
    </row>
    <row r="231" spans="1:6" x14ac:dyDescent="0.25">
      <c r="A231">
        <v>38443033000189</v>
      </c>
      <c r="B231" t="s">
        <v>5029</v>
      </c>
      <c r="C231" t="s">
        <v>10988</v>
      </c>
      <c r="D231" t="s">
        <v>10989</v>
      </c>
      <c r="E231" t="s">
        <v>5031</v>
      </c>
      <c r="F231" t="s">
        <v>10990</v>
      </c>
    </row>
    <row r="232" spans="1:6" x14ac:dyDescent="0.25">
      <c r="A232">
        <v>44417355000156</v>
      </c>
      <c r="B232" t="s">
        <v>3344</v>
      </c>
      <c r="C232" t="s">
        <v>10991</v>
      </c>
      <c r="D232" t="s">
        <v>10866</v>
      </c>
      <c r="E232" t="s">
        <v>5518</v>
      </c>
      <c r="F232" t="s">
        <v>10992</v>
      </c>
    </row>
    <row r="233" spans="1:6" x14ac:dyDescent="0.25">
      <c r="A233">
        <v>40226121000170</v>
      </c>
      <c r="E233" t="s">
        <v>6336</v>
      </c>
      <c r="F233" t="s">
        <v>10993</v>
      </c>
    </row>
    <row r="234" spans="1:6" x14ac:dyDescent="0.25">
      <c r="A234">
        <v>6866051000187</v>
      </c>
      <c r="B234" t="s">
        <v>6901</v>
      </c>
      <c r="C234" t="s">
        <v>10994</v>
      </c>
      <c r="D234" t="s">
        <v>10995</v>
      </c>
      <c r="E234" t="s">
        <v>6902</v>
      </c>
      <c r="F234" t="s">
        <v>10996</v>
      </c>
    </row>
    <row r="235" spans="1:6" x14ac:dyDescent="0.25">
      <c r="A235">
        <v>49598896000141</v>
      </c>
      <c r="E235" t="s">
        <v>4963</v>
      </c>
      <c r="F235" t="s">
        <v>10997</v>
      </c>
    </row>
    <row r="236" spans="1:6" x14ac:dyDescent="0.25">
      <c r="A236">
        <v>14115118000170</v>
      </c>
      <c r="B236" t="s">
        <v>6061</v>
      </c>
      <c r="C236" t="s">
        <v>10998</v>
      </c>
      <c r="D236" t="s">
        <v>10999</v>
      </c>
      <c r="E236" t="s">
        <v>6062</v>
      </c>
      <c r="F236" t="s">
        <v>11000</v>
      </c>
    </row>
    <row r="237" spans="1:6" x14ac:dyDescent="0.25">
      <c r="A237">
        <v>4899128000190</v>
      </c>
      <c r="B237" t="s">
        <v>6798</v>
      </c>
      <c r="C237" t="s">
        <v>10645</v>
      </c>
      <c r="D237" t="s">
        <v>11001</v>
      </c>
      <c r="E237" t="s">
        <v>6799</v>
      </c>
      <c r="F237" t="s">
        <v>11002</v>
      </c>
    </row>
    <row r="238" spans="1:6" x14ac:dyDescent="0.25">
      <c r="A238">
        <v>35717740000128</v>
      </c>
      <c r="E238" t="s">
        <v>6933</v>
      </c>
      <c r="F238" t="s">
        <v>11003</v>
      </c>
    </row>
    <row r="239" spans="1:6" x14ac:dyDescent="0.25">
      <c r="A239">
        <v>57021822000176</v>
      </c>
      <c r="B239" t="s">
        <v>3882</v>
      </c>
      <c r="C239" t="s">
        <v>11004</v>
      </c>
      <c r="D239" t="s">
        <v>11005</v>
      </c>
      <c r="E239" t="s">
        <v>5949</v>
      </c>
      <c r="F239" t="s">
        <v>11006</v>
      </c>
    </row>
    <row r="240" spans="1:6" x14ac:dyDescent="0.25">
      <c r="A240">
        <v>52297687000172</v>
      </c>
      <c r="B240" t="s">
        <v>4847</v>
      </c>
      <c r="C240" t="s">
        <v>11007</v>
      </c>
      <c r="D240" t="s">
        <v>11008</v>
      </c>
      <c r="E240" t="s">
        <v>4849</v>
      </c>
      <c r="F240" t="s">
        <v>11009</v>
      </c>
    </row>
    <row r="241" spans="1:6" x14ac:dyDescent="0.25">
      <c r="A241">
        <v>32889197000158</v>
      </c>
      <c r="B241" t="s">
        <v>6663</v>
      </c>
      <c r="C241" t="s">
        <v>11010</v>
      </c>
      <c r="D241" t="s">
        <v>11011</v>
      </c>
      <c r="E241" t="s">
        <v>3378</v>
      </c>
      <c r="F241" t="s">
        <v>11012</v>
      </c>
    </row>
    <row r="242" spans="1:6" x14ac:dyDescent="0.25">
      <c r="A242">
        <v>33520968000106</v>
      </c>
      <c r="B242" t="s">
        <v>5836</v>
      </c>
      <c r="C242" t="s">
        <v>11013</v>
      </c>
      <c r="D242" t="s">
        <v>10771</v>
      </c>
      <c r="E242" t="s">
        <v>5838</v>
      </c>
      <c r="F242" t="s">
        <v>11014</v>
      </c>
    </row>
    <row r="243" spans="1:6" x14ac:dyDescent="0.25">
      <c r="A243">
        <v>12440825000106</v>
      </c>
      <c r="B243" t="s">
        <v>7186</v>
      </c>
      <c r="C243" t="s">
        <v>11015</v>
      </c>
      <c r="D243" t="s">
        <v>11016</v>
      </c>
      <c r="E243" t="s">
        <v>7187</v>
      </c>
      <c r="F243" t="s">
        <v>11017</v>
      </c>
    </row>
    <row r="244" spans="1:6" x14ac:dyDescent="0.25">
      <c r="A244">
        <v>59225536000158</v>
      </c>
      <c r="B244" t="s">
        <v>6483</v>
      </c>
      <c r="C244" t="s">
        <v>11018</v>
      </c>
      <c r="D244" t="s">
        <v>11019</v>
      </c>
      <c r="E244" t="s">
        <v>6485</v>
      </c>
      <c r="F244" t="s">
        <v>11020</v>
      </c>
    </row>
    <row r="245" spans="1:6" x14ac:dyDescent="0.25">
      <c r="A245">
        <v>20879578000177</v>
      </c>
      <c r="B245" t="s">
        <v>5625</v>
      </c>
      <c r="C245" t="s">
        <v>11021</v>
      </c>
      <c r="D245" t="s">
        <v>11022</v>
      </c>
      <c r="E245" t="s">
        <v>5628</v>
      </c>
      <c r="F245" t="s">
        <v>11023</v>
      </c>
    </row>
    <row r="246" spans="1:6" x14ac:dyDescent="0.25">
      <c r="A246">
        <v>33497084000170</v>
      </c>
      <c r="B246" t="s">
        <v>6687</v>
      </c>
      <c r="C246" t="s">
        <v>11024</v>
      </c>
      <c r="D246" t="s">
        <v>11025</v>
      </c>
      <c r="E246" t="s">
        <v>6689</v>
      </c>
      <c r="F246" t="s">
        <v>11026</v>
      </c>
    </row>
    <row r="247" spans="1:6" x14ac:dyDescent="0.25">
      <c r="A247">
        <v>50223269000105</v>
      </c>
      <c r="B247" t="s">
        <v>5996</v>
      </c>
      <c r="C247" t="s">
        <v>11027</v>
      </c>
      <c r="D247" t="s">
        <v>11028</v>
      </c>
      <c r="E247" t="s">
        <v>5997</v>
      </c>
      <c r="F247" t="s">
        <v>11029</v>
      </c>
    </row>
    <row r="248" spans="1:6" x14ac:dyDescent="0.25">
      <c r="A248">
        <v>37069872000116</v>
      </c>
      <c r="B248" t="s">
        <v>6613</v>
      </c>
      <c r="C248" t="s">
        <v>11030</v>
      </c>
      <c r="D248" t="s">
        <v>11031</v>
      </c>
      <c r="E248" t="s">
        <v>6615</v>
      </c>
      <c r="F248" t="s">
        <v>11032</v>
      </c>
    </row>
    <row r="249" spans="1:6" x14ac:dyDescent="0.25">
      <c r="A249">
        <v>40920005000157</v>
      </c>
      <c r="B249" t="s">
        <v>7254</v>
      </c>
      <c r="C249" t="s">
        <v>11033</v>
      </c>
      <c r="D249" t="s">
        <v>11034</v>
      </c>
      <c r="E249" t="s">
        <v>7256</v>
      </c>
      <c r="F249" t="s">
        <v>11035</v>
      </c>
    </row>
    <row r="250" spans="1:6" x14ac:dyDescent="0.25">
      <c r="A250">
        <v>24193691000155</v>
      </c>
      <c r="B250" t="s">
        <v>3354</v>
      </c>
      <c r="C250" t="s">
        <v>10682</v>
      </c>
      <c r="D250" t="s">
        <v>10683</v>
      </c>
      <c r="E250" t="s">
        <v>3403</v>
      </c>
      <c r="F250" t="s">
        <v>11036</v>
      </c>
    </row>
    <row r="251" spans="1:6" x14ac:dyDescent="0.25">
      <c r="A251">
        <v>17335646000122</v>
      </c>
      <c r="B251" t="s">
        <v>5617</v>
      </c>
      <c r="C251" t="s">
        <v>11037</v>
      </c>
      <c r="D251" t="s">
        <v>11038</v>
      </c>
      <c r="E251" t="s">
        <v>5619</v>
      </c>
      <c r="F251" t="s">
        <v>11039</v>
      </c>
    </row>
    <row r="252" spans="1:6" x14ac:dyDescent="0.25">
      <c r="A252">
        <v>38281467000120</v>
      </c>
      <c r="E252" t="s">
        <v>6224</v>
      </c>
      <c r="F252" t="s">
        <v>11040</v>
      </c>
    </row>
    <row r="253" spans="1:6" x14ac:dyDescent="0.25">
      <c r="A253">
        <v>7124064000143</v>
      </c>
      <c r="E253" t="s">
        <v>4841</v>
      </c>
      <c r="F253" t="s">
        <v>11041</v>
      </c>
    </row>
    <row r="254" spans="1:6" x14ac:dyDescent="0.25">
      <c r="A254">
        <v>35408329000170</v>
      </c>
      <c r="B254" t="s">
        <v>5264</v>
      </c>
      <c r="C254" t="s">
        <v>11042</v>
      </c>
      <c r="D254" t="s">
        <v>11043</v>
      </c>
      <c r="E254" t="s">
        <v>3373</v>
      </c>
      <c r="F254" t="s">
        <v>11044</v>
      </c>
    </row>
    <row r="255" spans="1:6" x14ac:dyDescent="0.25">
      <c r="A255">
        <v>44544223000195</v>
      </c>
      <c r="B255" t="s">
        <v>3917</v>
      </c>
      <c r="C255" t="s">
        <v>11045</v>
      </c>
      <c r="D255" t="s">
        <v>11046</v>
      </c>
      <c r="E255" t="s">
        <v>4885</v>
      </c>
    </row>
    <row r="256" spans="1:6" x14ac:dyDescent="0.25">
      <c r="A256">
        <v>44544223000195</v>
      </c>
      <c r="B256" t="s">
        <v>3917</v>
      </c>
      <c r="C256" t="s">
        <v>11045</v>
      </c>
      <c r="D256" t="s">
        <v>11046</v>
      </c>
      <c r="E256" t="s">
        <v>4889</v>
      </c>
    </row>
    <row r="257" spans="1:6" x14ac:dyDescent="0.25">
      <c r="A257">
        <v>40226014000142</v>
      </c>
      <c r="B257" t="s">
        <v>7183</v>
      </c>
      <c r="C257" t="s">
        <v>11047</v>
      </c>
      <c r="D257" t="s">
        <v>11048</v>
      </c>
      <c r="E257" t="s">
        <v>7184</v>
      </c>
      <c r="F257" t="s">
        <v>11049</v>
      </c>
    </row>
    <row r="258" spans="1:6" x14ac:dyDescent="0.25">
      <c r="A258">
        <v>57027498000101</v>
      </c>
      <c r="B258" t="s">
        <v>4812</v>
      </c>
      <c r="C258" t="s">
        <v>11050</v>
      </c>
      <c r="D258" t="s">
        <v>11051</v>
      </c>
      <c r="E258" t="s">
        <v>4816</v>
      </c>
      <c r="F258" t="s">
        <v>11052</v>
      </c>
    </row>
    <row r="259" spans="1:6" x14ac:dyDescent="0.25">
      <c r="A259">
        <v>48122126000165</v>
      </c>
      <c r="B259" t="s">
        <v>4804</v>
      </c>
      <c r="C259" t="s">
        <v>11053</v>
      </c>
      <c r="D259" t="s">
        <v>11054</v>
      </c>
      <c r="E259" t="s">
        <v>4806</v>
      </c>
      <c r="F259" t="s">
        <v>11055</v>
      </c>
    </row>
    <row r="260" spans="1:6" x14ac:dyDescent="0.25">
      <c r="A260">
        <v>47684408000193</v>
      </c>
      <c r="E260" t="s">
        <v>7218</v>
      </c>
      <c r="F260" t="s">
        <v>11056</v>
      </c>
    </row>
    <row r="261" spans="1:6" x14ac:dyDescent="0.25">
      <c r="A261">
        <v>31932715000106</v>
      </c>
      <c r="B261" t="s">
        <v>6204</v>
      </c>
      <c r="C261" t="s">
        <v>11057</v>
      </c>
      <c r="D261" t="s">
        <v>11058</v>
      </c>
      <c r="E261" t="s">
        <v>6206</v>
      </c>
      <c r="F261" t="s">
        <v>11059</v>
      </c>
    </row>
    <row r="262" spans="1:6" x14ac:dyDescent="0.25">
      <c r="A262">
        <v>51835937000118</v>
      </c>
      <c r="E262" t="s">
        <v>5419</v>
      </c>
      <c r="F262" t="s">
        <v>11060</v>
      </c>
    </row>
    <row r="263" spans="1:6" x14ac:dyDescent="0.25">
      <c r="A263">
        <v>54344616000109</v>
      </c>
      <c r="B263" t="s">
        <v>6248</v>
      </c>
      <c r="C263" t="s">
        <v>10878</v>
      </c>
      <c r="D263" t="s">
        <v>11061</v>
      </c>
      <c r="E263" t="s">
        <v>6250</v>
      </c>
      <c r="F263" t="s">
        <v>11062</v>
      </c>
    </row>
    <row r="264" spans="1:6" x14ac:dyDescent="0.25">
      <c r="A264">
        <v>26262363000199</v>
      </c>
      <c r="B264" t="s">
        <v>7045</v>
      </c>
      <c r="C264" t="s">
        <v>11063</v>
      </c>
      <c r="D264" t="s">
        <v>11064</v>
      </c>
      <c r="E264" t="s">
        <v>7047</v>
      </c>
      <c r="F264" t="s">
        <v>11065</v>
      </c>
    </row>
    <row r="265" spans="1:6" x14ac:dyDescent="0.25">
      <c r="A265">
        <v>10843445000197</v>
      </c>
      <c r="B265" t="s">
        <v>7485</v>
      </c>
      <c r="C265" t="s">
        <v>11066</v>
      </c>
      <c r="D265" t="s">
        <v>11067</v>
      </c>
      <c r="E265" t="s">
        <v>7486</v>
      </c>
      <c r="F265" t="s">
        <v>11068</v>
      </c>
    </row>
    <row r="266" spans="1:6" x14ac:dyDescent="0.25">
      <c r="A266">
        <v>35744790000102</v>
      </c>
      <c r="E266" t="s">
        <v>5423</v>
      </c>
      <c r="F266" t="s">
        <v>11069</v>
      </c>
    </row>
    <row r="267" spans="1:6" x14ac:dyDescent="0.25">
      <c r="A267">
        <v>62604345000101</v>
      </c>
      <c r="B267" t="s">
        <v>6158</v>
      </c>
      <c r="C267" t="s">
        <v>11070</v>
      </c>
      <c r="D267" t="s">
        <v>11070</v>
      </c>
      <c r="E267" t="s">
        <v>6159</v>
      </c>
    </row>
    <row r="268" spans="1:6" x14ac:dyDescent="0.25">
      <c r="A268">
        <v>58460637000140</v>
      </c>
      <c r="E268" t="s">
        <v>5084</v>
      </c>
      <c r="F268" t="s">
        <v>11071</v>
      </c>
    </row>
    <row r="269" spans="1:6" x14ac:dyDescent="0.25">
      <c r="A269">
        <v>22003930000131</v>
      </c>
      <c r="B269" t="s">
        <v>7389</v>
      </c>
      <c r="C269" t="s">
        <v>11072</v>
      </c>
      <c r="D269" t="s">
        <v>11073</v>
      </c>
      <c r="E269" t="s">
        <v>7390</v>
      </c>
      <c r="F269" t="s">
        <v>11074</v>
      </c>
    </row>
    <row r="270" spans="1:6" x14ac:dyDescent="0.25">
      <c r="A270">
        <v>36499625000197</v>
      </c>
      <c r="B270" t="s">
        <v>4708</v>
      </c>
      <c r="C270" t="s">
        <v>11075</v>
      </c>
      <c r="D270" t="s">
        <v>10759</v>
      </c>
      <c r="E270" t="s">
        <v>4711</v>
      </c>
      <c r="F270" t="s">
        <v>11076</v>
      </c>
    </row>
    <row r="271" spans="1:6" x14ac:dyDescent="0.25">
      <c r="A271">
        <v>50716952000184</v>
      </c>
      <c r="B271" t="s">
        <v>5975</v>
      </c>
      <c r="C271" t="s">
        <v>11077</v>
      </c>
      <c r="D271" t="s">
        <v>11078</v>
      </c>
      <c r="E271" t="s">
        <v>5976</v>
      </c>
      <c r="F271" t="s">
        <v>11079</v>
      </c>
    </row>
    <row r="272" spans="1:6" x14ac:dyDescent="0.25">
      <c r="A272">
        <v>26956042000194</v>
      </c>
      <c r="B272" t="s">
        <v>6279</v>
      </c>
      <c r="C272" t="s">
        <v>11080</v>
      </c>
      <c r="D272" t="s">
        <v>11081</v>
      </c>
      <c r="E272" t="s">
        <v>6281</v>
      </c>
      <c r="F272" t="s">
        <v>11082</v>
      </c>
    </row>
    <row r="273" spans="1:6" x14ac:dyDescent="0.25">
      <c r="A273">
        <v>2895694000106</v>
      </c>
      <c r="B273" t="s">
        <v>5396</v>
      </c>
      <c r="C273" t="s">
        <v>11083</v>
      </c>
      <c r="D273" t="s">
        <v>11084</v>
      </c>
      <c r="E273" t="s">
        <v>5397</v>
      </c>
      <c r="F273" t="s">
        <v>11085</v>
      </c>
    </row>
    <row r="274" spans="1:6" x14ac:dyDescent="0.25">
      <c r="A274">
        <v>50367933000190</v>
      </c>
      <c r="B274" t="s">
        <v>5211</v>
      </c>
      <c r="C274" t="s">
        <v>10505</v>
      </c>
      <c r="D274" t="s">
        <v>11086</v>
      </c>
      <c r="E274" t="s">
        <v>5213</v>
      </c>
      <c r="F274" t="s">
        <v>11087</v>
      </c>
    </row>
    <row r="275" spans="1:6" x14ac:dyDescent="0.25">
      <c r="A275">
        <v>17301119000105</v>
      </c>
      <c r="B275" t="s">
        <v>6771</v>
      </c>
      <c r="C275" t="s">
        <v>11088</v>
      </c>
      <c r="D275" t="s">
        <v>11089</v>
      </c>
      <c r="E275" t="s">
        <v>6773</v>
      </c>
      <c r="F275" t="s">
        <v>11090</v>
      </c>
    </row>
    <row r="276" spans="1:6" x14ac:dyDescent="0.25">
      <c r="A276">
        <v>41681126000156</v>
      </c>
      <c r="E276" t="s">
        <v>7104</v>
      </c>
      <c r="F276" t="s">
        <v>11091</v>
      </c>
    </row>
    <row r="277" spans="1:6" x14ac:dyDescent="0.25">
      <c r="A277">
        <v>53678015000170</v>
      </c>
      <c r="E277" t="s">
        <v>7210</v>
      </c>
      <c r="F277" t="s">
        <v>11092</v>
      </c>
    </row>
    <row r="278" spans="1:6" x14ac:dyDescent="0.25">
      <c r="A278">
        <v>37553464000135</v>
      </c>
      <c r="E278" t="s">
        <v>6942</v>
      </c>
      <c r="F278" t="s">
        <v>11093</v>
      </c>
    </row>
    <row r="279" spans="1:6" x14ac:dyDescent="0.25">
      <c r="A279">
        <v>34186116000189</v>
      </c>
      <c r="E279" t="s">
        <v>5469</v>
      </c>
      <c r="F279" t="s">
        <v>11094</v>
      </c>
    </row>
    <row r="280" spans="1:6" x14ac:dyDescent="0.25">
      <c r="A280">
        <v>35956046000163</v>
      </c>
      <c r="E280" t="s">
        <v>7027</v>
      </c>
      <c r="F280" t="s">
        <v>11095</v>
      </c>
    </row>
    <row r="281" spans="1:6" x14ac:dyDescent="0.25">
      <c r="A281">
        <v>27227796000176</v>
      </c>
      <c r="B281" t="s">
        <v>7395</v>
      </c>
      <c r="C281" t="s">
        <v>11096</v>
      </c>
      <c r="D281" t="s">
        <v>11097</v>
      </c>
      <c r="E281" t="s">
        <v>7397</v>
      </c>
      <c r="F281" t="s">
        <v>11098</v>
      </c>
    </row>
    <row r="282" spans="1:6" x14ac:dyDescent="0.25">
      <c r="A282">
        <v>36498149000190</v>
      </c>
      <c r="B282" t="s">
        <v>6525</v>
      </c>
      <c r="C282" t="s">
        <v>11099</v>
      </c>
      <c r="D282" t="s">
        <v>11100</v>
      </c>
      <c r="E282" t="s">
        <v>6528</v>
      </c>
      <c r="F282" t="s">
        <v>11101</v>
      </c>
    </row>
    <row r="283" spans="1:6" x14ac:dyDescent="0.25">
      <c r="A283">
        <v>34309551000153</v>
      </c>
      <c r="B283" t="s">
        <v>5299</v>
      </c>
      <c r="C283" t="s">
        <v>11102</v>
      </c>
      <c r="D283" t="s">
        <v>11103</v>
      </c>
      <c r="E283" t="s">
        <v>5301</v>
      </c>
      <c r="F283" t="s">
        <v>11104</v>
      </c>
    </row>
    <row r="284" spans="1:6" x14ac:dyDescent="0.25">
      <c r="A284">
        <v>34081651000175</v>
      </c>
      <c r="B284" t="s">
        <v>7497</v>
      </c>
      <c r="C284" t="s">
        <v>11105</v>
      </c>
      <c r="D284" t="s">
        <v>11106</v>
      </c>
      <c r="E284" t="s">
        <v>7499</v>
      </c>
      <c r="F284" t="s">
        <v>11107</v>
      </c>
    </row>
    <row r="285" spans="1:6" x14ac:dyDescent="0.25">
      <c r="A285">
        <v>31403590000127</v>
      </c>
      <c r="B285" t="s">
        <v>7163</v>
      </c>
      <c r="C285" t="s">
        <v>11108</v>
      </c>
      <c r="D285" t="s">
        <v>11109</v>
      </c>
      <c r="E285" t="s">
        <v>7165</v>
      </c>
      <c r="F285" t="s">
        <v>11110</v>
      </c>
    </row>
    <row r="286" spans="1:6" x14ac:dyDescent="0.25">
      <c r="A286">
        <v>32240637000141</v>
      </c>
      <c r="B286" t="s">
        <v>5479</v>
      </c>
      <c r="C286" t="s">
        <v>11111</v>
      </c>
      <c r="D286" t="s">
        <v>11112</v>
      </c>
      <c r="E286" t="s">
        <v>5481</v>
      </c>
      <c r="F286" t="s">
        <v>11113</v>
      </c>
    </row>
    <row r="287" spans="1:6" x14ac:dyDescent="0.25">
      <c r="A287">
        <v>47033348000149</v>
      </c>
      <c r="E287" t="s">
        <v>7021</v>
      </c>
      <c r="F287" t="s">
        <v>11114</v>
      </c>
    </row>
    <row r="288" spans="1:6" x14ac:dyDescent="0.25">
      <c r="A288">
        <v>37487547000173</v>
      </c>
      <c r="B288" t="s">
        <v>5335</v>
      </c>
      <c r="C288" t="s">
        <v>11115</v>
      </c>
      <c r="D288" t="s">
        <v>11116</v>
      </c>
      <c r="E288" t="s">
        <v>5338</v>
      </c>
      <c r="F288" t="s">
        <v>11117</v>
      </c>
    </row>
    <row r="289" spans="1:6" x14ac:dyDescent="0.25">
      <c r="A289">
        <v>41196241000135</v>
      </c>
      <c r="B289" t="s">
        <v>5185</v>
      </c>
      <c r="C289" t="s">
        <v>11118</v>
      </c>
      <c r="D289" t="s">
        <v>11119</v>
      </c>
      <c r="E289" t="s">
        <v>5187</v>
      </c>
      <c r="F289" t="s">
        <v>11120</v>
      </c>
    </row>
    <row r="290" spans="1:6" x14ac:dyDescent="0.25">
      <c r="A290">
        <v>26142614000100</v>
      </c>
      <c r="B290" t="s">
        <v>5314</v>
      </c>
      <c r="C290" t="s">
        <v>11121</v>
      </c>
      <c r="D290" t="s">
        <v>11122</v>
      </c>
      <c r="E290" t="s">
        <v>5316</v>
      </c>
      <c r="F290" t="s">
        <v>11123</v>
      </c>
    </row>
    <row r="291" spans="1:6" x14ac:dyDescent="0.25">
      <c r="A291">
        <v>24582449000173</v>
      </c>
      <c r="B291" t="s">
        <v>716</v>
      </c>
      <c r="C291" t="s">
        <v>11124</v>
      </c>
      <c r="D291" t="s">
        <v>11125</v>
      </c>
      <c r="E291" t="s">
        <v>6666</v>
      </c>
      <c r="F291" t="s">
        <v>11126</v>
      </c>
    </row>
    <row r="292" spans="1:6" x14ac:dyDescent="0.25">
      <c r="A292">
        <v>63945358000107</v>
      </c>
      <c r="E292" t="s">
        <v>6611</v>
      </c>
    </row>
    <row r="293" spans="1:6" x14ac:dyDescent="0.25">
      <c r="A293">
        <v>41594333000173</v>
      </c>
      <c r="B293" t="s">
        <v>5700</v>
      </c>
      <c r="C293" t="s">
        <v>11127</v>
      </c>
      <c r="D293" t="s">
        <v>11128</v>
      </c>
      <c r="E293" t="s">
        <v>5703</v>
      </c>
      <c r="F293" t="s">
        <v>11129</v>
      </c>
    </row>
    <row r="294" spans="1:6" x14ac:dyDescent="0.25">
      <c r="A294">
        <v>63950605000163</v>
      </c>
      <c r="E294" t="s">
        <v>6969</v>
      </c>
    </row>
    <row r="295" spans="1:6" x14ac:dyDescent="0.25">
      <c r="A295">
        <v>41888492000180</v>
      </c>
      <c r="B295" t="s">
        <v>4918</v>
      </c>
      <c r="C295" t="s">
        <v>10530</v>
      </c>
      <c r="D295" t="s">
        <v>10531</v>
      </c>
      <c r="E295" t="s">
        <v>4920</v>
      </c>
      <c r="F295" t="s">
        <v>11130</v>
      </c>
    </row>
    <row r="296" spans="1:6" x14ac:dyDescent="0.25">
      <c r="A296">
        <v>32756019000159</v>
      </c>
      <c r="B296" t="s">
        <v>6035</v>
      </c>
      <c r="C296" t="s">
        <v>11131</v>
      </c>
      <c r="D296" t="s">
        <v>11132</v>
      </c>
      <c r="E296" t="s">
        <v>6037</v>
      </c>
      <c r="F296" t="s">
        <v>11133</v>
      </c>
    </row>
    <row r="297" spans="1:6" x14ac:dyDescent="0.25">
      <c r="A297">
        <v>4621721000170</v>
      </c>
      <c r="B297" t="s">
        <v>7382</v>
      </c>
      <c r="C297" t="s">
        <v>11134</v>
      </c>
      <c r="D297" t="s">
        <v>11135</v>
      </c>
      <c r="E297" t="s">
        <v>7383</v>
      </c>
      <c r="F297" t="s">
        <v>11136</v>
      </c>
    </row>
    <row r="298" spans="1:6" x14ac:dyDescent="0.25">
      <c r="A298">
        <v>51293148000100</v>
      </c>
      <c r="B298" t="s">
        <v>5152</v>
      </c>
      <c r="C298" t="s">
        <v>11137</v>
      </c>
      <c r="D298" t="s">
        <v>11138</v>
      </c>
      <c r="E298" t="s">
        <v>5155</v>
      </c>
      <c r="F298" t="s">
        <v>11139</v>
      </c>
    </row>
    <row r="299" spans="1:6" x14ac:dyDescent="0.25">
      <c r="A299">
        <v>28320756000137</v>
      </c>
      <c r="B299" t="s">
        <v>7334</v>
      </c>
      <c r="C299" t="s">
        <v>11140</v>
      </c>
      <c r="D299" t="s">
        <v>10564</v>
      </c>
      <c r="E299" t="s">
        <v>7335</v>
      </c>
      <c r="F299" t="s">
        <v>11141</v>
      </c>
    </row>
    <row r="300" spans="1:6" x14ac:dyDescent="0.25">
      <c r="A300">
        <v>35471498000155</v>
      </c>
      <c r="B300" t="s">
        <v>7063</v>
      </c>
      <c r="C300" t="s">
        <v>11142</v>
      </c>
      <c r="D300" t="s">
        <v>11143</v>
      </c>
      <c r="E300" t="s">
        <v>7066</v>
      </c>
      <c r="F300" t="s">
        <v>11144</v>
      </c>
    </row>
    <row r="301" spans="1:6" x14ac:dyDescent="0.25">
      <c r="A301">
        <v>11392165000172</v>
      </c>
      <c r="B301" t="s">
        <v>4748</v>
      </c>
      <c r="C301" t="s">
        <v>11145</v>
      </c>
      <c r="D301" t="s">
        <v>10608</v>
      </c>
      <c r="E301" t="s">
        <v>4752</v>
      </c>
      <c r="F301" t="s">
        <v>11146</v>
      </c>
    </row>
    <row r="302" spans="1:6" x14ac:dyDescent="0.25">
      <c r="A302">
        <v>40575693000165</v>
      </c>
      <c r="B302" t="s">
        <v>7068</v>
      </c>
      <c r="C302" t="s">
        <v>11147</v>
      </c>
      <c r="D302" t="s">
        <v>11148</v>
      </c>
      <c r="E302" t="s">
        <v>7069</v>
      </c>
      <c r="F302" t="s">
        <v>11149</v>
      </c>
    </row>
    <row r="303" spans="1:6" x14ac:dyDescent="0.25">
      <c r="A303">
        <v>45653398000101</v>
      </c>
      <c r="B303" t="s">
        <v>6072</v>
      </c>
      <c r="C303" t="s">
        <v>11150</v>
      </c>
      <c r="D303" t="s">
        <v>11151</v>
      </c>
      <c r="E303" t="s">
        <v>6073</v>
      </c>
      <c r="F303" t="s">
        <v>11152</v>
      </c>
    </row>
    <row r="304" spans="1:6" x14ac:dyDescent="0.25">
      <c r="A304">
        <v>52204330000100</v>
      </c>
      <c r="E304" t="s">
        <v>5772</v>
      </c>
    </row>
    <row r="305" spans="1:6" x14ac:dyDescent="0.25">
      <c r="A305">
        <v>52204330000100</v>
      </c>
      <c r="E305" t="s">
        <v>5774</v>
      </c>
    </row>
    <row r="306" spans="1:6" x14ac:dyDescent="0.25">
      <c r="A306">
        <v>24572219000123</v>
      </c>
      <c r="B306" t="s">
        <v>6675</v>
      </c>
      <c r="C306" t="s">
        <v>11153</v>
      </c>
      <c r="D306" t="s">
        <v>11154</v>
      </c>
      <c r="E306" t="s">
        <v>3376</v>
      </c>
      <c r="F306" t="s">
        <v>11155</v>
      </c>
    </row>
    <row r="307" spans="1:6" x14ac:dyDescent="0.25">
      <c r="A307">
        <v>36327455000163</v>
      </c>
      <c r="E307" t="s">
        <v>6924</v>
      </c>
      <c r="F307" t="s">
        <v>11156</v>
      </c>
    </row>
    <row r="308" spans="1:6" x14ac:dyDescent="0.25">
      <c r="A308">
        <v>10500884000105</v>
      </c>
      <c r="B308" t="s">
        <v>6506</v>
      </c>
      <c r="C308" t="s">
        <v>11157</v>
      </c>
      <c r="D308" t="s">
        <v>11158</v>
      </c>
      <c r="E308" t="s">
        <v>6508</v>
      </c>
      <c r="F308" t="s">
        <v>11159</v>
      </c>
    </row>
    <row r="309" spans="1:6" x14ac:dyDescent="0.25">
      <c r="A309">
        <v>32817365000108</v>
      </c>
      <c r="E309" t="s">
        <v>6328</v>
      </c>
      <c r="F309" t="s">
        <v>11160</v>
      </c>
    </row>
    <row r="310" spans="1:6" x14ac:dyDescent="0.25">
      <c r="A310">
        <v>23956069000199</v>
      </c>
      <c r="B310" t="s">
        <v>5679</v>
      </c>
      <c r="C310" t="s">
        <v>11161</v>
      </c>
      <c r="D310" t="s">
        <v>11162</v>
      </c>
      <c r="E310" t="s">
        <v>5683</v>
      </c>
      <c r="F310" t="s">
        <v>11163</v>
      </c>
    </row>
    <row r="311" spans="1:6" x14ac:dyDescent="0.25">
      <c r="A311">
        <v>54518925000158</v>
      </c>
      <c r="B311" t="s">
        <v>5555</v>
      </c>
      <c r="C311" t="s">
        <v>11164</v>
      </c>
      <c r="D311" t="s">
        <v>10940</v>
      </c>
      <c r="E311" t="s">
        <v>5556</v>
      </c>
      <c r="F311" t="s">
        <v>11165</v>
      </c>
    </row>
    <row r="312" spans="1:6" x14ac:dyDescent="0.25">
      <c r="A312">
        <v>61794417000168</v>
      </c>
      <c r="E312" t="s">
        <v>6322</v>
      </c>
      <c r="F312" t="s">
        <v>11166</v>
      </c>
    </row>
    <row r="313" spans="1:6" x14ac:dyDescent="0.25">
      <c r="A313">
        <v>26803233000116</v>
      </c>
      <c r="B313" t="s">
        <v>7401</v>
      </c>
      <c r="C313" t="s">
        <v>11167</v>
      </c>
      <c r="D313" t="s">
        <v>11168</v>
      </c>
      <c r="E313" t="s">
        <v>7402</v>
      </c>
      <c r="F313" t="s">
        <v>11169</v>
      </c>
    </row>
    <row r="314" spans="1:6" x14ac:dyDescent="0.25">
      <c r="A314">
        <v>13396703000122</v>
      </c>
      <c r="B314" t="s">
        <v>2102</v>
      </c>
      <c r="C314" t="s">
        <v>11170</v>
      </c>
      <c r="D314" t="s">
        <v>11171</v>
      </c>
      <c r="E314" t="s">
        <v>7196</v>
      </c>
      <c r="F314" t="s">
        <v>11172</v>
      </c>
    </row>
    <row r="315" spans="1:6" x14ac:dyDescent="0.25">
      <c r="A315">
        <v>31145826000172</v>
      </c>
      <c r="E315" t="s">
        <v>6930</v>
      </c>
      <c r="F315" t="s">
        <v>11173</v>
      </c>
    </row>
    <row r="316" spans="1:6" x14ac:dyDescent="0.25">
      <c r="A316">
        <v>31455879000190</v>
      </c>
      <c r="B316" t="s">
        <v>6370</v>
      </c>
      <c r="C316" t="s">
        <v>11174</v>
      </c>
      <c r="D316" t="s">
        <v>11175</v>
      </c>
      <c r="E316" t="s">
        <v>6372</v>
      </c>
      <c r="F316" t="s">
        <v>11176</v>
      </c>
    </row>
    <row r="317" spans="1:6" x14ac:dyDescent="0.25">
      <c r="A317">
        <v>34475592000110</v>
      </c>
      <c r="B317" t="s">
        <v>6271</v>
      </c>
      <c r="C317" t="s">
        <v>11177</v>
      </c>
      <c r="D317" t="s">
        <v>11178</v>
      </c>
      <c r="E317" t="s">
        <v>6273</v>
      </c>
      <c r="F317" t="s">
        <v>11179</v>
      </c>
    </row>
    <row r="318" spans="1:6" x14ac:dyDescent="0.25">
      <c r="A318">
        <v>44544223000195</v>
      </c>
      <c r="B318" t="s">
        <v>3917</v>
      </c>
      <c r="C318" t="s">
        <v>11045</v>
      </c>
      <c r="D318" t="s">
        <v>11046</v>
      </c>
      <c r="E318" t="s">
        <v>4885</v>
      </c>
    </row>
    <row r="319" spans="1:6" x14ac:dyDescent="0.25">
      <c r="A319">
        <v>44544223000195</v>
      </c>
      <c r="B319" t="s">
        <v>3917</v>
      </c>
      <c r="C319" t="s">
        <v>11045</v>
      </c>
      <c r="D319" t="s">
        <v>11046</v>
      </c>
      <c r="E319" t="s">
        <v>4889</v>
      </c>
    </row>
    <row r="320" spans="1:6" x14ac:dyDescent="0.25">
      <c r="A320">
        <v>30518346000147</v>
      </c>
      <c r="B320" t="s">
        <v>717</v>
      </c>
      <c r="C320" t="s">
        <v>11180</v>
      </c>
      <c r="D320" t="s">
        <v>11181</v>
      </c>
      <c r="E320" t="s">
        <v>6671</v>
      </c>
      <c r="F320" t="s">
        <v>11182</v>
      </c>
    </row>
    <row r="321" spans="1:6" x14ac:dyDescent="0.25">
      <c r="A321">
        <v>47715703000160</v>
      </c>
      <c r="B321" t="s">
        <v>6813</v>
      </c>
      <c r="C321" t="s">
        <v>10645</v>
      </c>
      <c r="D321" t="s">
        <v>11183</v>
      </c>
      <c r="E321" t="s">
        <v>6814</v>
      </c>
      <c r="F321" t="s">
        <v>11184</v>
      </c>
    </row>
    <row r="322" spans="1:6" x14ac:dyDescent="0.25">
      <c r="A322">
        <v>47640954000122</v>
      </c>
      <c r="E322" t="s">
        <v>7214</v>
      </c>
      <c r="F322" t="s">
        <v>11185</v>
      </c>
    </row>
    <row r="323" spans="1:6" x14ac:dyDescent="0.25">
      <c r="A323">
        <v>48096589000108</v>
      </c>
      <c r="B323" t="s">
        <v>4800</v>
      </c>
      <c r="C323" t="s">
        <v>11186</v>
      </c>
      <c r="D323" t="s">
        <v>11187</v>
      </c>
      <c r="E323" t="s">
        <v>4802</v>
      </c>
      <c r="F323" t="s">
        <v>11188</v>
      </c>
    </row>
    <row r="324" spans="1:6" x14ac:dyDescent="0.25">
      <c r="A324">
        <v>24572582000149</v>
      </c>
      <c r="B324" t="s">
        <v>679</v>
      </c>
      <c r="C324" t="s">
        <v>11189</v>
      </c>
      <c r="D324" t="s">
        <v>11190</v>
      </c>
      <c r="E324" t="s">
        <v>7168</v>
      </c>
      <c r="F324" t="s">
        <v>11191</v>
      </c>
    </row>
    <row r="325" spans="1:6" x14ac:dyDescent="0.25">
      <c r="A325">
        <v>32386581000138</v>
      </c>
      <c r="B325" t="s">
        <v>6041</v>
      </c>
      <c r="C325" t="s">
        <v>11192</v>
      </c>
      <c r="D325" t="s">
        <v>11193</v>
      </c>
      <c r="E325" t="s">
        <v>3392</v>
      </c>
      <c r="F325" t="s">
        <v>11194</v>
      </c>
    </row>
    <row r="326" spans="1:6" x14ac:dyDescent="0.25">
      <c r="A326">
        <v>23502654000119</v>
      </c>
      <c r="B326" t="s">
        <v>6823</v>
      </c>
      <c r="C326" t="s">
        <v>10729</v>
      </c>
      <c r="D326" t="s">
        <v>11195</v>
      </c>
      <c r="E326" t="s">
        <v>6824</v>
      </c>
      <c r="F326" t="s">
        <v>11196</v>
      </c>
    </row>
    <row r="327" spans="1:6" x14ac:dyDescent="0.25">
      <c r="A327">
        <v>39958460000162</v>
      </c>
      <c r="B327" t="s">
        <v>5971</v>
      </c>
      <c r="C327" t="s">
        <v>11197</v>
      </c>
      <c r="D327" t="s">
        <v>11198</v>
      </c>
      <c r="E327" t="s">
        <v>5973</v>
      </c>
    </row>
    <row r="328" spans="1:6" x14ac:dyDescent="0.25">
      <c r="A328">
        <v>8610270000126</v>
      </c>
      <c r="B328" t="s">
        <v>6083</v>
      </c>
      <c r="C328" t="s">
        <v>11199</v>
      </c>
      <c r="D328" t="s">
        <v>11200</v>
      </c>
      <c r="E328" t="s">
        <v>6084</v>
      </c>
      <c r="F328" t="s">
        <v>11201</v>
      </c>
    </row>
    <row r="329" spans="1:6" x14ac:dyDescent="0.25">
      <c r="A329">
        <v>35636909000115</v>
      </c>
      <c r="B329" t="s">
        <v>3359</v>
      </c>
      <c r="C329" t="s">
        <v>11202</v>
      </c>
      <c r="D329" t="s">
        <v>11203</v>
      </c>
      <c r="E329" t="s">
        <v>7194</v>
      </c>
      <c r="F329" t="s">
        <v>11204</v>
      </c>
    </row>
    <row r="330" spans="1:6" x14ac:dyDescent="0.25">
      <c r="A330">
        <v>40212817000148</v>
      </c>
      <c r="E330" t="s">
        <v>6949</v>
      </c>
      <c r="F330" t="s">
        <v>11205</v>
      </c>
    </row>
    <row r="331" spans="1:6" x14ac:dyDescent="0.25">
      <c r="A331">
        <v>51931205000121</v>
      </c>
      <c r="E331" t="s">
        <v>6760</v>
      </c>
    </row>
    <row r="332" spans="1:6" x14ac:dyDescent="0.25">
      <c r="A332">
        <v>51931205000121</v>
      </c>
      <c r="E332" t="s">
        <v>6762</v>
      </c>
    </row>
    <row r="333" spans="1:6" x14ac:dyDescent="0.25">
      <c r="A333">
        <v>52285727000166</v>
      </c>
      <c r="B333" t="s">
        <v>5654</v>
      </c>
      <c r="C333" t="s">
        <v>11206</v>
      </c>
      <c r="D333" t="s">
        <v>11207</v>
      </c>
      <c r="E333" t="s">
        <v>5656</v>
      </c>
      <c r="F333" t="s">
        <v>11208</v>
      </c>
    </row>
    <row r="334" spans="1:6" x14ac:dyDescent="0.25">
      <c r="A334">
        <v>56936565000130</v>
      </c>
      <c r="E334" t="s">
        <v>7545</v>
      </c>
      <c r="F334" t="s">
        <v>11209</v>
      </c>
    </row>
    <row r="335" spans="1:6" x14ac:dyDescent="0.25">
      <c r="A335">
        <v>35432385000140</v>
      </c>
      <c r="B335" t="s">
        <v>5295</v>
      </c>
      <c r="C335" t="s">
        <v>11210</v>
      </c>
      <c r="D335" t="s">
        <v>11211</v>
      </c>
      <c r="E335" t="s">
        <v>5297</v>
      </c>
      <c r="F335" t="s">
        <v>11212</v>
      </c>
    </row>
    <row r="336" spans="1:6" x14ac:dyDescent="0.25">
      <c r="A336">
        <v>7279819000189</v>
      </c>
      <c r="B336" t="s">
        <v>6695</v>
      </c>
      <c r="C336" t="s">
        <v>11213</v>
      </c>
      <c r="D336" t="s">
        <v>11214</v>
      </c>
      <c r="E336" t="s">
        <v>6696</v>
      </c>
      <c r="F336" t="s">
        <v>11215</v>
      </c>
    </row>
    <row r="337" spans="1:6" x14ac:dyDescent="0.25">
      <c r="A337">
        <v>11108013000103</v>
      </c>
      <c r="B337" t="s">
        <v>5049</v>
      </c>
      <c r="C337" t="s">
        <v>11216</v>
      </c>
      <c r="D337" t="s">
        <v>11217</v>
      </c>
      <c r="E337" t="s">
        <v>5050</v>
      </c>
      <c r="F337" t="s">
        <v>11218</v>
      </c>
    </row>
    <row r="338" spans="1:6" x14ac:dyDescent="0.25">
      <c r="A338">
        <v>59791603000100</v>
      </c>
      <c r="E338" t="s">
        <v>6952</v>
      </c>
      <c r="F338" t="s">
        <v>11219</v>
      </c>
    </row>
    <row r="339" spans="1:6" x14ac:dyDescent="0.25">
      <c r="A339">
        <v>53643941000100</v>
      </c>
      <c r="B339" t="s">
        <v>5803</v>
      </c>
      <c r="C339" t="s">
        <v>11220</v>
      </c>
      <c r="D339" t="s">
        <v>11221</v>
      </c>
      <c r="E339" t="s">
        <v>5806</v>
      </c>
      <c r="F339" t="s">
        <v>11222</v>
      </c>
    </row>
    <row r="340" spans="1:6" x14ac:dyDescent="0.25">
      <c r="A340">
        <v>34475424000124</v>
      </c>
      <c r="E340" t="s">
        <v>6989</v>
      </c>
      <c r="F340" t="s">
        <v>11223</v>
      </c>
    </row>
    <row r="341" spans="1:6" x14ac:dyDescent="0.25">
      <c r="A341">
        <v>57832914000136</v>
      </c>
      <c r="E341" t="s">
        <v>4581</v>
      </c>
      <c r="F341" t="s">
        <v>11224</v>
      </c>
    </row>
    <row r="342" spans="1:6" x14ac:dyDescent="0.25">
      <c r="A342">
        <v>43761934000159</v>
      </c>
      <c r="B342" t="s">
        <v>7440</v>
      </c>
      <c r="C342" t="s">
        <v>11225</v>
      </c>
      <c r="D342" t="s">
        <v>11226</v>
      </c>
      <c r="E342" t="s">
        <v>7442</v>
      </c>
      <c r="F342" t="s">
        <v>11227</v>
      </c>
    </row>
    <row r="343" spans="1:6" x14ac:dyDescent="0.25">
      <c r="A343">
        <v>48997077000104</v>
      </c>
      <c r="B343" t="s">
        <v>5440</v>
      </c>
      <c r="C343" t="s">
        <v>11228</v>
      </c>
      <c r="D343" t="s">
        <v>11228</v>
      </c>
      <c r="E343" t="s">
        <v>5442</v>
      </c>
      <c r="F343" t="s">
        <v>11229</v>
      </c>
    </row>
    <row r="344" spans="1:6" x14ac:dyDescent="0.25">
      <c r="A344">
        <v>47033461000124</v>
      </c>
      <c r="E344" t="s">
        <v>6998</v>
      </c>
      <c r="F344" t="s">
        <v>11230</v>
      </c>
    </row>
    <row r="345" spans="1:6" x14ac:dyDescent="0.25">
      <c r="A345">
        <v>11046179000134</v>
      </c>
      <c r="B345" t="s">
        <v>7375</v>
      </c>
      <c r="C345" t="s">
        <v>11231</v>
      </c>
      <c r="D345" t="s">
        <v>11232</v>
      </c>
      <c r="E345" t="s">
        <v>7376</v>
      </c>
      <c r="F345" t="s">
        <v>11233</v>
      </c>
    </row>
    <row r="346" spans="1:6" x14ac:dyDescent="0.25">
      <c r="A346">
        <v>46352768000125</v>
      </c>
      <c r="B346" t="s">
        <v>6283</v>
      </c>
      <c r="C346" t="s">
        <v>10663</v>
      </c>
      <c r="D346" t="s">
        <v>10664</v>
      </c>
      <c r="E346" t="s">
        <v>6286</v>
      </c>
      <c r="F346" t="s">
        <v>11234</v>
      </c>
    </row>
    <row r="347" spans="1:6" x14ac:dyDescent="0.25">
      <c r="A347">
        <v>12004203000135</v>
      </c>
      <c r="B347" t="s">
        <v>5364</v>
      </c>
      <c r="C347" t="s">
        <v>11235</v>
      </c>
      <c r="D347" t="s">
        <v>11236</v>
      </c>
      <c r="E347" t="s">
        <v>5366</v>
      </c>
      <c r="F347" t="s">
        <v>11237</v>
      </c>
    </row>
    <row r="348" spans="1:6" x14ac:dyDescent="0.25">
      <c r="A348">
        <v>44025131000107</v>
      </c>
      <c r="B348" t="s">
        <v>4599</v>
      </c>
      <c r="C348" t="s">
        <v>11238</v>
      </c>
      <c r="D348" t="s">
        <v>11239</v>
      </c>
      <c r="E348" t="s">
        <v>3385</v>
      </c>
      <c r="F348" t="s">
        <v>11240</v>
      </c>
    </row>
    <row r="349" spans="1:6" x14ac:dyDescent="0.25">
      <c r="A349">
        <v>39992830000188</v>
      </c>
      <c r="B349" t="s">
        <v>4834</v>
      </c>
      <c r="C349" t="s">
        <v>11241</v>
      </c>
      <c r="D349" t="s">
        <v>11242</v>
      </c>
      <c r="E349" t="s">
        <v>4837</v>
      </c>
      <c r="F349" t="s">
        <v>11243</v>
      </c>
    </row>
    <row r="350" spans="1:6" x14ac:dyDescent="0.25">
      <c r="A350">
        <v>31608422000178</v>
      </c>
      <c r="B350" t="s">
        <v>4656</v>
      </c>
      <c r="C350" t="s">
        <v>10755</v>
      </c>
      <c r="D350" t="s">
        <v>11244</v>
      </c>
      <c r="E350" t="s">
        <v>4658</v>
      </c>
      <c r="F350" t="s">
        <v>11245</v>
      </c>
    </row>
    <row r="351" spans="1:6" x14ac:dyDescent="0.25">
      <c r="A351">
        <v>26768800000140</v>
      </c>
      <c r="B351" t="s">
        <v>3345</v>
      </c>
      <c r="C351" t="s">
        <v>11246</v>
      </c>
      <c r="D351" t="s">
        <v>10755</v>
      </c>
      <c r="E351" t="s">
        <v>3380</v>
      </c>
      <c r="F351" t="s">
        <v>11247</v>
      </c>
    </row>
    <row r="352" spans="1:6" x14ac:dyDescent="0.25">
      <c r="A352">
        <v>42101954000130</v>
      </c>
      <c r="E352" t="s">
        <v>7298</v>
      </c>
      <c r="F352" t="s">
        <v>11248</v>
      </c>
    </row>
    <row r="353" spans="1:6" x14ac:dyDescent="0.25">
      <c r="A353">
        <v>20441301000168</v>
      </c>
      <c r="B353" t="s">
        <v>4901</v>
      </c>
      <c r="C353" t="s">
        <v>11249</v>
      </c>
      <c r="D353" t="s">
        <v>11249</v>
      </c>
      <c r="E353" t="s">
        <v>4907</v>
      </c>
      <c r="F353" t="s">
        <v>11250</v>
      </c>
    </row>
    <row r="354" spans="1:6" x14ac:dyDescent="0.25">
      <c r="A354">
        <v>10326625000100</v>
      </c>
      <c r="B354" t="s">
        <v>7114</v>
      </c>
      <c r="C354" t="s">
        <v>11251</v>
      </c>
      <c r="D354" t="s">
        <v>11252</v>
      </c>
      <c r="E354" t="s">
        <v>7116</v>
      </c>
      <c r="F354" t="s">
        <v>11253</v>
      </c>
    </row>
    <row r="355" spans="1:6" x14ac:dyDescent="0.25">
      <c r="A355">
        <v>22918359000185</v>
      </c>
      <c r="B355" t="s">
        <v>602</v>
      </c>
      <c r="C355" t="s">
        <v>11254</v>
      </c>
      <c r="D355" t="s">
        <v>11255</v>
      </c>
      <c r="E355" t="s">
        <v>6465</v>
      </c>
      <c r="F355" t="s">
        <v>11256</v>
      </c>
    </row>
    <row r="356" spans="1:6" x14ac:dyDescent="0.25">
      <c r="A356">
        <v>42280143000144</v>
      </c>
      <c r="B356" t="s">
        <v>6024</v>
      </c>
      <c r="C356" t="s">
        <v>11257</v>
      </c>
      <c r="D356" t="s">
        <v>11258</v>
      </c>
      <c r="E356" t="s">
        <v>6025</v>
      </c>
      <c r="F356" t="s">
        <v>11259</v>
      </c>
    </row>
    <row r="357" spans="1:6" x14ac:dyDescent="0.25">
      <c r="A357">
        <v>7013315000112</v>
      </c>
      <c r="B357" t="s">
        <v>6385</v>
      </c>
      <c r="C357" t="s">
        <v>11260</v>
      </c>
      <c r="D357" t="s">
        <v>11261</v>
      </c>
      <c r="E357" t="s">
        <v>3391</v>
      </c>
      <c r="F357" t="s">
        <v>11262</v>
      </c>
    </row>
    <row r="358" spans="1:6" x14ac:dyDescent="0.25">
      <c r="A358">
        <v>63734091000109</v>
      </c>
      <c r="E358" t="s">
        <v>7225</v>
      </c>
    </row>
    <row r="359" spans="1:6" x14ac:dyDescent="0.25">
      <c r="A359">
        <v>36017289000107</v>
      </c>
      <c r="E359" t="s">
        <v>7086</v>
      </c>
      <c r="F359" t="s">
        <v>11263</v>
      </c>
    </row>
    <row r="360" spans="1:6" x14ac:dyDescent="0.25">
      <c r="A360">
        <v>28747733000103</v>
      </c>
      <c r="B360" t="s">
        <v>5112</v>
      </c>
      <c r="C360" t="s">
        <v>10700</v>
      </c>
      <c r="D360" t="s">
        <v>10701</v>
      </c>
      <c r="E360" t="s">
        <v>5114</v>
      </c>
      <c r="F360" t="s">
        <v>11264</v>
      </c>
    </row>
    <row r="361" spans="1:6" x14ac:dyDescent="0.25">
      <c r="A361">
        <v>26269603000187</v>
      </c>
      <c r="B361" t="s">
        <v>3357</v>
      </c>
      <c r="C361" t="s">
        <v>11265</v>
      </c>
      <c r="D361" t="s">
        <v>10741</v>
      </c>
      <c r="E361" t="s">
        <v>7040</v>
      </c>
      <c r="F361" t="s">
        <v>11266</v>
      </c>
    </row>
    <row r="362" spans="1:6" x14ac:dyDescent="0.25">
      <c r="A362">
        <v>53095152000181</v>
      </c>
      <c r="B362" t="s">
        <v>11267</v>
      </c>
      <c r="C362" t="s">
        <v>11268</v>
      </c>
      <c r="D362" t="s">
        <v>11269</v>
      </c>
      <c r="E362" t="s">
        <v>7417</v>
      </c>
      <c r="F362" t="s">
        <v>11270</v>
      </c>
    </row>
    <row r="363" spans="1:6" x14ac:dyDescent="0.25">
      <c r="A363">
        <v>51253495000100</v>
      </c>
      <c r="B363" t="s">
        <v>6079</v>
      </c>
      <c r="C363" t="s">
        <v>11271</v>
      </c>
      <c r="D363" t="s">
        <v>11272</v>
      </c>
      <c r="E363" t="s">
        <v>6081</v>
      </c>
      <c r="F363" t="s">
        <v>11273</v>
      </c>
    </row>
    <row r="364" spans="1:6" x14ac:dyDescent="0.25">
      <c r="A364">
        <v>51253495000100</v>
      </c>
      <c r="B364" t="s">
        <v>6079</v>
      </c>
      <c r="C364" t="s">
        <v>11271</v>
      </c>
      <c r="D364" t="s">
        <v>11272</v>
      </c>
      <c r="E364" t="s">
        <v>6081</v>
      </c>
      <c r="F364" t="s">
        <v>11273</v>
      </c>
    </row>
    <row r="365" spans="1:6" x14ac:dyDescent="0.25">
      <c r="A365">
        <v>18623722000168</v>
      </c>
      <c r="B365" t="s">
        <v>6639</v>
      </c>
      <c r="C365" t="s">
        <v>11274</v>
      </c>
      <c r="D365" t="s">
        <v>10709</v>
      </c>
      <c r="E365" t="s">
        <v>6640</v>
      </c>
      <c r="F365" t="s">
        <v>11275</v>
      </c>
    </row>
    <row r="366" spans="1:6" x14ac:dyDescent="0.25">
      <c r="A366">
        <v>34839385000105</v>
      </c>
      <c r="B366" t="s">
        <v>4858</v>
      </c>
      <c r="C366" t="s">
        <v>11276</v>
      </c>
      <c r="D366" t="s">
        <v>11277</v>
      </c>
      <c r="E366" t="s">
        <v>3387</v>
      </c>
      <c r="F366" t="s">
        <v>11278</v>
      </c>
    </row>
    <row r="367" spans="1:6" x14ac:dyDescent="0.25">
      <c r="A367">
        <v>34799129000123</v>
      </c>
      <c r="B367" t="s">
        <v>5061</v>
      </c>
      <c r="C367" t="s">
        <v>11279</v>
      </c>
      <c r="D367" t="s">
        <v>10768</v>
      </c>
      <c r="E367" t="s">
        <v>5064</v>
      </c>
      <c r="F367" t="s">
        <v>11280</v>
      </c>
    </row>
    <row r="368" spans="1:6" x14ac:dyDescent="0.25">
      <c r="A368">
        <v>31145851000156</v>
      </c>
      <c r="E368" t="s">
        <v>7014</v>
      </c>
      <c r="F368" t="s">
        <v>11281</v>
      </c>
    </row>
    <row r="369" spans="1:6" x14ac:dyDescent="0.25">
      <c r="A369">
        <v>54484843000130</v>
      </c>
      <c r="B369" t="s">
        <v>6200</v>
      </c>
      <c r="C369" t="s">
        <v>11282</v>
      </c>
      <c r="D369" t="s">
        <v>11283</v>
      </c>
      <c r="E369" t="s">
        <v>6202</v>
      </c>
      <c r="F369" t="s">
        <v>11284</v>
      </c>
    </row>
    <row r="370" spans="1:6" x14ac:dyDescent="0.25">
      <c r="A370">
        <v>29762315000158</v>
      </c>
      <c r="B370" t="s">
        <v>5865</v>
      </c>
      <c r="C370" t="s">
        <v>10524</v>
      </c>
      <c r="D370" t="s">
        <v>10525</v>
      </c>
      <c r="E370" t="s">
        <v>5866</v>
      </c>
      <c r="F370" t="s">
        <v>11285</v>
      </c>
    </row>
    <row r="371" spans="1:6" x14ac:dyDescent="0.25">
      <c r="A371">
        <v>41326095000115</v>
      </c>
      <c r="B371" t="s">
        <v>3346</v>
      </c>
      <c r="C371" t="s">
        <v>11286</v>
      </c>
      <c r="D371" t="s">
        <v>11287</v>
      </c>
      <c r="E371" t="s">
        <v>6105</v>
      </c>
      <c r="F371" t="s">
        <v>11288</v>
      </c>
    </row>
    <row r="372" spans="1:6" x14ac:dyDescent="0.25">
      <c r="A372">
        <v>22963439000152</v>
      </c>
      <c r="E372" t="s">
        <v>7008</v>
      </c>
      <c r="F372" t="s">
        <v>11289</v>
      </c>
    </row>
    <row r="373" spans="1:6" x14ac:dyDescent="0.25">
      <c r="A373">
        <v>26978438000132</v>
      </c>
      <c r="B373" t="s">
        <v>5633</v>
      </c>
      <c r="C373" t="s">
        <v>11290</v>
      </c>
      <c r="D373" t="s">
        <v>11291</v>
      </c>
      <c r="E373" t="s">
        <v>5635</v>
      </c>
      <c r="F373" t="s">
        <v>11292</v>
      </c>
    </row>
    <row r="374" spans="1:6" x14ac:dyDescent="0.25">
      <c r="A374">
        <v>41888219000156</v>
      </c>
      <c r="B374" t="s">
        <v>4909</v>
      </c>
      <c r="C374" t="s">
        <v>10530</v>
      </c>
      <c r="D374" t="s">
        <v>10531</v>
      </c>
      <c r="E374" t="s">
        <v>4911</v>
      </c>
      <c r="F374" t="s">
        <v>11293</v>
      </c>
    </row>
    <row r="375" spans="1:6" x14ac:dyDescent="0.25">
      <c r="A375">
        <v>57829025000110</v>
      </c>
      <c r="B375" t="s">
        <v>5583</v>
      </c>
      <c r="C375" t="s">
        <v>11294</v>
      </c>
      <c r="D375" t="s">
        <v>10537</v>
      </c>
      <c r="E375" t="s">
        <v>5585</v>
      </c>
      <c r="F375" t="s">
        <v>11295</v>
      </c>
    </row>
    <row r="376" spans="1:6" x14ac:dyDescent="0.25">
      <c r="A376">
        <v>30509221000150</v>
      </c>
      <c r="B376" t="s">
        <v>7074</v>
      </c>
      <c r="C376" t="s">
        <v>11296</v>
      </c>
      <c r="D376" t="s">
        <v>11297</v>
      </c>
      <c r="E376" t="s">
        <v>7076</v>
      </c>
      <c r="F376" t="s">
        <v>11298</v>
      </c>
    </row>
    <row r="377" spans="1:6" x14ac:dyDescent="0.25">
      <c r="A377">
        <v>13106983000197</v>
      </c>
      <c r="B377" t="s">
        <v>6299</v>
      </c>
      <c r="C377" t="s">
        <v>11299</v>
      </c>
      <c r="D377" t="s">
        <v>11300</v>
      </c>
      <c r="E377" t="s">
        <v>6301</v>
      </c>
      <c r="F377" t="s">
        <v>11301</v>
      </c>
    </row>
    <row r="378" spans="1:6" x14ac:dyDescent="0.25">
      <c r="A378">
        <v>21732670000172</v>
      </c>
      <c r="B378" t="s">
        <v>5236</v>
      </c>
      <c r="C378" t="s">
        <v>11302</v>
      </c>
      <c r="D378" t="s">
        <v>11303</v>
      </c>
      <c r="E378" t="s">
        <v>5241</v>
      </c>
      <c r="F378" t="s">
        <v>11304</v>
      </c>
    </row>
    <row r="379" spans="1:6" x14ac:dyDescent="0.25">
      <c r="A379">
        <v>7381653000107</v>
      </c>
      <c r="B379" t="s">
        <v>6786</v>
      </c>
      <c r="C379" t="s">
        <v>10729</v>
      </c>
      <c r="D379" t="s">
        <v>11195</v>
      </c>
      <c r="E379" t="s">
        <v>6787</v>
      </c>
      <c r="F379" t="s">
        <v>11305</v>
      </c>
    </row>
    <row r="380" spans="1:6" x14ac:dyDescent="0.25">
      <c r="A380">
        <v>25213405000139</v>
      </c>
      <c r="B380" t="s">
        <v>4725</v>
      </c>
      <c r="C380" t="s">
        <v>11306</v>
      </c>
      <c r="D380" t="s">
        <v>11307</v>
      </c>
      <c r="E380" t="s">
        <v>4727</v>
      </c>
      <c r="F380" t="s">
        <v>11308</v>
      </c>
    </row>
    <row r="381" spans="1:6" x14ac:dyDescent="0.25">
      <c r="A381">
        <v>46300572000197</v>
      </c>
      <c r="B381" t="s">
        <v>4568</v>
      </c>
      <c r="C381" t="s">
        <v>11309</v>
      </c>
      <c r="D381" t="s">
        <v>11310</v>
      </c>
      <c r="E381" t="s">
        <v>4574</v>
      </c>
      <c r="F381" t="s">
        <v>11311</v>
      </c>
    </row>
    <row r="382" spans="1:6" x14ac:dyDescent="0.25">
      <c r="A382">
        <v>17554200000199</v>
      </c>
      <c r="B382" t="s">
        <v>5574</v>
      </c>
      <c r="C382" t="s">
        <v>11312</v>
      </c>
      <c r="D382" t="s">
        <v>10572</v>
      </c>
      <c r="E382" t="s">
        <v>5576</v>
      </c>
      <c r="F382" t="s">
        <v>11313</v>
      </c>
    </row>
    <row r="383" spans="1:6" x14ac:dyDescent="0.25">
      <c r="A383">
        <v>55318040000178</v>
      </c>
      <c r="B383" t="s">
        <v>6715</v>
      </c>
      <c r="C383" t="s">
        <v>10568</v>
      </c>
      <c r="D383" t="s">
        <v>10569</v>
      </c>
      <c r="E383" t="s">
        <v>6717</v>
      </c>
      <c r="F383" t="s">
        <v>10570</v>
      </c>
    </row>
    <row r="384" spans="1:6" x14ac:dyDescent="0.25">
      <c r="A384">
        <v>55318040000178</v>
      </c>
      <c r="B384" t="s">
        <v>6715</v>
      </c>
      <c r="C384" t="s">
        <v>10568</v>
      </c>
      <c r="D384" t="s">
        <v>10569</v>
      </c>
      <c r="E384" t="s">
        <v>6717</v>
      </c>
      <c r="F384" t="s">
        <v>10570</v>
      </c>
    </row>
    <row r="385" spans="1:6" x14ac:dyDescent="0.25">
      <c r="A385">
        <v>65028081000183</v>
      </c>
      <c r="E385" t="s">
        <v>5222</v>
      </c>
    </row>
    <row r="386" spans="1:6" x14ac:dyDescent="0.25">
      <c r="A386">
        <v>23960625000109</v>
      </c>
      <c r="B386" t="s">
        <v>6627</v>
      </c>
      <c r="C386" t="s">
        <v>11314</v>
      </c>
      <c r="D386" t="s">
        <v>11315</v>
      </c>
      <c r="E386" t="s">
        <v>3417</v>
      </c>
      <c r="F386" t="s">
        <v>11316</v>
      </c>
    </row>
    <row r="387" spans="1:6" x14ac:dyDescent="0.25">
      <c r="A387">
        <v>38026814000178</v>
      </c>
      <c r="E387" t="s">
        <v>6992</v>
      </c>
      <c r="F387" t="s">
        <v>11317</v>
      </c>
    </row>
    <row r="388" spans="1:6" x14ac:dyDescent="0.25">
      <c r="A388">
        <v>54699701000190</v>
      </c>
      <c r="E388" t="s">
        <v>7241</v>
      </c>
    </row>
    <row r="389" spans="1:6" x14ac:dyDescent="0.25">
      <c r="A389">
        <v>62280626000156</v>
      </c>
      <c r="B389" t="s">
        <v>6551</v>
      </c>
      <c r="C389" t="s">
        <v>11318</v>
      </c>
      <c r="D389" t="s">
        <v>11319</v>
      </c>
      <c r="E389" t="s">
        <v>6552</v>
      </c>
      <c r="F389" t="s">
        <v>11320</v>
      </c>
    </row>
    <row r="390" spans="1:6" x14ac:dyDescent="0.25">
      <c r="A390">
        <v>8771538000101</v>
      </c>
      <c r="B390" t="s">
        <v>6143</v>
      </c>
      <c r="C390" t="s">
        <v>11321</v>
      </c>
      <c r="D390" t="s">
        <v>11322</v>
      </c>
      <c r="E390" t="s">
        <v>6145</v>
      </c>
      <c r="F390" t="s">
        <v>11323</v>
      </c>
    </row>
    <row r="391" spans="1:6" x14ac:dyDescent="0.25">
      <c r="A391">
        <v>38049108000141</v>
      </c>
      <c r="B391" t="s">
        <v>6093</v>
      </c>
      <c r="C391" t="s">
        <v>11324</v>
      </c>
      <c r="D391" t="s">
        <v>11325</v>
      </c>
      <c r="E391" t="s">
        <v>6095</v>
      </c>
      <c r="F391" t="s">
        <v>11326</v>
      </c>
    </row>
    <row r="392" spans="1:6" x14ac:dyDescent="0.25">
      <c r="A392">
        <v>10320188000109</v>
      </c>
      <c r="B392" t="s">
        <v>4729</v>
      </c>
      <c r="C392" t="s">
        <v>11327</v>
      </c>
      <c r="D392" t="s">
        <v>3369</v>
      </c>
      <c r="E392" t="s">
        <v>4731</v>
      </c>
      <c r="F392" t="s">
        <v>11328</v>
      </c>
    </row>
    <row r="393" spans="1:6" x14ac:dyDescent="0.25">
      <c r="A393">
        <v>50109627000153</v>
      </c>
      <c r="B393" t="s">
        <v>5052</v>
      </c>
      <c r="C393" t="s">
        <v>11329</v>
      </c>
      <c r="D393" t="s">
        <v>10768</v>
      </c>
      <c r="E393" t="s">
        <v>5055</v>
      </c>
      <c r="F393" t="s">
        <v>11330</v>
      </c>
    </row>
    <row r="394" spans="1:6" x14ac:dyDescent="0.25">
      <c r="A394">
        <v>43121036000136</v>
      </c>
      <c r="B394" t="s">
        <v>5756</v>
      </c>
      <c r="C394" t="s">
        <v>11331</v>
      </c>
      <c r="D394" t="s">
        <v>11332</v>
      </c>
      <c r="E394" t="s">
        <v>5761</v>
      </c>
      <c r="F394" t="s">
        <v>11333</v>
      </c>
    </row>
    <row r="395" spans="1:6" x14ac:dyDescent="0.25">
      <c r="A395">
        <v>26396708000105</v>
      </c>
      <c r="B395" t="s">
        <v>5843</v>
      </c>
      <c r="C395" t="s">
        <v>11334</v>
      </c>
      <c r="D395" t="s">
        <v>11335</v>
      </c>
      <c r="E395" t="s">
        <v>5845</v>
      </c>
      <c r="F395" t="s">
        <v>11336</v>
      </c>
    </row>
    <row r="396" spans="1:6" x14ac:dyDescent="0.25">
      <c r="A396">
        <v>34218678000167</v>
      </c>
      <c r="E396" t="s">
        <v>4953</v>
      </c>
      <c r="F396" t="s">
        <v>11337</v>
      </c>
    </row>
    <row r="397" spans="1:6" x14ac:dyDescent="0.25">
      <c r="A397">
        <v>38057650000146</v>
      </c>
      <c r="E397" t="s">
        <v>7181</v>
      </c>
    </row>
    <row r="398" spans="1:6" x14ac:dyDescent="0.25">
      <c r="A398">
        <v>34957512000162</v>
      </c>
      <c r="B398" t="s">
        <v>6673</v>
      </c>
      <c r="C398" t="s">
        <v>11338</v>
      </c>
      <c r="D398" t="s">
        <v>11339</v>
      </c>
      <c r="E398" t="s">
        <v>3375</v>
      </c>
      <c r="F398" t="s">
        <v>11340</v>
      </c>
    </row>
    <row r="399" spans="1:6" x14ac:dyDescent="0.25">
      <c r="A399">
        <v>36986672000165</v>
      </c>
      <c r="B399" t="s">
        <v>5510</v>
      </c>
      <c r="C399" t="s">
        <v>11341</v>
      </c>
      <c r="D399" t="s">
        <v>10866</v>
      </c>
      <c r="E399" t="s">
        <v>3395</v>
      </c>
      <c r="F399" t="s">
        <v>11342</v>
      </c>
    </row>
    <row r="400" spans="1:6" x14ac:dyDescent="0.25">
      <c r="A400">
        <v>7400556000114</v>
      </c>
      <c r="B400" t="s">
        <v>5606</v>
      </c>
      <c r="C400" t="s">
        <v>10584</v>
      </c>
      <c r="D400" t="s">
        <v>11343</v>
      </c>
      <c r="E400" t="s">
        <v>5608</v>
      </c>
      <c r="F400" t="s">
        <v>11344</v>
      </c>
    </row>
    <row r="401" spans="1:6" x14ac:dyDescent="0.25">
      <c r="A401">
        <v>30057258000195</v>
      </c>
      <c r="B401" t="s">
        <v>7246</v>
      </c>
      <c r="C401" t="s">
        <v>11033</v>
      </c>
      <c r="D401" t="s">
        <v>11034</v>
      </c>
      <c r="E401" t="s">
        <v>7248</v>
      </c>
      <c r="F401" t="s">
        <v>11345</v>
      </c>
    </row>
    <row r="402" spans="1:6" x14ac:dyDescent="0.25">
      <c r="A402">
        <v>31392355000105</v>
      </c>
      <c r="B402" t="s">
        <v>4525</v>
      </c>
      <c r="C402" t="s">
        <v>11346</v>
      </c>
      <c r="D402" t="s">
        <v>11347</v>
      </c>
      <c r="E402" t="s">
        <v>5325</v>
      </c>
    </row>
    <row r="403" spans="1:6" x14ac:dyDescent="0.25">
      <c r="A403">
        <v>11616354000181</v>
      </c>
      <c r="B403" t="s">
        <v>6367</v>
      </c>
      <c r="C403" t="s">
        <v>11348</v>
      </c>
      <c r="D403" t="s">
        <v>11349</v>
      </c>
      <c r="E403" t="s">
        <v>6368</v>
      </c>
      <c r="F403" t="s">
        <v>11350</v>
      </c>
    </row>
    <row r="404" spans="1:6" x14ac:dyDescent="0.25">
      <c r="A404">
        <v>47212331000159</v>
      </c>
      <c r="B404" t="s">
        <v>5871</v>
      </c>
      <c r="C404" t="s">
        <v>10618</v>
      </c>
      <c r="D404" t="s">
        <v>10619</v>
      </c>
      <c r="E404" t="s">
        <v>5872</v>
      </c>
      <c r="F404" t="s">
        <v>11351</v>
      </c>
    </row>
    <row r="405" spans="1:6" x14ac:dyDescent="0.25">
      <c r="A405">
        <v>34831155000191</v>
      </c>
      <c r="B405" t="s">
        <v>7155</v>
      </c>
      <c r="C405" t="s">
        <v>11352</v>
      </c>
      <c r="D405" t="s">
        <v>11353</v>
      </c>
      <c r="E405" t="s">
        <v>7157</v>
      </c>
      <c r="F405" t="s">
        <v>11354</v>
      </c>
    </row>
    <row r="406" spans="1:6" x14ac:dyDescent="0.25">
      <c r="A406">
        <v>45683300000150</v>
      </c>
      <c r="B406" t="s">
        <v>5688</v>
      </c>
      <c r="C406" t="s">
        <v>11355</v>
      </c>
      <c r="D406" t="s">
        <v>11356</v>
      </c>
      <c r="E406" t="s">
        <v>5691</v>
      </c>
      <c r="F406" t="s">
        <v>11357</v>
      </c>
    </row>
    <row r="407" spans="1:6" x14ac:dyDescent="0.25">
      <c r="A407">
        <v>36352767000127</v>
      </c>
      <c r="E407" t="s">
        <v>6000</v>
      </c>
      <c r="F407" t="s">
        <v>11358</v>
      </c>
    </row>
    <row r="408" spans="1:6" x14ac:dyDescent="0.25">
      <c r="A408">
        <v>30830162000118</v>
      </c>
      <c r="B408" t="s">
        <v>666</v>
      </c>
      <c r="C408" t="s">
        <v>11359</v>
      </c>
      <c r="D408" t="s">
        <v>11360</v>
      </c>
      <c r="E408" t="s">
        <v>7050</v>
      </c>
      <c r="F408" t="s">
        <v>11361</v>
      </c>
    </row>
    <row r="409" spans="1:6" x14ac:dyDescent="0.25">
      <c r="A409">
        <v>35939847000110</v>
      </c>
      <c r="B409" t="s">
        <v>5544</v>
      </c>
      <c r="C409" t="s">
        <v>11362</v>
      </c>
      <c r="D409" t="s">
        <v>11363</v>
      </c>
      <c r="E409" t="s">
        <v>3421</v>
      </c>
      <c r="F409" t="s">
        <v>11364</v>
      </c>
    </row>
    <row r="410" spans="1:6" x14ac:dyDescent="0.25">
      <c r="A410">
        <v>19782311000188</v>
      </c>
      <c r="B410" t="s">
        <v>4769</v>
      </c>
      <c r="C410" t="s">
        <v>11365</v>
      </c>
      <c r="D410" t="s">
        <v>11366</v>
      </c>
      <c r="E410" t="s">
        <v>4770</v>
      </c>
      <c r="F410" t="s">
        <v>11367</v>
      </c>
    </row>
    <row r="411" spans="1:6" x14ac:dyDescent="0.25">
      <c r="A411">
        <v>38026926000129</v>
      </c>
      <c r="B411" t="s">
        <v>6756</v>
      </c>
      <c r="C411" t="s">
        <v>11368</v>
      </c>
      <c r="D411" t="s">
        <v>11369</v>
      </c>
      <c r="E411" t="s">
        <v>6758</v>
      </c>
      <c r="F411" t="s">
        <v>11370</v>
      </c>
    </row>
    <row r="412" spans="1:6" x14ac:dyDescent="0.25">
      <c r="A412">
        <v>8279304000141</v>
      </c>
      <c r="B412" t="s">
        <v>5593</v>
      </c>
      <c r="C412" t="s">
        <v>11371</v>
      </c>
      <c r="D412" t="s">
        <v>11372</v>
      </c>
      <c r="E412" t="s">
        <v>5594</v>
      </c>
      <c r="F412" t="s">
        <v>11373</v>
      </c>
    </row>
    <row r="413" spans="1:6" x14ac:dyDescent="0.25">
      <c r="A413">
        <v>34867766000190</v>
      </c>
      <c r="B413" t="s">
        <v>11374</v>
      </c>
      <c r="C413" t="s">
        <v>11268</v>
      </c>
      <c r="D413" t="s">
        <v>11269</v>
      </c>
      <c r="E413" t="s">
        <v>7421</v>
      </c>
      <c r="F413" t="s">
        <v>11375</v>
      </c>
    </row>
    <row r="414" spans="1:6" x14ac:dyDescent="0.25">
      <c r="A414">
        <v>34793170000192</v>
      </c>
      <c r="B414" t="s">
        <v>5596</v>
      </c>
      <c r="C414" t="s">
        <v>10584</v>
      </c>
      <c r="D414" t="s">
        <v>11376</v>
      </c>
      <c r="E414" t="s">
        <v>3414</v>
      </c>
      <c r="F414" t="s">
        <v>11377</v>
      </c>
    </row>
    <row r="415" spans="1:6" x14ac:dyDescent="0.25">
      <c r="A415">
        <v>40796008000120</v>
      </c>
      <c r="B415" t="s">
        <v>5551</v>
      </c>
      <c r="C415" t="s">
        <v>11378</v>
      </c>
      <c r="D415" t="s">
        <v>10528</v>
      </c>
      <c r="E415" t="s">
        <v>5553</v>
      </c>
      <c r="F415" t="s">
        <v>11379</v>
      </c>
    </row>
    <row r="416" spans="1:6" x14ac:dyDescent="0.25">
      <c r="A416">
        <v>47612105000165</v>
      </c>
      <c r="B416" t="s">
        <v>4589</v>
      </c>
      <c r="C416" t="s">
        <v>11380</v>
      </c>
      <c r="D416" t="s">
        <v>11381</v>
      </c>
      <c r="E416" t="s">
        <v>4595</v>
      </c>
      <c r="F416" t="s">
        <v>11382</v>
      </c>
    </row>
    <row r="417" spans="1:6" x14ac:dyDescent="0.25">
      <c r="A417">
        <v>3168062000103</v>
      </c>
      <c r="B417" t="s">
        <v>4640</v>
      </c>
      <c r="C417" t="s">
        <v>11383</v>
      </c>
      <c r="D417" t="s">
        <v>11384</v>
      </c>
      <c r="E417" t="s">
        <v>3366</v>
      </c>
      <c r="F417" t="s">
        <v>11385</v>
      </c>
    </row>
    <row r="418" spans="1:6" x14ac:dyDescent="0.25">
      <c r="A418">
        <v>41360263000199</v>
      </c>
      <c r="E418" t="s">
        <v>7541</v>
      </c>
      <c r="F418" t="s">
        <v>11386</v>
      </c>
    </row>
    <row r="419" spans="1:6" x14ac:dyDescent="0.25">
      <c r="A419">
        <v>49983964000196</v>
      </c>
      <c r="B419" t="s">
        <v>7312</v>
      </c>
      <c r="C419" t="s">
        <v>11387</v>
      </c>
      <c r="D419" t="s">
        <v>11388</v>
      </c>
      <c r="E419" t="s">
        <v>7313</v>
      </c>
      <c r="F419" t="s">
        <v>11389</v>
      </c>
    </row>
    <row r="420" spans="1:6" x14ac:dyDescent="0.25">
      <c r="A420">
        <v>55577828000107</v>
      </c>
      <c r="B420" t="s">
        <v>5399</v>
      </c>
      <c r="C420" t="s">
        <v>10755</v>
      </c>
      <c r="D420" t="s">
        <v>11390</v>
      </c>
      <c r="E420" t="s">
        <v>5400</v>
      </c>
      <c r="F420" t="s">
        <v>11391</v>
      </c>
    </row>
    <row r="421" spans="1:6" x14ac:dyDescent="0.25">
      <c r="A421">
        <v>32225663000109</v>
      </c>
      <c r="B421" t="s">
        <v>4637</v>
      </c>
      <c r="C421" t="s">
        <v>10530</v>
      </c>
      <c r="D421" t="s">
        <v>10808</v>
      </c>
      <c r="E421" t="s">
        <v>4639</v>
      </c>
      <c r="F421" t="s">
        <v>11392</v>
      </c>
    </row>
    <row r="422" spans="1:6" x14ac:dyDescent="0.25">
      <c r="A422">
        <v>53110230000170</v>
      </c>
      <c r="B422" t="s">
        <v>6602</v>
      </c>
      <c r="C422" t="s">
        <v>11393</v>
      </c>
      <c r="D422" t="s">
        <v>11394</v>
      </c>
      <c r="E422" t="s">
        <v>6604</v>
      </c>
      <c r="F422" t="s">
        <v>11395</v>
      </c>
    </row>
    <row r="423" spans="1:6" x14ac:dyDescent="0.25">
      <c r="A423">
        <v>24325422000103</v>
      </c>
      <c r="B423" t="s">
        <v>5959</v>
      </c>
      <c r="C423" t="s">
        <v>11396</v>
      </c>
      <c r="D423" t="s">
        <v>11397</v>
      </c>
      <c r="E423" t="s">
        <v>5962</v>
      </c>
      <c r="F423" t="s">
        <v>11398</v>
      </c>
    </row>
    <row r="424" spans="1:6" x14ac:dyDescent="0.25">
      <c r="A424">
        <v>40920066000114</v>
      </c>
      <c r="E424" t="s">
        <v>5459</v>
      </c>
      <c r="F424" t="s">
        <v>11399</v>
      </c>
    </row>
    <row r="425" spans="1:6" x14ac:dyDescent="0.25">
      <c r="A425">
        <v>41888464000163</v>
      </c>
      <c r="B425" t="s">
        <v>7508</v>
      </c>
      <c r="C425" t="s">
        <v>10755</v>
      </c>
      <c r="D425" t="s">
        <v>11400</v>
      </c>
      <c r="E425" t="s">
        <v>7510</v>
      </c>
      <c r="F425" t="s">
        <v>11401</v>
      </c>
    </row>
    <row r="426" spans="1:6" x14ac:dyDescent="0.25">
      <c r="A426">
        <v>47936719000100</v>
      </c>
      <c r="B426" t="s">
        <v>5268</v>
      </c>
      <c r="C426" t="s">
        <v>11402</v>
      </c>
      <c r="D426" t="s">
        <v>11403</v>
      </c>
      <c r="E426" t="s">
        <v>5271</v>
      </c>
      <c r="F426" t="s">
        <v>11404</v>
      </c>
    </row>
    <row r="427" spans="1:6" x14ac:dyDescent="0.25">
      <c r="A427">
        <v>64006995000180</v>
      </c>
      <c r="E427" t="s">
        <v>6154</v>
      </c>
      <c r="F427" t="s">
        <v>11405</v>
      </c>
    </row>
    <row r="428" spans="1:6" x14ac:dyDescent="0.25">
      <c r="A428">
        <v>58211682000161</v>
      </c>
      <c r="B428" t="s">
        <v>7270</v>
      </c>
      <c r="C428" t="s">
        <v>10488</v>
      </c>
      <c r="D428" t="s">
        <v>10489</v>
      </c>
      <c r="E428" t="s">
        <v>7271</v>
      </c>
      <c r="F428" t="s">
        <v>11406</v>
      </c>
    </row>
    <row r="429" spans="1:6" x14ac:dyDescent="0.25">
      <c r="A429">
        <v>23714047000112</v>
      </c>
      <c r="B429" t="s">
        <v>6646</v>
      </c>
      <c r="C429" t="s">
        <v>11407</v>
      </c>
      <c r="D429" t="s">
        <v>10709</v>
      </c>
      <c r="E429" t="s">
        <v>6648</v>
      </c>
      <c r="F429" t="s">
        <v>11408</v>
      </c>
    </row>
    <row r="430" spans="1:6" x14ac:dyDescent="0.25">
      <c r="A430">
        <v>38421502000169</v>
      </c>
      <c r="B430" t="s">
        <v>5732</v>
      </c>
      <c r="C430" t="s">
        <v>11409</v>
      </c>
      <c r="D430" t="s">
        <v>11410</v>
      </c>
      <c r="E430" t="s">
        <v>5734</v>
      </c>
      <c r="F430" t="s">
        <v>11411</v>
      </c>
    </row>
    <row r="431" spans="1:6" x14ac:dyDescent="0.25">
      <c r="A431">
        <v>35939801000100</v>
      </c>
      <c r="B431" t="s">
        <v>6668</v>
      </c>
      <c r="C431" t="s">
        <v>11412</v>
      </c>
      <c r="D431" t="s">
        <v>11413</v>
      </c>
      <c r="E431" t="s">
        <v>3377</v>
      </c>
      <c r="F431" t="s">
        <v>11414</v>
      </c>
    </row>
    <row r="432" spans="1:6" x14ac:dyDescent="0.25">
      <c r="A432">
        <v>26218614000138</v>
      </c>
      <c r="B432" t="s">
        <v>556</v>
      </c>
      <c r="C432" t="s">
        <v>11415</v>
      </c>
      <c r="D432" t="s">
        <v>11416</v>
      </c>
      <c r="E432" t="s">
        <v>6148</v>
      </c>
      <c r="F432" t="s">
        <v>11417</v>
      </c>
    </row>
    <row r="433" spans="1:6" x14ac:dyDescent="0.25">
      <c r="A433">
        <v>36318544000143</v>
      </c>
      <c r="B433" t="s">
        <v>5360</v>
      </c>
      <c r="C433" t="s">
        <v>11235</v>
      </c>
      <c r="D433" t="s">
        <v>11236</v>
      </c>
      <c r="E433" t="s">
        <v>5362</v>
      </c>
      <c r="F433" t="s">
        <v>11418</v>
      </c>
    </row>
    <row r="434" spans="1:6" x14ac:dyDescent="0.25">
      <c r="A434">
        <v>19821469000110</v>
      </c>
      <c r="E434" t="s">
        <v>5750</v>
      </c>
      <c r="F434" t="s">
        <v>11419</v>
      </c>
    </row>
    <row r="435" spans="1:6" x14ac:dyDescent="0.25">
      <c r="A435">
        <v>26718169000175</v>
      </c>
      <c r="B435" t="s">
        <v>7436</v>
      </c>
      <c r="C435" t="s">
        <v>11225</v>
      </c>
      <c r="D435" t="s">
        <v>11420</v>
      </c>
      <c r="E435" t="s">
        <v>7438</v>
      </c>
      <c r="F435" t="s">
        <v>11421</v>
      </c>
    </row>
    <row r="436" spans="1:6" x14ac:dyDescent="0.25">
      <c r="A436">
        <v>26841302000186</v>
      </c>
      <c r="B436" t="s">
        <v>5978</v>
      </c>
      <c r="C436" t="s">
        <v>11422</v>
      </c>
      <c r="D436" t="s">
        <v>11078</v>
      </c>
      <c r="E436" t="s">
        <v>5979</v>
      </c>
      <c r="F436" t="s">
        <v>11423</v>
      </c>
    </row>
    <row r="437" spans="1:6" x14ac:dyDescent="0.25">
      <c r="A437">
        <v>61768641000185</v>
      </c>
      <c r="B437" t="s">
        <v>7346</v>
      </c>
      <c r="C437" t="s">
        <v>10778</v>
      </c>
      <c r="D437" t="s">
        <v>10779</v>
      </c>
      <c r="E437" t="s">
        <v>7347</v>
      </c>
    </row>
    <row r="438" spans="1:6" x14ac:dyDescent="0.25">
      <c r="A438">
        <v>48038196000130</v>
      </c>
      <c r="B438" t="s">
        <v>4978</v>
      </c>
      <c r="C438" t="s">
        <v>11424</v>
      </c>
      <c r="D438" t="s">
        <v>11425</v>
      </c>
      <c r="E438" t="s">
        <v>4980</v>
      </c>
      <c r="F438" t="s">
        <v>11426</v>
      </c>
    </row>
    <row r="439" spans="1:6" x14ac:dyDescent="0.25">
      <c r="A439">
        <v>18719154000101</v>
      </c>
      <c r="B439" t="s">
        <v>6396</v>
      </c>
      <c r="C439" t="s">
        <v>11427</v>
      </c>
      <c r="D439" t="s">
        <v>11428</v>
      </c>
      <c r="E439" t="s">
        <v>6397</v>
      </c>
      <c r="F439" t="s">
        <v>11429</v>
      </c>
    </row>
    <row r="440" spans="1:6" x14ac:dyDescent="0.25">
      <c r="A440">
        <v>3319016000150</v>
      </c>
      <c r="B440" t="s">
        <v>6894</v>
      </c>
      <c r="C440" t="s">
        <v>11430</v>
      </c>
      <c r="D440" t="s">
        <v>11431</v>
      </c>
      <c r="E440" t="s">
        <v>6896</v>
      </c>
      <c r="F440" t="s">
        <v>11432</v>
      </c>
    </row>
    <row r="441" spans="1:6" x14ac:dyDescent="0.25">
      <c r="A441">
        <v>9720734000110</v>
      </c>
      <c r="B441" t="s">
        <v>4601</v>
      </c>
      <c r="C441" t="s">
        <v>11433</v>
      </c>
      <c r="D441" t="s">
        <v>11434</v>
      </c>
      <c r="E441" t="s">
        <v>4602</v>
      </c>
      <c r="F441" t="s">
        <v>11435</v>
      </c>
    </row>
    <row r="442" spans="1:6" x14ac:dyDescent="0.25">
      <c r="A442">
        <v>58495741000170</v>
      </c>
      <c r="B442" t="s">
        <v>7055</v>
      </c>
      <c r="C442" t="s">
        <v>11436</v>
      </c>
      <c r="D442" t="s">
        <v>11437</v>
      </c>
      <c r="E442" t="s">
        <v>7057</v>
      </c>
      <c r="F442" t="s">
        <v>11438</v>
      </c>
    </row>
    <row r="443" spans="1:6" x14ac:dyDescent="0.25">
      <c r="A443">
        <v>23922063000109</v>
      </c>
      <c r="B443" t="s">
        <v>7465</v>
      </c>
      <c r="C443" t="s">
        <v>11268</v>
      </c>
      <c r="D443" t="s">
        <v>11439</v>
      </c>
      <c r="E443" t="s">
        <v>7466</v>
      </c>
      <c r="F443" t="s">
        <v>11440</v>
      </c>
    </row>
    <row r="444" spans="1:6" x14ac:dyDescent="0.25">
      <c r="A444">
        <v>28581039000169</v>
      </c>
      <c r="E444" t="s">
        <v>7227</v>
      </c>
      <c r="F444" t="s">
        <v>11441</v>
      </c>
    </row>
    <row r="445" spans="1:6" x14ac:dyDescent="0.25">
      <c r="A445">
        <v>33401080000146</v>
      </c>
      <c r="B445" t="s">
        <v>6275</v>
      </c>
      <c r="C445" t="s">
        <v>11442</v>
      </c>
      <c r="D445" t="s">
        <v>11443</v>
      </c>
      <c r="E445" t="s">
        <v>6277</v>
      </c>
      <c r="F445" t="s">
        <v>11444</v>
      </c>
    </row>
    <row r="446" spans="1:6" x14ac:dyDescent="0.25">
      <c r="A446">
        <v>38267707000131</v>
      </c>
      <c r="B446" t="s">
        <v>6242</v>
      </c>
      <c r="C446" t="s">
        <v>11177</v>
      </c>
      <c r="D446" t="s">
        <v>11178</v>
      </c>
      <c r="E446" t="s">
        <v>6244</v>
      </c>
      <c r="F446" t="s">
        <v>11445</v>
      </c>
    </row>
    <row r="447" spans="1:6" x14ac:dyDescent="0.25">
      <c r="A447">
        <v>35714550000157</v>
      </c>
      <c r="B447" t="s">
        <v>6266</v>
      </c>
      <c r="C447" t="s">
        <v>10873</v>
      </c>
      <c r="D447" t="s">
        <v>10874</v>
      </c>
      <c r="E447" t="s">
        <v>6268</v>
      </c>
    </row>
    <row r="448" spans="1:6" x14ac:dyDescent="0.25">
      <c r="A448">
        <v>17797493000135</v>
      </c>
      <c r="B448" t="s">
        <v>6783</v>
      </c>
      <c r="C448" t="s">
        <v>11446</v>
      </c>
      <c r="D448" t="s">
        <v>10730</v>
      </c>
      <c r="E448" t="s">
        <v>6784</v>
      </c>
      <c r="F448" t="s">
        <v>11447</v>
      </c>
    </row>
    <row r="449" spans="1:6" x14ac:dyDescent="0.25">
      <c r="A449">
        <v>51253495000100</v>
      </c>
      <c r="B449" t="s">
        <v>6079</v>
      </c>
      <c r="C449" t="s">
        <v>11271</v>
      </c>
      <c r="D449" t="s">
        <v>11272</v>
      </c>
      <c r="E449" t="s">
        <v>6081</v>
      </c>
      <c r="F449" t="s">
        <v>11273</v>
      </c>
    </row>
    <row r="450" spans="1:6" x14ac:dyDescent="0.25">
      <c r="A450">
        <v>51253495000100</v>
      </c>
      <c r="B450" t="s">
        <v>6079</v>
      </c>
      <c r="C450" t="s">
        <v>11271</v>
      </c>
      <c r="D450" t="s">
        <v>11272</v>
      </c>
      <c r="E450" t="s">
        <v>6081</v>
      </c>
      <c r="F450" t="s">
        <v>11273</v>
      </c>
    </row>
    <row r="451" spans="1:6" x14ac:dyDescent="0.25">
      <c r="A451">
        <v>30521581000178</v>
      </c>
      <c r="B451" t="s">
        <v>5851</v>
      </c>
      <c r="C451" t="s">
        <v>10770</v>
      </c>
      <c r="D451" t="s">
        <v>10771</v>
      </c>
      <c r="E451" t="s">
        <v>5852</v>
      </c>
      <c r="F451" t="s">
        <v>11448</v>
      </c>
    </row>
    <row r="452" spans="1:6" x14ac:dyDescent="0.25">
      <c r="A452">
        <v>23272391000107</v>
      </c>
      <c r="B452" t="s">
        <v>5233</v>
      </c>
      <c r="C452" t="s">
        <v>10505</v>
      </c>
      <c r="D452" t="s">
        <v>10506</v>
      </c>
      <c r="E452" t="s">
        <v>5234</v>
      </c>
      <c r="F452" t="s">
        <v>11449</v>
      </c>
    </row>
    <row r="453" spans="1:6" x14ac:dyDescent="0.25">
      <c r="A453">
        <v>38027135000113</v>
      </c>
      <c r="E453" t="s">
        <v>7011</v>
      </c>
      <c r="F453" t="s">
        <v>11450</v>
      </c>
    </row>
    <row r="454" spans="1:6" x14ac:dyDescent="0.25">
      <c r="A454">
        <v>39227204000103</v>
      </c>
      <c r="E454" t="s">
        <v>6939</v>
      </c>
      <c r="F454" t="s">
        <v>11451</v>
      </c>
    </row>
    <row r="455" spans="1:6" x14ac:dyDescent="0.25">
      <c r="A455">
        <v>60573726000145</v>
      </c>
      <c r="B455" t="s">
        <v>7189</v>
      </c>
      <c r="C455" t="s">
        <v>11452</v>
      </c>
      <c r="D455" t="s">
        <v>11453</v>
      </c>
      <c r="E455" t="s">
        <v>7190</v>
      </c>
      <c r="F455" t="s">
        <v>11454</v>
      </c>
    </row>
    <row r="456" spans="1:6" x14ac:dyDescent="0.25">
      <c r="A456">
        <v>33736873000116</v>
      </c>
      <c r="B456" t="s">
        <v>5504</v>
      </c>
      <c r="C456" t="s">
        <v>11455</v>
      </c>
      <c r="D456" t="s">
        <v>10866</v>
      </c>
      <c r="E456" t="s">
        <v>3397</v>
      </c>
      <c r="F456" t="s">
        <v>11456</v>
      </c>
    </row>
    <row r="457" spans="1:6" x14ac:dyDescent="0.25">
      <c r="A457">
        <v>6301947000119</v>
      </c>
      <c r="B457" t="s">
        <v>562</v>
      </c>
      <c r="C457" t="s">
        <v>11457</v>
      </c>
      <c r="D457" t="s">
        <v>11458</v>
      </c>
      <c r="E457" t="s">
        <v>6188</v>
      </c>
      <c r="F457" t="s">
        <v>11459</v>
      </c>
    </row>
    <row r="458" spans="1:6" x14ac:dyDescent="0.25">
      <c r="A458">
        <v>30593403000152</v>
      </c>
      <c r="E458" t="s">
        <v>7230</v>
      </c>
      <c r="F458" t="s">
        <v>11460</v>
      </c>
    </row>
    <row r="459" spans="1:6" x14ac:dyDescent="0.25">
      <c r="A459">
        <v>38452175000102</v>
      </c>
      <c r="E459" t="s">
        <v>4585</v>
      </c>
      <c r="F459" t="s">
        <v>11461</v>
      </c>
    </row>
    <row r="460" spans="1:6" x14ac:dyDescent="0.25">
      <c r="A460">
        <v>57976525000184</v>
      </c>
      <c r="E460" t="s">
        <v>7110</v>
      </c>
      <c r="F460" t="s">
        <v>11462</v>
      </c>
    </row>
    <row r="461" spans="1:6" x14ac:dyDescent="0.25">
      <c r="A461">
        <v>35372771000194</v>
      </c>
      <c r="B461" t="s">
        <v>5874</v>
      </c>
      <c r="C461" t="s">
        <v>11463</v>
      </c>
      <c r="D461" t="s">
        <v>11464</v>
      </c>
      <c r="E461" t="s">
        <v>5876</v>
      </c>
      <c r="F461" t="s">
        <v>11465</v>
      </c>
    </row>
    <row r="462" spans="1:6" x14ac:dyDescent="0.25">
      <c r="A462">
        <v>63762704000111</v>
      </c>
      <c r="E462" t="s">
        <v>5184</v>
      </c>
    </row>
    <row r="463" spans="1:6" x14ac:dyDescent="0.25">
      <c r="A463">
        <v>35726300000137</v>
      </c>
      <c r="B463" t="s">
        <v>5189</v>
      </c>
      <c r="C463" t="s">
        <v>11466</v>
      </c>
      <c r="D463" t="s">
        <v>11467</v>
      </c>
      <c r="E463" t="s">
        <v>5190</v>
      </c>
      <c r="F463" t="s">
        <v>11468</v>
      </c>
    </row>
    <row r="464" spans="1:6" x14ac:dyDescent="0.25">
      <c r="A464">
        <v>15334585000153</v>
      </c>
      <c r="B464" t="s">
        <v>3355</v>
      </c>
      <c r="C464" t="s">
        <v>11469</v>
      </c>
      <c r="D464" t="s">
        <v>11470</v>
      </c>
      <c r="E464" t="s">
        <v>6584</v>
      </c>
      <c r="F464" t="s">
        <v>11471</v>
      </c>
    </row>
    <row r="465" spans="1:6" x14ac:dyDescent="0.25">
      <c r="A465">
        <v>32862354000131</v>
      </c>
      <c r="B465" t="s">
        <v>5104</v>
      </c>
      <c r="C465" t="s">
        <v>10700</v>
      </c>
      <c r="D465" t="s">
        <v>10701</v>
      </c>
      <c r="E465" t="s">
        <v>5106</v>
      </c>
      <c r="F465" t="s">
        <v>11472</v>
      </c>
    </row>
    <row r="466" spans="1:6" x14ac:dyDescent="0.25">
      <c r="A466">
        <v>26362460000153</v>
      </c>
      <c r="B466" t="s">
        <v>3351</v>
      </c>
      <c r="C466" t="s">
        <v>11473</v>
      </c>
      <c r="D466" t="s">
        <v>11474</v>
      </c>
      <c r="E466" t="s">
        <v>6500</v>
      </c>
      <c r="F466" t="s">
        <v>11475</v>
      </c>
    </row>
    <row r="467" spans="1:6" x14ac:dyDescent="0.25">
      <c r="A467">
        <v>28122142000140</v>
      </c>
      <c r="B467" t="s">
        <v>7444</v>
      </c>
      <c r="C467" t="s">
        <v>11225</v>
      </c>
      <c r="D467" t="s">
        <v>11420</v>
      </c>
      <c r="E467" t="s">
        <v>7446</v>
      </c>
      <c r="F467" t="s">
        <v>11476</v>
      </c>
    </row>
    <row r="468" spans="1:6" x14ac:dyDescent="0.25">
      <c r="A468">
        <v>35648999000164</v>
      </c>
      <c r="B468" t="s">
        <v>6598</v>
      </c>
      <c r="C468" t="s">
        <v>11477</v>
      </c>
      <c r="D468" t="s">
        <v>11478</v>
      </c>
      <c r="E468" t="s">
        <v>6600</v>
      </c>
      <c r="F468" t="s">
        <v>11479</v>
      </c>
    </row>
    <row r="469" spans="1:6" x14ac:dyDescent="0.25">
      <c r="A469">
        <v>26324209000102</v>
      </c>
      <c r="B469" t="s">
        <v>557</v>
      </c>
      <c r="C469" t="s">
        <v>11480</v>
      </c>
      <c r="D469" t="s">
        <v>11322</v>
      </c>
      <c r="E469" t="s">
        <v>6151</v>
      </c>
      <c r="F469" t="s">
        <v>11481</v>
      </c>
    </row>
    <row r="470" spans="1:6" x14ac:dyDescent="0.25">
      <c r="A470">
        <v>39487617000119</v>
      </c>
      <c r="B470" t="s">
        <v>11482</v>
      </c>
      <c r="C470" t="s">
        <v>10685</v>
      </c>
      <c r="D470" t="s">
        <v>10686</v>
      </c>
      <c r="E470" t="s">
        <v>5947</v>
      </c>
      <c r="F470" t="s">
        <v>11483</v>
      </c>
    </row>
    <row r="471" spans="1:6" x14ac:dyDescent="0.25">
      <c r="A471">
        <v>14146496000110</v>
      </c>
      <c r="B471" t="s">
        <v>5820</v>
      </c>
      <c r="C471" t="s">
        <v>11484</v>
      </c>
      <c r="D471" t="s">
        <v>11485</v>
      </c>
      <c r="E471" t="s">
        <v>5822</v>
      </c>
      <c r="F471" t="s">
        <v>11486</v>
      </c>
    </row>
    <row r="472" spans="1:6" x14ac:dyDescent="0.25">
      <c r="A472">
        <v>14113340000133</v>
      </c>
      <c r="B472" t="s">
        <v>551</v>
      </c>
      <c r="C472" t="s">
        <v>11487</v>
      </c>
      <c r="D472" t="s">
        <v>10628</v>
      </c>
      <c r="E472" t="s">
        <v>6131</v>
      </c>
      <c r="F472" t="s">
        <v>11488</v>
      </c>
    </row>
    <row r="473" spans="1:6" x14ac:dyDescent="0.25">
      <c r="A473">
        <v>16575255000112</v>
      </c>
      <c r="B473" t="s">
        <v>764</v>
      </c>
      <c r="C473" t="s">
        <v>11225</v>
      </c>
      <c r="D473" t="s">
        <v>11489</v>
      </c>
      <c r="E473" t="s">
        <v>7407</v>
      </c>
      <c r="F473" t="s">
        <v>11490</v>
      </c>
    </row>
    <row r="474" spans="1:6" x14ac:dyDescent="0.25">
      <c r="A474">
        <v>10347493000194</v>
      </c>
      <c r="B474" t="s">
        <v>6891</v>
      </c>
      <c r="C474" t="s">
        <v>11491</v>
      </c>
      <c r="D474" t="s">
        <v>11492</v>
      </c>
      <c r="E474" t="s">
        <v>6892</v>
      </c>
      <c r="F474" t="s">
        <v>11493</v>
      </c>
    </row>
    <row r="475" spans="1:6" x14ac:dyDescent="0.25">
      <c r="A475">
        <v>58943835000165</v>
      </c>
      <c r="E475" t="s">
        <v>5455</v>
      </c>
      <c r="F475" t="s">
        <v>11494</v>
      </c>
    </row>
    <row r="476" spans="1:6" x14ac:dyDescent="0.25">
      <c r="A476">
        <v>55315627000123</v>
      </c>
      <c r="B476" t="s">
        <v>5161</v>
      </c>
      <c r="C476" t="s">
        <v>11495</v>
      </c>
      <c r="D476" t="s">
        <v>11496</v>
      </c>
      <c r="E476" t="s">
        <v>5163</v>
      </c>
      <c r="F476" t="s">
        <v>11497</v>
      </c>
    </row>
    <row r="477" spans="1:6" x14ac:dyDescent="0.25">
      <c r="A477">
        <v>20146294000171</v>
      </c>
      <c r="B477" t="s">
        <v>5230</v>
      </c>
      <c r="C477" t="s">
        <v>10505</v>
      </c>
      <c r="D477" t="s">
        <v>10506</v>
      </c>
      <c r="E477" t="s">
        <v>3384</v>
      </c>
      <c r="F477" t="s">
        <v>11498</v>
      </c>
    </row>
    <row r="478" spans="1:6" x14ac:dyDescent="0.25">
      <c r="A478">
        <v>26680221000141</v>
      </c>
      <c r="B478" t="s">
        <v>3347</v>
      </c>
      <c r="C478" t="s">
        <v>11499</v>
      </c>
      <c r="D478" t="s">
        <v>10628</v>
      </c>
      <c r="E478" t="s">
        <v>6138</v>
      </c>
      <c r="F478" t="s">
        <v>11500</v>
      </c>
    </row>
    <row r="479" spans="1:6" x14ac:dyDescent="0.25">
      <c r="A479">
        <v>28581109000189</v>
      </c>
      <c r="E479" t="s">
        <v>7234</v>
      </c>
      <c r="F479" t="s">
        <v>11501</v>
      </c>
    </row>
    <row r="480" spans="1:6" x14ac:dyDescent="0.25">
      <c r="A480">
        <v>32240069000189</v>
      </c>
      <c r="B480" t="s">
        <v>4690</v>
      </c>
      <c r="C480" t="s">
        <v>11502</v>
      </c>
      <c r="D480" t="s">
        <v>10608</v>
      </c>
      <c r="E480" t="s">
        <v>4695</v>
      </c>
      <c r="F480" t="s">
        <v>11503</v>
      </c>
    </row>
    <row r="481" spans="1:6" x14ac:dyDescent="0.25">
      <c r="A481">
        <v>42731202000153</v>
      </c>
      <c r="B481" t="s">
        <v>5902</v>
      </c>
      <c r="C481" t="s">
        <v>11504</v>
      </c>
      <c r="D481" t="s">
        <v>11505</v>
      </c>
      <c r="E481" t="s">
        <v>5905</v>
      </c>
      <c r="F481" t="s">
        <v>11506</v>
      </c>
    </row>
    <row r="482" spans="1:6" x14ac:dyDescent="0.25">
      <c r="A482">
        <v>35609786000123</v>
      </c>
      <c r="E482" t="s">
        <v>7004</v>
      </c>
      <c r="F482" t="s">
        <v>11507</v>
      </c>
    </row>
    <row r="483" spans="1:6" x14ac:dyDescent="0.25">
      <c r="A483">
        <v>34096201000156</v>
      </c>
      <c r="B483" t="s">
        <v>6862</v>
      </c>
      <c r="C483" t="s">
        <v>11147</v>
      </c>
      <c r="D483" t="s">
        <v>11148</v>
      </c>
      <c r="E483" t="s">
        <v>6864</v>
      </c>
      <c r="F483" t="s">
        <v>11508</v>
      </c>
    </row>
    <row r="484" spans="1:6" x14ac:dyDescent="0.25">
      <c r="A484">
        <v>35939779000190</v>
      </c>
      <c r="B484" t="s">
        <v>5539</v>
      </c>
      <c r="C484" t="s">
        <v>11362</v>
      </c>
      <c r="D484" t="s">
        <v>11363</v>
      </c>
      <c r="E484" t="s">
        <v>5542</v>
      </c>
      <c r="F484" t="s">
        <v>11509</v>
      </c>
    </row>
    <row r="485" spans="1:6" x14ac:dyDescent="0.25">
      <c r="A485">
        <v>24454718000116</v>
      </c>
      <c r="B485" t="s">
        <v>5736</v>
      </c>
      <c r="C485" t="s">
        <v>11510</v>
      </c>
      <c r="D485" t="s">
        <v>11511</v>
      </c>
      <c r="E485" t="s">
        <v>5737</v>
      </c>
      <c r="F485" t="s">
        <v>11512</v>
      </c>
    </row>
    <row r="486" spans="1:6" x14ac:dyDescent="0.25">
      <c r="A486">
        <v>45443993000104</v>
      </c>
      <c r="B486" t="s">
        <v>6183</v>
      </c>
      <c r="C486" t="s">
        <v>11513</v>
      </c>
      <c r="D486" t="s">
        <v>11514</v>
      </c>
      <c r="E486" t="s">
        <v>6185</v>
      </c>
      <c r="F486" t="s">
        <v>11515</v>
      </c>
    </row>
    <row r="487" spans="1:6" x14ac:dyDescent="0.25">
      <c r="A487">
        <v>9412694000149</v>
      </c>
      <c r="E487" t="s">
        <v>5831</v>
      </c>
      <c r="F487" t="s">
        <v>11516</v>
      </c>
    </row>
    <row r="488" spans="1:6" x14ac:dyDescent="0.25">
      <c r="A488">
        <v>57339074000174</v>
      </c>
      <c r="B488" t="s">
        <v>7250</v>
      </c>
      <c r="C488" t="s">
        <v>11033</v>
      </c>
      <c r="D488" t="s">
        <v>11034</v>
      </c>
      <c r="E488" t="s">
        <v>7252</v>
      </c>
      <c r="F488" t="s">
        <v>11517</v>
      </c>
    </row>
    <row r="489" spans="1:6" x14ac:dyDescent="0.25">
      <c r="A489">
        <v>32990051000102</v>
      </c>
      <c r="B489" t="s">
        <v>5885</v>
      </c>
      <c r="C489" t="s">
        <v>10533</v>
      </c>
      <c r="D489" t="s">
        <v>10534</v>
      </c>
      <c r="E489" t="s">
        <v>5886</v>
      </c>
      <c r="F489" t="s">
        <v>11518</v>
      </c>
    </row>
    <row r="490" spans="1:6" x14ac:dyDescent="0.25">
      <c r="A490">
        <v>52280036000170</v>
      </c>
      <c r="B490" t="s">
        <v>4733</v>
      </c>
      <c r="C490" t="s">
        <v>11519</v>
      </c>
      <c r="D490" t="s">
        <v>11520</v>
      </c>
      <c r="E490" t="s">
        <v>4735</v>
      </c>
      <c r="F490" t="s">
        <v>11521</v>
      </c>
    </row>
    <row r="491" spans="1:6" x14ac:dyDescent="0.25">
      <c r="A491">
        <v>41075713000100</v>
      </c>
      <c r="E491" t="s">
        <v>5463</v>
      </c>
      <c r="F491" t="s">
        <v>11522</v>
      </c>
    </row>
    <row r="492" spans="1:6" x14ac:dyDescent="0.25">
      <c r="A492">
        <v>34687441000125</v>
      </c>
      <c r="E492" t="s">
        <v>7204</v>
      </c>
      <c r="F492" t="s">
        <v>11523</v>
      </c>
    </row>
    <row r="493" spans="1:6" x14ac:dyDescent="0.25">
      <c r="A493">
        <v>32890800000111</v>
      </c>
      <c r="B493" t="s">
        <v>461</v>
      </c>
      <c r="C493" t="s">
        <v>11524</v>
      </c>
      <c r="D493" t="s">
        <v>10781</v>
      </c>
      <c r="E493" t="s">
        <v>5492</v>
      </c>
      <c r="F493" t="s">
        <v>11525</v>
      </c>
    </row>
    <row r="494" spans="1:6" x14ac:dyDescent="0.25">
      <c r="A494">
        <v>45521716000172</v>
      </c>
      <c r="B494" t="s">
        <v>3584</v>
      </c>
      <c r="C494" t="s">
        <v>10488</v>
      </c>
      <c r="D494" t="s">
        <v>10489</v>
      </c>
      <c r="E494" t="s">
        <v>7275</v>
      </c>
      <c r="F494" t="s">
        <v>11526</v>
      </c>
    </row>
    <row r="495" spans="1:6" x14ac:dyDescent="0.25">
      <c r="A495">
        <v>30178843000143</v>
      </c>
      <c r="B495" t="s">
        <v>6361</v>
      </c>
      <c r="C495" t="s">
        <v>11527</v>
      </c>
      <c r="D495" t="s">
        <v>11528</v>
      </c>
      <c r="E495" t="s">
        <v>6363</v>
      </c>
      <c r="F495" t="s">
        <v>11529</v>
      </c>
    </row>
    <row r="496" spans="1:6" x14ac:dyDescent="0.25">
      <c r="A496">
        <v>36352721000108</v>
      </c>
      <c r="B496" t="s">
        <v>4863</v>
      </c>
      <c r="C496" t="s">
        <v>11530</v>
      </c>
      <c r="D496" t="s">
        <v>11531</v>
      </c>
      <c r="E496" t="s">
        <v>4865</v>
      </c>
      <c r="F496" t="s">
        <v>11532</v>
      </c>
    </row>
    <row r="497" spans="1:6" x14ac:dyDescent="0.25">
      <c r="A497">
        <v>22150467000150</v>
      </c>
      <c r="B497" t="s">
        <v>7174</v>
      </c>
      <c r="C497" t="s">
        <v>11533</v>
      </c>
      <c r="D497" t="s">
        <v>11534</v>
      </c>
      <c r="E497" t="s">
        <v>7176</v>
      </c>
      <c r="F497" t="s">
        <v>11535</v>
      </c>
    </row>
    <row r="498" spans="1:6" x14ac:dyDescent="0.25">
      <c r="A498">
        <v>35002482000101</v>
      </c>
      <c r="B498" t="s">
        <v>4677</v>
      </c>
      <c r="C498" t="s">
        <v>11536</v>
      </c>
      <c r="D498" t="s">
        <v>11537</v>
      </c>
      <c r="E498" t="s">
        <v>4680</v>
      </c>
      <c r="F498" t="s">
        <v>11538</v>
      </c>
    </row>
    <row r="499" spans="1:6" x14ac:dyDescent="0.25">
      <c r="A499">
        <v>44417431000123</v>
      </c>
      <c r="B499" t="s">
        <v>5520</v>
      </c>
      <c r="C499" t="s">
        <v>11539</v>
      </c>
      <c r="D499" t="s">
        <v>10866</v>
      </c>
      <c r="E499" t="s">
        <v>5522</v>
      </c>
      <c r="F499" t="s">
        <v>11540</v>
      </c>
    </row>
    <row r="500" spans="1:6" x14ac:dyDescent="0.25">
      <c r="A500">
        <v>35354967000156</v>
      </c>
      <c r="B500" t="s">
        <v>535</v>
      </c>
      <c r="C500" t="s">
        <v>11541</v>
      </c>
      <c r="D500" t="s">
        <v>11542</v>
      </c>
      <c r="E500" t="s">
        <v>6102</v>
      </c>
      <c r="F500" t="s">
        <v>11543</v>
      </c>
    </row>
    <row r="501" spans="1:6" x14ac:dyDescent="0.25">
      <c r="A501">
        <v>54026669000181</v>
      </c>
      <c r="B501" t="s">
        <v>7059</v>
      </c>
      <c r="C501" t="s">
        <v>11544</v>
      </c>
      <c r="D501" t="s">
        <v>11545</v>
      </c>
      <c r="E501" t="s">
        <v>7061</v>
      </c>
      <c r="F501" t="s">
        <v>11546</v>
      </c>
    </row>
    <row r="502" spans="1:6" x14ac:dyDescent="0.25">
      <c r="A502">
        <v>24048538000134</v>
      </c>
      <c r="B502" t="s">
        <v>7159</v>
      </c>
      <c r="C502" t="s">
        <v>11547</v>
      </c>
      <c r="D502" t="s">
        <v>11548</v>
      </c>
      <c r="E502" t="s">
        <v>7161</v>
      </c>
      <c r="F502" t="s">
        <v>11549</v>
      </c>
    </row>
    <row r="503" spans="1:6" x14ac:dyDescent="0.25">
      <c r="A503">
        <v>34583819000140</v>
      </c>
      <c r="B503" t="s">
        <v>6707</v>
      </c>
      <c r="C503" t="s">
        <v>11550</v>
      </c>
      <c r="D503" t="s">
        <v>11551</v>
      </c>
      <c r="E503" t="s">
        <v>6709</v>
      </c>
      <c r="F503" t="s">
        <v>11552</v>
      </c>
    </row>
    <row r="504" spans="1:6" x14ac:dyDescent="0.25">
      <c r="A504">
        <v>4240128000183</v>
      </c>
      <c r="B504" t="s">
        <v>6898</v>
      </c>
      <c r="C504" t="s">
        <v>11553</v>
      </c>
      <c r="D504" t="s">
        <v>11554</v>
      </c>
      <c r="E504" t="s">
        <v>6899</v>
      </c>
      <c r="F504" t="s">
        <v>11555</v>
      </c>
    </row>
    <row r="505" spans="1:6" x14ac:dyDescent="0.25">
      <c r="A505">
        <v>41978534000174</v>
      </c>
      <c r="B505" t="s">
        <v>7283</v>
      </c>
      <c r="C505" t="s">
        <v>10786</v>
      </c>
      <c r="D505" t="s">
        <v>10787</v>
      </c>
      <c r="E505" t="s">
        <v>7285</v>
      </c>
      <c r="F505" t="s">
        <v>11556</v>
      </c>
    </row>
    <row r="506" spans="1:6" x14ac:dyDescent="0.25">
      <c r="A506">
        <v>40212899000120</v>
      </c>
      <c r="E506" t="s">
        <v>6936</v>
      </c>
      <c r="F506" t="s">
        <v>11557</v>
      </c>
    </row>
    <row r="507" spans="1:6" x14ac:dyDescent="0.25">
      <c r="A507">
        <v>30068713000158</v>
      </c>
      <c r="B507" t="s">
        <v>779</v>
      </c>
      <c r="C507" t="s">
        <v>11268</v>
      </c>
      <c r="D507" t="s">
        <v>11439</v>
      </c>
      <c r="E507" t="s">
        <v>7473</v>
      </c>
      <c r="F507" t="s">
        <v>11558</v>
      </c>
    </row>
    <row r="508" spans="1:6" x14ac:dyDescent="0.25">
      <c r="A508">
        <v>17517577000178</v>
      </c>
      <c r="B508" t="s">
        <v>7320</v>
      </c>
      <c r="C508" t="s">
        <v>11559</v>
      </c>
      <c r="D508" t="s">
        <v>10716</v>
      </c>
      <c r="E508" t="s">
        <v>7321</v>
      </c>
      <c r="F508" t="s">
        <v>11560</v>
      </c>
    </row>
    <row r="509" spans="1:6" x14ac:dyDescent="0.25">
      <c r="A509">
        <v>59079948000127</v>
      </c>
      <c r="E509" t="s">
        <v>5319</v>
      </c>
    </row>
    <row r="510" spans="1:6" x14ac:dyDescent="0.25">
      <c r="A510">
        <v>37013129000144</v>
      </c>
      <c r="B510" t="s">
        <v>7151</v>
      </c>
      <c r="C510" t="s">
        <v>11352</v>
      </c>
      <c r="D510" t="s">
        <v>11353</v>
      </c>
      <c r="E510" t="s">
        <v>7153</v>
      </c>
      <c r="F510" t="s">
        <v>11561</v>
      </c>
    </row>
    <row r="511" spans="1:6" x14ac:dyDescent="0.25">
      <c r="A511">
        <v>24215286000190</v>
      </c>
      <c r="B511" t="s">
        <v>3352</v>
      </c>
      <c r="C511" t="s">
        <v>11562</v>
      </c>
      <c r="D511" t="s">
        <v>11470</v>
      </c>
      <c r="E511" t="s">
        <v>3404</v>
      </c>
      <c r="F511" t="s">
        <v>11563</v>
      </c>
    </row>
    <row r="512" spans="1:6" x14ac:dyDescent="0.25">
      <c r="A512">
        <v>35602471000154</v>
      </c>
      <c r="B512" t="s">
        <v>4925</v>
      </c>
      <c r="C512" t="s">
        <v>10755</v>
      </c>
      <c r="D512" t="s">
        <v>11564</v>
      </c>
      <c r="E512" t="s">
        <v>3411</v>
      </c>
      <c r="F512" t="s">
        <v>11565</v>
      </c>
    </row>
    <row r="513" spans="1:6" x14ac:dyDescent="0.25">
      <c r="A513">
        <v>54699979000167</v>
      </c>
      <c r="B513" t="s">
        <v>5931</v>
      </c>
      <c r="C513" t="s">
        <v>11566</v>
      </c>
      <c r="D513" t="s">
        <v>11567</v>
      </c>
      <c r="E513" t="s">
        <v>5933</v>
      </c>
      <c r="F513" t="s">
        <v>11568</v>
      </c>
    </row>
    <row r="514" spans="1:6" x14ac:dyDescent="0.25">
      <c r="A514">
        <v>12682783000110</v>
      </c>
      <c r="B514" t="s">
        <v>5602</v>
      </c>
      <c r="C514" t="s">
        <v>10584</v>
      </c>
      <c r="D514" t="s">
        <v>11569</v>
      </c>
      <c r="E514" t="s">
        <v>5604</v>
      </c>
      <c r="F514" t="s">
        <v>11570</v>
      </c>
    </row>
    <row r="515" spans="1:6" x14ac:dyDescent="0.25">
      <c r="A515">
        <v>51102761000195</v>
      </c>
      <c r="B515" t="s">
        <v>6196</v>
      </c>
      <c r="C515" t="s">
        <v>11571</v>
      </c>
      <c r="D515" t="s">
        <v>10486</v>
      </c>
      <c r="E515" t="s">
        <v>6198</v>
      </c>
      <c r="F515" t="s">
        <v>11572</v>
      </c>
    </row>
    <row r="516" spans="1:6" x14ac:dyDescent="0.25">
      <c r="A516">
        <v>32319351000156</v>
      </c>
      <c r="E516" t="s">
        <v>7030</v>
      </c>
      <c r="F516" t="s">
        <v>11573</v>
      </c>
    </row>
    <row r="517" spans="1:6" x14ac:dyDescent="0.25">
      <c r="A517">
        <v>30493349000173</v>
      </c>
      <c r="B517" t="s">
        <v>5571</v>
      </c>
      <c r="C517" t="s">
        <v>10536</v>
      </c>
      <c r="D517" t="s">
        <v>10537</v>
      </c>
      <c r="E517" t="s">
        <v>3419</v>
      </c>
      <c r="F517" t="s">
        <v>11574</v>
      </c>
    </row>
    <row r="518" spans="1:6" x14ac:dyDescent="0.25">
      <c r="A518">
        <v>8912569000135</v>
      </c>
      <c r="B518" t="s">
        <v>6683</v>
      </c>
      <c r="C518" t="s">
        <v>11575</v>
      </c>
      <c r="D518" t="s">
        <v>11576</v>
      </c>
      <c r="E518" t="s">
        <v>6685</v>
      </c>
      <c r="F518" t="s">
        <v>11577</v>
      </c>
    </row>
    <row r="519" spans="1:6" x14ac:dyDescent="0.25">
      <c r="A519">
        <v>18316558000146</v>
      </c>
      <c r="B519" t="s">
        <v>6357</v>
      </c>
      <c r="C519" t="s">
        <v>11348</v>
      </c>
      <c r="D519" t="s">
        <v>11578</v>
      </c>
      <c r="E519" t="s">
        <v>6359</v>
      </c>
      <c r="F519" t="s">
        <v>11579</v>
      </c>
    </row>
    <row r="520" spans="1:6" x14ac:dyDescent="0.25">
      <c r="A520">
        <v>46098897000139</v>
      </c>
      <c r="B520" t="s">
        <v>6258</v>
      </c>
      <c r="C520" t="s">
        <v>10648</v>
      </c>
      <c r="D520" t="s">
        <v>10649</v>
      </c>
      <c r="E520" t="s">
        <v>6260</v>
      </c>
      <c r="F520" t="s">
        <v>11580</v>
      </c>
    </row>
    <row r="521" spans="1:6" x14ac:dyDescent="0.25">
      <c r="A521">
        <v>34774642000160</v>
      </c>
      <c r="B521" t="s">
        <v>4586</v>
      </c>
      <c r="C521" t="s">
        <v>10755</v>
      </c>
      <c r="D521" t="s">
        <v>11581</v>
      </c>
      <c r="E521" t="s">
        <v>4588</v>
      </c>
      <c r="F521" t="s">
        <v>11582</v>
      </c>
    </row>
    <row r="522" spans="1:6" x14ac:dyDescent="0.25">
      <c r="A522">
        <v>37887638000104</v>
      </c>
      <c r="B522" t="s">
        <v>5389</v>
      </c>
      <c r="C522" t="s">
        <v>11583</v>
      </c>
      <c r="D522" t="s">
        <v>11584</v>
      </c>
      <c r="E522" t="s">
        <v>5391</v>
      </c>
      <c r="F522" t="s">
        <v>11585</v>
      </c>
    </row>
    <row r="523" spans="1:6" x14ac:dyDescent="0.25">
      <c r="A523">
        <v>14806166000104</v>
      </c>
      <c r="B523" t="s">
        <v>563</v>
      </c>
      <c r="C523" t="s">
        <v>11586</v>
      </c>
      <c r="D523" t="s">
        <v>10486</v>
      </c>
      <c r="E523" t="s">
        <v>6191</v>
      </c>
      <c r="F523" t="s">
        <v>11587</v>
      </c>
    </row>
    <row r="524" spans="1:6" x14ac:dyDescent="0.25">
      <c r="A524">
        <v>52282978000197</v>
      </c>
      <c r="B524" t="s">
        <v>5321</v>
      </c>
      <c r="C524" t="s">
        <v>11588</v>
      </c>
      <c r="D524" t="s">
        <v>11589</v>
      </c>
      <c r="E524" t="s">
        <v>5323</v>
      </c>
      <c r="F524" t="s">
        <v>11590</v>
      </c>
    </row>
    <row r="525" spans="1:6" x14ac:dyDescent="0.25">
      <c r="A525">
        <v>15578417000103</v>
      </c>
      <c r="B525" t="s">
        <v>6254</v>
      </c>
      <c r="C525" t="s">
        <v>11591</v>
      </c>
      <c r="D525" t="s">
        <v>11592</v>
      </c>
      <c r="E525" t="s">
        <v>6256</v>
      </c>
      <c r="F525" t="s">
        <v>11593</v>
      </c>
    </row>
    <row r="526" spans="1:6" x14ac:dyDescent="0.25">
      <c r="A526">
        <v>45127383000100</v>
      </c>
      <c r="B526" t="s">
        <v>6871</v>
      </c>
      <c r="C526" t="s">
        <v>11594</v>
      </c>
      <c r="D526" t="s">
        <v>11595</v>
      </c>
      <c r="E526" t="s">
        <v>6873</v>
      </c>
    </row>
    <row r="527" spans="1:6" x14ac:dyDescent="0.25">
      <c r="A527">
        <v>43761784000183</v>
      </c>
      <c r="B527" t="s">
        <v>5824</v>
      </c>
      <c r="C527" t="s">
        <v>11596</v>
      </c>
      <c r="D527" t="s">
        <v>11597</v>
      </c>
      <c r="E527" t="s">
        <v>5825</v>
      </c>
      <c r="F527" t="s">
        <v>11598</v>
      </c>
    </row>
    <row r="528" spans="1:6" x14ac:dyDescent="0.25">
      <c r="A528">
        <v>34793078000122</v>
      </c>
      <c r="B528" t="s">
        <v>549</v>
      </c>
      <c r="C528" t="s">
        <v>11599</v>
      </c>
      <c r="D528" t="s">
        <v>10628</v>
      </c>
      <c r="E528" t="s">
        <v>6124</v>
      </c>
      <c r="F528" t="s">
        <v>11600</v>
      </c>
    </row>
    <row r="529" spans="1:6" x14ac:dyDescent="0.25">
      <c r="A529">
        <v>31961612000174</v>
      </c>
      <c r="E529" t="s">
        <v>6658</v>
      </c>
      <c r="F529" t="s">
        <v>11601</v>
      </c>
    </row>
    <row r="530" spans="1:6" x14ac:dyDescent="0.25">
      <c r="A530">
        <v>61543507000186</v>
      </c>
      <c r="E530" t="s">
        <v>7200</v>
      </c>
      <c r="F530" t="s">
        <v>11602</v>
      </c>
    </row>
    <row r="531" spans="1:6" x14ac:dyDescent="0.25">
      <c r="A531">
        <v>26112046000196</v>
      </c>
      <c r="E531" t="s">
        <v>5745</v>
      </c>
      <c r="F531" t="s">
        <v>11603</v>
      </c>
    </row>
    <row r="532" spans="1:6" x14ac:dyDescent="0.25">
      <c r="A532">
        <v>17453850000148</v>
      </c>
      <c r="B532" t="s">
        <v>7340</v>
      </c>
      <c r="C532" t="s">
        <v>11604</v>
      </c>
      <c r="D532" t="s">
        <v>11605</v>
      </c>
      <c r="E532" t="s">
        <v>7341</v>
      </c>
      <c r="F532" t="s">
        <v>11606</v>
      </c>
    </row>
    <row r="533" spans="1:6" x14ac:dyDescent="0.25">
      <c r="A533">
        <v>38428156000140</v>
      </c>
      <c r="B533" t="s">
        <v>5728</v>
      </c>
      <c r="C533" t="s">
        <v>11607</v>
      </c>
      <c r="D533" t="s">
        <v>11410</v>
      </c>
      <c r="E533" t="s">
        <v>5730</v>
      </c>
      <c r="F533" t="s">
        <v>11608</v>
      </c>
    </row>
    <row r="534" spans="1:6" x14ac:dyDescent="0.25">
      <c r="A534">
        <v>819889000133</v>
      </c>
      <c r="B534" t="s">
        <v>7315</v>
      </c>
      <c r="C534" t="s">
        <v>11609</v>
      </c>
      <c r="D534" t="s">
        <v>11610</v>
      </c>
      <c r="E534" t="s">
        <v>7316</v>
      </c>
      <c r="F534" t="s">
        <v>11611</v>
      </c>
    </row>
    <row r="535" spans="1:6" x14ac:dyDescent="0.25">
      <c r="A535">
        <v>45278833000157</v>
      </c>
      <c r="E535" t="s">
        <v>6956</v>
      </c>
      <c r="F535" t="s">
        <v>11612</v>
      </c>
    </row>
    <row r="536" spans="1:6" x14ac:dyDescent="0.25">
      <c r="A536">
        <v>15350679000116</v>
      </c>
      <c r="B536" t="s">
        <v>6365</v>
      </c>
      <c r="C536" t="s">
        <v>11348</v>
      </c>
      <c r="D536" t="s">
        <v>11613</v>
      </c>
      <c r="E536" t="s">
        <v>3374</v>
      </c>
      <c r="F536" t="s">
        <v>11614</v>
      </c>
    </row>
    <row r="537" spans="1:6" x14ac:dyDescent="0.25">
      <c r="A537">
        <v>35617938000130</v>
      </c>
      <c r="B537" t="s">
        <v>4794</v>
      </c>
      <c r="C537" t="s">
        <v>11615</v>
      </c>
      <c r="D537" t="s">
        <v>11616</v>
      </c>
      <c r="E537" t="s">
        <v>4798</v>
      </c>
      <c r="F537" t="s">
        <v>11617</v>
      </c>
    </row>
    <row r="538" spans="1:6" x14ac:dyDescent="0.25">
      <c r="A538">
        <v>31392336000170</v>
      </c>
      <c r="B538" t="s">
        <v>6111</v>
      </c>
      <c r="C538" t="s">
        <v>11618</v>
      </c>
      <c r="D538" t="s">
        <v>11619</v>
      </c>
      <c r="E538" t="s">
        <v>6113</v>
      </c>
      <c r="F538" t="s">
        <v>11620</v>
      </c>
    </row>
    <row r="539" spans="1:6" x14ac:dyDescent="0.25">
      <c r="A539">
        <v>61333973000137</v>
      </c>
      <c r="B539" t="s">
        <v>5223</v>
      </c>
      <c r="C539" t="s">
        <v>10505</v>
      </c>
      <c r="D539" t="s">
        <v>10506</v>
      </c>
      <c r="E539" t="s">
        <v>5224</v>
      </c>
      <c r="F539" t="s">
        <v>11621</v>
      </c>
    </row>
    <row r="540" spans="1:6" x14ac:dyDescent="0.25">
      <c r="A540">
        <v>33913562000185</v>
      </c>
      <c r="B540" t="s">
        <v>6039</v>
      </c>
      <c r="C540" t="s">
        <v>10672</v>
      </c>
      <c r="D540" t="s">
        <v>10673</v>
      </c>
      <c r="E540" t="s">
        <v>3393</v>
      </c>
      <c r="F540" t="s">
        <v>11622</v>
      </c>
    </row>
    <row r="541" spans="1:6" x14ac:dyDescent="0.25">
      <c r="A541">
        <v>34780531000166</v>
      </c>
      <c r="B541" t="s">
        <v>6711</v>
      </c>
      <c r="C541" t="s">
        <v>11623</v>
      </c>
      <c r="D541" t="s">
        <v>11624</v>
      </c>
      <c r="E541" t="s">
        <v>6713</v>
      </c>
      <c r="F541" t="s">
        <v>11625</v>
      </c>
    </row>
    <row r="542" spans="1:6" x14ac:dyDescent="0.25">
      <c r="A542">
        <v>60306622000174</v>
      </c>
      <c r="B542" t="s">
        <v>5348</v>
      </c>
      <c r="C542" t="s">
        <v>11626</v>
      </c>
      <c r="D542" t="s">
        <v>11116</v>
      </c>
      <c r="E542" t="s">
        <v>5349</v>
      </c>
      <c r="F542" t="s">
        <v>11627</v>
      </c>
    </row>
    <row r="543" spans="1:6" x14ac:dyDescent="0.25">
      <c r="A543">
        <v>50891130000130</v>
      </c>
      <c r="B543" t="s">
        <v>5935</v>
      </c>
      <c r="C543" t="s">
        <v>11628</v>
      </c>
      <c r="D543" t="s">
        <v>11629</v>
      </c>
      <c r="E543" t="s">
        <v>5937</v>
      </c>
      <c r="F543" t="s">
        <v>11630</v>
      </c>
    </row>
    <row r="544" spans="1:6" x14ac:dyDescent="0.25">
      <c r="A544">
        <v>59196234000107</v>
      </c>
      <c r="B544" t="s">
        <v>3881</v>
      </c>
      <c r="C544" t="s">
        <v>11631</v>
      </c>
      <c r="D544" t="s">
        <v>11631</v>
      </c>
      <c r="E544" t="s">
        <v>5912</v>
      </c>
    </row>
    <row r="545" spans="1:6" x14ac:dyDescent="0.25">
      <c r="A545">
        <v>19831126000136</v>
      </c>
      <c r="B545" t="s">
        <v>7308</v>
      </c>
      <c r="C545" t="s">
        <v>11632</v>
      </c>
      <c r="D545" t="s">
        <v>11633</v>
      </c>
      <c r="E545" t="s">
        <v>7310</v>
      </c>
      <c r="F545" t="s">
        <v>11634</v>
      </c>
    </row>
    <row r="546" spans="1:6" x14ac:dyDescent="0.25">
      <c r="A546">
        <v>9635172000106</v>
      </c>
      <c r="B546" t="s">
        <v>5120</v>
      </c>
      <c r="C546" t="s">
        <v>11635</v>
      </c>
      <c r="D546" t="s">
        <v>11636</v>
      </c>
      <c r="E546" t="s">
        <v>5122</v>
      </c>
      <c r="F546" t="s">
        <v>11637</v>
      </c>
    </row>
    <row r="547" spans="1:6" x14ac:dyDescent="0.25">
      <c r="A547">
        <v>50493115000133</v>
      </c>
      <c r="B547" t="s">
        <v>5340</v>
      </c>
      <c r="C547" t="s">
        <v>11115</v>
      </c>
      <c r="D547" t="s">
        <v>11116</v>
      </c>
      <c r="E547" t="s">
        <v>5343</v>
      </c>
      <c r="F547" t="s">
        <v>11638</v>
      </c>
    </row>
    <row r="548" spans="1:6" x14ac:dyDescent="0.25">
      <c r="A548">
        <v>17302010000184</v>
      </c>
      <c r="E548" t="s">
        <v>6429</v>
      </c>
      <c r="F548" t="s">
        <v>11639</v>
      </c>
    </row>
    <row r="549" spans="1:6" x14ac:dyDescent="0.25">
      <c r="A549">
        <v>39586858000115</v>
      </c>
      <c r="B549" t="s">
        <v>5878</v>
      </c>
      <c r="C549" t="s">
        <v>11640</v>
      </c>
      <c r="D549" t="s">
        <v>11641</v>
      </c>
      <c r="E549" t="s">
        <v>5879</v>
      </c>
      <c r="F549" t="s">
        <v>11642</v>
      </c>
    </row>
    <row r="550" spans="1:6" x14ac:dyDescent="0.25">
      <c r="A550">
        <v>34286544000183</v>
      </c>
      <c r="E550" t="s">
        <v>6415</v>
      </c>
      <c r="F550" t="s">
        <v>11643</v>
      </c>
    </row>
    <row r="551" spans="1:6" x14ac:dyDescent="0.25">
      <c r="A551">
        <v>44431925000162</v>
      </c>
      <c r="E551" t="s">
        <v>6995</v>
      </c>
      <c r="F551" t="s">
        <v>11644</v>
      </c>
    </row>
    <row r="552" spans="1:6" x14ac:dyDescent="0.25">
      <c r="A552">
        <v>42084992000122</v>
      </c>
      <c r="B552" t="s">
        <v>5992</v>
      </c>
      <c r="C552" t="s">
        <v>11645</v>
      </c>
      <c r="D552" t="s">
        <v>11646</v>
      </c>
      <c r="E552" t="s">
        <v>5994</v>
      </c>
      <c r="F552" t="s">
        <v>11647</v>
      </c>
    </row>
    <row r="553" spans="1:6" x14ac:dyDescent="0.25">
      <c r="A553">
        <v>32756812000158</v>
      </c>
      <c r="B553" t="s">
        <v>5640</v>
      </c>
      <c r="C553" t="s">
        <v>11648</v>
      </c>
      <c r="D553" t="s">
        <v>11649</v>
      </c>
      <c r="E553" t="s">
        <v>5642</v>
      </c>
      <c r="F553" t="s">
        <v>11650</v>
      </c>
    </row>
    <row r="554" spans="1:6" x14ac:dyDescent="0.25">
      <c r="A554">
        <v>57922672000171</v>
      </c>
      <c r="B554" t="s">
        <v>6008</v>
      </c>
      <c r="C554" t="s">
        <v>11651</v>
      </c>
      <c r="D554" t="s">
        <v>11652</v>
      </c>
      <c r="E554" t="s">
        <v>6010</v>
      </c>
    </row>
    <row r="555" spans="1:6" x14ac:dyDescent="0.25">
      <c r="A555">
        <v>21689246000192</v>
      </c>
      <c r="B555" t="s">
        <v>4890</v>
      </c>
      <c r="C555" t="s">
        <v>11653</v>
      </c>
      <c r="D555" t="s">
        <v>11654</v>
      </c>
      <c r="E555" t="s">
        <v>4894</v>
      </c>
      <c r="F555" t="s">
        <v>11655</v>
      </c>
    </row>
    <row r="556" spans="1:6" x14ac:dyDescent="0.25">
      <c r="A556">
        <v>7279657000189</v>
      </c>
      <c r="B556" t="s">
        <v>4704</v>
      </c>
      <c r="C556" t="s">
        <v>11656</v>
      </c>
      <c r="D556" t="s">
        <v>10608</v>
      </c>
      <c r="E556" t="s">
        <v>4706</v>
      </c>
      <c r="F556" t="s">
        <v>11657</v>
      </c>
    </row>
    <row r="557" spans="1:6" x14ac:dyDescent="0.25">
      <c r="A557">
        <v>25213355000190</v>
      </c>
      <c r="B557" t="s">
        <v>7120</v>
      </c>
      <c r="C557" t="s">
        <v>10604</v>
      </c>
      <c r="D557" t="s">
        <v>11658</v>
      </c>
      <c r="E557" t="s">
        <v>7122</v>
      </c>
      <c r="F557" t="s">
        <v>11659</v>
      </c>
    </row>
    <row r="558" spans="1:6" x14ac:dyDescent="0.25">
      <c r="A558">
        <v>5024659000100</v>
      </c>
      <c r="B558" t="s">
        <v>702</v>
      </c>
      <c r="C558" t="s">
        <v>11660</v>
      </c>
      <c r="D558" t="s">
        <v>11661</v>
      </c>
      <c r="E558" t="s">
        <v>7326</v>
      </c>
      <c r="F558" t="s">
        <v>11662</v>
      </c>
    </row>
    <row r="559" spans="1:6" x14ac:dyDescent="0.25">
      <c r="A559">
        <v>50088190000119</v>
      </c>
      <c r="B559" t="s">
        <v>7358</v>
      </c>
      <c r="C559" t="s">
        <v>11663</v>
      </c>
      <c r="D559" t="s">
        <v>10735</v>
      </c>
      <c r="E559" t="s">
        <v>7360</v>
      </c>
      <c r="F559" t="s">
        <v>11664</v>
      </c>
    </row>
    <row r="560" spans="1:6" x14ac:dyDescent="0.25">
      <c r="A560">
        <v>31874833000105</v>
      </c>
      <c r="E560" t="s">
        <v>6927</v>
      </c>
      <c r="F560" t="s">
        <v>11665</v>
      </c>
    </row>
    <row r="561" spans="1:6" x14ac:dyDescent="0.25">
      <c r="A561">
        <v>37887412000103</v>
      </c>
      <c r="B561" t="s">
        <v>6678</v>
      </c>
      <c r="C561" t="s">
        <v>11666</v>
      </c>
      <c r="D561" t="s">
        <v>11667</v>
      </c>
      <c r="E561" t="s">
        <v>6681</v>
      </c>
      <c r="F561" t="s">
        <v>11668</v>
      </c>
    </row>
    <row r="562" spans="1:6" x14ac:dyDescent="0.25">
      <c r="A562">
        <v>58290688000171</v>
      </c>
      <c r="E562" t="s">
        <v>6570</v>
      </c>
      <c r="F562" t="s">
        <v>11669</v>
      </c>
    </row>
    <row r="563" spans="1:6" x14ac:dyDescent="0.25">
      <c r="A563">
        <v>26605199000175</v>
      </c>
      <c r="B563" t="s">
        <v>5215</v>
      </c>
      <c r="C563" t="s">
        <v>10505</v>
      </c>
      <c r="D563" t="s">
        <v>10506</v>
      </c>
      <c r="E563" t="s">
        <v>5218</v>
      </c>
      <c r="F563" t="s">
        <v>11670</v>
      </c>
    </row>
    <row r="564" spans="1:6" x14ac:dyDescent="0.25">
      <c r="A564">
        <v>17002861000101</v>
      </c>
      <c r="B564" t="s">
        <v>6075</v>
      </c>
      <c r="C564" t="s">
        <v>11671</v>
      </c>
      <c r="D564" t="s">
        <v>11672</v>
      </c>
      <c r="E564" t="s">
        <v>6077</v>
      </c>
      <c r="F564" t="s">
        <v>11673</v>
      </c>
    </row>
    <row r="565" spans="1:6" x14ac:dyDescent="0.25">
      <c r="A565">
        <v>37331214000150</v>
      </c>
      <c r="B565" t="s">
        <v>6031</v>
      </c>
      <c r="C565" t="s">
        <v>11674</v>
      </c>
      <c r="D565" t="s">
        <v>11675</v>
      </c>
      <c r="E565" t="s">
        <v>6033</v>
      </c>
      <c r="F565" t="s">
        <v>11676</v>
      </c>
    </row>
    <row r="566" spans="1:6" x14ac:dyDescent="0.25">
      <c r="A566">
        <v>47033388000190</v>
      </c>
      <c r="E566" t="s">
        <v>7033</v>
      </c>
      <c r="F566" t="s">
        <v>11677</v>
      </c>
    </row>
    <row r="567" spans="1:6" x14ac:dyDescent="0.25">
      <c r="A567">
        <v>52314487000180</v>
      </c>
      <c r="B567" t="s">
        <v>6842</v>
      </c>
      <c r="C567" t="s">
        <v>10502</v>
      </c>
      <c r="D567" t="s">
        <v>11678</v>
      </c>
      <c r="E567" t="s">
        <v>6844</v>
      </c>
    </row>
    <row r="568" spans="1:6" x14ac:dyDescent="0.25">
      <c r="A568">
        <v>54022134000132</v>
      </c>
      <c r="B568" t="s">
        <v>5955</v>
      </c>
      <c r="C568" t="s">
        <v>11679</v>
      </c>
      <c r="D568" t="s">
        <v>11680</v>
      </c>
      <c r="E568" t="s">
        <v>5957</v>
      </c>
      <c r="F568" t="s">
        <v>11681</v>
      </c>
    </row>
    <row r="569" spans="1:6" x14ac:dyDescent="0.25">
      <c r="A569">
        <v>37487500000100</v>
      </c>
      <c r="B569" t="s">
        <v>5345</v>
      </c>
      <c r="C569" t="s">
        <v>11682</v>
      </c>
      <c r="D569" t="s">
        <v>11116</v>
      </c>
      <c r="E569" t="s">
        <v>3401</v>
      </c>
      <c r="F569" t="s">
        <v>11683</v>
      </c>
    </row>
    <row r="570" spans="1:6" x14ac:dyDescent="0.25">
      <c r="A570">
        <v>31416575000113</v>
      </c>
      <c r="B570" t="s">
        <v>6421</v>
      </c>
      <c r="C570" t="s">
        <v>11684</v>
      </c>
      <c r="D570" t="s">
        <v>11685</v>
      </c>
      <c r="E570" t="s">
        <v>6423</v>
      </c>
      <c r="F570" t="s">
        <v>11686</v>
      </c>
    </row>
    <row r="571" spans="1:6" x14ac:dyDescent="0.25">
      <c r="A571">
        <v>53799009000170</v>
      </c>
      <c r="B571" t="s">
        <v>5310</v>
      </c>
      <c r="C571" t="s">
        <v>10774</v>
      </c>
      <c r="D571" t="s">
        <v>11687</v>
      </c>
      <c r="E571" t="s">
        <v>5312</v>
      </c>
      <c r="F571" t="s">
        <v>11688</v>
      </c>
    </row>
    <row r="572" spans="1:6" x14ac:dyDescent="0.25">
      <c r="A572">
        <v>53779703000126</v>
      </c>
      <c r="E572" t="s">
        <v>7386</v>
      </c>
      <c r="F572" t="s">
        <v>11689</v>
      </c>
    </row>
    <row r="573" spans="1:6" x14ac:dyDescent="0.25">
      <c r="A573">
        <v>53779703000126</v>
      </c>
      <c r="E573" t="s">
        <v>7388</v>
      </c>
      <c r="F573" t="s">
        <v>11689</v>
      </c>
    </row>
    <row r="574" spans="1:6" x14ac:dyDescent="0.25">
      <c r="A574">
        <v>9636393000107</v>
      </c>
      <c r="B574" t="s">
        <v>5033</v>
      </c>
      <c r="C574" t="s">
        <v>11690</v>
      </c>
      <c r="D574" t="s">
        <v>11691</v>
      </c>
      <c r="E574" t="s">
        <v>5034</v>
      </c>
      <c r="F574" t="s">
        <v>11692</v>
      </c>
    </row>
    <row r="575" spans="1:6" x14ac:dyDescent="0.25">
      <c r="A575">
        <v>40212940000169</v>
      </c>
      <c r="B575" t="s">
        <v>5514</v>
      </c>
      <c r="C575" t="s">
        <v>11693</v>
      </c>
      <c r="D575" t="s">
        <v>10866</v>
      </c>
      <c r="E575" t="s">
        <v>3394</v>
      </c>
      <c r="F575" t="s">
        <v>11694</v>
      </c>
    </row>
    <row r="576" spans="1:6" x14ac:dyDescent="0.25">
      <c r="A576">
        <v>24140275000199</v>
      </c>
      <c r="E576" t="s">
        <v>7107</v>
      </c>
      <c r="F576" t="s">
        <v>11695</v>
      </c>
    </row>
    <row r="577" spans="1:6" x14ac:dyDescent="0.25">
      <c r="A577">
        <v>39774487000103</v>
      </c>
      <c r="E577" t="s">
        <v>5288</v>
      </c>
      <c r="F577" t="s">
        <v>11696</v>
      </c>
    </row>
    <row r="578" spans="1:6" x14ac:dyDescent="0.25">
      <c r="A578">
        <v>2536364000116</v>
      </c>
      <c r="B578" t="s">
        <v>6636</v>
      </c>
      <c r="C578" t="s">
        <v>11697</v>
      </c>
      <c r="D578" t="s">
        <v>10709</v>
      </c>
      <c r="E578" t="s">
        <v>6637</v>
      </c>
      <c r="F578" t="s">
        <v>11698</v>
      </c>
    </row>
    <row r="579" spans="1:6" x14ac:dyDescent="0.25">
      <c r="A579">
        <v>41153236000145</v>
      </c>
      <c r="B579" t="s">
        <v>6490</v>
      </c>
      <c r="C579" t="s">
        <v>11699</v>
      </c>
      <c r="D579" t="s">
        <v>11700</v>
      </c>
      <c r="E579" t="s">
        <v>3423</v>
      </c>
      <c r="F579" t="s">
        <v>11701</v>
      </c>
    </row>
    <row r="580" spans="1:6" x14ac:dyDescent="0.25">
      <c r="A580">
        <v>55994151000102</v>
      </c>
      <c r="B580" t="s">
        <v>7412</v>
      </c>
      <c r="C580" t="s">
        <v>11702</v>
      </c>
      <c r="D580" t="s">
        <v>11703</v>
      </c>
      <c r="E580" t="s">
        <v>7413</v>
      </c>
      <c r="F580" t="s">
        <v>11704</v>
      </c>
    </row>
    <row r="581" spans="1:6" x14ac:dyDescent="0.25">
      <c r="A581">
        <v>36498670000127</v>
      </c>
      <c r="B581" t="s">
        <v>6518</v>
      </c>
      <c r="C581" t="s">
        <v>11705</v>
      </c>
      <c r="D581" t="s">
        <v>11706</v>
      </c>
      <c r="E581" t="s">
        <v>6519</v>
      </c>
      <c r="F581" t="s">
        <v>11707</v>
      </c>
    </row>
    <row r="582" spans="1:6" x14ac:dyDescent="0.25">
      <c r="A582">
        <v>47562149000128</v>
      </c>
      <c r="B582" t="s">
        <v>6338</v>
      </c>
      <c r="C582" t="s">
        <v>11708</v>
      </c>
      <c r="D582" t="s">
        <v>10947</v>
      </c>
      <c r="E582" t="s">
        <v>6339</v>
      </c>
      <c r="F582" t="s">
        <v>11709</v>
      </c>
    </row>
    <row r="583" spans="1:6" x14ac:dyDescent="0.25">
      <c r="A583">
        <v>23732231000195</v>
      </c>
      <c r="B583" t="s">
        <v>5108</v>
      </c>
      <c r="C583" t="s">
        <v>11635</v>
      </c>
      <c r="D583" t="s">
        <v>11636</v>
      </c>
      <c r="E583" t="s">
        <v>5110</v>
      </c>
      <c r="F583" t="s">
        <v>11710</v>
      </c>
    </row>
    <row r="584" spans="1:6" x14ac:dyDescent="0.25">
      <c r="A584">
        <v>50862124000154</v>
      </c>
      <c r="E584" t="s">
        <v>7221</v>
      </c>
      <c r="F584" t="s">
        <v>11711</v>
      </c>
    </row>
    <row r="585" spans="1:6" x14ac:dyDescent="0.25">
      <c r="A585">
        <v>63179605000101</v>
      </c>
      <c r="E585" t="s">
        <v>5695</v>
      </c>
    </row>
    <row r="586" spans="1:6" x14ac:dyDescent="0.25">
      <c r="A586">
        <v>46962243000101</v>
      </c>
      <c r="B586" t="s">
        <v>6539</v>
      </c>
      <c r="C586" t="s">
        <v>11712</v>
      </c>
      <c r="D586" t="s">
        <v>11713</v>
      </c>
      <c r="E586" t="s">
        <v>6541</v>
      </c>
      <c r="F586" t="s">
        <v>11714</v>
      </c>
    </row>
    <row r="587" spans="1:6" x14ac:dyDescent="0.25">
      <c r="A587">
        <v>37569846000157</v>
      </c>
      <c r="B587" t="s">
        <v>4718</v>
      </c>
      <c r="C587" t="s">
        <v>11715</v>
      </c>
      <c r="D587" t="s">
        <v>10759</v>
      </c>
      <c r="E587" t="s">
        <v>4720</v>
      </c>
      <c r="F587" t="s">
        <v>11716</v>
      </c>
    </row>
    <row r="588" spans="1:6" x14ac:dyDescent="0.25">
      <c r="A588">
        <v>32102192000133</v>
      </c>
      <c r="B588" t="s">
        <v>5449</v>
      </c>
      <c r="C588" t="s">
        <v>11717</v>
      </c>
      <c r="D588" t="s">
        <v>10870</v>
      </c>
      <c r="E588" t="s">
        <v>5451</v>
      </c>
      <c r="F588" t="s">
        <v>11718</v>
      </c>
    </row>
    <row r="589" spans="1:6" x14ac:dyDescent="0.25">
      <c r="A589">
        <v>43164438000118</v>
      </c>
      <c r="B589" t="s">
        <v>6374</v>
      </c>
      <c r="C589" t="s">
        <v>11719</v>
      </c>
      <c r="D589" t="s">
        <v>11720</v>
      </c>
      <c r="E589" t="s">
        <v>6376</v>
      </c>
      <c r="F589" t="s">
        <v>11721</v>
      </c>
    </row>
    <row r="590" spans="1:6" x14ac:dyDescent="0.25">
      <c r="A590">
        <v>38029012000111</v>
      </c>
      <c r="E590" t="s">
        <v>6701</v>
      </c>
      <c r="F590" t="s">
        <v>11722</v>
      </c>
    </row>
    <row r="591" spans="1:6" x14ac:dyDescent="0.25">
      <c r="A591">
        <v>54851094000131</v>
      </c>
      <c r="B591" t="s">
        <v>7147</v>
      </c>
      <c r="C591" t="s">
        <v>11723</v>
      </c>
      <c r="D591" t="s">
        <v>11724</v>
      </c>
      <c r="E591" t="s">
        <v>7149</v>
      </c>
      <c r="F591" t="s">
        <v>11725</v>
      </c>
    </row>
    <row r="592" spans="1:6" x14ac:dyDescent="0.25">
      <c r="A592">
        <v>39466946000183</v>
      </c>
      <c r="B592" t="s">
        <v>5968</v>
      </c>
      <c r="C592" t="s">
        <v>11726</v>
      </c>
      <c r="D592" t="s">
        <v>11727</v>
      </c>
      <c r="E592" t="s">
        <v>5969</v>
      </c>
      <c r="F592" t="s">
        <v>11728</v>
      </c>
    </row>
    <row r="593" spans="1:6" x14ac:dyDescent="0.25">
      <c r="A593">
        <v>10320151000180</v>
      </c>
      <c r="B593" t="s">
        <v>5916</v>
      </c>
      <c r="C593" t="s">
        <v>11729</v>
      </c>
      <c r="D593" t="s">
        <v>10755</v>
      </c>
      <c r="E593" t="s">
        <v>5919</v>
      </c>
      <c r="F593" t="s">
        <v>11730</v>
      </c>
    </row>
    <row r="594" spans="1:6" x14ac:dyDescent="0.25">
      <c r="A594">
        <v>42847942000150</v>
      </c>
      <c r="B594" t="s">
        <v>7096</v>
      </c>
      <c r="C594" t="s">
        <v>11731</v>
      </c>
      <c r="D594" t="s">
        <v>11732</v>
      </c>
      <c r="E594" t="s">
        <v>7100</v>
      </c>
      <c r="F594" t="s">
        <v>11733</v>
      </c>
    </row>
    <row r="595" spans="1:6" x14ac:dyDescent="0.25">
      <c r="A595">
        <v>47756349000111</v>
      </c>
      <c r="B595" t="s">
        <v>4896</v>
      </c>
      <c r="C595" t="s">
        <v>11653</v>
      </c>
      <c r="D595" t="s">
        <v>11654</v>
      </c>
      <c r="E595" t="s">
        <v>4899</v>
      </c>
      <c r="F595" t="s">
        <v>11734</v>
      </c>
    </row>
    <row r="596" spans="1:6" x14ac:dyDescent="0.25">
      <c r="A596">
        <v>35556444000192</v>
      </c>
      <c r="E596" t="s">
        <v>7302</v>
      </c>
      <c r="F596" t="s">
        <v>11735</v>
      </c>
    </row>
    <row r="597" spans="1:6" x14ac:dyDescent="0.25">
      <c r="A597">
        <v>57660316000127</v>
      </c>
      <c r="B597" t="s">
        <v>6606</v>
      </c>
      <c r="C597" t="s">
        <v>11393</v>
      </c>
      <c r="D597" t="s">
        <v>11394</v>
      </c>
      <c r="E597" t="s">
        <v>6608</v>
      </c>
      <c r="F597" t="s">
        <v>11736</v>
      </c>
    </row>
    <row r="598" spans="1:6" x14ac:dyDescent="0.25">
      <c r="A598">
        <v>56992930000123</v>
      </c>
      <c r="E598" t="s">
        <v>6743</v>
      </c>
      <c r="F598" t="s">
        <v>11737</v>
      </c>
    </row>
    <row r="599" spans="1:6" x14ac:dyDescent="0.25">
      <c r="A599">
        <v>26549933000126</v>
      </c>
      <c r="B599" t="s">
        <v>7468</v>
      </c>
      <c r="C599" t="s">
        <v>11268</v>
      </c>
      <c r="D599" t="s">
        <v>11439</v>
      </c>
      <c r="E599" t="s">
        <v>7470</v>
      </c>
      <c r="F599" t="s">
        <v>11738</v>
      </c>
    </row>
    <row r="600" spans="1:6" x14ac:dyDescent="0.25">
      <c r="A600">
        <v>27944406000189</v>
      </c>
      <c r="B600" t="s">
        <v>404</v>
      </c>
      <c r="C600" t="s">
        <v>11739</v>
      </c>
      <c r="D600" t="s">
        <v>11740</v>
      </c>
      <c r="E600" t="s">
        <v>5257</v>
      </c>
      <c r="F600" t="s">
        <v>11741</v>
      </c>
    </row>
    <row r="601" spans="1:6" x14ac:dyDescent="0.25">
      <c r="A601">
        <v>39573883000164</v>
      </c>
      <c r="B601" t="s">
        <v>5847</v>
      </c>
      <c r="C601" t="s">
        <v>11742</v>
      </c>
      <c r="D601" t="s">
        <v>11743</v>
      </c>
      <c r="E601" t="s">
        <v>5849</v>
      </c>
      <c r="F601" t="s">
        <v>11744</v>
      </c>
    </row>
    <row r="602" spans="1:6" x14ac:dyDescent="0.25">
      <c r="A602">
        <v>54485055000168</v>
      </c>
      <c r="B602" t="s">
        <v>5192</v>
      </c>
      <c r="C602" t="s">
        <v>11745</v>
      </c>
      <c r="D602" t="s">
        <v>11746</v>
      </c>
      <c r="E602" t="s">
        <v>5194</v>
      </c>
      <c r="F602" t="s">
        <v>11747</v>
      </c>
    </row>
    <row r="603" spans="1:6" x14ac:dyDescent="0.25">
      <c r="A603">
        <v>56992610000173</v>
      </c>
      <c r="B603" t="s">
        <v>3912</v>
      </c>
      <c r="C603" t="s">
        <v>11748</v>
      </c>
      <c r="D603" t="s">
        <v>11749</v>
      </c>
      <c r="E603" t="s">
        <v>7178</v>
      </c>
    </row>
    <row r="604" spans="1:6" x14ac:dyDescent="0.25">
      <c r="A604">
        <v>37489109000144</v>
      </c>
      <c r="B604" t="s">
        <v>6027</v>
      </c>
      <c r="C604" t="s">
        <v>11674</v>
      </c>
      <c r="D604" t="s">
        <v>11675</v>
      </c>
      <c r="E604" t="s">
        <v>6029</v>
      </c>
      <c r="F604" t="s">
        <v>11750</v>
      </c>
    </row>
    <row r="605" spans="1:6" x14ac:dyDescent="0.25">
      <c r="A605">
        <v>35142453000137</v>
      </c>
      <c r="B605" t="s">
        <v>4686</v>
      </c>
      <c r="C605" t="s">
        <v>11751</v>
      </c>
      <c r="D605" t="s">
        <v>11752</v>
      </c>
      <c r="E605" t="s">
        <v>4688</v>
      </c>
      <c r="F605" t="s">
        <v>11753</v>
      </c>
    </row>
    <row r="606" spans="1:6" x14ac:dyDescent="0.25">
      <c r="A606">
        <v>45756473000151</v>
      </c>
      <c r="B606" t="s">
        <v>7355</v>
      </c>
      <c r="C606" t="s">
        <v>11225</v>
      </c>
      <c r="D606" t="s">
        <v>11420</v>
      </c>
      <c r="E606" t="s">
        <v>7356</v>
      </c>
      <c r="F606" t="s">
        <v>11754</v>
      </c>
    </row>
    <row r="607" spans="1:6" x14ac:dyDescent="0.25">
      <c r="A607">
        <v>23243536000133</v>
      </c>
      <c r="B607" t="s">
        <v>7143</v>
      </c>
      <c r="C607" t="s">
        <v>11755</v>
      </c>
      <c r="D607" t="s">
        <v>11756</v>
      </c>
      <c r="E607" t="s">
        <v>7145</v>
      </c>
      <c r="F607" t="s">
        <v>11757</v>
      </c>
    </row>
    <row r="608" spans="1:6" x14ac:dyDescent="0.25">
      <c r="A608">
        <v>43105341000134</v>
      </c>
      <c r="E608" t="s">
        <v>6921</v>
      </c>
      <c r="F608" t="s">
        <v>11758</v>
      </c>
    </row>
    <row r="609" spans="1:6" x14ac:dyDescent="0.25">
      <c r="A609">
        <v>10237480000162</v>
      </c>
      <c r="B609" t="s">
        <v>4915</v>
      </c>
      <c r="C609" t="s">
        <v>11759</v>
      </c>
      <c r="D609" t="s">
        <v>11760</v>
      </c>
      <c r="E609" t="s">
        <v>4917</v>
      </c>
      <c r="F609" t="s">
        <v>11761</v>
      </c>
    </row>
    <row r="610" spans="1:6" x14ac:dyDescent="0.25">
      <c r="A610">
        <v>32846811000102</v>
      </c>
      <c r="B610" t="s">
        <v>6748</v>
      </c>
      <c r="C610" t="s">
        <v>11368</v>
      </c>
      <c r="D610" t="s">
        <v>10799</v>
      </c>
      <c r="E610" t="s">
        <v>6750</v>
      </c>
      <c r="F610" t="s">
        <v>11762</v>
      </c>
    </row>
    <row r="611" spans="1:6" x14ac:dyDescent="0.25">
      <c r="A611">
        <v>28767162000179</v>
      </c>
      <c r="B611" t="s">
        <v>5685</v>
      </c>
      <c r="C611" t="s">
        <v>11763</v>
      </c>
      <c r="D611" t="s">
        <v>11764</v>
      </c>
      <c r="E611" t="s">
        <v>5686</v>
      </c>
      <c r="F611" t="s">
        <v>11765</v>
      </c>
    </row>
    <row r="612" spans="1:6" x14ac:dyDescent="0.25">
      <c r="A612">
        <v>35378376000119</v>
      </c>
      <c r="B612" t="s">
        <v>3349</v>
      </c>
      <c r="C612" t="s">
        <v>11766</v>
      </c>
      <c r="D612" t="s">
        <v>11428</v>
      </c>
      <c r="E612" t="s">
        <v>6401</v>
      </c>
      <c r="F612" t="s">
        <v>11767</v>
      </c>
    </row>
    <row r="613" spans="1:6" x14ac:dyDescent="0.25">
      <c r="A613">
        <v>39293641000117</v>
      </c>
      <c r="E613" t="s">
        <v>4990</v>
      </c>
      <c r="F613" t="s">
        <v>11768</v>
      </c>
    </row>
    <row r="614" spans="1:6" x14ac:dyDescent="0.25">
      <c r="A614">
        <v>38077221000130</v>
      </c>
      <c r="E614" t="s">
        <v>7295</v>
      </c>
      <c r="F614" t="s">
        <v>11769</v>
      </c>
    </row>
    <row r="615" spans="1:6" x14ac:dyDescent="0.25">
      <c r="A615">
        <v>60762973000190</v>
      </c>
      <c r="B615" t="s">
        <v>5943</v>
      </c>
      <c r="C615" t="s">
        <v>11770</v>
      </c>
      <c r="D615" t="s">
        <v>11771</v>
      </c>
      <c r="E615" t="s">
        <v>5944</v>
      </c>
      <c r="F615" t="s">
        <v>11772</v>
      </c>
    </row>
    <row r="616" spans="1:6" x14ac:dyDescent="0.25">
      <c r="A616">
        <v>62808774000109</v>
      </c>
      <c r="B616" t="s">
        <v>5351</v>
      </c>
      <c r="C616" t="s">
        <v>11773</v>
      </c>
      <c r="D616" t="s">
        <v>11116</v>
      </c>
      <c r="E616" t="s">
        <v>5353</v>
      </c>
    </row>
    <row r="617" spans="1:6" x14ac:dyDescent="0.25">
      <c r="A617">
        <v>26559284000144</v>
      </c>
      <c r="E617" t="s">
        <v>7018</v>
      </c>
      <c r="F617" t="s">
        <v>11774</v>
      </c>
    </row>
    <row r="618" spans="1:6" x14ac:dyDescent="0.25">
      <c r="A618">
        <v>24325096000126</v>
      </c>
      <c r="B618" t="s">
        <v>6810</v>
      </c>
      <c r="C618" t="s">
        <v>10645</v>
      </c>
      <c r="D618" t="s">
        <v>11775</v>
      </c>
      <c r="E618" t="s">
        <v>6811</v>
      </c>
      <c r="F618" t="s">
        <v>11776</v>
      </c>
    </row>
    <row r="619" spans="1:6" x14ac:dyDescent="0.25">
      <c r="A619">
        <v>41409761000189</v>
      </c>
      <c r="B619" t="s">
        <v>7277</v>
      </c>
      <c r="C619" t="s">
        <v>10488</v>
      </c>
      <c r="D619" t="s">
        <v>10489</v>
      </c>
      <c r="E619" t="s">
        <v>3388</v>
      </c>
      <c r="F619" t="s">
        <v>11777</v>
      </c>
    </row>
    <row r="620" spans="1:6" x14ac:dyDescent="0.25">
      <c r="A620">
        <v>5104498000156</v>
      </c>
      <c r="B620" t="s">
        <v>5023</v>
      </c>
      <c r="C620" t="s">
        <v>11778</v>
      </c>
      <c r="D620" t="s">
        <v>11779</v>
      </c>
      <c r="E620" t="s">
        <v>5027</v>
      </c>
      <c r="F620" t="s">
        <v>11780</v>
      </c>
    </row>
    <row r="621" spans="1:6" x14ac:dyDescent="0.25">
      <c r="A621">
        <v>34462109000162</v>
      </c>
      <c r="B621" t="s">
        <v>5283</v>
      </c>
      <c r="C621" t="s">
        <v>11781</v>
      </c>
      <c r="D621" t="s">
        <v>11782</v>
      </c>
      <c r="E621" t="s">
        <v>5285</v>
      </c>
      <c r="F621" t="s">
        <v>11783</v>
      </c>
    </row>
    <row r="622" spans="1:6" x14ac:dyDescent="0.25">
      <c r="A622">
        <v>46331231000189</v>
      </c>
      <c r="B622" t="s">
        <v>6826</v>
      </c>
      <c r="C622" t="s">
        <v>11784</v>
      </c>
      <c r="D622" t="s">
        <v>11785</v>
      </c>
      <c r="E622" t="s">
        <v>6829</v>
      </c>
      <c r="F622" t="s">
        <v>11786</v>
      </c>
    </row>
    <row r="623" spans="1:6" x14ac:dyDescent="0.25">
      <c r="A623">
        <v>57286949000117</v>
      </c>
      <c r="E623" t="s">
        <v>6438</v>
      </c>
    </row>
    <row r="624" spans="1:6" x14ac:dyDescent="0.25">
      <c r="A624">
        <v>57286949000117</v>
      </c>
      <c r="E624" t="s">
        <v>6440</v>
      </c>
    </row>
    <row r="625" spans="1:6" x14ac:dyDescent="0.25">
      <c r="A625">
        <v>52242738000169</v>
      </c>
      <c r="B625" t="s">
        <v>6642</v>
      </c>
      <c r="C625" t="s">
        <v>11787</v>
      </c>
      <c r="D625" t="s">
        <v>10709</v>
      </c>
      <c r="E625" t="s">
        <v>6644</v>
      </c>
      <c r="F625" t="s">
        <v>11788</v>
      </c>
    </row>
    <row r="626" spans="1:6" x14ac:dyDescent="0.25">
      <c r="A626">
        <v>35940266000107</v>
      </c>
      <c r="E626" t="s">
        <v>5473</v>
      </c>
      <c r="F626" t="s">
        <v>11789</v>
      </c>
    </row>
    <row r="627" spans="1:6" x14ac:dyDescent="0.25">
      <c r="A627">
        <v>45081757000195</v>
      </c>
      <c r="E627" t="s">
        <v>5000</v>
      </c>
      <c r="F627" t="s">
        <v>11790</v>
      </c>
    </row>
    <row r="628" spans="1:6" x14ac:dyDescent="0.25">
      <c r="A628">
        <v>11447124000136</v>
      </c>
      <c r="B628" t="s">
        <v>6654</v>
      </c>
      <c r="C628" t="s">
        <v>11791</v>
      </c>
      <c r="D628" t="s">
        <v>10709</v>
      </c>
      <c r="E628" t="s">
        <v>6655</v>
      </c>
      <c r="F628" t="s">
        <v>11792</v>
      </c>
    </row>
    <row r="629" spans="1:6" x14ac:dyDescent="0.25">
      <c r="A629">
        <v>36326889000149</v>
      </c>
      <c r="B629" t="s">
        <v>6691</v>
      </c>
      <c r="C629" t="s">
        <v>11213</v>
      </c>
      <c r="D629" t="s">
        <v>11214</v>
      </c>
      <c r="E629" t="s">
        <v>6693</v>
      </c>
      <c r="F629" t="s">
        <v>11793</v>
      </c>
    </row>
    <row r="630" spans="1:6" x14ac:dyDescent="0.25">
      <c r="A630">
        <v>3499367000190</v>
      </c>
      <c r="B630" t="s">
        <v>7328</v>
      </c>
      <c r="C630" t="s">
        <v>11794</v>
      </c>
      <c r="D630" t="s">
        <v>11795</v>
      </c>
      <c r="E630" t="s">
        <v>7329</v>
      </c>
      <c r="F630" t="s">
        <v>11796</v>
      </c>
    </row>
    <row r="631" spans="1:6" x14ac:dyDescent="0.25">
      <c r="A631">
        <v>55219936000108</v>
      </c>
      <c r="E631" t="s">
        <v>5137</v>
      </c>
    </row>
    <row r="632" spans="1:6" x14ac:dyDescent="0.25">
      <c r="A632">
        <v>55219936000108</v>
      </c>
      <c r="E632" t="s">
        <v>5139</v>
      </c>
    </row>
    <row r="633" spans="1:6" x14ac:dyDescent="0.25">
      <c r="A633">
        <v>58038938000180</v>
      </c>
      <c r="B633" t="s">
        <v>6888</v>
      </c>
      <c r="C633" t="s">
        <v>11797</v>
      </c>
      <c r="D633" t="s">
        <v>11798</v>
      </c>
      <c r="E633" t="s">
        <v>6889</v>
      </c>
      <c r="F633" t="s">
        <v>11799</v>
      </c>
    </row>
    <row r="634" spans="1:6" x14ac:dyDescent="0.25">
      <c r="A634">
        <v>29732926000153</v>
      </c>
      <c r="B634" t="s">
        <v>5578</v>
      </c>
      <c r="C634" t="s">
        <v>11800</v>
      </c>
      <c r="D634" t="s">
        <v>10572</v>
      </c>
      <c r="E634" t="s">
        <v>5581</v>
      </c>
      <c r="F634" t="s">
        <v>11801</v>
      </c>
    </row>
    <row r="635" spans="1:6" x14ac:dyDescent="0.25">
      <c r="A635">
        <v>55763285000104</v>
      </c>
      <c r="B635" t="s">
        <v>6820</v>
      </c>
      <c r="C635" t="s">
        <v>10645</v>
      </c>
      <c r="D635" t="s">
        <v>11802</v>
      </c>
      <c r="E635" t="s">
        <v>6821</v>
      </c>
      <c r="F635" t="s">
        <v>11803</v>
      </c>
    </row>
    <row r="636" spans="1:6" x14ac:dyDescent="0.25">
      <c r="A636">
        <v>26673556000132</v>
      </c>
      <c r="B636" t="s">
        <v>4855</v>
      </c>
      <c r="C636" t="s">
        <v>11804</v>
      </c>
      <c r="D636" t="s">
        <v>11805</v>
      </c>
      <c r="E636" t="s">
        <v>4856</v>
      </c>
      <c r="F636" t="s">
        <v>11806</v>
      </c>
    </row>
    <row r="637" spans="1:6" x14ac:dyDescent="0.25">
      <c r="A637">
        <v>43120902000174</v>
      </c>
      <c r="E637" t="s">
        <v>6450</v>
      </c>
    </row>
    <row r="638" spans="1:6" x14ac:dyDescent="0.25">
      <c r="A638">
        <v>43120902000174</v>
      </c>
      <c r="E638" t="s">
        <v>6452</v>
      </c>
    </row>
    <row r="639" spans="1:6" x14ac:dyDescent="0.25">
      <c r="A639">
        <v>21917184000129</v>
      </c>
      <c r="B639" t="s">
        <v>5384</v>
      </c>
      <c r="C639" t="s">
        <v>11807</v>
      </c>
      <c r="D639" t="s">
        <v>11808</v>
      </c>
      <c r="E639" t="s">
        <v>5387</v>
      </c>
      <c r="F639" t="s">
        <v>11809</v>
      </c>
    </row>
    <row r="640" spans="1:6" x14ac:dyDescent="0.25">
      <c r="A640">
        <v>44466492000180</v>
      </c>
      <c r="E640" t="s">
        <v>7431</v>
      </c>
    </row>
    <row r="641" spans="1:6" x14ac:dyDescent="0.25">
      <c r="A641">
        <v>11451917000129</v>
      </c>
      <c r="B641" t="s">
        <v>3400</v>
      </c>
      <c r="C641" t="s">
        <v>11810</v>
      </c>
      <c r="D641" t="s">
        <v>11811</v>
      </c>
      <c r="E641" t="s">
        <v>6462</v>
      </c>
      <c r="F641" t="s">
        <v>11812</v>
      </c>
    </row>
    <row r="642" spans="1:6" x14ac:dyDescent="0.25">
      <c r="A642">
        <v>31204199000101</v>
      </c>
      <c r="E642" t="s">
        <v>6983</v>
      </c>
      <c r="F642" t="s">
        <v>11813</v>
      </c>
    </row>
    <row r="643" spans="1:6" x14ac:dyDescent="0.25">
      <c r="A643">
        <v>44211851000159</v>
      </c>
      <c r="B643" t="s">
        <v>5989</v>
      </c>
      <c r="C643" t="s">
        <v>11814</v>
      </c>
      <c r="D643" t="s">
        <v>11815</v>
      </c>
      <c r="E643" t="s">
        <v>5990</v>
      </c>
      <c r="F643" t="s">
        <v>11816</v>
      </c>
    </row>
    <row r="644" spans="1:6" x14ac:dyDescent="0.25">
      <c r="A644">
        <v>34370777000160</v>
      </c>
      <c r="B644" t="s">
        <v>4697</v>
      </c>
      <c r="C644" t="s">
        <v>11817</v>
      </c>
      <c r="D644" t="s">
        <v>11818</v>
      </c>
      <c r="E644" t="s">
        <v>4702</v>
      </c>
      <c r="F644" t="s">
        <v>11819</v>
      </c>
    </row>
    <row r="645" spans="1:6" x14ac:dyDescent="0.25">
      <c r="A645">
        <v>13823084000105</v>
      </c>
      <c r="B645" t="s">
        <v>6789</v>
      </c>
      <c r="C645" t="s">
        <v>10645</v>
      </c>
      <c r="D645" t="s">
        <v>11820</v>
      </c>
      <c r="E645" t="s">
        <v>6790</v>
      </c>
      <c r="F645" t="s">
        <v>11821</v>
      </c>
    </row>
    <row r="646" spans="1:6" x14ac:dyDescent="0.25">
      <c r="A646">
        <v>62353018000124</v>
      </c>
      <c r="B646" t="s">
        <v>11822</v>
      </c>
      <c r="C646" t="s">
        <v>10682</v>
      </c>
      <c r="D646" t="s">
        <v>10683</v>
      </c>
      <c r="E646" t="s">
        <v>6619</v>
      </c>
      <c r="F646" t="s">
        <v>11823</v>
      </c>
    </row>
    <row r="647" spans="1:6" x14ac:dyDescent="0.25">
      <c r="A647">
        <v>19657463000159</v>
      </c>
      <c r="B647" t="s">
        <v>7404</v>
      </c>
      <c r="C647" t="s">
        <v>11824</v>
      </c>
      <c r="D647" t="s">
        <v>11825</v>
      </c>
      <c r="E647" t="s">
        <v>7405</v>
      </c>
      <c r="F647" t="s">
        <v>11826</v>
      </c>
    </row>
    <row r="648" spans="1:6" x14ac:dyDescent="0.25">
      <c r="A648">
        <v>29044189000104</v>
      </c>
      <c r="B648" t="s">
        <v>158</v>
      </c>
      <c r="C648" t="s">
        <v>11827</v>
      </c>
      <c r="D648" t="s">
        <v>11828</v>
      </c>
      <c r="E648" t="s">
        <v>4600</v>
      </c>
      <c r="F648" t="s">
        <v>11829</v>
      </c>
    </row>
    <row r="649" spans="1:6" x14ac:dyDescent="0.25">
      <c r="A649">
        <v>22759995000101</v>
      </c>
      <c r="B649" t="s">
        <v>6805</v>
      </c>
      <c r="C649" t="s">
        <v>10645</v>
      </c>
      <c r="D649" t="s">
        <v>11830</v>
      </c>
      <c r="E649" t="s">
        <v>3365</v>
      </c>
      <c r="F649" t="s">
        <v>11831</v>
      </c>
    </row>
    <row r="650" spans="1:6" x14ac:dyDescent="0.25">
      <c r="A650">
        <v>52342951000142</v>
      </c>
      <c r="B650" t="s">
        <v>5658</v>
      </c>
      <c r="C650" t="s">
        <v>11832</v>
      </c>
      <c r="D650" t="s">
        <v>11207</v>
      </c>
      <c r="E650" t="s">
        <v>5660</v>
      </c>
      <c r="F650" t="s">
        <v>11833</v>
      </c>
    </row>
    <row r="651" spans="1:6" x14ac:dyDescent="0.25">
      <c r="A651">
        <v>21624757000126</v>
      </c>
      <c r="B651" t="s">
        <v>5868</v>
      </c>
      <c r="C651" t="s">
        <v>10524</v>
      </c>
      <c r="D651" t="s">
        <v>10525</v>
      </c>
      <c r="E651" t="s">
        <v>5869</v>
      </c>
      <c r="F651" t="s">
        <v>11834</v>
      </c>
    </row>
    <row r="652" spans="1:6" x14ac:dyDescent="0.25">
      <c r="A652">
        <v>43120902000174</v>
      </c>
      <c r="E652" t="s">
        <v>6450</v>
      </c>
    </row>
    <row r="653" spans="1:6" x14ac:dyDescent="0.25">
      <c r="A653">
        <v>43120902000174</v>
      </c>
      <c r="E653" t="s">
        <v>6452</v>
      </c>
    </row>
    <row r="654" spans="1:6" x14ac:dyDescent="0.25">
      <c r="A654">
        <v>58172632000112</v>
      </c>
      <c r="E654" t="s">
        <v>6917</v>
      </c>
    </row>
    <row r="655" spans="1:6" x14ac:dyDescent="0.25">
      <c r="A655">
        <v>2603461000184</v>
      </c>
      <c r="B655" t="s">
        <v>6391</v>
      </c>
      <c r="C655" t="s">
        <v>11835</v>
      </c>
      <c r="D655" t="s">
        <v>11836</v>
      </c>
      <c r="E655" t="s">
        <v>6394</v>
      </c>
      <c r="F655" t="s">
        <v>11837</v>
      </c>
    </row>
    <row r="656" spans="1:6" x14ac:dyDescent="0.25">
      <c r="A656">
        <v>41409831000107</v>
      </c>
      <c r="E656" t="s">
        <v>7237</v>
      </c>
      <c r="F656" t="s">
        <v>11838</v>
      </c>
    </row>
    <row r="657" spans="1:6" x14ac:dyDescent="0.25">
      <c r="A657">
        <v>51385048000104</v>
      </c>
      <c r="E657" t="s">
        <v>7374</v>
      </c>
    </row>
    <row r="658" spans="1:6" x14ac:dyDescent="0.25">
      <c r="A658">
        <v>51385048000104</v>
      </c>
      <c r="E658" t="s">
        <v>7373</v>
      </c>
    </row>
    <row r="659" spans="1:6" x14ac:dyDescent="0.25">
      <c r="A659">
        <v>51385048000104</v>
      </c>
      <c r="E659" t="s">
        <v>7371</v>
      </c>
    </row>
    <row r="660" spans="1:6" x14ac:dyDescent="0.25">
      <c r="A660">
        <v>41545043000130</v>
      </c>
      <c r="E660" t="s">
        <v>5588</v>
      </c>
      <c r="F660" t="s">
        <v>11839</v>
      </c>
    </row>
    <row r="661" spans="1:6" x14ac:dyDescent="0.25">
      <c r="A661">
        <v>38377471000196</v>
      </c>
      <c r="E661" t="s">
        <v>6766</v>
      </c>
      <c r="F661" t="s">
        <v>11840</v>
      </c>
    </row>
    <row r="662" spans="1:6" x14ac:dyDescent="0.25">
      <c r="A662">
        <v>45829737000150</v>
      </c>
      <c r="B662" t="s">
        <v>4122</v>
      </c>
      <c r="C662" t="s">
        <v>11841</v>
      </c>
      <c r="D662" t="s">
        <v>11842</v>
      </c>
      <c r="E662" t="s">
        <v>6324</v>
      </c>
      <c r="F662" t="s">
        <v>11843</v>
      </c>
    </row>
    <row r="663" spans="1:6" x14ac:dyDescent="0.25">
      <c r="A663">
        <v>52204330000100</v>
      </c>
      <c r="E663" t="s">
        <v>5772</v>
      </c>
      <c r="F663" t="s">
        <v>11844</v>
      </c>
    </row>
    <row r="664" spans="1:6" x14ac:dyDescent="0.25">
      <c r="A664">
        <v>52204330000100</v>
      </c>
      <c r="E664" t="s">
        <v>5774</v>
      </c>
      <c r="F664" t="s">
        <v>11844</v>
      </c>
    </row>
    <row r="665" spans="1:6" x14ac:dyDescent="0.25">
      <c r="A665">
        <v>60958603000122</v>
      </c>
      <c r="E665" t="s">
        <v>5488</v>
      </c>
    </row>
    <row r="666" spans="1:6" x14ac:dyDescent="0.25">
      <c r="A666">
        <v>45338646000111</v>
      </c>
      <c r="B666" t="s">
        <v>11845</v>
      </c>
      <c r="C666" t="s">
        <v>11846</v>
      </c>
      <c r="D666" t="s">
        <v>11847</v>
      </c>
      <c r="E666" t="s">
        <v>4675</v>
      </c>
      <c r="F666" t="s">
        <v>11848</v>
      </c>
    </row>
    <row r="667" spans="1:6" x14ac:dyDescent="0.25">
      <c r="A667">
        <v>7539298000151</v>
      </c>
      <c r="E667" t="s">
        <v>5097</v>
      </c>
      <c r="F667" t="s">
        <v>11849</v>
      </c>
    </row>
    <row r="668" spans="1:6" x14ac:dyDescent="0.25">
      <c r="A668">
        <v>63918369000106</v>
      </c>
      <c r="E668" t="s">
        <v>5908</v>
      </c>
    </row>
    <row r="669" spans="1:6" x14ac:dyDescent="0.25">
      <c r="A669">
        <v>42287819000121</v>
      </c>
      <c r="E669" t="s">
        <v>5925</v>
      </c>
      <c r="F669" t="s">
        <v>11850</v>
      </c>
    </row>
    <row r="670" spans="1:6" x14ac:dyDescent="0.25">
      <c r="A670">
        <v>59482549000102</v>
      </c>
      <c r="B670" t="s">
        <v>3861</v>
      </c>
      <c r="C670" t="s">
        <v>11851</v>
      </c>
      <c r="D670" t="s">
        <v>11852</v>
      </c>
      <c r="E670" t="s">
        <v>4747</v>
      </c>
      <c r="F670" t="s">
        <v>11853</v>
      </c>
    </row>
    <row r="671" spans="1:6" x14ac:dyDescent="0.25">
      <c r="A671">
        <v>17249227000178</v>
      </c>
      <c r="E671" t="s">
        <v>4939</v>
      </c>
      <c r="F671" t="s">
        <v>11854</v>
      </c>
    </row>
    <row r="672" spans="1:6" x14ac:dyDescent="0.25">
      <c r="A672">
        <v>30338831000139</v>
      </c>
      <c r="E672" t="s">
        <v>7528</v>
      </c>
    </row>
    <row r="673" spans="1:6" x14ac:dyDescent="0.25">
      <c r="A673">
        <v>43985508000107</v>
      </c>
      <c r="E673" t="s">
        <v>7244</v>
      </c>
      <c r="F673" t="s">
        <v>11855</v>
      </c>
    </row>
    <row r="674" spans="1:6" x14ac:dyDescent="0.25">
      <c r="A674">
        <v>63912733000112</v>
      </c>
      <c r="E674" t="s">
        <v>5783</v>
      </c>
    </row>
    <row r="675" spans="1:6" x14ac:dyDescent="0.25">
      <c r="A675">
        <v>60079651000140</v>
      </c>
      <c r="B675" t="s">
        <v>3910</v>
      </c>
      <c r="C675" t="s">
        <v>11856</v>
      </c>
      <c r="D675" t="s">
        <v>11857</v>
      </c>
      <c r="E675" t="s">
        <v>7141</v>
      </c>
      <c r="F675" t="s">
        <v>11858</v>
      </c>
    </row>
    <row r="676" spans="1:6" x14ac:dyDescent="0.25">
      <c r="A676">
        <v>60261869000111</v>
      </c>
      <c r="E676" t="s">
        <v>5779</v>
      </c>
    </row>
    <row r="677" spans="1:6" x14ac:dyDescent="0.25">
      <c r="A677">
        <v>55219936000108</v>
      </c>
      <c r="E677" t="s">
        <v>5137</v>
      </c>
    </row>
    <row r="678" spans="1:6" x14ac:dyDescent="0.25">
      <c r="A678">
        <v>55219936000108</v>
      </c>
      <c r="E678" t="s">
        <v>5139</v>
      </c>
    </row>
    <row r="679" spans="1:6" x14ac:dyDescent="0.25">
      <c r="A679">
        <v>49916958000116</v>
      </c>
      <c r="B679" t="s">
        <v>4112</v>
      </c>
      <c r="C679" t="s">
        <v>11859</v>
      </c>
      <c r="D679" t="s">
        <v>11860</v>
      </c>
      <c r="E679" t="s">
        <v>6002</v>
      </c>
      <c r="F679" t="s">
        <v>11861</v>
      </c>
    </row>
    <row r="680" spans="1:6" x14ac:dyDescent="0.25">
      <c r="A680">
        <v>906044000185</v>
      </c>
      <c r="E680" t="s">
        <v>6869</v>
      </c>
      <c r="F680" t="s">
        <v>11862</v>
      </c>
    </row>
    <row r="681" spans="1:6" x14ac:dyDescent="0.25">
      <c r="A681">
        <v>30282418000108</v>
      </c>
      <c r="E681" t="s">
        <v>6769</v>
      </c>
    </row>
    <row r="682" spans="1:6" x14ac:dyDescent="0.25">
      <c r="A682">
        <v>58429506000109</v>
      </c>
      <c r="B682" t="s">
        <v>11863</v>
      </c>
      <c r="C682" t="s">
        <v>11864</v>
      </c>
      <c r="D682" t="s">
        <v>11865</v>
      </c>
      <c r="E682" t="s">
        <v>6473</v>
      </c>
      <c r="F682" t="s">
        <v>11866</v>
      </c>
    </row>
    <row r="683" spans="1:6" x14ac:dyDescent="0.25">
      <c r="A683">
        <v>63954054000106</v>
      </c>
      <c r="E683" t="s">
        <v>5911</v>
      </c>
    </row>
    <row r="684" spans="1:6" x14ac:dyDescent="0.25">
      <c r="A684">
        <v>27826059000190</v>
      </c>
      <c r="E684" t="s">
        <v>5631</v>
      </c>
      <c r="F684" t="s">
        <v>11867</v>
      </c>
    </row>
    <row r="685" spans="1:6" x14ac:dyDescent="0.25">
      <c r="A685">
        <v>30056825000199</v>
      </c>
      <c r="E685" t="s">
        <v>6652</v>
      </c>
      <c r="F685" t="s">
        <v>11868</v>
      </c>
    </row>
    <row r="686" spans="1:6" x14ac:dyDescent="0.25">
      <c r="A686">
        <v>60513922000124</v>
      </c>
      <c r="B686" t="s">
        <v>3902</v>
      </c>
      <c r="C686" t="s">
        <v>11869</v>
      </c>
      <c r="D686" t="s">
        <v>11870</v>
      </c>
      <c r="E686" t="s">
        <v>6849</v>
      </c>
    </row>
    <row r="687" spans="1:6" x14ac:dyDescent="0.25">
      <c r="A687">
        <v>7088369000147</v>
      </c>
      <c r="B687" t="s">
        <v>7137</v>
      </c>
      <c r="C687" t="s">
        <v>11871</v>
      </c>
      <c r="D687" t="s">
        <v>11872</v>
      </c>
      <c r="E687" t="s">
        <v>3379</v>
      </c>
      <c r="F687" t="s">
        <v>11873</v>
      </c>
    </row>
    <row r="688" spans="1:6" x14ac:dyDescent="0.25">
      <c r="A688">
        <v>33378392000186</v>
      </c>
      <c r="E688" t="s">
        <v>5828</v>
      </c>
      <c r="F688" t="s">
        <v>11874</v>
      </c>
    </row>
    <row r="689" spans="1:6" x14ac:dyDescent="0.25">
      <c r="A689">
        <v>35717650000137</v>
      </c>
      <c r="B689" t="s">
        <v>5405</v>
      </c>
      <c r="C689" t="s">
        <v>11875</v>
      </c>
      <c r="D689" t="s">
        <v>11876</v>
      </c>
      <c r="E689" t="s">
        <v>3410</v>
      </c>
      <c r="F689" t="s">
        <v>11877</v>
      </c>
    </row>
    <row r="690" spans="1:6" x14ac:dyDescent="0.25">
      <c r="A690">
        <v>44625657000110</v>
      </c>
      <c r="B690" t="s">
        <v>11878</v>
      </c>
      <c r="C690" t="s">
        <v>11879</v>
      </c>
      <c r="D690" t="s">
        <v>11880</v>
      </c>
      <c r="E690" t="s">
        <v>6855</v>
      </c>
      <c r="F690" t="s">
        <v>11881</v>
      </c>
    </row>
    <row r="691" spans="1:6" x14ac:dyDescent="0.25">
      <c r="A691">
        <v>15656344000120</v>
      </c>
      <c r="E691" t="s">
        <v>6212</v>
      </c>
    </row>
    <row r="692" spans="1:6" x14ac:dyDescent="0.25">
      <c r="A692">
        <v>41593656000142</v>
      </c>
      <c r="B692" t="s">
        <v>4526</v>
      </c>
      <c r="C692" t="s">
        <v>10880</v>
      </c>
      <c r="D692" t="s">
        <v>10881</v>
      </c>
      <c r="E692" t="s">
        <v>5328</v>
      </c>
    </row>
    <row r="693" spans="1:6" x14ac:dyDescent="0.25">
      <c r="A693">
        <v>41593656000142</v>
      </c>
      <c r="B693" t="s">
        <v>4526</v>
      </c>
      <c r="C693" t="s">
        <v>10880</v>
      </c>
      <c r="D693" t="s">
        <v>10881</v>
      </c>
      <c r="E693" t="s">
        <v>5330</v>
      </c>
    </row>
    <row r="694" spans="1:6" x14ac:dyDescent="0.25">
      <c r="A694">
        <v>54698848000165</v>
      </c>
      <c r="B694" t="s">
        <v>4115</v>
      </c>
      <c r="C694" t="s">
        <v>11882</v>
      </c>
      <c r="D694" t="s">
        <v>11883</v>
      </c>
      <c r="E694" t="s">
        <v>6006</v>
      </c>
      <c r="F694" t="s">
        <v>11884</v>
      </c>
    </row>
    <row r="695" spans="1:6" x14ac:dyDescent="0.25">
      <c r="A695">
        <v>43741205000130</v>
      </c>
      <c r="B695" t="s">
        <v>4107</v>
      </c>
      <c r="C695" t="s">
        <v>11885</v>
      </c>
      <c r="D695" t="s">
        <v>11886</v>
      </c>
      <c r="E695" t="s">
        <v>5726</v>
      </c>
    </row>
    <row r="696" spans="1:6" x14ac:dyDescent="0.25">
      <c r="A696">
        <v>12239939000192</v>
      </c>
      <c r="E696" t="s">
        <v>5021</v>
      </c>
      <c r="F696" t="s">
        <v>11887</v>
      </c>
    </row>
    <row r="697" spans="1:6" x14ac:dyDescent="0.25">
      <c r="A697">
        <v>58643797000125</v>
      </c>
      <c r="B697" t="s">
        <v>4117</v>
      </c>
      <c r="C697" t="s">
        <v>11888</v>
      </c>
      <c r="D697" t="s">
        <v>11889</v>
      </c>
      <c r="E697" t="s">
        <v>6016</v>
      </c>
    </row>
    <row r="698" spans="1:6" x14ac:dyDescent="0.25">
      <c r="A698">
        <v>35828705000186</v>
      </c>
      <c r="E698" t="s">
        <v>3386</v>
      </c>
      <c r="F698" t="s">
        <v>11890</v>
      </c>
    </row>
    <row r="699" spans="1:6" x14ac:dyDescent="0.25">
      <c r="A699">
        <v>61922643000187</v>
      </c>
      <c r="B699" t="s">
        <v>3879</v>
      </c>
      <c r="C699" t="s">
        <v>11891</v>
      </c>
      <c r="D699" t="s">
        <v>11891</v>
      </c>
      <c r="E699" t="s">
        <v>5907</v>
      </c>
    </row>
    <row r="700" spans="1:6" x14ac:dyDescent="0.25">
      <c r="A700">
        <v>20458815000126</v>
      </c>
      <c r="E700" t="s">
        <v>4663</v>
      </c>
      <c r="F700" t="s">
        <v>11892</v>
      </c>
    </row>
    <row r="701" spans="1:6" x14ac:dyDescent="0.25">
      <c r="A701">
        <v>41055241000115</v>
      </c>
      <c r="E701" t="s">
        <v>5652</v>
      </c>
      <c r="F701" t="s">
        <v>11893</v>
      </c>
    </row>
    <row r="702" spans="1:6" x14ac:dyDescent="0.25">
      <c r="A702">
        <v>61232706000173</v>
      </c>
      <c r="B702" t="s">
        <v>3872</v>
      </c>
      <c r="C702" t="s">
        <v>11894</v>
      </c>
      <c r="D702" t="s">
        <v>11895</v>
      </c>
      <c r="E702" t="s">
        <v>5368</v>
      </c>
    </row>
    <row r="703" spans="1:6" x14ac:dyDescent="0.25">
      <c r="A703">
        <v>36327569000103</v>
      </c>
      <c r="E703" t="s">
        <v>5411</v>
      </c>
      <c r="F703" t="s">
        <v>11896</v>
      </c>
    </row>
    <row r="704" spans="1:6" x14ac:dyDescent="0.25">
      <c r="A704">
        <v>50180894000117</v>
      </c>
      <c r="B704" t="s">
        <v>4134</v>
      </c>
      <c r="C704" t="s">
        <v>11897</v>
      </c>
      <c r="D704" t="s">
        <v>11898</v>
      </c>
      <c r="E704" t="s">
        <v>7092</v>
      </c>
      <c r="F704" t="s">
        <v>11899</v>
      </c>
    </row>
    <row r="705" spans="1:6" x14ac:dyDescent="0.25">
      <c r="A705">
        <v>48658548000150</v>
      </c>
      <c r="E705" t="s">
        <v>5768</v>
      </c>
      <c r="F705" t="s">
        <v>11900</v>
      </c>
    </row>
    <row r="706" spans="1:6" x14ac:dyDescent="0.25">
      <c r="A706">
        <v>48658548000150</v>
      </c>
      <c r="E706" t="s">
        <v>5770</v>
      </c>
      <c r="F706" t="s">
        <v>11900</v>
      </c>
    </row>
    <row r="707" spans="1:6" x14ac:dyDescent="0.25">
      <c r="A707">
        <v>46153324000160</v>
      </c>
      <c r="E707" t="s">
        <v>7478</v>
      </c>
    </row>
    <row r="708" spans="1:6" x14ac:dyDescent="0.25">
      <c r="A708">
        <v>46153324000160</v>
      </c>
      <c r="E708" t="s">
        <v>7481</v>
      </c>
    </row>
    <row r="709" spans="1:6" x14ac:dyDescent="0.25">
      <c r="A709">
        <v>46153324000160</v>
      </c>
      <c r="E709" t="s">
        <v>7480</v>
      </c>
    </row>
    <row r="710" spans="1:6" x14ac:dyDescent="0.25">
      <c r="A710">
        <v>601692000123</v>
      </c>
      <c r="E710" t="s">
        <v>5379</v>
      </c>
      <c r="F710" t="s">
        <v>11901</v>
      </c>
    </row>
    <row r="711" spans="1:6" x14ac:dyDescent="0.25">
      <c r="A711">
        <v>64154430000140</v>
      </c>
      <c r="E711" t="s">
        <v>4608</v>
      </c>
    </row>
    <row r="712" spans="1:6" x14ac:dyDescent="0.25">
      <c r="A712">
        <v>51575078000175</v>
      </c>
      <c r="B712" t="s">
        <v>4121</v>
      </c>
      <c r="C712" t="s">
        <v>11902</v>
      </c>
      <c r="D712" t="s">
        <v>11903</v>
      </c>
      <c r="E712" t="s">
        <v>6316</v>
      </c>
      <c r="F712" t="s">
        <v>11904</v>
      </c>
    </row>
    <row r="713" spans="1:6" x14ac:dyDescent="0.25">
      <c r="A713">
        <v>44625562000104</v>
      </c>
      <c r="B713" t="s">
        <v>4129</v>
      </c>
      <c r="C713" t="s">
        <v>11905</v>
      </c>
      <c r="D713" t="s">
        <v>11906</v>
      </c>
      <c r="E713" t="s">
        <v>6853</v>
      </c>
      <c r="F713" t="s">
        <v>11907</v>
      </c>
    </row>
    <row r="714" spans="1:6" x14ac:dyDescent="0.25">
      <c r="A714">
        <v>35377390000106</v>
      </c>
      <c r="E714" t="s">
        <v>7363</v>
      </c>
      <c r="F714" t="s">
        <v>11908</v>
      </c>
    </row>
    <row r="715" spans="1:6" x14ac:dyDescent="0.25">
      <c r="A715">
        <v>13083227000190</v>
      </c>
      <c r="E715" t="s">
        <v>4947</v>
      </c>
      <c r="F715" t="s">
        <v>11909</v>
      </c>
    </row>
    <row r="716" spans="1:6" x14ac:dyDescent="0.25">
      <c r="A716">
        <v>42463823000101</v>
      </c>
      <c r="E716" t="s">
        <v>7534</v>
      </c>
    </row>
    <row r="717" spans="1:6" x14ac:dyDescent="0.25">
      <c r="A717">
        <v>42463823000101</v>
      </c>
      <c r="E717" t="s">
        <v>7532</v>
      </c>
    </row>
    <row r="718" spans="1:6" x14ac:dyDescent="0.25">
      <c r="A718">
        <v>57286949000117</v>
      </c>
      <c r="E718" t="s">
        <v>6438</v>
      </c>
    </row>
    <row r="719" spans="1:6" x14ac:dyDescent="0.25">
      <c r="A719">
        <v>57286949000117</v>
      </c>
      <c r="E719" t="s">
        <v>6440</v>
      </c>
    </row>
    <row r="720" spans="1:6" x14ac:dyDescent="0.25">
      <c r="A720">
        <v>46157305000102</v>
      </c>
      <c r="E720" t="s">
        <v>5277</v>
      </c>
    </row>
    <row r="721" spans="1:6" x14ac:dyDescent="0.25">
      <c r="A721">
        <v>28206220000195</v>
      </c>
      <c r="E721" t="s">
        <v>6565</v>
      </c>
      <c r="F721" t="s">
        <v>11910</v>
      </c>
    </row>
    <row r="722" spans="1:6" x14ac:dyDescent="0.25">
      <c r="A722">
        <v>51931205000121</v>
      </c>
      <c r="E722" t="s">
        <v>6760</v>
      </c>
      <c r="F722" t="s">
        <v>11911</v>
      </c>
    </row>
    <row r="723" spans="1:6" x14ac:dyDescent="0.25">
      <c r="A723">
        <v>51931205000121</v>
      </c>
      <c r="E723" t="s">
        <v>6762</v>
      </c>
      <c r="F723" t="s">
        <v>11911</v>
      </c>
    </row>
    <row r="724" spans="1:6" x14ac:dyDescent="0.25">
      <c r="A724">
        <v>16617768000149</v>
      </c>
      <c r="E724" t="s">
        <v>6579</v>
      </c>
      <c r="F724" t="s">
        <v>11912</v>
      </c>
    </row>
    <row r="725" spans="1:6" x14ac:dyDescent="0.25">
      <c r="A725">
        <v>59376795000180</v>
      </c>
      <c r="E725" t="s">
        <v>6433</v>
      </c>
    </row>
    <row r="726" spans="1:6" x14ac:dyDescent="0.25">
      <c r="A726">
        <v>51601636000120</v>
      </c>
      <c r="B726" t="s">
        <v>4466</v>
      </c>
      <c r="C726" t="s">
        <v>11913</v>
      </c>
      <c r="D726" t="s">
        <v>11914</v>
      </c>
      <c r="E726" t="s">
        <v>5209</v>
      </c>
      <c r="F726" t="s">
        <v>11915</v>
      </c>
    </row>
    <row r="727" spans="1:6" x14ac:dyDescent="0.25">
      <c r="A727">
        <v>14171644000157</v>
      </c>
      <c r="E727" t="s">
        <v>5088</v>
      </c>
      <c r="F727" t="s">
        <v>11916</v>
      </c>
    </row>
    <row r="728" spans="1:6" x14ac:dyDescent="0.25">
      <c r="A728">
        <v>10608762000129</v>
      </c>
      <c r="E728" t="s">
        <v>6332</v>
      </c>
      <c r="F728" t="s">
        <v>11917</v>
      </c>
    </row>
    <row r="729" spans="1:6" x14ac:dyDescent="0.25">
      <c r="A729">
        <v>50385179000110</v>
      </c>
      <c r="B729" t="s">
        <v>4139</v>
      </c>
      <c r="C729" t="s">
        <v>11918</v>
      </c>
      <c r="D729" t="s">
        <v>11919</v>
      </c>
      <c r="E729" t="s">
        <v>7535</v>
      </c>
    </row>
    <row r="730" spans="1:6" x14ac:dyDescent="0.25">
      <c r="A730">
        <v>947958000194</v>
      </c>
      <c r="B730" t="s">
        <v>6296</v>
      </c>
      <c r="C730" t="s">
        <v>10905</v>
      </c>
      <c r="D730" t="s">
        <v>10906</v>
      </c>
      <c r="E730" t="s">
        <v>6297</v>
      </c>
      <c r="F730" t="s">
        <v>11920</v>
      </c>
    </row>
    <row r="731" spans="1:6" x14ac:dyDescent="0.25">
      <c r="A731">
        <v>36182298000145</v>
      </c>
      <c r="E731" t="s">
        <v>4951</v>
      </c>
      <c r="F731" t="s">
        <v>11921</v>
      </c>
    </row>
    <row r="732" spans="1:6" x14ac:dyDescent="0.25">
      <c r="A732">
        <v>64169533000184</v>
      </c>
      <c r="E732" t="s">
        <v>4724</v>
      </c>
    </row>
    <row r="733" spans="1:6" x14ac:dyDescent="0.25">
      <c r="A733">
        <v>34258751000124</v>
      </c>
      <c r="E733" t="s">
        <v>4832</v>
      </c>
    </row>
    <row r="734" spans="1:6" x14ac:dyDescent="0.25">
      <c r="A734">
        <v>46153324000160</v>
      </c>
      <c r="E734" t="s">
        <v>7478</v>
      </c>
    </row>
    <row r="735" spans="1:6" x14ac:dyDescent="0.25">
      <c r="A735">
        <v>46153324000160</v>
      </c>
      <c r="E735" t="s">
        <v>7481</v>
      </c>
    </row>
    <row r="736" spans="1:6" x14ac:dyDescent="0.25">
      <c r="A736">
        <v>46153324000160</v>
      </c>
      <c r="E736" t="s">
        <v>7480</v>
      </c>
    </row>
    <row r="737" spans="1:6" x14ac:dyDescent="0.25">
      <c r="A737">
        <v>42922205000174</v>
      </c>
      <c r="E737" t="s">
        <v>6860</v>
      </c>
      <c r="F737" t="s">
        <v>11922</v>
      </c>
    </row>
    <row r="738" spans="1:6" x14ac:dyDescent="0.25">
      <c r="A738">
        <v>25381854000196</v>
      </c>
      <c r="E738" t="s">
        <v>6228</v>
      </c>
    </row>
    <row r="739" spans="1:6" x14ac:dyDescent="0.25">
      <c r="A739">
        <v>836263000135</v>
      </c>
      <c r="B739" t="s">
        <v>6904</v>
      </c>
      <c r="C739" t="s">
        <v>10823</v>
      </c>
      <c r="D739" t="s">
        <v>11923</v>
      </c>
      <c r="E739" t="s">
        <v>6905</v>
      </c>
      <c r="F739" t="s">
        <v>11924</v>
      </c>
    </row>
    <row r="740" spans="1:6" x14ac:dyDescent="0.25">
      <c r="A740">
        <v>38001966000116</v>
      </c>
      <c r="E740" t="s">
        <v>3412</v>
      </c>
      <c r="F740" t="s">
        <v>11925</v>
      </c>
    </row>
    <row r="741" spans="1:6" x14ac:dyDescent="0.25">
      <c r="A741">
        <v>34081583000144</v>
      </c>
      <c r="E741" t="s">
        <v>7506</v>
      </c>
      <c r="F741" t="s">
        <v>11926</v>
      </c>
    </row>
    <row r="742" spans="1:6" x14ac:dyDescent="0.25">
      <c r="A742">
        <v>59560195000177</v>
      </c>
      <c r="B742" t="s">
        <v>3888</v>
      </c>
      <c r="C742" t="s">
        <v>10648</v>
      </c>
      <c r="D742" t="s">
        <v>10649</v>
      </c>
      <c r="E742" t="s">
        <v>6270</v>
      </c>
      <c r="F742" t="s">
        <v>11927</v>
      </c>
    </row>
    <row r="743" spans="1:6" x14ac:dyDescent="0.25">
      <c r="A743">
        <v>5109839000186</v>
      </c>
      <c r="E743" t="s">
        <v>6419</v>
      </c>
      <c r="F743" t="s">
        <v>11928</v>
      </c>
    </row>
    <row r="744" spans="1:6" x14ac:dyDescent="0.25">
      <c r="A744">
        <v>59604698000105</v>
      </c>
      <c r="B744" t="s">
        <v>3883</v>
      </c>
      <c r="C744" t="s">
        <v>11929</v>
      </c>
      <c r="D744" t="s">
        <v>11930</v>
      </c>
      <c r="E744" t="s">
        <v>6066</v>
      </c>
      <c r="F744" t="s">
        <v>11931</v>
      </c>
    </row>
    <row r="745" spans="1:6" x14ac:dyDescent="0.25">
      <c r="A745">
        <v>30556738000109</v>
      </c>
      <c r="E745" t="s">
        <v>3420</v>
      </c>
      <c r="F745" t="s">
        <v>11932</v>
      </c>
    </row>
    <row r="746" spans="1:6" x14ac:dyDescent="0.25">
      <c r="A746">
        <v>55128678000146</v>
      </c>
      <c r="E746" t="s">
        <v>7433</v>
      </c>
    </row>
    <row r="747" spans="1:6" x14ac:dyDescent="0.25">
      <c r="A747">
        <v>55128678000146</v>
      </c>
      <c r="E747" t="s">
        <v>7435</v>
      </c>
    </row>
    <row r="748" spans="1:6" x14ac:dyDescent="0.25">
      <c r="A748">
        <v>9543255000175</v>
      </c>
      <c r="E748" t="s">
        <v>6511</v>
      </c>
      <c r="F748" t="s">
        <v>11933</v>
      </c>
    </row>
    <row r="749" spans="1:6" x14ac:dyDescent="0.25">
      <c r="A749">
        <v>46153220000156</v>
      </c>
      <c r="E749" t="s">
        <v>6160</v>
      </c>
    </row>
    <row r="750" spans="1:6" x14ac:dyDescent="0.25">
      <c r="A750">
        <v>46153220000156</v>
      </c>
      <c r="E750" t="s">
        <v>6168</v>
      </c>
    </row>
    <row r="751" spans="1:6" x14ac:dyDescent="0.25">
      <c r="A751">
        <v>46153220000156</v>
      </c>
      <c r="E751" t="s">
        <v>6169</v>
      </c>
    </row>
    <row r="752" spans="1:6" x14ac:dyDescent="0.25">
      <c r="A752">
        <v>46153220000156</v>
      </c>
      <c r="E752" t="s">
        <v>6162</v>
      </c>
    </row>
    <row r="753" spans="1:6" x14ac:dyDescent="0.25">
      <c r="A753">
        <v>59158574000135</v>
      </c>
      <c r="E753" t="s">
        <v>5914</v>
      </c>
    </row>
    <row r="754" spans="1:6" x14ac:dyDescent="0.25">
      <c r="A754">
        <v>50764538000140</v>
      </c>
      <c r="E754" t="s">
        <v>7171</v>
      </c>
    </row>
    <row r="755" spans="1:6" x14ac:dyDescent="0.25">
      <c r="A755">
        <v>50764538000140</v>
      </c>
      <c r="E755" t="s">
        <v>7173</v>
      </c>
    </row>
    <row r="756" spans="1:6" x14ac:dyDescent="0.25">
      <c r="A756">
        <v>60551924000108</v>
      </c>
      <c r="B756" t="s">
        <v>3904</v>
      </c>
      <c r="C756" t="s">
        <v>11934</v>
      </c>
      <c r="D756" t="s">
        <v>11870</v>
      </c>
      <c r="E756" t="s">
        <v>6851</v>
      </c>
    </row>
    <row r="757" spans="1:6" x14ac:dyDescent="0.25">
      <c r="A757">
        <v>50750438000165</v>
      </c>
      <c r="B757" t="s">
        <v>11935</v>
      </c>
      <c r="C757" t="s">
        <v>11936</v>
      </c>
      <c r="D757" t="s">
        <v>11937</v>
      </c>
      <c r="E757" t="s">
        <v>6494</v>
      </c>
      <c r="F757" t="s">
        <v>11938</v>
      </c>
    </row>
    <row r="758" spans="1:6" x14ac:dyDescent="0.25">
      <c r="A758">
        <v>42700507000106</v>
      </c>
      <c r="E758" t="s">
        <v>7491</v>
      </c>
    </row>
    <row r="759" spans="1:6" x14ac:dyDescent="0.25">
      <c r="A759">
        <v>44614833000118</v>
      </c>
      <c r="E759" t="s">
        <v>7094</v>
      </c>
    </row>
    <row r="760" spans="1:6" x14ac:dyDescent="0.25">
      <c r="A760">
        <v>62590175000153</v>
      </c>
      <c r="B760" t="s">
        <v>4279</v>
      </c>
      <c r="C760" t="s">
        <v>11939</v>
      </c>
      <c r="D760" t="s">
        <v>11940</v>
      </c>
      <c r="E760" t="s">
        <v>6543</v>
      </c>
      <c r="F760" t="s">
        <v>11941</v>
      </c>
    </row>
    <row r="761" spans="1:6" x14ac:dyDescent="0.25">
      <c r="A761">
        <v>8545330000174</v>
      </c>
      <c r="B761" t="s">
        <v>5786</v>
      </c>
      <c r="C761" t="s">
        <v>11942</v>
      </c>
      <c r="D761" t="s">
        <v>11943</v>
      </c>
      <c r="E761" t="s">
        <v>5790</v>
      </c>
      <c r="F761" t="s">
        <v>11944</v>
      </c>
    </row>
    <row r="762" spans="1:6" x14ac:dyDescent="0.25">
      <c r="A762">
        <v>57979459000104</v>
      </c>
      <c r="B762" t="s">
        <v>3886</v>
      </c>
      <c r="C762" t="s">
        <v>11945</v>
      </c>
      <c r="D762" t="s">
        <v>11946</v>
      </c>
      <c r="E762" t="s">
        <v>6091</v>
      </c>
      <c r="F762" t="s">
        <v>11947</v>
      </c>
    </row>
    <row r="763" spans="1:6" x14ac:dyDescent="0.25">
      <c r="A763">
        <v>33361831000148</v>
      </c>
      <c r="E763" t="s">
        <v>5131</v>
      </c>
      <c r="F763" t="s">
        <v>11948</v>
      </c>
    </row>
    <row r="764" spans="1:6" x14ac:dyDescent="0.25">
      <c r="A764">
        <v>53251006000106</v>
      </c>
      <c r="B764" t="s">
        <v>3976</v>
      </c>
      <c r="C764" t="s">
        <v>11949</v>
      </c>
      <c r="D764" t="s">
        <v>11950</v>
      </c>
      <c r="E764" t="s">
        <v>6140</v>
      </c>
    </row>
    <row r="765" spans="1:6" x14ac:dyDescent="0.25">
      <c r="A765">
        <v>53251006000106</v>
      </c>
      <c r="B765" t="s">
        <v>3976</v>
      </c>
      <c r="C765" t="s">
        <v>11949</v>
      </c>
      <c r="D765" t="s">
        <v>11950</v>
      </c>
      <c r="E765" t="s">
        <v>6142</v>
      </c>
    </row>
    <row r="766" spans="1:6" x14ac:dyDescent="0.25">
      <c r="A766">
        <v>38954217000103</v>
      </c>
      <c r="B766" t="s">
        <v>6441</v>
      </c>
      <c r="C766" t="s">
        <v>11951</v>
      </c>
      <c r="D766" t="s">
        <v>11952</v>
      </c>
      <c r="E766" t="s">
        <v>6443</v>
      </c>
      <c r="F766" t="s">
        <v>11953</v>
      </c>
    </row>
    <row r="767" spans="1:6" x14ac:dyDescent="0.25">
      <c r="A767">
        <v>44951924000149</v>
      </c>
      <c r="E767" t="s">
        <v>5765</v>
      </c>
    </row>
    <row r="768" spans="1:6" x14ac:dyDescent="0.25">
      <c r="A768">
        <v>59987139000113</v>
      </c>
      <c r="B768" t="s">
        <v>4128</v>
      </c>
      <c r="C768" t="s">
        <v>11954</v>
      </c>
      <c r="D768" t="s">
        <v>11955</v>
      </c>
      <c r="E768" t="s">
        <v>6544</v>
      </c>
    </row>
    <row r="769" spans="1:6" x14ac:dyDescent="0.25">
      <c r="A769">
        <v>59987139000113</v>
      </c>
      <c r="B769" t="s">
        <v>4128</v>
      </c>
      <c r="C769" t="s">
        <v>11954</v>
      </c>
      <c r="D769" t="s">
        <v>11955</v>
      </c>
      <c r="E769" t="s">
        <v>6546</v>
      </c>
    </row>
    <row r="770" spans="1:6" x14ac:dyDescent="0.25">
      <c r="A770">
        <v>39977091000155</v>
      </c>
      <c r="B770" t="s">
        <v>4017</v>
      </c>
      <c r="C770" t="s">
        <v>11956</v>
      </c>
      <c r="D770" t="s">
        <v>11957</v>
      </c>
      <c r="E770" t="s">
        <v>7112</v>
      </c>
    </row>
    <row r="771" spans="1:6" x14ac:dyDescent="0.25">
      <c r="A771">
        <v>51385048000104</v>
      </c>
      <c r="E771" t="s">
        <v>7374</v>
      </c>
    </row>
    <row r="772" spans="1:6" x14ac:dyDescent="0.25">
      <c r="A772">
        <v>51385048000104</v>
      </c>
      <c r="E772" t="s">
        <v>7373</v>
      </c>
    </row>
    <row r="773" spans="1:6" x14ac:dyDescent="0.25">
      <c r="A773">
        <v>51385048000104</v>
      </c>
      <c r="E773" t="s">
        <v>7371</v>
      </c>
    </row>
    <row r="774" spans="1:6" x14ac:dyDescent="0.25">
      <c r="A774">
        <v>40265671000107</v>
      </c>
      <c r="B774" t="s">
        <v>4109</v>
      </c>
      <c r="C774" t="s">
        <v>11958</v>
      </c>
      <c r="D774" t="s">
        <v>11959</v>
      </c>
      <c r="E774" t="s">
        <v>5809</v>
      </c>
    </row>
    <row r="775" spans="1:6" x14ac:dyDescent="0.25">
      <c r="A775">
        <v>41955511000144</v>
      </c>
      <c r="E775" t="s">
        <v>5262</v>
      </c>
      <c r="F775" t="s">
        <v>11960</v>
      </c>
    </row>
    <row r="776" spans="1:6" x14ac:dyDescent="0.25">
      <c r="A776">
        <v>60103810000103</v>
      </c>
      <c r="E776" t="s">
        <v>5778</v>
      </c>
    </row>
    <row r="777" spans="1:6" x14ac:dyDescent="0.25">
      <c r="A777">
        <v>46153220000156</v>
      </c>
      <c r="E777" t="s">
        <v>6160</v>
      </c>
    </row>
    <row r="778" spans="1:6" x14ac:dyDescent="0.25">
      <c r="A778">
        <v>46153220000156</v>
      </c>
      <c r="E778" t="s">
        <v>6168</v>
      </c>
    </row>
    <row r="779" spans="1:6" x14ac:dyDescent="0.25">
      <c r="A779">
        <v>46153220000156</v>
      </c>
      <c r="E779" t="s">
        <v>6169</v>
      </c>
    </row>
    <row r="780" spans="1:6" x14ac:dyDescent="0.25">
      <c r="A780">
        <v>46153220000156</v>
      </c>
      <c r="E780" t="s">
        <v>6162</v>
      </c>
    </row>
    <row r="781" spans="1:6" x14ac:dyDescent="0.25">
      <c r="A781">
        <v>51385048000104</v>
      </c>
      <c r="E781" t="s">
        <v>7374</v>
      </c>
    </row>
    <row r="782" spans="1:6" x14ac:dyDescent="0.25">
      <c r="A782">
        <v>51385048000104</v>
      </c>
      <c r="E782" t="s">
        <v>7373</v>
      </c>
    </row>
    <row r="783" spans="1:6" x14ac:dyDescent="0.25">
      <c r="A783">
        <v>51385048000104</v>
      </c>
      <c r="E783" t="s">
        <v>7371</v>
      </c>
    </row>
    <row r="784" spans="1:6" x14ac:dyDescent="0.25">
      <c r="A784">
        <v>50143549000103</v>
      </c>
      <c r="B784" t="s">
        <v>4464</v>
      </c>
      <c r="C784" t="s">
        <v>11961</v>
      </c>
      <c r="D784" t="s">
        <v>11962</v>
      </c>
      <c r="E784" t="s">
        <v>5207</v>
      </c>
      <c r="F784" t="s">
        <v>11963</v>
      </c>
    </row>
    <row r="785" spans="1:6" x14ac:dyDescent="0.25">
      <c r="A785">
        <v>36326771000110</v>
      </c>
      <c r="E785" t="s">
        <v>4667</v>
      </c>
    </row>
    <row r="786" spans="1:6" x14ac:dyDescent="0.25">
      <c r="A786">
        <v>44982118000138</v>
      </c>
      <c r="B786" t="s">
        <v>4124</v>
      </c>
      <c r="C786" t="s">
        <v>11964</v>
      </c>
      <c r="D786" t="s">
        <v>11965</v>
      </c>
      <c r="E786" t="s">
        <v>6477</v>
      </c>
      <c r="F786" t="s">
        <v>11966</v>
      </c>
    </row>
    <row r="787" spans="1:6" x14ac:dyDescent="0.25">
      <c r="A787">
        <v>60535430000130</v>
      </c>
      <c r="B787" t="s">
        <v>3907</v>
      </c>
      <c r="C787" t="s">
        <v>11967</v>
      </c>
      <c r="D787" t="s">
        <v>11968</v>
      </c>
      <c r="E787" t="s">
        <v>7118</v>
      </c>
      <c r="F787" t="s">
        <v>11969</v>
      </c>
    </row>
    <row r="788" spans="1:6" x14ac:dyDescent="0.25">
      <c r="A788">
        <v>64118207000148</v>
      </c>
      <c r="E788" t="s">
        <v>5785</v>
      </c>
    </row>
    <row r="789" spans="1:6" x14ac:dyDescent="0.25">
      <c r="A789">
        <v>34525068000106</v>
      </c>
      <c r="E789" t="s">
        <v>6818</v>
      </c>
      <c r="F789" t="s">
        <v>11970</v>
      </c>
    </row>
    <row r="790" spans="1:6" x14ac:dyDescent="0.25">
      <c r="A790">
        <v>41687480000198</v>
      </c>
      <c r="E790" t="s">
        <v>7451</v>
      </c>
    </row>
    <row r="791" spans="1:6" x14ac:dyDescent="0.25">
      <c r="A791">
        <v>9577036000107</v>
      </c>
      <c r="E791" t="s">
        <v>5178</v>
      </c>
      <c r="F791" t="s">
        <v>11971</v>
      </c>
    </row>
    <row r="792" spans="1:6" x14ac:dyDescent="0.25">
      <c r="A792">
        <v>34231958000105</v>
      </c>
      <c r="E792" t="s">
        <v>7518</v>
      </c>
      <c r="F792" t="s">
        <v>11972</v>
      </c>
    </row>
    <row r="793" spans="1:6" x14ac:dyDescent="0.25">
      <c r="A793">
        <v>55296764000168</v>
      </c>
      <c r="E793" t="s">
        <v>4671</v>
      </c>
    </row>
    <row r="794" spans="1:6" x14ac:dyDescent="0.25">
      <c r="A794">
        <v>43761750000199</v>
      </c>
      <c r="E794" t="s">
        <v>6407</v>
      </c>
      <c r="F794" t="s">
        <v>11973</v>
      </c>
    </row>
    <row r="795" spans="1:6" x14ac:dyDescent="0.25">
      <c r="A795">
        <v>46965443000118</v>
      </c>
      <c r="E795" t="s">
        <v>7449</v>
      </c>
      <c r="F795" t="s">
        <v>11974</v>
      </c>
    </row>
    <row r="796" spans="1:6" x14ac:dyDescent="0.25">
      <c r="A796">
        <v>59658166000142</v>
      </c>
      <c r="E796" t="s">
        <v>5076</v>
      </c>
      <c r="F796" t="s">
        <v>11975</v>
      </c>
    </row>
    <row r="797" spans="1:6" x14ac:dyDescent="0.25">
      <c r="A797">
        <v>46300253000181</v>
      </c>
      <c r="B797" t="s">
        <v>4002</v>
      </c>
      <c r="C797" t="s">
        <v>10561</v>
      </c>
      <c r="D797" t="s">
        <v>10562</v>
      </c>
      <c r="E797" t="s">
        <v>6587</v>
      </c>
    </row>
    <row r="798" spans="1:6" x14ac:dyDescent="0.25">
      <c r="A798">
        <v>46300253000181</v>
      </c>
      <c r="B798" t="s">
        <v>4002</v>
      </c>
      <c r="C798" t="s">
        <v>10561</v>
      </c>
      <c r="D798" t="s">
        <v>10562</v>
      </c>
      <c r="E798" t="s">
        <v>6589</v>
      </c>
    </row>
    <row r="799" spans="1:6" x14ac:dyDescent="0.25">
      <c r="A799">
        <v>1430938000104</v>
      </c>
      <c r="E799" t="s">
        <v>5091</v>
      </c>
      <c r="F799" t="s">
        <v>11976</v>
      </c>
    </row>
    <row r="800" spans="1:6" x14ac:dyDescent="0.25">
      <c r="A800">
        <v>11225767000135</v>
      </c>
      <c r="E800" t="s">
        <v>6777</v>
      </c>
      <c r="F800" t="s">
        <v>11977</v>
      </c>
    </row>
    <row r="801" spans="1:6" x14ac:dyDescent="0.25">
      <c r="A801">
        <v>42869954000185</v>
      </c>
      <c r="E801" t="s">
        <v>7525</v>
      </c>
    </row>
    <row r="802" spans="1:6" x14ac:dyDescent="0.25">
      <c r="A802">
        <v>6041290000106</v>
      </c>
      <c r="E802" t="s">
        <v>4628</v>
      </c>
      <c r="F802" t="s">
        <v>11978</v>
      </c>
    </row>
    <row r="803" spans="1:6" x14ac:dyDescent="0.25">
      <c r="A803">
        <v>27546601000150</v>
      </c>
      <c r="E803" t="s">
        <v>7513</v>
      </c>
      <c r="F803" t="s">
        <v>11979</v>
      </c>
    </row>
    <row r="804" spans="1:6" x14ac:dyDescent="0.25">
      <c r="A804">
        <v>55128678000146</v>
      </c>
      <c r="E804" t="s">
        <v>7433</v>
      </c>
    </row>
    <row r="805" spans="1:6" x14ac:dyDescent="0.25">
      <c r="A805">
        <v>55128678000146</v>
      </c>
      <c r="E805" t="s">
        <v>7435</v>
      </c>
    </row>
    <row r="806" spans="1:6" x14ac:dyDescent="0.25">
      <c r="A806">
        <v>35637151000130</v>
      </c>
      <c r="E806" t="s">
        <v>5600</v>
      </c>
      <c r="F806" t="s">
        <v>11980</v>
      </c>
    </row>
    <row r="807" spans="1:6" x14ac:dyDescent="0.25">
      <c r="A807">
        <v>38049303000171</v>
      </c>
      <c r="B807" t="s">
        <v>6097</v>
      </c>
      <c r="C807" t="s">
        <v>11981</v>
      </c>
      <c r="D807" t="s">
        <v>11310</v>
      </c>
      <c r="E807" t="s">
        <v>6099</v>
      </c>
      <c r="F807" t="s">
        <v>11982</v>
      </c>
    </row>
    <row r="808" spans="1:6" x14ac:dyDescent="0.25">
      <c r="A808">
        <v>60449267000192</v>
      </c>
      <c r="B808" t="s">
        <v>3870</v>
      </c>
      <c r="C808" t="s">
        <v>11983</v>
      </c>
      <c r="D808" t="s">
        <v>11984</v>
      </c>
      <c r="E808" t="s">
        <v>5140</v>
      </c>
      <c r="F808" t="s">
        <v>11985</v>
      </c>
    </row>
    <row r="809" spans="1:6" x14ac:dyDescent="0.25">
      <c r="A809">
        <v>60022798000102</v>
      </c>
      <c r="B809" t="s">
        <v>3894</v>
      </c>
      <c r="C809" t="s">
        <v>11986</v>
      </c>
      <c r="D809" t="s">
        <v>11987</v>
      </c>
      <c r="E809" t="s">
        <v>6476</v>
      </c>
      <c r="F809" t="s">
        <v>11988</v>
      </c>
    </row>
    <row r="810" spans="1:6" x14ac:dyDescent="0.25">
      <c r="A810">
        <v>18993924000100</v>
      </c>
      <c r="E810" t="s">
        <v>7463</v>
      </c>
      <c r="F810" t="s">
        <v>11989</v>
      </c>
    </row>
    <row r="811" spans="1:6" x14ac:dyDescent="0.25">
      <c r="A811">
        <v>52242659000158</v>
      </c>
      <c r="B811" t="s">
        <v>6306</v>
      </c>
      <c r="C811" t="s">
        <v>11990</v>
      </c>
      <c r="D811" t="s">
        <v>11991</v>
      </c>
      <c r="E811" t="s">
        <v>6309</v>
      </c>
      <c r="F811" t="s">
        <v>11992</v>
      </c>
    </row>
    <row r="812" spans="1:6" x14ac:dyDescent="0.25">
      <c r="A812">
        <v>49252656000190</v>
      </c>
      <c r="B812" t="s">
        <v>4086</v>
      </c>
      <c r="C812" t="s">
        <v>11993</v>
      </c>
      <c r="D812" t="s">
        <v>11994</v>
      </c>
      <c r="E812" t="s">
        <v>4786</v>
      </c>
      <c r="F812" t="s">
        <v>11995</v>
      </c>
    </row>
    <row r="813" spans="1:6" x14ac:dyDescent="0.25">
      <c r="A813">
        <v>53740335000102</v>
      </c>
      <c r="E813" t="s">
        <v>6912</v>
      </c>
      <c r="F813" t="s">
        <v>11996</v>
      </c>
    </row>
    <row r="814" spans="1:6" x14ac:dyDescent="0.25">
      <c r="A814">
        <v>57341740000109</v>
      </c>
      <c r="E814" t="s">
        <v>6166</v>
      </c>
    </row>
    <row r="815" spans="1:6" x14ac:dyDescent="0.25">
      <c r="A815">
        <v>44466443000148</v>
      </c>
      <c r="E815" t="s">
        <v>5527</v>
      </c>
      <c r="F815" t="s">
        <v>11997</v>
      </c>
    </row>
    <row r="816" spans="1:6" x14ac:dyDescent="0.25">
      <c r="A816">
        <v>44951896000160</v>
      </c>
      <c r="E816" t="s">
        <v>5776</v>
      </c>
      <c r="F816" t="s">
        <v>11998</v>
      </c>
    </row>
    <row r="817" spans="1:6" x14ac:dyDescent="0.25">
      <c r="A817">
        <v>34172497000147</v>
      </c>
      <c r="E817" t="s">
        <v>4615</v>
      </c>
      <c r="F817" t="s">
        <v>11999</v>
      </c>
    </row>
    <row r="818" spans="1:6" x14ac:dyDescent="0.25">
      <c r="A818">
        <v>17164804000129</v>
      </c>
      <c r="E818" t="s">
        <v>3407</v>
      </c>
      <c r="F818" t="s">
        <v>12000</v>
      </c>
    </row>
    <row r="819" spans="1:6" x14ac:dyDescent="0.25">
      <c r="A819">
        <v>52357468000131</v>
      </c>
      <c r="B819" t="s">
        <v>4140</v>
      </c>
      <c r="C819" t="s">
        <v>12001</v>
      </c>
      <c r="D819" t="s">
        <v>12002</v>
      </c>
      <c r="E819" t="s">
        <v>7537</v>
      </c>
    </row>
    <row r="820" spans="1:6" x14ac:dyDescent="0.25">
      <c r="A820">
        <v>46437903000135</v>
      </c>
      <c r="B820" t="s">
        <v>4102</v>
      </c>
      <c r="C820" t="s">
        <v>12003</v>
      </c>
      <c r="D820" t="s">
        <v>12004</v>
      </c>
      <c r="E820" t="s">
        <v>5532</v>
      </c>
    </row>
    <row r="821" spans="1:6" x14ac:dyDescent="0.25">
      <c r="A821">
        <v>64099959000109</v>
      </c>
      <c r="E821" t="s">
        <v>6846</v>
      </c>
    </row>
    <row r="822" spans="1:6" x14ac:dyDescent="0.25">
      <c r="A822">
        <v>27347332000101</v>
      </c>
      <c r="E822" t="s">
        <v>6383</v>
      </c>
      <c r="F822" t="s">
        <v>12005</v>
      </c>
    </row>
    <row r="823" spans="1:6" x14ac:dyDescent="0.25">
      <c r="A823">
        <v>61885788000155</v>
      </c>
      <c r="B823" t="s">
        <v>3874</v>
      </c>
      <c r="C823" t="s">
        <v>12006</v>
      </c>
      <c r="D823" t="s">
        <v>10755</v>
      </c>
      <c r="E823" t="s">
        <v>5644</v>
      </c>
    </row>
    <row r="824" spans="1:6" x14ac:dyDescent="0.25">
      <c r="A824">
        <v>29066331000106</v>
      </c>
      <c r="B824" t="s">
        <v>6344</v>
      </c>
      <c r="C824" t="s">
        <v>12007</v>
      </c>
      <c r="D824" t="s">
        <v>12008</v>
      </c>
      <c r="E824" t="s">
        <v>6347</v>
      </c>
      <c r="F824" t="s">
        <v>12009</v>
      </c>
    </row>
    <row r="825" spans="1:6" x14ac:dyDescent="0.25">
      <c r="A825">
        <v>59987139000113</v>
      </c>
      <c r="B825" t="s">
        <v>4128</v>
      </c>
      <c r="C825" t="s">
        <v>11954</v>
      </c>
      <c r="D825" t="s">
        <v>11955</v>
      </c>
      <c r="E825" t="s">
        <v>6544</v>
      </c>
    </row>
    <row r="826" spans="1:6" x14ac:dyDescent="0.25">
      <c r="A826">
        <v>59987139000113</v>
      </c>
      <c r="B826" t="s">
        <v>4128</v>
      </c>
      <c r="C826" t="s">
        <v>11954</v>
      </c>
      <c r="D826" t="s">
        <v>11955</v>
      </c>
      <c r="E826" t="s">
        <v>6546</v>
      </c>
    </row>
    <row r="827" spans="1:6" x14ac:dyDescent="0.25">
      <c r="A827">
        <v>39774403000123</v>
      </c>
      <c r="E827" t="s">
        <v>6115</v>
      </c>
    </row>
    <row r="828" spans="1:6" x14ac:dyDescent="0.25">
      <c r="A828">
        <v>12809201000113</v>
      </c>
      <c r="E828" t="s">
        <v>6596</v>
      </c>
      <c r="F828" t="s">
        <v>12010</v>
      </c>
    </row>
    <row r="829" spans="1:6" x14ac:dyDescent="0.25">
      <c r="A829">
        <v>54497340000107</v>
      </c>
      <c r="E829" t="s">
        <v>5252</v>
      </c>
    </row>
    <row r="830" spans="1:6" x14ac:dyDescent="0.25">
      <c r="A830">
        <v>35755044000106</v>
      </c>
      <c r="B830" t="s">
        <v>4094</v>
      </c>
      <c r="C830" t="s">
        <v>12011</v>
      </c>
      <c r="D830" t="s">
        <v>12012</v>
      </c>
      <c r="E830" t="s">
        <v>5334</v>
      </c>
    </row>
    <row r="831" spans="1:6" x14ac:dyDescent="0.25">
      <c r="A831">
        <v>35755044000106</v>
      </c>
      <c r="B831" t="s">
        <v>4094</v>
      </c>
      <c r="C831" t="s">
        <v>12011</v>
      </c>
      <c r="D831" t="s">
        <v>12012</v>
      </c>
      <c r="E831" t="s">
        <v>5332</v>
      </c>
    </row>
    <row r="832" spans="1:6" x14ac:dyDescent="0.25">
      <c r="A832">
        <v>44951827000156</v>
      </c>
      <c r="B832" t="s">
        <v>4419</v>
      </c>
      <c r="C832" t="s">
        <v>12013</v>
      </c>
      <c r="D832" t="s">
        <v>12014</v>
      </c>
      <c r="E832" t="s">
        <v>6471</v>
      </c>
      <c r="F832" t="s">
        <v>12015</v>
      </c>
    </row>
    <row r="833" spans="1:6" x14ac:dyDescent="0.25">
      <c r="A833">
        <v>19628666000117</v>
      </c>
      <c r="E833" t="s">
        <v>5372</v>
      </c>
      <c r="F833" t="s">
        <v>12016</v>
      </c>
    </row>
    <row r="834" spans="1:6" x14ac:dyDescent="0.25">
      <c r="A834">
        <v>42902399000146</v>
      </c>
      <c r="E834" t="s">
        <v>6574</v>
      </c>
      <c r="F834" t="s">
        <v>12017</v>
      </c>
    </row>
    <row r="835" spans="1:6" x14ac:dyDescent="0.25">
      <c r="A835">
        <v>52915104000120</v>
      </c>
      <c r="B835" t="s">
        <v>4105</v>
      </c>
      <c r="C835" t="s">
        <v>11355</v>
      </c>
      <c r="D835" t="s">
        <v>11356</v>
      </c>
      <c r="E835" t="s">
        <v>5723</v>
      </c>
    </row>
    <row r="836" spans="1:6" x14ac:dyDescent="0.25">
      <c r="A836">
        <v>28767181000103</v>
      </c>
      <c r="E836" t="s">
        <v>7521</v>
      </c>
      <c r="F836" t="s">
        <v>12018</v>
      </c>
    </row>
    <row r="837" spans="1:6" x14ac:dyDescent="0.25">
      <c r="A837">
        <v>58525584000107</v>
      </c>
      <c r="B837" t="s">
        <v>3899</v>
      </c>
      <c r="C837" t="s">
        <v>12019</v>
      </c>
      <c r="D837" t="s">
        <v>12020</v>
      </c>
      <c r="E837" t="s">
        <v>6719</v>
      </c>
      <c r="F837" t="s">
        <v>12021</v>
      </c>
    </row>
    <row r="838" spans="1:6" x14ac:dyDescent="0.25">
      <c r="A838">
        <v>33361657000133</v>
      </c>
      <c r="E838" t="s">
        <v>5134</v>
      </c>
      <c r="F838" t="s">
        <v>12022</v>
      </c>
    </row>
    <row r="839" spans="1:6" x14ac:dyDescent="0.25">
      <c r="A839">
        <v>27943585000130</v>
      </c>
      <c r="E839" t="s">
        <v>5074</v>
      </c>
      <c r="F839" t="s">
        <v>12023</v>
      </c>
    </row>
    <row r="840" spans="1:6" x14ac:dyDescent="0.25">
      <c r="A840">
        <v>40107402000104</v>
      </c>
      <c r="E840" t="s">
        <v>4967</v>
      </c>
    </row>
    <row r="841" spans="1:6" x14ac:dyDescent="0.25">
      <c r="A841">
        <v>43741195000133</v>
      </c>
      <c r="E841" t="s">
        <v>6004</v>
      </c>
      <c r="F841" t="s">
        <v>12024</v>
      </c>
    </row>
    <row r="842" spans="1:6" x14ac:dyDescent="0.25">
      <c r="A842">
        <v>36352596000136</v>
      </c>
      <c r="B842" t="s">
        <v>5279</v>
      </c>
      <c r="C842" t="s">
        <v>12025</v>
      </c>
      <c r="D842" t="s">
        <v>12026</v>
      </c>
      <c r="E842" t="s">
        <v>5281</v>
      </c>
      <c r="F842" t="s">
        <v>12027</v>
      </c>
    </row>
    <row r="843" spans="1:6" x14ac:dyDescent="0.25">
      <c r="A843">
        <v>61424730000104</v>
      </c>
      <c r="B843" t="s">
        <v>3916</v>
      </c>
      <c r="C843" t="s">
        <v>12028</v>
      </c>
      <c r="D843" t="s">
        <v>12029</v>
      </c>
      <c r="E843" t="s">
        <v>7488</v>
      </c>
    </row>
    <row r="844" spans="1:6" x14ac:dyDescent="0.25">
      <c r="A844">
        <v>23729512000199</v>
      </c>
      <c r="B844" t="s">
        <v>6353</v>
      </c>
      <c r="C844" t="s">
        <v>12030</v>
      </c>
      <c r="D844" t="s">
        <v>12031</v>
      </c>
      <c r="E844" t="s">
        <v>6355</v>
      </c>
      <c r="F844" t="s">
        <v>12032</v>
      </c>
    </row>
    <row r="845" spans="1:6" x14ac:dyDescent="0.25">
      <c r="A845">
        <v>6070574000112</v>
      </c>
      <c r="E845" t="s">
        <v>5199</v>
      </c>
      <c r="F845" t="s">
        <v>12033</v>
      </c>
    </row>
    <row r="846" spans="1:6" x14ac:dyDescent="0.25">
      <c r="A846">
        <v>53251006000106</v>
      </c>
      <c r="B846" t="s">
        <v>3976</v>
      </c>
      <c r="C846" t="s">
        <v>11949</v>
      </c>
      <c r="D846" t="s">
        <v>11950</v>
      </c>
      <c r="E846" t="s">
        <v>6140</v>
      </c>
    </row>
    <row r="847" spans="1:6" x14ac:dyDescent="0.25">
      <c r="A847">
        <v>53251006000106</v>
      </c>
      <c r="B847" t="s">
        <v>3976</v>
      </c>
      <c r="C847" t="s">
        <v>11949</v>
      </c>
      <c r="D847" t="s">
        <v>11950</v>
      </c>
      <c r="E847" t="s">
        <v>6142</v>
      </c>
    </row>
    <row r="848" spans="1:6" x14ac:dyDescent="0.25">
      <c r="A848">
        <v>51665327000113</v>
      </c>
      <c r="B848" t="s">
        <v>4083</v>
      </c>
      <c r="C848" t="s">
        <v>12034</v>
      </c>
      <c r="D848" t="s">
        <v>12035</v>
      </c>
      <c r="E848" t="s">
        <v>4779</v>
      </c>
      <c r="F848" t="s">
        <v>12036</v>
      </c>
    </row>
    <row r="849" spans="1:6" x14ac:dyDescent="0.25">
      <c r="A849">
        <v>9326708000101</v>
      </c>
      <c r="E849" t="s">
        <v>6808</v>
      </c>
      <c r="F849" t="s">
        <v>12037</v>
      </c>
    </row>
    <row r="850" spans="1:6" x14ac:dyDescent="0.25">
      <c r="A850">
        <v>58356902000145</v>
      </c>
      <c r="B850" t="s">
        <v>4104</v>
      </c>
      <c r="C850" t="s">
        <v>12038</v>
      </c>
      <c r="D850" t="s">
        <v>12039</v>
      </c>
      <c r="E850" t="s">
        <v>5677</v>
      </c>
    </row>
    <row r="851" spans="1:6" x14ac:dyDescent="0.25">
      <c r="A851">
        <v>9599346000122</v>
      </c>
      <c r="E851" t="s">
        <v>4578</v>
      </c>
      <c r="F851" t="s">
        <v>12040</v>
      </c>
    </row>
    <row r="852" spans="1:6" x14ac:dyDescent="0.25">
      <c r="A852">
        <v>33796084000170</v>
      </c>
      <c r="E852" t="s">
        <v>3418</v>
      </c>
    </row>
    <row r="853" spans="1:6" x14ac:dyDescent="0.25">
      <c r="A853">
        <v>21523833000107</v>
      </c>
      <c r="E853" t="s">
        <v>7476</v>
      </c>
    </row>
    <row r="854" spans="1:6" x14ac:dyDescent="0.25">
      <c r="A854">
        <v>34081680000137</v>
      </c>
      <c r="E854" t="s">
        <v>7502</v>
      </c>
      <c r="F854" t="s">
        <v>12041</v>
      </c>
    </row>
    <row r="855" spans="1:6" x14ac:dyDescent="0.25">
      <c r="A855">
        <v>24011864000177</v>
      </c>
      <c r="E855" t="s">
        <v>3406</v>
      </c>
      <c r="F855" t="s">
        <v>12042</v>
      </c>
    </row>
    <row r="856" spans="1:6" x14ac:dyDescent="0.25">
      <c r="A856">
        <v>34508815000106</v>
      </c>
      <c r="E856" t="s">
        <v>6458</v>
      </c>
      <c r="F856" t="s">
        <v>12043</v>
      </c>
    </row>
    <row r="857" spans="1:6" x14ac:dyDescent="0.25">
      <c r="A857">
        <v>50955280000160</v>
      </c>
      <c r="E857" t="s">
        <v>7072</v>
      </c>
      <c r="F857" t="s">
        <v>12044</v>
      </c>
    </row>
    <row r="858" spans="1:6" x14ac:dyDescent="0.25">
      <c r="A858">
        <v>23186344000132</v>
      </c>
      <c r="E858" t="s">
        <v>4943</v>
      </c>
      <c r="F858" t="s">
        <v>12045</v>
      </c>
    </row>
    <row r="859" spans="1:6" x14ac:dyDescent="0.25">
      <c r="A859">
        <v>32225478000106</v>
      </c>
      <c r="B859" t="s">
        <v>6349</v>
      </c>
      <c r="C859" t="s">
        <v>12046</v>
      </c>
      <c r="D859" t="s">
        <v>12031</v>
      </c>
      <c r="E859" t="s">
        <v>6351</v>
      </c>
      <c r="F859" t="s">
        <v>12047</v>
      </c>
    </row>
    <row r="860" spans="1:6" x14ac:dyDescent="0.25">
      <c r="A860">
        <v>61184038000156</v>
      </c>
      <c r="B860" t="s">
        <v>4644</v>
      </c>
      <c r="C860" t="s">
        <v>12048</v>
      </c>
      <c r="D860" t="s">
        <v>12048</v>
      </c>
      <c r="E860" t="s">
        <v>4649</v>
      </c>
      <c r="F860" t="s">
        <v>12049</v>
      </c>
    </row>
    <row r="861" spans="1:6" x14ac:dyDescent="0.25">
      <c r="A861">
        <v>49844718000153</v>
      </c>
      <c r="B861" t="s">
        <v>4091</v>
      </c>
      <c r="C861" t="s">
        <v>12050</v>
      </c>
      <c r="D861" t="s">
        <v>12051</v>
      </c>
      <c r="E861" t="s">
        <v>5205</v>
      </c>
      <c r="F861" t="s">
        <v>12052</v>
      </c>
    </row>
    <row r="862" spans="1:6" x14ac:dyDescent="0.25">
      <c r="A862">
        <v>34447464000162</v>
      </c>
      <c r="E862" t="s">
        <v>5414</v>
      </c>
      <c r="F862" t="s">
        <v>12053</v>
      </c>
    </row>
    <row r="863" spans="1:6" x14ac:dyDescent="0.25">
      <c r="A863">
        <v>32485590000186</v>
      </c>
      <c r="B863" t="s">
        <v>6907</v>
      </c>
      <c r="C863" t="s">
        <v>12054</v>
      </c>
      <c r="D863" t="s">
        <v>12055</v>
      </c>
      <c r="E863" t="s">
        <v>6908</v>
      </c>
      <c r="F863" t="s">
        <v>12056</v>
      </c>
    </row>
    <row r="864" spans="1:6" x14ac:dyDescent="0.25">
      <c r="A864">
        <v>56958829000156</v>
      </c>
      <c r="B864" t="s">
        <v>4118</v>
      </c>
      <c r="C864" t="s">
        <v>12057</v>
      </c>
      <c r="D864" t="s">
        <v>12057</v>
      </c>
      <c r="E864" t="s">
        <v>6121</v>
      </c>
    </row>
    <row r="865" spans="1:6" x14ac:dyDescent="0.25">
      <c r="A865">
        <v>53779703000126</v>
      </c>
      <c r="E865" t="s">
        <v>7386</v>
      </c>
    </row>
    <row r="866" spans="1:6" x14ac:dyDescent="0.25">
      <c r="A866">
        <v>53779703000126</v>
      </c>
      <c r="E866" t="s">
        <v>7388</v>
      </c>
    </row>
    <row r="867" spans="1:6" x14ac:dyDescent="0.25">
      <c r="A867">
        <v>58863998000138</v>
      </c>
      <c r="B867" t="s">
        <v>3915</v>
      </c>
      <c r="C867" t="s">
        <v>12058</v>
      </c>
      <c r="D867" t="s">
        <v>12059</v>
      </c>
      <c r="E867" t="s">
        <v>7459</v>
      </c>
    </row>
    <row r="868" spans="1:6" x14ac:dyDescent="0.25">
      <c r="A868">
        <v>12845796000162</v>
      </c>
      <c r="E868" t="s">
        <v>5818</v>
      </c>
      <c r="F868" t="s">
        <v>12060</v>
      </c>
    </row>
    <row r="869" spans="1:6" x14ac:dyDescent="0.25">
      <c r="A869">
        <v>42463823000101</v>
      </c>
      <c r="E869" t="s">
        <v>7534</v>
      </c>
    </row>
    <row r="870" spans="1:6" x14ac:dyDescent="0.25">
      <c r="A870">
        <v>42463823000101</v>
      </c>
      <c r="E870" t="s">
        <v>7532</v>
      </c>
    </row>
    <row r="871" spans="1:6" x14ac:dyDescent="0.25">
      <c r="A871">
        <v>24140256000162</v>
      </c>
      <c r="E871" t="s">
        <v>6109</v>
      </c>
      <c r="F871" t="s">
        <v>12061</v>
      </c>
    </row>
    <row r="872" spans="1:6" x14ac:dyDescent="0.25">
      <c r="A872">
        <v>15174629000125</v>
      </c>
      <c r="E872" t="s">
        <v>5623</v>
      </c>
      <c r="F872" t="s">
        <v>12062</v>
      </c>
    </row>
    <row r="873" spans="1:6" x14ac:dyDescent="0.25">
      <c r="A873">
        <v>37262531000162</v>
      </c>
      <c r="B873" t="s">
        <v>4101</v>
      </c>
      <c r="C873" t="s">
        <v>12063</v>
      </c>
      <c r="D873" t="s">
        <v>12064</v>
      </c>
      <c r="E873" t="s">
        <v>5529</v>
      </c>
      <c r="F873" t="s">
        <v>12065</v>
      </c>
    </row>
    <row r="874" spans="1:6" x14ac:dyDescent="0.25">
      <c r="A874">
        <v>61258419000132</v>
      </c>
      <c r="E874" t="s">
        <v>4776</v>
      </c>
    </row>
    <row r="875" spans="1:6" x14ac:dyDescent="0.25">
      <c r="A875">
        <v>44602950000161</v>
      </c>
      <c r="E875" t="s">
        <v>6053</v>
      </c>
      <c r="F875" t="s">
        <v>12066</v>
      </c>
    </row>
    <row r="876" spans="1:6" x14ac:dyDescent="0.25">
      <c r="A876">
        <v>39959828000107</v>
      </c>
      <c r="E876" t="s">
        <v>6411</v>
      </c>
      <c r="F876" t="s">
        <v>12067</v>
      </c>
    </row>
    <row r="877" spans="1:6" x14ac:dyDescent="0.25">
      <c r="A877">
        <v>54564113000149</v>
      </c>
      <c r="E877" t="s">
        <v>6884</v>
      </c>
    </row>
    <row r="878" spans="1:6" x14ac:dyDescent="0.25">
      <c r="A878">
        <v>4839017000198</v>
      </c>
      <c r="E878" t="s">
        <v>6803</v>
      </c>
      <c r="F878" t="s">
        <v>12068</v>
      </c>
    </row>
    <row r="879" spans="1:6" x14ac:dyDescent="0.25">
      <c r="A879">
        <v>7672392000184</v>
      </c>
      <c r="E879" t="s">
        <v>7324</v>
      </c>
      <c r="F879" t="s">
        <v>12069</v>
      </c>
    </row>
    <row r="880" spans="1:6" x14ac:dyDescent="0.25">
      <c r="A880">
        <v>44157044000103</v>
      </c>
      <c r="B880" t="s">
        <v>6779</v>
      </c>
      <c r="C880" t="s">
        <v>12070</v>
      </c>
      <c r="D880" t="s">
        <v>12071</v>
      </c>
      <c r="E880" t="s">
        <v>6781</v>
      </c>
      <c r="F880" t="s">
        <v>12072</v>
      </c>
    </row>
    <row r="881" spans="1:6" x14ac:dyDescent="0.25">
      <c r="A881">
        <v>57376810000164</v>
      </c>
      <c r="E881" t="s">
        <v>5126</v>
      </c>
      <c r="F881" t="s">
        <v>12073</v>
      </c>
    </row>
    <row r="882" spans="1:6" x14ac:dyDescent="0.25">
      <c r="A882">
        <v>37567365000102</v>
      </c>
      <c r="B882" t="s">
        <v>6453</v>
      </c>
      <c r="C882" t="s">
        <v>11951</v>
      </c>
      <c r="D882" t="s">
        <v>11952</v>
      </c>
      <c r="E882" t="s">
        <v>3422</v>
      </c>
      <c r="F882" t="s">
        <v>12074</v>
      </c>
    </row>
    <row r="883" spans="1:6" x14ac:dyDescent="0.25">
      <c r="A883">
        <v>64137795000167</v>
      </c>
      <c r="E883" t="s">
        <v>5202</v>
      </c>
    </row>
    <row r="884" spans="1:6" x14ac:dyDescent="0.25">
      <c r="A884">
        <v>53936458000113</v>
      </c>
      <c r="E884" t="s">
        <v>6877</v>
      </c>
      <c r="F884" t="s">
        <v>12075</v>
      </c>
    </row>
    <row r="885" spans="1:6" x14ac:dyDescent="0.25">
      <c r="A885">
        <v>46405812000118</v>
      </c>
      <c r="B885" t="s">
        <v>4132</v>
      </c>
      <c r="C885" t="s">
        <v>12076</v>
      </c>
      <c r="D885" t="s">
        <v>12077</v>
      </c>
      <c r="E885" t="s">
        <v>7090</v>
      </c>
      <c r="F885" t="s">
        <v>12078</v>
      </c>
    </row>
    <row r="886" spans="1:6" x14ac:dyDescent="0.25">
      <c r="A886">
        <v>49863204000145</v>
      </c>
      <c r="B886" t="s">
        <v>4084</v>
      </c>
      <c r="C886" t="s">
        <v>12079</v>
      </c>
      <c r="D886" t="s">
        <v>12080</v>
      </c>
      <c r="E886" t="s">
        <v>4783</v>
      </c>
      <c r="F886" t="s">
        <v>12081</v>
      </c>
    </row>
    <row r="887" spans="1:6" x14ac:dyDescent="0.25">
      <c r="A887">
        <v>27749572000124</v>
      </c>
      <c r="B887" t="s">
        <v>6214</v>
      </c>
      <c r="C887" t="s">
        <v>12082</v>
      </c>
      <c r="D887" t="s">
        <v>12083</v>
      </c>
      <c r="E887" t="s">
        <v>3381</v>
      </c>
      <c r="F887" t="s">
        <v>12084</v>
      </c>
    </row>
    <row r="888" spans="1:6" x14ac:dyDescent="0.25">
      <c r="A888">
        <v>17414721000140</v>
      </c>
      <c r="E888" t="s">
        <v>3368</v>
      </c>
      <c r="F888" t="s">
        <v>12085</v>
      </c>
    </row>
    <row r="889" spans="1:6" x14ac:dyDescent="0.25">
      <c r="A889">
        <v>19186860000190</v>
      </c>
      <c r="B889" t="s">
        <v>6117</v>
      </c>
      <c r="C889" t="s">
        <v>12086</v>
      </c>
      <c r="D889" t="s">
        <v>12087</v>
      </c>
      <c r="E889" t="s">
        <v>3405</v>
      </c>
      <c r="F889" t="s">
        <v>12088</v>
      </c>
    </row>
    <row r="890" spans="1:6" x14ac:dyDescent="0.25">
      <c r="A890">
        <v>45088790000147</v>
      </c>
      <c r="E890" t="s">
        <v>7410</v>
      </c>
      <c r="F890" t="s">
        <v>12089</v>
      </c>
    </row>
    <row r="891" spans="1:6" x14ac:dyDescent="0.25">
      <c r="A891">
        <v>36243944000137</v>
      </c>
      <c r="E891" t="s">
        <v>5374</v>
      </c>
    </row>
    <row r="892" spans="1:6" x14ac:dyDescent="0.25">
      <c r="A892">
        <v>43741189000186</v>
      </c>
      <c r="B892" t="s">
        <v>4138</v>
      </c>
      <c r="C892" t="s">
        <v>12090</v>
      </c>
      <c r="D892" t="s">
        <v>12091</v>
      </c>
      <c r="E892" t="s">
        <v>7530</v>
      </c>
    </row>
    <row r="893" spans="1:6" x14ac:dyDescent="0.25">
      <c r="A893">
        <v>26261488000102</v>
      </c>
      <c r="E893" t="s">
        <v>7053</v>
      </c>
      <c r="F893" t="s">
        <v>12092</v>
      </c>
    </row>
    <row r="894" spans="1:6" x14ac:dyDescent="0.25">
      <c r="A894">
        <v>9087301000179</v>
      </c>
      <c r="E894" t="s">
        <v>3415</v>
      </c>
      <c r="F894" t="s">
        <v>12093</v>
      </c>
    </row>
    <row r="895" spans="1:6" x14ac:dyDescent="0.25">
      <c r="A895">
        <v>36326980000164</v>
      </c>
      <c r="E895" t="s">
        <v>7135</v>
      </c>
      <c r="F895" t="s">
        <v>12094</v>
      </c>
    </row>
    <row r="896" spans="1:6" x14ac:dyDescent="0.25">
      <c r="A896">
        <v>36554324000119</v>
      </c>
      <c r="E896" t="s">
        <v>7457</v>
      </c>
    </row>
    <row r="897" spans="1:6" x14ac:dyDescent="0.25">
      <c r="A897">
        <v>35755044000106</v>
      </c>
      <c r="B897" t="s">
        <v>4094</v>
      </c>
      <c r="C897" t="s">
        <v>12011</v>
      </c>
      <c r="D897" t="s">
        <v>12012</v>
      </c>
      <c r="E897" t="s">
        <v>5334</v>
      </c>
    </row>
    <row r="898" spans="1:6" x14ac:dyDescent="0.25">
      <c r="A898">
        <v>35755044000106</v>
      </c>
      <c r="B898" t="s">
        <v>4094</v>
      </c>
      <c r="C898" t="s">
        <v>12011</v>
      </c>
      <c r="D898" t="s">
        <v>12012</v>
      </c>
      <c r="E898" t="s">
        <v>5332</v>
      </c>
    </row>
    <row r="899" spans="1:6" x14ac:dyDescent="0.25">
      <c r="A899">
        <v>34626199000180</v>
      </c>
      <c r="B899" t="s">
        <v>5355</v>
      </c>
      <c r="C899" t="s">
        <v>12095</v>
      </c>
      <c r="D899" t="s">
        <v>12096</v>
      </c>
      <c r="E899" t="s">
        <v>5358</v>
      </c>
      <c r="F899" t="s">
        <v>12097</v>
      </c>
    </row>
    <row r="900" spans="1:6" x14ac:dyDescent="0.25">
      <c r="A900">
        <v>48658548000150</v>
      </c>
      <c r="E900" t="s">
        <v>5768</v>
      </c>
      <c r="F900" t="s">
        <v>12098</v>
      </c>
    </row>
    <row r="901" spans="1:6" x14ac:dyDescent="0.25">
      <c r="A901">
        <v>48658548000150</v>
      </c>
      <c r="E901" t="s">
        <v>5770</v>
      </c>
      <c r="F901" t="s">
        <v>12098</v>
      </c>
    </row>
    <row r="902" spans="1:6" x14ac:dyDescent="0.25">
      <c r="A902">
        <v>9143435000160</v>
      </c>
      <c r="B902" t="s">
        <v>5402</v>
      </c>
      <c r="C902" t="s">
        <v>12099</v>
      </c>
      <c r="D902" t="s">
        <v>11876</v>
      </c>
      <c r="E902" t="s">
        <v>3409</v>
      </c>
      <c r="F902" t="s">
        <v>12100</v>
      </c>
    </row>
    <row r="903" spans="1:6" x14ac:dyDescent="0.25">
      <c r="A903">
        <v>58561455000166</v>
      </c>
      <c r="E903" t="s">
        <v>7483</v>
      </c>
    </row>
    <row r="904" spans="1:6" x14ac:dyDescent="0.25">
      <c r="A904">
        <v>11182072000113</v>
      </c>
      <c r="E904" t="s">
        <v>3399</v>
      </c>
      <c r="F904" t="s">
        <v>12101</v>
      </c>
    </row>
    <row r="905" spans="1:6" x14ac:dyDescent="0.25">
      <c r="A905">
        <v>34027608000121</v>
      </c>
      <c r="E905" t="s">
        <v>7427</v>
      </c>
      <c r="F905" t="s">
        <v>12102</v>
      </c>
    </row>
    <row r="906" spans="1:6" x14ac:dyDescent="0.25">
      <c r="A906">
        <v>63638435000186</v>
      </c>
      <c r="E906" t="s">
        <v>7369</v>
      </c>
    </row>
    <row r="907" spans="1:6" x14ac:dyDescent="0.25">
      <c r="A907">
        <v>52019407000164</v>
      </c>
      <c r="E907" t="s">
        <v>6568</v>
      </c>
    </row>
    <row r="908" spans="1:6" x14ac:dyDescent="0.25">
      <c r="A908">
        <v>45126753000186</v>
      </c>
      <c r="E908" t="s">
        <v>6881</v>
      </c>
      <c r="F908" t="s">
        <v>12103</v>
      </c>
    </row>
    <row r="909" spans="1:6" x14ac:dyDescent="0.25">
      <c r="A909">
        <v>52923285000136</v>
      </c>
      <c r="E909" t="s">
        <v>7288</v>
      </c>
    </row>
    <row r="910" spans="1:6" x14ac:dyDescent="0.25">
      <c r="A910">
        <v>10338491000139</v>
      </c>
      <c r="E910" t="s">
        <v>5011</v>
      </c>
    </row>
    <row r="911" spans="1:6" x14ac:dyDescent="0.25">
      <c r="A911">
        <v>64030930000170</v>
      </c>
      <c r="E911" t="s">
        <v>7366</v>
      </c>
    </row>
    <row r="912" spans="1:6" x14ac:dyDescent="0.25">
      <c r="A912">
        <v>23176630000117</v>
      </c>
      <c r="E912" t="s">
        <v>7264</v>
      </c>
    </row>
    <row r="913" spans="1:5" x14ac:dyDescent="0.25">
      <c r="A913">
        <v>42932895000142</v>
      </c>
      <c r="E913" t="s">
        <v>5017</v>
      </c>
    </row>
    <row r="914" spans="1:5" x14ac:dyDescent="0.25">
      <c r="A914">
        <v>61560810000197</v>
      </c>
      <c r="E914" t="s">
        <v>5537</v>
      </c>
    </row>
    <row r="915" spans="1:5" x14ac:dyDescent="0.25">
      <c r="A915">
        <v>14780356000108</v>
      </c>
      <c r="E915" t="s">
        <v>5305</v>
      </c>
    </row>
  </sheetData>
  <pageMargins left="0.7" right="0.7" top="0.75" bottom="0.75" header="0.3" footer="0.3"/>
  <pageSetup paperSize="9" orientation="portrait" r:id="rId1"/>
  <headerFooter>
    <oddFooter>&amp;R_x000D_&amp;1#&amp;"Calibri"&amp;10&amp;K008000 [ CLASSIFICAÇÃO: PÚBLICA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C7F5-BCB2-4693-B95D-5091730756C5}">
  <sheetPr codeName="Sheet7"/>
  <dimension ref="A1:R127"/>
  <sheetViews>
    <sheetView showGridLines="0" topLeftCell="A100" workbookViewId="0">
      <selection activeCell="B73" sqref="B73"/>
    </sheetView>
  </sheetViews>
  <sheetFormatPr defaultRowHeight="15" x14ac:dyDescent="0.25"/>
  <cols>
    <col min="1" max="1" width="7.7109375" bestFit="1" customWidth="1"/>
    <col min="2" max="2" width="34.28515625" bestFit="1" customWidth="1"/>
    <col min="3" max="3" width="255.7109375" bestFit="1" customWidth="1"/>
    <col min="4" max="4" width="35.85546875" bestFit="1" customWidth="1"/>
    <col min="5" max="5" width="16" bestFit="1" customWidth="1"/>
    <col min="6" max="6" width="24.85546875" bestFit="1" customWidth="1"/>
    <col min="7" max="7" width="35.140625" bestFit="1" customWidth="1"/>
    <col min="8" max="8" width="20.85546875" bestFit="1" customWidth="1"/>
    <col min="9" max="9" width="24.85546875" bestFit="1" customWidth="1"/>
    <col min="10" max="10" width="49.140625" bestFit="1" customWidth="1"/>
    <col min="11" max="11" width="16" bestFit="1" customWidth="1"/>
    <col min="12" max="12" width="24.85546875" bestFit="1" customWidth="1"/>
    <col min="13" max="13" width="30.5703125" bestFit="1" customWidth="1"/>
    <col min="14" max="14" width="15.7109375" bestFit="1" customWidth="1"/>
    <col min="15" max="15" width="24.85546875" bestFit="1" customWidth="1"/>
    <col min="16" max="16" width="34.5703125" bestFit="1" customWidth="1"/>
    <col min="17" max="17" width="15.7109375" bestFit="1" customWidth="1"/>
    <col min="18" max="18" width="24.85546875" bestFit="1" customWidth="1"/>
  </cols>
  <sheetData>
    <row r="1" spans="1:18" x14ac:dyDescent="0.25">
      <c r="A1" t="s">
        <v>178</v>
      </c>
      <c r="B1" t="s">
        <v>179</v>
      </c>
      <c r="C1" t="s">
        <v>180</v>
      </c>
      <c r="D1" t="s">
        <v>181</v>
      </c>
      <c r="E1" t="s">
        <v>182</v>
      </c>
      <c r="F1" t="s">
        <v>183</v>
      </c>
      <c r="G1" t="s">
        <v>184</v>
      </c>
      <c r="H1" t="s">
        <v>185</v>
      </c>
      <c r="I1" t="s">
        <v>186</v>
      </c>
      <c r="J1" t="s">
        <v>187</v>
      </c>
      <c r="K1" t="s">
        <v>188</v>
      </c>
      <c r="L1" t="s">
        <v>189</v>
      </c>
      <c r="M1" t="s">
        <v>190</v>
      </c>
      <c r="N1" t="s">
        <v>191</v>
      </c>
      <c r="O1" t="s">
        <v>192</v>
      </c>
      <c r="P1" t="s">
        <v>193</v>
      </c>
      <c r="Q1" t="s">
        <v>194</v>
      </c>
      <c r="R1" t="s">
        <v>195</v>
      </c>
    </row>
    <row r="2" spans="1:18" x14ac:dyDescent="0.25">
      <c r="A2">
        <v>1</v>
      </c>
      <c r="B2" t="s">
        <v>196</v>
      </c>
      <c r="C2" t="s">
        <v>197</v>
      </c>
      <c r="D2" t="s">
        <v>198</v>
      </c>
      <c r="E2" t="s">
        <v>199</v>
      </c>
      <c r="F2">
        <v>1996</v>
      </c>
      <c r="G2" t="s">
        <v>200</v>
      </c>
      <c r="H2" t="s">
        <v>201</v>
      </c>
      <c r="I2">
        <v>1998</v>
      </c>
      <c r="J2" t="s">
        <v>202</v>
      </c>
      <c r="K2" t="s">
        <v>94</v>
      </c>
      <c r="L2">
        <v>2002</v>
      </c>
      <c r="M2" t="s">
        <v>203</v>
      </c>
      <c r="N2" t="s">
        <v>94</v>
      </c>
      <c r="O2">
        <v>2002</v>
      </c>
      <c r="P2" t="s">
        <v>204</v>
      </c>
      <c r="Q2" t="s">
        <v>205</v>
      </c>
      <c r="R2">
        <v>2003</v>
      </c>
    </row>
    <row r="3" spans="1:18" x14ac:dyDescent="0.25">
      <c r="A3">
        <v>2</v>
      </c>
      <c r="B3" t="s">
        <v>156</v>
      </c>
      <c r="C3" t="s">
        <v>873</v>
      </c>
      <c r="D3" t="s">
        <v>874</v>
      </c>
      <c r="E3" t="s">
        <v>199</v>
      </c>
      <c r="F3">
        <v>1997</v>
      </c>
      <c r="G3" t="s">
        <v>875</v>
      </c>
      <c r="H3" t="s">
        <v>876</v>
      </c>
      <c r="I3">
        <v>2002</v>
      </c>
      <c r="J3" t="s">
        <v>877</v>
      </c>
      <c r="K3" t="s">
        <v>94</v>
      </c>
      <c r="L3">
        <v>1999</v>
      </c>
      <c r="M3" t="s">
        <v>878</v>
      </c>
      <c r="N3" t="s">
        <v>94</v>
      </c>
      <c r="O3">
        <v>2006</v>
      </c>
      <c r="P3" t="s">
        <v>879</v>
      </c>
      <c r="Q3" t="s">
        <v>205</v>
      </c>
      <c r="R3">
        <v>2005</v>
      </c>
    </row>
    <row r="4" spans="1:18" x14ac:dyDescent="0.25">
      <c r="A4">
        <v>3</v>
      </c>
      <c r="B4" t="s">
        <v>206</v>
      </c>
      <c r="C4" t="s">
        <v>880</v>
      </c>
      <c r="D4" t="s">
        <v>881</v>
      </c>
      <c r="E4" t="s">
        <v>201</v>
      </c>
      <c r="F4">
        <v>1999</v>
      </c>
      <c r="G4" t="s">
        <v>882</v>
      </c>
      <c r="H4" t="s">
        <v>199</v>
      </c>
      <c r="I4">
        <v>2010</v>
      </c>
      <c r="J4" t="s">
        <v>883</v>
      </c>
      <c r="K4" t="s">
        <v>205</v>
      </c>
      <c r="L4">
        <v>1998</v>
      </c>
      <c r="M4" t="s">
        <v>884</v>
      </c>
      <c r="N4" t="s">
        <v>885</v>
      </c>
      <c r="O4">
        <v>1998</v>
      </c>
    </row>
    <row r="5" spans="1:18" x14ac:dyDescent="0.25">
      <c r="A5">
        <v>4</v>
      </c>
      <c r="B5" t="s">
        <v>346</v>
      </c>
      <c r="C5" t="s">
        <v>886</v>
      </c>
      <c r="D5" t="s">
        <v>887</v>
      </c>
      <c r="E5" t="s">
        <v>199</v>
      </c>
      <c r="F5">
        <v>1996</v>
      </c>
      <c r="G5" t="s">
        <v>888</v>
      </c>
      <c r="H5" t="s">
        <v>94</v>
      </c>
      <c r="I5">
        <v>2004</v>
      </c>
      <c r="J5" t="s">
        <v>889</v>
      </c>
      <c r="K5" t="s">
        <v>94</v>
      </c>
      <c r="L5">
        <v>2004</v>
      </c>
    </row>
    <row r="6" spans="1:18" x14ac:dyDescent="0.25">
      <c r="A6">
        <v>5</v>
      </c>
      <c r="B6" t="s">
        <v>309</v>
      </c>
      <c r="C6" t="s">
        <v>890</v>
      </c>
      <c r="D6" t="s">
        <v>891</v>
      </c>
      <c r="E6" t="s">
        <v>94</v>
      </c>
      <c r="F6">
        <v>1992</v>
      </c>
      <c r="G6" t="s">
        <v>892</v>
      </c>
      <c r="H6" t="s">
        <v>205</v>
      </c>
      <c r="I6">
        <v>1998</v>
      </c>
      <c r="J6" t="s">
        <v>893</v>
      </c>
      <c r="K6" t="s">
        <v>94</v>
      </c>
      <c r="L6">
        <v>2011</v>
      </c>
      <c r="M6" t="s">
        <v>894</v>
      </c>
      <c r="N6" t="s">
        <v>94</v>
      </c>
      <c r="O6">
        <v>1997</v>
      </c>
      <c r="P6" t="s">
        <v>895</v>
      </c>
      <c r="Q6" t="s">
        <v>896</v>
      </c>
      <c r="R6">
        <v>2001</v>
      </c>
    </row>
    <row r="7" spans="1:18" x14ac:dyDescent="0.25">
      <c r="A7">
        <v>6</v>
      </c>
      <c r="B7" t="s">
        <v>348</v>
      </c>
      <c r="C7" t="s">
        <v>897</v>
      </c>
      <c r="D7" t="s">
        <v>898</v>
      </c>
      <c r="E7" t="s">
        <v>199</v>
      </c>
      <c r="F7">
        <v>2000</v>
      </c>
      <c r="G7" t="s">
        <v>899</v>
      </c>
      <c r="H7" t="s">
        <v>900</v>
      </c>
      <c r="I7">
        <v>2001</v>
      </c>
      <c r="J7" t="s">
        <v>901</v>
      </c>
      <c r="K7" t="s">
        <v>900</v>
      </c>
      <c r="L7">
        <v>2001</v>
      </c>
      <c r="M7" t="s">
        <v>902</v>
      </c>
      <c r="N7" t="s">
        <v>205</v>
      </c>
      <c r="O7">
        <v>2005</v>
      </c>
      <c r="P7" t="s">
        <v>903</v>
      </c>
      <c r="Q7" t="s">
        <v>900</v>
      </c>
      <c r="R7">
        <v>2009</v>
      </c>
    </row>
    <row r="8" spans="1:18" x14ac:dyDescent="0.25">
      <c r="A8">
        <v>7</v>
      </c>
      <c r="B8" t="s">
        <v>351</v>
      </c>
      <c r="C8" t="s">
        <v>3129</v>
      </c>
      <c r="D8" t="s">
        <v>904</v>
      </c>
      <c r="E8" t="s">
        <v>199</v>
      </c>
      <c r="F8">
        <v>1994</v>
      </c>
      <c r="G8" t="s">
        <v>905</v>
      </c>
      <c r="H8" t="s">
        <v>906</v>
      </c>
      <c r="I8">
        <v>2005</v>
      </c>
      <c r="J8" t="s">
        <v>907</v>
      </c>
      <c r="K8" t="s">
        <v>205</v>
      </c>
      <c r="L8">
        <v>2002</v>
      </c>
    </row>
    <row r="9" spans="1:18" x14ac:dyDescent="0.25">
      <c r="A9">
        <v>8</v>
      </c>
      <c r="B9" t="s">
        <v>319</v>
      </c>
      <c r="C9" t="s">
        <v>908</v>
      </c>
      <c r="D9" t="s">
        <v>909</v>
      </c>
      <c r="E9" t="s">
        <v>201</v>
      </c>
      <c r="F9">
        <v>1995</v>
      </c>
      <c r="G9" t="s">
        <v>910</v>
      </c>
      <c r="H9" t="s">
        <v>199</v>
      </c>
      <c r="I9">
        <v>1995</v>
      </c>
    </row>
    <row r="10" spans="1:18" x14ac:dyDescent="0.25">
      <c r="A10">
        <v>9</v>
      </c>
      <c r="B10" t="s">
        <v>368</v>
      </c>
      <c r="C10" t="s">
        <v>911</v>
      </c>
      <c r="D10" t="s">
        <v>912</v>
      </c>
      <c r="E10" t="s">
        <v>94</v>
      </c>
      <c r="F10">
        <v>2007</v>
      </c>
      <c r="G10" t="s">
        <v>913</v>
      </c>
      <c r="H10" t="s">
        <v>94</v>
      </c>
      <c r="I10">
        <v>2006</v>
      </c>
      <c r="J10" t="s">
        <v>914</v>
      </c>
      <c r="K10" t="s">
        <v>906</v>
      </c>
      <c r="L10">
        <v>1998</v>
      </c>
      <c r="M10" t="s">
        <v>915</v>
      </c>
      <c r="N10" t="s">
        <v>205</v>
      </c>
      <c r="O10">
        <v>2014</v>
      </c>
      <c r="P10" t="s">
        <v>916</v>
      </c>
      <c r="Q10" t="s">
        <v>896</v>
      </c>
      <c r="R10">
        <v>2018</v>
      </c>
    </row>
    <row r="11" spans="1:18" x14ac:dyDescent="0.25">
      <c r="A11">
        <v>10</v>
      </c>
      <c r="B11" t="s">
        <v>917</v>
      </c>
      <c r="C11" t="s">
        <v>918</v>
      </c>
      <c r="D11" t="s">
        <v>919</v>
      </c>
      <c r="E11" t="s">
        <v>199</v>
      </c>
      <c r="F11">
        <v>1989</v>
      </c>
      <c r="G11" t="s">
        <v>920</v>
      </c>
      <c r="H11" t="s">
        <v>921</v>
      </c>
      <c r="I11">
        <v>1993</v>
      </c>
      <c r="J11" t="s">
        <v>922</v>
      </c>
      <c r="K11" t="s">
        <v>921</v>
      </c>
      <c r="L11">
        <v>2010</v>
      </c>
      <c r="M11" t="s">
        <v>923</v>
      </c>
      <c r="N11" t="s">
        <v>896</v>
      </c>
      <c r="O11">
        <v>1993</v>
      </c>
      <c r="P11" t="s">
        <v>924</v>
      </c>
      <c r="Q11" t="s">
        <v>205</v>
      </c>
      <c r="R11">
        <v>1997</v>
      </c>
    </row>
    <row r="12" spans="1:18" x14ac:dyDescent="0.25">
      <c r="A12">
        <v>11</v>
      </c>
      <c r="B12" t="s">
        <v>379</v>
      </c>
      <c r="C12" t="s">
        <v>925</v>
      </c>
      <c r="D12" t="s">
        <v>926</v>
      </c>
      <c r="E12" t="s">
        <v>199</v>
      </c>
      <c r="F12">
        <v>2000</v>
      </c>
      <c r="G12" t="s">
        <v>927</v>
      </c>
      <c r="H12" t="s">
        <v>921</v>
      </c>
      <c r="I12">
        <v>2004</v>
      </c>
      <c r="J12" t="s">
        <v>928</v>
      </c>
      <c r="K12" t="s">
        <v>921</v>
      </c>
      <c r="L12">
        <v>2001</v>
      </c>
    </row>
    <row r="13" spans="1:18" x14ac:dyDescent="0.25">
      <c r="A13">
        <v>12</v>
      </c>
      <c r="B13" t="s">
        <v>381</v>
      </c>
      <c r="C13" t="s">
        <v>929</v>
      </c>
      <c r="D13" t="s">
        <v>930</v>
      </c>
      <c r="E13" t="s">
        <v>94</v>
      </c>
      <c r="F13">
        <v>1995</v>
      </c>
      <c r="G13" t="s">
        <v>931</v>
      </c>
      <c r="H13" t="s">
        <v>94</v>
      </c>
      <c r="I13">
        <v>2007</v>
      </c>
    </row>
    <row r="14" spans="1:18" x14ac:dyDescent="0.25">
      <c r="A14">
        <v>13</v>
      </c>
      <c r="B14" t="s">
        <v>362</v>
      </c>
      <c r="C14" t="s">
        <v>932</v>
      </c>
      <c r="D14" t="s">
        <v>933</v>
      </c>
      <c r="E14" t="s">
        <v>201</v>
      </c>
      <c r="F14">
        <v>2004</v>
      </c>
      <c r="G14" t="s">
        <v>934</v>
      </c>
      <c r="H14" t="s">
        <v>94</v>
      </c>
      <c r="I14">
        <v>2005</v>
      </c>
      <c r="J14" t="s">
        <v>935</v>
      </c>
      <c r="K14" t="s">
        <v>94</v>
      </c>
      <c r="L14">
        <v>2008</v>
      </c>
      <c r="M14" t="s">
        <v>936</v>
      </c>
      <c r="N14" t="s">
        <v>94</v>
      </c>
      <c r="O14">
        <v>1999</v>
      </c>
      <c r="P14" t="s">
        <v>937</v>
      </c>
      <c r="Q14" t="s">
        <v>205</v>
      </c>
      <c r="R14">
        <v>1996</v>
      </c>
    </row>
    <row r="15" spans="1:18" x14ac:dyDescent="0.25">
      <c r="A15">
        <v>14</v>
      </c>
      <c r="B15" t="s">
        <v>384</v>
      </c>
      <c r="C15" t="s">
        <v>938</v>
      </c>
      <c r="D15" t="s">
        <v>939</v>
      </c>
      <c r="E15" t="s">
        <v>201</v>
      </c>
      <c r="F15">
        <v>1995</v>
      </c>
      <c r="G15" t="s">
        <v>940</v>
      </c>
      <c r="H15" t="s">
        <v>199</v>
      </c>
      <c r="I15">
        <v>2000</v>
      </c>
      <c r="J15" t="s">
        <v>941</v>
      </c>
      <c r="K15" t="s">
        <v>205</v>
      </c>
      <c r="L15">
        <v>2005</v>
      </c>
      <c r="M15" t="s">
        <v>942</v>
      </c>
      <c r="N15" t="s">
        <v>896</v>
      </c>
      <c r="O15">
        <v>2000</v>
      </c>
      <c r="P15" t="s">
        <v>943</v>
      </c>
      <c r="Q15" t="s">
        <v>94</v>
      </c>
      <c r="R15">
        <v>2001</v>
      </c>
    </row>
    <row r="16" spans="1:18" x14ac:dyDescent="0.25">
      <c r="A16">
        <v>15</v>
      </c>
      <c r="B16" t="s">
        <v>388</v>
      </c>
      <c r="C16" t="s">
        <v>944</v>
      </c>
      <c r="D16" t="s">
        <v>945</v>
      </c>
      <c r="E16" t="s">
        <v>201</v>
      </c>
      <c r="F16">
        <v>1988</v>
      </c>
      <c r="G16" t="s">
        <v>946</v>
      </c>
      <c r="H16" t="s">
        <v>921</v>
      </c>
      <c r="I16">
        <v>1994</v>
      </c>
      <c r="J16" t="s">
        <v>947</v>
      </c>
      <c r="K16" t="s">
        <v>921</v>
      </c>
      <c r="L16">
        <v>1998</v>
      </c>
    </row>
    <row r="17" spans="1:18" x14ac:dyDescent="0.25">
      <c r="A17">
        <v>16</v>
      </c>
      <c r="B17" t="s">
        <v>394</v>
      </c>
      <c r="C17" t="s">
        <v>948</v>
      </c>
      <c r="D17" t="s">
        <v>949</v>
      </c>
      <c r="E17" t="s">
        <v>201</v>
      </c>
      <c r="F17">
        <v>1991</v>
      </c>
      <c r="G17" t="s">
        <v>950</v>
      </c>
      <c r="H17" t="s">
        <v>94</v>
      </c>
      <c r="I17">
        <v>1996</v>
      </c>
      <c r="J17" t="s">
        <v>951</v>
      </c>
      <c r="K17" t="s">
        <v>906</v>
      </c>
      <c r="L17">
        <v>1994</v>
      </c>
      <c r="M17" t="s">
        <v>952</v>
      </c>
      <c r="N17" t="s">
        <v>953</v>
      </c>
      <c r="O17">
        <v>1992</v>
      </c>
      <c r="P17" t="s">
        <v>954</v>
      </c>
      <c r="Q17" t="s">
        <v>94</v>
      </c>
      <c r="R17">
        <v>2010</v>
      </c>
    </row>
    <row r="18" spans="1:18" x14ac:dyDescent="0.25">
      <c r="A18">
        <v>17</v>
      </c>
      <c r="B18" t="s">
        <v>955</v>
      </c>
      <c r="C18" t="s">
        <v>956</v>
      </c>
      <c r="D18" t="s">
        <v>957</v>
      </c>
      <c r="E18" t="s">
        <v>201</v>
      </c>
      <c r="F18">
        <v>2000</v>
      </c>
      <c r="G18" t="s">
        <v>958</v>
      </c>
      <c r="H18" t="s">
        <v>94</v>
      </c>
      <c r="I18">
        <v>2010</v>
      </c>
    </row>
    <row r="19" spans="1:18" x14ac:dyDescent="0.25">
      <c r="A19">
        <v>18</v>
      </c>
      <c r="B19" t="s">
        <v>408</v>
      </c>
      <c r="C19" t="s">
        <v>959</v>
      </c>
      <c r="D19" t="s">
        <v>960</v>
      </c>
      <c r="E19" t="s">
        <v>199</v>
      </c>
      <c r="F19">
        <v>1990</v>
      </c>
      <c r="G19" t="s">
        <v>961</v>
      </c>
      <c r="H19" t="s">
        <v>900</v>
      </c>
      <c r="I19">
        <v>2003</v>
      </c>
      <c r="J19" t="s">
        <v>962</v>
      </c>
      <c r="K19" t="s">
        <v>205</v>
      </c>
      <c r="L19">
        <v>1998</v>
      </c>
    </row>
    <row r="20" spans="1:18" x14ac:dyDescent="0.25">
      <c r="A20">
        <v>19</v>
      </c>
      <c r="B20" t="s">
        <v>207</v>
      </c>
      <c r="C20" t="s">
        <v>963</v>
      </c>
      <c r="D20" t="s">
        <v>964</v>
      </c>
      <c r="E20" t="s">
        <v>921</v>
      </c>
      <c r="F20">
        <v>1995</v>
      </c>
      <c r="G20" t="s">
        <v>965</v>
      </c>
      <c r="H20" t="s">
        <v>94</v>
      </c>
      <c r="I20">
        <v>1997</v>
      </c>
      <c r="J20" t="s">
        <v>966</v>
      </c>
      <c r="K20" t="s">
        <v>906</v>
      </c>
      <c r="L20">
        <v>1999</v>
      </c>
      <c r="M20" t="s">
        <v>967</v>
      </c>
      <c r="N20" t="s">
        <v>906</v>
      </c>
      <c r="O20">
        <v>1998</v>
      </c>
      <c r="P20" t="s">
        <v>968</v>
      </c>
      <c r="Q20" t="s">
        <v>94</v>
      </c>
      <c r="R20">
        <v>1990</v>
      </c>
    </row>
    <row r="21" spans="1:18" x14ac:dyDescent="0.25">
      <c r="A21">
        <v>20</v>
      </c>
      <c r="B21" t="s">
        <v>433</v>
      </c>
      <c r="C21" t="s">
        <v>969</v>
      </c>
      <c r="D21" t="s">
        <v>970</v>
      </c>
      <c r="E21" t="s">
        <v>201</v>
      </c>
      <c r="F21">
        <v>1988</v>
      </c>
      <c r="G21" t="s">
        <v>971</v>
      </c>
      <c r="H21" t="s">
        <v>972</v>
      </c>
      <c r="I21">
        <v>1986</v>
      </c>
      <c r="J21" t="s">
        <v>973</v>
      </c>
      <c r="K21" t="s">
        <v>974</v>
      </c>
      <c r="L21">
        <v>1965</v>
      </c>
    </row>
    <row r="22" spans="1:18" x14ac:dyDescent="0.25">
      <c r="A22">
        <v>21</v>
      </c>
      <c r="B22" t="s">
        <v>425</v>
      </c>
      <c r="C22" t="s">
        <v>975</v>
      </c>
      <c r="D22" t="s">
        <v>976</v>
      </c>
      <c r="E22" t="s">
        <v>94</v>
      </c>
      <c r="F22">
        <v>1996</v>
      </c>
      <c r="G22" t="s">
        <v>977</v>
      </c>
      <c r="H22" t="s">
        <v>885</v>
      </c>
      <c r="I22">
        <v>1996</v>
      </c>
      <c r="J22" t="s">
        <v>978</v>
      </c>
      <c r="K22" t="s">
        <v>205</v>
      </c>
      <c r="L22">
        <v>1995</v>
      </c>
      <c r="M22" t="s">
        <v>979</v>
      </c>
      <c r="N22" t="s">
        <v>980</v>
      </c>
      <c r="O22">
        <v>1987</v>
      </c>
    </row>
    <row r="23" spans="1:18" x14ac:dyDescent="0.25">
      <c r="A23">
        <v>22</v>
      </c>
      <c r="B23" t="s">
        <v>375</v>
      </c>
      <c r="C23" t="s">
        <v>3130</v>
      </c>
      <c r="D23" t="s">
        <v>3131</v>
      </c>
      <c r="E23" t="s">
        <v>1372</v>
      </c>
      <c r="F23">
        <v>1990</v>
      </c>
      <c r="G23" t="s">
        <v>3132</v>
      </c>
      <c r="H23" t="s">
        <v>1372</v>
      </c>
      <c r="I23">
        <v>1993</v>
      </c>
      <c r="J23" t="s">
        <v>981</v>
      </c>
      <c r="K23" t="s">
        <v>876</v>
      </c>
      <c r="L23">
        <v>1999</v>
      </c>
    </row>
    <row r="24" spans="1:18" x14ac:dyDescent="0.25">
      <c r="A24">
        <v>23</v>
      </c>
      <c r="B24" t="s">
        <v>550</v>
      </c>
      <c r="C24" t="s">
        <v>982</v>
      </c>
      <c r="D24" t="s">
        <v>983</v>
      </c>
      <c r="E24" t="s">
        <v>94</v>
      </c>
      <c r="F24">
        <v>1999</v>
      </c>
      <c r="G24" t="s">
        <v>984</v>
      </c>
      <c r="H24" t="s">
        <v>94</v>
      </c>
      <c r="I24">
        <v>2006</v>
      </c>
      <c r="J24" t="s">
        <v>985</v>
      </c>
      <c r="K24" t="s">
        <v>205</v>
      </c>
      <c r="L24">
        <v>2007</v>
      </c>
    </row>
    <row r="25" spans="1:18" x14ac:dyDescent="0.25">
      <c r="A25">
        <v>24</v>
      </c>
      <c r="B25" t="s">
        <v>515</v>
      </c>
      <c r="C25" t="s">
        <v>986</v>
      </c>
      <c r="D25" t="s">
        <v>987</v>
      </c>
      <c r="E25" t="s">
        <v>199</v>
      </c>
      <c r="F25">
        <v>2004</v>
      </c>
      <c r="G25" t="s">
        <v>988</v>
      </c>
      <c r="H25" t="s">
        <v>201</v>
      </c>
      <c r="I25">
        <v>2002</v>
      </c>
      <c r="J25" t="s">
        <v>989</v>
      </c>
      <c r="K25" t="s">
        <v>205</v>
      </c>
      <c r="L25">
        <v>2007</v>
      </c>
      <c r="M25" t="s">
        <v>990</v>
      </c>
      <c r="N25" t="s">
        <v>906</v>
      </c>
      <c r="O25">
        <v>2000</v>
      </c>
    </row>
    <row r="26" spans="1:18" x14ac:dyDescent="0.25">
      <c r="A26">
        <v>25</v>
      </c>
      <c r="B26" t="s">
        <v>637</v>
      </c>
      <c r="C26" t="s">
        <v>991</v>
      </c>
      <c r="D26" t="s">
        <v>992</v>
      </c>
      <c r="E26" t="s">
        <v>94</v>
      </c>
      <c r="F26">
        <v>1989</v>
      </c>
      <c r="G26" t="s">
        <v>993</v>
      </c>
      <c r="H26" t="s">
        <v>980</v>
      </c>
      <c r="I26">
        <v>1990</v>
      </c>
      <c r="J26" t="s">
        <v>994</v>
      </c>
      <c r="K26" t="s">
        <v>94</v>
      </c>
      <c r="L26">
        <v>2006</v>
      </c>
      <c r="M26" t="s">
        <v>995</v>
      </c>
      <c r="N26" t="s">
        <v>906</v>
      </c>
      <c r="O26">
        <v>2012</v>
      </c>
    </row>
    <row r="27" spans="1:18" x14ac:dyDescent="0.25">
      <c r="A27">
        <v>26</v>
      </c>
      <c r="B27" t="s">
        <v>996</v>
      </c>
      <c r="C27" t="s">
        <v>997</v>
      </c>
      <c r="D27" t="s">
        <v>998</v>
      </c>
      <c r="E27" t="s">
        <v>199</v>
      </c>
      <c r="F27">
        <v>1998</v>
      </c>
      <c r="G27" t="s">
        <v>999</v>
      </c>
      <c r="H27" t="s">
        <v>94</v>
      </c>
      <c r="I27">
        <v>1998</v>
      </c>
      <c r="J27" t="s">
        <v>1000</v>
      </c>
      <c r="K27" t="s">
        <v>94</v>
      </c>
      <c r="L27">
        <v>2008</v>
      </c>
    </row>
    <row r="28" spans="1:18" x14ac:dyDescent="0.25">
      <c r="A28">
        <v>27</v>
      </c>
      <c r="B28" t="s">
        <v>536</v>
      </c>
      <c r="C28" t="s">
        <v>1001</v>
      </c>
      <c r="D28" t="s">
        <v>1002</v>
      </c>
      <c r="E28" t="s">
        <v>94</v>
      </c>
      <c r="F28">
        <v>2004</v>
      </c>
      <c r="G28" t="s">
        <v>1003</v>
      </c>
      <c r="H28" t="s">
        <v>94</v>
      </c>
      <c r="I28">
        <v>2005</v>
      </c>
      <c r="J28" t="s">
        <v>1004</v>
      </c>
      <c r="K28" t="s">
        <v>900</v>
      </c>
      <c r="L28">
        <v>2000</v>
      </c>
      <c r="M28" t="s">
        <v>1005</v>
      </c>
      <c r="N28" t="s">
        <v>205</v>
      </c>
      <c r="O28">
        <v>2001</v>
      </c>
      <c r="P28" t="s">
        <v>1006</v>
      </c>
      <c r="Q28" t="s">
        <v>906</v>
      </c>
      <c r="R28">
        <v>2000</v>
      </c>
    </row>
    <row r="29" spans="1:18" x14ac:dyDescent="0.25">
      <c r="A29">
        <v>28</v>
      </c>
      <c r="B29" t="s">
        <v>623</v>
      </c>
      <c r="C29" t="s">
        <v>1007</v>
      </c>
      <c r="D29" t="s">
        <v>1008</v>
      </c>
      <c r="E29" t="s">
        <v>94</v>
      </c>
      <c r="F29">
        <v>1989</v>
      </c>
      <c r="G29" t="s">
        <v>1009</v>
      </c>
      <c r="H29" t="s">
        <v>980</v>
      </c>
      <c r="I29">
        <v>2000</v>
      </c>
      <c r="J29" t="s">
        <v>1010</v>
      </c>
      <c r="K29" t="s">
        <v>1011</v>
      </c>
      <c r="L29">
        <v>2004</v>
      </c>
    </row>
    <row r="30" spans="1:18" x14ac:dyDescent="0.25">
      <c r="A30">
        <v>29</v>
      </c>
      <c r="B30" t="s">
        <v>415</v>
      </c>
      <c r="C30" t="s">
        <v>1012</v>
      </c>
      <c r="D30" t="s">
        <v>1013</v>
      </c>
      <c r="E30" t="s">
        <v>199</v>
      </c>
      <c r="F30">
        <v>1999</v>
      </c>
      <c r="G30" t="s">
        <v>1014</v>
      </c>
      <c r="H30" t="s">
        <v>980</v>
      </c>
      <c r="I30">
        <v>1999</v>
      </c>
      <c r="J30" t="s">
        <v>1015</v>
      </c>
      <c r="K30" t="s">
        <v>205</v>
      </c>
      <c r="L30">
        <v>1995</v>
      </c>
      <c r="M30" t="s">
        <v>1016</v>
      </c>
      <c r="N30" t="s">
        <v>900</v>
      </c>
      <c r="O30">
        <v>1997</v>
      </c>
      <c r="P30" t="s">
        <v>1017</v>
      </c>
      <c r="Q30" t="s">
        <v>900</v>
      </c>
      <c r="R30">
        <v>1997</v>
      </c>
    </row>
    <row r="31" spans="1:18" x14ac:dyDescent="0.25">
      <c r="A31">
        <v>30</v>
      </c>
      <c r="B31" t="s">
        <v>421</v>
      </c>
      <c r="C31" t="s">
        <v>1018</v>
      </c>
      <c r="D31" t="s">
        <v>1019</v>
      </c>
      <c r="E31" t="s">
        <v>94</v>
      </c>
      <c r="F31">
        <v>1988</v>
      </c>
      <c r="G31" t="s">
        <v>1020</v>
      </c>
      <c r="H31" t="s">
        <v>94</v>
      </c>
      <c r="I31">
        <v>1994</v>
      </c>
    </row>
    <row r="32" spans="1:18" x14ac:dyDescent="0.25">
      <c r="A32">
        <v>31</v>
      </c>
      <c r="B32" t="s">
        <v>411</v>
      </c>
      <c r="C32" t="s">
        <v>1021</v>
      </c>
      <c r="D32" t="s">
        <v>1022</v>
      </c>
      <c r="E32" t="s">
        <v>94</v>
      </c>
      <c r="F32">
        <v>2001</v>
      </c>
      <c r="G32" t="s">
        <v>1023</v>
      </c>
      <c r="H32" t="s">
        <v>94</v>
      </c>
      <c r="I32">
        <v>1999</v>
      </c>
      <c r="J32" t="s">
        <v>1024</v>
      </c>
      <c r="K32" t="s">
        <v>94</v>
      </c>
      <c r="L32">
        <v>2007</v>
      </c>
    </row>
    <row r="33" spans="1:18" x14ac:dyDescent="0.25">
      <c r="A33">
        <v>32</v>
      </c>
      <c r="B33" t="s">
        <v>429</v>
      </c>
      <c r="C33" t="s">
        <v>1025</v>
      </c>
      <c r="D33" t="s">
        <v>1026</v>
      </c>
      <c r="E33" t="s">
        <v>94</v>
      </c>
      <c r="F33">
        <v>1994</v>
      </c>
      <c r="G33" t="s">
        <v>1027</v>
      </c>
      <c r="H33" t="s">
        <v>900</v>
      </c>
      <c r="I33">
        <v>2001</v>
      </c>
      <c r="J33" t="s">
        <v>1028</v>
      </c>
      <c r="K33" t="s">
        <v>900</v>
      </c>
      <c r="L33">
        <v>2007</v>
      </c>
      <c r="M33" t="s">
        <v>1029</v>
      </c>
      <c r="N33" t="s">
        <v>900</v>
      </c>
      <c r="O33">
        <v>2007</v>
      </c>
      <c r="P33" t="s">
        <v>1030</v>
      </c>
      <c r="Q33" t="s">
        <v>900</v>
      </c>
      <c r="R33">
        <v>2002</v>
      </c>
    </row>
    <row r="34" spans="1:18" x14ac:dyDescent="0.25">
      <c r="A34">
        <v>33</v>
      </c>
      <c r="B34" t="s">
        <v>1031</v>
      </c>
      <c r="C34" t="s">
        <v>1032</v>
      </c>
      <c r="D34" t="s">
        <v>1033</v>
      </c>
      <c r="E34" t="s">
        <v>94</v>
      </c>
      <c r="F34">
        <v>1993</v>
      </c>
      <c r="G34" t="s">
        <v>1034</v>
      </c>
      <c r="H34" t="s">
        <v>94</v>
      </c>
      <c r="I34">
        <v>1993</v>
      </c>
      <c r="J34" t="s">
        <v>1035</v>
      </c>
      <c r="K34" t="s">
        <v>201</v>
      </c>
      <c r="L34">
        <v>2000</v>
      </c>
    </row>
    <row r="35" spans="1:18" x14ac:dyDescent="0.25">
      <c r="A35">
        <v>34</v>
      </c>
      <c r="B35" t="s">
        <v>435</v>
      </c>
      <c r="C35" t="s">
        <v>1036</v>
      </c>
      <c r="D35" t="s">
        <v>1037</v>
      </c>
      <c r="E35" t="s">
        <v>201</v>
      </c>
      <c r="F35">
        <v>1986</v>
      </c>
      <c r="G35" t="s">
        <v>1038</v>
      </c>
      <c r="H35" t="s">
        <v>94</v>
      </c>
      <c r="I35">
        <v>1992</v>
      </c>
      <c r="J35" t="s">
        <v>1039</v>
      </c>
      <c r="K35" t="s">
        <v>199</v>
      </c>
      <c r="L35">
        <v>1995</v>
      </c>
      <c r="M35" t="s">
        <v>1040</v>
      </c>
      <c r="N35" t="s">
        <v>900</v>
      </c>
      <c r="O35">
        <v>2004</v>
      </c>
    </row>
    <row r="36" spans="1:18" x14ac:dyDescent="0.25">
      <c r="A36">
        <v>35</v>
      </c>
      <c r="B36" t="s">
        <v>440</v>
      </c>
      <c r="C36" t="s">
        <v>1041</v>
      </c>
      <c r="D36" t="s">
        <v>1042</v>
      </c>
      <c r="E36" t="s">
        <v>199</v>
      </c>
      <c r="F36">
        <v>1984</v>
      </c>
      <c r="G36" t="s">
        <v>1043</v>
      </c>
      <c r="H36" t="s">
        <v>201</v>
      </c>
      <c r="I36">
        <v>1984</v>
      </c>
      <c r="J36" t="s">
        <v>1044</v>
      </c>
      <c r="K36" t="s">
        <v>94</v>
      </c>
      <c r="L36">
        <v>1997</v>
      </c>
      <c r="M36" t="s">
        <v>1045</v>
      </c>
      <c r="N36" t="s">
        <v>94</v>
      </c>
      <c r="O36">
        <v>2002</v>
      </c>
    </row>
    <row r="37" spans="1:18" x14ac:dyDescent="0.25">
      <c r="A37">
        <v>36</v>
      </c>
      <c r="B37" t="s">
        <v>445</v>
      </c>
      <c r="C37" t="s">
        <v>1046</v>
      </c>
      <c r="D37" t="s">
        <v>1047</v>
      </c>
      <c r="E37" t="s">
        <v>199</v>
      </c>
      <c r="F37">
        <v>1988</v>
      </c>
      <c r="G37" t="s">
        <v>1048</v>
      </c>
      <c r="H37" t="s">
        <v>94</v>
      </c>
      <c r="I37">
        <v>2007</v>
      </c>
      <c r="J37" t="s">
        <v>1049</v>
      </c>
      <c r="K37" t="s">
        <v>201</v>
      </c>
      <c r="L37">
        <v>1988</v>
      </c>
      <c r="M37" t="s">
        <v>1050</v>
      </c>
      <c r="N37" t="s">
        <v>205</v>
      </c>
      <c r="O37">
        <v>2007</v>
      </c>
      <c r="P37" t="s">
        <v>1051</v>
      </c>
      <c r="Q37" t="s">
        <v>94</v>
      </c>
      <c r="R37">
        <v>2009</v>
      </c>
    </row>
    <row r="38" spans="1:18" x14ac:dyDescent="0.25">
      <c r="A38">
        <v>37</v>
      </c>
      <c r="B38" t="s">
        <v>448</v>
      </c>
      <c r="C38" t="s">
        <v>1052</v>
      </c>
      <c r="D38" t="s">
        <v>1053</v>
      </c>
      <c r="E38" t="s">
        <v>94</v>
      </c>
      <c r="F38">
        <v>2009</v>
      </c>
      <c r="G38" t="s">
        <v>1054</v>
      </c>
      <c r="H38" t="s">
        <v>94</v>
      </c>
      <c r="I38">
        <v>1992</v>
      </c>
      <c r="J38" t="s">
        <v>1055</v>
      </c>
      <c r="K38" t="s">
        <v>94</v>
      </c>
      <c r="L38">
        <v>2003</v>
      </c>
      <c r="M38" t="s">
        <v>1056</v>
      </c>
      <c r="N38" t="s">
        <v>906</v>
      </c>
      <c r="O38">
        <v>2006</v>
      </c>
    </row>
    <row r="39" spans="1:18" x14ac:dyDescent="0.25">
      <c r="A39">
        <v>38</v>
      </c>
      <c r="B39" t="s">
        <v>456</v>
      </c>
      <c r="C39" t="s">
        <v>1057</v>
      </c>
      <c r="D39" t="s">
        <v>1058</v>
      </c>
      <c r="E39" t="s">
        <v>199</v>
      </c>
      <c r="F39">
        <v>1997</v>
      </c>
      <c r="G39" t="s">
        <v>1059</v>
      </c>
      <c r="H39" t="s">
        <v>906</v>
      </c>
      <c r="I39">
        <v>2006</v>
      </c>
      <c r="J39" t="s">
        <v>1060</v>
      </c>
      <c r="K39" t="s">
        <v>205</v>
      </c>
      <c r="L39">
        <v>2000</v>
      </c>
    </row>
    <row r="40" spans="1:18" x14ac:dyDescent="0.25">
      <c r="A40">
        <v>39</v>
      </c>
      <c r="B40" t="s">
        <v>458</v>
      </c>
      <c r="C40" t="s">
        <v>1061</v>
      </c>
      <c r="D40" t="s">
        <v>1062</v>
      </c>
      <c r="E40" t="s">
        <v>201</v>
      </c>
      <c r="F40">
        <v>1996</v>
      </c>
      <c r="G40" t="s">
        <v>1063</v>
      </c>
      <c r="H40" t="s">
        <v>199</v>
      </c>
      <c r="I40">
        <v>1985</v>
      </c>
      <c r="J40" t="s">
        <v>1064</v>
      </c>
      <c r="K40" t="s">
        <v>199</v>
      </c>
      <c r="L40">
        <v>2002</v>
      </c>
      <c r="M40" t="s">
        <v>1065</v>
      </c>
      <c r="N40" t="s">
        <v>199</v>
      </c>
      <c r="O40">
        <v>1986</v>
      </c>
      <c r="P40" t="s">
        <v>1066</v>
      </c>
      <c r="Q40" t="s">
        <v>896</v>
      </c>
      <c r="R40">
        <v>2002</v>
      </c>
    </row>
    <row r="41" spans="1:18" x14ac:dyDescent="0.25">
      <c r="A41">
        <v>40</v>
      </c>
      <c r="B41" t="s">
        <v>466</v>
      </c>
      <c r="C41" t="s">
        <v>1067</v>
      </c>
      <c r="D41" t="s">
        <v>1068</v>
      </c>
      <c r="E41" t="s">
        <v>199</v>
      </c>
      <c r="F41">
        <v>1994</v>
      </c>
      <c r="G41" t="s">
        <v>1069</v>
      </c>
      <c r="H41" t="s">
        <v>199</v>
      </c>
      <c r="I41">
        <v>1994</v>
      </c>
      <c r="J41" t="s">
        <v>1070</v>
      </c>
      <c r="K41" t="s">
        <v>199</v>
      </c>
      <c r="L41">
        <v>1993</v>
      </c>
    </row>
    <row r="42" spans="1:18" x14ac:dyDescent="0.25">
      <c r="A42">
        <v>41</v>
      </c>
      <c r="B42" t="s">
        <v>475</v>
      </c>
      <c r="C42" t="s">
        <v>1071</v>
      </c>
      <c r="D42" t="s">
        <v>1072</v>
      </c>
      <c r="E42" t="s">
        <v>201</v>
      </c>
      <c r="F42">
        <v>2001</v>
      </c>
      <c r="G42" t="s">
        <v>1073</v>
      </c>
      <c r="H42" t="s">
        <v>906</v>
      </c>
      <c r="I42">
        <v>2004</v>
      </c>
    </row>
    <row r="43" spans="1:18" x14ac:dyDescent="0.25">
      <c r="A43">
        <v>42</v>
      </c>
      <c r="B43" t="s">
        <v>481</v>
      </c>
      <c r="C43" t="s">
        <v>1074</v>
      </c>
      <c r="D43" t="s">
        <v>1075</v>
      </c>
      <c r="E43" t="s">
        <v>94</v>
      </c>
      <c r="F43">
        <v>2003</v>
      </c>
      <c r="G43" t="s">
        <v>1076</v>
      </c>
      <c r="H43" t="s">
        <v>94</v>
      </c>
      <c r="I43">
        <v>1998</v>
      </c>
    </row>
    <row r="44" spans="1:18" x14ac:dyDescent="0.25">
      <c r="A44">
        <v>44</v>
      </c>
      <c r="B44" t="s">
        <v>465</v>
      </c>
      <c r="C44" t="s">
        <v>1077</v>
      </c>
      <c r="D44" t="s">
        <v>1078</v>
      </c>
      <c r="E44" t="s">
        <v>201</v>
      </c>
      <c r="F44">
        <v>1984</v>
      </c>
      <c r="G44" t="s">
        <v>1079</v>
      </c>
      <c r="H44" t="s">
        <v>94</v>
      </c>
      <c r="I44">
        <v>2002</v>
      </c>
      <c r="J44" t="s">
        <v>1080</v>
      </c>
      <c r="K44" t="s">
        <v>94</v>
      </c>
      <c r="L44">
        <v>2002</v>
      </c>
      <c r="M44" t="s">
        <v>1081</v>
      </c>
      <c r="N44" t="s">
        <v>205</v>
      </c>
      <c r="O44">
        <v>2002</v>
      </c>
    </row>
    <row r="45" spans="1:18" x14ac:dyDescent="0.25">
      <c r="A45">
        <v>45</v>
      </c>
      <c r="B45" t="s">
        <v>484</v>
      </c>
      <c r="C45" t="s">
        <v>1082</v>
      </c>
      <c r="D45" t="s">
        <v>1083</v>
      </c>
      <c r="E45" t="s">
        <v>199</v>
      </c>
      <c r="F45">
        <v>2017</v>
      </c>
      <c r="G45" t="s">
        <v>1084</v>
      </c>
      <c r="H45" t="s">
        <v>94</v>
      </c>
      <c r="I45">
        <v>2017</v>
      </c>
      <c r="J45" t="s">
        <v>1085</v>
      </c>
      <c r="K45" t="s">
        <v>205</v>
      </c>
      <c r="L45">
        <v>2017</v>
      </c>
      <c r="M45" t="s">
        <v>1086</v>
      </c>
      <c r="N45" t="s">
        <v>906</v>
      </c>
      <c r="O45">
        <v>2017</v>
      </c>
      <c r="P45" t="s">
        <v>1087</v>
      </c>
      <c r="Q45" t="s">
        <v>1011</v>
      </c>
      <c r="R45">
        <v>2017</v>
      </c>
    </row>
    <row r="46" spans="1:18" x14ac:dyDescent="0.25">
      <c r="A46">
        <v>46</v>
      </c>
      <c r="B46" t="s">
        <v>487</v>
      </c>
      <c r="C46" t="s">
        <v>1088</v>
      </c>
      <c r="D46" t="s">
        <v>1089</v>
      </c>
      <c r="E46" t="s">
        <v>94</v>
      </c>
      <c r="F46">
        <v>1973</v>
      </c>
      <c r="G46" t="s">
        <v>1090</v>
      </c>
      <c r="H46" t="s">
        <v>94</v>
      </c>
      <c r="I46">
        <v>1991</v>
      </c>
      <c r="J46" t="s">
        <v>1091</v>
      </c>
      <c r="K46" t="s">
        <v>94</v>
      </c>
      <c r="L46">
        <v>1991</v>
      </c>
      <c r="M46" t="s">
        <v>1092</v>
      </c>
      <c r="N46" t="s">
        <v>94</v>
      </c>
      <c r="O46">
        <v>2001</v>
      </c>
      <c r="P46" t="s">
        <v>1093</v>
      </c>
      <c r="Q46" t="s">
        <v>94</v>
      </c>
      <c r="R46">
        <v>1990</v>
      </c>
    </row>
    <row r="47" spans="1:18" x14ac:dyDescent="0.25">
      <c r="A47">
        <v>47</v>
      </c>
      <c r="B47" t="s">
        <v>497</v>
      </c>
      <c r="C47" t="s">
        <v>1094</v>
      </c>
      <c r="D47" t="s">
        <v>1095</v>
      </c>
      <c r="E47" t="s">
        <v>94</v>
      </c>
      <c r="F47">
        <v>1996</v>
      </c>
      <c r="G47" t="s">
        <v>1096</v>
      </c>
      <c r="H47" t="s">
        <v>953</v>
      </c>
      <c r="I47">
        <v>2001</v>
      </c>
      <c r="J47" t="s">
        <v>1097</v>
      </c>
      <c r="K47" t="s">
        <v>94</v>
      </c>
      <c r="L47">
        <v>2008</v>
      </c>
    </row>
    <row r="48" spans="1:18" x14ac:dyDescent="0.25">
      <c r="A48">
        <v>48</v>
      </c>
      <c r="B48" t="s">
        <v>500</v>
      </c>
      <c r="C48" t="s">
        <v>1098</v>
      </c>
      <c r="D48" t="s">
        <v>1099</v>
      </c>
      <c r="E48" t="s">
        <v>199</v>
      </c>
      <c r="F48">
        <v>1997</v>
      </c>
      <c r="G48" t="s">
        <v>1100</v>
      </c>
      <c r="H48" t="s">
        <v>94</v>
      </c>
      <c r="I48">
        <v>1997</v>
      </c>
      <c r="J48" t="s">
        <v>1101</v>
      </c>
      <c r="K48" t="s">
        <v>906</v>
      </c>
      <c r="L48">
        <v>1999</v>
      </c>
      <c r="M48" t="s">
        <v>1102</v>
      </c>
      <c r="N48" t="s">
        <v>953</v>
      </c>
      <c r="O48">
        <v>2000</v>
      </c>
    </row>
    <row r="49" spans="1:18" x14ac:dyDescent="0.25">
      <c r="A49">
        <v>49</v>
      </c>
      <c r="B49" t="s">
        <v>502</v>
      </c>
      <c r="C49" t="s">
        <v>1103</v>
      </c>
      <c r="D49" t="s">
        <v>1104</v>
      </c>
      <c r="E49" t="s">
        <v>94</v>
      </c>
      <c r="F49">
        <v>1994</v>
      </c>
      <c r="G49" t="s">
        <v>1105</v>
      </c>
      <c r="H49" t="s">
        <v>1106</v>
      </c>
      <c r="I49">
        <v>1989</v>
      </c>
      <c r="J49" t="s">
        <v>1107</v>
      </c>
      <c r="K49" t="s">
        <v>94</v>
      </c>
      <c r="L49">
        <v>1996</v>
      </c>
    </row>
    <row r="50" spans="1:18" x14ac:dyDescent="0.25">
      <c r="A50">
        <v>50</v>
      </c>
      <c r="B50" t="s">
        <v>510</v>
      </c>
      <c r="C50" t="s">
        <v>1108</v>
      </c>
      <c r="D50" t="s">
        <v>1109</v>
      </c>
      <c r="E50" t="s">
        <v>201</v>
      </c>
      <c r="F50">
        <v>1990</v>
      </c>
      <c r="G50" t="s">
        <v>1110</v>
      </c>
      <c r="H50" t="s">
        <v>94</v>
      </c>
      <c r="I50">
        <v>2004</v>
      </c>
      <c r="J50" t="s">
        <v>1111</v>
      </c>
      <c r="K50" t="s">
        <v>94</v>
      </c>
      <c r="L50">
        <v>1997</v>
      </c>
      <c r="M50" t="s">
        <v>1112</v>
      </c>
      <c r="N50" t="s">
        <v>94</v>
      </c>
      <c r="O50">
        <v>1992</v>
      </c>
      <c r="P50" t="s">
        <v>1113</v>
      </c>
      <c r="Q50" t="s">
        <v>94</v>
      </c>
      <c r="R50">
        <v>2006</v>
      </c>
    </row>
    <row r="51" spans="1:18" x14ac:dyDescent="0.25">
      <c r="A51">
        <v>51</v>
      </c>
      <c r="B51" t="s">
        <v>517</v>
      </c>
      <c r="C51" t="s">
        <v>1114</v>
      </c>
      <c r="D51" t="s">
        <v>1115</v>
      </c>
      <c r="E51" t="s">
        <v>94</v>
      </c>
      <c r="F51">
        <v>1995</v>
      </c>
      <c r="G51" t="s">
        <v>1116</v>
      </c>
      <c r="H51" t="s">
        <v>94</v>
      </c>
      <c r="I51">
        <v>1991</v>
      </c>
      <c r="J51" t="s">
        <v>1117</v>
      </c>
      <c r="K51" t="s">
        <v>205</v>
      </c>
      <c r="L51">
        <v>1996</v>
      </c>
      <c r="M51" t="s">
        <v>1118</v>
      </c>
      <c r="N51" t="s">
        <v>94</v>
      </c>
      <c r="O51">
        <v>1994</v>
      </c>
      <c r="P51" t="s">
        <v>1119</v>
      </c>
      <c r="Q51" t="s">
        <v>94</v>
      </c>
      <c r="R51">
        <v>1999</v>
      </c>
    </row>
    <row r="52" spans="1:18" x14ac:dyDescent="0.25">
      <c r="A52">
        <v>52</v>
      </c>
      <c r="B52" t="s">
        <v>519</v>
      </c>
      <c r="C52" t="s">
        <v>1120</v>
      </c>
      <c r="D52" t="s">
        <v>1121</v>
      </c>
      <c r="E52" t="s">
        <v>199</v>
      </c>
      <c r="F52">
        <v>2000</v>
      </c>
      <c r="G52" t="s">
        <v>1122</v>
      </c>
      <c r="H52" t="s">
        <v>921</v>
      </c>
      <c r="I52">
        <v>2007</v>
      </c>
      <c r="J52" t="s">
        <v>1123</v>
      </c>
      <c r="K52" t="s">
        <v>876</v>
      </c>
      <c r="L52">
        <v>2005</v>
      </c>
      <c r="M52" t="s">
        <v>1124</v>
      </c>
      <c r="N52" t="s">
        <v>205</v>
      </c>
      <c r="O52">
        <v>1995</v>
      </c>
    </row>
    <row r="53" spans="1:18" x14ac:dyDescent="0.25">
      <c r="A53">
        <v>53</v>
      </c>
      <c r="B53" t="s">
        <v>523</v>
      </c>
      <c r="C53" t="s">
        <v>1125</v>
      </c>
      <c r="D53" t="s">
        <v>1126</v>
      </c>
      <c r="E53" t="s">
        <v>201</v>
      </c>
      <c r="F53">
        <v>1990</v>
      </c>
      <c r="G53" t="s">
        <v>1127</v>
      </c>
      <c r="H53" t="s">
        <v>199</v>
      </c>
      <c r="I53">
        <v>1987</v>
      </c>
      <c r="J53" t="s">
        <v>1128</v>
      </c>
      <c r="K53" t="s">
        <v>205</v>
      </c>
      <c r="L53">
        <v>1998</v>
      </c>
    </row>
    <row r="54" spans="1:18" x14ac:dyDescent="0.25">
      <c r="A54">
        <v>54</v>
      </c>
      <c r="B54" t="s">
        <v>699</v>
      </c>
      <c r="C54" t="s">
        <v>1129</v>
      </c>
      <c r="D54" t="s">
        <v>1130</v>
      </c>
      <c r="E54" t="s">
        <v>201</v>
      </c>
      <c r="F54">
        <v>1998</v>
      </c>
      <c r="G54" t="s">
        <v>1131</v>
      </c>
      <c r="H54" t="s">
        <v>205</v>
      </c>
      <c r="I54">
        <v>1992</v>
      </c>
    </row>
    <row r="55" spans="1:18" x14ac:dyDescent="0.25">
      <c r="A55">
        <v>55</v>
      </c>
      <c r="B55" t="s">
        <v>526</v>
      </c>
      <c r="C55" t="s">
        <v>1132</v>
      </c>
      <c r="D55" t="s">
        <v>1133</v>
      </c>
      <c r="E55" t="s">
        <v>201</v>
      </c>
      <c r="F55">
        <v>1986</v>
      </c>
      <c r="G55" t="s">
        <v>1134</v>
      </c>
      <c r="H55" t="s">
        <v>199</v>
      </c>
      <c r="I55">
        <v>1989</v>
      </c>
      <c r="J55" t="s">
        <v>1135</v>
      </c>
      <c r="K55" t="s">
        <v>906</v>
      </c>
      <c r="L55">
        <v>1995</v>
      </c>
      <c r="M55" t="s">
        <v>1136</v>
      </c>
      <c r="N55" t="s">
        <v>199</v>
      </c>
      <c r="O55">
        <v>2010</v>
      </c>
      <c r="P55" t="s">
        <v>1137</v>
      </c>
      <c r="Q55" t="s">
        <v>205</v>
      </c>
      <c r="R55">
        <v>1997</v>
      </c>
    </row>
    <row r="56" spans="1:18" x14ac:dyDescent="0.25">
      <c r="A56">
        <v>56</v>
      </c>
      <c r="B56" t="s">
        <v>531</v>
      </c>
      <c r="C56" t="s">
        <v>3133</v>
      </c>
      <c r="D56" t="s">
        <v>1138</v>
      </c>
      <c r="E56" t="s">
        <v>199</v>
      </c>
      <c r="F56">
        <v>2004</v>
      </c>
      <c r="G56" t="s">
        <v>1139</v>
      </c>
      <c r="H56" t="s">
        <v>201</v>
      </c>
      <c r="I56">
        <v>2003</v>
      </c>
      <c r="J56" t="s">
        <v>1140</v>
      </c>
      <c r="K56" t="s">
        <v>906</v>
      </c>
      <c r="L56">
        <v>2003</v>
      </c>
    </row>
    <row r="57" spans="1:18" x14ac:dyDescent="0.25">
      <c r="A57">
        <v>57</v>
      </c>
      <c r="B57" t="s">
        <v>521</v>
      </c>
      <c r="C57" t="s">
        <v>1141</v>
      </c>
      <c r="D57" t="s">
        <v>1142</v>
      </c>
      <c r="E57" t="s">
        <v>199</v>
      </c>
      <c r="F57">
        <v>1995</v>
      </c>
      <c r="G57" t="s">
        <v>1143</v>
      </c>
      <c r="H57" t="s">
        <v>94</v>
      </c>
      <c r="I57">
        <v>1999</v>
      </c>
      <c r="J57" t="s">
        <v>1144</v>
      </c>
      <c r="K57" t="s">
        <v>94</v>
      </c>
      <c r="L57">
        <v>1998</v>
      </c>
      <c r="M57" t="s">
        <v>1145</v>
      </c>
      <c r="N57" t="s">
        <v>94</v>
      </c>
      <c r="O57">
        <v>2002</v>
      </c>
      <c r="P57" t="s">
        <v>1146</v>
      </c>
      <c r="Q57" t="s">
        <v>906</v>
      </c>
      <c r="R57">
        <v>2002</v>
      </c>
    </row>
    <row r="58" spans="1:18" x14ac:dyDescent="0.25">
      <c r="A58">
        <v>58</v>
      </c>
      <c r="B58" t="s">
        <v>546</v>
      </c>
      <c r="C58" t="s">
        <v>1147</v>
      </c>
      <c r="D58" t="s">
        <v>1148</v>
      </c>
      <c r="E58" t="s">
        <v>94</v>
      </c>
      <c r="F58">
        <v>1998</v>
      </c>
      <c r="G58" t="s">
        <v>1149</v>
      </c>
      <c r="H58" t="s">
        <v>94</v>
      </c>
      <c r="I58">
        <v>2004</v>
      </c>
      <c r="J58" t="s">
        <v>1150</v>
      </c>
      <c r="K58" t="s">
        <v>205</v>
      </c>
      <c r="L58">
        <v>2002</v>
      </c>
      <c r="M58" t="s">
        <v>1151</v>
      </c>
      <c r="N58" t="s">
        <v>1011</v>
      </c>
      <c r="O58">
        <v>1999</v>
      </c>
    </row>
    <row r="59" spans="1:18" x14ac:dyDescent="0.25">
      <c r="A59">
        <v>59</v>
      </c>
      <c r="B59" t="s">
        <v>554</v>
      </c>
      <c r="C59" t="s">
        <v>3162</v>
      </c>
      <c r="D59" t="s">
        <v>1152</v>
      </c>
      <c r="E59" t="s">
        <v>94</v>
      </c>
      <c r="F59">
        <v>1989</v>
      </c>
      <c r="G59" t="s">
        <v>2687</v>
      </c>
      <c r="H59" t="s">
        <v>94</v>
      </c>
      <c r="I59">
        <v>1992</v>
      </c>
      <c r="J59" t="s">
        <v>1153</v>
      </c>
      <c r="K59" t="s">
        <v>94</v>
      </c>
      <c r="L59">
        <v>1996</v>
      </c>
      <c r="M59" t="s">
        <v>2683</v>
      </c>
      <c r="N59" t="s">
        <v>94</v>
      </c>
      <c r="O59">
        <v>1996</v>
      </c>
    </row>
    <row r="60" spans="1:18" x14ac:dyDescent="0.25">
      <c r="A60">
        <v>60</v>
      </c>
      <c r="B60" t="s">
        <v>575</v>
      </c>
      <c r="C60" t="s">
        <v>1154</v>
      </c>
      <c r="D60" t="s">
        <v>1155</v>
      </c>
      <c r="E60" t="s">
        <v>201</v>
      </c>
      <c r="F60">
        <v>1990</v>
      </c>
      <c r="G60" t="s">
        <v>1156</v>
      </c>
      <c r="H60" t="s">
        <v>199</v>
      </c>
      <c r="I60">
        <v>1980</v>
      </c>
      <c r="J60" t="s">
        <v>1157</v>
      </c>
      <c r="K60" t="s">
        <v>953</v>
      </c>
      <c r="L60">
        <v>2002</v>
      </c>
      <c r="M60" t="s">
        <v>1158</v>
      </c>
      <c r="N60" t="s">
        <v>94</v>
      </c>
      <c r="O60">
        <v>2006</v>
      </c>
    </row>
    <row r="61" spans="1:18" x14ac:dyDescent="0.25">
      <c r="A61">
        <v>61</v>
      </c>
      <c r="B61" t="s">
        <v>583</v>
      </c>
      <c r="C61" t="s">
        <v>1159</v>
      </c>
      <c r="D61" t="s">
        <v>1160</v>
      </c>
      <c r="E61" t="s">
        <v>199</v>
      </c>
      <c r="F61">
        <v>1988</v>
      </c>
      <c r="G61" t="s">
        <v>1161</v>
      </c>
      <c r="H61" t="s">
        <v>199</v>
      </c>
      <c r="I61">
        <v>1997</v>
      </c>
      <c r="J61" t="s">
        <v>1162</v>
      </c>
      <c r="K61" t="s">
        <v>94</v>
      </c>
      <c r="L61">
        <v>1999</v>
      </c>
    </row>
    <row r="62" spans="1:18" x14ac:dyDescent="0.25">
      <c r="A62">
        <v>62</v>
      </c>
      <c r="B62" t="s">
        <v>1163</v>
      </c>
      <c r="C62" t="s">
        <v>1164</v>
      </c>
      <c r="D62" t="s">
        <v>1165</v>
      </c>
      <c r="E62" t="s">
        <v>980</v>
      </c>
      <c r="F62">
        <v>1990</v>
      </c>
      <c r="G62" t="s">
        <v>1166</v>
      </c>
      <c r="H62" t="s">
        <v>980</v>
      </c>
      <c r="I62">
        <v>1989</v>
      </c>
      <c r="J62" t="s">
        <v>1167</v>
      </c>
      <c r="K62" t="s">
        <v>94</v>
      </c>
      <c r="L62">
        <v>1990</v>
      </c>
      <c r="M62" t="s">
        <v>1168</v>
      </c>
      <c r="N62" t="s">
        <v>896</v>
      </c>
      <c r="O62">
        <v>1995</v>
      </c>
    </row>
    <row r="63" spans="1:18" x14ac:dyDescent="0.25">
      <c r="A63">
        <v>63</v>
      </c>
      <c r="B63" t="s">
        <v>590</v>
      </c>
      <c r="C63" t="s">
        <v>1169</v>
      </c>
      <c r="D63" t="s">
        <v>1170</v>
      </c>
      <c r="E63" t="s">
        <v>199</v>
      </c>
      <c r="F63">
        <v>1994</v>
      </c>
      <c r="G63" t="s">
        <v>1171</v>
      </c>
      <c r="H63" t="s">
        <v>953</v>
      </c>
      <c r="I63">
        <v>1999</v>
      </c>
      <c r="J63" t="s">
        <v>1172</v>
      </c>
      <c r="K63" t="s">
        <v>94</v>
      </c>
      <c r="L63">
        <v>2004</v>
      </c>
    </row>
    <row r="64" spans="1:18" x14ac:dyDescent="0.25">
      <c r="A64">
        <v>64</v>
      </c>
      <c r="B64" t="s">
        <v>208</v>
      </c>
      <c r="C64" t="s">
        <v>1173</v>
      </c>
      <c r="D64" t="s">
        <v>1174</v>
      </c>
      <c r="E64" t="s">
        <v>199</v>
      </c>
      <c r="F64">
        <v>1994</v>
      </c>
      <c r="G64" t="s">
        <v>1175</v>
      </c>
      <c r="H64" t="s">
        <v>906</v>
      </c>
      <c r="I64">
        <v>1990</v>
      </c>
      <c r="J64" t="s">
        <v>1176</v>
      </c>
      <c r="K64" t="s">
        <v>205</v>
      </c>
      <c r="L64">
        <v>2004</v>
      </c>
      <c r="M64" t="s">
        <v>1177</v>
      </c>
      <c r="N64" t="s">
        <v>94</v>
      </c>
      <c r="O64">
        <v>1998</v>
      </c>
      <c r="P64" t="s">
        <v>1178</v>
      </c>
      <c r="Q64" t="s">
        <v>94</v>
      </c>
      <c r="R64">
        <v>1996</v>
      </c>
    </row>
    <row r="65" spans="1:18" x14ac:dyDescent="0.25">
      <c r="A65">
        <v>65</v>
      </c>
      <c r="B65" t="s">
        <v>548</v>
      </c>
      <c r="C65" t="s">
        <v>1179</v>
      </c>
      <c r="D65" t="s">
        <v>1180</v>
      </c>
      <c r="E65" t="s">
        <v>94</v>
      </c>
      <c r="F65">
        <v>1997</v>
      </c>
      <c r="G65" t="s">
        <v>1181</v>
      </c>
      <c r="H65" t="s">
        <v>900</v>
      </c>
      <c r="I65">
        <v>2011</v>
      </c>
      <c r="J65" t="s">
        <v>1182</v>
      </c>
      <c r="K65" t="s">
        <v>900</v>
      </c>
      <c r="L65">
        <v>2005</v>
      </c>
    </row>
    <row r="66" spans="1:18" x14ac:dyDescent="0.25">
      <c r="A66">
        <v>66</v>
      </c>
      <c r="B66" t="s">
        <v>597</v>
      </c>
      <c r="C66" t="s">
        <v>1183</v>
      </c>
      <c r="D66" t="s">
        <v>1184</v>
      </c>
      <c r="E66" t="s">
        <v>201</v>
      </c>
      <c r="F66">
        <v>2001</v>
      </c>
      <c r="G66" t="s">
        <v>1185</v>
      </c>
      <c r="H66" t="s">
        <v>199</v>
      </c>
      <c r="I66">
        <v>1999</v>
      </c>
      <c r="J66" t="s">
        <v>1186</v>
      </c>
      <c r="K66" t="s">
        <v>1187</v>
      </c>
      <c r="L66">
        <v>2006</v>
      </c>
    </row>
    <row r="67" spans="1:18" x14ac:dyDescent="0.25">
      <c r="A67">
        <v>67</v>
      </c>
      <c r="B67" t="s">
        <v>603</v>
      </c>
      <c r="C67" t="s">
        <v>1188</v>
      </c>
      <c r="D67" t="s">
        <v>1189</v>
      </c>
      <c r="E67" t="s">
        <v>94</v>
      </c>
      <c r="F67">
        <v>2000</v>
      </c>
      <c r="G67" t="s">
        <v>1190</v>
      </c>
      <c r="H67" t="s">
        <v>94</v>
      </c>
      <c r="I67">
        <v>1999</v>
      </c>
      <c r="J67" t="s">
        <v>1191</v>
      </c>
      <c r="K67" t="s">
        <v>94</v>
      </c>
      <c r="L67">
        <v>2004</v>
      </c>
      <c r="M67" t="s">
        <v>1192</v>
      </c>
      <c r="N67" t="s">
        <v>896</v>
      </c>
      <c r="O67">
        <v>2006</v>
      </c>
    </row>
    <row r="68" spans="1:18" x14ac:dyDescent="0.25">
      <c r="A68">
        <v>68</v>
      </c>
      <c r="B68" t="s">
        <v>605</v>
      </c>
      <c r="C68" t="s">
        <v>1193</v>
      </c>
      <c r="D68" t="s">
        <v>1194</v>
      </c>
      <c r="E68" t="s">
        <v>199</v>
      </c>
      <c r="F68">
        <v>1981</v>
      </c>
      <c r="G68" t="s">
        <v>1195</v>
      </c>
      <c r="H68" t="s">
        <v>201</v>
      </c>
      <c r="I68">
        <v>1993</v>
      </c>
      <c r="J68" t="s">
        <v>1196</v>
      </c>
      <c r="K68" t="s">
        <v>900</v>
      </c>
      <c r="L68">
        <v>1996</v>
      </c>
      <c r="M68" t="s">
        <v>1197</v>
      </c>
      <c r="N68" t="s">
        <v>205</v>
      </c>
      <c r="O68">
        <v>2002</v>
      </c>
      <c r="P68" t="s">
        <v>1198</v>
      </c>
      <c r="Q68" t="s">
        <v>885</v>
      </c>
      <c r="R68">
        <v>1996</v>
      </c>
    </row>
    <row r="69" spans="1:18" x14ac:dyDescent="0.25">
      <c r="A69">
        <v>69</v>
      </c>
      <c r="B69" t="s">
        <v>614</v>
      </c>
      <c r="C69" t="s">
        <v>1199</v>
      </c>
      <c r="D69" t="s">
        <v>1200</v>
      </c>
      <c r="E69" t="s">
        <v>201</v>
      </c>
      <c r="F69">
        <v>2002</v>
      </c>
      <c r="G69" t="s">
        <v>1201</v>
      </c>
      <c r="H69" t="s">
        <v>953</v>
      </c>
      <c r="I69">
        <v>2009</v>
      </c>
      <c r="J69" t="s">
        <v>1202</v>
      </c>
      <c r="K69" t="s">
        <v>906</v>
      </c>
      <c r="L69">
        <v>2008</v>
      </c>
      <c r="M69" t="s">
        <v>1203</v>
      </c>
      <c r="N69" t="s">
        <v>900</v>
      </c>
      <c r="O69">
        <v>2014</v>
      </c>
      <c r="P69" t="s">
        <v>1204</v>
      </c>
      <c r="Q69" t="s">
        <v>1106</v>
      </c>
      <c r="R69">
        <v>2010</v>
      </c>
    </row>
    <row r="70" spans="1:18" x14ac:dyDescent="0.25">
      <c r="A70">
        <v>70</v>
      </c>
      <c r="B70" t="s">
        <v>638</v>
      </c>
      <c r="C70" t="s">
        <v>1205</v>
      </c>
      <c r="D70" t="s">
        <v>1206</v>
      </c>
      <c r="E70" t="s">
        <v>201</v>
      </c>
      <c r="F70">
        <v>2008</v>
      </c>
      <c r="G70" t="s">
        <v>1207</v>
      </c>
      <c r="H70" t="s">
        <v>199</v>
      </c>
      <c r="I70">
        <v>2007</v>
      </c>
      <c r="J70" t="s">
        <v>1208</v>
      </c>
      <c r="K70" t="s">
        <v>94</v>
      </c>
      <c r="L70">
        <v>2007</v>
      </c>
      <c r="M70" t="s">
        <v>1209</v>
      </c>
      <c r="N70" t="s">
        <v>94</v>
      </c>
      <c r="O70">
        <v>1980</v>
      </c>
      <c r="P70" t="s">
        <v>1210</v>
      </c>
      <c r="Q70" t="s">
        <v>205</v>
      </c>
      <c r="R70">
        <v>2008</v>
      </c>
    </row>
    <row r="71" spans="1:18" x14ac:dyDescent="0.25">
      <c r="A71">
        <v>71</v>
      </c>
      <c r="B71" t="s">
        <v>680</v>
      </c>
      <c r="C71" t="s">
        <v>1211</v>
      </c>
      <c r="D71" t="s">
        <v>1212</v>
      </c>
      <c r="E71" t="s">
        <v>972</v>
      </c>
      <c r="F71">
        <v>1992</v>
      </c>
      <c r="G71" t="s">
        <v>1213</v>
      </c>
      <c r="H71" t="s">
        <v>201</v>
      </c>
      <c r="I71">
        <v>1992</v>
      </c>
    </row>
    <row r="72" spans="1:18" x14ac:dyDescent="0.25">
      <c r="A72">
        <v>72</v>
      </c>
      <c r="B72" t="s">
        <v>608</v>
      </c>
      <c r="C72" t="s">
        <v>1214</v>
      </c>
      <c r="D72" t="s">
        <v>1215</v>
      </c>
      <c r="E72" t="s">
        <v>201</v>
      </c>
      <c r="F72">
        <v>1995</v>
      </c>
      <c r="G72" t="s">
        <v>1216</v>
      </c>
      <c r="H72" t="s">
        <v>205</v>
      </c>
      <c r="I72">
        <v>2004</v>
      </c>
      <c r="J72" t="s">
        <v>1217</v>
      </c>
      <c r="K72" t="s">
        <v>906</v>
      </c>
      <c r="L72">
        <v>2006</v>
      </c>
    </row>
    <row r="73" spans="1:18" x14ac:dyDescent="0.25">
      <c r="A73">
        <v>73</v>
      </c>
      <c r="B73" t="s">
        <v>627</v>
      </c>
      <c r="C73" t="s">
        <v>1218</v>
      </c>
      <c r="D73" t="s">
        <v>1219</v>
      </c>
      <c r="E73" t="s">
        <v>201</v>
      </c>
      <c r="F73">
        <v>2000</v>
      </c>
      <c r="G73" t="s">
        <v>1220</v>
      </c>
      <c r="H73" t="s">
        <v>906</v>
      </c>
      <c r="I73">
        <v>2006</v>
      </c>
      <c r="J73" t="s">
        <v>1221</v>
      </c>
      <c r="K73" t="s">
        <v>1222</v>
      </c>
      <c r="L73">
        <v>1999</v>
      </c>
    </row>
    <row r="74" spans="1:18" x14ac:dyDescent="0.25">
      <c r="A74">
        <v>74</v>
      </c>
      <c r="B74" t="s">
        <v>628</v>
      </c>
      <c r="C74" t="s">
        <v>1223</v>
      </c>
      <c r="D74" t="s">
        <v>1224</v>
      </c>
      <c r="E74" t="s">
        <v>199</v>
      </c>
      <c r="F74">
        <v>2002</v>
      </c>
      <c r="G74" t="s">
        <v>1225</v>
      </c>
      <c r="H74" t="s">
        <v>1226</v>
      </c>
      <c r="I74">
        <v>2007</v>
      </c>
      <c r="J74" t="s">
        <v>1227</v>
      </c>
      <c r="K74" t="s">
        <v>1226</v>
      </c>
      <c r="L74">
        <v>2009</v>
      </c>
    </row>
    <row r="75" spans="1:18" x14ac:dyDescent="0.25">
      <c r="A75">
        <v>75</v>
      </c>
      <c r="B75" t="s">
        <v>634</v>
      </c>
      <c r="C75" t="s">
        <v>1228</v>
      </c>
      <c r="D75" t="s">
        <v>1229</v>
      </c>
      <c r="E75" t="s">
        <v>94</v>
      </c>
      <c r="F75">
        <v>1997</v>
      </c>
      <c r="G75" t="s">
        <v>1230</v>
      </c>
      <c r="H75" t="s">
        <v>900</v>
      </c>
      <c r="I75">
        <v>1995</v>
      </c>
      <c r="J75" t="s">
        <v>1231</v>
      </c>
      <c r="K75" t="s">
        <v>900</v>
      </c>
      <c r="L75">
        <v>1996</v>
      </c>
    </row>
    <row r="76" spans="1:18" x14ac:dyDescent="0.25">
      <c r="A76">
        <v>77</v>
      </c>
      <c r="B76" t="s">
        <v>646</v>
      </c>
      <c r="C76" t="s">
        <v>1232</v>
      </c>
      <c r="D76" t="s">
        <v>1233</v>
      </c>
      <c r="E76" t="s">
        <v>94</v>
      </c>
      <c r="F76">
        <v>2000</v>
      </c>
      <c r="G76" t="s">
        <v>1234</v>
      </c>
      <c r="H76" t="s">
        <v>94</v>
      </c>
      <c r="I76">
        <v>2001</v>
      </c>
      <c r="J76" t="s">
        <v>1235</v>
      </c>
      <c r="K76" t="s">
        <v>205</v>
      </c>
      <c r="L76">
        <v>2003</v>
      </c>
    </row>
    <row r="77" spans="1:18" x14ac:dyDescent="0.25">
      <c r="A77">
        <v>78</v>
      </c>
      <c r="B77" t="s">
        <v>649</v>
      </c>
      <c r="C77" t="s">
        <v>1236</v>
      </c>
      <c r="D77" t="s">
        <v>1237</v>
      </c>
      <c r="E77" t="s">
        <v>199</v>
      </c>
      <c r="F77">
        <v>1991</v>
      </c>
      <c r="G77" t="s">
        <v>1238</v>
      </c>
      <c r="H77" t="s">
        <v>201</v>
      </c>
      <c r="I77">
        <v>1992</v>
      </c>
      <c r="J77" t="s">
        <v>1239</v>
      </c>
      <c r="K77" t="s">
        <v>205</v>
      </c>
      <c r="L77">
        <v>2001</v>
      </c>
    </row>
    <row r="78" spans="1:18" x14ac:dyDescent="0.25">
      <c r="A78">
        <v>79</v>
      </c>
      <c r="B78" t="s">
        <v>661</v>
      </c>
      <c r="C78" t="s">
        <v>1240</v>
      </c>
      <c r="D78" t="s">
        <v>1241</v>
      </c>
      <c r="E78" t="s">
        <v>94</v>
      </c>
      <c r="F78">
        <v>1999</v>
      </c>
      <c r="G78" t="s">
        <v>1242</v>
      </c>
      <c r="H78" t="s">
        <v>900</v>
      </c>
      <c r="I78">
        <v>1995</v>
      </c>
      <c r="J78" t="s">
        <v>1243</v>
      </c>
      <c r="K78" t="s">
        <v>900</v>
      </c>
      <c r="L78">
        <v>2006</v>
      </c>
      <c r="M78" t="s">
        <v>1244</v>
      </c>
      <c r="N78" t="s">
        <v>900</v>
      </c>
      <c r="O78">
        <v>2005</v>
      </c>
      <c r="P78" t="s">
        <v>1245</v>
      </c>
      <c r="Q78" t="s">
        <v>205</v>
      </c>
      <c r="R78">
        <v>2005</v>
      </c>
    </row>
    <row r="79" spans="1:18" x14ac:dyDescent="0.25">
      <c r="A79">
        <v>80</v>
      </c>
      <c r="B79" t="s">
        <v>664</v>
      </c>
      <c r="C79" t="s">
        <v>1246</v>
      </c>
      <c r="D79" t="s">
        <v>1247</v>
      </c>
      <c r="E79" t="s">
        <v>201</v>
      </c>
      <c r="F79">
        <v>1987</v>
      </c>
      <c r="G79" t="s">
        <v>1248</v>
      </c>
      <c r="H79" t="s">
        <v>199</v>
      </c>
      <c r="I79">
        <v>1998</v>
      </c>
    </row>
    <row r="80" spans="1:18" x14ac:dyDescent="0.25">
      <c r="A80">
        <v>81</v>
      </c>
      <c r="B80" t="s">
        <v>669</v>
      </c>
      <c r="C80" t="s">
        <v>1249</v>
      </c>
      <c r="D80" t="s">
        <v>1250</v>
      </c>
      <c r="E80" t="s">
        <v>94</v>
      </c>
      <c r="F80">
        <v>2001</v>
      </c>
      <c r="G80" t="s">
        <v>1251</v>
      </c>
      <c r="H80" t="s">
        <v>94</v>
      </c>
      <c r="I80">
        <v>2001</v>
      </c>
      <c r="J80" t="s">
        <v>1252</v>
      </c>
      <c r="K80" t="s">
        <v>900</v>
      </c>
      <c r="L80">
        <v>2004</v>
      </c>
    </row>
    <row r="81" spans="1:18" x14ac:dyDescent="0.25">
      <c r="A81">
        <v>82</v>
      </c>
      <c r="B81" t="s">
        <v>673</v>
      </c>
      <c r="C81" t="s">
        <v>1253</v>
      </c>
      <c r="D81" t="s">
        <v>1254</v>
      </c>
      <c r="E81" t="s">
        <v>201</v>
      </c>
      <c r="F81">
        <v>1995</v>
      </c>
      <c r="G81" t="s">
        <v>1255</v>
      </c>
      <c r="H81" t="s">
        <v>953</v>
      </c>
      <c r="I81">
        <v>2000</v>
      </c>
      <c r="J81" t="s">
        <v>1256</v>
      </c>
      <c r="K81" t="s">
        <v>94</v>
      </c>
      <c r="L81">
        <v>2000</v>
      </c>
      <c r="M81" t="s">
        <v>1257</v>
      </c>
      <c r="N81" t="s">
        <v>94</v>
      </c>
      <c r="O81">
        <v>2006</v>
      </c>
      <c r="P81" t="s">
        <v>1258</v>
      </c>
      <c r="Q81" t="s">
        <v>94</v>
      </c>
      <c r="R81">
        <v>2001</v>
      </c>
    </row>
    <row r="82" spans="1:18" x14ac:dyDescent="0.25">
      <c r="A82">
        <v>83</v>
      </c>
      <c r="B82" t="s">
        <v>685</v>
      </c>
      <c r="C82" t="s">
        <v>1259</v>
      </c>
      <c r="D82" t="s">
        <v>1260</v>
      </c>
      <c r="E82" t="s">
        <v>199</v>
      </c>
      <c r="F82">
        <v>1993</v>
      </c>
      <c r="G82" t="s">
        <v>1261</v>
      </c>
      <c r="H82" t="s">
        <v>199</v>
      </c>
      <c r="I82">
        <v>1992</v>
      </c>
    </row>
    <row r="83" spans="1:18" x14ac:dyDescent="0.25">
      <c r="A83">
        <v>84</v>
      </c>
      <c r="B83" t="s">
        <v>690</v>
      </c>
      <c r="C83" t="s">
        <v>1262</v>
      </c>
      <c r="D83" t="s">
        <v>1263</v>
      </c>
      <c r="E83" t="s">
        <v>94</v>
      </c>
      <c r="F83">
        <v>1984</v>
      </c>
      <c r="G83" t="s">
        <v>1264</v>
      </c>
      <c r="H83" t="s">
        <v>94</v>
      </c>
      <c r="I83">
        <v>1988</v>
      </c>
      <c r="J83" t="s">
        <v>1265</v>
      </c>
      <c r="K83" t="s">
        <v>94</v>
      </c>
      <c r="L83">
        <v>1992</v>
      </c>
      <c r="M83" t="s">
        <v>1266</v>
      </c>
      <c r="N83" t="s">
        <v>906</v>
      </c>
      <c r="O83">
        <v>1994</v>
      </c>
    </row>
    <row r="84" spans="1:18" x14ac:dyDescent="0.25">
      <c r="A84">
        <v>85</v>
      </c>
      <c r="B84" t="s">
        <v>691</v>
      </c>
      <c r="C84" t="s">
        <v>1267</v>
      </c>
      <c r="D84" t="s">
        <v>1268</v>
      </c>
      <c r="E84" t="s">
        <v>94</v>
      </c>
      <c r="F84">
        <v>2006</v>
      </c>
      <c r="G84" t="s">
        <v>1269</v>
      </c>
      <c r="H84" t="s">
        <v>94</v>
      </c>
      <c r="I84">
        <v>2004</v>
      </c>
    </row>
    <row r="85" spans="1:18" x14ac:dyDescent="0.25">
      <c r="A85">
        <v>86</v>
      </c>
      <c r="B85" t="s">
        <v>694</v>
      </c>
      <c r="C85" t="s">
        <v>1270</v>
      </c>
      <c r="D85" t="s">
        <v>1271</v>
      </c>
      <c r="E85" t="s">
        <v>201</v>
      </c>
      <c r="F85">
        <v>2000</v>
      </c>
      <c r="G85" t="s">
        <v>1272</v>
      </c>
      <c r="H85" t="s">
        <v>199</v>
      </c>
      <c r="I85">
        <v>1996</v>
      </c>
      <c r="J85" t="s">
        <v>1273</v>
      </c>
      <c r="K85" t="s">
        <v>94</v>
      </c>
      <c r="L85">
        <v>2002</v>
      </c>
      <c r="M85" t="s">
        <v>1274</v>
      </c>
      <c r="N85" t="s">
        <v>94</v>
      </c>
      <c r="O85">
        <v>2005</v>
      </c>
      <c r="P85" t="s">
        <v>1275</v>
      </c>
      <c r="Q85" t="s">
        <v>94</v>
      </c>
      <c r="R85">
        <v>1996</v>
      </c>
    </row>
    <row r="86" spans="1:18" x14ac:dyDescent="0.25">
      <c r="A86">
        <v>87</v>
      </c>
      <c r="B86" t="s">
        <v>561</v>
      </c>
      <c r="C86" t="s">
        <v>1276</v>
      </c>
      <c r="D86" t="s">
        <v>1277</v>
      </c>
      <c r="E86" t="s">
        <v>94</v>
      </c>
      <c r="F86">
        <v>2002</v>
      </c>
      <c r="G86" t="s">
        <v>1278</v>
      </c>
      <c r="H86" t="s">
        <v>94</v>
      </c>
      <c r="I86">
        <v>1999</v>
      </c>
      <c r="J86" t="s">
        <v>1279</v>
      </c>
      <c r="K86" t="s">
        <v>94</v>
      </c>
      <c r="L86">
        <v>1999</v>
      </c>
    </row>
    <row r="87" spans="1:18" x14ac:dyDescent="0.25">
      <c r="A87">
        <v>88</v>
      </c>
      <c r="B87" t="s">
        <v>567</v>
      </c>
      <c r="C87" t="s">
        <v>1280</v>
      </c>
      <c r="D87" t="s">
        <v>1281</v>
      </c>
      <c r="E87" t="s">
        <v>199</v>
      </c>
      <c r="F87">
        <v>1998</v>
      </c>
      <c r="G87" t="s">
        <v>1282</v>
      </c>
      <c r="H87" t="s">
        <v>921</v>
      </c>
      <c r="I87">
        <v>2002</v>
      </c>
      <c r="J87" t="s">
        <v>1283</v>
      </c>
      <c r="K87" t="s">
        <v>921</v>
      </c>
      <c r="L87">
        <v>1995</v>
      </c>
      <c r="M87" t="s">
        <v>1284</v>
      </c>
      <c r="N87" t="s">
        <v>900</v>
      </c>
      <c r="O87">
        <v>2005</v>
      </c>
      <c r="P87" t="s">
        <v>1285</v>
      </c>
      <c r="Q87" t="s">
        <v>900</v>
      </c>
      <c r="R87">
        <v>2009</v>
      </c>
    </row>
    <row r="88" spans="1:18" x14ac:dyDescent="0.25">
      <c r="A88">
        <v>89</v>
      </c>
      <c r="B88" t="s">
        <v>706</v>
      </c>
      <c r="C88" t="s">
        <v>1286</v>
      </c>
      <c r="D88" t="s">
        <v>1287</v>
      </c>
      <c r="E88" t="s">
        <v>201</v>
      </c>
      <c r="F88">
        <v>2002</v>
      </c>
      <c r="G88" t="s">
        <v>1288</v>
      </c>
      <c r="H88" t="s">
        <v>94</v>
      </c>
      <c r="I88">
        <v>2001</v>
      </c>
      <c r="J88" t="s">
        <v>1289</v>
      </c>
      <c r="K88" t="s">
        <v>94</v>
      </c>
      <c r="L88">
        <v>2003</v>
      </c>
      <c r="M88" t="s">
        <v>1290</v>
      </c>
      <c r="N88" t="s">
        <v>94</v>
      </c>
      <c r="O88">
        <v>2003</v>
      </c>
      <c r="P88" t="s">
        <v>1291</v>
      </c>
      <c r="Q88" t="s">
        <v>953</v>
      </c>
      <c r="R88">
        <v>2007</v>
      </c>
    </row>
    <row r="89" spans="1:18" x14ac:dyDescent="0.25">
      <c r="A89">
        <v>90</v>
      </c>
      <c r="B89" t="s">
        <v>494</v>
      </c>
      <c r="C89" t="s">
        <v>1292</v>
      </c>
      <c r="D89" t="s">
        <v>1293</v>
      </c>
      <c r="E89" t="s">
        <v>953</v>
      </c>
      <c r="F89">
        <v>1995</v>
      </c>
      <c r="G89" t="s">
        <v>1294</v>
      </c>
      <c r="H89" t="s">
        <v>980</v>
      </c>
      <c r="I89">
        <v>1998</v>
      </c>
      <c r="J89" t="s">
        <v>1295</v>
      </c>
      <c r="K89" t="s">
        <v>94</v>
      </c>
      <c r="L89">
        <v>2000</v>
      </c>
      <c r="M89" t="s">
        <v>1296</v>
      </c>
      <c r="N89" t="s">
        <v>906</v>
      </c>
      <c r="O89">
        <v>1997</v>
      </c>
    </row>
    <row r="90" spans="1:18" x14ac:dyDescent="0.25">
      <c r="A90">
        <v>91</v>
      </c>
      <c r="B90" t="s">
        <v>559</v>
      </c>
      <c r="C90" t="s">
        <v>1297</v>
      </c>
      <c r="D90" t="s">
        <v>1298</v>
      </c>
      <c r="E90" t="s">
        <v>201</v>
      </c>
      <c r="F90">
        <v>1998</v>
      </c>
      <c r="G90" t="s">
        <v>1299</v>
      </c>
      <c r="H90" t="s">
        <v>199</v>
      </c>
      <c r="I90">
        <v>2000</v>
      </c>
      <c r="J90" t="s">
        <v>1300</v>
      </c>
      <c r="K90" t="s">
        <v>1222</v>
      </c>
      <c r="L90">
        <v>1995</v>
      </c>
      <c r="M90" t="s">
        <v>1301</v>
      </c>
      <c r="N90" t="s">
        <v>94</v>
      </c>
      <c r="O90">
        <v>1996</v>
      </c>
    </row>
    <row r="91" spans="1:18" x14ac:dyDescent="0.25">
      <c r="A91">
        <v>92</v>
      </c>
      <c r="B91" t="s">
        <v>1302</v>
      </c>
      <c r="C91" t="s">
        <v>1303</v>
      </c>
      <c r="D91" t="s">
        <v>1304</v>
      </c>
      <c r="E91" t="s">
        <v>94</v>
      </c>
      <c r="F91">
        <v>1996</v>
      </c>
      <c r="G91" t="s">
        <v>1305</v>
      </c>
      <c r="H91" t="s">
        <v>201</v>
      </c>
      <c r="I91">
        <v>1994</v>
      </c>
      <c r="J91" t="s">
        <v>1306</v>
      </c>
      <c r="K91" t="s">
        <v>94</v>
      </c>
      <c r="L91">
        <v>2001</v>
      </c>
      <c r="M91" t="s">
        <v>1307</v>
      </c>
      <c r="N91" t="s">
        <v>896</v>
      </c>
      <c r="O91">
        <v>2001</v>
      </c>
      <c r="P91" t="s">
        <v>1308</v>
      </c>
      <c r="Q91" t="s">
        <v>980</v>
      </c>
      <c r="R91">
        <v>1995</v>
      </c>
    </row>
    <row r="92" spans="1:18" x14ac:dyDescent="0.25">
      <c r="A92">
        <v>93</v>
      </c>
      <c r="B92" t="s">
        <v>587</v>
      </c>
      <c r="C92" t="s">
        <v>1309</v>
      </c>
      <c r="D92" t="s">
        <v>1310</v>
      </c>
      <c r="E92" t="s">
        <v>972</v>
      </c>
      <c r="F92">
        <v>2003</v>
      </c>
      <c r="G92" t="s">
        <v>1311</v>
      </c>
      <c r="H92" t="s">
        <v>199</v>
      </c>
      <c r="I92">
        <v>2002</v>
      </c>
      <c r="J92" t="s">
        <v>1312</v>
      </c>
      <c r="K92" t="s">
        <v>199</v>
      </c>
      <c r="L92">
        <v>1999</v>
      </c>
    </row>
    <row r="93" spans="1:18" x14ac:dyDescent="0.25">
      <c r="A93">
        <v>94</v>
      </c>
      <c r="B93" t="s">
        <v>592</v>
      </c>
      <c r="C93" t="s">
        <v>1313</v>
      </c>
      <c r="D93" t="s">
        <v>1314</v>
      </c>
      <c r="E93" t="s">
        <v>94</v>
      </c>
      <c r="F93">
        <v>1992</v>
      </c>
      <c r="G93" t="s">
        <v>1315</v>
      </c>
      <c r="H93" t="s">
        <v>94</v>
      </c>
      <c r="I93">
        <v>1993</v>
      </c>
      <c r="J93" t="s">
        <v>1316</v>
      </c>
      <c r="K93" t="s">
        <v>94</v>
      </c>
      <c r="L93">
        <v>1994</v>
      </c>
      <c r="M93" t="s">
        <v>1317</v>
      </c>
      <c r="N93" t="s">
        <v>94</v>
      </c>
      <c r="O93">
        <v>2000</v>
      </c>
      <c r="P93" t="s">
        <v>1318</v>
      </c>
      <c r="Q93" t="s">
        <v>94</v>
      </c>
      <c r="R93">
        <v>2004</v>
      </c>
    </row>
    <row r="94" spans="1:18" x14ac:dyDescent="0.25">
      <c r="A94">
        <v>95</v>
      </c>
      <c r="B94" t="s">
        <v>676</v>
      </c>
      <c r="C94" t="s">
        <v>1319</v>
      </c>
      <c r="D94" t="s">
        <v>1320</v>
      </c>
      <c r="E94" t="s">
        <v>199</v>
      </c>
      <c r="F94">
        <v>1979</v>
      </c>
      <c r="G94" t="s">
        <v>1321</v>
      </c>
      <c r="H94" t="s">
        <v>94</v>
      </c>
      <c r="I94">
        <v>2002</v>
      </c>
      <c r="J94" t="s">
        <v>1322</v>
      </c>
      <c r="K94" t="s">
        <v>94</v>
      </c>
      <c r="L94">
        <v>1999</v>
      </c>
      <c r="M94" t="s">
        <v>1323</v>
      </c>
      <c r="N94" t="s">
        <v>896</v>
      </c>
      <c r="O94">
        <v>2001</v>
      </c>
      <c r="P94" t="s">
        <v>1324</v>
      </c>
      <c r="Q94" t="s">
        <v>205</v>
      </c>
      <c r="R94">
        <v>2001</v>
      </c>
    </row>
    <row r="95" spans="1:18" x14ac:dyDescent="0.25">
      <c r="A95">
        <v>96</v>
      </c>
      <c r="B95" t="s">
        <v>437</v>
      </c>
      <c r="C95" t="s">
        <v>1325</v>
      </c>
      <c r="D95" t="s">
        <v>1326</v>
      </c>
      <c r="E95" t="s">
        <v>199</v>
      </c>
      <c r="F95">
        <v>1996</v>
      </c>
      <c r="G95" t="s">
        <v>1327</v>
      </c>
      <c r="H95" t="s">
        <v>199</v>
      </c>
      <c r="I95">
        <v>2001</v>
      </c>
      <c r="J95" t="s">
        <v>1328</v>
      </c>
      <c r="K95" t="s">
        <v>94</v>
      </c>
      <c r="L95">
        <v>2008</v>
      </c>
      <c r="M95" t="s">
        <v>1329</v>
      </c>
      <c r="N95" t="s">
        <v>94</v>
      </c>
      <c r="O95">
        <v>2008</v>
      </c>
      <c r="P95" t="s">
        <v>1330</v>
      </c>
      <c r="Q95" t="s">
        <v>980</v>
      </c>
      <c r="R95">
        <v>2008</v>
      </c>
    </row>
    <row r="96" spans="1:18" x14ac:dyDescent="0.25">
      <c r="A96">
        <v>97</v>
      </c>
      <c r="B96" t="s">
        <v>209</v>
      </c>
      <c r="C96" t="s">
        <v>1331</v>
      </c>
      <c r="D96" t="s">
        <v>1332</v>
      </c>
      <c r="E96" t="s">
        <v>199</v>
      </c>
      <c r="F96">
        <v>1970</v>
      </c>
      <c r="G96" t="s">
        <v>1333</v>
      </c>
      <c r="H96" t="s">
        <v>201</v>
      </c>
      <c r="I96">
        <v>2002</v>
      </c>
      <c r="J96" t="s">
        <v>1334</v>
      </c>
      <c r="K96" t="s">
        <v>921</v>
      </c>
      <c r="L96">
        <v>2002</v>
      </c>
      <c r="M96" t="s">
        <v>1335</v>
      </c>
      <c r="N96" t="s">
        <v>94</v>
      </c>
      <c r="O96">
        <v>1992</v>
      </c>
      <c r="P96" t="s">
        <v>1336</v>
      </c>
      <c r="Q96" t="s">
        <v>900</v>
      </c>
      <c r="R96">
        <v>2012</v>
      </c>
    </row>
    <row r="97" spans="1:15" x14ac:dyDescent="0.25">
      <c r="A97">
        <v>98</v>
      </c>
      <c r="B97" t="s">
        <v>343</v>
      </c>
      <c r="C97" t="s">
        <v>1337</v>
      </c>
      <c r="D97" t="s">
        <v>1338</v>
      </c>
      <c r="E97" t="s">
        <v>199</v>
      </c>
      <c r="F97">
        <v>1986</v>
      </c>
      <c r="G97" t="s">
        <v>1339</v>
      </c>
      <c r="H97" t="s">
        <v>900</v>
      </c>
      <c r="I97">
        <v>2004</v>
      </c>
      <c r="J97" t="s">
        <v>1340</v>
      </c>
      <c r="K97" t="s">
        <v>205</v>
      </c>
      <c r="L97">
        <v>1988</v>
      </c>
    </row>
    <row r="98" spans="1:15" x14ac:dyDescent="0.25">
      <c r="A98">
        <v>99</v>
      </c>
      <c r="B98" t="s">
        <v>1341</v>
      </c>
      <c r="C98" t="s">
        <v>1342</v>
      </c>
      <c r="D98" t="s">
        <v>1343</v>
      </c>
      <c r="E98" t="s">
        <v>201</v>
      </c>
      <c r="F98">
        <v>2000</v>
      </c>
      <c r="G98" t="s">
        <v>1344</v>
      </c>
      <c r="H98" t="s">
        <v>94</v>
      </c>
      <c r="I98">
        <v>2001</v>
      </c>
      <c r="J98" t="s">
        <v>1345</v>
      </c>
      <c r="K98" t="s">
        <v>94</v>
      </c>
      <c r="L98">
        <v>2011</v>
      </c>
      <c r="M98" t="s">
        <v>1346</v>
      </c>
      <c r="N98" t="s">
        <v>94</v>
      </c>
      <c r="O98">
        <v>2004</v>
      </c>
    </row>
    <row r="99" spans="1:15" x14ac:dyDescent="0.25">
      <c r="A99">
        <v>100</v>
      </c>
      <c r="B99" t="s">
        <v>1347</v>
      </c>
      <c r="C99" t="s">
        <v>1348</v>
      </c>
      <c r="D99" t="s">
        <v>1349</v>
      </c>
      <c r="E99" t="s">
        <v>94</v>
      </c>
      <c r="F99">
        <v>1992</v>
      </c>
    </row>
    <row r="100" spans="1:15" x14ac:dyDescent="0.25">
      <c r="A100">
        <v>101</v>
      </c>
      <c r="B100" t="s">
        <v>1350</v>
      </c>
      <c r="C100" t="s">
        <v>1351</v>
      </c>
      <c r="D100" t="s">
        <v>1352</v>
      </c>
      <c r="E100" t="s">
        <v>1353</v>
      </c>
      <c r="F100">
        <v>1999</v>
      </c>
      <c r="G100" t="s">
        <v>1354</v>
      </c>
      <c r="H100" t="s">
        <v>1353</v>
      </c>
      <c r="I100">
        <v>1997</v>
      </c>
      <c r="J100" t="s">
        <v>1355</v>
      </c>
      <c r="K100" t="s">
        <v>94</v>
      </c>
      <c r="L100">
        <v>2000</v>
      </c>
    </row>
    <row r="101" spans="1:15" x14ac:dyDescent="0.25">
      <c r="A101">
        <v>102</v>
      </c>
      <c r="B101" t="s">
        <v>1356</v>
      </c>
      <c r="C101" t="s">
        <v>1357</v>
      </c>
      <c r="D101" t="s">
        <v>1358</v>
      </c>
      <c r="E101" t="s">
        <v>199</v>
      </c>
      <c r="F101">
        <v>2003</v>
      </c>
    </row>
    <row r="102" spans="1:15" x14ac:dyDescent="0.25">
      <c r="A102">
        <v>103</v>
      </c>
      <c r="B102" t="s">
        <v>1359</v>
      </c>
      <c r="C102" t="s">
        <v>1360</v>
      </c>
      <c r="D102" t="s">
        <v>1361</v>
      </c>
      <c r="E102" t="s">
        <v>1362</v>
      </c>
      <c r="F102">
        <v>2003</v>
      </c>
      <c r="G102" t="s">
        <v>1363</v>
      </c>
      <c r="H102" t="s">
        <v>1362</v>
      </c>
      <c r="I102">
        <v>1996</v>
      </c>
      <c r="J102" t="s">
        <v>1364</v>
      </c>
      <c r="K102" t="s">
        <v>1362</v>
      </c>
      <c r="L102">
        <v>1996</v>
      </c>
    </row>
    <row r="103" spans="1:15" x14ac:dyDescent="0.25">
      <c r="A103">
        <v>104</v>
      </c>
      <c r="B103" t="s">
        <v>541</v>
      </c>
      <c r="C103" t="s">
        <v>1365</v>
      </c>
      <c r="D103" t="s">
        <v>1366</v>
      </c>
      <c r="E103" t="s">
        <v>199</v>
      </c>
      <c r="F103">
        <v>1998</v>
      </c>
      <c r="G103" t="s">
        <v>1367</v>
      </c>
      <c r="H103" t="s">
        <v>94</v>
      </c>
      <c r="I103">
        <v>2009</v>
      </c>
      <c r="J103" t="s">
        <v>1368</v>
      </c>
      <c r="K103" t="s">
        <v>94</v>
      </c>
      <c r="L103">
        <v>2004</v>
      </c>
      <c r="M103" t="s">
        <v>1369</v>
      </c>
      <c r="N103" t="s">
        <v>94</v>
      </c>
      <c r="O103">
        <v>2007</v>
      </c>
    </row>
    <row r="104" spans="1:15" x14ac:dyDescent="0.25">
      <c r="A104">
        <v>105</v>
      </c>
      <c r="B104" t="s">
        <v>618</v>
      </c>
      <c r="C104" t="s">
        <v>1370</v>
      </c>
      <c r="D104" t="s">
        <v>1371</v>
      </c>
      <c r="E104" t="s">
        <v>1372</v>
      </c>
      <c r="F104">
        <v>1985</v>
      </c>
      <c r="G104" t="s">
        <v>1373</v>
      </c>
      <c r="H104" t="s">
        <v>1372</v>
      </c>
      <c r="I104">
        <v>1994</v>
      </c>
      <c r="J104" t="s">
        <v>1374</v>
      </c>
      <c r="K104" t="s">
        <v>1372</v>
      </c>
      <c r="L104">
        <v>1996</v>
      </c>
      <c r="M104" t="s">
        <v>1375</v>
      </c>
      <c r="N104" t="s">
        <v>1372</v>
      </c>
      <c r="O104">
        <v>1994</v>
      </c>
    </row>
    <row r="105" spans="1:15" x14ac:dyDescent="0.25">
      <c r="A105">
        <v>106</v>
      </c>
      <c r="B105" t="s">
        <v>1376</v>
      </c>
      <c r="C105" t="s">
        <v>1377</v>
      </c>
      <c r="D105" t="s">
        <v>1378</v>
      </c>
      <c r="E105" t="s">
        <v>199</v>
      </c>
      <c r="F105">
        <v>1989</v>
      </c>
      <c r="G105" t="s">
        <v>1379</v>
      </c>
      <c r="H105" t="s">
        <v>201</v>
      </c>
      <c r="I105">
        <v>1984</v>
      </c>
    </row>
    <row r="106" spans="1:15" x14ac:dyDescent="0.25">
      <c r="A106">
        <v>107</v>
      </c>
      <c r="B106" t="s">
        <v>159</v>
      </c>
      <c r="C106" t="s">
        <v>1380</v>
      </c>
      <c r="D106" t="s">
        <v>1381</v>
      </c>
      <c r="E106" t="s">
        <v>201</v>
      </c>
      <c r="F106">
        <v>1989</v>
      </c>
    </row>
    <row r="107" spans="1:15" x14ac:dyDescent="0.25">
      <c r="A107">
        <v>108</v>
      </c>
      <c r="B107" t="s">
        <v>462</v>
      </c>
      <c r="C107" t="s">
        <v>1382</v>
      </c>
      <c r="D107" t="s">
        <v>1383</v>
      </c>
      <c r="E107" t="s">
        <v>199</v>
      </c>
      <c r="F107">
        <v>2012</v>
      </c>
      <c r="G107" t="s">
        <v>1384</v>
      </c>
      <c r="H107" t="s">
        <v>205</v>
      </c>
      <c r="I107">
        <v>2012</v>
      </c>
    </row>
    <row r="108" spans="1:15" x14ac:dyDescent="0.25">
      <c r="A108">
        <v>109</v>
      </c>
      <c r="B108" t="s">
        <v>354</v>
      </c>
      <c r="C108" t="s">
        <v>1385</v>
      </c>
      <c r="D108" t="s">
        <v>1386</v>
      </c>
      <c r="E108" t="s">
        <v>201</v>
      </c>
      <c r="F108">
        <v>1996</v>
      </c>
      <c r="G108" t="s">
        <v>1387</v>
      </c>
      <c r="H108" t="s">
        <v>199</v>
      </c>
      <c r="I108">
        <v>1991</v>
      </c>
      <c r="J108" t="s">
        <v>1388</v>
      </c>
      <c r="K108" t="s">
        <v>921</v>
      </c>
      <c r="L108">
        <v>1997</v>
      </c>
    </row>
    <row r="109" spans="1:15" x14ac:dyDescent="0.25">
      <c r="A109">
        <v>110</v>
      </c>
      <c r="B109" t="s">
        <v>1389</v>
      </c>
      <c r="C109" t="s">
        <v>1390</v>
      </c>
      <c r="D109" t="s">
        <v>1391</v>
      </c>
      <c r="E109" t="s">
        <v>94</v>
      </c>
      <c r="F109">
        <v>1993</v>
      </c>
      <c r="G109" t="s">
        <v>1392</v>
      </c>
      <c r="H109" t="s">
        <v>1393</v>
      </c>
      <c r="I109">
        <v>1995</v>
      </c>
      <c r="J109" t="s">
        <v>1318</v>
      </c>
      <c r="K109" t="s">
        <v>94</v>
      </c>
      <c r="L109">
        <v>2004</v>
      </c>
      <c r="M109" t="s">
        <v>1394</v>
      </c>
      <c r="N109" t="s">
        <v>94</v>
      </c>
      <c r="O109">
        <v>2004</v>
      </c>
    </row>
    <row r="110" spans="1:15" x14ac:dyDescent="0.25">
      <c r="A110">
        <v>111</v>
      </c>
      <c r="B110" t="s">
        <v>423</v>
      </c>
      <c r="C110" t="s">
        <v>3260</v>
      </c>
      <c r="D110" t="s">
        <v>1395</v>
      </c>
      <c r="E110" t="s">
        <v>1396</v>
      </c>
      <c r="F110">
        <v>2020</v>
      </c>
      <c r="G110" t="s">
        <v>1397</v>
      </c>
      <c r="H110" t="s">
        <v>201</v>
      </c>
      <c r="I110">
        <v>2017</v>
      </c>
    </row>
    <row r="111" spans="1:15" x14ac:dyDescent="0.25">
      <c r="A111">
        <v>112</v>
      </c>
      <c r="B111" t="s">
        <v>621</v>
      </c>
      <c r="C111" t="s">
        <v>1398</v>
      </c>
      <c r="D111" t="s">
        <v>1399</v>
      </c>
      <c r="E111" t="s">
        <v>199</v>
      </c>
      <c r="F111">
        <v>1991</v>
      </c>
      <c r="G111" t="s">
        <v>1400</v>
      </c>
      <c r="H111" t="s">
        <v>900</v>
      </c>
      <c r="I111">
        <v>2001</v>
      </c>
      <c r="J111" t="s">
        <v>1401</v>
      </c>
      <c r="K111" t="s">
        <v>205</v>
      </c>
      <c r="L111">
        <v>1983</v>
      </c>
    </row>
    <row r="112" spans="1:15" x14ac:dyDescent="0.25">
      <c r="A112">
        <v>113</v>
      </c>
      <c r="B112" t="s">
        <v>1402</v>
      </c>
      <c r="C112" t="s">
        <v>1403</v>
      </c>
      <c r="D112" t="s">
        <v>1404</v>
      </c>
      <c r="E112" t="s">
        <v>94</v>
      </c>
      <c r="F112">
        <v>2004</v>
      </c>
    </row>
    <row r="113" spans="1:15" x14ac:dyDescent="0.25">
      <c r="A113">
        <v>114</v>
      </c>
      <c r="B113" t="s">
        <v>1405</v>
      </c>
      <c r="C113" t="s">
        <v>1406</v>
      </c>
      <c r="D113" t="s">
        <v>1407</v>
      </c>
      <c r="E113" t="s">
        <v>199</v>
      </c>
      <c r="F113">
        <v>1998</v>
      </c>
      <c r="G113" t="s">
        <v>1408</v>
      </c>
      <c r="H113" t="s">
        <v>94</v>
      </c>
      <c r="I113">
        <v>2003</v>
      </c>
      <c r="J113" t="s">
        <v>1409</v>
      </c>
      <c r="K113" t="s">
        <v>205</v>
      </c>
      <c r="L113">
        <v>2006</v>
      </c>
    </row>
    <row r="114" spans="1:15" x14ac:dyDescent="0.25">
      <c r="A114">
        <v>115</v>
      </c>
      <c r="B114" t="s">
        <v>1410</v>
      </c>
      <c r="C114" t="s">
        <v>1411</v>
      </c>
      <c r="D114" t="s">
        <v>1412</v>
      </c>
      <c r="E114" t="s">
        <v>199</v>
      </c>
      <c r="F114">
        <v>2004</v>
      </c>
      <c r="G114" t="s">
        <v>1413</v>
      </c>
      <c r="H114" t="s">
        <v>94</v>
      </c>
      <c r="I114">
        <v>2007</v>
      </c>
      <c r="J114" t="s">
        <v>1414</v>
      </c>
      <c r="K114" t="s">
        <v>94</v>
      </c>
      <c r="L114">
        <v>2004</v>
      </c>
      <c r="M114" t="s">
        <v>1415</v>
      </c>
      <c r="N114" t="s">
        <v>94</v>
      </c>
      <c r="O114">
        <v>2004</v>
      </c>
    </row>
    <row r="115" spans="1:15" x14ac:dyDescent="0.25">
      <c r="A115">
        <v>116</v>
      </c>
      <c r="B115" t="s">
        <v>1416</v>
      </c>
      <c r="C115" t="s">
        <v>1417</v>
      </c>
      <c r="D115" t="s">
        <v>1418</v>
      </c>
      <c r="E115" t="s">
        <v>201</v>
      </c>
      <c r="F115">
        <v>1990</v>
      </c>
      <c r="G115" t="s">
        <v>1419</v>
      </c>
      <c r="H115" t="s">
        <v>906</v>
      </c>
      <c r="I115">
        <v>1995</v>
      </c>
      <c r="J115" t="s">
        <v>1420</v>
      </c>
      <c r="K115" t="s">
        <v>205</v>
      </c>
      <c r="L115">
        <v>1994</v>
      </c>
    </row>
    <row r="116" spans="1:15" x14ac:dyDescent="0.25">
      <c r="A116">
        <v>117</v>
      </c>
      <c r="B116" t="s">
        <v>3134</v>
      </c>
      <c r="C116" t="s">
        <v>3135</v>
      </c>
      <c r="D116" t="s">
        <v>3136</v>
      </c>
      <c r="E116" t="s">
        <v>199</v>
      </c>
      <c r="F116">
        <v>1975</v>
      </c>
      <c r="G116" t="s">
        <v>3137</v>
      </c>
      <c r="H116" t="s">
        <v>201</v>
      </c>
      <c r="I116">
        <v>1996</v>
      </c>
    </row>
    <row r="117" spans="1:15" x14ac:dyDescent="0.25">
      <c r="A117">
        <v>118</v>
      </c>
      <c r="B117" t="s">
        <v>3163</v>
      </c>
      <c r="C117" t="s">
        <v>3164</v>
      </c>
      <c r="D117" t="s">
        <v>3165</v>
      </c>
      <c r="E117" t="s">
        <v>201</v>
      </c>
      <c r="F117">
        <v>2000</v>
      </c>
      <c r="G117" t="s">
        <v>3166</v>
      </c>
      <c r="H117" t="s">
        <v>199</v>
      </c>
      <c r="I117">
        <v>1998</v>
      </c>
      <c r="J117" t="s">
        <v>3167</v>
      </c>
      <c r="K117" t="s">
        <v>3168</v>
      </c>
      <c r="L117">
        <v>2000</v>
      </c>
      <c r="M117" t="s">
        <v>3169</v>
      </c>
      <c r="N117" t="s">
        <v>3170</v>
      </c>
      <c r="O117">
        <v>2009</v>
      </c>
    </row>
    <row r="118" spans="1:15" x14ac:dyDescent="0.25">
      <c r="A118">
        <v>119</v>
      </c>
      <c r="B118" t="s">
        <v>3171</v>
      </c>
      <c r="C118" t="s">
        <v>3172</v>
      </c>
      <c r="D118" t="s">
        <v>3173</v>
      </c>
      <c r="E118" t="s">
        <v>201</v>
      </c>
      <c r="F118">
        <v>1995</v>
      </c>
    </row>
    <row r="119" spans="1:15" x14ac:dyDescent="0.25">
      <c r="A119">
        <v>120</v>
      </c>
      <c r="B119" t="s">
        <v>3425</v>
      </c>
      <c r="C119" t="s">
        <v>3426</v>
      </c>
    </row>
    <row r="120" spans="1:15" x14ac:dyDescent="0.25">
      <c r="A120">
        <v>121</v>
      </c>
      <c r="B120" s="200" t="s">
        <v>3574</v>
      </c>
    </row>
    <row r="121" spans="1:15" x14ac:dyDescent="0.25">
      <c r="A121">
        <v>122</v>
      </c>
      <c r="B121" s="164" t="s">
        <v>2699</v>
      </c>
    </row>
    <row r="122" spans="1:15" x14ac:dyDescent="0.25">
      <c r="A122">
        <v>123</v>
      </c>
      <c r="B122" s="164" t="s">
        <v>3575</v>
      </c>
    </row>
    <row r="123" spans="1:15" x14ac:dyDescent="0.25">
      <c r="A123">
        <v>124</v>
      </c>
      <c r="B123" s="164" t="s">
        <v>3576</v>
      </c>
    </row>
    <row r="124" spans="1:15" x14ac:dyDescent="0.25">
      <c r="A124">
        <v>125</v>
      </c>
      <c r="B124" s="164" t="s">
        <v>3577</v>
      </c>
    </row>
    <row r="125" spans="1:15" x14ac:dyDescent="0.25">
      <c r="A125">
        <v>126</v>
      </c>
      <c r="B125" s="164" t="s">
        <v>3578</v>
      </c>
    </row>
    <row r="126" spans="1:15" x14ac:dyDescent="0.25">
      <c r="A126">
        <v>127</v>
      </c>
      <c r="B126" s="164" t="s">
        <v>3579</v>
      </c>
    </row>
    <row r="127" spans="1:15" x14ac:dyDescent="0.25">
      <c r="A127">
        <v>128</v>
      </c>
      <c r="B127" s="164" t="s">
        <v>3580</v>
      </c>
    </row>
  </sheetData>
  <autoFilter ref="B1:B119" xr:uid="{AC41C7F5-BCB2-4693-B95D-5091730756C5}"/>
  <pageMargins left="0.7" right="0.7" top="0.75" bottom="0.75" header="0.3" footer="0.3"/>
  <headerFooter>
    <oddFooter>&amp;R_x000D_&amp;1#&amp;"Calibri"&amp;10&amp;K008000 [ CLASSIFICAÇÃO: PÚBLICA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39E6-2A4E-4CE8-A866-FF5206CB6978}">
  <sheetPr codeName="Sheet9"/>
  <dimension ref="A1:U526"/>
  <sheetViews>
    <sheetView showGridLines="0" topLeftCell="A438" workbookViewId="0">
      <selection activeCell="A3" sqref="A3"/>
    </sheetView>
  </sheetViews>
  <sheetFormatPr defaultRowHeight="15" x14ac:dyDescent="0.25"/>
  <cols>
    <col min="4" max="4" width="15.7109375" bestFit="1" customWidth="1"/>
  </cols>
  <sheetData>
    <row r="1" spans="1:21" x14ac:dyDescent="0.25">
      <c r="A1" t="s">
        <v>268</v>
      </c>
      <c r="B1" t="s">
        <v>269</v>
      </c>
      <c r="C1" t="s">
        <v>270</v>
      </c>
      <c r="D1" t="s">
        <v>271</v>
      </c>
      <c r="E1" t="s">
        <v>272</v>
      </c>
      <c r="F1" t="s">
        <v>273</v>
      </c>
      <c r="G1" t="s">
        <v>274</v>
      </c>
      <c r="H1" t="s">
        <v>275</v>
      </c>
      <c r="I1" t="s">
        <v>276</v>
      </c>
      <c r="J1" t="s">
        <v>277</v>
      </c>
      <c r="K1" t="s">
        <v>278</v>
      </c>
      <c r="L1" t="s">
        <v>279</v>
      </c>
      <c r="M1" t="s">
        <v>280</v>
      </c>
      <c r="N1" t="s">
        <v>281</v>
      </c>
      <c r="O1" t="s">
        <v>282</v>
      </c>
      <c r="P1" t="s">
        <v>283</v>
      </c>
      <c r="Q1" t="s">
        <v>284</v>
      </c>
      <c r="R1" t="s">
        <v>285</v>
      </c>
      <c r="S1" t="s">
        <v>286</v>
      </c>
      <c r="T1" t="s">
        <v>287</v>
      </c>
      <c r="U1" t="s">
        <v>288</v>
      </c>
    </row>
    <row r="2" spans="1:21" x14ac:dyDescent="0.25">
      <c r="A2">
        <v>1</v>
      </c>
      <c r="B2" t="s">
        <v>198</v>
      </c>
      <c r="C2" t="s">
        <v>196</v>
      </c>
      <c r="D2" s="122">
        <v>2013</v>
      </c>
      <c r="E2" t="s">
        <v>289</v>
      </c>
      <c r="F2" t="s">
        <v>208</v>
      </c>
      <c r="G2">
        <v>2009</v>
      </c>
      <c r="H2">
        <v>2012</v>
      </c>
      <c r="I2" t="s">
        <v>290</v>
      </c>
      <c r="J2">
        <v>2007</v>
      </c>
      <c r="K2">
        <v>2008</v>
      </c>
      <c r="L2" t="s">
        <v>291</v>
      </c>
      <c r="M2">
        <v>1997</v>
      </c>
      <c r="N2">
        <v>2007</v>
      </c>
      <c r="O2" t="s">
        <v>292</v>
      </c>
      <c r="P2">
        <v>1996</v>
      </c>
      <c r="Q2">
        <v>1997</v>
      </c>
    </row>
    <row r="3" spans="1:21" x14ac:dyDescent="0.25">
      <c r="A3">
        <v>2</v>
      </c>
      <c r="B3" t="s">
        <v>202</v>
      </c>
      <c r="C3" t="s">
        <v>196</v>
      </c>
      <c r="D3" s="122">
        <v>2013</v>
      </c>
      <c r="E3" t="s">
        <v>289</v>
      </c>
      <c r="F3" t="s">
        <v>293</v>
      </c>
      <c r="G3">
        <v>2008</v>
      </c>
      <c r="H3">
        <v>2013</v>
      </c>
      <c r="I3" t="s">
        <v>291</v>
      </c>
      <c r="J3">
        <v>2002</v>
      </c>
      <c r="K3">
        <v>2008</v>
      </c>
    </row>
    <row r="4" spans="1:21" x14ac:dyDescent="0.25">
      <c r="A4">
        <v>3</v>
      </c>
      <c r="B4" t="s">
        <v>203</v>
      </c>
      <c r="C4" t="s">
        <v>196</v>
      </c>
      <c r="D4" s="122">
        <v>2013</v>
      </c>
      <c r="E4" t="s">
        <v>289</v>
      </c>
      <c r="F4" t="s">
        <v>294</v>
      </c>
      <c r="G4">
        <v>2009</v>
      </c>
      <c r="H4">
        <v>2013</v>
      </c>
      <c r="I4" t="s">
        <v>267</v>
      </c>
      <c r="J4">
        <v>2008</v>
      </c>
      <c r="K4">
        <v>2009</v>
      </c>
      <c r="L4" t="s">
        <v>295</v>
      </c>
      <c r="M4">
        <v>2002</v>
      </c>
      <c r="N4">
        <v>2008</v>
      </c>
    </row>
    <row r="5" spans="1:21" x14ac:dyDescent="0.25">
      <c r="A5">
        <v>4</v>
      </c>
      <c r="B5" t="s">
        <v>2210</v>
      </c>
      <c r="C5" t="s">
        <v>266</v>
      </c>
      <c r="D5" s="122">
        <v>2018</v>
      </c>
      <c r="E5" t="s">
        <v>289</v>
      </c>
      <c r="F5" t="s">
        <v>388</v>
      </c>
      <c r="G5">
        <v>2012</v>
      </c>
      <c r="H5">
        <v>2018</v>
      </c>
      <c r="I5" t="s">
        <v>2211</v>
      </c>
      <c r="J5">
        <v>2009</v>
      </c>
      <c r="K5">
        <v>2012</v>
      </c>
      <c r="L5" t="s">
        <v>2212</v>
      </c>
      <c r="M5">
        <v>2007</v>
      </c>
      <c r="N5">
        <v>2009</v>
      </c>
    </row>
    <row r="6" spans="1:21" x14ac:dyDescent="0.25">
      <c r="A6">
        <v>5</v>
      </c>
      <c r="B6" t="s">
        <v>2213</v>
      </c>
      <c r="C6" t="s">
        <v>266</v>
      </c>
      <c r="D6" s="122">
        <v>2018</v>
      </c>
      <c r="E6" t="s">
        <v>289</v>
      </c>
      <c r="F6" t="s">
        <v>2214</v>
      </c>
      <c r="G6">
        <v>2017</v>
      </c>
      <c r="H6">
        <v>2018</v>
      </c>
      <c r="I6" t="s">
        <v>2215</v>
      </c>
      <c r="J6">
        <v>2011</v>
      </c>
      <c r="K6">
        <v>2016</v>
      </c>
      <c r="L6" t="s">
        <v>2216</v>
      </c>
      <c r="M6">
        <v>2009</v>
      </c>
      <c r="N6">
        <v>2011</v>
      </c>
    </row>
    <row r="7" spans="1:21" x14ac:dyDescent="0.25">
      <c r="A7">
        <v>6</v>
      </c>
      <c r="B7" t="s">
        <v>874</v>
      </c>
      <c r="C7" t="s">
        <v>156</v>
      </c>
      <c r="D7" s="122">
        <v>2019</v>
      </c>
      <c r="E7" t="s">
        <v>289</v>
      </c>
      <c r="F7" t="s">
        <v>291</v>
      </c>
      <c r="G7">
        <v>2002</v>
      </c>
      <c r="H7">
        <v>2019</v>
      </c>
      <c r="J7">
        <v>1997</v>
      </c>
    </row>
    <row r="8" spans="1:21" x14ac:dyDescent="0.25">
      <c r="A8">
        <v>7</v>
      </c>
      <c r="B8" t="s">
        <v>877</v>
      </c>
      <c r="C8" t="s">
        <v>156</v>
      </c>
      <c r="D8" s="122">
        <v>2019</v>
      </c>
      <c r="E8" t="s">
        <v>289</v>
      </c>
      <c r="F8" t="s">
        <v>291</v>
      </c>
      <c r="G8">
        <v>2011</v>
      </c>
      <c r="H8">
        <v>2019</v>
      </c>
    </row>
    <row r="9" spans="1:21" x14ac:dyDescent="0.25">
      <c r="A9">
        <v>8</v>
      </c>
      <c r="B9" t="s">
        <v>878</v>
      </c>
      <c r="C9" t="s">
        <v>156</v>
      </c>
      <c r="D9" s="122">
        <v>2019</v>
      </c>
      <c r="E9" t="s">
        <v>289</v>
      </c>
      <c r="F9" t="s">
        <v>291</v>
      </c>
      <c r="G9">
        <v>2010</v>
      </c>
      <c r="H9">
        <v>2019</v>
      </c>
      <c r="I9" t="s">
        <v>792</v>
      </c>
      <c r="J9">
        <v>2008</v>
      </c>
      <c r="K9">
        <v>2010</v>
      </c>
      <c r="L9" t="s">
        <v>291</v>
      </c>
      <c r="M9">
        <v>2006</v>
      </c>
      <c r="N9">
        <v>2008</v>
      </c>
    </row>
    <row r="10" spans="1:21" x14ac:dyDescent="0.25">
      <c r="A10">
        <v>9</v>
      </c>
      <c r="B10" t="s">
        <v>2217</v>
      </c>
      <c r="C10" t="s">
        <v>156</v>
      </c>
      <c r="D10" s="122">
        <v>2019</v>
      </c>
      <c r="E10" t="s">
        <v>289</v>
      </c>
      <c r="F10" t="s">
        <v>291</v>
      </c>
      <c r="G10">
        <v>2014</v>
      </c>
      <c r="H10">
        <v>2019</v>
      </c>
      <c r="I10" t="s">
        <v>2218</v>
      </c>
      <c r="J10">
        <v>2013</v>
      </c>
      <c r="K10">
        <v>2014</v>
      </c>
      <c r="L10" t="s">
        <v>2219</v>
      </c>
      <c r="M10">
        <v>2012</v>
      </c>
      <c r="N10">
        <v>2013</v>
      </c>
    </row>
    <row r="11" spans="1:21" x14ac:dyDescent="0.25">
      <c r="A11">
        <v>10</v>
      </c>
      <c r="B11" t="s">
        <v>2220</v>
      </c>
      <c r="C11" t="s">
        <v>156</v>
      </c>
      <c r="D11" s="122">
        <v>2019</v>
      </c>
      <c r="E11" t="s">
        <v>289</v>
      </c>
      <c r="F11" t="s">
        <v>291</v>
      </c>
      <c r="G11">
        <v>2007</v>
      </c>
      <c r="H11">
        <v>2019</v>
      </c>
    </row>
    <row r="12" spans="1:21" x14ac:dyDescent="0.25">
      <c r="A12">
        <v>11</v>
      </c>
      <c r="B12" t="s">
        <v>882</v>
      </c>
      <c r="C12" t="s">
        <v>2221</v>
      </c>
      <c r="D12" s="122">
        <v>2018</v>
      </c>
      <c r="E12" t="s">
        <v>289</v>
      </c>
      <c r="F12" t="s">
        <v>2222</v>
      </c>
      <c r="G12">
        <v>2015</v>
      </c>
      <c r="H12">
        <v>2018</v>
      </c>
      <c r="I12" t="s">
        <v>2223</v>
      </c>
      <c r="J12">
        <v>2010</v>
      </c>
      <c r="K12">
        <v>2015</v>
      </c>
    </row>
    <row r="13" spans="1:21" x14ac:dyDescent="0.25">
      <c r="A13">
        <v>12</v>
      </c>
      <c r="B13" t="s">
        <v>881</v>
      </c>
      <c r="C13" t="s">
        <v>2221</v>
      </c>
      <c r="D13" s="122">
        <v>2018</v>
      </c>
      <c r="E13" t="s">
        <v>289</v>
      </c>
      <c r="F13" t="s">
        <v>2223</v>
      </c>
      <c r="G13">
        <v>2011</v>
      </c>
      <c r="H13">
        <v>2016</v>
      </c>
      <c r="I13" t="s">
        <v>2224</v>
      </c>
      <c r="J13">
        <v>1999</v>
      </c>
      <c r="K13">
        <v>2011</v>
      </c>
    </row>
    <row r="14" spans="1:21" x14ac:dyDescent="0.25">
      <c r="A14">
        <v>13</v>
      </c>
      <c r="B14" t="s">
        <v>2683</v>
      </c>
      <c r="C14" t="s">
        <v>554</v>
      </c>
      <c r="D14" s="122">
        <v>2020</v>
      </c>
      <c r="E14" t="s">
        <v>289</v>
      </c>
      <c r="F14" t="s">
        <v>346</v>
      </c>
      <c r="G14">
        <v>2018</v>
      </c>
      <c r="H14">
        <v>2020</v>
      </c>
      <c r="I14" t="s">
        <v>2225</v>
      </c>
      <c r="J14">
        <v>2015</v>
      </c>
      <c r="K14">
        <v>2018</v>
      </c>
      <c r="L14" t="s">
        <v>554</v>
      </c>
      <c r="M14">
        <v>2003</v>
      </c>
      <c r="N14">
        <v>2014</v>
      </c>
      <c r="O14" t="s">
        <v>2226</v>
      </c>
      <c r="P14">
        <v>2001</v>
      </c>
      <c r="Q14">
        <v>2013</v>
      </c>
      <c r="R14" t="s">
        <v>2227</v>
      </c>
      <c r="S14">
        <v>1996</v>
      </c>
      <c r="T14">
        <v>1999</v>
      </c>
    </row>
    <row r="15" spans="1:21" x14ac:dyDescent="0.25">
      <c r="A15">
        <v>14</v>
      </c>
      <c r="B15" t="s">
        <v>888</v>
      </c>
      <c r="C15" t="s">
        <v>554</v>
      </c>
      <c r="D15" s="122">
        <v>2020</v>
      </c>
      <c r="E15" t="s">
        <v>289</v>
      </c>
      <c r="F15" t="s">
        <v>346</v>
      </c>
      <c r="G15">
        <v>2018</v>
      </c>
      <c r="H15">
        <v>2020</v>
      </c>
      <c r="I15" t="s">
        <v>2225</v>
      </c>
      <c r="J15">
        <v>2014</v>
      </c>
      <c r="K15">
        <v>2018</v>
      </c>
      <c r="L15" t="s">
        <v>554</v>
      </c>
      <c r="M15">
        <v>2004</v>
      </c>
      <c r="N15">
        <v>2014</v>
      </c>
    </row>
    <row r="16" spans="1:21" x14ac:dyDescent="0.25">
      <c r="A16">
        <v>15</v>
      </c>
      <c r="B16" t="s">
        <v>2229</v>
      </c>
      <c r="C16" t="s">
        <v>554</v>
      </c>
      <c r="D16" s="122">
        <v>2020</v>
      </c>
      <c r="E16" t="s">
        <v>289</v>
      </c>
      <c r="F16" t="s">
        <v>346</v>
      </c>
      <c r="G16">
        <v>2018</v>
      </c>
      <c r="H16">
        <v>2020</v>
      </c>
      <c r="I16" t="s">
        <v>440</v>
      </c>
      <c r="J16">
        <v>2016</v>
      </c>
      <c r="K16">
        <v>2018</v>
      </c>
      <c r="L16" t="s">
        <v>2230</v>
      </c>
      <c r="M16">
        <v>2012</v>
      </c>
      <c r="N16">
        <v>2016</v>
      </c>
      <c r="O16" t="s">
        <v>554</v>
      </c>
      <c r="P16">
        <v>2006</v>
      </c>
      <c r="Q16">
        <v>2012</v>
      </c>
      <c r="R16" t="s">
        <v>2231</v>
      </c>
      <c r="S16">
        <v>2005</v>
      </c>
      <c r="T16">
        <v>2006</v>
      </c>
    </row>
    <row r="17" spans="1:20" x14ac:dyDescent="0.25">
      <c r="A17">
        <v>18</v>
      </c>
      <c r="B17" t="s">
        <v>893</v>
      </c>
      <c r="C17" t="s">
        <v>309</v>
      </c>
      <c r="D17" s="122">
        <v>2018</v>
      </c>
      <c r="E17" t="s">
        <v>289</v>
      </c>
      <c r="F17" t="s">
        <v>384</v>
      </c>
      <c r="G17">
        <v>2012</v>
      </c>
      <c r="H17">
        <v>2018</v>
      </c>
      <c r="I17" t="s">
        <v>1416</v>
      </c>
      <c r="J17">
        <v>2011</v>
      </c>
      <c r="K17">
        <v>2012</v>
      </c>
    </row>
    <row r="18" spans="1:20" x14ac:dyDescent="0.25">
      <c r="A18">
        <v>19</v>
      </c>
      <c r="B18" t="s">
        <v>2232</v>
      </c>
      <c r="C18" t="s">
        <v>309</v>
      </c>
      <c r="D18" s="122">
        <v>2018</v>
      </c>
      <c r="E18" t="s">
        <v>289</v>
      </c>
      <c r="F18" t="s">
        <v>384</v>
      </c>
      <c r="G18">
        <v>2018</v>
      </c>
      <c r="H18">
        <v>2018</v>
      </c>
      <c r="I18" t="s">
        <v>2233</v>
      </c>
      <c r="J18">
        <v>2013</v>
      </c>
      <c r="K18">
        <v>2018</v>
      </c>
    </row>
    <row r="19" spans="1:20" x14ac:dyDescent="0.25">
      <c r="A19">
        <v>20</v>
      </c>
      <c r="B19" t="s">
        <v>2234</v>
      </c>
      <c r="C19" t="s">
        <v>309</v>
      </c>
      <c r="D19" s="122">
        <v>2018</v>
      </c>
      <c r="E19" t="s">
        <v>289</v>
      </c>
      <c r="F19" t="s">
        <v>384</v>
      </c>
      <c r="G19">
        <v>2015</v>
      </c>
      <c r="H19">
        <v>2018</v>
      </c>
    </row>
    <row r="20" spans="1:20" x14ac:dyDescent="0.25">
      <c r="A20">
        <v>21</v>
      </c>
      <c r="B20" t="s">
        <v>894</v>
      </c>
      <c r="C20" t="s">
        <v>309</v>
      </c>
      <c r="D20" s="122">
        <v>2019</v>
      </c>
      <c r="E20" t="s">
        <v>289</v>
      </c>
      <c r="F20" t="s">
        <v>2235</v>
      </c>
      <c r="G20">
        <v>2015</v>
      </c>
      <c r="H20">
        <v>2019</v>
      </c>
      <c r="I20" t="s">
        <v>2236</v>
      </c>
      <c r="J20">
        <v>2007</v>
      </c>
      <c r="K20">
        <v>2013</v>
      </c>
      <c r="L20" t="s">
        <v>2237</v>
      </c>
      <c r="M20">
        <v>2004</v>
      </c>
      <c r="N20">
        <v>2007</v>
      </c>
      <c r="O20" t="s">
        <v>2238</v>
      </c>
      <c r="P20">
        <v>2003</v>
      </c>
      <c r="Q20">
        <v>2004</v>
      </c>
      <c r="R20" t="s">
        <v>2239</v>
      </c>
      <c r="S20">
        <v>1998</v>
      </c>
      <c r="T20">
        <v>2003</v>
      </c>
    </row>
    <row r="21" spans="1:20" x14ac:dyDescent="0.25">
      <c r="A21">
        <v>22</v>
      </c>
      <c r="B21" t="s">
        <v>891</v>
      </c>
      <c r="C21" t="s">
        <v>309</v>
      </c>
      <c r="D21" s="122">
        <v>2006</v>
      </c>
      <c r="E21" t="s">
        <v>289</v>
      </c>
      <c r="F21" t="s">
        <v>2240</v>
      </c>
      <c r="G21">
        <v>2004</v>
      </c>
      <c r="H21">
        <v>2005</v>
      </c>
      <c r="I21" t="s">
        <v>2241</v>
      </c>
      <c r="J21">
        <v>2003</v>
      </c>
      <c r="K21">
        <v>2004</v>
      </c>
      <c r="L21" t="s">
        <v>781</v>
      </c>
      <c r="M21">
        <v>2002</v>
      </c>
      <c r="N21">
        <v>2003</v>
      </c>
      <c r="O21" t="s">
        <v>2242</v>
      </c>
      <c r="P21">
        <v>2001</v>
      </c>
      <c r="Q21">
        <v>2002</v>
      </c>
      <c r="R21" t="s">
        <v>2243</v>
      </c>
      <c r="S21">
        <v>1996</v>
      </c>
      <c r="T21">
        <v>2001</v>
      </c>
    </row>
    <row r="22" spans="1:20" x14ac:dyDescent="0.25">
      <c r="A22">
        <v>23</v>
      </c>
      <c r="B22" t="s">
        <v>2244</v>
      </c>
      <c r="C22" t="s">
        <v>309</v>
      </c>
      <c r="D22" s="122">
        <v>2017</v>
      </c>
      <c r="E22" t="s">
        <v>289</v>
      </c>
      <c r="F22" t="s">
        <v>2245</v>
      </c>
      <c r="G22">
        <v>2014</v>
      </c>
      <c r="H22">
        <v>2017</v>
      </c>
      <c r="I22" t="s">
        <v>309</v>
      </c>
      <c r="J22">
        <v>2001</v>
      </c>
      <c r="K22">
        <v>2014</v>
      </c>
    </row>
    <row r="23" spans="1:20" x14ac:dyDescent="0.25">
      <c r="A23">
        <v>24</v>
      </c>
      <c r="B23" t="s">
        <v>2246</v>
      </c>
      <c r="C23" t="s">
        <v>309</v>
      </c>
      <c r="D23" s="122">
        <v>2010</v>
      </c>
      <c r="E23" t="s">
        <v>289</v>
      </c>
      <c r="F23" t="s">
        <v>295</v>
      </c>
      <c r="G23">
        <v>2009</v>
      </c>
      <c r="H23">
        <v>2010</v>
      </c>
    </row>
    <row r="24" spans="1:20" x14ac:dyDescent="0.25">
      <c r="A24">
        <v>25</v>
      </c>
      <c r="B24" t="s">
        <v>2247</v>
      </c>
      <c r="C24" t="s">
        <v>309</v>
      </c>
      <c r="D24" s="122">
        <v>2020</v>
      </c>
      <c r="E24" t="s">
        <v>289</v>
      </c>
      <c r="F24" t="s">
        <v>368</v>
      </c>
      <c r="G24">
        <v>2007</v>
      </c>
      <c r="H24">
        <v>2020</v>
      </c>
    </row>
    <row r="25" spans="1:20" x14ac:dyDescent="0.25">
      <c r="A25">
        <v>26</v>
      </c>
      <c r="B25" t="s">
        <v>898</v>
      </c>
      <c r="C25" t="s">
        <v>348</v>
      </c>
      <c r="D25" s="122">
        <v>2013</v>
      </c>
      <c r="E25" t="s">
        <v>289</v>
      </c>
      <c r="F25" t="s">
        <v>2248</v>
      </c>
      <c r="G25">
        <v>2008</v>
      </c>
      <c r="H25">
        <v>2013</v>
      </c>
      <c r="I25" t="s">
        <v>2249</v>
      </c>
      <c r="J25">
        <v>2004</v>
      </c>
      <c r="K25">
        <v>2008</v>
      </c>
      <c r="L25" t="s">
        <v>362</v>
      </c>
      <c r="M25">
        <v>2001</v>
      </c>
      <c r="N25">
        <v>2004</v>
      </c>
      <c r="O25" t="s">
        <v>2250</v>
      </c>
      <c r="P25">
        <v>2000</v>
      </c>
      <c r="Q25">
        <v>2001</v>
      </c>
    </row>
    <row r="26" spans="1:20" x14ac:dyDescent="0.25">
      <c r="A26">
        <v>27</v>
      </c>
      <c r="B26" t="s">
        <v>904</v>
      </c>
      <c r="C26" t="s">
        <v>351</v>
      </c>
      <c r="D26" s="122">
        <v>2018</v>
      </c>
      <c r="E26" t="s">
        <v>289</v>
      </c>
      <c r="F26" t="s">
        <v>2251</v>
      </c>
      <c r="G26">
        <v>2017</v>
      </c>
      <c r="H26">
        <v>2018</v>
      </c>
      <c r="I26" t="s">
        <v>2252</v>
      </c>
      <c r="J26">
        <v>2010</v>
      </c>
      <c r="K26">
        <v>2017</v>
      </c>
      <c r="L26" t="s">
        <v>2253</v>
      </c>
      <c r="M26">
        <v>2006</v>
      </c>
      <c r="N26">
        <v>2010</v>
      </c>
      <c r="O26" t="s">
        <v>2254</v>
      </c>
      <c r="P26">
        <v>2000</v>
      </c>
      <c r="Q26">
        <v>2004</v>
      </c>
      <c r="R26" t="s">
        <v>2255</v>
      </c>
      <c r="S26">
        <v>1997</v>
      </c>
      <c r="T26">
        <v>2000</v>
      </c>
    </row>
    <row r="27" spans="1:20" x14ac:dyDescent="0.25">
      <c r="A27">
        <v>28</v>
      </c>
      <c r="B27" t="s">
        <v>2256</v>
      </c>
      <c r="C27" t="s">
        <v>319</v>
      </c>
      <c r="D27" s="122">
        <v>2011</v>
      </c>
      <c r="E27" t="s">
        <v>289</v>
      </c>
      <c r="F27" t="s">
        <v>2257</v>
      </c>
      <c r="G27">
        <v>2005</v>
      </c>
      <c r="H27">
        <v>2009</v>
      </c>
      <c r="I27" t="s">
        <v>2254</v>
      </c>
      <c r="J27">
        <v>2001</v>
      </c>
      <c r="K27">
        <v>2005</v>
      </c>
      <c r="L27" t="s">
        <v>2258</v>
      </c>
      <c r="M27">
        <v>1997</v>
      </c>
      <c r="N27">
        <v>2001</v>
      </c>
      <c r="O27" t="s">
        <v>2259</v>
      </c>
      <c r="P27">
        <v>1994</v>
      </c>
      <c r="Q27">
        <v>1995</v>
      </c>
    </row>
    <row r="28" spans="1:20" x14ac:dyDescent="0.25">
      <c r="A28">
        <v>29</v>
      </c>
      <c r="B28" t="s">
        <v>2260</v>
      </c>
      <c r="C28" t="s">
        <v>319</v>
      </c>
      <c r="D28" s="122">
        <v>2015</v>
      </c>
      <c r="E28" t="s">
        <v>289</v>
      </c>
      <c r="F28" t="s">
        <v>2261</v>
      </c>
      <c r="G28">
        <v>2009</v>
      </c>
      <c r="H28">
        <v>2014</v>
      </c>
      <c r="I28" t="s">
        <v>2262</v>
      </c>
      <c r="J28">
        <v>2006</v>
      </c>
      <c r="K28">
        <v>2008</v>
      </c>
      <c r="L28" t="s">
        <v>2263</v>
      </c>
      <c r="M28">
        <v>2005</v>
      </c>
      <c r="N28">
        <v>2005</v>
      </c>
      <c r="O28" t="s">
        <v>2264</v>
      </c>
      <c r="P28">
        <v>2002</v>
      </c>
      <c r="Q28">
        <v>2004</v>
      </c>
      <c r="R28" t="s">
        <v>2261</v>
      </c>
      <c r="S28">
        <v>2000</v>
      </c>
      <c r="T28">
        <v>2001</v>
      </c>
    </row>
    <row r="29" spans="1:20" x14ac:dyDescent="0.25">
      <c r="A29">
        <v>30</v>
      </c>
      <c r="B29" t="s">
        <v>2265</v>
      </c>
      <c r="C29" t="s">
        <v>319</v>
      </c>
      <c r="D29" s="122">
        <v>2017</v>
      </c>
      <c r="E29" t="s">
        <v>289</v>
      </c>
      <c r="F29" t="s">
        <v>1416</v>
      </c>
      <c r="G29">
        <v>2008</v>
      </c>
      <c r="H29">
        <v>2016</v>
      </c>
      <c r="I29" t="s">
        <v>2266</v>
      </c>
      <c r="J29">
        <v>2007</v>
      </c>
      <c r="K29">
        <v>2008</v>
      </c>
      <c r="L29" t="s">
        <v>2267</v>
      </c>
      <c r="M29">
        <v>2003</v>
      </c>
      <c r="N29">
        <v>2007</v>
      </c>
      <c r="O29" t="s">
        <v>2254</v>
      </c>
      <c r="P29">
        <v>1995</v>
      </c>
      <c r="Q29">
        <v>2003</v>
      </c>
    </row>
    <row r="30" spans="1:20" x14ac:dyDescent="0.25">
      <c r="A30">
        <v>31</v>
      </c>
      <c r="B30" t="s">
        <v>2268</v>
      </c>
      <c r="C30" t="s">
        <v>319</v>
      </c>
      <c r="D30" s="122">
        <v>2018</v>
      </c>
      <c r="E30" t="s">
        <v>289</v>
      </c>
      <c r="F30" t="s">
        <v>2269</v>
      </c>
      <c r="G30">
        <v>2016</v>
      </c>
      <c r="H30">
        <v>2018</v>
      </c>
      <c r="I30" t="s">
        <v>388</v>
      </c>
      <c r="J30">
        <v>2012</v>
      </c>
      <c r="K30">
        <v>2016</v>
      </c>
      <c r="L30" t="s">
        <v>2270</v>
      </c>
      <c r="M30">
        <v>2009</v>
      </c>
      <c r="N30">
        <v>2012</v>
      </c>
    </row>
    <row r="31" spans="1:20" x14ac:dyDescent="0.25">
      <c r="A31">
        <v>32</v>
      </c>
      <c r="B31" t="s">
        <v>2271</v>
      </c>
      <c r="C31" t="s">
        <v>319</v>
      </c>
      <c r="D31" s="122">
        <v>2016</v>
      </c>
      <c r="E31" t="s">
        <v>289</v>
      </c>
      <c r="F31" t="s">
        <v>267</v>
      </c>
      <c r="G31">
        <v>2008</v>
      </c>
      <c r="H31">
        <v>2016</v>
      </c>
    </row>
    <row r="32" spans="1:20" x14ac:dyDescent="0.25">
      <c r="A32">
        <v>33</v>
      </c>
      <c r="B32" t="s">
        <v>910</v>
      </c>
      <c r="C32" t="s">
        <v>319</v>
      </c>
      <c r="D32" s="122">
        <v>2011</v>
      </c>
      <c r="E32" t="s">
        <v>289</v>
      </c>
      <c r="F32" t="s">
        <v>2272</v>
      </c>
      <c r="G32">
        <v>2003</v>
      </c>
      <c r="H32">
        <v>2011</v>
      </c>
      <c r="I32" t="s">
        <v>2273</v>
      </c>
      <c r="J32">
        <v>1999</v>
      </c>
      <c r="K32">
        <v>2003</v>
      </c>
      <c r="L32" t="s">
        <v>2274</v>
      </c>
      <c r="M32">
        <v>1995</v>
      </c>
      <c r="N32">
        <v>1999</v>
      </c>
    </row>
    <row r="33" spans="1:20" x14ac:dyDescent="0.25">
      <c r="A33">
        <v>34</v>
      </c>
      <c r="B33" t="s">
        <v>2275</v>
      </c>
      <c r="C33" t="s">
        <v>319</v>
      </c>
      <c r="D33" s="122">
        <v>2017</v>
      </c>
      <c r="E33" t="s">
        <v>289</v>
      </c>
      <c r="F33" t="s">
        <v>2276</v>
      </c>
      <c r="G33">
        <v>2014</v>
      </c>
      <c r="H33">
        <v>2017</v>
      </c>
      <c r="I33" t="s">
        <v>2277</v>
      </c>
      <c r="J33">
        <v>2012</v>
      </c>
      <c r="K33">
        <v>2014</v>
      </c>
      <c r="L33" t="s">
        <v>2272</v>
      </c>
      <c r="M33">
        <v>2004</v>
      </c>
      <c r="N33">
        <v>2012</v>
      </c>
      <c r="O33" t="s">
        <v>2278</v>
      </c>
      <c r="P33">
        <v>1996</v>
      </c>
      <c r="Q33">
        <v>2004</v>
      </c>
    </row>
    <row r="34" spans="1:20" x14ac:dyDescent="0.25">
      <c r="A34">
        <v>35</v>
      </c>
      <c r="B34" t="s">
        <v>2279</v>
      </c>
      <c r="C34" t="s">
        <v>319</v>
      </c>
      <c r="D34" s="122">
        <v>2011</v>
      </c>
      <c r="E34" t="s">
        <v>289</v>
      </c>
      <c r="F34" t="s">
        <v>534</v>
      </c>
      <c r="G34">
        <v>2009</v>
      </c>
      <c r="H34">
        <v>2010</v>
      </c>
      <c r="I34" t="s">
        <v>2280</v>
      </c>
      <c r="J34">
        <v>2007</v>
      </c>
      <c r="K34">
        <v>2008</v>
      </c>
      <c r="L34" t="s">
        <v>2281</v>
      </c>
      <c r="M34">
        <v>2003</v>
      </c>
      <c r="N34">
        <v>2007</v>
      </c>
    </row>
    <row r="35" spans="1:20" x14ac:dyDescent="0.25">
      <c r="A35">
        <v>36</v>
      </c>
      <c r="B35" t="s">
        <v>2282</v>
      </c>
      <c r="C35" t="s">
        <v>319</v>
      </c>
      <c r="D35" s="122">
        <v>2011</v>
      </c>
      <c r="E35" t="s">
        <v>289</v>
      </c>
      <c r="F35" t="s">
        <v>2283</v>
      </c>
      <c r="G35">
        <v>2010</v>
      </c>
      <c r="H35">
        <v>2011</v>
      </c>
      <c r="I35" t="s">
        <v>2284</v>
      </c>
      <c r="J35">
        <v>2007</v>
      </c>
      <c r="K35">
        <v>2010</v>
      </c>
      <c r="L35" t="s">
        <v>2285</v>
      </c>
      <c r="M35">
        <v>2005</v>
      </c>
      <c r="N35">
        <v>2007</v>
      </c>
    </row>
    <row r="36" spans="1:20" x14ac:dyDescent="0.25">
      <c r="A36">
        <v>37</v>
      </c>
      <c r="B36" t="s">
        <v>912</v>
      </c>
      <c r="C36" t="s">
        <v>2286</v>
      </c>
      <c r="D36" s="122">
        <v>2007</v>
      </c>
      <c r="E36" t="s">
        <v>289</v>
      </c>
      <c r="F36" t="s">
        <v>2287</v>
      </c>
      <c r="G36">
        <v>2004</v>
      </c>
      <c r="H36">
        <v>2007</v>
      </c>
    </row>
    <row r="37" spans="1:20" x14ac:dyDescent="0.25">
      <c r="A37">
        <v>38</v>
      </c>
      <c r="B37" t="s">
        <v>913</v>
      </c>
      <c r="C37" t="s">
        <v>2288</v>
      </c>
      <c r="D37" s="122">
        <v>2006</v>
      </c>
      <c r="E37" t="s">
        <v>289</v>
      </c>
    </row>
    <row r="38" spans="1:20" x14ac:dyDescent="0.25">
      <c r="A38">
        <v>39</v>
      </c>
      <c r="B38" t="s">
        <v>2289</v>
      </c>
      <c r="C38" t="s">
        <v>2290</v>
      </c>
      <c r="D38" s="122">
        <v>2018</v>
      </c>
      <c r="E38" t="s">
        <v>289</v>
      </c>
      <c r="F38" t="s">
        <v>2291</v>
      </c>
      <c r="G38">
        <v>2001</v>
      </c>
      <c r="H38">
        <v>2018</v>
      </c>
      <c r="I38" t="s">
        <v>2243</v>
      </c>
      <c r="J38">
        <v>1994</v>
      </c>
      <c r="K38">
        <v>2001</v>
      </c>
      <c r="L38" t="s">
        <v>2292</v>
      </c>
      <c r="M38">
        <v>1989</v>
      </c>
      <c r="N38">
        <v>1994</v>
      </c>
    </row>
    <row r="39" spans="1:20" x14ac:dyDescent="0.25">
      <c r="A39">
        <v>40</v>
      </c>
      <c r="B39" t="s">
        <v>920</v>
      </c>
      <c r="C39" t="s">
        <v>2290</v>
      </c>
      <c r="D39" s="122">
        <v>2020</v>
      </c>
      <c r="E39" t="s">
        <v>289</v>
      </c>
      <c r="F39" t="s">
        <v>2293</v>
      </c>
      <c r="G39">
        <v>2014</v>
      </c>
      <c r="H39">
        <v>2020</v>
      </c>
      <c r="I39" t="s">
        <v>2226</v>
      </c>
      <c r="J39">
        <v>2006</v>
      </c>
      <c r="K39">
        <v>2014</v>
      </c>
      <c r="L39" t="s">
        <v>2294</v>
      </c>
      <c r="M39">
        <v>2003</v>
      </c>
      <c r="N39">
        <v>2006</v>
      </c>
      <c r="O39" t="s">
        <v>2295</v>
      </c>
      <c r="P39">
        <v>1999</v>
      </c>
      <c r="Q39">
        <v>2003</v>
      </c>
      <c r="R39" t="s">
        <v>2296</v>
      </c>
      <c r="S39">
        <v>1993</v>
      </c>
      <c r="T39">
        <v>1999</v>
      </c>
    </row>
    <row r="40" spans="1:20" x14ac:dyDescent="0.25">
      <c r="A40">
        <v>41</v>
      </c>
      <c r="B40" t="s">
        <v>922</v>
      </c>
      <c r="C40" t="s">
        <v>2290</v>
      </c>
      <c r="D40" s="122">
        <v>2020</v>
      </c>
      <c r="E40" t="s">
        <v>289</v>
      </c>
      <c r="F40" t="s">
        <v>2297</v>
      </c>
      <c r="G40">
        <v>2010</v>
      </c>
      <c r="H40">
        <v>2019</v>
      </c>
    </row>
    <row r="41" spans="1:20" x14ac:dyDescent="0.25">
      <c r="A41">
        <v>42</v>
      </c>
      <c r="B41" t="s">
        <v>919</v>
      </c>
      <c r="C41" t="s">
        <v>2298</v>
      </c>
      <c r="D41" s="122">
        <v>2018</v>
      </c>
      <c r="E41" t="s">
        <v>289</v>
      </c>
      <c r="F41" t="s">
        <v>786</v>
      </c>
      <c r="G41">
        <v>2002</v>
      </c>
      <c r="H41">
        <v>2018</v>
      </c>
      <c r="I41" t="s">
        <v>2243</v>
      </c>
      <c r="J41">
        <v>1994</v>
      </c>
      <c r="K41">
        <v>2001</v>
      </c>
      <c r="L41" t="s">
        <v>2292</v>
      </c>
      <c r="M41">
        <v>1990</v>
      </c>
      <c r="N41">
        <v>1994</v>
      </c>
    </row>
    <row r="42" spans="1:20" x14ac:dyDescent="0.25">
      <c r="A42">
        <v>43</v>
      </c>
      <c r="B42" t="s">
        <v>2299</v>
      </c>
      <c r="C42" t="s">
        <v>379</v>
      </c>
      <c r="D42" s="122">
        <v>2008</v>
      </c>
      <c r="E42" t="s">
        <v>289</v>
      </c>
      <c r="F42" t="s">
        <v>432</v>
      </c>
      <c r="G42">
        <v>2002</v>
      </c>
      <c r="H42">
        <v>2008</v>
      </c>
      <c r="I42" t="s">
        <v>2300</v>
      </c>
      <c r="J42">
        <v>2000</v>
      </c>
      <c r="K42">
        <v>2002</v>
      </c>
    </row>
    <row r="43" spans="1:20" x14ac:dyDescent="0.25">
      <c r="A43">
        <v>44</v>
      </c>
      <c r="B43" t="s">
        <v>927</v>
      </c>
      <c r="C43" t="s">
        <v>2301</v>
      </c>
      <c r="D43" s="122">
        <v>2009</v>
      </c>
      <c r="E43" t="s">
        <v>289</v>
      </c>
      <c r="F43" t="s">
        <v>2302</v>
      </c>
      <c r="G43">
        <v>2004</v>
      </c>
      <c r="H43">
        <v>2008</v>
      </c>
    </row>
    <row r="44" spans="1:20" x14ac:dyDescent="0.25">
      <c r="A44">
        <v>45</v>
      </c>
      <c r="B44" t="s">
        <v>928</v>
      </c>
      <c r="C44" t="s">
        <v>2301</v>
      </c>
      <c r="D44" s="122">
        <v>2012</v>
      </c>
      <c r="E44" t="s">
        <v>289</v>
      </c>
      <c r="F44" t="s">
        <v>2302</v>
      </c>
      <c r="G44">
        <v>2001</v>
      </c>
      <c r="H44">
        <v>2008</v>
      </c>
    </row>
    <row r="45" spans="1:20" x14ac:dyDescent="0.25">
      <c r="A45">
        <v>46</v>
      </c>
      <c r="B45" t="s">
        <v>930</v>
      </c>
      <c r="C45" t="s">
        <v>381</v>
      </c>
      <c r="D45" s="122">
        <v>2009</v>
      </c>
      <c r="E45" t="s">
        <v>289</v>
      </c>
      <c r="F45" t="s">
        <v>2303</v>
      </c>
      <c r="G45">
        <v>2006</v>
      </c>
      <c r="H45">
        <v>2009</v>
      </c>
      <c r="I45" t="s">
        <v>2304</v>
      </c>
      <c r="J45">
        <v>1999</v>
      </c>
      <c r="K45">
        <v>2006</v>
      </c>
      <c r="L45" t="s">
        <v>2305</v>
      </c>
      <c r="M45">
        <v>1995</v>
      </c>
      <c r="N45">
        <v>1999</v>
      </c>
    </row>
    <row r="46" spans="1:20" x14ac:dyDescent="0.25">
      <c r="A46">
        <v>47</v>
      </c>
      <c r="B46" t="s">
        <v>931</v>
      </c>
      <c r="C46" t="s">
        <v>381</v>
      </c>
      <c r="D46" s="122">
        <v>2010</v>
      </c>
      <c r="E46" t="s">
        <v>289</v>
      </c>
      <c r="F46" t="s">
        <v>2303</v>
      </c>
      <c r="G46">
        <v>2007</v>
      </c>
      <c r="H46">
        <v>2010</v>
      </c>
    </row>
    <row r="47" spans="1:20" x14ac:dyDescent="0.25">
      <c r="A47">
        <v>48</v>
      </c>
      <c r="B47" t="s">
        <v>935</v>
      </c>
      <c r="C47" t="s">
        <v>362</v>
      </c>
      <c r="D47" s="122">
        <v>2009</v>
      </c>
      <c r="E47" t="s">
        <v>289</v>
      </c>
      <c r="F47" t="s">
        <v>2266</v>
      </c>
      <c r="G47">
        <v>2008</v>
      </c>
      <c r="H47">
        <v>2009</v>
      </c>
    </row>
    <row r="48" spans="1:20" x14ac:dyDescent="0.25">
      <c r="A48">
        <v>49</v>
      </c>
      <c r="B48" t="s">
        <v>936</v>
      </c>
      <c r="C48" t="s">
        <v>362</v>
      </c>
      <c r="D48" s="122">
        <v>1999</v>
      </c>
      <c r="E48" t="s">
        <v>289</v>
      </c>
    </row>
    <row r="49" spans="1:20" x14ac:dyDescent="0.25">
      <c r="A49">
        <v>50</v>
      </c>
      <c r="B49" t="s">
        <v>2306</v>
      </c>
      <c r="C49" t="s">
        <v>362</v>
      </c>
      <c r="D49" s="122">
        <v>2007</v>
      </c>
      <c r="E49" t="s">
        <v>289</v>
      </c>
    </row>
    <row r="50" spans="1:20" x14ac:dyDescent="0.25">
      <c r="A50">
        <v>51</v>
      </c>
      <c r="B50" t="s">
        <v>934</v>
      </c>
      <c r="C50" t="s">
        <v>362</v>
      </c>
      <c r="D50" s="122">
        <v>2008</v>
      </c>
      <c r="E50" t="s">
        <v>289</v>
      </c>
      <c r="F50" t="s">
        <v>2307</v>
      </c>
      <c r="G50">
        <v>2005</v>
      </c>
      <c r="H50">
        <v>2008</v>
      </c>
    </row>
    <row r="51" spans="1:20" x14ac:dyDescent="0.25">
      <c r="A51">
        <v>52</v>
      </c>
      <c r="B51" t="s">
        <v>2308</v>
      </c>
      <c r="C51" t="s">
        <v>362</v>
      </c>
      <c r="D51" s="122">
        <v>2010</v>
      </c>
      <c r="E51" t="s">
        <v>289</v>
      </c>
      <c r="F51" t="s">
        <v>781</v>
      </c>
      <c r="G51">
        <v>2009</v>
      </c>
      <c r="H51">
        <v>2010</v>
      </c>
      <c r="I51" t="s">
        <v>362</v>
      </c>
      <c r="J51">
        <v>2003</v>
      </c>
      <c r="K51">
        <v>2009</v>
      </c>
    </row>
    <row r="52" spans="1:20" x14ac:dyDescent="0.25">
      <c r="A52">
        <v>53</v>
      </c>
      <c r="B52" t="s">
        <v>2309</v>
      </c>
      <c r="C52" t="s">
        <v>2310</v>
      </c>
      <c r="D52" s="122">
        <v>2018</v>
      </c>
      <c r="E52" t="s">
        <v>289</v>
      </c>
      <c r="F52" t="s">
        <v>2311</v>
      </c>
      <c r="G52">
        <v>2015</v>
      </c>
      <c r="H52">
        <v>2018</v>
      </c>
      <c r="I52" t="s">
        <v>2312</v>
      </c>
      <c r="J52">
        <v>2012</v>
      </c>
      <c r="K52">
        <v>2015</v>
      </c>
      <c r="L52" t="s">
        <v>2313</v>
      </c>
      <c r="M52">
        <v>2011</v>
      </c>
      <c r="N52">
        <v>2012</v>
      </c>
      <c r="O52" t="s">
        <v>2314</v>
      </c>
      <c r="P52">
        <v>2010</v>
      </c>
      <c r="Q52">
        <v>2011</v>
      </c>
      <c r="R52" t="s">
        <v>2315</v>
      </c>
      <c r="S52">
        <v>2010</v>
      </c>
      <c r="T52">
        <v>2010</v>
      </c>
    </row>
    <row r="53" spans="1:20" x14ac:dyDescent="0.25">
      <c r="A53">
        <v>54</v>
      </c>
      <c r="B53" t="s">
        <v>2316</v>
      </c>
      <c r="C53" t="s">
        <v>2230</v>
      </c>
      <c r="D53" s="122">
        <v>2015</v>
      </c>
      <c r="E53" t="s">
        <v>289</v>
      </c>
      <c r="F53" t="s">
        <v>2304</v>
      </c>
      <c r="G53">
        <v>2011</v>
      </c>
      <c r="H53">
        <v>2015</v>
      </c>
      <c r="I53" t="s">
        <v>2317</v>
      </c>
      <c r="J53">
        <v>2009</v>
      </c>
      <c r="K53">
        <v>2011</v>
      </c>
      <c r="L53" t="s">
        <v>2318</v>
      </c>
      <c r="M53">
        <v>2006</v>
      </c>
      <c r="N53">
        <v>2010</v>
      </c>
      <c r="O53" t="s">
        <v>2319</v>
      </c>
      <c r="P53">
        <v>2003</v>
      </c>
      <c r="Q53">
        <v>2006</v>
      </c>
      <c r="R53" t="s">
        <v>786</v>
      </c>
      <c r="S53">
        <v>1999</v>
      </c>
      <c r="T53">
        <v>2002</v>
      </c>
    </row>
    <row r="54" spans="1:20" x14ac:dyDescent="0.25">
      <c r="A54">
        <v>55</v>
      </c>
      <c r="B54" t="s">
        <v>2320</v>
      </c>
      <c r="C54" t="s">
        <v>2230</v>
      </c>
      <c r="D54" s="122">
        <v>2015</v>
      </c>
      <c r="E54" t="s">
        <v>289</v>
      </c>
      <c r="F54" t="s">
        <v>2304</v>
      </c>
      <c r="G54">
        <v>2011</v>
      </c>
      <c r="H54">
        <v>2015</v>
      </c>
      <c r="I54" t="s">
        <v>2317</v>
      </c>
      <c r="J54">
        <v>2009</v>
      </c>
      <c r="K54">
        <v>2011</v>
      </c>
    </row>
    <row r="55" spans="1:20" x14ac:dyDescent="0.25">
      <c r="A55">
        <v>56</v>
      </c>
      <c r="B55" t="s">
        <v>947</v>
      </c>
      <c r="C55" t="s">
        <v>388</v>
      </c>
      <c r="D55" s="122">
        <v>2016</v>
      </c>
      <c r="E55" t="s">
        <v>289</v>
      </c>
      <c r="F55" t="s">
        <v>2321</v>
      </c>
      <c r="G55">
        <v>2010</v>
      </c>
      <c r="H55">
        <v>2016</v>
      </c>
      <c r="I55" t="s">
        <v>2322</v>
      </c>
      <c r="J55">
        <v>2008</v>
      </c>
      <c r="K55">
        <v>2010</v>
      </c>
      <c r="L55" t="s">
        <v>2323</v>
      </c>
      <c r="M55">
        <v>2005</v>
      </c>
      <c r="N55">
        <v>2008</v>
      </c>
      <c r="O55" t="s">
        <v>2324</v>
      </c>
      <c r="P55">
        <v>1997</v>
      </c>
      <c r="Q55">
        <v>2005</v>
      </c>
    </row>
    <row r="56" spans="1:20" x14ac:dyDescent="0.25">
      <c r="A56">
        <v>57</v>
      </c>
      <c r="B56" t="s">
        <v>946</v>
      </c>
      <c r="C56" t="s">
        <v>388</v>
      </c>
      <c r="D56" s="122">
        <v>2016</v>
      </c>
      <c r="E56" t="s">
        <v>289</v>
      </c>
      <c r="F56" t="s">
        <v>2321</v>
      </c>
      <c r="G56">
        <v>2013</v>
      </c>
      <c r="H56">
        <v>2016</v>
      </c>
      <c r="I56" t="s">
        <v>2323</v>
      </c>
      <c r="J56">
        <v>2005</v>
      </c>
      <c r="K56">
        <v>2013</v>
      </c>
      <c r="L56" t="s">
        <v>2325</v>
      </c>
      <c r="M56">
        <v>2001</v>
      </c>
      <c r="N56">
        <v>2004</v>
      </c>
      <c r="O56" t="s">
        <v>2326</v>
      </c>
      <c r="P56">
        <v>1999</v>
      </c>
      <c r="Q56">
        <v>2001</v>
      </c>
      <c r="R56" t="s">
        <v>2327</v>
      </c>
      <c r="S56">
        <v>1996</v>
      </c>
      <c r="T56">
        <v>1999</v>
      </c>
    </row>
    <row r="57" spans="1:20" x14ac:dyDescent="0.25">
      <c r="A57">
        <v>58</v>
      </c>
      <c r="B57" t="s">
        <v>2328</v>
      </c>
      <c r="C57" t="s">
        <v>2230</v>
      </c>
      <c r="D57" s="122">
        <v>2015</v>
      </c>
      <c r="E57" t="s">
        <v>289</v>
      </c>
      <c r="F57" t="s">
        <v>2329</v>
      </c>
      <c r="G57">
        <v>2014</v>
      </c>
      <c r="H57">
        <v>2015</v>
      </c>
      <c r="I57" t="s">
        <v>2330</v>
      </c>
      <c r="J57">
        <v>2009</v>
      </c>
      <c r="K57">
        <v>2014</v>
      </c>
    </row>
    <row r="58" spans="1:20" x14ac:dyDescent="0.25">
      <c r="A58">
        <v>59</v>
      </c>
      <c r="B58" t="s">
        <v>2331</v>
      </c>
      <c r="C58" t="s">
        <v>2230</v>
      </c>
      <c r="D58" s="122">
        <v>2018</v>
      </c>
      <c r="E58" t="s">
        <v>289</v>
      </c>
      <c r="F58" t="s">
        <v>2332</v>
      </c>
      <c r="G58">
        <v>2017</v>
      </c>
      <c r="H58">
        <v>2018</v>
      </c>
      <c r="I58" t="s">
        <v>2330</v>
      </c>
      <c r="J58">
        <v>2010</v>
      </c>
      <c r="K58">
        <v>2014</v>
      </c>
    </row>
    <row r="59" spans="1:20" x14ac:dyDescent="0.25">
      <c r="A59">
        <v>60</v>
      </c>
      <c r="B59" t="s">
        <v>2333</v>
      </c>
      <c r="C59" t="s">
        <v>2230</v>
      </c>
      <c r="D59" s="122">
        <v>2018</v>
      </c>
      <c r="E59" t="s">
        <v>289</v>
      </c>
      <c r="F59" t="s">
        <v>2334</v>
      </c>
      <c r="G59">
        <v>2006</v>
      </c>
      <c r="H59">
        <v>2018</v>
      </c>
      <c r="I59" t="s">
        <v>2335</v>
      </c>
      <c r="J59">
        <v>2003</v>
      </c>
      <c r="K59">
        <v>2006</v>
      </c>
    </row>
    <row r="60" spans="1:20" x14ac:dyDescent="0.25">
      <c r="A60">
        <v>61</v>
      </c>
      <c r="B60" t="s">
        <v>2336</v>
      </c>
      <c r="C60" t="s">
        <v>2230</v>
      </c>
      <c r="D60" s="122">
        <v>2015</v>
      </c>
      <c r="E60" t="s">
        <v>289</v>
      </c>
      <c r="F60" t="s">
        <v>2337</v>
      </c>
      <c r="G60">
        <v>2006</v>
      </c>
      <c r="H60">
        <v>2013</v>
      </c>
    </row>
    <row r="61" spans="1:20" x14ac:dyDescent="0.25">
      <c r="A61">
        <v>62</v>
      </c>
      <c r="B61" t="s">
        <v>2338</v>
      </c>
      <c r="C61" t="s">
        <v>2211</v>
      </c>
      <c r="D61" s="122">
        <v>2003</v>
      </c>
      <c r="E61" t="s">
        <v>289</v>
      </c>
    </row>
    <row r="62" spans="1:20" x14ac:dyDescent="0.25">
      <c r="A62">
        <v>63</v>
      </c>
      <c r="B62" t="s">
        <v>2338</v>
      </c>
      <c r="C62" t="s">
        <v>2211</v>
      </c>
      <c r="D62" s="122">
        <v>2003</v>
      </c>
      <c r="E62" t="s">
        <v>289</v>
      </c>
      <c r="F62" t="s">
        <v>2319</v>
      </c>
      <c r="G62">
        <v>1999</v>
      </c>
      <c r="H62">
        <v>2003</v>
      </c>
      <c r="I62" t="s">
        <v>2339</v>
      </c>
      <c r="J62">
        <v>1996</v>
      </c>
      <c r="K62">
        <v>1999</v>
      </c>
    </row>
    <row r="63" spans="1:20" x14ac:dyDescent="0.25">
      <c r="A63">
        <v>64</v>
      </c>
      <c r="B63" t="s">
        <v>2340</v>
      </c>
      <c r="C63" t="s">
        <v>2341</v>
      </c>
      <c r="D63" s="122">
        <v>2012</v>
      </c>
      <c r="E63" t="s">
        <v>289</v>
      </c>
    </row>
    <row r="64" spans="1:20" x14ac:dyDescent="0.25">
      <c r="A64">
        <v>65</v>
      </c>
      <c r="B64" t="s">
        <v>2342</v>
      </c>
      <c r="C64" t="s">
        <v>2341</v>
      </c>
      <c r="D64" s="122">
        <v>2010</v>
      </c>
      <c r="E64" t="s">
        <v>289</v>
      </c>
    </row>
    <row r="65" spans="1:20" x14ac:dyDescent="0.25">
      <c r="A65">
        <v>66</v>
      </c>
      <c r="B65" t="s">
        <v>958</v>
      </c>
      <c r="C65" t="s">
        <v>407</v>
      </c>
      <c r="D65" s="122">
        <v>2018</v>
      </c>
      <c r="E65" t="s">
        <v>289</v>
      </c>
      <c r="F65" t="s">
        <v>2343</v>
      </c>
      <c r="G65">
        <v>2016</v>
      </c>
      <c r="H65">
        <v>2018</v>
      </c>
      <c r="I65" t="s">
        <v>2323</v>
      </c>
      <c r="J65">
        <v>2012</v>
      </c>
      <c r="K65">
        <v>2016</v>
      </c>
      <c r="L65" t="s">
        <v>2344</v>
      </c>
      <c r="M65">
        <v>2010</v>
      </c>
      <c r="N65">
        <v>2011</v>
      </c>
    </row>
    <row r="66" spans="1:20" x14ac:dyDescent="0.25">
      <c r="A66">
        <v>67</v>
      </c>
      <c r="B66" t="s">
        <v>960</v>
      </c>
      <c r="C66" t="s">
        <v>2345</v>
      </c>
      <c r="D66" s="122">
        <v>2002</v>
      </c>
      <c r="E66" t="s">
        <v>289</v>
      </c>
      <c r="F66" t="s">
        <v>2346</v>
      </c>
      <c r="G66">
        <v>1998</v>
      </c>
      <c r="H66">
        <v>2002</v>
      </c>
      <c r="I66" t="s">
        <v>2347</v>
      </c>
      <c r="J66">
        <v>1990</v>
      </c>
      <c r="K66">
        <v>1998</v>
      </c>
    </row>
    <row r="67" spans="1:20" x14ac:dyDescent="0.25">
      <c r="A67">
        <v>68</v>
      </c>
      <c r="B67" t="s">
        <v>961</v>
      </c>
      <c r="C67" t="s">
        <v>2345</v>
      </c>
      <c r="D67" s="122">
        <v>2006</v>
      </c>
      <c r="E67" t="s">
        <v>289</v>
      </c>
      <c r="F67" t="s">
        <v>2323</v>
      </c>
      <c r="G67">
        <v>2003</v>
      </c>
      <c r="H67">
        <v>2006</v>
      </c>
    </row>
    <row r="68" spans="1:20" x14ac:dyDescent="0.25">
      <c r="A68">
        <v>69</v>
      </c>
      <c r="B68" t="s">
        <v>2348</v>
      </c>
      <c r="C68" t="s">
        <v>2345</v>
      </c>
      <c r="D68" s="122">
        <v>2009</v>
      </c>
      <c r="E68" t="s">
        <v>289</v>
      </c>
      <c r="F68" t="s">
        <v>2323</v>
      </c>
      <c r="G68">
        <v>2008</v>
      </c>
      <c r="H68">
        <v>2009</v>
      </c>
    </row>
    <row r="69" spans="1:20" x14ac:dyDescent="0.25">
      <c r="A69">
        <v>70</v>
      </c>
      <c r="B69" t="s">
        <v>2349</v>
      </c>
      <c r="C69" t="s">
        <v>2345</v>
      </c>
      <c r="D69" s="122">
        <v>2010</v>
      </c>
      <c r="E69" t="s">
        <v>289</v>
      </c>
      <c r="F69" t="s">
        <v>2350</v>
      </c>
      <c r="G69">
        <v>2007</v>
      </c>
      <c r="H69">
        <v>2010</v>
      </c>
    </row>
    <row r="70" spans="1:20" x14ac:dyDescent="0.25">
      <c r="A70">
        <v>71</v>
      </c>
      <c r="B70" t="s">
        <v>2351</v>
      </c>
      <c r="C70" t="s">
        <v>2345</v>
      </c>
      <c r="D70" s="122">
        <v>2014</v>
      </c>
      <c r="E70" t="s">
        <v>289</v>
      </c>
      <c r="F70" t="s">
        <v>2330</v>
      </c>
      <c r="G70">
        <v>2012</v>
      </c>
      <c r="H70">
        <v>2014</v>
      </c>
      <c r="I70" t="s">
        <v>786</v>
      </c>
      <c r="J70">
        <v>2011</v>
      </c>
      <c r="K70">
        <v>2011</v>
      </c>
    </row>
    <row r="71" spans="1:20" x14ac:dyDescent="0.25">
      <c r="A71">
        <v>72</v>
      </c>
      <c r="B71" t="s">
        <v>964</v>
      </c>
      <c r="C71" t="s">
        <v>207</v>
      </c>
      <c r="D71" s="122">
        <v>2016</v>
      </c>
      <c r="E71" t="s">
        <v>289</v>
      </c>
      <c r="F71" t="s">
        <v>2352</v>
      </c>
      <c r="G71">
        <v>2008</v>
      </c>
      <c r="H71">
        <v>2015</v>
      </c>
      <c r="I71" t="s">
        <v>2269</v>
      </c>
      <c r="J71">
        <v>2000</v>
      </c>
      <c r="K71">
        <v>2008</v>
      </c>
      <c r="L71" t="s">
        <v>2353</v>
      </c>
      <c r="M71">
        <v>1995</v>
      </c>
      <c r="N71">
        <v>2000</v>
      </c>
    </row>
    <row r="72" spans="1:20" x14ac:dyDescent="0.25">
      <c r="A72">
        <v>73</v>
      </c>
      <c r="B72" t="s">
        <v>965</v>
      </c>
      <c r="C72" t="s">
        <v>207</v>
      </c>
      <c r="D72" s="122">
        <v>2016</v>
      </c>
      <c r="E72" t="s">
        <v>289</v>
      </c>
      <c r="F72" t="s">
        <v>2269</v>
      </c>
      <c r="G72">
        <v>2007</v>
      </c>
      <c r="H72">
        <v>2016</v>
      </c>
      <c r="I72" t="s">
        <v>2354</v>
      </c>
      <c r="J72">
        <v>2002</v>
      </c>
      <c r="K72">
        <v>2007</v>
      </c>
      <c r="L72" t="s">
        <v>2355</v>
      </c>
      <c r="M72">
        <v>1997</v>
      </c>
      <c r="N72">
        <v>2002</v>
      </c>
    </row>
    <row r="73" spans="1:20" x14ac:dyDescent="0.25">
      <c r="A73">
        <v>74</v>
      </c>
      <c r="B73" t="s">
        <v>968</v>
      </c>
      <c r="C73" t="s">
        <v>207</v>
      </c>
      <c r="D73" s="122">
        <v>2016</v>
      </c>
      <c r="E73" t="s">
        <v>289</v>
      </c>
      <c r="F73" t="s">
        <v>2356</v>
      </c>
      <c r="G73">
        <v>2013</v>
      </c>
      <c r="H73">
        <v>2016</v>
      </c>
      <c r="I73" t="s">
        <v>2357</v>
      </c>
      <c r="J73">
        <v>2012</v>
      </c>
      <c r="K73">
        <v>2013</v>
      </c>
      <c r="L73" t="s">
        <v>2358</v>
      </c>
      <c r="M73">
        <v>2001</v>
      </c>
      <c r="N73">
        <v>2011</v>
      </c>
      <c r="O73" t="s">
        <v>2359</v>
      </c>
      <c r="P73">
        <v>1996</v>
      </c>
      <c r="Q73">
        <v>2000</v>
      </c>
      <c r="R73" t="s">
        <v>2360</v>
      </c>
      <c r="S73">
        <v>1990</v>
      </c>
      <c r="T73">
        <v>1996</v>
      </c>
    </row>
    <row r="74" spans="1:20" x14ac:dyDescent="0.25">
      <c r="A74">
        <v>75</v>
      </c>
      <c r="B74" t="s">
        <v>2361</v>
      </c>
      <c r="C74" t="s">
        <v>433</v>
      </c>
      <c r="D74" s="122">
        <v>2015</v>
      </c>
      <c r="E74" t="s">
        <v>289</v>
      </c>
      <c r="F74" t="s">
        <v>2362</v>
      </c>
      <c r="G74">
        <v>2014</v>
      </c>
      <c r="H74">
        <v>2015</v>
      </c>
      <c r="I74" t="s">
        <v>2363</v>
      </c>
      <c r="J74">
        <v>2012</v>
      </c>
      <c r="K74">
        <v>2014</v>
      </c>
      <c r="L74" t="s">
        <v>2364</v>
      </c>
      <c r="M74">
        <v>2008</v>
      </c>
      <c r="N74">
        <v>2012</v>
      </c>
      <c r="O74" t="s">
        <v>2365</v>
      </c>
      <c r="P74">
        <v>2003</v>
      </c>
      <c r="Q74">
        <v>2008</v>
      </c>
    </row>
    <row r="75" spans="1:20" x14ac:dyDescent="0.25">
      <c r="A75">
        <v>76</v>
      </c>
      <c r="B75" t="s">
        <v>2366</v>
      </c>
      <c r="C75" t="s">
        <v>433</v>
      </c>
      <c r="D75" s="122">
        <v>2004</v>
      </c>
      <c r="E75" t="s">
        <v>289</v>
      </c>
      <c r="F75" t="s">
        <v>615</v>
      </c>
      <c r="G75">
        <v>2003</v>
      </c>
      <c r="H75">
        <v>2004</v>
      </c>
      <c r="I75" t="s">
        <v>2367</v>
      </c>
      <c r="J75">
        <v>1999</v>
      </c>
      <c r="K75">
        <v>2003</v>
      </c>
      <c r="L75" t="s">
        <v>2368</v>
      </c>
      <c r="M75">
        <v>1998</v>
      </c>
      <c r="N75">
        <v>1999</v>
      </c>
    </row>
    <row r="76" spans="1:20" x14ac:dyDescent="0.25">
      <c r="A76">
        <v>77</v>
      </c>
      <c r="B76" t="s">
        <v>2369</v>
      </c>
      <c r="C76" t="s">
        <v>433</v>
      </c>
      <c r="D76" s="122">
        <v>2011</v>
      </c>
      <c r="E76" t="s">
        <v>289</v>
      </c>
      <c r="F76" t="s">
        <v>2370</v>
      </c>
      <c r="G76">
        <v>2010</v>
      </c>
      <c r="H76">
        <v>2011</v>
      </c>
      <c r="I76" t="s">
        <v>2371</v>
      </c>
      <c r="J76">
        <v>2004</v>
      </c>
      <c r="K76">
        <v>2008</v>
      </c>
      <c r="L76" t="s">
        <v>2372</v>
      </c>
      <c r="M76">
        <v>2003</v>
      </c>
      <c r="N76">
        <v>2004</v>
      </c>
      <c r="O76" t="s">
        <v>2274</v>
      </c>
      <c r="P76">
        <v>1999</v>
      </c>
      <c r="Q76">
        <v>2000</v>
      </c>
    </row>
    <row r="77" spans="1:20" x14ac:dyDescent="0.25">
      <c r="A77">
        <v>78</v>
      </c>
      <c r="B77" t="s">
        <v>2373</v>
      </c>
      <c r="C77" t="s">
        <v>2374</v>
      </c>
      <c r="D77" s="122">
        <v>2008</v>
      </c>
      <c r="E77" t="s">
        <v>289</v>
      </c>
      <c r="F77" t="s">
        <v>2375</v>
      </c>
      <c r="G77">
        <v>2003</v>
      </c>
      <c r="H77">
        <v>2008</v>
      </c>
      <c r="I77" t="s">
        <v>292</v>
      </c>
      <c r="J77">
        <v>1999</v>
      </c>
      <c r="K77">
        <v>2003</v>
      </c>
      <c r="L77" t="s">
        <v>2376</v>
      </c>
      <c r="M77">
        <v>1998</v>
      </c>
      <c r="N77">
        <v>1999</v>
      </c>
      <c r="O77" t="s">
        <v>2377</v>
      </c>
      <c r="P77">
        <v>1996</v>
      </c>
      <c r="Q77">
        <v>1998</v>
      </c>
    </row>
    <row r="78" spans="1:20" x14ac:dyDescent="0.25">
      <c r="A78">
        <v>79</v>
      </c>
      <c r="B78" t="s">
        <v>2378</v>
      </c>
      <c r="C78" t="s">
        <v>425</v>
      </c>
      <c r="D78" s="122">
        <v>2013</v>
      </c>
      <c r="E78" t="s">
        <v>289</v>
      </c>
      <c r="F78" t="s">
        <v>2379</v>
      </c>
      <c r="G78">
        <v>2010</v>
      </c>
      <c r="H78">
        <v>2012</v>
      </c>
    </row>
    <row r="79" spans="1:20" x14ac:dyDescent="0.25">
      <c r="A79">
        <v>80</v>
      </c>
      <c r="B79" t="s">
        <v>2380</v>
      </c>
      <c r="C79" t="s">
        <v>2381</v>
      </c>
      <c r="D79" s="122">
        <v>2013</v>
      </c>
      <c r="E79" t="s">
        <v>289</v>
      </c>
      <c r="F79" t="s">
        <v>2356</v>
      </c>
      <c r="G79">
        <v>2011</v>
      </c>
      <c r="H79">
        <v>2013</v>
      </c>
      <c r="I79" t="s">
        <v>267</v>
      </c>
      <c r="J79">
        <v>2006</v>
      </c>
      <c r="K79">
        <v>2011</v>
      </c>
      <c r="L79" t="s">
        <v>2269</v>
      </c>
      <c r="M79">
        <v>2004</v>
      </c>
      <c r="N79">
        <v>2006</v>
      </c>
    </row>
    <row r="80" spans="1:20" x14ac:dyDescent="0.25">
      <c r="A80">
        <v>81</v>
      </c>
      <c r="B80" t="s">
        <v>2382</v>
      </c>
      <c r="C80" t="s">
        <v>2381</v>
      </c>
      <c r="D80" s="122">
        <v>2017</v>
      </c>
      <c r="E80" t="s">
        <v>289</v>
      </c>
      <c r="F80" t="s">
        <v>2356</v>
      </c>
      <c r="G80">
        <v>2010</v>
      </c>
      <c r="H80">
        <v>2017</v>
      </c>
      <c r="I80" t="s">
        <v>783</v>
      </c>
      <c r="J80">
        <v>2009</v>
      </c>
      <c r="K80">
        <v>2010</v>
      </c>
    </row>
    <row r="81" spans="1:20" x14ac:dyDescent="0.25">
      <c r="A81">
        <v>82</v>
      </c>
      <c r="B81" t="s">
        <v>2383</v>
      </c>
      <c r="C81" t="s">
        <v>2381</v>
      </c>
      <c r="D81" s="122">
        <v>2015</v>
      </c>
      <c r="E81" t="s">
        <v>289</v>
      </c>
      <c r="F81" t="s">
        <v>2384</v>
      </c>
      <c r="G81">
        <v>2006</v>
      </c>
      <c r="H81">
        <v>2014</v>
      </c>
      <c r="I81" t="s">
        <v>2385</v>
      </c>
      <c r="J81">
        <v>2005</v>
      </c>
      <c r="K81">
        <v>2006</v>
      </c>
    </row>
    <row r="82" spans="1:20" x14ac:dyDescent="0.25">
      <c r="A82">
        <v>83</v>
      </c>
      <c r="B82" t="s">
        <v>2386</v>
      </c>
      <c r="C82" t="s">
        <v>2381</v>
      </c>
      <c r="D82" s="122">
        <v>2002</v>
      </c>
      <c r="E82" t="s">
        <v>289</v>
      </c>
      <c r="F82" t="s">
        <v>2262</v>
      </c>
      <c r="G82">
        <v>2001</v>
      </c>
      <c r="H82">
        <v>2002</v>
      </c>
      <c r="I82" t="s">
        <v>2387</v>
      </c>
      <c r="J82">
        <v>2000</v>
      </c>
      <c r="K82">
        <v>2001</v>
      </c>
      <c r="L82" t="s">
        <v>2388</v>
      </c>
      <c r="M82">
        <v>1999</v>
      </c>
      <c r="N82">
        <v>2000</v>
      </c>
      <c r="O82" t="s">
        <v>2389</v>
      </c>
      <c r="P82">
        <v>1998</v>
      </c>
      <c r="Q82">
        <v>1999</v>
      </c>
      <c r="R82" t="s">
        <v>2390</v>
      </c>
      <c r="S82">
        <v>1994</v>
      </c>
      <c r="T82">
        <v>1998</v>
      </c>
    </row>
    <row r="83" spans="1:20" x14ac:dyDescent="0.25">
      <c r="A83">
        <v>84</v>
      </c>
      <c r="B83" t="s">
        <v>983</v>
      </c>
      <c r="C83" t="s">
        <v>550</v>
      </c>
      <c r="D83" s="122">
        <v>2018</v>
      </c>
      <c r="E83" t="s">
        <v>289</v>
      </c>
      <c r="F83" t="s">
        <v>788</v>
      </c>
      <c r="G83">
        <v>2009</v>
      </c>
      <c r="H83">
        <v>2018</v>
      </c>
      <c r="I83" t="s">
        <v>2323</v>
      </c>
      <c r="J83">
        <v>2008</v>
      </c>
      <c r="K83">
        <v>2009</v>
      </c>
      <c r="L83" t="s">
        <v>2391</v>
      </c>
      <c r="M83">
        <v>1999</v>
      </c>
      <c r="N83">
        <v>2008</v>
      </c>
    </row>
    <row r="84" spans="1:20" x14ac:dyDescent="0.25">
      <c r="A84">
        <v>85</v>
      </c>
      <c r="B84" t="s">
        <v>983</v>
      </c>
      <c r="C84" t="s">
        <v>550</v>
      </c>
      <c r="D84" s="122">
        <v>2018</v>
      </c>
      <c r="E84" t="s">
        <v>289</v>
      </c>
      <c r="F84" t="s">
        <v>788</v>
      </c>
      <c r="G84">
        <v>2008</v>
      </c>
      <c r="H84">
        <v>2018</v>
      </c>
      <c r="I84" t="s">
        <v>2323</v>
      </c>
      <c r="J84">
        <v>2007</v>
      </c>
      <c r="K84">
        <v>2008</v>
      </c>
      <c r="L84" t="s">
        <v>2392</v>
      </c>
      <c r="M84">
        <v>1999</v>
      </c>
      <c r="N84">
        <v>2007</v>
      </c>
    </row>
    <row r="85" spans="1:20" x14ac:dyDescent="0.25">
      <c r="A85">
        <v>86</v>
      </c>
      <c r="B85" t="s">
        <v>2393</v>
      </c>
      <c r="C85" t="s">
        <v>550</v>
      </c>
      <c r="D85" s="122">
        <v>2018</v>
      </c>
      <c r="E85" t="s">
        <v>289</v>
      </c>
      <c r="F85" t="s">
        <v>788</v>
      </c>
      <c r="G85">
        <v>2010</v>
      </c>
      <c r="H85">
        <v>2018</v>
      </c>
      <c r="I85" t="s">
        <v>2228</v>
      </c>
      <c r="J85">
        <v>2008</v>
      </c>
      <c r="K85">
        <v>2010</v>
      </c>
      <c r="L85" t="s">
        <v>2394</v>
      </c>
      <c r="M85">
        <v>2006</v>
      </c>
      <c r="N85">
        <v>2008</v>
      </c>
    </row>
    <row r="86" spans="1:20" x14ac:dyDescent="0.25">
      <c r="A86">
        <v>87</v>
      </c>
      <c r="B86" t="s">
        <v>987</v>
      </c>
      <c r="C86" t="s">
        <v>515</v>
      </c>
      <c r="D86" s="122">
        <v>2017</v>
      </c>
      <c r="E86" t="s">
        <v>289</v>
      </c>
      <c r="F86" t="s">
        <v>1347</v>
      </c>
      <c r="G86">
        <v>2009</v>
      </c>
      <c r="H86">
        <v>2017</v>
      </c>
      <c r="I86" t="s">
        <v>2395</v>
      </c>
      <c r="J86">
        <v>2006</v>
      </c>
      <c r="K86">
        <v>2008</v>
      </c>
      <c r="L86" t="s">
        <v>2396</v>
      </c>
      <c r="M86">
        <v>2004</v>
      </c>
      <c r="N86">
        <v>2006</v>
      </c>
    </row>
    <row r="87" spans="1:20" x14ac:dyDescent="0.25">
      <c r="A87">
        <v>88</v>
      </c>
      <c r="B87" t="s">
        <v>988</v>
      </c>
      <c r="C87" t="s">
        <v>515</v>
      </c>
      <c r="D87" s="122">
        <v>2016</v>
      </c>
      <c r="E87" t="s">
        <v>289</v>
      </c>
      <c r="F87" t="s">
        <v>680</v>
      </c>
      <c r="G87">
        <v>2010</v>
      </c>
      <c r="H87">
        <v>2016</v>
      </c>
      <c r="I87" t="s">
        <v>2397</v>
      </c>
      <c r="J87">
        <v>2002</v>
      </c>
      <c r="K87">
        <v>2010</v>
      </c>
    </row>
    <row r="88" spans="1:20" x14ac:dyDescent="0.25">
      <c r="A88">
        <v>89</v>
      </c>
      <c r="B88" t="s">
        <v>994</v>
      </c>
      <c r="C88" t="s">
        <v>2398</v>
      </c>
      <c r="D88" s="122">
        <v>2016</v>
      </c>
      <c r="E88" t="s">
        <v>289</v>
      </c>
      <c r="F88" t="s">
        <v>2399</v>
      </c>
      <c r="G88">
        <v>2014</v>
      </c>
      <c r="H88">
        <v>2016</v>
      </c>
      <c r="I88" t="s">
        <v>2400</v>
      </c>
      <c r="J88">
        <v>2012</v>
      </c>
      <c r="K88">
        <v>2014</v>
      </c>
      <c r="L88" t="s">
        <v>2401</v>
      </c>
      <c r="M88">
        <v>2010</v>
      </c>
      <c r="N88">
        <v>2012</v>
      </c>
      <c r="O88" t="s">
        <v>2402</v>
      </c>
      <c r="P88">
        <v>2007</v>
      </c>
      <c r="Q88">
        <v>2010</v>
      </c>
    </row>
    <row r="89" spans="1:20" x14ac:dyDescent="0.25">
      <c r="A89">
        <v>90</v>
      </c>
      <c r="B89" t="s">
        <v>992</v>
      </c>
      <c r="C89" t="s">
        <v>2398</v>
      </c>
      <c r="D89" s="122">
        <v>2016</v>
      </c>
      <c r="E89" t="s">
        <v>289</v>
      </c>
      <c r="F89" t="s">
        <v>2403</v>
      </c>
      <c r="G89">
        <v>2000</v>
      </c>
      <c r="H89">
        <v>2016</v>
      </c>
    </row>
    <row r="90" spans="1:20" x14ac:dyDescent="0.25">
      <c r="A90">
        <v>91</v>
      </c>
      <c r="B90" t="s">
        <v>993</v>
      </c>
      <c r="C90" t="s">
        <v>2398</v>
      </c>
      <c r="D90" s="122">
        <v>2016</v>
      </c>
      <c r="E90" t="s">
        <v>289</v>
      </c>
      <c r="F90" t="s">
        <v>2403</v>
      </c>
      <c r="G90">
        <v>2010</v>
      </c>
      <c r="H90">
        <v>2016</v>
      </c>
      <c r="I90" t="s">
        <v>2404</v>
      </c>
      <c r="J90">
        <v>1993</v>
      </c>
      <c r="K90">
        <v>2010</v>
      </c>
      <c r="L90" t="s">
        <v>2405</v>
      </c>
      <c r="M90">
        <v>1990</v>
      </c>
      <c r="N90">
        <v>1993</v>
      </c>
    </row>
    <row r="91" spans="1:20" x14ac:dyDescent="0.25">
      <c r="A91">
        <v>92</v>
      </c>
      <c r="B91" t="s">
        <v>2406</v>
      </c>
      <c r="C91" t="s">
        <v>2407</v>
      </c>
      <c r="D91" s="122">
        <v>2002</v>
      </c>
      <c r="E91" t="s">
        <v>289</v>
      </c>
      <c r="F91" t="s">
        <v>2408</v>
      </c>
      <c r="G91">
        <v>2001</v>
      </c>
      <c r="H91">
        <v>2002</v>
      </c>
      <c r="I91" t="s">
        <v>2409</v>
      </c>
      <c r="J91">
        <v>1999</v>
      </c>
      <c r="K91">
        <v>2001</v>
      </c>
    </row>
    <row r="92" spans="1:20" x14ac:dyDescent="0.25">
      <c r="A92">
        <v>93</v>
      </c>
      <c r="B92" t="s">
        <v>999</v>
      </c>
      <c r="C92" t="s">
        <v>2407</v>
      </c>
      <c r="D92" s="122">
        <v>2016</v>
      </c>
      <c r="E92" t="s">
        <v>289</v>
      </c>
      <c r="F92" t="s">
        <v>2410</v>
      </c>
      <c r="G92">
        <v>2015</v>
      </c>
      <c r="H92">
        <v>2016</v>
      </c>
      <c r="I92" t="s">
        <v>2411</v>
      </c>
      <c r="J92">
        <v>2012</v>
      </c>
      <c r="K92">
        <v>2015</v>
      </c>
      <c r="L92" t="s">
        <v>2407</v>
      </c>
      <c r="M92">
        <v>2006</v>
      </c>
      <c r="N92">
        <v>2012</v>
      </c>
      <c r="O92" t="s">
        <v>2212</v>
      </c>
      <c r="P92">
        <v>1999</v>
      </c>
      <c r="Q92">
        <v>2006</v>
      </c>
    </row>
    <row r="93" spans="1:20" x14ac:dyDescent="0.25">
      <c r="A93">
        <v>94</v>
      </c>
      <c r="B93" t="s">
        <v>1000</v>
      </c>
      <c r="C93" t="s">
        <v>996</v>
      </c>
      <c r="D93" s="122">
        <v>2019</v>
      </c>
      <c r="E93" t="s">
        <v>289</v>
      </c>
      <c r="F93" t="s">
        <v>2412</v>
      </c>
      <c r="G93">
        <v>2012</v>
      </c>
      <c r="H93">
        <v>2019</v>
      </c>
      <c r="I93" t="s">
        <v>996</v>
      </c>
      <c r="J93">
        <v>2011</v>
      </c>
      <c r="K93">
        <v>2012</v>
      </c>
      <c r="L93" t="s">
        <v>2212</v>
      </c>
      <c r="M93">
        <v>2008</v>
      </c>
      <c r="N93">
        <v>2011</v>
      </c>
    </row>
    <row r="94" spans="1:20" x14ac:dyDescent="0.25">
      <c r="A94">
        <v>95</v>
      </c>
      <c r="B94" t="s">
        <v>1002</v>
      </c>
      <c r="C94" t="s">
        <v>536</v>
      </c>
      <c r="D94" s="122">
        <v>2015</v>
      </c>
      <c r="E94" t="s">
        <v>289</v>
      </c>
      <c r="F94" t="s">
        <v>2230</v>
      </c>
      <c r="G94">
        <v>2013</v>
      </c>
      <c r="H94">
        <v>2015</v>
      </c>
      <c r="I94" t="s">
        <v>294</v>
      </c>
      <c r="J94">
        <v>2011</v>
      </c>
      <c r="K94">
        <v>2013</v>
      </c>
      <c r="L94" t="s">
        <v>2413</v>
      </c>
      <c r="M94">
        <v>2008</v>
      </c>
      <c r="N94">
        <v>2011</v>
      </c>
      <c r="O94" t="s">
        <v>2414</v>
      </c>
      <c r="P94">
        <v>2006</v>
      </c>
      <c r="Q94">
        <v>2007</v>
      </c>
      <c r="R94" t="s">
        <v>2415</v>
      </c>
      <c r="S94">
        <v>2004</v>
      </c>
      <c r="T94">
        <v>2006</v>
      </c>
    </row>
    <row r="95" spans="1:20" x14ac:dyDescent="0.25">
      <c r="A95">
        <v>96</v>
      </c>
      <c r="B95" t="s">
        <v>1003</v>
      </c>
      <c r="C95" t="s">
        <v>536</v>
      </c>
      <c r="D95" s="122">
        <v>2015</v>
      </c>
      <c r="E95" t="s">
        <v>289</v>
      </c>
      <c r="F95" t="s">
        <v>2416</v>
      </c>
      <c r="G95">
        <v>2010</v>
      </c>
      <c r="H95">
        <v>2013</v>
      </c>
      <c r="I95" t="s">
        <v>2211</v>
      </c>
      <c r="J95">
        <v>2008</v>
      </c>
      <c r="K95">
        <v>2010</v>
      </c>
      <c r="L95" t="s">
        <v>2414</v>
      </c>
      <c r="M95">
        <v>2006</v>
      </c>
      <c r="N95">
        <v>2007</v>
      </c>
      <c r="O95" t="s">
        <v>2417</v>
      </c>
      <c r="P95">
        <v>2003</v>
      </c>
      <c r="Q95">
        <v>2006</v>
      </c>
    </row>
    <row r="96" spans="1:20" x14ac:dyDescent="0.25">
      <c r="A96">
        <v>97</v>
      </c>
      <c r="B96" t="s">
        <v>2418</v>
      </c>
      <c r="C96" t="s">
        <v>536</v>
      </c>
      <c r="D96" s="122">
        <v>2015</v>
      </c>
      <c r="E96" t="s">
        <v>289</v>
      </c>
      <c r="F96" t="s">
        <v>2230</v>
      </c>
      <c r="G96">
        <v>2012</v>
      </c>
      <c r="H96">
        <v>2015</v>
      </c>
      <c r="I96" t="s">
        <v>294</v>
      </c>
      <c r="J96">
        <v>2010</v>
      </c>
      <c r="K96">
        <v>2012</v>
      </c>
      <c r="L96" t="s">
        <v>2413</v>
      </c>
      <c r="M96">
        <v>2007</v>
      </c>
      <c r="N96">
        <v>2010</v>
      </c>
      <c r="O96" t="s">
        <v>2414</v>
      </c>
      <c r="P96">
        <v>2005</v>
      </c>
      <c r="Q96">
        <v>2007</v>
      </c>
      <c r="R96" t="s">
        <v>2419</v>
      </c>
      <c r="S96">
        <v>2004</v>
      </c>
      <c r="T96">
        <v>2005</v>
      </c>
    </row>
    <row r="97" spans="1:20" x14ac:dyDescent="0.25">
      <c r="A97">
        <v>98</v>
      </c>
      <c r="B97" t="s">
        <v>1009</v>
      </c>
      <c r="C97" t="s">
        <v>623</v>
      </c>
      <c r="D97" s="122">
        <v>2015</v>
      </c>
      <c r="E97" t="s">
        <v>289</v>
      </c>
      <c r="F97" t="s">
        <v>2420</v>
      </c>
      <c r="G97">
        <v>2009</v>
      </c>
      <c r="H97">
        <v>2014</v>
      </c>
      <c r="I97" t="s">
        <v>2224</v>
      </c>
      <c r="J97">
        <v>2000</v>
      </c>
      <c r="K97">
        <v>2008</v>
      </c>
    </row>
    <row r="98" spans="1:20" x14ac:dyDescent="0.25">
      <c r="A98">
        <v>99</v>
      </c>
      <c r="B98" t="s">
        <v>1008</v>
      </c>
      <c r="C98" t="s">
        <v>623</v>
      </c>
      <c r="D98" s="122">
        <v>2015</v>
      </c>
      <c r="E98" t="s">
        <v>289</v>
      </c>
      <c r="F98" t="s">
        <v>2420</v>
      </c>
      <c r="G98">
        <v>2009</v>
      </c>
      <c r="H98">
        <v>2014</v>
      </c>
      <c r="I98" t="s">
        <v>2224</v>
      </c>
      <c r="J98">
        <v>2001</v>
      </c>
      <c r="K98">
        <v>2008</v>
      </c>
    </row>
    <row r="99" spans="1:20" x14ac:dyDescent="0.25">
      <c r="A99">
        <v>100</v>
      </c>
      <c r="B99" t="s">
        <v>1013</v>
      </c>
      <c r="C99" t="s">
        <v>415</v>
      </c>
      <c r="D99" s="122">
        <v>2018</v>
      </c>
      <c r="E99" t="s">
        <v>289</v>
      </c>
      <c r="F99" t="s">
        <v>343</v>
      </c>
      <c r="G99">
        <v>2011</v>
      </c>
      <c r="H99">
        <v>2017</v>
      </c>
      <c r="I99" t="s">
        <v>2284</v>
      </c>
      <c r="J99">
        <v>2008</v>
      </c>
      <c r="K99">
        <v>2011</v>
      </c>
      <c r="L99" t="s">
        <v>2421</v>
      </c>
      <c r="M99">
        <v>2000</v>
      </c>
      <c r="N99">
        <v>2008</v>
      </c>
    </row>
    <row r="100" spans="1:20" x14ac:dyDescent="0.25">
      <c r="A100">
        <v>101</v>
      </c>
      <c r="B100" t="s">
        <v>1014</v>
      </c>
      <c r="C100" t="s">
        <v>415</v>
      </c>
      <c r="D100" s="122">
        <v>2018</v>
      </c>
      <c r="E100" t="s">
        <v>289</v>
      </c>
      <c r="F100" t="s">
        <v>2422</v>
      </c>
      <c r="G100">
        <v>2006</v>
      </c>
      <c r="H100">
        <v>2017</v>
      </c>
      <c r="I100" t="s">
        <v>2224</v>
      </c>
      <c r="J100">
        <v>1999</v>
      </c>
      <c r="K100">
        <v>2006</v>
      </c>
    </row>
    <row r="101" spans="1:20" x14ac:dyDescent="0.25">
      <c r="A101">
        <v>102</v>
      </c>
      <c r="B101" t="s">
        <v>1019</v>
      </c>
      <c r="C101" t="s">
        <v>2423</v>
      </c>
      <c r="D101" s="122">
        <v>2004</v>
      </c>
      <c r="E101" t="s">
        <v>289</v>
      </c>
      <c r="F101" t="s">
        <v>354</v>
      </c>
      <c r="G101">
        <v>2002</v>
      </c>
      <c r="H101">
        <v>2004</v>
      </c>
      <c r="I101" t="s">
        <v>2424</v>
      </c>
      <c r="J101">
        <v>1996</v>
      </c>
      <c r="K101">
        <v>2002</v>
      </c>
      <c r="L101" t="s">
        <v>2425</v>
      </c>
      <c r="M101">
        <v>1995</v>
      </c>
      <c r="N101">
        <v>1996</v>
      </c>
      <c r="O101" t="s">
        <v>2426</v>
      </c>
      <c r="P101">
        <v>1992</v>
      </c>
      <c r="Q101">
        <v>1992</v>
      </c>
      <c r="R101" t="s">
        <v>2427</v>
      </c>
      <c r="S101">
        <v>1988</v>
      </c>
      <c r="T101">
        <v>1992</v>
      </c>
    </row>
    <row r="102" spans="1:20" x14ac:dyDescent="0.25">
      <c r="A102">
        <v>103</v>
      </c>
      <c r="B102" t="s">
        <v>1020</v>
      </c>
      <c r="C102" t="s">
        <v>2428</v>
      </c>
      <c r="D102" s="122">
        <v>2011</v>
      </c>
      <c r="E102" t="s">
        <v>289</v>
      </c>
      <c r="F102" t="s">
        <v>2429</v>
      </c>
      <c r="G102">
        <v>2006</v>
      </c>
      <c r="H102">
        <v>2011</v>
      </c>
      <c r="I102" t="s">
        <v>2430</v>
      </c>
      <c r="J102">
        <v>1997</v>
      </c>
      <c r="K102">
        <v>2006</v>
      </c>
      <c r="L102" t="s">
        <v>2431</v>
      </c>
      <c r="M102">
        <v>1994</v>
      </c>
      <c r="N102">
        <v>1997</v>
      </c>
    </row>
    <row r="103" spans="1:20" x14ac:dyDescent="0.25">
      <c r="A103">
        <v>104</v>
      </c>
      <c r="B103" t="s">
        <v>2432</v>
      </c>
      <c r="C103" t="s">
        <v>411</v>
      </c>
      <c r="D103" s="122">
        <v>2011</v>
      </c>
      <c r="E103" t="s">
        <v>289</v>
      </c>
      <c r="F103" t="s">
        <v>2433</v>
      </c>
      <c r="G103">
        <v>2007</v>
      </c>
      <c r="H103">
        <v>2011</v>
      </c>
    </row>
    <row r="104" spans="1:20" x14ac:dyDescent="0.25">
      <c r="A104">
        <v>105</v>
      </c>
      <c r="B104" t="s">
        <v>2434</v>
      </c>
      <c r="C104" t="s">
        <v>411</v>
      </c>
      <c r="D104" s="122">
        <v>2003</v>
      </c>
      <c r="E104" t="s">
        <v>289</v>
      </c>
      <c r="F104" t="s">
        <v>2435</v>
      </c>
      <c r="G104">
        <v>2002</v>
      </c>
      <c r="H104">
        <v>2003</v>
      </c>
      <c r="I104" t="s">
        <v>2436</v>
      </c>
      <c r="J104">
        <v>2000</v>
      </c>
      <c r="K104">
        <v>2002</v>
      </c>
      <c r="L104" t="s">
        <v>2437</v>
      </c>
      <c r="M104">
        <v>1999</v>
      </c>
      <c r="N104">
        <v>1999</v>
      </c>
    </row>
    <row r="105" spans="1:20" x14ac:dyDescent="0.25">
      <c r="A105">
        <v>106</v>
      </c>
      <c r="B105" t="s">
        <v>2438</v>
      </c>
      <c r="C105" t="s">
        <v>411</v>
      </c>
      <c r="D105" s="122">
        <v>2003</v>
      </c>
      <c r="E105" t="s">
        <v>289</v>
      </c>
      <c r="F105" t="s">
        <v>2377</v>
      </c>
      <c r="G105">
        <v>2002</v>
      </c>
      <c r="H105">
        <v>2002</v>
      </c>
      <c r="I105" t="s">
        <v>2439</v>
      </c>
      <c r="J105">
        <v>2001</v>
      </c>
      <c r="K105">
        <v>2001</v>
      </c>
    </row>
    <row r="106" spans="1:20" x14ac:dyDescent="0.25">
      <c r="A106">
        <v>107</v>
      </c>
      <c r="B106" t="s">
        <v>2440</v>
      </c>
      <c r="C106" t="s">
        <v>411</v>
      </c>
      <c r="D106" s="122">
        <v>2015</v>
      </c>
      <c r="E106" t="s">
        <v>289</v>
      </c>
      <c r="F106" t="s">
        <v>2441</v>
      </c>
      <c r="G106">
        <v>2015</v>
      </c>
      <c r="H106">
        <v>2015</v>
      </c>
      <c r="I106" t="s">
        <v>2442</v>
      </c>
      <c r="J106">
        <v>2014</v>
      </c>
      <c r="K106">
        <v>2014</v>
      </c>
      <c r="L106" t="s">
        <v>411</v>
      </c>
      <c r="M106">
        <v>2011</v>
      </c>
      <c r="N106">
        <v>2014</v>
      </c>
    </row>
    <row r="107" spans="1:20" x14ac:dyDescent="0.25">
      <c r="A107">
        <v>108</v>
      </c>
      <c r="B107" t="s">
        <v>1026</v>
      </c>
      <c r="C107" t="s">
        <v>429</v>
      </c>
      <c r="D107" s="122">
        <v>2006</v>
      </c>
      <c r="E107" t="s">
        <v>289</v>
      </c>
      <c r="F107" t="s">
        <v>2443</v>
      </c>
      <c r="G107">
        <v>2003</v>
      </c>
      <c r="H107">
        <v>2006</v>
      </c>
      <c r="I107" t="s">
        <v>2444</v>
      </c>
      <c r="J107">
        <v>1999</v>
      </c>
      <c r="K107">
        <v>2003</v>
      </c>
      <c r="L107" t="s">
        <v>2445</v>
      </c>
      <c r="M107">
        <v>1994</v>
      </c>
      <c r="N107">
        <v>1998</v>
      </c>
    </row>
    <row r="108" spans="1:20" x14ac:dyDescent="0.25">
      <c r="A108">
        <v>109</v>
      </c>
      <c r="B108" t="s">
        <v>1033</v>
      </c>
      <c r="C108" t="s">
        <v>1031</v>
      </c>
      <c r="D108" s="122">
        <v>1993</v>
      </c>
      <c r="E108" t="s">
        <v>289</v>
      </c>
    </row>
    <row r="109" spans="1:20" x14ac:dyDescent="0.25">
      <c r="A109">
        <v>110</v>
      </c>
      <c r="B109" t="s">
        <v>1034</v>
      </c>
      <c r="C109" t="s">
        <v>1031</v>
      </c>
      <c r="D109" s="122">
        <v>1993</v>
      </c>
      <c r="E109" t="s">
        <v>289</v>
      </c>
    </row>
    <row r="110" spans="1:20" x14ac:dyDescent="0.25">
      <c r="A110">
        <v>111</v>
      </c>
      <c r="B110" t="s">
        <v>1039</v>
      </c>
      <c r="C110" t="s">
        <v>2446</v>
      </c>
      <c r="D110" s="122">
        <v>2018</v>
      </c>
      <c r="E110" t="s">
        <v>289</v>
      </c>
      <c r="F110" t="s">
        <v>2447</v>
      </c>
      <c r="G110">
        <v>2012</v>
      </c>
      <c r="H110">
        <v>2017</v>
      </c>
      <c r="I110" t="s">
        <v>1163</v>
      </c>
      <c r="J110">
        <v>2008</v>
      </c>
      <c r="K110">
        <v>2011</v>
      </c>
      <c r="L110" t="s">
        <v>2448</v>
      </c>
      <c r="M110">
        <v>2005</v>
      </c>
      <c r="N110">
        <v>2008</v>
      </c>
      <c r="O110" t="s">
        <v>2449</v>
      </c>
      <c r="P110">
        <v>2000</v>
      </c>
      <c r="Q110">
        <v>2005</v>
      </c>
      <c r="R110" t="s">
        <v>2450</v>
      </c>
      <c r="S110">
        <v>1995</v>
      </c>
      <c r="T110">
        <v>2000</v>
      </c>
    </row>
    <row r="111" spans="1:20" x14ac:dyDescent="0.25">
      <c r="A111">
        <v>112</v>
      </c>
      <c r="B111" t="s">
        <v>1040</v>
      </c>
      <c r="C111" t="s">
        <v>2446</v>
      </c>
      <c r="D111" s="122">
        <v>2018</v>
      </c>
      <c r="E111" t="s">
        <v>289</v>
      </c>
      <c r="F111" t="s">
        <v>2451</v>
      </c>
      <c r="G111">
        <v>2014</v>
      </c>
      <c r="H111">
        <v>2018</v>
      </c>
      <c r="I111" t="s">
        <v>2452</v>
      </c>
      <c r="J111">
        <v>2012</v>
      </c>
      <c r="K111">
        <v>2014</v>
      </c>
      <c r="L111" t="s">
        <v>2415</v>
      </c>
      <c r="M111">
        <v>2010</v>
      </c>
      <c r="N111">
        <v>2012</v>
      </c>
      <c r="O111" t="s">
        <v>2448</v>
      </c>
      <c r="P111">
        <v>2004</v>
      </c>
      <c r="Q111">
        <v>2010</v>
      </c>
    </row>
    <row r="112" spans="1:20" x14ac:dyDescent="0.25">
      <c r="A112">
        <v>113</v>
      </c>
      <c r="B112" t="s">
        <v>2453</v>
      </c>
      <c r="C112" t="s">
        <v>785</v>
      </c>
      <c r="D112" s="122">
        <v>2013</v>
      </c>
      <c r="E112" t="s">
        <v>289</v>
      </c>
      <c r="F112" t="s">
        <v>2454</v>
      </c>
      <c r="G112">
        <v>2002</v>
      </c>
      <c r="H112">
        <v>2013</v>
      </c>
      <c r="I112" t="s">
        <v>2326</v>
      </c>
      <c r="J112">
        <v>2000</v>
      </c>
      <c r="K112">
        <v>2002</v>
      </c>
      <c r="L112" t="s">
        <v>2455</v>
      </c>
      <c r="M112">
        <v>1997</v>
      </c>
      <c r="N112">
        <v>2000</v>
      </c>
    </row>
    <row r="113" spans="1:20" x14ac:dyDescent="0.25">
      <c r="A113">
        <v>114</v>
      </c>
      <c r="B113" t="s">
        <v>1045</v>
      </c>
      <c r="C113" t="s">
        <v>785</v>
      </c>
      <c r="D113" s="122">
        <v>2013</v>
      </c>
      <c r="E113" t="s">
        <v>289</v>
      </c>
      <c r="F113" t="s">
        <v>2454</v>
      </c>
      <c r="G113">
        <v>2002</v>
      </c>
      <c r="H113">
        <v>2013</v>
      </c>
    </row>
    <row r="114" spans="1:20" x14ac:dyDescent="0.25">
      <c r="A114">
        <v>115</v>
      </c>
      <c r="B114" t="s">
        <v>2456</v>
      </c>
      <c r="C114" t="s">
        <v>785</v>
      </c>
      <c r="D114" s="122">
        <v>2014</v>
      </c>
      <c r="E114" t="s">
        <v>289</v>
      </c>
      <c r="F114" t="s">
        <v>2457</v>
      </c>
      <c r="G114">
        <v>2010</v>
      </c>
      <c r="H114">
        <v>2014</v>
      </c>
      <c r="I114" t="s">
        <v>2458</v>
      </c>
      <c r="J114">
        <v>2006</v>
      </c>
      <c r="K114">
        <v>2010</v>
      </c>
      <c r="L114" t="s">
        <v>2278</v>
      </c>
      <c r="M114">
        <v>2004</v>
      </c>
      <c r="N114">
        <v>2006</v>
      </c>
    </row>
    <row r="115" spans="1:20" x14ac:dyDescent="0.25">
      <c r="A115">
        <v>116</v>
      </c>
      <c r="B115" t="s">
        <v>2459</v>
      </c>
      <c r="C115" t="s">
        <v>785</v>
      </c>
      <c r="D115" s="122">
        <v>2015</v>
      </c>
      <c r="E115" t="s">
        <v>289</v>
      </c>
      <c r="F115" t="s">
        <v>2460</v>
      </c>
      <c r="G115">
        <v>2014</v>
      </c>
      <c r="H115">
        <v>2015</v>
      </c>
      <c r="I115" t="s">
        <v>2461</v>
      </c>
      <c r="J115">
        <v>2008</v>
      </c>
      <c r="K115">
        <v>2014</v>
      </c>
    </row>
    <row r="116" spans="1:20" x14ac:dyDescent="0.25">
      <c r="A116">
        <v>117</v>
      </c>
      <c r="B116" t="s">
        <v>2462</v>
      </c>
      <c r="C116" t="s">
        <v>785</v>
      </c>
      <c r="D116" s="122">
        <v>2020</v>
      </c>
      <c r="E116" t="s">
        <v>289</v>
      </c>
      <c r="F116" t="s">
        <v>362</v>
      </c>
      <c r="G116">
        <v>2017</v>
      </c>
      <c r="H116">
        <v>2020</v>
      </c>
      <c r="I116" t="s">
        <v>2261</v>
      </c>
      <c r="J116">
        <v>2013</v>
      </c>
      <c r="K116">
        <v>2016</v>
      </c>
      <c r="L116" t="s">
        <v>2463</v>
      </c>
      <c r="M116">
        <v>2006</v>
      </c>
      <c r="N116">
        <v>2012</v>
      </c>
    </row>
    <row r="117" spans="1:20" x14ac:dyDescent="0.25">
      <c r="A117">
        <v>118</v>
      </c>
      <c r="B117" t="s">
        <v>1048</v>
      </c>
      <c r="C117" t="s">
        <v>445</v>
      </c>
      <c r="D117" s="122">
        <v>2014</v>
      </c>
      <c r="E117" t="s">
        <v>289</v>
      </c>
      <c r="F117" t="s">
        <v>2323</v>
      </c>
      <c r="G117">
        <v>2010</v>
      </c>
      <c r="H117">
        <v>2014</v>
      </c>
      <c r="I117" t="s">
        <v>2326</v>
      </c>
      <c r="J117">
        <v>2009</v>
      </c>
      <c r="K117">
        <v>2010</v>
      </c>
      <c r="L117" t="s">
        <v>2464</v>
      </c>
      <c r="M117">
        <v>2007</v>
      </c>
      <c r="N117">
        <v>2009</v>
      </c>
    </row>
    <row r="118" spans="1:20" x14ac:dyDescent="0.25">
      <c r="A118">
        <v>119</v>
      </c>
      <c r="B118" t="s">
        <v>1051</v>
      </c>
      <c r="C118" t="s">
        <v>445</v>
      </c>
      <c r="D118" s="122">
        <v>2017</v>
      </c>
      <c r="E118" t="s">
        <v>289</v>
      </c>
      <c r="F118" t="s">
        <v>2465</v>
      </c>
      <c r="G118">
        <v>2016</v>
      </c>
      <c r="H118">
        <v>2017</v>
      </c>
      <c r="I118" t="s">
        <v>2466</v>
      </c>
      <c r="J118">
        <v>2012</v>
      </c>
      <c r="K118">
        <v>2015</v>
      </c>
      <c r="L118" t="s">
        <v>2323</v>
      </c>
      <c r="M118">
        <v>2009</v>
      </c>
      <c r="N118">
        <v>2012</v>
      </c>
    </row>
    <row r="119" spans="1:20" x14ac:dyDescent="0.25">
      <c r="A119">
        <v>120</v>
      </c>
      <c r="B119" t="s">
        <v>2467</v>
      </c>
      <c r="C119" t="s">
        <v>445</v>
      </c>
      <c r="D119" s="122">
        <v>2020</v>
      </c>
      <c r="E119" t="s">
        <v>289</v>
      </c>
      <c r="F119" t="s">
        <v>2468</v>
      </c>
      <c r="G119">
        <v>2019</v>
      </c>
      <c r="H119">
        <v>2020</v>
      </c>
      <c r="I119" t="s">
        <v>2469</v>
      </c>
      <c r="J119">
        <v>2013</v>
      </c>
      <c r="K119">
        <v>2019</v>
      </c>
    </row>
    <row r="120" spans="1:20" x14ac:dyDescent="0.25">
      <c r="A120">
        <v>121</v>
      </c>
      <c r="B120" t="s">
        <v>1047</v>
      </c>
      <c r="C120" t="s">
        <v>445</v>
      </c>
      <c r="D120" s="122">
        <v>2014</v>
      </c>
      <c r="E120" t="s">
        <v>289</v>
      </c>
      <c r="F120" t="s">
        <v>2323</v>
      </c>
      <c r="G120">
        <v>2009</v>
      </c>
      <c r="H120">
        <v>2014</v>
      </c>
      <c r="I120" t="s">
        <v>2470</v>
      </c>
      <c r="J120">
        <v>2005</v>
      </c>
      <c r="K120">
        <v>2009</v>
      </c>
      <c r="L120" t="s">
        <v>2355</v>
      </c>
      <c r="M120">
        <v>1997</v>
      </c>
      <c r="N120">
        <v>2005</v>
      </c>
      <c r="O120" t="s">
        <v>2471</v>
      </c>
      <c r="P120">
        <v>1991</v>
      </c>
      <c r="Q120">
        <v>1997</v>
      </c>
      <c r="R120" t="s">
        <v>2472</v>
      </c>
      <c r="S120">
        <v>1989</v>
      </c>
      <c r="T120">
        <v>1991</v>
      </c>
    </row>
    <row r="121" spans="1:20" x14ac:dyDescent="0.25">
      <c r="A121">
        <v>122</v>
      </c>
      <c r="B121" t="s">
        <v>2473</v>
      </c>
      <c r="C121" t="s">
        <v>445</v>
      </c>
      <c r="D121" s="122">
        <v>2016</v>
      </c>
      <c r="E121" t="s">
        <v>289</v>
      </c>
      <c r="F121" t="s">
        <v>2323</v>
      </c>
      <c r="G121">
        <v>2014</v>
      </c>
      <c r="H121">
        <v>2015</v>
      </c>
      <c r="I121" t="s">
        <v>2254</v>
      </c>
      <c r="J121">
        <v>2013</v>
      </c>
      <c r="K121">
        <v>2014</v>
      </c>
    </row>
    <row r="122" spans="1:20" x14ac:dyDescent="0.25">
      <c r="A122">
        <v>123</v>
      </c>
      <c r="B122" t="s">
        <v>2474</v>
      </c>
      <c r="C122" t="s">
        <v>445</v>
      </c>
      <c r="D122" s="122">
        <v>2019</v>
      </c>
      <c r="E122" t="s">
        <v>289</v>
      </c>
      <c r="F122" t="s">
        <v>2254</v>
      </c>
      <c r="G122">
        <v>2018</v>
      </c>
      <c r="H122">
        <v>2019</v>
      </c>
      <c r="I122" t="s">
        <v>2261</v>
      </c>
      <c r="J122">
        <v>2008</v>
      </c>
      <c r="K122">
        <v>2018</v>
      </c>
    </row>
    <row r="123" spans="1:20" x14ac:dyDescent="0.25">
      <c r="A123">
        <v>124</v>
      </c>
      <c r="B123" t="s">
        <v>2475</v>
      </c>
      <c r="C123" t="s">
        <v>2476</v>
      </c>
      <c r="D123" s="122">
        <v>2012</v>
      </c>
      <c r="E123" t="s">
        <v>289</v>
      </c>
      <c r="F123" t="s">
        <v>2477</v>
      </c>
      <c r="G123">
        <v>2008</v>
      </c>
      <c r="H123">
        <v>2011</v>
      </c>
      <c r="I123" t="s">
        <v>2478</v>
      </c>
      <c r="J123">
        <v>2007</v>
      </c>
      <c r="K123">
        <v>2008</v>
      </c>
      <c r="L123" t="s">
        <v>2479</v>
      </c>
      <c r="M123">
        <v>2000</v>
      </c>
      <c r="N123">
        <v>2007</v>
      </c>
      <c r="O123" t="s">
        <v>2257</v>
      </c>
      <c r="P123">
        <v>1998</v>
      </c>
      <c r="Q123">
        <v>2000</v>
      </c>
      <c r="R123" t="s">
        <v>1416</v>
      </c>
      <c r="S123">
        <v>1996</v>
      </c>
      <c r="T123">
        <v>1998</v>
      </c>
    </row>
    <row r="124" spans="1:20" x14ac:dyDescent="0.25">
      <c r="A124">
        <v>125</v>
      </c>
      <c r="B124" t="s">
        <v>1055</v>
      </c>
      <c r="C124" t="s">
        <v>2476</v>
      </c>
      <c r="D124" s="122">
        <v>2012</v>
      </c>
      <c r="E124" t="s">
        <v>289</v>
      </c>
      <c r="F124" t="s">
        <v>2454</v>
      </c>
      <c r="G124">
        <v>2007</v>
      </c>
      <c r="H124">
        <v>2011</v>
      </c>
      <c r="I124" t="s">
        <v>2355</v>
      </c>
      <c r="J124">
        <v>2005</v>
      </c>
      <c r="K124">
        <v>2007</v>
      </c>
      <c r="L124" t="s">
        <v>2480</v>
      </c>
      <c r="M124">
        <v>2003</v>
      </c>
      <c r="N124">
        <v>2005</v>
      </c>
    </row>
    <row r="125" spans="1:20" x14ac:dyDescent="0.25">
      <c r="A125">
        <v>126</v>
      </c>
      <c r="B125" t="s">
        <v>1053</v>
      </c>
      <c r="C125" t="s">
        <v>2476</v>
      </c>
      <c r="D125" s="122">
        <v>2012</v>
      </c>
      <c r="E125" t="s">
        <v>289</v>
      </c>
      <c r="F125" t="s">
        <v>2481</v>
      </c>
      <c r="G125">
        <v>2010</v>
      </c>
      <c r="H125">
        <v>2012</v>
      </c>
      <c r="I125" t="s">
        <v>2482</v>
      </c>
      <c r="J125">
        <v>2010</v>
      </c>
      <c r="K125">
        <v>2011</v>
      </c>
      <c r="L125" t="s">
        <v>2483</v>
      </c>
      <c r="M125">
        <v>2008</v>
      </c>
      <c r="N125">
        <v>2009</v>
      </c>
    </row>
    <row r="126" spans="1:20" x14ac:dyDescent="0.25">
      <c r="A126">
        <v>127</v>
      </c>
      <c r="B126" t="s">
        <v>2484</v>
      </c>
      <c r="C126" t="s">
        <v>2476</v>
      </c>
      <c r="D126" s="122">
        <v>2015</v>
      </c>
      <c r="E126" t="s">
        <v>289</v>
      </c>
      <c r="F126" t="s">
        <v>2485</v>
      </c>
      <c r="G126">
        <v>2012</v>
      </c>
      <c r="H126">
        <v>2015</v>
      </c>
      <c r="I126" t="s">
        <v>2486</v>
      </c>
      <c r="J126">
        <v>2005</v>
      </c>
      <c r="K126">
        <v>2009</v>
      </c>
    </row>
    <row r="127" spans="1:20" x14ac:dyDescent="0.25">
      <c r="A127">
        <v>128</v>
      </c>
      <c r="B127" t="s">
        <v>2487</v>
      </c>
      <c r="C127" t="s">
        <v>2476</v>
      </c>
      <c r="D127" s="122">
        <v>2016</v>
      </c>
      <c r="E127" t="s">
        <v>289</v>
      </c>
      <c r="F127" t="s">
        <v>2488</v>
      </c>
      <c r="G127">
        <v>2015</v>
      </c>
      <c r="H127">
        <v>2016</v>
      </c>
      <c r="I127" t="s">
        <v>2489</v>
      </c>
      <c r="J127">
        <v>2012</v>
      </c>
      <c r="K127">
        <v>2015</v>
      </c>
    </row>
    <row r="128" spans="1:20" x14ac:dyDescent="0.25">
      <c r="A128">
        <v>129</v>
      </c>
      <c r="B128" t="s">
        <v>1058</v>
      </c>
      <c r="C128" t="s">
        <v>456</v>
      </c>
      <c r="D128" s="122">
        <v>2004</v>
      </c>
      <c r="E128" t="s">
        <v>289</v>
      </c>
    </row>
    <row r="129" spans="1:20" x14ac:dyDescent="0.25">
      <c r="A129">
        <v>130</v>
      </c>
      <c r="B129" t="s">
        <v>2490</v>
      </c>
      <c r="C129" t="s">
        <v>458</v>
      </c>
      <c r="D129" s="122">
        <v>2003</v>
      </c>
      <c r="E129" t="s">
        <v>289</v>
      </c>
      <c r="F129" t="s">
        <v>2491</v>
      </c>
      <c r="G129">
        <v>2002</v>
      </c>
      <c r="H129">
        <v>1999</v>
      </c>
      <c r="I129" t="s">
        <v>2492</v>
      </c>
      <c r="J129">
        <v>1993</v>
      </c>
      <c r="K129">
        <v>1998</v>
      </c>
      <c r="L129" t="s">
        <v>2491</v>
      </c>
      <c r="M129">
        <v>1991</v>
      </c>
      <c r="N129">
        <v>1992</v>
      </c>
      <c r="O129" t="s">
        <v>2493</v>
      </c>
      <c r="P129">
        <v>1989</v>
      </c>
      <c r="Q129">
        <v>1991</v>
      </c>
      <c r="R129" t="s">
        <v>2494</v>
      </c>
      <c r="S129">
        <v>1988</v>
      </c>
      <c r="T129">
        <v>1989</v>
      </c>
    </row>
    <row r="130" spans="1:20" x14ac:dyDescent="0.25">
      <c r="A130">
        <v>131</v>
      </c>
      <c r="B130" t="s">
        <v>2495</v>
      </c>
      <c r="C130" t="s">
        <v>458</v>
      </c>
      <c r="D130" s="122">
        <v>2003</v>
      </c>
      <c r="E130" t="s">
        <v>289</v>
      </c>
      <c r="F130" t="s">
        <v>2243</v>
      </c>
      <c r="G130">
        <v>2002</v>
      </c>
      <c r="H130">
        <v>2003</v>
      </c>
    </row>
    <row r="131" spans="1:20" x14ac:dyDescent="0.25">
      <c r="A131">
        <v>132</v>
      </c>
      <c r="B131" t="s">
        <v>2496</v>
      </c>
      <c r="C131" t="s">
        <v>458</v>
      </c>
      <c r="D131" s="122">
        <v>2019</v>
      </c>
      <c r="E131" t="s">
        <v>289</v>
      </c>
      <c r="F131" t="s">
        <v>2497</v>
      </c>
      <c r="G131">
        <v>2018</v>
      </c>
      <c r="H131">
        <v>2019</v>
      </c>
      <c r="I131" t="s">
        <v>362</v>
      </c>
      <c r="J131">
        <v>2010</v>
      </c>
      <c r="K131">
        <v>2018</v>
      </c>
      <c r="L131" t="s">
        <v>575</v>
      </c>
      <c r="M131">
        <v>2007</v>
      </c>
      <c r="N131">
        <v>2010</v>
      </c>
    </row>
    <row r="132" spans="1:20" x14ac:dyDescent="0.25">
      <c r="A132">
        <v>133</v>
      </c>
      <c r="B132" t="s">
        <v>2498</v>
      </c>
      <c r="C132" t="s">
        <v>458</v>
      </c>
      <c r="D132" s="122">
        <v>2019</v>
      </c>
      <c r="E132" t="s">
        <v>289</v>
      </c>
      <c r="F132" t="s">
        <v>502</v>
      </c>
      <c r="G132">
        <v>2015</v>
      </c>
      <c r="H132">
        <v>2019</v>
      </c>
      <c r="I132" t="s">
        <v>690</v>
      </c>
      <c r="J132">
        <v>2014</v>
      </c>
      <c r="K132">
        <v>2015</v>
      </c>
      <c r="L132" t="s">
        <v>362</v>
      </c>
      <c r="M132">
        <v>2011</v>
      </c>
      <c r="N132">
        <v>2014</v>
      </c>
    </row>
    <row r="133" spans="1:20" x14ac:dyDescent="0.25">
      <c r="A133">
        <v>134</v>
      </c>
      <c r="B133" t="s">
        <v>2499</v>
      </c>
      <c r="C133" t="s">
        <v>458</v>
      </c>
      <c r="D133" s="122">
        <v>2016</v>
      </c>
      <c r="E133" t="s">
        <v>289</v>
      </c>
      <c r="F133" t="s">
        <v>2500</v>
      </c>
      <c r="G133">
        <v>2015</v>
      </c>
      <c r="H133">
        <v>2015</v>
      </c>
      <c r="I133" t="s">
        <v>458</v>
      </c>
      <c r="J133">
        <v>2013</v>
      </c>
      <c r="K133">
        <v>2015</v>
      </c>
      <c r="L133" t="s">
        <v>2501</v>
      </c>
      <c r="M133">
        <v>2012</v>
      </c>
      <c r="N133">
        <v>2013</v>
      </c>
      <c r="O133" t="s">
        <v>1163</v>
      </c>
      <c r="P133">
        <v>2009</v>
      </c>
      <c r="Q133">
        <v>2012</v>
      </c>
    </row>
    <row r="134" spans="1:20" x14ac:dyDescent="0.25">
      <c r="A134">
        <v>135</v>
      </c>
      <c r="B134" t="s">
        <v>2502</v>
      </c>
      <c r="C134" t="s">
        <v>2503</v>
      </c>
      <c r="D134" s="122">
        <v>2010</v>
      </c>
      <c r="E134" t="s">
        <v>289</v>
      </c>
      <c r="F134" t="s">
        <v>2504</v>
      </c>
      <c r="G134">
        <v>2007</v>
      </c>
      <c r="H134">
        <v>2009</v>
      </c>
      <c r="I134" t="s">
        <v>2505</v>
      </c>
      <c r="J134">
        <v>1999</v>
      </c>
      <c r="K134">
        <v>2006</v>
      </c>
      <c r="L134" t="s">
        <v>2506</v>
      </c>
      <c r="M134">
        <v>1997</v>
      </c>
      <c r="N134">
        <v>1998</v>
      </c>
      <c r="O134" t="s">
        <v>2505</v>
      </c>
      <c r="P134">
        <v>1994</v>
      </c>
      <c r="Q134">
        <v>1997</v>
      </c>
    </row>
    <row r="135" spans="1:20" x14ac:dyDescent="0.25">
      <c r="A135">
        <v>136</v>
      </c>
      <c r="B135" t="s">
        <v>1068</v>
      </c>
      <c r="C135" t="s">
        <v>2503</v>
      </c>
      <c r="D135" s="122">
        <v>2010</v>
      </c>
      <c r="E135" t="s">
        <v>289</v>
      </c>
      <c r="F135" t="s">
        <v>2304</v>
      </c>
      <c r="G135">
        <v>2007</v>
      </c>
      <c r="H135">
        <v>2009</v>
      </c>
      <c r="I135" t="s">
        <v>2504</v>
      </c>
      <c r="J135">
        <v>2004</v>
      </c>
      <c r="K135">
        <v>2007</v>
      </c>
      <c r="L135" t="s">
        <v>2261</v>
      </c>
      <c r="M135">
        <v>1998</v>
      </c>
      <c r="N135">
        <v>2004</v>
      </c>
      <c r="O135" t="s">
        <v>2507</v>
      </c>
      <c r="P135">
        <v>1994</v>
      </c>
      <c r="Q135">
        <v>1998</v>
      </c>
    </row>
    <row r="136" spans="1:20" x14ac:dyDescent="0.25">
      <c r="A136">
        <v>137</v>
      </c>
      <c r="B136" t="s">
        <v>2508</v>
      </c>
      <c r="C136" t="s">
        <v>2503</v>
      </c>
      <c r="D136" s="122">
        <v>2011</v>
      </c>
      <c r="E136" t="s">
        <v>289</v>
      </c>
      <c r="F136" t="s">
        <v>2356</v>
      </c>
      <c r="G136">
        <v>2007</v>
      </c>
      <c r="H136">
        <v>2010</v>
      </c>
      <c r="I136" t="s">
        <v>2415</v>
      </c>
      <c r="J136">
        <v>1993</v>
      </c>
      <c r="K136">
        <v>2007</v>
      </c>
    </row>
    <row r="137" spans="1:20" x14ac:dyDescent="0.25">
      <c r="A137">
        <v>138</v>
      </c>
      <c r="B137" t="s">
        <v>2509</v>
      </c>
      <c r="C137" t="s">
        <v>475</v>
      </c>
      <c r="D137" s="122">
        <v>2010</v>
      </c>
      <c r="E137" t="s">
        <v>289</v>
      </c>
      <c r="F137" t="s">
        <v>2510</v>
      </c>
      <c r="G137">
        <v>2008</v>
      </c>
      <c r="H137">
        <v>2010</v>
      </c>
    </row>
    <row r="138" spans="1:20" x14ac:dyDescent="0.25">
      <c r="A138">
        <v>139</v>
      </c>
      <c r="B138" t="s">
        <v>2511</v>
      </c>
      <c r="C138" t="s">
        <v>475</v>
      </c>
      <c r="D138" s="122">
        <v>2017</v>
      </c>
      <c r="E138" t="s">
        <v>289</v>
      </c>
      <c r="F138" t="s">
        <v>2512</v>
      </c>
      <c r="G138">
        <v>2013</v>
      </c>
      <c r="H138">
        <v>2017</v>
      </c>
    </row>
    <row r="139" spans="1:20" x14ac:dyDescent="0.25">
      <c r="A139">
        <v>140</v>
      </c>
      <c r="B139" t="s">
        <v>2513</v>
      </c>
      <c r="C139" t="s">
        <v>475</v>
      </c>
      <c r="D139" s="122">
        <v>2003</v>
      </c>
      <c r="E139" t="s">
        <v>289</v>
      </c>
      <c r="F139" t="s">
        <v>2514</v>
      </c>
      <c r="G139">
        <v>2001</v>
      </c>
      <c r="H139">
        <v>2003</v>
      </c>
      <c r="I139" t="s">
        <v>2515</v>
      </c>
      <c r="J139">
        <v>2000</v>
      </c>
      <c r="K139">
        <v>2001</v>
      </c>
      <c r="L139" t="s">
        <v>2516</v>
      </c>
      <c r="M139">
        <v>1995</v>
      </c>
      <c r="N139">
        <v>2000</v>
      </c>
      <c r="O139" t="s">
        <v>2517</v>
      </c>
      <c r="P139">
        <v>1978</v>
      </c>
      <c r="Q139">
        <v>1995</v>
      </c>
    </row>
    <row r="140" spans="1:20" x14ac:dyDescent="0.25">
      <c r="A140">
        <v>141</v>
      </c>
      <c r="B140" t="s">
        <v>2518</v>
      </c>
      <c r="C140" t="s">
        <v>475</v>
      </c>
      <c r="D140" s="122">
        <v>2016</v>
      </c>
      <c r="E140" t="s">
        <v>289</v>
      </c>
      <c r="F140" t="s">
        <v>2519</v>
      </c>
      <c r="G140">
        <v>2011</v>
      </c>
      <c r="H140">
        <v>2016</v>
      </c>
      <c r="I140" t="s">
        <v>475</v>
      </c>
      <c r="J140">
        <v>2008</v>
      </c>
      <c r="K140">
        <v>2011</v>
      </c>
    </row>
    <row r="141" spans="1:20" x14ac:dyDescent="0.25">
      <c r="A141">
        <v>142</v>
      </c>
      <c r="B141" t="s">
        <v>2520</v>
      </c>
      <c r="C141" t="s">
        <v>475</v>
      </c>
      <c r="D141" s="122">
        <v>2019</v>
      </c>
      <c r="E141" t="s">
        <v>289</v>
      </c>
      <c r="F141" t="s">
        <v>2521</v>
      </c>
      <c r="G141">
        <v>2016</v>
      </c>
      <c r="H141">
        <v>2019</v>
      </c>
      <c r="I141" t="s">
        <v>475</v>
      </c>
      <c r="J141">
        <v>2011</v>
      </c>
      <c r="K141">
        <v>2015</v>
      </c>
    </row>
    <row r="142" spans="1:20" x14ac:dyDescent="0.25">
      <c r="A142">
        <v>143</v>
      </c>
      <c r="B142" t="s">
        <v>2522</v>
      </c>
      <c r="C142" t="s">
        <v>475</v>
      </c>
      <c r="D142" s="122">
        <v>2010</v>
      </c>
      <c r="E142" t="s">
        <v>289</v>
      </c>
      <c r="F142" t="s">
        <v>2392</v>
      </c>
      <c r="G142">
        <v>2007</v>
      </c>
      <c r="H142">
        <v>2010</v>
      </c>
      <c r="I142" t="s">
        <v>2377</v>
      </c>
      <c r="J142">
        <v>2005</v>
      </c>
      <c r="K142">
        <v>2007</v>
      </c>
    </row>
    <row r="143" spans="1:20" x14ac:dyDescent="0.25">
      <c r="A143">
        <v>144</v>
      </c>
      <c r="B143" t="s">
        <v>2523</v>
      </c>
      <c r="C143" t="s">
        <v>475</v>
      </c>
      <c r="D143" s="122">
        <v>2011</v>
      </c>
      <c r="E143" t="s">
        <v>289</v>
      </c>
      <c r="F143" t="s">
        <v>2524</v>
      </c>
      <c r="G143">
        <v>2003</v>
      </c>
      <c r="H143">
        <v>2011</v>
      </c>
    </row>
    <row r="144" spans="1:20" x14ac:dyDescent="0.25">
      <c r="A144">
        <v>145</v>
      </c>
      <c r="B144" t="s">
        <v>2525</v>
      </c>
      <c r="C144" t="s">
        <v>475</v>
      </c>
      <c r="D144" s="122">
        <v>2019</v>
      </c>
      <c r="E144" t="s">
        <v>289</v>
      </c>
      <c r="F144" t="s">
        <v>2526</v>
      </c>
      <c r="G144">
        <v>2013</v>
      </c>
      <c r="H144">
        <v>2019</v>
      </c>
      <c r="I144" t="s">
        <v>2218</v>
      </c>
      <c r="J144">
        <v>2010</v>
      </c>
      <c r="K144">
        <v>2013</v>
      </c>
      <c r="L144" t="s">
        <v>2392</v>
      </c>
      <c r="M144">
        <v>2009</v>
      </c>
      <c r="N144">
        <v>2010</v>
      </c>
      <c r="O144" t="s">
        <v>2241</v>
      </c>
      <c r="P144">
        <v>2008</v>
      </c>
      <c r="Q144">
        <v>2009</v>
      </c>
    </row>
    <row r="145" spans="1:20" x14ac:dyDescent="0.25">
      <c r="A145">
        <v>146</v>
      </c>
      <c r="B145" t="s">
        <v>2527</v>
      </c>
      <c r="C145" t="s">
        <v>475</v>
      </c>
      <c r="D145" s="122">
        <v>2017</v>
      </c>
      <c r="E145" t="s">
        <v>289</v>
      </c>
      <c r="F145" t="s">
        <v>2510</v>
      </c>
      <c r="G145">
        <v>2015</v>
      </c>
      <c r="H145">
        <v>2017</v>
      </c>
    </row>
    <row r="146" spans="1:20" x14ac:dyDescent="0.25">
      <c r="A146">
        <v>147</v>
      </c>
      <c r="B146" t="s">
        <v>2528</v>
      </c>
      <c r="C146" t="s">
        <v>475</v>
      </c>
      <c r="D146" s="122">
        <v>2007</v>
      </c>
      <c r="E146" t="s">
        <v>289</v>
      </c>
      <c r="F146" t="s">
        <v>2529</v>
      </c>
      <c r="G146">
        <v>2003</v>
      </c>
      <c r="H146">
        <v>2007</v>
      </c>
    </row>
    <row r="147" spans="1:20" x14ac:dyDescent="0.25">
      <c r="A147">
        <v>148</v>
      </c>
      <c r="B147" t="s">
        <v>2530</v>
      </c>
      <c r="C147" t="s">
        <v>475</v>
      </c>
      <c r="D147" s="122">
        <v>2008</v>
      </c>
      <c r="E147" t="s">
        <v>289</v>
      </c>
      <c r="F147" t="s">
        <v>2531</v>
      </c>
      <c r="G147">
        <v>2003</v>
      </c>
      <c r="H147">
        <v>2008</v>
      </c>
    </row>
    <row r="148" spans="1:20" x14ac:dyDescent="0.25">
      <c r="A148">
        <v>149</v>
      </c>
      <c r="B148" t="s">
        <v>1075</v>
      </c>
      <c r="C148" t="s">
        <v>481</v>
      </c>
      <c r="D148" s="122">
        <v>2012</v>
      </c>
      <c r="E148" t="s">
        <v>289</v>
      </c>
      <c r="F148" t="s">
        <v>2532</v>
      </c>
      <c r="G148">
        <v>2008</v>
      </c>
      <c r="H148">
        <v>2011</v>
      </c>
      <c r="I148" t="s">
        <v>2533</v>
      </c>
      <c r="J148">
        <v>2005</v>
      </c>
      <c r="K148">
        <v>2008</v>
      </c>
      <c r="L148" t="s">
        <v>2491</v>
      </c>
      <c r="M148">
        <v>2003</v>
      </c>
      <c r="N148">
        <v>2005</v>
      </c>
    </row>
    <row r="149" spans="1:20" x14ac:dyDescent="0.25">
      <c r="A149">
        <v>150</v>
      </c>
      <c r="B149" t="s">
        <v>1076</v>
      </c>
      <c r="C149" t="s">
        <v>481</v>
      </c>
      <c r="D149" s="122">
        <v>2012</v>
      </c>
      <c r="E149" t="s">
        <v>289</v>
      </c>
      <c r="F149" t="s">
        <v>2532</v>
      </c>
      <c r="G149">
        <v>2004</v>
      </c>
      <c r="H149">
        <v>2012</v>
      </c>
      <c r="I149" t="s">
        <v>2534</v>
      </c>
      <c r="J149">
        <v>2001</v>
      </c>
      <c r="K149">
        <v>2001</v>
      </c>
      <c r="L149" t="s">
        <v>2535</v>
      </c>
      <c r="M149">
        <v>1999</v>
      </c>
      <c r="N149">
        <v>2000</v>
      </c>
      <c r="O149" t="s">
        <v>2536</v>
      </c>
      <c r="P149">
        <v>1999</v>
      </c>
      <c r="Q149">
        <v>1999</v>
      </c>
      <c r="R149" t="s">
        <v>2537</v>
      </c>
      <c r="S149">
        <v>1998</v>
      </c>
      <c r="T149">
        <v>1999</v>
      </c>
    </row>
    <row r="150" spans="1:20" x14ac:dyDescent="0.25">
      <c r="A150">
        <v>151</v>
      </c>
      <c r="B150" t="s">
        <v>1079</v>
      </c>
      <c r="C150" t="s">
        <v>465</v>
      </c>
      <c r="D150" s="122">
        <v>2004</v>
      </c>
      <c r="E150" t="s">
        <v>289</v>
      </c>
      <c r="F150" t="s">
        <v>2538</v>
      </c>
      <c r="G150">
        <v>2002</v>
      </c>
      <c r="H150">
        <v>2004</v>
      </c>
    </row>
    <row r="151" spans="1:20" x14ac:dyDescent="0.25">
      <c r="A151">
        <v>152</v>
      </c>
      <c r="B151" t="s">
        <v>1080</v>
      </c>
      <c r="C151" t="s">
        <v>465</v>
      </c>
      <c r="D151" s="122">
        <v>2002</v>
      </c>
      <c r="E151" t="s">
        <v>289</v>
      </c>
    </row>
    <row r="152" spans="1:20" x14ac:dyDescent="0.25">
      <c r="A152">
        <v>153</v>
      </c>
      <c r="B152" t="s">
        <v>2539</v>
      </c>
      <c r="C152" t="s">
        <v>465</v>
      </c>
      <c r="D152" s="122">
        <v>2010</v>
      </c>
      <c r="E152" t="s">
        <v>289</v>
      </c>
      <c r="F152" t="s">
        <v>2540</v>
      </c>
      <c r="G152">
        <v>2008</v>
      </c>
      <c r="H152">
        <v>2010</v>
      </c>
      <c r="I152" t="s">
        <v>2541</v>
      </c>
      <c r="J152">
        <v>2004</v>
      </c>
      <c r="K152">
        <v>2007</v>
      </c>
    </row>
    <row r="153" spans="1:20" x14ac:dyDescent="0.25">
      <c r="A153">
        <v>154</v>
      </c>
      <c r="B153" t="s">
        <v>2542</v>
      </c>
      <c r="C153" t="s">
        <v>465</v>
      </c>
      <c r="D153" s="122">
        <v>2014</v>
      </c>
      <c r="E153" t="s">
        <v>289</v>
      </c>
    </row>
    <row r="154" spans="1:20" x14ac:dyDescent="0.25">
      <c r="A154">
        <v>155</v>
      </c>
      <c r="B154" t="s">
        <v>2543</v>
      </c>
      <c r="C154" t="s">
        <v>465</v>
      </c>
      <c r="D154" s="122">
        <v>2013</v>
      </c>
      <c r="E154" t="s">
        <v>289</v>
      </c>
    </row>
    <row r="155" spans="1:20" x14ac:dyDescent="0.25">
      <c r="A155">
        <v>156</v>
      </c>
      <c r="B155" t="s">
        <v>1083</v>
      </c>
      <c r="C155" t="s">
        <v>2544</v>
      </c>
      <c r="D155" s="122">
        <v>2017</v>
      </c>
      <c r="E155" t="s">
        <v>289</v>
      </c>
      <c r="F155" t="s">
        <v>2545</v>
      </c>
      <c r="G155">
        <v>2015</v>
      </c>
      <c r="H155">
        <v>2016</v>
      </c>
      <c r="I155" t="s">
        <v>2376</v>
      </c>
      <c r="J155">
        <v>2011</v>
      </c>
      <c r="K155">
        <v>2014</v>
      </c>
      <c r="L155" t="s">
        <v>2546</v>
      </c>
      <c r="M155">
        <v>2010</v>
      </c>
      <c r="N155">
        <v>2011</v>
      </c>
    </row>
    <row r="156" spans="1:20" x14ac:dyDescent="0.25">
      <c r="A156">
        <v>157</v>
      </c>
      <c r="B156" t="s">
        <v>1084</v>
      </c>
      <c r="C156" t="s">
        <v>2544</v>
      </c>
      <c r="D156" s="122">
        <v>2017</v>
      </c>
      <c r="E156" t="s">
        <v>289</v>
      </c>
      <c r="F156" t="s">
        <v>2545</v>
      </c>
      <c r="G156">
        <v>2015</v>
      </c>
      <c r="H156">
        <v>2016</v>
      </c>
      <c r="I156" t="s">
        <v>2547</v>
      </c>
      <c r="J156">
        <v>2013</v>
      </c>
      <c r="K156">
        <v>2014</v>
      </c>
    </row>
    <row r="157" spans="1:20" x14ac:dyDescent="0.25">
      <c r="A157">
        <v>158</v>
      </c>
      <c r="B157" t="s">
        <v>2548</v>
      </c>
      <c r="C157" t="s">
        <v>2304</v>
      </c>
      <c r="D157" s="122">
        <v>2014</v>
      </c>
      <c r="E157" t="s">
        <v>289</v>
      </c>
      <c r="F157" t="s">
        <v>2347</v>
      </c>
      <c r="G157">
        <v>2007</v>
      </c>
      <c r="H157">
        <v>2014</v>
      </c>
      <c r="I157" t="s">
        <v>2549</v>
      </c>
      <c r="J157">
        <v>2003</v>
      </c>
      <c r="K157">
        <v>2007</v>
      </c>
    </row>
    <row r="158" spans="1:20" x14ac:dyDescent="0.25">
      <c r="A158">
        <v>159</v>
      </c>
      <c r="B158" t="s">
        <v>1089</v>
      </c>
      <c r="C158" t="s">
        <v>2304</v>
      </c>
      <c r="D158" s="122">
        <v>1998</v>
      </c>
      <c r="E158" t="s">
        <v>289</v>
      </c>
      <c r="F158" t="s">
        <v>2347</v>
      </c>
      <c r="G158">
        <v>1983</v>
      </c>
      <c r="H158">
        <v>1998</v>
      </c>
      <c r="I158" t="s">
        <v>2377</v>
      </c>
      <c r="J158">
        <v>1973</v>
      </c>
      <c r="K158">
        <v>1982</v>
      </c>
    </row>
    <row r="159" spans="1:20" x14ac:dyDescent="0.25">
      <c r="A159">
        <v>160</v>
      </c>
      <c r="B159" t="s">
        <v>1091</v>
      </c>
      <c r="C159" t="s">
        <v>2304</v>
      </c>
      <c r="D159" s="122">
        <v>1998</v>
      </c>
      <c r="E159" t="s">
        <v>289</v>
      </c>
      <c r="F159" t="s">
        <v>2347</v>
      </c>
      <c r="G159">
        <v>1991</v>
      </c>
      <c r="H159">
        <v>1997</v>
      </c>
    </row>
    <row r="160" spans="1:20" x14ac:dyDescent="0.25">
      <c r="A160">
        <v>161</v>
      </c>
      <c r="B160" t="s">
        <v>1093</v>
      </c>
      <c r="C160" t="s">
        <v>2304</v>
      </c>
      <c r="D160" s="122">
        <v>2001</v>
      </c>
      <c r="E160" t="s">
        <v>289</v>
      </c>
      <c r="F160" t="s">
        <v>2550</v>
      </c>
      <c r="G160">
        <v>1998</v>
      </c>
      <c r="H160">
        <v>2001</v>
      </c>
      <c r="I160" t="s">
        <v>2551</v>
      </c>
      <c r="J160">
        <v>1997</v>
      </c>
      <c r="K160">
        <v>1998</v>
      </c>
      <c r="L160" t="s">
        <v>2552</v>
      </c>
      <c r="M160">
        <v>1990</v>
      </c>
      <c r="N160">
        <v>1997</v>
      </c>
    </row>
    <row r="161" spans="1:20" x14ac:dyDescent="0.25">
      <c r="A161">
        <v>162</v>
      </c>
      <c r="B161" t="s">
        <v>2553</v>
      </c>
      <c r="C161" t="s">
        <v>2304</v>
      </c>
      <c r="D161" s="122">
        <v>2011</v>
      </c>
      <c r="E161" t="s">
        <v>289</v>
      </c>
      <c r="F161" t="s">
        <v>789</v>
      </c>
      <c r="G161">
        <v>2010</v>
      </c>
      <c r="H161">
        <v>2011</v>
      </c>
      <c r="I161" t="s">
        <v>2240</v>
      </c>
      <c r="J161">
        <v>2005</v>
      </c>
      <c r="K161">
        <v>2010</v>
      </c>
      <c r="L161" t="s">
        <v>2554</v>
      </c>
      <c r="M161">
        <v>2000</v>
      </c>
      <c r="N161">
        <v>2005</v>
      </c>
    </row>
    <row r="162" spans="1:20" x14ac:dyDescent="0.25">
      <c r="A162">
        <v>163</v>
      </c>
      <c r="B162" t="s">
        <v>2555</v>
      </c>
      <c r="C162" t="s">
        <v>2304</v>
      </c>
      <c r="D162" s="122">
        <v>2017</v>
      </c>
      <c r="E162" t="s">
        <v>289</v>
      </c>
      <c r="F162" t="s">
        <v>2556</v>
      </c>
      <c r="G162">
        <v>2013</v>
      </c>
      <c r="H162">
        <v>2015</v>
      </c>
      <c r="I162" t="s">
        <v>2557</v>
      </c>
      <c r="J162">
        <v>2010</v>
      </c>
      <c r="K162">
        <v>2012</v>
      </c>
      <c r="L162" t="s">
        <v>781</v>
      </c>
      <c r="M162">
        <v>2004</v>
      </c>
      <c r="N162">
        <v>2010</v>
      </c>
      <c r="O162" t="s">
        <v>2558</v>
      </c>
      <c r="P162">
        <v>2001</v>
      </c>
      <c r="Q162">
        <v>2004</v>
      </c>
      <c r="R162" t="s">
        <v>781</v>
      </c>
      <c r="S162">
        <v>1998</v>
      </c>
      <c r="T162">
        <v>2000</v>
      </c>
    </row>
    <row r="163" spans="1:20" x14ac:dyDescent="0.25">
      <c r="A163">
        <v>164</v>
      </c>
      <c r="B163" t="s">
        <v>1092</v>
      </c>
      <c r="C163" t="s">
        <v>2304</v>
      </c>
      <c r="D163" s="122">
        <v>2008</v>
      </c>
      <c r="E163" t="s">
        <v>289</v>
      </c>
      <c r="F163" t="s">
        <v>2347</v>
      </c>
      <c r="G163">
        <v>2004</v>
      </c>
      <c r="H163">
        <v>2008</v>
      </c>
      <c r="I163" t="s">
        <v>2261</v>
      </c>
      <c r="J163">
        <v>2001</v>
      </c>
      <c r="K163">
        <v>2004</v>
      </c>
    </row>
    <row r="164" spans="1:20" x14ac:dyDescent="0.25">
      <c r="A164">
        <v>165</v>
      </c>
      <c r="B164" t="s">
        <v>1097</v>
      </c>
      <c r="C164" t="s">
        <v>787</v>
      </c>
      <c r="D164" s="122">
        <v>2013</v>
      </c>
      <c r="E164" t="s">
        <v>289</v>
      </c>
      <c r="F164" t="s">
        <v>2559</v>
      </c>
      <c r="G164">
        <v>2011</v>
      </c>
      <c r="H164">
        <v>2013</v>
      </c>
      <c r="I164" t="s">
        <v>2560</v>
      </c>
      <c r="J164">
        <v>2011</v>
      </c>
      <c r="K164">
        <v>2008</v>
      </c>
    </row>
    <row r="165" spans="1:20" x14ac:dyDescent="0.25">
      <c r="A165">
        <v>166</v>
      </c>
      <c r="B165" t="s">
        <v>1095</v>
      </c>
      <c r="C165" t="s">
        <v>2561</v>
      </c>
      <c r="D165" s="122">
        <v>2007</v>
      </c>
      <c r="E165" t="s">
        <v>289</v>
      </c>
      <c r="F165" t="s">
        <v>2562</v>
      </c>
      <c r="G165">
        <v>1996</v>
      </c>
      <c r="H165">
        <v>2007</v>
      </c>
    </row>
    <row r="166" spans="1:20" x14ac:dyDescent="0.25">
      <c r="A166">
        <v>167</v>
      </c>
      <c r="B166" t="s">
        <v>1099</v>
      </c>
      <c r="C166" t="s">
        <v>500</v>
      </c>
      <c r="D166" s="122">
        <v>2018</v>
      </c>
      <c r="E166" t="s">
        <v>289</v>
      </c>
      <c r="F166" t="s">
        <v>2563</v>
      </c>
      <c r="G166">
        <v>2008</v>
      </c>
      <c r="H166">
        <v>2018</v>
      </c>
      <c r="I166" t="s">
        <v>2564</v>
      </c>
      <c r="J166">
        <v>2000</v>
      </c>
      <c r="K166">
        <v>2008</v>
      </c>
      <c r="L166" t="s">
        <v>2565</v>
      </c>
      <c r="M166">
        <v>1997</v>
      </c>
      <c r="N166">
        <v>2000</v>
      </c>
    </row>
    <row r="167" spans="1:20" x14ac:dyDescent="0.25">
      <c r="A167">
        <v>168</v>
      </c>
      <c r="B167" t="s">
        <v>1099</v>
      </c>
      <c r="C167" t="s">
        <v>2225</v>
      </c>
      <c r="D167" s="122">
        <v>2008</v>
      </c>
      <c r="E167" t="s">
        <v>289</v>
      </c>
      <c r="F167" t="s">
        <v>2233</v>
      </c>
      <c r="G167">
        <v>2000</v>
      </c>
      <c r="H167">
        <v>2008</v>
      </c>
      <c r="I167" t="s">
        <v>2566</v>
      </c>
      <c r="J167">
        <v>1997</v>
      </c>
      <c r="K167">
        <v>2000</v>
      </c>
    </row>
    <row r="168" spans="1:20" x14ac:dyDescent="0.25">
      <c r="A168">
        <v>169</v>
      </c>
      <c r="B168" t="s">
        <v>1104</v>
      </c>
      <c r="C168" t="s">
        <v>502</v>
      </c>
      <c r="D168" s="122">
        <v>2009</v>
      </c>
      <c r="E168" t="s">
        <v>289</v>
      </c>
      <c r="F168" t="s">
        <v>2243</v>
      </c>
      <c r="G168">
        <v>1994</v>
      </c>
      <c r="H168">
        <v>2009</v>
      </c>
    </row>
    <row r="169" spans="1:20" x14ac:dyDescent="0.25">
      <c r="A169">
        <v>170</v>
      </c>
      <c r="B169" t="s">
        <v>2567</v>
      </c>
      <c r="C169" t="s">
        <v>502</v>
      </c>
      <c r="D169" s="122">
        <v>2017</v>
      </c>
      <c r="E169" t="s">
        <v>289</v>
      </c>
      <c r="F169" t="s">
        <v>2568</v>
      </c>
      <c r="G169">
        <v>2014</v>
      </c>
      <c r="H169">
        <v>2016</v>
      </c>
      <c r="I169" t="s">
        <v>362</v>
      </c>
      <c r="J169">
        <v>2009</v>
      </c>
      <c r="K169">
        <v>2014</v>
      </c>
      <c r="L169" t="s">
        <v>2569</v>
      </c>
      <c r="M169">
        <v>1998</v>
      </c>
      <c r="N169">
        <v>2008</v>
      </c>
    </row>
    <row r="170" spans="1:20" x14ac:dyDescent="0.25">
      <c r="A170">
        <v>171</v>
      </c>
      <c r="B170" t="s">
        <v>1107</v>
      </c>
      <c r="C170" t="s">
        <v>502</v>
      </c>
      <c r="D170" s="122">
        <v>2011</v>
      </c>
      <c r="E170" t="s">
        <v>289</v>
      </c>
      <c r="F170" t="s">
        <v>2570</v>
      </c>
      <c r="G170">
        <v>2008</v>
      </c>
      <c r="H170">
        <v>2011</v>
      </c>
      <c r="I170" t="s">
        <v>2243</v>
      </c>
      <c r="J170">
        <v>1996</v>
      </c>
      <c r="K170">
        <v>2008</v>
      </c>
    </row>
    <row r="171" spans="1:20" x14ac:dyDescent="0.25">
      <c r="A171">
        <v>172</v>
      </c>
      <c r="B171" t="s">
        <v>2571</v>
      </c>
      <c r="C171" t="s">
        <v>502</v>
      </c>
      <c r="D171" s="122">
        <v>2015</v>
      </c>
      <c r="E171" t="s">
        <v>289</v>
      </c>
      <c r="F171" t="s">
        <v>2572</v>
      </c>
      <c r="G171">
        <v>2013</v>
      </c>
      <c r="H171">
        <v>2015</v>
      </c>
      <c r="I171" t="s">
        <v>2212</v>
      </c>
      <c r="J171">
        <v>2005</v>
      </c>
      <c r="K171">
        <v>2013</v>
      </c>
    </row>
    <row r="172" spans="1:20" x14ac:dyDescent="0.25">
      <c r="A172">
        <v>173</v>
      </c>
      <c r="B172" t="s">
        <v>2573</v>
      </c>
      <c r="C172" t="s">
        <v>502</v>
      </c>
      <c r="D172" s="122">
        <v>2016</v>
      </c>
      <c r="E172" t="s">
        <v>289</v>
      </c>
      <c r="F172" t="s">
        <v>2574</v>
      </c>
      <c r="G172">
        <v>2009</v>
      </c>
      <c r="H172">
        <v>2016</v>
      </c>
      <c r="J172">
        <v>2004</v>
      </c>
      <c r="K172">
        <v>2009</v>
      </c>
    </row>
    <row r="173" spans="1:20" x14ac:dyDescent="0.25">
      <c r="A173">
        <v>174</v>
      </c>
      <c r="B173" t="s">
        <v>2575</v>
      </c>
      <c r="C173" t="s">
        <v>510</v>
      </c>
      <c r="D173" s="122">
        <v>2015</v>
      </c>
      <c r="E173" t="s">
        <v>289</v>
      </c>
      <c r="F173" t="s">
        <v>2576</v>
      </c>
      <c r="G173">
        <v>2007</v>
      </c>
      <c r="H173">
        <v>2014</v>
      </c>
      <c r="I173" t="s">
        <v>2577</v>
      </c>
      <c r="J173">
        <v>2004</v>
      </c>
      <c r="K173">
        <v>2007</v>
      </c>
    </row>
    <row r="174" spans="1:20" x14ac:dyDescent="0.25">
      <c r="A174">
        <v>175</v>
      </c>
      <c r="B174" t="s">
        <v>2578</v>
      </c>
      <c r="C174" t="s">
        <v>510</v>
      </c>
      <c r="D174" s="122">
        <v>2015</v>
      </c>
      <c r="E174" t="s">
        <v>289</v>
      </c>
      <c r="F174" t="s">
        <v>2576</v>
      </c>
      <c r="G174">
        <v>2010</v>
      </c>
      <c r="H174">
        <v>2015</v>
      </c>
      <c r="I174" t="s">
        <v>2579</v>
      </c>
      <c r="J174">
        <v>2008</v>
      </c>
      <c r="K174">
        <v>2010</v>
      </c>
      <c r="L174" t="s">
        <v>2580</v>
      </c>
      <c r="M174">
        <v>2006</v>
      </c>
      <c r="N174">
        <v>2008</v>
      </c>
      <c r="O174" t="s">
        <v>2581</v>
      </c>
      <c r="P174">
        <v>1996</v>
      </c>
      <c r="Q174">
        <v>2006</v>
      </c>
    </row>
    <row r="175" spans="1:20" x14ac:dyDescent="0.25">
      <c r="A175">
        <v>176</v>
      </c>
      <c r="B175" t="s">
        <v>2582</v>
      </c>
      <c r="C175" t="s">
        <v>510</v>
      </c>
      <c r="D175" s="122">
        <v>2018</v>
      </c>
      <c r="E175" t="s">
        <v>289</v>
      </c>
      <c r="F175" t="s">
        <v>2583</v>
      </c>
      <c r="G175">
        <v>2007</v>
      </c>
      <c r="H175">
        <v>2018</v>
      </c>
      <c r="I175" t="s">
        <v>2584</v>
      </c>
      <c r="J175">
        <v>2006</v>
      </c>
      <c r="K175">
        <v>2007</v>
      </c>
      <c r="L175" t="s">
        <v>2585</v>
      </c>
      <c r="M175">
        <v>2001</v>
      </c>
      <c r="N175">
        <v>2006</v>
      </c>
    </row>
    <row r="176" spans="1:20" x14ac:dyDescent="0.25">
      <c r="A176">
        <v>177</v>
      </c>
      <c r="B176" t="s">
        <v>2586</v>
      </c>
      <c r="C176" t="s">
        <v>510</v>
      </c>
      <c r="D176" s="122">
        <v>2016</v>
      </c>
      <c r="E176" t="s">
        <v>289</v>
      </c>
      <c r="F176" t="s">
        <v>2587</v>
      </c>
      <c r="G176">
        <v>2012</v>
      </c>
      <c r="H176">
        <v>2016</v>
      </c>
      <c r="I176" t="s">
        <v>2588</v>
      </c>
      <c r="J176">
        <v>2007</v>
      </c>
      <c r="K176">
        <v>2012</v>
      </c>
    </row>
    <row r="177" spans="1:20" x14ac:dyDescent="0.25">
      <c r="A177">
        <v>178</v>
      </c>
      <c r="B177" t="s">
        <v>2589</v>
      </c>
      <c r="C177" t="s">
        <v>510</v>
      </c>
      <c r="D177" s="122">
        <v>2015</v>
      </c>
      <c r="E177" t="s">
        <v>289</v>
      </c>
      <c r="F177" t="s">
        <v>2590</v>
      </c>
      <c r="G177">
        <v>2010</v>
      </c>
      <c r="H177">
        <v>2015</v>
      </c>
      <c r="I177" t="s">
        <v>2591</v>
      </c>
      <c r="J177">
        <v>2008</v>
      </c>
      <c r="K177">
        <v>2010</v>
      </c>
      <c r="L177" t="s">
        <v>2592</v>
      </c>
      <c r="M177">
        <v>2005</v>
      </c>
      <c r="N177">
        <v>2008</v>
      </c>
    </row>
    <row r="178" spans="1:20" x14ac:dyDescent="0.25">
      <c r="A178">
        <v>179</v>
      </c>
      <c r="B178" t="s">
        <v>2593</v>
      </c>
      <c r="C178" t="s">
        <v>510</v>
      </c>
      <c r="D178" s="122">
        <v>2020</v>
      </c>
      <c r="E178" t="s">
        <v>289</v>
      </c>
      <c r="F178" t="s">
        <v>207</v>
      </c>
      <c r="G178">
        <v>2017</v>
      </c>
      <c r="H178">
        <v>2020</v>
      </c>
      <c r="I178" t="s">
        <v>2304</v>
      </c>
      <c r="J178">
        <v>2012</v>
      </c>
      <c r="K178">
        <v>2017</v>
      </c>
      <c r="L178" t="s">
        <v>2594</v>
      </c>
      <c r="M178">
        <v>1997</v>
      </c>
      <c r="N178">
        <v>2012</v>
      </c>
      <c r="O178" t="s">
        <v>357</v>
      </c>
      <c r="P178">
        <v>1993</v>
      </c>
      <c r="Q178">
        <v>1997</v>
      </c>
    </row>
    <row r="179" spans="1:20" x14ac:dyDescent="0.25">
      <c r="A179">
        <v>180</v>
      </c>
      <c r="B179" t="s">
        <v>2595</v>
      </c>
      <c r="C179" t="s">
        <v>510</v>
      </c>
      <c r="D179" s="122">
        <v>2018</v>
      </c>
      <c r="E179" t="s">
        <v>289</v>
      </c>
      <c r="F179" t="s">
        <v>2243</v>
      </c>
      <c r="G179">
        <v>2010</v>
      </c>
      <c r="H179">
        <v>2018</v>
      </c>
      <c r="I179" t="s">
        <v>2596</v>
      </c>
      <c r="J179">
        <v>2005</v>
      </c>
      <c r="K179">
        <v>2010</v>
      </c>
    </row>
    <row r="180" spans="1:20" x14ac:dyDescent="0.25">
      <c r="A180">
        <v>181</v>
      </c>
      <c r="B180" t="s">
        <v>2597</v>
      </c>
      <c r="C180" t="s">
        <v>510</v>
      </c>
      <c r="D180" s="122">
        <v>2019</v>
      </c>
      <c r="E180" t="s">
        <v>289</v>
      </c>
      <c r="F180" t="s">
        <v>347</v>
      </c>
      <c r="G180">
        <v>2018</v>
      </c>
      <c r="H180">
        <v>2019</v>
      </c>
      <c r="I180" t="s">
        <v>2261</v>
      </c>
      <c r="J180">
        <v>2014</v>
      </c>
      <c r="K180">
        <v>2018</v>
      </c>
      <c r="L180" t="s">
        <v>2323</v>
      </c>
      <c r="M180">
        <v>2013</v>
      </c>
      <c r="N180">
        <v>2014</v>
      </c>
      <c r="O180" t="s">
        <v>2598</v>
      </c>
      <c r="P180">
        <v>2012</v>
      </c>
      <c r="Q180">
        <v>2013</v>
      </c>
      <c r="R180" t="s">
        <v>2599</v>
      </c>
      <c r="S180">
        <v>2008</v>
      </c>
      <c r="T180">
        <v>2012</v>
      </c>
    </row>
    <row r="181" spans="1:20" x14ac:dyDescent="0.25">
      <c r="A181">
        <v>182</v>
      </c>
      <c r="B181" t="s">
        <v>2600</v>
      </c>
      <c r="C181" t="s">
        <v>517</v>
      </c>
      <c r="D181" s="122">
        <v>2008</v>
      </c>
      <c r="E181" t="s">
        <v>289</v>
      </c>
      <c r="F181" t="s">
        <v>2601</v>
      </c>
      <c r="G181">
        <v>1998</v>
      </c>
      <c r="H181">
        <v>2008</v>
      </c>
      <c r="I181" t="s">
        <v>2602</v>
      </c>
      <c r="J181">
        <v>1991</v>
      </c>
      <c r="K181">
        <v>1998</v>
      </c>
    </row>
    <row r="182" spans="1:20" x14ac:dyDescent="0.25">
      <c r="A182">
        <v>183</v>
      </c>
      <c r="B182" t="s">
        <v>2603</v>
      </c>
      <c r="C182" t="s">
        <v>517</v>
      </c>
      <c r="D182" s="122">
        <v>2008</v>
      </c>
      <c r="E182" t="s">
        <v>289</v>
      </c>
      <c r="F182" t="s">
        <v>465</v>
      </c>
      <c r="G182">
        <v>1995</v>
      </c>
      <c r="H182">
        <v>2008</v>
      </c>
    </row>
    <row r="183" spans="1:20" x14ac:dyDescent="0.25">
      <c r="A183">
        <v>184</v>
      </c>
      <c r="B183" t="s">
        <v>2604</v>
      </c>
      <c r="C183" t="s">
        <v>517</v>
      </c>
      <c r="D183" s="122">
        <v>2008</v>
      </c>
      <c r="E183" t="s">
        <v>289</v>
      </c>
      <c r="F183" t="s">
        <v>2601</v>
      </c>
      <c r="G183">
        <v>2000</v>
      </c>
      <c r="H183">
        <v>2008</v>
      </c>
      <c r="I183" t="s">
        <v>2549</v>
      </c>
      <c r="J183">
        <v>1997</v>
      </c>
      <c r="K183">
        <v>1999</v>
      </c>
      <c r="L183" t="s">
        <v>2605</v>
      </c>
      <c r="M183">
        <v>1994</v>
      </c>
      <c r="N183">
        <v>1996</v>
      </c>
    </row>
    <row r="184" spans="1:20" x14ac:dyDescent="0.25">
      <c r="A184">
        <v>185</v>
      </c>
      <c r="B184" t="s">
        <v>1119</v>
      </c>
      <c r="C184" t="s">
        <v>517</v>
      </c>
      <c r="D184" s="122">
        <v>2017</v>
      </c>
      <c r="E184" t="s">
        <v>289</v>
      </c>
      <c r="F184" t="s">
        <v>2606</v>
      </c>
      <c r="G184">
        <v>2007</v>
      </c>
      <c r="H184">
        <v>2016</v>
      </c>
      <c r="I184" t="s">
        <v>2607</v>
      </c>
      <c r="J184">
        <v>2004</v>
      </c>
      <c r="K184">
        <v>2006</v>
      </c>
      <c r="L184" t="s">
        <v>2608</v>
      </c>
      <c r="M184">
        <v>1999</v>
      </c>
      <c r="N184">
        <v>2003</v>
      </c>
      <c r="O184" t="s">
        <v>2609</v>
      </c>
      <c r="P184">
        <v>1996</v>
      </c>
      <c r="Q184">
        <v>1998</v>
      </c>
    </row>
    <row r="185" spans="1:20" x14ac:dyDescent="0.25">
      <c r="A185">
        <v>186</v>
      </c>
      <c r="B185" t="s">
        <v>1121</v>
      </c>
      <c r="C185" t="s">
        <v>519</v>
      </c>
      <c r="D185" s="122">
        <v>2018</v>
      </c>
      <c r="E185" t="s">
        <v>289</v>
      </c>
      <c r="F185" t="s">
        <v>291</v>
      </c>
      <c r="G185">
        <v>2005</v>
      </c>
      <c r="H185">
        <v>2018</v>
      </c>
      <c r="I185" t="s">
        <v>2254</v>
      </c>
      <c r="J185">
        <v>2000</v>
      </c>
      <c r="K185">
        <v>2005</v>
      </c>
      <c r="L185" t="s">
        <v>2392</v>
      </c>
      <c r="M185">
        <v>1998</v>
      </c>
      <c r="N185">
        <v>2000</v>
      </c>
    </row>
    <row r="186" spans="1:20" x14ac:dyDescent="0.25">
      <c r="A186">
        <v>187</v>
      </c>
      <c r="B186" t="s">
        <v>1127</v>
      </c>
      <c r="C186" t="s">
        <v>2610</v>
      </c>
      <c r="D186" s="122">
        <v>2019</v>
      </c>
      <c r="E186" t="s">
        <v>289</v>
      </c>
      <c r="F186" t="s">
        <v>2261</v>
      </c>
      <c r="G186">
        <v>2001</v>
      </c>
      <c r="H186">
        <v>2018</v>
      </c>
      <c r="I186" t="s">
        <v>2611</v>
      </c>
      <c r="J186">
        <v>1999</v>
      </c>
      <c r="K186">
        <v>2001</v>
      </c>
      <c r="L186" t="s">
        <v>2612</v>
      </c>
      <c r="M186">
        <v>1997</v>
      </c>
      <c r="N186">
        <v>1999</v>
      </c>
      <c r="O186" t="s">
        <v>2613</v>
      </c>
      <c r="P186">
        <v>1996</v>
      </c>
      <c r="Q186">
        <v>1997</v>
      </c>
      <c r="R186" t="s">
        <v>2611</v>
      </c>
      <c r="S186">
        <v>1990</v>
      </c>
      <c r="T186">
        <v>1996</v>
      </c>
    </row>
    <row r="187" spans="1:20" x14ac:dyDescent="0.25">
      <c r="A187">
        <v>188</v>
      </c>
      <c r="B187" t="s">
        <v>2614</v>
      </c>
      <c r="C187" t="s">
        <v>2610</v>
      </c>
      <c r="D187" s="122">
        <v>2019</v>
      </c>
      <c r="E187" t="s">
        <v>289</v>
      </c>
      <c r="F187" t="s">
        <v>2615</v>
      </c>
      <c r="G187">
        <v>2015</v>
      </c>
      <c r="H187">
        <v>2018</v>
      </c>
      <c r="I187" t="s">
        <v>2616</v>
      </c>
      <c r="J187">
        <v>2012</v>
      </c>
      <c r="K187">
        <v>2015</v>
      </c>
      <c r="L187" t="s">
        <v>2273</v>
      </c>
      <c r="M187">
        <v>2003</v>
      </c>
      <c r="N187">
        <v>2011</v>
      </c>
      <c r="O187" t="s">
        <v>2323</v>
      </c>
      <c r="P187">
        <v>1997</v>
      </c>
      <c r="Q187">
        <v>2003</v>
      </c>
    </row>
    <row r="188" spans="1:20" x14ac:dyDescent="0.25">
      <c r="A188">
        <v>189</v>
      </c>
      <c r="B188" t="s">
        <v>2617</v>
      </c>
      <c r="C188" t="s">
        <v>2610</v>
      </c>
      <c r="D188" s="122">
        <v>2020</v>
      </c>
      <c r="E188" t="s">
        <v>289</v>
      </c>
      <c r="F188" t="s">
        <v>463</v>
      </c>
      <c r="G188">
        <v>2005</v>
      </c>
      <c r="H188">
        <v>2020</v>
      </c>
      <c r="I188" t="s">
        <v>2618</v>
      </c>
      <c r="J188">
        <v>2000</v>
      </c>
      <c r="K188">
        <v>2005</v>
      </c>
      <c r="L188" t="s">
        <v>2619</v>
      </c>
      <c r="M188">
        <v>1999</v>
      </c>
      <c r="N188">
        <v>2000</v>
      </c>
      <c r="O188" t="s">
        <v>2415</v>
      </c>
      <c r="P188">
        <v>1998</v>
      </c>
      <c r="Q188">
        <v>1999</v>
      </c>
    </row>
    <row r="189" spans="1:20" x14ac:dyDescent="0.25">
      <c r="A189">
        <v>190</v>
      </c>
      <c r="B189" t="s">
        <v>2620</v>
      </c>
      <c r="C189" t="s">
        <v>2610</v>
      </c>
      <c r="D189" s="122">
        <v>2021</v>
      </c>
      <c r="E189" t="s">
        <v>289</v>
      </c>
      <c r="F189" t="s">
        <v>2618</v>
      </c>
      <c r="G189">
        <v>2010</v>
      </c>
      <c r="H189">
        <v>2020</v>
      </c>
      <c r="I189" t="s">
        <v>2415</v>
      </c>
      <c r="J189">
        <v>1997</v>
      </c>
      <c r="K189">
        <v>2010</v>
      </c>
      <c r="L189" t="s">
        <v>2618</v>
      </c>
      <c r="M189">
        <v>1995</v>
      </c>
      <c r="N189">
        <v>1997</v>
      </c>
      <c r="O189" t="s">
        <v>2621</v>
      </c>
      <c r="P189">
        <v>1988</v>
      </c>
      <c r="Q189">
        <v>1995</v>
      </c>
    </row>
    <row r="190" spans="1:20" x14ac:dyDescent="0.25">
      <c r="A190">
        <v>191</v>
      </c>
      <c r="B190" t="s">
        <v>2622</v>
      </c>
      <c r="C190" t="s">
        <v>2610</v>
      </c>
      <c r="D190" s="122">
        <v>2019</v>
      </c>
      <c r="E190" t="s">
        <v>289</v>
      </c>
      <c r="F190" t="s">
        <v>2272</v>
      </c>
      <c r="G190">
        <v>2011</v>
      </c>
      <c r="H190">
        <v>2019</v>
      </c>
      <c r="I190" t="s">
        <v>2623</v>
      </c>
      <c r="J190">
        <v>2008</v>
      </c>
      <c r="K190">
        <v>2011</v>
      </c>
      <c r="L190" t="s">
        <v>2624</v>
      </c>
      <c r="M190">
        <v>2006</v>
      </c>
      <c r="N190">
        <v>2008</v>
      </c>
    </row>
    <row r="191" spans="1:20" x14ac:dyDescent="0.25">
      <c r="A191">
        <v>192</v>
      </c>
      <c r="B191" t="s">
        <v>1131</v>
      </c>
      <c r="C191" t="s">
        <v>699</v>
      </c>
      <c r="D191" s="122">
        <v>2005</v>
      </c>
      <c r="E191" t="s">
        <v>289</v>
      </c>
      <c r="F191" t="s">
        <v>2625</v>
      </c>
      <c r="G191">
        <v>1999</v>
      </c>
      <c r="H191">
        <v>2005</v>
      </c>
      <c r="I191" t="s">
        <v>2626</v>
      </c>
      <c r="J191">
        <v>1995</v>
      </c>
      <c r="K191">
        <v>1998</v>
      </c>
      <c r="L191" t="s">
        <v>2627</v>
      </c>
      <c r="M191">
        <v>1992</v>
      </c>
      <c r="N191">
        <v>1994</v>
      </c>
    </row>
    <row r="192" spans="1:20" x14ac:dyDescent="0.25">
      <c r="A192">
        <v>193</v>
      </c>
      <c r="B192" t="s">
        <v>2628</v>
      </c>
      <c r="C192" t="s">
        <v>699</v>
      </c>
      <c r="D192" s="122">
        <v>2005</v>
      </c>
      <c r="E192" t="s">
        <v>289</v>
      </c>
      <c r="F192" t="s">
        <v>2625</v>
      </c>
      <c r="G192">
        <v>1995</v>
      </c>
      <c r="H192">
        <v>2005</v>
      </c>
      <c r="I192" t="s">
        <v>2629</v>
      </c>
      <c r="J192">
        <v>1989</v>
      </c>
      <c r="K192">
        <v>1994</v>
      </c>
    </row>
    <row r="193" spans="1:20" x14ac:dyDescent="0.25">
      <c r="A193">
        <v>194</v>
      </c>
      <c r="B193" t="s">
        <v>2630</v>
      </c>
      <c r="C193" t="s">
        <v>699</v>
      </c>
      <c r="D193" s="122">
        <v>2005</v>
      </c>
      <c r="E193" t="s">
        <v>289</v>
      </c>
      <c r="F193" t="s">
        <v>2631</v>
      </c>
      <c r="G193">
        <v>2002</v>
      </c>
      <c r="H193">
        <v>2005</v>
      </c>
      <c r="I193" t="s">
        <v>2632</v>
      </c>
      <c r="J193">
        <v>2001</v>
      </c>
      <c r="K193">
        <v>2002</v>
      </c>
    </row>
    <row r="194" spans="1:20" x14ac:dyDescent="0.25">
      <c r="A194">
        <v>195</v>
      </c>
      <c r="B194" t="s">
        <v>2633</v>
      </c>
      <c r="C194" t="s">
        <v>699</v>
      </c>
      <c r="D194" s="122">
        <v>2013</v>
      </c>
      <c r="E194" t="s">
        <v>289</v>
      </c>
      <c r="F194" t="s">
        <v>2634</v>
      </c>
      <c r="G194">
        <v>2011</v>
      </c>
      <c r="H194">
        <v>2013</v>
      </c>
      <c r="I194" t="s">
        <v>2635</v>
      </c>
      <c r="J194">
        <v>2005</v>
      </c>
      <c r="K194">
        <v>2011</v>
      </c>
      <c r="L194" t="s">
        <v>2636</v>
      </c>
      <c r="M194">
        <v>2003</v>
      </c>
      <c r="N194">
        <v>2005</v>
      </c>
      <c r="O194" t="s">
        <v>2439</v>
      </c>
      <c r="P194">
        <v>2000</v>
      </c>
      <c r="Q194">
        <v>2003</v>
      </c>
      <c r="R194" t="s">
        <v>2377</v>
      </c>
      <c r="S194">
        <v>1997</v>
      </c>
      <c r="T194">
        <v>2000</v>
      </c>
    </row>
    <row r="195" spans="1:20" x14ac:dyDescent="0.25">
      <c r="A195">
        <v>196</v>
      </c>
      <c r="B195" t="s">
        <v>2637</v>
      </c>
      <c r="C195" t="s">
        <v>699</v>
      </c>
      <c r="D195" s="122">
        <v>2019</v>
      </c>
      <c r="E195" t="s">
        <v>289</v>
      </c>
      <c r="F195" t="s">
        <v>2623</v>
      </c>
      <c r="G195">
        <v>2011</v>
      </c>
      <c r="H195">
        <v>2019</v>
      </c>
      <c r="I195" t="s">
        <v>2638</v>
      </c>
      <c r="J195">
        <v>2010</v>
      </c>
      <c r="K195">
        <v>2011</v>
      </c>
      <c r="L195" t="s">
        <v>2639</v>
      </c>
      <c r="M195">
        <v>2010</v>
      </c>
      <c r="N195">
        <v>2011</v>
      </c>
      <c r="O195" t="s">
        <v>2638</v>
      </c>
      <c r="P195">
        <v>2005</v>
      </c>
      <c r="Q195">
        <v>2010</v>
      </c>
    </row>
    <row r="196" spans="1:20" x14ac:dyDescent="0.25">
      <c r="A196">
        <v>197</v>
      </c>
      <c r="B196" t="s">
        <v>2640</v>
      </c>
      <c r="C196" t="s">
        <v>699</v>
      </c>
      <c r="D196" s="122">
        <v>2014</v>
      </c>
      <c r="E196" t="s">
        <v>289</v>
      </c>
      <c r="F196" t="s">
        <v>2641</v>
      </c>
      <c r="G196">
        <v>2008</v>
      </c>
      <c r="H196">
        <v>2014</v>
      </c>
      <c r="I196" t="s">
        <v>2642</v>
      </c>
      <c r="J196">
        <v>2004</v>
      </c>
      <c r="K196">
        <v>2008</v>
      </c>
      <c r="L196" t="s">
        <v>575</v>
      </c>
      <c r="M196">
        <v>2000</v>
      </c>
      <c r="N196">
        <v>2001</v>
      </c>
    </row>
    <row r="197" spans="1:20" x14ac:dyDescent="0.25">
      <c r="A197">
        <v>198</v>
      </c>
      <c r="B197" t="s">
        <v>2643</v>
      </c>
      <c r="C197" t="s">
        <v>699</v>
      </c>
      <c r="D197" s="122">
        <v>2005</v>
      </c>
      <c r="E197" t="s">
        <v>289</v>
      </c>
      <c r="F197" t="s">
        <v>2625</v>
      </c>
      <c r="G197">
        <v>1998</v>
      </c>
      <c r="H197">
        <v>2005</v>
      </c>
      <c r="I197" t="s">
        <v>2644</v>
      </c>
      <c r="J197">
        <v>1992</v>
      </c>
      <c r="K197">
        <v>1998</v>
      </c>
    </row>
    <row r="198" spans="1:20" x14ac:dyDescent="0.25">
      <c r="A198">
        <v>199</v>
      </c>
      <c r="B198" t="s">
        <v>2645</v>
      </c>
      <c r="C198" t="s">
        <v>2646</v>
      </c>
      <c r="D198" s="122">
        <v>2015</v>
      </c>
      <c r="E198" t="s">
        <v>289</v>
      </c>
      <c r="F198" t="s">
        <v>2647</v>
      </c>
      <c r="G198">
        <v>2012</v>
      </c>
      <c r="H198">
        <v>2015</v>
      </c>
      <c r="I198" t="s">
        <v>2648</v>
      </c>
      <c r="J198">
        <v>1999</v>
      </c>
      <c r="K198">
        <v>2012</v>
      </c>
      <c r="L198" t="s">
        <v>2649</v>
      </c>
      <c r="M198">
        <v>1997</v>
      </c>
      <c r="N198">
        <v>1999</v>
      </c>
      <c r="O198" t="s">
        <v>2650</v>
      </c>
      <c r="P198">
        <v>1989</v>
      </c>
      <c r="Q198">
        <v>1997</v>
      </c>
    </row>
    <row r="199" spans="1:20" x14ac:dyDescent="0.25">
      <c r="A199">
        <v>200</v>
      </c>
      <c r="B199" t="s">
        <v>2651</v>
      </c>
      <c r="C199" t="s">
        <v>2646</v>
      </c>
      <c r="D199" s="122">
        <v>2016</v>
      </c>
      <c r="E199" t="s">
        <v>289</v>
      </c>
      <c r="F199" t="s">
        <v>2652</v>
      </c>
      <c r="G199">
        <v>2014</v>
      </c>
      <c r="H199">
        <v>2016</v>
      </c>
      <c r="I199" t="s">
        <v>2457</v>
      </c>
      <c r="J199">
        <v>2014</v>
      </c>
      <c r="K199">
        <v>2014</v>
      </c>
      <c r="L199" t="s">
        <v>2653</v>
      </c>
      <c r="M199">
        <v>2009</v>
      </c>
      <c r="N199">
        <v>2014</v>
      </c>
      <c r="O199" t="s">
        <v>2654</v>
      </c>
      <c r="P199">
        <v>2007</v>
      </c>
      <c r="Q199">
        <v>2009</v>
      </c>
    </row>
    <row r="200" spans="1:20" x14ac:dyDescent="0.25">
      <c r="A200">
        <v>201</v>
      </c>
      <c r="B200" t="s">
        <v>2655</v>
      </c>
      <c r="C200" t="s">
        <v>526</v>
      </c>
      <c r="D200" s="122">
        <v>2017</v>
      </c>
      <c r="E200" t="s">
        <v>289</v>
      </c>
      <c r="F200" t="s">
        <v>440</v>
      </c>
      <c r="G200">
        <v>2015</v>
      </c>
      <c r="H200">
        <v>2016</v>
      </c>
      <c r="I200" t="s">
        <v>2656</v>
      </c>
      <c r="J200">
        <v>2012</v>
      </c>
      <c r="K200">
        <v>2015</v>
      </c>
      <c r="L200" t="s">
        <v>2648</v>
      </c>
      <c r="M200">
        <v>2007</v>
      </c>
      <c r="N200">
        <v>2012</v>
      </c>
      <c r="O200" t="s">
        <v>2657</v>
      </c>
      <c r="P200">
        <v>2002</v>
      </c>
      <c r="Q200">
        <v>2007</v>
      </c>
    </row>
    <row r="201" spans="1:20" x14ac:dyDescent="0.25">
      <c r="A201">
        <v>202</v>
      </c>
      <c r="B201" t="s">
        <v>2658</v>
      </c>
      <c r="C201" t="s">
        <v>526</v>
      </c>
      <c r="D201" s="122">
        <v>2018</v>
      </c>
      <c r="E201" t="s">
        <v>289</v>
      </c>
      <c r="F201" t="s">
        <v>291</v>
      </c>
      <c r="G201">
        <v>2013</v>
      </c>
      <c r="H201">
        <v>2017</v>
      </c>
      <c r="I201" t="s">
        <v>2659</v>
      </c>
      <c r="J201">
        <v>2011</v>
      </c>
      <c r="K201">
        <v>2012</v>
      </c>
      <c r="L201" t="s">
        <v>2660</v>
      </c>
      <c r="M201">
        <v>2004</v>
      </c>
      <c r="N201">
        <v>2005</v>
      </c>
      <c r="O201" t="s">
        <v>2661</v>
      </c>
      <c r="P201">
        <v>2003</v>
      </c>
      <c r="Q201">
        <v>2004</v>
      </c>
      <c r="R201" t="s">
        <v>2660</v>
      </c>
      <c r="S201">
        <v>1997</v>
      </c>
      <c r="T201">
        <v>2003</v>
      </c>
    </row>
    <row r="202" spans="1:20" x14ac:dyDescent="0.25">
      <c r="A202">
        <v>203</v>
      </c>
      <c r="B202" t="s">
        <v>2662</v>
      </c>
      <c r="C202" t="s">
        <v>526</v>
      </c>
      <c r="D202" s="122">
        <v>2019</v>
      </c>
      <c r="E202" t="s">
        <v>289</v>
      </c>
      <c r="F202" t="s">
        <v>618</v>
      </c>
      <c r="G202">
        <v>2017</v>
      </c>
      <c r="H202">
        <v>2019</v>
      </c>
      <c r="I202" t="s">
        <v>2653</v>
      </c>
      <c r="J202">
        <v>2015</v>
      </c>
      <c r="K202">
        <v>2017</v>
      </c>
      <c r="L202" t="s">
        <v>618</v>
      </c>
      <c r="M202">
        <v>2013</v>
      </c>
      <c r="N202">
        <v>2015</v>
      </c>
    </row>
    <row r="203" spans="1:20" x14ac:dyDescent="0.25">
      <c r="A203">
        <v>204</v>
      </c>
      <c r="B203" t="s">
        <v>2663</v>
      </c>
      <c r="C203" t="s">
        <v>526</v>
      </c>
      <c r="D203" s="122">
        <v>2018</v>
      </c>
      <c r="E203" t="s">
        <v>289</v>
      </c>
      <c r="F203" t="s">
        <v>2664</v>
      </c>
      <c r="G203">
        <v>2013</v>
      </c>
      <c r="H203">
        <v>2018</v>
      </c>
      <c r="I203" t="s">
        <v>2665</v>
      </c>
      <c r="J203">
        <v>2011</v>
      </c>
      <c r="K203">
        <v>2013</v>
      </c>
      <c r="L203" t="s">
        <v>2666</v>
      </c>
      <c r="M203">
        <v>2010</v>
      </c>
      <c r="N203">
        <v>2011</v>
      </c>
      <c r="O203" t="s">
        <v>2667</v>
      </c>
      <c r="P203">
        <v>2007</v>
      </c>
      <c r="Q203">
        <v>2010</v>
      </c>
    </row>
    <row r="204" spans="1:20" x14ac:dyDescent="0.25">
      <c r="A204">
        <v>205</v>
      </c>
      <c r="B204" t="s">
        <v>2668</v>
      </c>
      <c r="C204" t="s">
        <v>526</v>
      </c>
      <c r="D204" s="122">
        <v>2017</v>
      </c>
      <c r="E204" t="s">
        <v>289</v>
      </c>
      <c r="F204" t="s">
        <v>2653</v>
      </c>
      <c r="G204">
        <v>2008</v>
      </c>
      <c r="H204">
        <v>2017</v>
      </c>
      <c r="I204" t="s">
        <v>2669</v>
      </c>
      <c r="J204">
        <v>2007</v>
      </c>
      <c r="K204">
        <v>2008</v>
      </c>
      <c r="L204" t="s">
        <v>2670</v>
      </c>
      <c r="M204">
        <v>2004</v>
      </c>
      <c r="N204">
        <v>2007</v>
      </c>
    </row>
    <row r="205" spans="1:20" x14ac:dyDescent="0.25">
      <c r="A205">
        <v>206</v>
      </c>
      <c r="B205" t="s">
        <v>1138</v>
      </c>
      <c r="C205" t="s">
        <v>531</v>
      </c>
      <c r="D205" s="122">
        <v>2017</v>
      </c>
      <c r="E205" t="s">
        <v>289</v>
      </c>
      <c r="F205" t="s">
        <v>267</v>
      </c>
      <c r="G205">
        <v>2013</v>
      </c>
      <c r="H205">
        <v>2017</v>
      </c>
      <c r="I205" t="s">
        <v>2261</v>
      </c>
      <c r="J205">
        <v>2008</v>
      </c>
      <c r="K205">
        <v>2012</v>
      </c>
      <c r="L205" t="s">
        <v>2269</v>
      </c>
      <c r="M205">
        <v>2004</v>
      </c>
      <c r="N205">
        <v>2007</v>
      </c>
    </row>
    <row r="206" spans="1:20" x14ac:dyDescent="0.25">
      <c r="A206">
        <v>207</v>
      </c>
      <c r="B206" t="s">
        <v>1142</v>
      </c>
      <c r="C206" t="s">
        <v>2671</v>
      </c>
      <c r="D206" s="122">
        <v>2017</v>
      </c>
      <c r="E206" t="s">
        <v>289</v>
      </c>
      <c r="F206" t="s">
        <v>2623</v>
      </c>
      <c r="G206">
        <v>2016</v>
      </c>
      <c r="H206">
        <v>2017</v>
      </c>
      <c r="I206" t="s">
        <v>2326</v>
      </c>
      <c r="J206">
        <v>2005</v>
      </c>
      <c r="K206">
        <v>2016</v>
      </c>
      <c r="L206" t="s">
        <v>2672</v>
      </c>
      <c r="M206">
        <v>2004</v>
      </c>
      <c r="N206">
        <v>2005</v>
      </c>
      <c r="O206" t="s">
        <v>2454</v>
      </c>
      <c r="P206">
        <v>2001</v>
      </c>
      <c r="Q206">
        <v>2004</v>
      </c>
      <c r="R206" t="s">
        <v>2455</v>
      </c>
      <c r="S206">
        <v>1995</v>
      </c>
      <c r="T206">
        <v>2001</v>
      </c>
    </row>
    <row r="207" spans="1:20" x14ac:dyDescent="0.25">
      <c r="A207">
        <v>208</v>
      </c>
      <c r="B207" t="s">
        <v>1145</v>
      </c>
      <c r="C207" t="s">
        <v>2671</v>
      </c>
      <c r="D207" s="122">
        <v>2017</v>
      </c>
      <c r="E207" t="s">
        <v>289</v>
      </c>
      <c r="F207" t="s">
        <v>2623</v>
      </c>
      <c r="G207">
        <v>2016</v>
      </c>
      <c r="H207">
        <v>2017</v>
      </c>
      <c r="I207" t="s">
        <v>2326</v>
      </c>
      <c r="J207">
        <v>2005</v>
      </c>
      <c r="K207">
        <v>2016</v>
      </c>
      <c r="L207" t="s">
        <v>2269</v>
      </c>
      <c r="M207">
        <v>2003</v>
      </c>
      <c r="N207">
        <v>2004</v>
      </c>
    </row>
    <row r="208" spans="1:20" x14ac:dyDescent="0.25">
      <c r="A208">
        <v>209</v>
      </c>
      <c r="B208" t="s">
        <v>1144</v>
      </c>
      <c r="C208" t="s">
        <v>2671</v>
      </c>
      <c r="D208" s="122">
        <v>2018</v>
      </c>
      <c r="E208" t="s">
        <v>289</v>
      </c>
      <c r="F208" t="s">
        <v>2623</v>
      </c>
      <c r="G208">
        <v>2016</v>
      </c>
      <c r="H208">
        <v>2018</v>
      </c>
      <c r="I208" t="s">
        <v>2326</v>
      </c>
      <c r="J208">
        <v>2009</v>
      </c>
      <c r="K208">
        <v>2016</v>
      </c>
      <c r="L208" t="s">
        <v>2319</v>
      </c>
      <c r="M208">
        <v>2008</v>
      </c>
      <c r="N208">
        <v>2009</v>
      </c>
      <c r="O208" t="s">
        <v>2673</v>
      </c>
      <c r="P208">
        <v>2005</v>
      </c>
      <c r="Q208">
        <v>2008</v>
      </c>
      <c r="R208" t="s">
        <v>2454</v>
      </c>
      <c r="S208">
        <v>2004</v>
      </c>
      <c r="T208">
        <v>2005</v>
      </c>
    </row>
    <row r="209" spans="1:20" x14ac:dyDescent="0.25">
      <c r="A209">
        <v>210</v>
      </c>
      <c r="B209" t="s">
        <v>1143</v>
      </c>
      <c r="C209" t="s">
        <v>2671</v>
      </c>
      <c r="D209" s="122">
        <v>2018</v>
      </c>
      <c r="E209" t="s">
        <v>289</v>
      </c>
      <c r="F209" t="s">
        <v>2623</v>
      </c>
      <c r="G209">
        <v>2016</v>
      </c>
      <c r="H209">
        <v>2018</v>
      </c>
      <c r="I209" t="s">
        <v>2326</v>
      </c>
      <c r="J209">
        <v>2012</v>
      </c>
      <c r="K209">
        <v>2016</v>
      </c>
      <c r="L209" t="s">
        <v>2269</v>
      </c>
      <c r="M209">
        <v>2011</v>
      </c>
      <c r="N209">
        <v>2012</v>
      </c>
      <c r="O209" t="s">
        <v>2326</v>
      </c>
      <c r="P209">
        <v>2010</v>
      </c>
      <c r="Q209">
        <v>2011</v>
      </c>
      <c r="R209" t="s">
        <v>2674</v>
      </c>
      <c r="S209">
        <v>2007</v>
      </c>
      <c r="T209">
        <v>2010</v>
      </c>
    </row>
    <row r="210" spans="1:20" x14ac:dyDescent="0.25">
      <c r="A210">
        <v>211</v>
      </c>
      <c r="B210" t="s">
        <v>2675</v>
      </c>
      <c r="C210" t="s">
        <v>2671</v>
      </c>
      <c r="D210" s="122">
        <v>2020</v>
      </c>
      <c r="E210" t="s">
        <v>289</v>
      </c>
      <c r="F210" t="s">
        <v>2269</v>
      </c>
      <c r="G210">
        <v>2012</v>
      </c>
      <c r="H210">
        <v>2019</v>
      </c>
      <c r="I210" t="s">
        <v>2674</v>
      </c>
      <c r="J210">
        <v>2007</v>
      </c>
      <c r="K210">
        <v>2012</v>
      </c>
      <c r="L210" t="s">
        <v>2454</v>
      </c>
      <c r="M210">
        <v>2007</v>
      </c>
      <c r="N210">
        <v>2007</v>
      </c>
      <c r="O210" t="s">
        <v>2674</v>
      </c>
      <c r="P210">
        <v>2001</v>
      </c>
      <c r="Q210">
        <v>2007</v>
      </c>
    </row>
    <row r="211" spans="1:20" x14ac:dyDescent="0.25">
      <c r="A211">
        <v>212</v>
      </c>
      <c r="B211" t="s">
        <v>1148</v>
      </c>
      <c r="C211" t="s">
        <v>546</v>
      </c>
      <c r="D211" s="122">
        <v>2013</v>
      </c>
      <c r="E211" t="s">
        <v>289</v>
      </c>
      <c r="F211" t="s">
        <v>458</v>
      </c>
      <c r="G211">
        <v>2003</v>
      </c>
      <c r="H211">
        <v>2011</v>
      </c>
      <c r="I211" t="s">
        <v>2241</v>
      </c>
      <c r="J211">
        <v>2000</v>
      </c>
      <c r="K211">
        <v>2003</v>
      </c>
      <c r="L211" t="s">
        <v>2243</v>
      </c>
      <c r="M211">
        <v>1998</v>
      </c>
      <c r="N211">
        <v>2000</v>
      </c>
    </row>
    <row r="212" spans="1:20" x14ac:dyDescent="0.25">
      <c r="A212">
        <v>213</v>
      </c>
      <c r="B212" t="s">
        <v>1149</v>
      </c>
      <c r="C212" t="s">
        <v>546</v>
      </c>
      <c r="D212" s="122">
        <v>2017</v>
      </c>
      <c r="E212" t="s">
        <v>289</v>
      </c>
      <c r="F212" t="s">
        <v>2676</v>
      </c>
      <c r="G212">
        <v>2009</v>
      </c>
      <c r="H212">
        <v>2017</v>
      </c>
      <c r="I212" t="s">
        <v>2677</v>
      </c>
      <c r="J212">
        <v>2005</v>
      </c>
      <c r="K212">
        <v>2007</v>
      </c>
      <c r="L212" t="s">
        <v>2678</v>
      </c>
      <c r="M212">
        <v>2004</v>
      </c>
      <c r="N212">
        <v>2005</v>
      </c>
    </row>
    <row r="213" spans="1:20" x14ac:dyDescent="0.25">
      <c r="A213">
        <v>214</v>
      </c>
      <c r="B213" t="s">
        <v>1153</v>
      </c>
      <c r="C213" t="s">
        <v>2679</v>
      </c>
      <c r="D213" s="122">
        <v>2003</v>
      </c>
      <c r="E213" t="s">
        <v>289</v>
      </c>
      <c r="F213" t="s">
        <v>786</v>
      </c>
      <c r="G213">
        <v>2000</v>
      </c>
      <c r="H213">
        <v>2003</v>
      </c>
      <c r="I213" t="s">
        <v>2680</v>
      </c>
      <c r="J213">
        <v>1999</v>
      </c>
      <c r="K213">
        <v>2000</v>
      </c>
      <c r="L213" t="s">
        <v>2681</v>
      </c>
      <c r="M213">
        <v>1997</v>
      </c>
      <c r="N213">
        <v>1999</v>
      </c>
      <c r="O213" t="s">
        <v>2682</v>
      </c>
      <c r="P213">
        <v>1996</v>
      </c>
      <c r="Q213">
        <v>1997</v>
      </c>
    </row>
    <row r="214" spans="1:20" x14ac:dyDescent="0.25">
      <c r="A214">
        <v>216</v>
      </c>
      <c r="B214" t="s">
        <v>2684</v>
      </c>
      <c r="C214" t="s">
        <v>2679</v>
      </c>
      <c r="D214" s="122">
        <v>2003</v>
      </c>
      <c r="E214" t="s">
        <v>289</v>
      </c>
      <c r="F214" t="s">
        <v>2685</v>
      </c>
      <c r="G214">
        <v>1994</v>
      </c>
      <c r="H214">
        <v>2003</v>
      </c>
      <c r="I214" t="s">
        <v>2686</v>
      </c>
      <c r="J214">
        <v>1992</v>
      </c>
      <c r="K214">
        <v>1994</v>
      </c>
      <c r="L214" t="s">
        <v>2254</v>
      </c>
      <c r="M214">
        <v>1989</v>
      </c>
      <c r="N214">
        <v>1992</v>
      </c>
    </row>
    <row r="215" spans="1:20" x14ac:dyDescent="0.25">
      <c r="A215">
        <v>217</v>
      </c>
      <c r="B215" t="s">
        <v>2687</v>
      </c>
      <c r="C215" t="s">
        <v>2679</v>
      </c>
      <c r="D215" s="122">
        <v>2010</v>
      </c>
      <c r="E215" t="s">
        <v>289</v>
      </c>
      <c r="F215" t="s">
        <v>2688</v>
      </c>
      <c r="G215">
        <v>2000</v>
      </c>
      <c r="H215">
        <v>2010</v>
      </c>
      <c r="I215" t="s">
        <v>2689</v>
      </c>
      <c r="J215">
        <v>1997</v>
      </c>
      <c r="K215">
        <v>2000</v>
      </c>
      <c r="L215" t="s">
        <v>2690</v>
      </c>
      <c r="M215">
        <v>1994</v>
      </c>
      <c r="N215">
        <v>1997</v>
      </c>
      <c r="O215" t="s">
        <v>2691</v>
      </c>
      <c r="P215">
        <v>1992</v>
      </c>
      <c r="Q215">
        <v>1994</v>
      </c>
      <c r="R215" t="s">
        <v>2254</v>
      </c>
      <c r="S215">
        <v>1989</v>
      </c>
      <c r="T215">
        <v>1992</v>
      </c>
    </row>
    <row r="216" spans="1:20" x14ac:dyDescent="0.25">
      <c r="A216">
        <v>218</v>
      </c>
      <c r="B216" t="s">
        <v>2692</v>
      </c>
      <c r="C216" t="s">
        <v>2679</v>
      </c>
      <c r="D216" s="122">
        <v>2011</v>
      </c>
      <c r="E216" t="s">
        <v>289</v>
      </c>
      <c r="F216" t="s">
        <v>2693</v>
      </c>
      <c r="G216">
        <v>2010</v>
      </c>
      <c r="H216">
        <v>2011</v>
      </c>
      <c r="I216" t="s">
        <v>2694</v>
      </c>
      <c r="J216">
        <v>2008</v>
      </c>
      <c r="K216">
        <v>2010</v>
      </c>
      <c r="L216" t="s">
        <v>2695</v>
      </c>
      <c r="M216">
        <v>2007</v>
      </c>
      <c r="N216">
        <v>2008</v>
      </c>
    </row>
    <row r="217" spans="1:20" x14ac:dyDescent="0.25">
      <c r="A217">
        <v>219</v>
      </c>
      <c r="B217" t="s">
        <v>2696</v>
      </c>
      <c r="C217" t="s">
        <v>2697</v>
      </c>
      <c r="D217" s="122">
        <v>2018</v>
      </c>
      <c r="E217" t="s">
        <v>289</v>
      </c>
      <c r="F217" t="s">
        <v>2698</v>
      </c>
      <c r="G217">
        <v>2014</v>
      </c>
      <c r="H217">
        <v>2017</v>
      </c>
      <c r="I217" t="s">
        <v>362</v>
      </c>
      <c r="J217">
        <v>2007</v>
      </c>
      <c r="K217">
        <v>2013</v>
      </c>
      <c r="L217" t="s">
        <v>2699</v>
      </c>
      <c r="M217">
        <v>2006</v>
      </c>
      <c r="N217">
        <v>2007</v>
      </c>
      <c r="O217" t="s">
        <v>2700</v>
      </c>
      <c r="P217">
        <v>1996</v>
      </c>
      <c r="Q217">
        <v>2001</v>
      </c>
    </row>
    <row r="218" spans="1:20" x14ac:dyDescent="0.25">
      <c r="A218">
        <v>220</v>
      </c>
      <c r="B218" t="s">
        <v>2701</v>
      </c>
      <c r="C218" t="s">
        <v>2697</v>
      </c>
      <c r="D218" s="122">
        <v>2018</v>
      </c>
      <c r="E218" t="s">
        <v>289</v>
      </c>
      <c r="F218" t="s">
        <v>544</v>
      </c>
      <c r="G218">
        <v>2017</v>
      </c>
      <c r="H218">
        <v>2018</v>
      </c>
      <c r="I218" t="s">
        <v>2702</v>
      </c>
      <c r="J218">
        <v>2012</v>
      </c>
      <c r="K218">
        <v>2017</v>
      </c>
      <c r="L218" t="s">
        <v>2703</v>
      </c>
      <c r="M218">
        <v>2011</v>
      </c>
      <c r="N218">
        <v>2012</v>
      </c>
      <c r="O218" t="s">
        <v>2704</v>
      </c>
      <c r="P218">
        <v>2008</v>
      </c>
      <c r="Q218">
        <v>2011</v>
      </c>
      <c r="R218" t="s">
        <v>2409</v>
      </c>
      <c r="S218">
        <v>2004</v>
      </c>
      <c r="T218">
        <v>2008</v>
      </c>
    </row>
    <row r="219" spans="1:20" x14ac:dyDescent="0.25">
      <c r="A219">
        <v>221</v>
      </c>
      <c r="B219" t="s">
        <v>2705</v>
      </c>
      <c r="C219" t="s">
        <v>2697</v>
      </c>
      <c r="D219" s="122">
        <v>2017</v>
      </c>
      <c r="E219" t="s">
        <v>289</v>
      </c>
      <c r="F219" t="s">
        <v>2698</v>
      </c>
      <c r="G219">
        <v>2014</v>
      </c>
      <c r="H219">
        <v>2017</v>
      </c>
    </row>
    <row r="220" spans="1:20" x14ac:dyDescent="0.25">
      <c r="A220">
        <v>222</v>
      </c>
      <c r="B220" t="s">
        <v>1158</v>
      </c>
      <c r="C220" t="s">
        <v>2697</v>
      </c>
      <c r="D220" s="122">
        <v>2005</v>
      </c>
      <c r="E220" t="s">
        <v>289</v>
      </c>
    </row>
    <row r="221" spans="1:20" x14ac:dyDescent="0.25">
      <c r="A221">
        <v>223</v>
      </c>
      <c r="B221" t="s">
        <v>2706</v>
      </c>
      <c r="C221" t="s">
        <v>2697</v>
      </c>
      <c r="D221" s="122">
        <v>2015</v>
      </c>
      <c r="E221" t="s">
        <v>289</v>
      </c>
      <c r="F221" t="s">
        <v>2707</v>
      </c>
      <c r="G221">
        <v>2014</v>
      </c>
      <c r="H221">
        <v>2015</v>
      </c>
      <c r="I221" t="s">
        <v>2708</v>
      </c>
      <c r="J221">
        <v>2008</v>
      </c>
      <c r="K221">
        <v>2012</v>
      </c>
    </row>
    <row r="222" spans="1:20" x14ac:dyDescent="0.25">
      <c r="A222">
        <v>224</v>
      </c>
      <c r="B222" t="s">
        <v>1158</v>
      </c>
      <c r="C222" t="s">
        <v>2697</v>
      </c>
      <c r="D222" s="122">
        <v>2006</v>
      </c>
      <c r="E222" t="s">
        <v>289</v>
      </c>
    </row>
    <row r="223" spans="1:20" x14ac:dyDescent="0.25">
      <c r="A223">
        <v>225</v>
      </c>
      <c r="B223" t="s">
        <v>2709</v>
      </c>
      <c r="C223" t="s">
        <v>2697</v>
      </c>
      <c r="D223" s="122">
        <v>2006</v>
      </c>
      <c r="E223" t="s">
        <v>289</v>
      </c>
    </row>
    <row r="224" spans="1:20" x14ac:dyDescent="0.25">
      <c r="A224">
        <v>226</v>
      </c>
      <c r="B224" t="s">
        <v>2710</v>
      </c>
      <c r="C224" t="s">
        <v>2697</v>
      </c>
      <c r="D224" s="122">
        <v>2015</v>
      </c>
      <c r="E224" t="s">
        <v>289</v>
      </c>
      <c r="F224" t="s">
        <v>381</v>
      </c>
      <c r="G224">
        <v>2012</v>
      </c>
      <c r="H224">
        <v>2015</v>
      </c>
      <c r="I224" t="s">
        <v>2711</v>
      </c>
      <c r="J224">
        <v>2010</v>
      </c>
      <c r="K224">
        <v>2012</v>
      </c>
      <c r="L224" t="s">
        <v>2712</v>
      </c>
      <c r="M224">
        <v>2007</v>
      </c>
      <c r="N224">
        <v>2010</v>
      </c>
    </row>
    <row r="225" spans="1:20" x14ac:dyDescent="0.25">
      <c r="A225">
        <v>227</v>
      </c>
      <c r="B225" t="s">
        <v>2713</v>
      </c>
      <c r="C225" t="s">
        <v>2697</v>
      </c>
      <c r="D225" s="122">
        <v>2011</v>
      </c>
      <c r="E225" t="s">
        <v>289</v>
      </c>
    </row>
    <row r="226" spans="1:20" x14ac:dyDescent="0.25">
      <c r="A226">
        <v>228</v>
      </c>
      <c r="B226" t="s">
        <v>1161</v>
      </c>
      <c r="C226" t="s">
        <v>2714</v>
      </c>
      <c r="D226" s="122">
        <v>2011</v>
      </c>
      <c r="E226" t="s">
        <v>289</v>
      </c>
      <c r="F226" t="s">
        <v>575</v>
      </c>
      <c r="G226">
        <v>1995</v>
      </c>
      <c r="H226">
        <v>2011</v>
      </c>
    </row>
    <row r="227" spans="1:20" x14ac:dyDescent="0.25">
      <c r="A227">
        <v>229</v>
      </c>
      <c r="B227" t="s">
        <v>1162</v>
      </c>
      <c r="C227" t="s">
        <v>2714</v>
      </c>
      <c r="D227" s="122">
        <v>2011</v>
      </c>
      <c r="E227" t="s">
        <v>289</v>
      </c>
      <c r="F227" t="s">
        <v>575</v>
      </c>
      <c r="G227">
        <v>1998</v>
      </c>
      <c r="H227">
        <v>2011</v>
      </c>
    </row>
    <row r="228" spans="1:20" x14ac:dyDescent="0.25">
      <c r="A228">
        <v>230</v>
      </c>
      <c r="B228" t="s">
        <v>2715</v>
      </c>
      <c r="C228" t="s">
        <v>2714</v>
      </c>
      <c r="D228" s="122">
        <v>2011</v>
      </c>
      <c r="E228" t="s">
        <v>289</v>
      </c>
      <c r="F228" t="s">
        <v>575</v>
      </c>
      <c r="G228">
        <v>1999</v>
      </c>
      <c r="H228">
        <v>2011</v>
      </c>
    </row>
    <row r="229" spans="1:20" x14ac:dyDescent="0.25">
      <c r="A229">
        <v>231</v>
      </c>
      <c r="B229" t="s">
        <v>2716</v>
      </c>
      <c r="C229" t="s">
        <v>2714</v>
      </c>
      <c r="D229" s="122">
        <v>2011</v>
      </c>
      <c r="E229" t="s">
        <v>289</v>
      </c>
      <c r="F229" t="s">
        <v>2307</v>
      </c>
      <c r="G229">
        <v>2001</v>
      </c>
      <c r="H229">
        <v>2011</v>
      </c>
      <c r="I229" t="s">
        <v>575</v>
      </c>
      <c r="J229">
        <v>1995</v>
      </c>
      <c r="K229">
        <v>2001</v>
      </c>
      <c r="L229" t="s">
        <v>2717</v>
      </c>
      <c r="M229">
        <v>1989</v>
      </c>
      <c r="N229">
        <v>1995</v>
      </c>
      <c r="O229" t="s">
        <v>2718</v>
      </c>
      <c r="P229">
        <v>1985</v>
      </c>
      <c r="Q229">
        <v>1989</v>
      </c>
    </row>
    <row r="230" spans="1:20" x14ac:dyDescent="0.25">
      <c r="A230">
        <v>232</v>
      </c>
      <c r="B230" t="s">
        <v>2719</v>
      </c>
      <c r="C230" t="s">
        <v>2714</v>
      </c>
      <c r="D230" s="122">
        <v>2011</v>
      </c>
      <c r="E230" t="s">
        <v>289</v>
      </c>
      <c r="F230" t="s">
        <v>575</v>
      </c>
      <c r="G230">
        <v>2000</v>
      </c>
      <c r="H230">
        <v>2011</v>
      </c>
    </row>
    <row r="231" spans="1:20" x14ac:dyDescent="0.25">
      <c r="A231">
        <v>233</v>
      </c>
      <c r="B231" t="s">
        <v>2720</v>
      </c>
      <c r="C231" t="s">
        <v>2714</v>
      </c>
      <c r="D231" s="122">
        <v>2011</v>
      </c>
      <c r="E231" t="s">
        <v>289</v>
      </c>
      <c r="F231" t="s">
        <v>575</v>
      </c>
      <c r="G231">
        <v>2005</v>
      </c>
      <c r="H231">
        <v>2011</v>
      </c>
    </row>
    <row r="232" spans="1:20" x14ac:dyDescent="0.25">
      <c r="A232">
        <v>234</v>
      </c>
      <c r="B232" t="s">
        <v>2721</v>
      </c>
      <c r="C232" t="s">
        <v>1163</v>
      </c>
      <c r="D232" s="122">
        <v>2009</v>
      </c>
      <c r="E232" t="s">
        <v>289</v>
      </c>
      <c r="F232" t="s">
        <v>2304</v>
      </c>
      <c r="G232">
        <v>1998</v>
      </c>
      <c r="H232">
        <v>2009</v>
      </c>
      <c r="I232" t="s">
        <v>2305</v>
      </c>
      <c r="J232">
        <v>1990</v>
      </c>
      <c r="K232">
        <v>1998</v>
      </c>
    </row>
    <row r="233" spans="1:20" x14ac:dyDescent="0.25">
      <c r="A233">
        <v>235</v>
      </c>
      <c r="B233" t="s">
        <v>2722</v>
      </c>
      <c r="C233" t="s">
        <v>1163</v>
      </c>
      <c r="D233" s="122">
        <v>2010</v>
      </c>
      <c r="E233" t="s">
        <v>289</v>
      </c>
      <c r="F233" t="s">
        <v>2723</v>
      </c>
      <c r="G233">
        <v>2004</v>
      </c>
      <c r="H233">
        <v>2010</v>
      </c>
    </row>
    <row r="234" spans="1:20" x14ac:dyDescent="0.25">
      <c r="A234">
        <v>236</v>
      </c>
      <c r="B234" t="s">
        <v>2724</v>
      </c>
      <c r="C234" t="s">
        <v>1163</v>
      </c>
      <c r="D234" s="122">
        <v>2018</v>
      </c>
      <c r="E234" t="s">
        <v>289</v>
      </c>
      <c r="F234" t="s">
        <v>2725</v>
      </c>
      <c r="G234">
        <v>2014</v>
      </c>
      <c r="H234">
        <v>2018</v>
      </c>
      <c r="I234" t="s">
        <v>789</v>
      </c>
      <c r="J234">
        <v>2013</v>
      </c>
      <c r="K234">
        <v>2014</v>
      </c>
      <c r="L234" t="s">
        <v>2457</v>
      </c>
      <c r="M234">
        <v>2011</v>
      </c>
      <c r="N234">
        <v>2013</v>
      </c>
      <c r="O234" t="s">
        <v>789</v>
      </c>
      <c r="P234">
        <v>2007</v>
      </c>
      <c r="Q234">
        <v>2011</v>
      </c>
    </row>
    <row r="235" spans="1:20" x14ac:dyDescent="0.25">
      <c r="A235">
        <v>237</v>
      </c>
      <c r="B235" t="s">
        <v>2726</v>
      </c>
      <c r="C235" t="s">
        <v>1163</v>
      </c>
      <c r="D235" s="122">
        <v>2016</v>
      </c>
      <c r="E235" t="s">
        <v>289</v>
      </c>
    </row>
    <row r="236" spans="1:20" x14ac:dyDescent="0.25">
      <c r="A236">
        <v>238</v>
      </c>
      <c r="B236" t="s">
        <v>2727</v>
      </c>
      <c r="C236" t="s">
        <v>590</v>
      </c>
      <c r="D236" s="122">
        <v>2017</v>
      </c>
      <c r="E236" t="s">
        <v>289</v>
      </c>
      <c r="F236" t="s">
        <v>2728</v>
      </c>
      <c r="G236">
        <v>2016</v>
      </c>
      <c r="H236">
        <v>2017</v>
      </c>
      <c r="I236" t="s">
        <v>2729</v>
      </c>
      <c r="J236">
        <v>2014</v>
      </c>
      <c r="K236">
        <v>2016</v>
      </c>
      <c r="L236" t="s">
        <v>2730</v>
      </c>
      <c r="M236">
        <v>2008</v>
      </c>
      <c r="N236">
        <v>2013</v>
      </c>
      <c r="O236" t="s">
        <v>2579</v>
      </c>
      <c r="P236">
        <v>2007</v>
      </c>
      <c r="Q236">
        <v>2008</v>
      </c>
      <c r="R236" t="s">
        <v>2731</v>
      </c>
      <c r="S236">
        <v>2003</v>
      </c>
      <c r="T236">
        <v>2006</v>
      </c>
    </row>
    <row r="237" spans="1:20" x14ac:dyDescent="0.25">
      <c r="A237">
        <v>239</v>
      </c>
      <c r="B237" t="s">
        <v>1172</v>
      </c>
      <c r="C237" t="s">
        <v>590</v>
      </c>
      <c r="D237" s="122">
        <v>2017</v>
      </c>
      <c r="E237" t="s">
        <v>289</v>
      </c>
      <c r="F237" t="s">
        <v>2728</v>
      </c>
      <c r="G237">
        <v>2016</v>
      </c>
      <c r="H237">
        <v>2017</v>
      </c>
      <c r="I237" t="s">
        <v>2729</v>
      </c>
      <c r="J237">
        <v>2008</v>
      </c>
      <c r="K237">
        <v>2016</v>
      </c>
      <c r="L237" t="s">
        <v>2732</v>
      </c>
      <c r="M237">
        <v>2007</v>
      </c>
      <c r="N237">
        <v>2007</v>
      </c>
      <c r="O237" t="s">
        <v>1416</v>
      </c>
      <c r="P237">
        <v>2004</v>
      </c>
      <c r="Q237">
        <v>2007</v>
      </c>
    </row>
    <row r="238" spans="1:20" x14ac:dyDescent="0.25">
      <c r="A238">
        <v>240</v>
      </c>
      <c r="B238" t="s">
        <v>2733</v>
      </c>
      <c r="C238" t="s">
        <v>590</v>
      </c>
      <c r="D238" s="122">
        <v>2018</v>
      </c>
      <c r="E238" t="s">
        <v>289</v>
      </c>
      <c r="F238" t="s">
        <v>2730</v>
      </c>
      <c r="G238">
        <v>2009</v>
      </c>
      <c r="H238">
        <v>2018</v>
      </c>
      <c r="I238" t="s">
        <v>2729</v>
      </c>
      <c r="J238">
        <v>2000</v>
      </c>
      <c r="K238">
        <v>2009</v>
      </c>
    </row>
    <row r="239" spans="1:20" x14ac:dyDescent="0.25">
      <c r="A239">
        <v>241</v>
      </c>
      <c r="B239" t="s">
        <v>2734</v>
      </c>
      <c r="C239" t="s">
        <v>590</v>
      </c>
      <c r="D239" s="122">
        <v>2018</v>
      </c>
      <c r="E239" t="s">
        <v>289</v>
      </c>
      <c r="F239" t="s">
        <v>2728</v>
      </c>
      <c r="G239">
        <v>2014</v>
      </c>
      <c r="H239">
        <v>2018</v>
      </c>
      <c r="I239" t="s">
        <v>208</v>
      </c>
      <c r="J239">
        <v>2009</v>
      </c>
      <c r="K239">
        <v>2013</v>
      </c>
      <c r="L239" t="s">
        <v>2735</v>
      </c>
      <c r="M239">
        <v>2001</v>
      </c>
      <c r="N239">
        <v>2009</v>
      </c>
      <c r="O239" t="s">
        <v>2736</v>
      </c>
      <c r="P239">
        <v>1999</v>
      </c>
      <c r="Q239">
        <v>2001</v>
      </c>
    </row>
    <row r="240" spans="1:20" x14ac:dyDescent="0.25">
      <c r="A240">
        <v>242</v>
      </c>
      <c r="B240" t="s">
        <v>2737</v>
      </c>
      <c r="C240" t="s">
        <v>590</v>
      </c>
      <c r="D240" s="122">
        <v>2018</v>
      </c>
      <c r="E240" t="s">
        <v>289</v>
      </c>
      <c r="F240" t="s">
        <v>2728</v>
      </c>
      <c r="G240">
        <v>2011</v>
      </c>
      <c r="H240">
        <v>2018</v>
      </c>
      <c r="I240" t="s">
        <v>2579</v>
      </c>
      <c r="J240">
        <v>2006</v>
      </c>
      <c r="K240">
        <v>2011</v>
      </c>
      <c r="L240" t="s">
        <v>2738</v>
      </c>
      <c r="M240">
        <v>2005</v>
      </c>
      <c r="N240">
        <v>2006</v>
      </c>
      <c r="O240" t="s">
        <v>2739</v>
      </c>
      <c r="P240">
        <v>2004</v>
      </c>
      <c r="Q240">
        <v>2005</v>
      </c>
      <c r="R240" t="s">
        <v>2740</v>
      </c>
      <c r="S240">
        <v>1998</v>
      </c>
      <c r="T240">
        <v>2004</v>
      </c>
    </row>
    <row r="241" spans="1:20" x14ac:dyDescent="0.25">
      <c r="A241">
        <v>243</v>
      </c>
      <c r="B241" t="s">
        <v>2741</v>
      </c>
      <c r="C241" t="s">
        <v>208</v>
      </c>
      <c r="D241" s="122">
        <v>2012</v>
      </c>
      <c r="E241" t="s">
        <v>289</v>
      </c>
      <c r="F241" t="s">
        <v>2262</v>
      </c>
      <c r="G241">
        <v>2005</v>
      </c>
      <c r="H241">
        <v>2012</v>
      </c>
      <c r="I241" t="s">
        <v>2742</v>
      </c>
      <c r="J241">
        <v>2004</v>
      </c>
      <c r="K241">
        <v>2005</v>
      </c>
      <c r="L241" t="s">
        <v>2728</v>
      </c>
      <c r="M241">
        <v>2003</v>
      </c>
      <c r="N241">
        <v>2004</v>
      </c>
      <c r="O241" t="s">
        <v>786</v>
      </c>
      <c r="P241">
        <v>1996</v>
      </c>
      <c r="Q241">
        <v>2003</v>
      </c>
    </row>
    <row r="242" spans="1:20" x14ac:dyDescent="0.25">
      <c r="A242">
        <v>244</v>
      </c>
      <c r="B242" t="s">
        <v>2743</v>
      </c>
      <c r="C242" t="s">
        <v>208</v>
      </c>
      <c r="D242" s="122">
        <v>2017</v>
      </c>
      <c r="E242" t="s">
        <v>289</v>
      </c>
      <c r="F242" t="s">
        <v>2233</v>
      </c>
      <c r="G242">
        <v>2009</v>
      </c>
      <c r="H242">
        <v>2016</v>
      </c>
      <c r="I242" t="s">
        <v>2744</v>
      </c>
      <c r="J242">
        <v>2004</v>
      </c>
      <c r="K242">
        <v>2008</v>
      </c>
    </row>
    <row r="243" spans="1:20" x14ac:dyDescent="0.25">
      <c r="A243">
        <v>245</v>
      </c>
      <c r="B243" t="s">
        <v>2745</v>
      </c>
      <c r="C243" t="s">
        <v>208</v>
      </c>
      <c r="D243" s="122">
        <v>2018</v>
      </c>
      <c r="E243" t="s">
        <v>289</v>
      </c>
      <c r="F243" t="s">
        <v>2746</v>
      </c>
      <c r="G243">
        <v>2011</v>
      </c>
      <c r="H243">
        <v>2017</v>
      </c>
      <c r="I243" t="s">
        <v>2233</v>
      </c>
      <c r="J243">
        <v>2007</v>
      </c>
      <c r="K243">
        <v>2010</v>
      </c>
      <c r="L243" t="s">
        <v>2744</v>
      </c>
      <c r="M243">
        <v>2003</v>
      </c>
      <c r="N243">
        <v>2007</v>
      </c>
    </row>
    <row r="244" spans="1:20" x14ac:dyDescent="0.25">
      <c r="A244">
        <v>246</v>
      </c>
      <c r="B244" t="s">
        <v>1177</v>
      </c>
      <c r="C244" t="s">
        <v>208</v>
      </c>
      <c r="D244" s="122">
        <v>2012</v>
      </c>
      <c r="E244" t="s">
        <v>289</v>
      </c>
      <c r="F244" t="s">
        <v>2747</v>
      </c>
      <c r="G244">
        <v>1998</v>
      </c>
      <c r="H244">
        <v>2001</v>
      </c>
    </row>
    <row r="245" spans="1:20" x14ac:dyDescent="0.25">
      <c r="A245">
        <v>247</v>
      </c>
      <c r="B245" t="s">
        <v>2748</v>
      </c>
      <c r="C245" t="s">
        <v>208</v>
      </c>
      <c r="D245" s="122">
        <v>2002</v>
      </c>
      <c r="E245" t="s">
        <v>289</v>
      </c>
    </row>
    <row r="246" spans="1:20" x14ac:dyDescent="0.25">
      <c r="A246">
        <v>248</v>
      </c>
      <c r="B246" t="s">
        <v>2749</v>
      </c>
      <c r="C246" t="s">
        <v>208</v>
      </c>
      <c r="D246" s="122">
        <v>2019</v>
      </c>
      <c r="E246" t="s">
        <v>289</v>
      </c>
      <c r="F246" t="s">
        <v>2750</v>
      </c>
      <c r="G246">
        <v>2014</v>
      </c>
      <c r="H246">
        <v>2019</v>
      </c>
      <c r="I246" t="s">
        <v>2751</v>
      </c>
      <c r="J246">
        <v>2013</v>
      </c>
      <c r="K246">
        <v>2014</v>
      </c>
      <c r="L246" t="s">
        <v>2752</v>
      </c>
      <c r="M246">
        <v>2012</v>
      </c>
      <c r="N246">
        <v>2013</v>
      </c>
      <c r="O246" t="s">
        <v>2326</v>
      </c>
      <c r="P246">
        <v>2011</v>
      </c>
      <c r="Q246">
        <v>2012</v>
      </c>
      <c r="R246" t="s">
        <v>2753</v>
      </c>
      <c r="S246">
        <v>2009</v>
      </c>
      <c r="T246">
        <v>2011</v>
      </c>
    </row>
    <row r="247" spans="1:20" x14ac:dyDescent="0.25">
      <c r="A247">
        <v>249</v>
      </c>
      <c r="B247" t="s">
        <v>2754</v>
      </c>
      <c r="C247" t="s">
        <v>548</v>
      </c>
      <c r="D247" s="122">
        <v>2010</v>
      </c>
      <c r="E247" t="s">
        <v>289</v>
      </c>
      <c r="F247" t="s">
        <v>2755</v>
      </c>
      <c r="G247">
        <v>2007</v>
      </c>
      <c r="H247">
        <v>2010</v>
      </c>
      <c r="I247" t="s">
        <v>2756</v>
      </c>
      <c r="J247">
        <v>2003</v>
      </c>
      <c r="K247">
        <v>2007</v>
      </c>
      <c r="L247" t="s">
        <v>1416</v>
      </c>
      <c r="M247">
        <v>1998</v>
      </c>
      <c r="N247">
        <v>2003</v>
      </c>
      <c r="O247" t="s">
        <v>786</v>
      </c>
      <c r="P247">
        <v>1997</v>
      </c>
      <c r="Q247">
        <v>1998</v>
      </c>
    </row>
    <row r="248" spans="1:20" x14ac:dyDescent="0.25">
      <c r="A248">
        <v>250</v>
      </c>
      <c r="B248" t="s">
        <v>2757</v>
      </c>
      <c r="C248" t="s">
        <v>597</v>
      </c>
      <c r="D248" s="122">
        <v>2019</v>
      </c>
      <c r="E248" t="s">
        <v>289</v>
      </c>
      <c r="F248" t="s">
        <v>791</v>
      </c>
      <c r="G248">
        <v>2016</v>
      </c>
      <c r="H248">
        <v>2019</v>
      </c>
      <c r="I248" t="s">
        <v>2758</v>
      </c>
      <c r="J248">
        <v>2015</v>
      </c>
      <c r="K248">
        <v>2016</v>
      </c>
      <c r="L248" t="s">
        <v>2759</v>
      </c>
      <c r="M248">
        <v>2011</v>
      </c>
      <c r="N248">
        <v>2014</v>
      </c>
    </row>
    <row r="249" spans="1:20" x14ac:dyDescent="0.25">
      <c r="A249">
        <v>251</v>
      </c>
      <c r="B249" t="s">
        <v>1185</v>
      </c>
      <c r="C249" t="s">
        <v>597</v>
      </c>
      <c r="D249" s="122">
        <v>2014</v>
      </c>
      <c r="E249" t="s">
        <v>289</v>
      </c>
      <c r="F249" t="s">
        <v>2454</v>
      </c>
      <c r="G249">
        <v>2011</v>
      </c>
      <c r="H249">
        <v>2013</v>
      </c>
      <c r="I249" t="s">
        <v>2760</v>
      </c>
      <c r="J249">
        <v>2009</v>
      </c>
      <c r="K249">
        <v>2010</v>
      </c>
      <c r="L249" t="s">
        <v>2323</v>
      </c>
      <c r="M249">
        <v>2007</v>
      </c>
      <c r="N249">
        <v>2008</v>
      </c>
      <c r="O249" t="s">
        <v>2439</v>
      </c>
      <c r="P249">
        <v>2002</v>
      </c>
      <c r="Q249">
        <v>2006</v>
      </c>
      <c r="R249" t="s">
        <v>2761</v>
      </c>
      <c r="S249">
        <v>1999</v>
      </c>
      <c r="T249">
        <v>2002</v>
      </c>
    </row>
    <row r="250" spans="1:20" x14ac:dyDescent="0.25">
      <c r="A250">
        <v>252</v>
      </c>
      <c r="B250" t="s">
        <v>1185</v>
      </c>
      <c r="C250" t="s">
        <v>597</v>
      </c>
      <c r="D250" s="122">
        <v>2014</v>
      </c>
      <c r="E250" t="s">
        <v>289</v>
      </c>
      <c r="F250" t="s">
        <v>2454</v>
      </c>
      <c r="G250">
        <v>2011</v>
      </c>
      <c r="H250">
        <v>2013</v>
      </c>
      <c r="I250" t="s">
        <v>2760</v>
      </c>
      <c r="J250">
        <v>2009</v>
      </c>
      <c r="K250">
        <v>2010</v>
      </c>
      <c r="L250" t="s">
        <v>2762</v>
      </c>
      <c r="M250">
        <v>2007</v>
      </c>
      <c r="N250">
        <v>2008</v>
      </c>
      <c r="O250" t="s">
        <v>2439</v>
      </c>
      <c r="P250">
        <v>2002</v>
      </c>
      <c r="Q250">
        <v>2006</v>
      </c>
      <c r="R250" t="s">
        <v>2761</v>
      </c>
      <c r="S250">
        <v>1999</v>
      </c>
      <c r="T250">
        <v>2002</v>
      </c>
    </row>
    <row r="251" spans="1:20" x14ac:dyDescent="0.25">
      <c r="A251">
        <v>253</v>
      </c>
      <c r="B251" t="s">
        <v>2763</v>
      </c>
      <c r="C251" t="s">
        <v>597</v>
      </c>
      <c r="D251" s="122">
        <v>2016</v>
      </c>
      <c r="E251" t="s">
        <v>289</v>
      </c>
      <c r="F251" t="s">
        <v>2230</v>
      </c>
      <c r="G251">
        <v>2015</v>
      </c>
      <c r="H251">
        <v>2016</v>
      </c>
      <c r="I251" t="s">
        <v>788</v>
      </c>
      <c r="J251">
        <v>2006</v>
      </c>
      <c r="K251">
        <v>2014</v>
      </c>
      <c r="L251" t="s">
        <v>2762</v>
      </c>
      <c r="M251">
        <v>2002</v>
      </c>
      <c r="N251">
        <v>2006</v>
      </c>
      <c r="O251" t="s">
        <v>2764</v>
      </c>
      <c r="P251">
        <v>2000</v>
      </c>
      <c r="Q251">
        <v>2002</v>
      </c>
      <c r="R251" t="s">
        <v>2765</v>
      </c>
      <c r="S251">
        <v>1994</v>
      </c>
      <c r="T251">
        <v>2000</v>
      </c>
    </row>
    <row r="252" spans="1:20" x14ac:dyDescent="0.25">
      <c r="A252">
        <v>254</v>
      </c>
      <c r="B252" t="s">
        <v>2766</v>
      </c>
      <c r="C252" t="s">
        <v>597</v>
      </c>
      <c r="D252" s="122">
        <v>2018</v>
      </c>
      <c r="E252" t="s">
        <v>289</v>
      </c>
      <c r="F252" t="s">
        <v>2767</v>
      </c>
      <c r="G252">
        <v>2014</v>
      </c>
      <c r="H252">
        <v>2017</v>
      </c>
      <c r="I252" t="s">
        <v>482</v>
      </c>
      <c r="J252">
        <v>2011</v>
      </c>
      <c r="K252">
        <v>2014</v>
      </c>
      <c r="L252" t="s">
        <v>2762</v>
      </c>
      <c r="M252">
        <v>2010</v>
      </c>
      <c r="N252">
        <v>2011</v>
      </c>
      <c r="O252" t="s">
        <v>2768</v>
      </c>
      <c r="P252">
        <v>2008</v>
      </c>
      <c r="Q252">
        <v>2010</v>
      </c>
      <c r="R252" t="s">
        <v>2769</v>
      </c>
      <c r="S252">
        <v>2006</v>
      </c>
      <c r="T252">
        <v>2008</v>
      </c>
    </row>
    <row r="253" spans="1:20" x14ac:dyDescent="0.25">
      <c r="A253">
        <v>255</v>
      </c>
      <c r="B253" t="s">
        <v>2770</v>
      </c>
      <c r="C253" t="s">
        <v>2771</v>
      </c>
      <c r="D253" s="122">
        <v>2011</v>
      </c>
      <c r="E253" t="s">
        <v>289</v>
      </c>
      <c r="F253" t="s">
        <v>2772</v>
      </c>
      <c r="G253">
        <v>2002</v>
      </c>
      <c r="H253">
        <v>2011</v>
      </c>
      <c r="I253" t="s">
        <v>2773</v>
      </c>
      <c r="J253">
        <v>2000</v>
      </c>
      <c r="K253">
        <v>2001</v>
      </c>
    </row>
    <row r="254" spans="1:20" x14ac:dyDescent="0.25">
      <c r="A254">
        <v>256</v>
      </c>
      <c r="B254" t="s">
        <v>2774</v>
      </c>
      <c r="C254" t="s">
        <v>2759</v>
      </c>
      <c r="D254" s="122">
        <v>2013</v>
      </c>
      <c r="E254" t="s">
        <v>289</v>
      </c>
      <c r="F254" t="s">
        <v>2775</v>
      </c>
      <c r="G254">
        <v>2010</v>
      </c>
      <c r="H254">
        <v>2012</v>
      </c>
    </row>
    <row r="255" spans="1:20" x14ac:dyDescent="0.25">
      <c r="A255">
        <v>257</v>
      </c>
      <c r="B255" t="s">
        <v>1192</v>
      </c>
      <c r="C255" t="s">
        <v>2759</v>
      </c>
      <c r="D255" s="122">
        <v>2016</v>
      </c>
      <c r="E255" t="s">
        <v>289</v>
      </c>
      <c r="F255" t="s">
        <v>2776</v>
      </c>
      <c r="G255">
        <v>2014</v>
      </c>
      <c r="H255">
        <v>2016</v>
      </c>
      <c r="I255" t="s">
        <v>2777</v>
      </c>
      <c r="J255">
        <v>2013</v>
      </c>
      <c r="K255">
        <v>2014</v>
      </c>
      <c r="L255" t="s">
        <v>2778</v>
      </c>
      <c r="M255">
        <v>2011</v>
      </c>
      <c r="N255">
        <v>2013</v>
      </c>
      <c r="O255" t="s">
        <v>789</v>
      </c>
      <c r="P255">
        <v>2006</v>
      </c>
      <c r="Q255">
        <v>2010</v>
      </c>
    </row>
    <row r="256" spans="1:20" x14ac:dyDescent="0.25">
      <c r="A256">
        <v>258</v>
      </c>
      <c r="B256" t="s">
        <v>2779</v>
      </c>
      <c r="C256" t="s">
        <v>2759</v>
      </c>
      <c r="D256" s="122">
        <v>2012</v>
      </c>
      <c r="E256" t="s">
        <v>289</v>
      </c>
      <c r="F256" t="s">
        <v>2775</v>
      </c>
      <c r="G256">
        <v>1999</v>
      </c>
      <c r="H256">
        <v>2012</v>
      </c>
    </row>
    <row r="257" spans="1:20" x14ac:dyDescent="0.25">
      <c r="A257">
        <v>259</v>
      </c>
      <c r="B257" t="s">
        <v>2780</v>
      </c>
      <c r="C257" t="s">
        <v>2759</v>
      </c>
      <c r="D257" s="122">
        <v>2011</v>
      </c>
      <c r="E257" t="s">
        <v>289</v>
      </c>
      <c r="F257" t="s">
        <v>2772</v>
      </c>
      <c r="G257">
        <v>2008</v>
      </c>
      <c r="H257">
        <v>2011</v>
      </c>
      <c r="I257" t="s">
        <v>2354</v>
      </c>
      <c r="J257">
        <v>2007</v>
      </c>
      <c r="K257">
        <v>2007</v>
      </c>
      <c r="L257" t="s">
        <v>2781</v>
      </c>
      <c r="M257">
        <v>2004</v>
      </c>
      <c r="N257">
        <v>2006</v>
      </c>
    </row>
    <row r="258" spans="1:20" x14ac:dyDescent="0.25">
      <c r="A258">
        <v>260</v>
      </c>
      <c r="B258" t="s">
        <v>2782</v>
      </c>
      <c r="C258" t="s">
        <v>2783</v>
      </c>
      <c r="D258" s="122">
        <v>2017</v>
      </c>
      <c r="E258" t="s">
        <v>289</v>
      </c>
      <c r="F258" t="s">
        <v>2784</v>
      </c>
      <c r="G258">
        <v>2016</v>
      </c>
      <c r="H258">
        <v>2017</v>
      </c>
      <c r="I258" t="s">
        <v>2729</v>
      </c>
      <c r="J258">
        <v>1999</v>
      </c>
      <c r="K258">
        <v>2016</v>
      </c>
      <c r="L258" t="s">
        <v>2785</v>
      </c>
      <c r="M258">
        <v>1994</v>
      </c>
      <c r="N258">
        <v>1998</v>
      </c>
    </row>
    <row r="259" spans="1:20" x14ac:dyDescent="0.25">
      <c r="A259">
        <v>261</v>
      </c>
      <c r="B259" t="s">
        <v>2786</v>
      </c>
      <c r="C259" t="s">
        <v>2783</v>
      </c>
      <c r="D259" s="122">
        <v>2018</v>
      </c>
      <c r="E259" t="s">
        <v>289</v>
      </c>
      <c r="F259" t="s">
        <v>2787</v>
      </c>
      <c r="G259">
        <v>2016</v>
      </c>
      <c r="H259">
        <v>2018</v>
      </c>
      <c r="I259" t="s">
        <v>2729</v>
      </c>
      <c r="J259">
        <v>2014</v>
      </c>
      <c r="K259">
        <v>2016</v>
      </c>
    </row>
    <row r="260" spans="1:20" x14ac:dyDescent="0.25">
      <c r="A260">
        <v>262</v>
      </c>
      <c r="B260" t="s">
        <v>1200</v>
      </c>
      <c r="C260" t="s">
        <v>614</v>
      </c>
      <c r="D260" s="122">
        <v>2010</v>
      </c>
      <c r="E260" t="s">
        <v>289</v>
      </c>
    </row>
    <row r="261" spans="1:20" x14ac:dyDescent="0.25">
      <c r="A261">
        <v>263</v>
      </c>
      <c r="B261" t="s">
        <v>2788</v>
      </c>
      <c r="C261" t="s">
        <v>792</v>
      </c>
      <c r="D261" s="122">
        <v>2008</v>
      </c>
      <c r="E261" t="s">
        <v>289</v>
      </c>
      <c r="F261" t="s">
        <v>2789</v>
      </c>
      <c r="G261">
        <v>2007</v>
      </c>
      <c r="H261">
        <v>2008</v>
      </c>
    </row>
    <row r="262" spans="1:20" x14ac:dyDescent="0.25">
      <c r="A262">
        <v>264</v>
      </c>
      <c r="B262" t="s">
        <v>2790</v>
      </c>
      <c r="C262" t="s">
        <v>792</v>
      </c>
      <c r="D262" s="122">
        <v>2011</v>
      </c>
      <c r="E262" t="s">
        <v>289</v>
      </c>
    </row>
    <row r="263" spans="1:20" x14ac:dyDescent="0.25">
      <c r="A263">
        <v>265</v>
      </c>
      <c r="B263" t="s">
        <v>1207</v>
      </c>
      <c r="C263" t="s">
        <v>792</v>
      </c>
      <c r="D263" s="122">
        <v>2007</v>
      </c>
      <c r="E263" t="s">
        <v>289</v>
      </c>
    </row>
    <row r="264" spans="1:20" x14ac:dyDescent="0.25">
      <c r="A264">
        <v>266</v>
      </c>
      <c r="B264" t="s">
        <v>2791</v>
      </c>
      <c r="C264" t="s">
        <v>680</v>
      </c>
      <c r="D264" s="122">
        <v>2010</v>
      </c>
      <c r="E264" t="s">
        <v>289</v>
      </c>
      <c r="F264" t="s">
        <v>2792</v>
      </c>
      <c r="G264">
        <v>1999</v>
      </c>
      <c r="H264">
        <v>2010</v>
      </c>
      <c r="I264" t="s">
        <v>2533</v>
      </c>
      <c r="J264">
        <v>1998</v>
      </c>
      <c r="K264">
        <v>1999</v>
      </c>
    </row>
    <row r="265" spans="1:20" x14ac:dyDescent="0.25">
      <c r="A265">
        <v>267</v>
      </c>
      <c r="B265" t="s">
        <v>2793</v>
      </c>
      <c r="C265" t="s">
        <v>680</v>
      </c>
      <c r="D265" s="122">
        <v>2011</v>
      </c>
      <c r="E265" t="s">
        <v>289</v>
      </c>
      <c r="F265" t="s">
        <v>781</v>
      </c>
      <c r="G265">
        <v>2007</v>
      </c>
      <c r="H265">
        <v>2011</v>
      </c>
      <c r="I265" t="s">
        <v>2794</v>
      </c>
      <c r="J265">
        <v>1998</v>
      </c>
      <c r="K265">
        <v>2003</v>
      </c>
    </row>
    <row r="266" spans="1:20" x14ac:dyDescent="0.25">
      <c r="A266">
        <v>268</v>
      </c>
      <c r="B266" t="s">
        <v>2795</v>
      </c>
      <c r="C266" t="s">
        <v>2796</v>
      </c>
      <c r="D266" s="122">
        <v>2012</v>
      </c>
      <c r="E266" t="s">
        <v>289</v>
      </c>
      <c r="F266" t="s">
        <v>2797</v>
      </c>
      <c r="G266">
        <v>2011</v>
      </c>
      <c r="H266">
        <v>2011</v>
      </c>
    </row>
    <row r="267" spans="1:20" x14ac:dyDescent="0.25">
      <c r="A267">
        <v>269</v>
      </c>
      <c r="B267" t="s">
        <v>2798</v>
      </c>
      <c r="C267" t="s">
        <v>680</v>
      </c>
      <c r="D267" s="122">
        <v>2009</v>
      </c>
      <c r="E267" t="s">
        <v>289</v>
      </c>
      <c r="F267" t="s">
        <v>2601</v>
      </c>
      <c r="G267">
        <v>2006</v>
      </c>
      <c r="H267">
        <v>2009</v>
      </c>
      <c r="I267" t="s">
        <v>2347</v>
      </c>
      <c r="J267">
        <v>1995</v>
      </c>
      <c r="K267">
        <v>2005</v>
      </c>
    </row>
    <row r="268" spans="1:20" x14ac:dyDescent="0.25">
      <c r="A268">
        <v>270</v>
      </c>
      <c r="B268" t="s">
        <v>2799</v>
      </c>
      <c r="C268" t="s">
        <v>680</v>
      </c>
      <c r="D268" s="122">
        <v>2013</v>
      </c>
      <c r="E268" t="s">
        <v>289</v>
      </c>
      <c r="F268" t="s">
        <v>2800</v>
      </c>
      <c r="G268">
        <v>2009</v>
      </c>
      <c r="H268">
        <v>2013</v>
      </c>
      <c r="I268" t="s">
        <v>2801</v>
      </c>
      <c r="J268">
        <v>2007</v>
      </c>
      <c r="K268">
        <v>2008</v>
      </c>
      <c r="L268" t="s">
        <v>2802</v>
      </c>
      <c r="M268">
        <v>2005</v>
      </c>
      <c r="N268">
        <v>2006</v>
      </c>
      <c r="O268" t="s">
        <v>2803</v>
      </c>
      <c r="P268">
        <v>2003</v>
      </c>
      <c r="Q268">
        <v>2005</v>
      </c>
      <c r="R268" t="s">
        <v>786</v>
      </c>
      <c r="S268">
        <v>2001</v>
      </c>
      <c r="T268">
        <v>2003</v>
      </c>
    </row>
    <row r="269" spans="1:20" x14ac:dyDescent="0.25">
      <c r="A269">
        <v>271</v>
      </c>
      <c r="B269" t="s">
        <v>2804</v>
      </c>
      <c r="C269" t="s">
        <v>680</v>
      </c>
      <c r="D269" s="122">
        <v>2012</v>
      </c>
      <c r="E269" t="s">
        <v>289</v>
      </c>
      <c r="F269" t="s">
        <v>362</v>
      </c>
      <c r="G269">
        <v>2001</v>
      </c>
      <c r="H269">
        <v>2011</v>
      </c>
    </row>
    <row r="270" spans="1:20" x14ac:dyDescent="0.25">
      <c r="A270">
        <v>272</v>
      </c>
      <c r="B270" t="s">
        <v>2805</v>
      </c>
      <c r="C270" t="s">
        <v>680</v>
      </c>
      <c r="D270" s="122">
        <v>2017</v>
      </c>
      <c r="E270" t="s">
        <v>289</v>
      </c>
      <c r="F270" t="s">
        <v>2806</v>
      </c>
      <c r="G270">
        <v>2009</v>
      </c>
      <c r="H270">
        <v>2017</v>
      </c>
      <c r="I270" t="s">
        <v>2807</v>
      </c>
      <c r="J270">
        <v>2003</v>
      </c>
      <c r="K270">
        <v>2009</v>
      </c>
      <c r="L270" t="s">
        <v>2808</v>
      </c>
      <c r="M270">
        <v>1992</v>
      </c>
      <c r="N270">
        <v>2002</v>
      </c>
      <c r="O270" t="s">
        <v>2450</v>
      </c>
      <c r="P270">
        <v>1990</v>
      </c>
      <c r="Q270">
        <v>1992</v>
      </c>
      <c r="R270" t="s">
        <v>2347</v>
      </c>
      <c r="S270">
        <v>1989</v>
      </c>
      <c r="T270">
        <v>1990</v>
      </c>
    </row>
    <row r="271" spans="1:20" x14ac:dyDescent="0.25">
      <c r="A271">
        <v>273</v>
      </c>
      <c r="B271" t="s">
        <v>2809</v>
      </c>
      <c r="C271" t="s">
        <v>680</v>
      </c>
      <c r="D271" s="122">
        <v>2017</v>
      </c>
      <c r="E271" t="s">
        <v>289</v>
      </c>
      <c r="F271" t="s">
        <v>2810</v>
      </c>
      <c r="G271">
        <v>2016</v>
      </c>
      <c r="H271">
        <v>2017</v>
      </c>
      <c r="I271" t="s">
        <v>2811</v>
      </c>
      <c r="J271">
        <v>2012</v>
      </c>
      <c r="K271">
        <v>2016</v>
      </c>
      <c r="L271" t="s">
        <v>2812</v>
      </c>
      <c r="M271">
        <v>2006</v>
      </c>
      <c r="N271">
        <v>2012</v>
      </c>
      <c r="O271" t="s">
        <v>2813</v>
      </c>
      <c r="P271">
        <v>1997</v>
      </c>
      <c r="Q271">
        <v>2006</v>
      </c>
    </row>
    <row r="272" spans="1:20" x14ac:dyDescent="0.25">
      <c r="A272">
        <v>274</v>
      </c>
      <c r="B272" t="s">
        <v>2814</v>
      </c>
      <c r="C272" t="s">
        <v>680</v>
      </c>
      <c r="D272" s="122">
        <v>2017</v>
      </c>
      <c r="E272" t="s">
        <v>289</v>
      </c>
      <c r="F272" t="s">
        <v>2815</v>
      </c>
      <c r="G272">
        <v>2015</v>
      </c>
      <c r="H272">
        <v>2017</v>
      </c>
      <c r="I272" t="s">
        <v>2816</v>
      </c>
      <c r="J272">
        <v>2012</v>
      </c>
      <c r="K272">
        <v>2014</v>
      </c>
      <c r="L272" t="s">
        <v>2524</v>
      </c>
      <c r="M272">
        <v>2001</v>
      </c>
      <c r="N272">
        <v>2012</v>
      </c>
      <c r="O272" t="s">
        <v>2817</v>
      </c>
      <c r="P272">
        <v>1999</v>
      </c>
      <c r="Q272">
        <v>2001</v>
      </c>
      <c r="R272" t="s">
        <v>2818</v>
      </c>
      <c r="S272">
        <v>1998</v>
      </c>
      <c r="T272">
        <v>1999</v>
      </c>
    </row>
    <row r="273" spans="1:20" x14ac:dyDescent="0.25">
      <c r="A273">
        <v>275</v>
      </c>
      <c r="B273" t="s">
        <v>2819</v>
      </c>
      <c r="C273" t="s">
        <v>680</v>
      </c>
      <c r="D273" s="122">
        <v>2018</v>
      </c>
      <c r="E273" t="s">
        <v>289</v>
      </c>
      <c r="F273" t="s">
        <v>2820</v>
      </c>
      <c r="G273">
        <v>2015</v>
      </c>
      <c r="H273">
        <v>2018</v>
      </c>
      <c r="I273" t="s">
        <v>2821</v>
      </c>
      <c r="J273">
        <v>2013</v>
      </c>
      <c r="K273">
        <v>2015</v>
      </c>
      <c r="L273" t="s">
        <v>362</v>
      </c>
      <c r="M273">
        <v>1997</v>
      </c>
      <c r="N273">
        <v>2012</v>
      </c>
    </row>
    <row r="274" spans="1:20" x14ac:dyDescent="0.25">
      <c r="A274">
        <v>276</v>
      </c>
      <c r="B274" t="s">
        <v>2822</v>
      </c>
      <c r="C274" t="s">
        <v>680</v>
      </c>
      <c r="D274" s="122">
        <v>2018</v>
      </c>
      <c r="E274" t="s">
        <v>289</v>
      </c>
      <c r="F274" t="s">
        <v>2823</v>
      </c>
      <c r="G274">
        <v>2015</v>
      </c>
      <c r="H274">
        <v>2017</v>
      </c>
      <c r="I274" t="s">
        <v>690</v>
      </c>
      <c r="J274">
        <v>2014</v>
      </c>
      <c r="K274">
        <v>2015</v>
      </c>
      <c r="L274" t="s">
        <v>2354</v>
      </c>
      <c r="M274">
        <v>2012</v>
      </c>
      <c r="N274">
        <v>2014</v>
      </c>
      <c r="O274" t="s">
        <v>2821</v>
      </c>
      <c r="P274">
        <v>2010</v>
      </c>
      <c r="Q274">
        <v>2012</v>
      </c>
      <c r="R274" t="s">
        <v>2824</v>
      </c>
      <c r="S274">
        <v>2006</v>
      </c>
      <c r="T274">
        <v>2010</v>
      </c>
    </row>
    <row r="275" spans="1:20" x14ac:dyDescent="0.25">
      <c r="A275">
        <v>277</v>
      </c>
      <c r="B275" t="s">
        <v>2825</v>
      </c>
      <c r="C275" t="s">
        <v>680</v>
      </c>
      <c r="D275" s="122">
        <v>2009</v>
      </c>
      <c r="E275" t="s">
        <v>289</v>
      </c>
      <c r="F275" t="s">
        <v>2601</v>
      </c>
      <c r="G275">
        <v>2007</v>
      </c>
      <c r="H275">
        <v>2009</v>
      </c>
      <c r="I275" t="s">
        <v>2347</v>
      </c>
      <c r="J275">
        <v>2003</v>
      </c>
      <c r="K275">
        <v>2006</v>
      </c>
      <c r="L275" t="s">
        <v>1416</v>
      </c>
      <c r="M275">
        <v>2000</v>
      </c>
      <c r="N275">
        <v>2003</v>
      </c>
      <c r="O275" t="s">
        <v>2477</v>
      </c>
      <c r="P275">
        <v>1999</v>
      </c>
      <c r="Q275">
        <v>2000</v>
      </c>
      <c r="R275" t="s">
        <v>2826</v>
      </c>
      <c r="S275">
        <v>1996</v>
      </c>
      <c r="T275">
        <v>1999</v>
      </c>
    </row>
    <row r="276" spans="1:20" x14ac:dyDescent="0.25">
      <c r="A276">
        <v>278</v>
      </c>
      <c r="B276" t="s">
        <v>2827</v>
      </c>
      <c r="C276" t="s">
        <v>680</v>
      </c>
      <c r="D276" s="122">
        <v>2017</v>
      </c>
      <c r="E276" t="s">
        <v>289</v>
      </c>
      <c r="F276" t="s">
        <v>2411</v>
      </c>
      <c r="G276">
        <v>2010</v>
      </c>
      <c r="H276">
        <v>2017</v>
      </c>
      <c r="I276" t="s">
        <v>2828</v>
      </c>
      <c r="J276">
        <v>2003</v>
      </c>
      <c r="K276">
        <v>2009</v>
      </c>
      <c r="L276" t="s">
        <v>2323</v>
      </c>
      <c r="M276">
        <v>2000</v>
      </c>
      <c r="N276">
        <v>2003</v>
      </c>
    </row>
    <row r="277" spans="1:20" x14ac:dyDescent="0.25">
      <c r="A277">
        <v>279</v>
      </c>
      <c r="B277" t="s">
        <v>2829</v>
      </c>
      <c r="C277" t="s">
        <v>680</v>
      </c>
      <c r="D277" s="122">
        <v>2010</v>
      </c>
      <c r="E277" t="s">
        <v>289</v>
      </c>
      <c r="F277" t="s">
        <v>2828</v>
      </c>
      <c r="G277">
        <v>2005</v>
      </c>
      <c r="H277">
        <v>2009</v>
      </c>
    </row>
    <row r="278" spans="1:20" x14ac:dyDescent="0.25">
      <c r="A278">
        <v>280</v>
      </c>
      <c r="B278" t="s">
        <v>2830</v>
      </c>
      <c r="C278" t="s">
        <v>680</v>
      </c>
      <c r="D278" s="122">
        <v>2016</v>
      </c>
      <c r="E278" t="s">
        <v>289</v>
      </c>
      <c r="F278" t="s">
        <v>2831</v>
      </c>
      <c r="G278">
        <v>2015</v>
      </c>
      <c r="H278">
        <v>2015</v>
      </c>
      <c r="I278" t="s">
        <v>2832</v>
      </c>
      <c r="J278">
        <v>2013</v>
      </c>
      <c r="K278">
        <v>2015</v>
      </c>
      <c r="L278" t="s">
        <v>680</v>
      </c>
      <c r="M278">
        <v>2009</v>
      </c>
      <c r="N278">
        <v>2013</v>
      </c>
      <c r="O278" t="s">
        <v>2833</v>
      </c>
      <c r="P278">
        <v>2006</v>
      </c>
      <c r="Q278">
        <v>2009</v>
      </c>
      <c r="R278" t="s">
        <v>2347</v>
      </c>
      <c r="S278">
        <v>2000</v>
      </c>
      <c r="T278">
        <v>2005</v>
      </c>
    </row>
    <row r="279" spans="1:20" x14ac:dyDescent="0.25">
      <c r="A279">
        <v>281</v>
      </c>
      <c r="B279" t="s">
        <v>1215</v>
      </c>
      <c r="C279" t="s">
        <v>608</v>
      </c>
      <c r="D279" s="122">
        <v>2013</v>
      </c>
      <c r="E279" t="s">
        <v>289</v>
      </c>
      <c r="F279" t="s">
        <v>2761</v>
      </c>
      <c r="G279">
        <v>2006</v>
      </c>
      <c r="H279">
        <v>2013</v>
      </c>
    </row>
    <row r="280" spans="1:20" x14ac:dyDescent="0.25">
      <c r="A280">
        <v>282</v>
      </c>
      <c r="B280" t="s">
        <v>2834</v>
      </c>
      <c r="C280" t="s">
        <v>2835</v>
      </c>
      <c r="D280" s="122">
        <v>2014</v>
      </c>
      <c r="E280" t="s">
        <v>289</v>
      </c>
      <c r="F280" t="s">
        <v>524</v>
      </c>
      <c r="G280">
        <v>2011</v>
      </c>
      <c r="H280">
        <v>2014</v>
      </c>
      <c r="I280" t="s">
        <v>2836</v>
      </c>
      <c r="J280">
        <v>2009</v>
      </c>
      <c r="K280">
        <v>2010</v>
      </c>
      <c r="L280" t="s">
        <v>2760</v>
      </c>
      <c r="M280">
        <v>2007</v>
      </c>
      <c r="N280">
        <v>2008</v>
      </c>
      <c r="O280" t="s">
        <v>2837</v>
      </c>
      <c r="P280">
        <v>2005</v>
      </c>
      <c r="Q280">
        <v>2006</v>
      </c>
      <c r="R280" t="s">
        <v>2838</v>
      </c>
      <c r="S280">
        <v>2000</v>
      </c>
      <c r="T280">
        <v>2001</v>
      </c>
    </row>
    <row r="281" spans="1:20" x14ac:dyDescent="0.25">
      <c r="A281">
        <v>283</v>
      </c>
      <c r="B281" t="s">
        <v>2839</v>
      </c>
      <c r="C281" t="s">
        <v>2835</v>
      </c>
      <c r="D281" s="122">
        <v>2015</v>
      </c>
      <c r="E281" t="s">
        <v>289</v>
      </c>
      <c r="F281" t="s">
        <v>2840</v>
      </c>
      <c r="G281">
        <v>2012</v>
      </c>
      <c r="H281">
        <v>2015</v>
      </c>
      <c r="I281" t="s">
        <v>1416</v>
      </c>
      <c r="J281">
        <v>2008</v>
      </c>
      <c r="K281">
        <v>2012</v>
      </c>
      <c r="L281" t="s">
        <v>2624</v>
      </c>
      <c r="M281">
        <v>2006</v>
      </c>
      <c r="N281">
        <v>2008</v>
      </c>
      <c r="O281" t="s">
        <v>2841</v>
      </c>
      <c r="P281">
        <v>2003</v>
      </c>
      <c r="Q281">
        <v>2006</v>
      </c>
    </row>
    <row r="282" spans="1:20" x14ac:dyDescent="0.25">
      <c r="A282">
        <v>284</v>
      </c>
      <c r="B282" t="s">
        <v>2842</v>
      </c>
      <c r="C282" t="s">
        <v>2835</v>
      </c>
      <c r="D282" s="122">
        <v>2018</v>
      </c>
      <c r="E282" t="s">
        <v>289</v>
      </c>
      <c r="F282" t="s">
        <v>2269</v>
      </c>
      <c r="G282">
        <v>2013</v>
      </c>
      <c r="H282">
        <v>2018</v>
      </c>
      <c r="I282" t="s">
        <v>2843</v>
      </c>
      <c r="J282">
        <v>2011</v>
      </c>
      <c r="K282">
        <v>2013</v>
      </c>
      <c r="L282" t="s">
        <v>2844</v>
      </c>
      <c r="M282">
        <v>2006</v>
      </c>
      <c r="N282">
        <v>2011</v>
      </c>
    </row>
    <row r="283" spans="1:20" x14ac:dyDescent="0.25">
      <c r="A283">
        <v>285</v>
      </c>
      <c r="B283" t="s">
        <v>2462</v>
      </c>
      <c r="C283" t="s">
        <v>2835</v>
      </c>
      <c r="D283" s="122">
        <v>2019</v>
      </c>
      <c r="E283" t="s">
        <v>289</v>
      </c>
      <c r="F283" t="s">
        <v>2269</v>
      </c>
      <c r="G283">
        <v>2018</v>
      </c>
      <c r="H283">
        <v>2019</v>
      </c>
      <c r="I283" t="s">
        <v>2845</v>
      </c>
      <c r="J283">
        <v>2015</v>
      </c>
      <c r="K283">
        <v>2018</v>
      </c>
      <c r="L283" t="s">
        <v>2843</v>
      </c>
      <c r="M283">
        <v>2013</v>
      </c>
      <c r="N283">
        <v>2015</v>
      </c>
      <c r="O283" t="s">
        <v>2326</v>
      </c>
      <c r="P283">
        <v>2011</v>
      </c>
      <c r="Q283">
        <v>2012</v>
      </c>
    </row>
    <row r="284" spans="1:20" x14ac:dyDescent="0.25">
      <c r="A284">
        <v>286</v>
      </c>
      <c r="B284" t="s">
        <v>1224</v>
      </c>
      <c r="C284" t="s">
        <v>628</v>
      </c>
      <c r="D284" s="122">
        <v>2018</v>
      </c>
      <c r="E284" t="s">
        <v>289</v>
      </c>
      <c r="F284" t="s">
        <v>2258</v>
      </c>
      <c r="G284">
        <v>2003</v>
      </c>
      <c r="H284">
        <v>2018</v>
      </c>
      <c r="I284" t="s">
        <v>2243</v>
      </c>
      <c r="J284">
        <v>2002</v>
      </c>
      <c r="K284">
        <v>2003</v>
      </c>
    </row>
    <row r="285" spans="1:20" x14ac:dyDescent="0.25">
      <c r="A285">
        <v>287</v>
      </c>
      <c r="B285" t="s">
        <v>1225</v>
      </c>
      <c r="C285" t="s">
        <v>628</v>
      </c>
      <c r="D285" s="122">
        <v>2018</v>
      </c>
      <c r="E285" t="s">
        <v>289</v>
      </c>
      <c r="F285" t="s">
        <v>2258</v>
      </c>
      <c r="G285">
        <v>2013</v>
      </c>
      <c r="H285">
        <v>2018</v>
      </c>
      <c r="I285" t="s">
        <v>2218</v>
      </c>
      <c r="J285">
        <v>2011</v>
      </c>
      <c r="K285">
        <v>2013</v>
      </c>
      <c r="L285" t="s">
        <v>2258</v>
      </c>
      <c r="M285">
        <v>2007</v>
      </c>
      <c r="N285">
        <v>2011</v>
      </c>
    </row>
    <row r="286" spans="1:20" x14ac:dyDescent="0.25">
      <c r="A286">
        <v>288</v>
      </c>
      <c r="B286" t="s">
        <v>1227</v>
      </c>
      <c r="C286" t="s">
        <v>628</v>
      </c>
      <c r="D286" s="122">
        <v>2018</v>
      </c>
      <c r="E286" t="s">
        <v>289</v>
      </c>
      <c r="F286" t="s">
        <v>2258</v>
      </c>
      <c r="G286">
        <v>2017</v>
      </c>
      <c r="H286">
        <v>2018</v>
      </c>
      <c r="I286" t="s">
        <v>309</v>
      </c>
      <c r="J286">
        <v>2010</v>
      </c>
      <c r="K286">
        <v>2017</v>
      </c>
      <c r="L286" t="s">
        <v>2243</v>
      </c>
      <c r="M286">
        <v>2009</v>
      </c>
      <c r="N286">
        <v>2010</v>
      </c>
    </row>
    <row r="287" spans="1:20" x14ac:dyDescent="0.25">
      <c r="A287">
        <v>289</v>
      </c>
      <c r="B287" t="s">
        <v>2846</v>
      </c>
      <c r="C287" t="s">
        <v>628</v>
      </c>
      <c r="D287" s="122">
        <v>2018</v>
      </c>
      <c r="E287" t="s">
        <v>289</v>
      </c>
      <c r="F287" t="s">
        <v>2258</v>
      </c>
      <c r="G287">
        <v>2013</v>
      </c>
      <c r="H287">
        <v>2018</v>
      </c>
      <c r="I287" t="s">
        <v>2847</v>
      </c>
      <c r="J287">
        <v>2008</v>
      </c>
      <c r="K287">
        <v>2013</v>
      </c>
    </row>
    <row r="288" spans="1:20" x14ac:dyDescent="0.25">
      <c r="A288">
        <v>290</v>
      </c>
      <c r="B288" t="s">
        <v>1229</v>
      </c>
      <c r="C288" t="s">
        <v>634</v>
      </c>
      <c r="D288" s="122">
        <v>2013</v>
      </c>
      <c r="E288" t="s">
        <v>289</v>
      </c>
      <c r="F288" t="s">
        <v>2848</v>
      </c>
      <c r="G288">
        <v>2010</v>
      </c>
      <c r="H288">
        <v>2013</v>
      </c>
      <c r="I288" t="s">
        <v>2849</v>
      </c>
      <c r="J288">
        <v>2005</v>
      </c>
      <c r="K288">
        <v>2010</v>
      </c>
      <c r="L288" t="s">
        <v>2377</v>
      </c>
      <c r="M288">
        <v>2004</v>
      </c>
      <c r="N288">
        <v>2005</v>
      </c>
      <c r="O288" t="s">
        <v>2850</v>
      </c>
      <c r="P288">
        <v>1997</v>
      </c>
      <c r="Q288">
        <v>2004</v>
      </c>
    </row>
    <row r="289" spans="1:20" x14ac:dyDescent="0.25">
      <c r="A289">
        <v>291</v>
      </c>
      <c r="B289" t="s">
        <v>1229</v>
      </c>
      <c r="C289" t="s">
        <v>634</v>
      </c>
      <c r="D289" s="122">
        <v>2013</v>
      </c>
      <c r="E289" t="s">
        <v>289</v>
      </c>
      <c r="F289" t="s">
        <v>2454</v>
      </c>
      <c r="G289">
        <v>2010</v>
      </c>
      <c r="H289">
        <v>2013</v>
      </c>
      <c r="I289" t="s">
        <v>2851</v>
      </c>
      <c r="J289">
        <v>2007</v>
      </c>
      <c r="K289">
        <v>2010</v>
      </c>
      <c r="L289" t="s">
        <v>2852</v>
      </c>
      <c r="M289">
        <v>2005</v>
      </c>
      <c r="N289">
        <v>2007</v>
      </c>
      <c r="O289" t="s">
        <v>2377</v>
      </c>
      <c r="P289">
        <v>2004</v>
      </c>
      <c r="Q289">
        <v>2005</v>
      </c>
      <c r="R289" t="s">
        <v>2623</v>
      </c>
      <c r="S289">
        <v>1997</v>
      </c>
      <c r="T289">
        <v>2004</v>
      </c>
    </row>
    <row r="290" spans="1:20" x14ac:dyDescent="0.25">
      <c r="A290">
        <v>292</v>
      </c>
      <c r="B290" t="s">
        <v>1399</v>
      </c>
      <c r="C290" t="s">
        <v>621</v>
      </c>
      <c r="D290" s="122">
        <v>2010</v>
      </c>
      <c r="E290" t="s">
        <v>289</v>
      </c>
      <c r="F290" t="s">
        <v>2853</v>
      </c>
      <c r="G290">
        <v>2008</v>
      </c>
      <c r="H290">
        <v>2010</v>
      </c>
      <c r="I290" t="s">
        <v>2854</v>
      </c>
      <c r="J290">
        <v>2004</v>
      </c>
      <c r="K290">
        <v>2008</v>
      </c>
      <c r="L290" t="s">
        <v>2855</v>
      </c>
      <c r="M290">
        <v>1999</v>
      </c>
      <c r="N290">
        <v>2004</v>
      </c>
      <c r="O290" t="s">
        <v>2454</v>
      </c>
      <c r="P290">
        <v>1998</v>
      </c>
      <c r="Q290">
        <v>1999</v>
      </c>
      <c r="R290" t="s">
        <v>2377</v>
      </c>
      <c r="S290">
        <v>1991</v>
      </c>
      <c r="T290">
        <v>1995</v>
      </c>
    </row>
    <row r="291" spans="1:20" x14ac:dyDescent="0.25">
      <c r="A291">
        <v>293</v>
      </c>
      <c r="B291" t="s">
        <v>1233</v>
      </c>
      <c r="C291" t="s">
        <v>2856</v>
      </c>
      <c r="D291" s="122">
        <v>2009</v>
      </c>
      <c r="E291" t="s">
        <v>289</v>
      </c>
      <c r="F291" t="s">
        <v>2857</v>
      </c>
      <c r="G291">
        <v>2006</v>
      </c>
      <c r="H291">
        <v>2009</v>
      </c>
      <c r="I291" t="s">
        <v>2697</v>
      </c>
      <c r="J291">
        <v>2000</v>
      </c>
      <c r="K291">
        <v>2005</v>
      </c>
    </row>
    <row r="292" spans="1:20" x14ac:dyDescent="0.25">
      <c r="A292">
        <v>294</v>
      </c>
      <c r="B292" t="s">
        <v>1234</v>
      </c>
      <c r="C292" t="s">
        <v>2856</v>
      </c>
      <c r="D292" s="122">
        <v>2009</v>
      </c>
      <c r="E292" t="s">
        <v>289</v>
      </c>
      <c r="F292" t="s">
        <v>2857</v>
      </c>
      <c r="G292">
        <v>2008</v>
      </c>
      <c r="H292">
        <v>2009</v>
      </c>
      <c r="I292" t="s">
        <v>2858</v>
      </c>
      <c r="J292">
        <v>2006</v>
      </c>
      <c r="K292">
        <v>2008</v>
      </c>
      <c r="L292" t="s">
        <v>2697</v>
      </c>
      <c r="M292">
        <v>2001</v>
      </c>
      <c r="N292">
        <v>2005</v>
      </c>
    </row>
    <row r="293" spans="1:20" x14ac:dyDescent="0.25">
      <c r="A293">
        <v>295</v>
      </c>
      <c r="B293" t="s">
        <v>2859</v>
      </c>
      <c r="C293" t="s">
        <v>2860</v>
      </c>
      <c r="D293" s="122">
        <v>1996</v>
      </c>
      <c r="E293" t="s">
        <v>289</v>
      </c>
      <c r="F293" t="s">
        <v>2377</v>
      </c>
      <c r="G293">
        <v>1994</v>
      </c>
      <c r="H293">
        <v>1996</v>
      </c>
    </row>
    <row r="294" spans="1:20" x14ac:dyDescent="0.25">
      <c r="A294">
        <v>296</v>
      </c>
      <c r="B294" t="s">
        <v>2861</v>
      </c>
      <c r="C294" t="s">
        <v>2860</v>
      </c>
      <c r="D294" s="122">
        <v>2018</v>
      </c>
      <c r="E294" t="s">
        <v>289</v>
      </c>
      <c r="F294" t="s">
        <v>2704</v>
      </c>
      <c r="G294">
        <v>2011</v>
      </c>
      <c r="H294">
        <v>2018</v>
      </c>
      <c r="I294" t="s">
        <v>2615</v>
      </c>
      <c r="J294">
        <v>2007</v>
      </c>
      <c r="K294">
        <v>2010</v>
      </c>
      <c r="L294" t="s">
        <v>2862</v>
      </c>
      <c r="M294">
        <v>2005</v>
      </c>
      <c r="N294">
        <v>2007</v>
      </c>
      <c r="O294" t="s">
        <v>2261</v>
      </c>
      <c r="P294">
        <v>2000</v>
      </c>
      <c r="Q294">
        <v>2005</v>
      </c>
    </row>
    <row r="295" spans="1:20" x14ac:dyDescent="0.25">
      <c r="A295">
        <v>297</v>
      </c>
      <c r="B295" t="s">
        <v>2863</v>
      </c>
      <c r="C295" t="s">
        <v>2860</v>
      </c>
      <c r="D295" s="122">
        <v>2015</v>
      </c>
      <c r="E295" t="s">
        <v>289</v>
      </c>
      <c r="F295" t="s">
        <v>2864</v>
      </c>
      <c r="G295">
        <v>2012</v>
      </c>
      <c r="H295">
        <v>2015</v>
      </c>
      <c r="I295" t="s">
        <v>2865</v>
      </c>
      <c r="J295">
        <v>2010</v>
      </c>
      <c r="K295">
        <v>2012</v>
      </c>
      <c r="L295" t="s">
        <v>2364</v>
      </c>
      <c r="M295">
        <v>2008</v>
      </c>
      <c r="N295">
        <v>2010</v>
      </c>
      <c r="O295" t="s">
        <v>2845</v>
      </c>
      <c r="P295">
        <v>2007</v>
      </c>
      <c r="Q295">
        <v>2008</v>
      </c>
    </row>
    <row r="296" spans="1:20" x14ac:dyDescent="0.25">
      <c r="A296">
        <v>298</v>
      </c>
      <c r="B296" t="s">
        <v>2866</v>
      </c>
      <c r="C296" t="s">
        <v>2860</v>
      </c>
      <c r="D296" s="122">
        <v>2016</v>
      </c>
      <c r="E296" t="s">
        <v>289</v>
      </c>
    </row>
    <row r="297" spans="1:20" x14ac:dyDescent="0.25">
      <c r="A297">
        <v>299</v>
      </c>
      <c r="B297" t="s">
        <v>2867</v>
      </c>
      <c r="C297" t="s">
        <v>2860</v>
      </c>
      <c r="D297" s="122">
        <v>2020</v>
      </c>
      <c r="E297" t="s">
        <v>289</v>
      </c>
      <c r="F297" t="s">
        <v>362</v>
      </c>
      <c r="G297">
        <v>2018</v>
      </c>
      <c r="H297">
        <v>2020</v>
      </c>
      <c r="I297" t="s">
        <v>510</v>
      </c>
      <c r="J297">
        <v>2017</v>
      </c>
      <c r="K297">
        <v>2018</v>
      </c>
    </row>
    <row r="298" spans="1:20" x14ac:dyDescent="0.25">
      <c r="A298">
        <v>300</v>
      </c>
      <c r="B298" t="s">
        <v>2868</v>
      </c>
      <c r="C298" t="s">
        <v>2860</v>
      </c>
      <c r="D298" s="122">
        <v>1997</v>
      </c>
      <c r="E298" t="s">
        <v>289</v>
      </c>
      <c r="F298" t="s">
        <v>2869</v>
      </c>
      <c r="G298">
        <v>1994</v>
      </c>
      <c r="H298">
        <v>1996</v>
      </c>
      <c r="I298" t="s">
        <v>2425</v>
      </c>
      <c r="J298">
        <v>1991</v>
      </c>
      <c r="K298">
        <v>1993</v>
      </c>
    </row>
    <row r="299" spans="1:20" x14ac:dyDescent="0.25">
      <c r="A299">
        <v>301</v>
      </c>
      <c r="B299" t="s">
        <v>2870</v>
      </c>
      <c r="C299" t="s">
        <v>2860</v>
      </c>
      <c r="D299" s="122">
        <v>2016</v>
      </c>
      <c r="E299" t="s">
        <v>289</v>
      </c>
      <c r="F299" t="s">
        <v>2871</v>
      </c>
      <c r="G299">
        <v>2014</v>
      </c>
      <c r="H299">
        <v>2016</v>
      </c>
      <c r="I299" t="s">
        <v>2240</v>
      </c>
      <c r="J299">
        <v>2011</v>
      </c>
      <c r="K299">
        <v>2013</v>
      </c>
      <c r="L299" t="s">
        <v>2615</v>
      </c>
      <c r="M299">
        <v>2008</v>
      </c>
      <c r="N299">
        <v>2010</v>
      </c>
      <c r="O299" t="s">
        <v>2704</v>
      </c>
      <c r="P299">
        <v>2004</v>
      </c>
      <c r="Q299">
        <v>2008</v>
      </c>
      <c r="R299" t="s">
        <v>786</v>
      </c>
      <c r="S299">
        <v>2003</v>
      </c>
      <c r="T299">
        <v>2004</v>
      </c>
    </row>
    <row r="300" spans="1:20" x14ac:dyDescent="0.25">
      <c r="A300">
        <v>302</v>
      </c>
      <c r="B300" t="s">
        <v>2872</v>
      </c>
      <c r="C300" t="s">
        <v>2860</v>
      </c>
      <c r="D300" s="122">
        <v>2000</v>
      </c>
      <c r="E300" t="s">
        <v>289</v>
      </c>
    </row>
    <row r="301" spans="1:20" x14ac:dyDescent="0.25">
      <c r="A301">
        <v>303</v>
      </c>
      <c r="B301" t="s">
        <v>2873</v>
      </c>
      <c r="C301" t="s">
        <v>2860</v>
      </c>
      <c r="D301" s="122">
        <v>2017</v>
      </c>
      <c r="E301" t="s">
        <v>289</v>
      </c>
      <c r="F301" t="s">
        <v>2454</v>
      </c>
      <c r="G301">
        <v>2013</v>
      </c>
      <c r="H301">
        <v>2016</v>
      </c>
    </row>
    <row r="302" spans="1:20" x14ac:dyDescent="0.25">
      <c r="A302">
        <v>304</v>
      </c>
      <c r="B302" t="s">
        <v>2874</v>
      </c>
      <c r="C302" t="s">
        <v>2860</v>
      </c>
      <c r="D302" s="122">
        <v>2016</v>
      </c>
      <c r="E302" t="s">
        <v>289</v>
      </c>
      <c r="F302" t="s">
        <v>2875</v>
      </c>
      <c r="G302">
        <v>2014</v>
      </c>
      <c r="H302">
        <v>2016</v>
      </c>
      <c r="I302" t="s">
        <v>2354</v>
      </c>
      <c r="J302">
        <v>2012</v>
      </c>
      <c r="K302">
        <v>2014</v>
      </c>
      <c r="L302" t="s">
        <v>2876</v>
      </c>
      <c r="M302">
        <v>2010</v>
      </c>
      <c r="N302">
        <v>2012</v>
      </c>
      <c r="O302" t="s">
        <v>2877</v>
      </c>
      <c r="P302">
        <v>2008</v>
      </c>
      <c r="Q302">
        <v>2010</v>
      </c>
      <c r="R302" t="s">
        <v>694</v>
      </c>
      <c r="S302">
        <v>2000</v>
      </c>
      <c r="T302">
        <v>2008</v>
      </c>
    </row>
    <row r="303" spans="1:20" x14ac:dyDescent="0.25">
      <c r="A303">
        <v>305</v>
      </c>
      <c r="B303" t="s">
        <v>2878</v>
      </c>
      <c r="C303" t="s">
        <v>2860</v>
      </c>
      <c r="D303" s="122">
        <v>2018</v>
      </c>
      <c r="E303" t="s">
        <v>289</v>
      </c>
      <c r="F303" t="s">
        <v>2879</v>
      </c>
      <c r="G303">
        <v>2010</v>
      </c>
      <c r="H303">
        <v>2017</v>
      </c>
      <c r="I303" t="s">
        <v>2880</v>
      </c>
      <c r="J303">
        <v>2008</v>
      </c>
      <c r="K303">
        <v>2009</v>
      </c>
    </row>
    <row r="304" spans="1:20" x14ac:dyDescent="0.25">
      <c r="A304">
        <v>306</v>
      </c>
      <c r="B304" t="s">
        <v>2881</v>
      </c>
      <c r="C304" t="s">
        <v>2860</v>
      </c>
      <c r="D304" s="122">
        <v>2017</v>
      </c>
      <c r="E304" t="s">
        <v>289</v>
      </c>
      <c r="F304" t="s">
        <v>2882</v>
      </c>
      <c r="G304">
        <v>2016</v>
      </c>
      <c r="H304">
        <v>2016</v>
      </c>
      <c r="I304" t="s">
        <v>2883</v>
      </c>
      <c r="J304">
        <v>2011</v>
      </c>
      <c r="K304">
        <v>2015</v>
      </c>
      <c r="L304" t="s">
        <v>2884</v>
      </c>
      <c r="M304">
        <v>2008</v>
      </c>
      <c r="N304">
        <v>2010</v>
      </c>
      <c r="O304" t="s">
        <v>699</v>
      </c>
      <c r="P304">
        <v>2006</v>
      </c>
      <c r="Q304">
        <v>2007</v>
      </c>
      <c r="R304" t="s">
        <v>267</v>
      </c>
      <c r="S304">
        <v>2003</v>
      </c>
      <c r="T304">
        <v>2005</v>
      </c>
    </row>
    <row r="305" spans="1:20" x14ac:dyDescent="0.25">
      <c r="A305">
        <v>307</v>
      </c>
      <c r="B305" t="s">
        <v>2885</v>
      </c>
      <c r="C305" t="s">
        <v>2860</v>
      </c>
      <c r="D305" s="122">
        <v>2013</v>
      </c>
      <c r="E305" t="s">
        <v>289</v>
      </c>
      <c r="F305" t="s">
        <v>2886</v>
      </c>
      <c r="G305">
        <v>2011</v>
      </c>
      <c r="H305">
        <v>2012</v>
      </c>
      <c r="I305" t="s">
        <v>2887</v>
      </c>
      <c r="J305">
        <v>2007</v>
      </c>
      <c r="K305">
        <v>2010</v>
      </c>
      <c r="L305" t="s">
        <v>2377</v>
      </c>
      <c r="M305">
        <v>2004</v>
      </c>
      <c r="N305">
        <v>2006</v>
      </c>
      <c r="O305" t="s">
        <v>2269</v>
      </c>
      <c r="P305">
        <v>2000</v>
      </c>
      <c r="Q305">
        <v>2003</v>
      </c>
      <c r="R305" t="s">
        <v>2566</v>
      </c>
      <c r="S305">
        <v>1997</v>
      </c>
      <c r="T305">
        <v>1999</v>
      </c>
    </row>
    <row r="306" spans="1:20" x14ac:dyDescent="0.25">
      <c r="A306">
        <v>308</v>
      </c>
      <c r="B306" t="s">
        <v>2888</v>
      </c>
      <c r="C306" t="s">
        <v>2860</v>
      </c>
      <c r="D306" s="122">
        <v>2004</v>
      </c>
      <c r="E306" t="s">
        <v>289</v>
      </c>
      <c r="F306" t="s">
        <v>2889</v>
      </c>
      <c r="G306">
        <v>2000</v>
      </c>
      <c r="H306">
        <v>2003</v>
      </c>
    </row>
    <row r="307" spans="1:20" x14ac:dyDescent="0.25">
      <c r="A307">
        <v>309</v>
      </c>
      <c r="B307" t="s">
        <v>2890</v>
      </c>
      <c r="C307" t="s">
        <v>2860</v>
      </c>
      <c r="D307" s="122">
        <v>2015</v>
      </c>
      <c r="E307" t="s">
        <v>289</v>
      </c>
      <c r="F307" t="s">
        <v>2891</v>
      </c>
      <c r="G307">
        <v>2014</v>
      </c>
      <c r="H307">
        <v>2014</v>
      </c>
      <c r="I307" t="s">
        <v>2269</v>
      </c>
      <c r="J307">
        <v>2003</v>
      </c>
      <c r="K307">
        <v>2013</v>
      </c>
    </row>
    <row r="308" spans="1:20" x14ac:dyDescent="0.25">
      <c r="A308">
        <v>310</v>
      </c>
      <c r="B308" t="s">
        <v>1241</v>
      </c>
      <c r="C308" t="s">
        <v>661</v>
      </c>
      <c r="D308" s="122">
        <v>2018</v>
      </c>
      <c r="E308" t="s">
        <v>289</v>
      </c>
      <c r="F308" t="s">
        <v>2304</v>
      </c>
      <c r="G308">
        <v>2011</v>
      </c>
      <c r="H308">
        <v>2018</v>
      </c>
      <c r="I308" t="s">
        <v>1347</v>
      </c>
      <c r="J308">
        <v>2007</v>
      </c>
      <c r="K308">
        <v>2010</v>
      </c>
      <c r="L308" t="s">
        <v>2892</v>
      </c>
      <c r="M308">
        <v>2000</v>
      </c>
      <c r="N308">
        <v>2007</v>
      </c>
    </row>
    <row r="309" spans="1:20" x14ac:dyDescent="0.25">
      <c r="A309">
        <v>311</v>
      </c>
      <c r="B309" t="s">
        <v>2893</v>
      </c>
      <c r="C309" t="s">
        <v>664</v>
      </c>
      <c r="D309" s="122">
        <v>2017</v>
      </c>
      <c r="E309" t="s">
        <v>289</v>
      </c>
      <c r="F309" t="s">
        <v>309</v>
      </c>
      <c r="G309">
        <v>2012</v>
      </c>
      <c r="H309">
        <v>2017</v>
      </c>
      <c r="I309" t="s">
        <v>2894</v>
      </c>
      <c r="J309">
        <v>2010</v>
      </c>
      <c r="K309">
        <v>2012</v>
      </c>
      <c r="L309" t="s">
        <v>2273</v>
      </c>
      <c r="M309">
        <v>2008</v>
      </c>
      <c r="N309">
        <v>2010</v>
      </c>
      <c r="O309" t="s">
        <v>2243</v>
      </c>
      <c r="P309">
        <v>2005</v>
      </c>
      <c r="Q309">
        <v>2008</v>
      </c>
      <c r="R309" t="s">
        <v>2347</v>
      </c>
      <c r="S309">
        <v>2004</v>
      </c>
      <c r="T309">
        <v>2005</v>
      </c>
    </row>
    <row r="310" spans="1:20" x14ac:dyDescent="0.25">
      <c r="A310">
        <v>312</v>
      </c>
      <c r="B310" t="s">
        <v>2895</v>
      </c>
      <c r="C310" t="s">
        <v>664</v>
      </c>
      <c r="D310" s="122">
        <v>2018</v>
      </c>
      <c r="E310" t="s">
        <v>289</v>
      </c>
      <c r="F310" t="s">
        <v>2273</v>
      </c>
      <c r="G310">
        <v>2013</v>
      </c>
      <c r="H310">
        <v>2018</v>
      </c>
    </row>
    <row r="311" spans="1:20" x14ac:dyDescent="0.25">
      <c r="A311">
        <v>313</v>
      </c>
      <c r="B311" t="s">
        <v>2896</v>
      </c>
      <c r="C311" t="s">
        <v>664</v>
      </c>
      <c r="D311" s="122">
        <v>2018</v>
      </c>
      <c r="E311" t="s">
        <v>289</v>
      </c>
      <c r="F311" t="s">
        <v>2218</v>
      </c>
      <c r="G311">
        <v>2013</v>
      </c>
      <c r="H311">
        <v>2018</v>
      </c>
    </row>
    <row r="312" spans="1:20" x14ac:dyDescent="0.25">
      <c r="A312">
        <v>314</v>
      </c>
      <c r="B312" t="s">
        <v>1248</v>
      </c>
      <c r="C312" t="s">
        <v>664</v>
      </c>
      <c r="D312" s="122">
        <v>2017</v>
      </c>
      <c r="E312" t="s">
        <v>289</v>
      </c>
      <c r="F312" t="s">
        <v>309</v>
      </c>
      <c r="G312">
        <v>2001</v>
      </c>
      <c r="H312">
        <v>2017</v>
      </c>
      <c r="I312" t="s">
        <v>2697</v>
      </c>
      <c r="J312">
        <v>1998</v>
      </c>
      <c r="K312">
        <v>2018</v>
      </c>
    </row>
    <row r="313" spans="1:20" x14ac:dyDescent="0.25">
      <c r="A313">
        <v>315</v>
      </c>
      <c r="B313" t="s">
        <v>2897</v>
      </c>
      <c r="C313" t="s">
        <v>664</v>
      </c>
      <c r="D313" s="122">
        <v>2017</v>
      </c>
      <c r="E313" t="s">
        <v>289</v>
      </c>
      <c r="F313" t="s">
        <v>309</v>
      </c>
      <c r="G313">
        <v>2013</v>
      </c>
      <c r="H313">
        <v>2017</v>
      </c>
      <c r="I313" t="s">
        <v>2273</v>
      </c>
      <c r="J313">
        <v>2008</v>
      </c>
      <c r="K313">
        <v>2013</v>
      </c>
    </row>
    <row r="314" spans="1:20" x14ac:dyDescent="0.25">
      <c r="A314">
        <v>316</v>
      </c>
      <c r="B314" t="s">
        <v>1250</v>
      </c>
      <c r="C314" t="s">
        <v>2898</v>
      </c>
      <c r="D314" s="122">
        <v>2014</v>
      </c>
      <c r="E314" t="s">
        <v>289</v>
      </c>
      <c r="F314" t="s">
        <v>618</v>
      </c>
      <c r="G314">
        <v>2011</v>
      </c>
      <c r="H314">
        <v>2014</v>
      </c>
      <c r="I314" t="s">
        <v>2258</v>
      </c>
      <c r="J314">
        <v>2009</v>
      </c>
      <c r="K314">
        <v>2011</v>
      </c>
      <c r="L314" t="s">
        <v>2243</v>
      </c>
      <c r="M314">
        <v>2001</v>
      </c>
      <c r="N314">
        <v>2009</v>
      </c>
    </row>
    <row r="315" spans="1:20" x14ac:dyDescent="0.25">
      <c r="A315">
        <v>317</v>
      </c>
      <c r="B315" t="s">
        <v>1251</v>
      </c>
      <c r="C315" t="s">
        <v>2898</v>
      </c>
      <c r="D315" s="122">
        <v>2002</v>
      </c>
      <c r="E315" t="s">
        <v>289</v>
      </c>
      <c r="F315" t="s">
        <v>2899</v>
      </c>
      <c r="G315">
        <v>2000</v>
      </c>
      <c r="H315">
        <v>2002</v>
      </c>
    </row>
    <row r="316" spans="1:20" x14ac:dyDescent="0.25">
      <c r="A316">
        <v>318</v>
      </c>
      <c r="B316" t="s">
        <v>1256</v>
      </c>
      <c r="C316" t="s">
        <v>2900</v>
      </c>
      <c r="D316" s="122">
        <v>2016</v>
      </c>
      <c r="E316" t="s">
        <v>289</v>
      </c>
      <c r="F316" t="s">
        <v>2901</v>
      </c>
      <c r="G316">
        <v>2008</v>
      </c>
      <c r="H316">
        <v>2015</v>
      </c>
      <c r="I316" t="s">
        <v>2902</v>
      </c>
      <c r="J316">
        <v>2001</v>
      </c>
      <c r="K316">
        <v>2008</v>
      </c>
      <c r="L316" t="s">
        <v>2903</v>
      </c>
      <c r="M316">
        <v>1999</v>
      </c>
      <c r="N316">
        <v>2000</v>
      </c>
    </row>
    <row r="317" spans="1:20" x14ac:dyDescent="0.25">
      <c r="A317">
        <v>319</v>
      </c>
      <c r="B317" t="s">
        <v>1254</v>
      </c>
      <c r="C317" t="s">
        <v>673</v>
      </c>
      <c r="D317" s="122">
        <v>2005</v>
      </c>
      <c r="E317" t="s">
        <v>289</v>
      </c>
      <c r="F317" t="s">
        <v>2904</v>
      </c>
      <c r="G317">
        <v>2002</v>
      </c>
      <c r="H317">
        <v>2005</v>
      </c>
      <c r="I317" t="s">
        <v>2905</v>
      </c>
      <c r="J317">
        <v>1996</v>
      </c>
      <c r="K317">
        <v>2002</v>
      </c>
      <c r="L317" t="s">
        <v>2906</v>
      </c>
      <c r="M317">
        <v>1994</v>
      </c>
      <c r="N317">
        <v>1996</v>
      </c>
    </row>
    <row r="318" spans="1:20" x14ac:dyDescent="0.25">
      <c r="A318">
        <v>320</v>
      </c>
      <c r="B318" t="s">
        <v>1257</v>
      </c>
      <c r="C318" t="s">
        <v>2900</v>
      </c>
      <c r="D318" s="122">
        <v>2007</v>
      </c>
      <c r="E318" t="s">
        <v>289</v>
      </c>
    </row>
    <row r="319" spans="1:20" x14ac:dyDescent="0.25">
      <c r="A319">
        <v>321</v>
      </c>
      <c r="B319" t="s">
        <v>1258</v>
      </c>
      <c r="C319" t="s">
        <v>2900</v>
      </c>
      <c r="D319" s="122">
        <v>2016</v>
      </c>
      <c r="E319" t="s">
        <v>289</v>
      </c>
      <c r="F319" t="s">
        <v>2901</v>
      </c>
      <c r="G319">
        <v>2008</v>
      </c>
      <c r="H319">
        <v>2015</v>
      </c>
    </row>
    <row r="320" spans="1:20" x14ac:dyDescent="0.25">
      <c r="A320">
        <v>322</v>
      </c>
      <c r="B320" t="s">
        <v>2907</v>
      </c>
      <c r="C320" t="s">
        <v>685</v>
      </c>
      <c r="D320" s="122">
        <v>2018</v>
      </c>
      <c r="E320" t="s">
        <v>289</v>
      </c>
      <c r="F320" t="s">
        <v>362</v>
      </c>
      <c r="G320">
        <v>1992</v>
      </c>
      <c r="H320">
        <v>2016</v>
      </c>
    </row>
    <row r="321" spans="1:20" x14ac:dyDescent="0.25">
      <c r="A321">
        <v>323</v>
      </c>
      <c r="B321" t="s">
        <v>2908</v>
      </c>
      <c r="C321" t="s">
        <v>685</v>
      </c>
      <c r="D321" s="122">
        <v>2018</v>
      </c>
      <c r="E321" t="s">
        <v>289</v>
      </c>
      <c r="F321" t="s">
        <v>466</v>
      </c>
      <c r="G321">
        <v>2014</v>
      </c>
      <c r="H321">
        <v>2018</v>
      </c>
      <c r="I321" t="s">
        <v>2452</v>
      </c>
      <c r="J321">
        <v>2005</v>
      </c>
      <c r="K321">
        <v>2014</v>
      </c>
    </row>
    <row r="322" spans="1:20" x14ac:dyDescent="0.25">
      <c r="A322">
        <v>324</v>
      </c>
      <c r="B322" t="s">
        <v>2909</v>
      </c>
      <c r="C322" t="s">
        <v>685</v>
      </c>
      <c r="D322" s="122">
        <v>2019</v>
      </c>
      <c r="E322" t="s">
        <v>289</v>
      </c>
      <c r="F322" t="s">
        <v>2843</v>
      </c>
      <c r="G322">
        <v>2012</v>
      </c>
      <c r="H322">
        <v>2019</v>
      </c>
      <c r="I322" t="s">
        <v>2452</v>
      </c>
      <c r="J322">
        <v>2008</v>
      </c>
      <c r="K322">
        <v>2012</v>
      </c>
      <c r="L322" t="s">
        <v>2377</v>
      </c>
      <c r="M322">
        <v>2005</v>
      </c>
      <c r="N322">
        <v>2008</v>
      </c>
    </row>
    <row r="323" spans="1:20" x14ac:dyDescent="0.25">
      <c r="A323">
        <v>325</v>
      </c>
      <c r="B323" t="s">
        <v>2910</v>
      </c>
      <c r="C323" t="s">
        <v>685</v>
      </c>
      <c r="D323" s="122">
        <v>2019</v>
      </c>
      <c r="E323" t="s">
        <v>289</v>
      </c>
      <c r="F323" t="s">
        <v>2266</v>
      </c>
      <c r="G323">
        <v>2009</v>
      </c>
      <c r="H323">
        <v>2019</v>
      </c>
      <c r="I323" t="s">
        <v>2851</v>
      </c>
      <c r="J323">
        <v>2005</v>
      </c>
      <c r="K323">
        <v>2009</v>
      </c>
      <c r="L323" t="s">
        <v>2911</v>
      </c>
      <c r="M323">
        <v>2003</v>
      </c>
      <c r="N323">
        <v>2005</v>
      </c>
      <c r="O323" t="s">
        <v>2912</v>
      </c>
      <c r="P323">
        <v>1994</v>
      </c>
      <c r="Q323">
        <v>2003</v>
      </c>
    </row>
    <row r="324" spans="1:20" x14ac:dyDescent="0.25">
      <c r="A324">
        <v>326</v>
      </c>
      <c r="B324" t="s">
        <v>2913</v>
      </c>
      <c r="C324" t="s">
        <v>685</v>
      </c>
      <c r="D324" s="122">
        <v>2018</v>
      </c>
      <c r="E324" t="s">
        <v>289</v>
      </c>
      <c r="F324" t="s">
        <v>788</v>
      </c>
      <c r="G324">
        <v>2013</v>
      </c>
      <c r="H324">
        <v>2017</v>
      </c>
      <c r="I324" t="s">
        <v>2914</v>
      </c>
      <c r="J324">
        <v>2011</v>
      </c>
      <c r="K324">
        <v>2013</v>
      </c>
    </row>
    <row r="325" spans="1:20" x14ac:dyDescent="0.25">
      <c r="A325">
        <v>327</v>
      </c>
      <c r="B325" t="s">
        <v>2915</v>
      </c>
      <c r="C325" t="s">
        <v>685</v>
      </c>
      <c r="D325" s="122">
        <v>2018</v>
      </c>
      <c r="E325" t="s">
        <v>289</v>
      </c>
      <c r="F325" t="s">
        <v>2266</v>
      </c>
      <c r="G325">
        <v>2007</v>
      </c>
      <c r="H325">
        <v>2018</v>
      </c>
      <c r="I325" t="s">
        <v>2916</v>
      </c>
      <c r="J325">
        <v>2002</v>
      </c>
      <c r="K325">
        <v>2007</v>
      </c>
      <c r="L325" t="s">
        <v>2352</v>
      </c>
      <c r="M325">
        <v>2000</v>
      </c>
      <c r="N325">
        <v>2002</v>
      </c>
      <c r="O325" t="s">
        <v>2917</v>
      </c>
      <c r="P325">
        <v>1992</v>
      </c>
      <c r="Q325">
        <v>2000</v>
      </c>
    </row>
    <row r="326" spans="1:20" x14ac:dyDescent="0.25">
      <c r="A326">
        <v>328</v>
      </c>
      <c r="B326" t="s">
        <v>1265</v>
      </c>
      <c r="C326" t="s">
        <v>690</v>
      </c>
      <c r="D326" s="122">
        <v>2014</v>
      </c>
      <c r="E326" t="s">
        <v>289</v>
      </c>
      <c r="F326" t="s">
        <v>592</v>
      </c>
      <c r="G326">
        <v>2010</v>
      </c>
      <c r="H326">
        <v>2014</v>
      </c>
      <c r="I326" t="s">
        <v>2918</v>
      </c>
      <c r="J326">
        <v>2005</v>
      </c>
      <c r="K326">
        <v>2009</v>
      </c>
      <c r="L326" t="s">
        <v>2919</v>
      </c>
      <c r="M326">
        <v>1996</v>
      </c>
      <c r="N326">
        <v>2005</v>
      </c>
      <c r="O326" t="s">
        <v>2920</v>
      </c>
      <c r="P326">
        <v>1993</v>
      </c>
      <c r="Q326">
        <v>1996</v>
      </c>
    </row>
    <row r="327" spans="1:20" x14ac:dyDescent="0.25">
      <c r="A327">
        <v>329</v>
      </c>
      <c r="B327" t="s">
        <v>2921</v>
      </c>
      <c r="C327" t="s">
        <v>690</v>
      </c>
      <c r="D327" s="122">
        <v>2014</v>
      </c>
      <c r="E327" t="s">
        <v>289</v>
      </c>
      <c r="F327" t="s">
        <v>2922</v>
      </c>
      <c r="G327">
        <v>2011</v>
      </c>
      <c r="H327">
        <v>2014</v>
      </c>
      <c r="I327" t="s">
        <v>2923</v>
      </c>
      <c r="J327">
        <v>2010</v>
      </c>
      <c r="K327">
        <v>2011</v>
      </c>
      <c r="L327" t="s">
        <v>2924</v>
      </c>
      <c r="M327">
        <v>2007</v>
      </c>
      <c r="N327">
        <v>2010</v>
      </c>
      <c r="O327" t="s">
        <v>2510</v>
      </c>
      <c r="P327">
        <v>2003</v>
      </c>
      <c r="Q327">
        <v>2007</v>
      </c>
      <c r="R327" t="s">
        <v>2925</v>
      </c>
      <c r="S327">
        <v>1998</v>
      </c>
      <c r="T327">
        <v>2003</v>
      </c>
    </row>
    <row r="328" spans="1:20" x14ac:dyDescent="0.25">
      <c r="A328">
        <v>330</v>
      </c>
      <c r="B328" t="s">
        <v>2926</v>
      </c>
      <c r="C328" t="s">
        <v>690</v>
      </c>
      <c r="D328" s="122">
        <v>2017</v>
      </c>
      <c r="E328" t="s">
        <v>289</v>
      </c>
      <c r="F328" t="s">
        <v>2354</v>
      </c>
      <c r="G328">
        <v>2000</v>
      </c>
      <c r="H328">
        <v>2017</v>
      </c>
    </row>
    <row r="329" spans="1:20" x14ac:dyDescent="0.25">
      <c r="A329">
        <v>331</v>
      </c>
      <c r="B329" t="s">
        <v>2927</v>
      </c>
      <c r="C329" t="s">
        <v>690</v>
      </c>
      <c r="D329" s="122">
        <v>2013</v>
      </c>
      <c r="E329" t="s">
        <v>289</v>
      </c>
      <c r="F329" t="s">
        <v>2928</v>
      </c>
      <c r="G329">
        <v>2011</v>
      </c>
      <c r="H329">
        <v>2013</v>
      </c>
      <c r="I329" t="s">
        <v>2929</v>
      </c>
      <c r="J329">
        <v>2002</v>
      </c>
      <c r="K329">
        <v>2010</v>
      </c>
      <c r="L329" t="s">
        <v>2919</v>
      </c>
      <c r="M329">
        <v>1998</v>
      </c>
      <c r="N329">
        <v>2002</v>
      </c>
      <c r="O329" t="s">
        <v>2602</v>
      </c>
      <c r="P329">
        <v>1984</v>
      </c>
      <c r="Q329">
        <v>1998</v>
      </c>
    </row>
    <row r="330" spans="1:20" x14ac:dyDescent="0.25">
      <c r="A330">
        <v>332</v>
      </c>
      <c r="B330" t="s">
        <v>1264</v>
      </c>
      <c r="C330" t="s">
        <v>690</v>
      </c>
      <c r="D330" s="122">
        <v>2013</v>
      </c>
      <c r="E330" t="s">
        <v>289</v>
      </c>
      <c r="F330" t="s">
        <v>2929</v>
      </c>
      <c r="G330">
        <v>2002</v>
      </c>
      <c r="H330">
        <v>2013</v>
      </c>
      <c r="I330" t="s">
        <v>2919</v>
      </c>
      <c r="J330">
        <v>1998</v>
      </c>
      <c r="K330">
        <v>2002</v>
      </c>
      <c r="L330" t="s">
        <v>2602</v>
      </c>
      <c r="M330">
        <v>1988</v>
      </c>
      <c r="N330">
        <v>1998</v>
      </c>
    </row>
    <row r="331" spans="1:20" x14ac:dyDescent="0.25">
      <c r="A331">
        <v>333</v>
      </c>
      <c r="B331" t="s">
        <v>1268</v>
      </c>
      <c r="C331" t="s">
        <v>691</v>
      </c>
      <c r="D331" s="122">
        <v>2014</v>
      </c>
      <c r="E331" t="s">
        <v>289</v>
      </c>
      <c r="F331" t="s">
        <v>2930</v>
      </c>
      <c r="G331">
        <v>2008</v>
      </c>
      <c r="H331">
        <v>2014</v>
      </c>
      <c r="I331" t="s">
        <v>362</v>
      </c>
      <c r="J331">
        <v>2006</v>
      </c>
      <c r="K331">
        <v>2008</v>
      </c>
    </row>
    <row r="332" spans="1:20" x14ac:dyDescent="0.25">
      <c r="A332">
        <v>334</v>
      </c>
      <c r="B332" t="s">
        <v>2931</v>
      </c>
      <c r="C332" t="s">
        <v>691</v>
      </c>
      <c r="D332" s="122">
        <v>2019</v>
      </c>
      <c r="E332" t="s">
        <v>289</v>
      </c>
      <c r="F332" t="s">
        <v>309</v>
      </c>
      <c r="G332">
        <v>2016</v>
      </c>
      <c r="H332">
        <v>2019</v>
      </c>
      <c r="I332" t="s">
        <v>592</v>
      </c>
      <c r="J332">
        <v>2010</v>
      </c>
      <c r="K332">
        <v>2016</v>
      </c>
      <c r="L332" t="s">
        <v>2932</v>
      </c>
      <c r="M332">
        <v>2007</v>
      </c>
      <c r="N332">
        <v>2010</v>
      </c>
      <c r="O332" t="s">
        <v>261</v>
      </c>
      <c r="P332">
        <v>2006</v>
      </c>
      <c r="Q332">
        <v>2007</v>
      </c>
    </row>
    <row r="333" spans="1:20" x14ac:dyDescent="0.25">
      <c r="A333">
        <v>335</v>
      </c>
      <c r="B333" t="s">
        <v>2933</v>
      </c>
      <c r="C333" t="s">
        <v>691</v>
      </c>
      <c r="D333" s="122">
        <v>2017</v>
      </c>
      <c r="E333" t="s">
        <v>289</v>
      </c>
      <c r="F333" t="s">
        <v>2258</v>
      </c>
      <c r="G333">
        <v>2012</v>
      </c>
      <c r="H333">
        <v>2017</v>
      </c>
    </row>
    <row r="334" spans="1:20" x14ac:dyDescent="0.25">
      <c r="A334">
        <v>336</v>
      </c>
      <c r="B334" t="s">
        <v>1269</v>
      </c>
      <c r="C334" t="s">
        <v>691</v>
      </c>
      <c r="D334" s="122">
        <v>2014</v>
      </c>
      <c r="E334" t="s">
        <v>289</v>
      </c>
      <c r="F334" t="s">
        <v>517</v>
      </c>
      <c r="G334">
        <v>2009</v>
      </c>
      <c r="H334">
        <v>2012</v>
      </c>
      <c r="I334" t="s">
        <v>2335</v>
      </c>
      <c r="J334">
        <v>2004</v>
      </c>
      <c r="K334">
        <v>2009</v>
      </c>
      <c r="L334" t="s">
        <v>2934</v>
      </c>
      <c r="M334">
        <v>2004</v>
      </c>
      <c r="N334">
        <v>2004</v>
      </c>
    </row>
    <row r="335" spans="1:20" x14ac:dyDescent="0.25">
      <c r="A335">
        <v>337</v>
      </c>
      <c r="B335" t="s">
        <v>2935</v>
      </c>
      <c r="C335" t="s">
        <v>694</v>
      </c>
      <c r="D335" s="122">
        <v>2007</v>
      </c>
      <c r="E335" t="s">
        <v>289</v>
      </c>
      <c r="F335" t="s">
        <v>2354</v>
      </c>
      <c r="G335">
        <v>2000</v>
      </c>
      <c r="H335">
        <v>2007</v>
      </c>
    </row>
    <row r="336" spans="1:20" x14ac:dyDescent="0.25">
      <c r="A336">
        <v>338</v>
      </c>
      <c r="B336" t="s">
        <v>2936</v>
      </c>
      <c r="C336" t="s">
        <v>694</v>
      </c>
      <c r="D336" s="122">
        <v>2017</v>
      </c>
      <c r="E336" t="s">
        <v>289</v>
      </c>
      <c r="F336" t="s">
        <v>2843</v>
      </c>
      <c r="G336">
        <v>2005</v>
      </c>
      <c r="H336">
        <v>2017</v>
      </c>
    </row>
    <row r="337" spans="1:20" x14ac:dyDescent="0.25">
      <c r="A337">
        <v>339</v>
      </c>
      <c r="B337" t="s">
        <v>2937</v>
      </c>
      <c r="C337" t="s">
        <v>694</v>
      </c>
      <c r="D337" s="122">
        <v>2013</v>
      </c>
      <c r="E337" t="s">
        <v>289</v>
      </c>
    </row>
    <row r="338" spans="1:20" x14ac:dyDescent="0.25">
      <c r="A338">
        <v>340</v>
      </c>
      <c r="B338" t="s">
        <v>2938</v>
      </c>
      <c r="C338" t="s">
        <v>694</v>
      </c>
      <c r="D338" s="122">
        <v>2011</v>
      </c>
      <c r="E338" t="s">
        <v>289</v>
      </c>
      <c r="F338" t="s">
        <v>2325</v>
      </c>
      <c r="G338">
        <v>2006</v>
      </c>
      <c r="H338">
        <v>2011</v>
      </c>
      <c r="I338" t="s">
        <v>2439</v>
      </c>
      <c r="J338">
        <v>2002</v>
      </c>
      <c r="K338">
        <v>2006</v>
      </c>
    </row>
    <row r="339" spans="1:20" x14ac:dyDescent="0.25">
      <c r="A339">
        <v>341</v>
      </c>
      <c r="B339" t="s">
        <v>2939</v>
      </c>
      <c r="C339" t="s">
        <v>694</v>
      </c>
      <c r="D339" s="122">
        <v>2014</v>
      </c>
      <c r="E339" t="s">
        <v>289</v>
      </c>
      <c r="F339" t="s">
        <v>2940</v>
      </c>
      <c r="G339">
        <v>2012</v>
      </c>
      <c r="H339">
        <v>2013</v>
      </c>
      <c r="I339" t="s">
        <v>2469</v>
      </c>
      <c r="J339">
        <v>2006</v>
      </c>
      <c r="K339">
        <v>2012</v>
      </c>
      <c r="L339" t="s">
        <v>2269</v>
      </c>
      <c r="M339">
        <v>2004</v>
      </c>
      <c r="N339">
        <v>2006</v>
      </c>
      <c r="O339" t="s">
        <v>2941</v>
      </c>
      <c r="P339">
        <v>2002</v>
      </c>
      <c r="Q339">
        <v>2004</v>
      </c>
    </row>
    <row r="340" spans="1:20" x14ac:dyDescent="0.25">
      <c r="A340">
        <v>342</v>
      </c>
      <c r="B340" t="s">
        <v>2942</v>
      </c>
      <c r="C340" t="s">
        <v>694</v>
      </c>
      <c r="D340" s="122">
        <v>2011</v>
      </c>
      <c r="E340" t="s">
        <v>289</v>
      </c>
    </row>
    <row r="341" spans="1:20" x14ac:dyDescent="0.25">
      <c r="A341">
        <v>343</v>
      </c>
      <c r="B341" t="s">
        <v>2943</v>
      </c>
      <c r="C341" t="s">
        <v>694</v>
      </c>
      <c r="D341" s="122">
        <v>2014</v>
      </c>
      <c r="E341" t="s">
        <v>289</v>
      </c>
    </row>
    <row r="342" spans="1:20" x14ac:dyDescent="0.25">
      <c r="A342">
        <v>344</v>
      </c>
      <c r="B342" t="s">
        <v>2944</v>
      </c>
      <c r="C342" t="s">
        <v>694</v>
      </c>
      <c r="D342" s="122">
        <v>2020</v>
      </c>
      <c r="E342" t="s">
        <v>289</v>
      </c>
      <c r="F342" t="s">
        <v>2255</v>
      </c>
      <c r="G342">
        <v>2012</v>
      </c>
      <c r="H342">
        <v>2020</v>
      </c>
    </row>
    <row r="343" spans="1:20" x14ac:dyDescent="0.25">
      <c r="A343">
        <v>345</v>
      </c>
      <c r="B343" t="s">
        <v>2945</v>
      </c>
      <c r="C343" t="s">
        <v>694</v>
      </c>
      <c r="D343" s="122">
        <v>2019</v>
      </c>
      <c r="E343" t="s">
        <v>289</v>
      </c>
      <c r="F343" t="s">
        <v>2269</v>
      </c>
      <c r="G343">
        <v>2018</v>
      </c>
      <c r="H343">
        <v>2019</v>
      </c>
      <c r="I343" t="s">
        <v>2946</v>
      </c>
      <c r="J343">
        <v>2017</v>
      </c>
      <c r="K343">
        <v>2018</v>
      </c>
      <c r="L343" t="s">
        <v>2947</v>
      </c>
      <c r="M343">
        <v>2015</v>
      </c>
      <c r="N343">
        <v>2017</v>
      </c>
      <c r="O343" t="s">
        <v>2948</v>
      </c>
      <c r="P343">
        <v>2009</v>
      </c>
      <c r="Q343">
        <v>2015</v>
      </c>
    </row>
    <row r="344" spans="1:20" x14ac:dyDescent="0.25">
      <c r="A344">
        <v>346</v>
      </c>
      <c r="B344" t="s">
        <v>1277</v>
      </c>
      <c r="C344" t="s">
        <v>561</v>
      </c>
      <c r="D344" s="122">
        <v>2018</v>
      </c>
      <c r="E344" t="s">
        <v>289</v>
      </c>
      <c r="F344" t="s">
        <v>2949</v>
      </c>
      <c r="G344">
        <v>2002</v>
      </c>
      <c r="H344">
        <v>2018</v>
      </c>
    </row>
    <row r="345" spans="1:20" x14ac:dyDescent="0.25">
      <c r="A345">
        <v>347</v>
      </c>
      <c r="B345" t="s">
        <v>2950</v>
      </c>
      <c r="C345" t="s">
        <v>561</v>
      </c>
      <c r="D345" s="122">
        <v>2018</v>
      </c>
      <c r="E345" t="s">
        <v>289</v>
      </c>
      <c r="F345" t="s">
        <v>2951</v>
      </c>
      <c r="G345">
        <v>2015</v>
      </c>
      <c r="H345">
        <v>2018</v>
      </c>
      <c r="I345" t="s">
        <v>2930</v>
      </c>
      <c r="J345">
        <v>2010</v>
      </c>
      <c r="K345">
        <v>2015</v>
      </c>
      <c r="L345" t="s">
        <v>2949</v>
      </c>
      <c r="M345">
        <v>2006</v>
      </c>
      <c r="N345">
        <v>2010</v>
      </c>
    </row>
    <row r="346" spans="1:20" x14ac:dyDescent="0.25">
      <c r="A346">
        <v>348</v>
      </c>
      <c r="B346" t="s">
        <v>1278</v>
      </c>
      <c r="C346" t="s">
        <v>561</v>
      </c>
      <c r="D346" s="122">
        <v>2018</v>
      </c>
      <c r="E346" t="s">
        <v>289</v>
      </c>
      <c r="F346" t="s">
        <v>2952</v>
      </c>
      <c r="G346">
        <v>2012</v>
      </c>
      <c r="H346">
        <v>2018</v>
      </c>
      <c r="I346" t="s">
        <v>2452</v>
      </c>
      <c r="J346">
        <v>1999</v>
      </c>
      <c r="K346">
        <v>2012</v>
      </c>
    </row>
    <row r="347" spans="1:20" x14ac:dyDescent="0.25">
      <c r="A347">
        <v>349</v>
      </c>
      <c r="B347" t="s">
        <v>1279</v>
      </c>
      <c r="C347" t="s">
        <v>561</v>
      </c>
      <c r="D347" s="122">
        <v>2018</v>
      </c>
      <c r="E347" t="s">
        <v>289</v>
      </c>
      <c r="F347" t="s">
        <v>2952</v>
      </c>
      <c r="G347">
        <v>2012</v>
      </c>
      <c r="H347">
        <v>2018</v>
      </c>
      <c r="I347" t="s">
        <v>2953</v>
      </c>
      <c r="J347">
        <v>2009</v>
      </c>
      <c r="K347">
        <v>2012</v>
      </c>
      <c r="L347" t="s">
        <v>2452</v>
      </c>
      <c r="M347">
        <v>1999</v>
      </c>
      <c r="N347">
        <v>2009</v>
      </c>
    </row>
    <row r="348" spans="1:20" x14ac:dyDescent="0.25">
      <c r="A348">
        <v>350</v>
      </c>
      <c r="B348" t="s">
        <v>2954</v>
      </c>
      <c r="C348" t="s">
        <v>561</v>
      </c>
      <c r="D348" s="122">
        <v>2018</v>
      </c>
      <c r="E348" t="s">
        <v>289</v>
      </c>
      <c r="F348" t="s">
        <v>2949</v>
      </c>
      <c r="G348">
        <v>2017</v>
      </c>
      <c r="H348">
        <v>2018</v>
      </c>
      <c r="I348" t="s">
        <v>2955</v>
      </c>
      <c r="J348">
        <v>2014</v>
      </c>
      <c r="K348">
        <v>2016</v>
      </c>
      <c r="L348" t="s">
        <v>2949</v>
      </c>
      <c r="M348">
        <v>2013</v>
      </c>
      <c r="N348">
        <v>2014</v>
      </c>
      <c r="O348" t="s">
        <v>2269</v>
      </c>
      <c r="P348">
        <v>2012</v>
      </c>
      <c r="Q348">
        <v>2013</v>
      </c>
      <c r="R348" t="s">
        <v>2956</v>
      </c>
      <c r="S348">
        <v>2004</v>
      </c>
      <c r="T348">
        <v>2011</v>
      </c>
    </row>
    <row r="349" spans="1:20" x14ac:dyDescent="0.25">
      <c r="A349">
        <v>351</v>
      </c>
      <c r="B349" t="s">
        <v>2957</v>
      </c>
      <c r="C349" t="s">
        <v>789</v>
      </c>
      <c r="D349" s="122">
        <v>2012</v>
      </c>
      <c r="E349" t="s">
        <v>289</v>
      </c>
      <c r="F349" t="s">
        <v>2958</v>
      </c>
      <c r="G349">
        <v>2002</v>
      </c>
      <c r="H349">
        <v>2012</v>
      </c>
    </row>
    <row r="350" spans="1:20" x14ac:dyDescent="0.25">
      <c r="A350">
        <v>352</v>
      </c>
      <c r="B350" t="s">
        <v>2959</v>
      </c>
      <c r="C350" t="s">
        <v>567</v>
      </c>
      <c r="D350" s="122">
        <v>2018</v>
      </c>
      <c r="E350" t="s">
        <v>289</v>
      </c>
      <c r="F350" t="s">
        <v>381</v>
      </c>
      <c r="G350">
        <v>2010</v>
      </c>
      <c r="H350">
        <v>2018</v>
      </c>
      <c r="I350" t="s">
        <v>2305</v>
      </c>
      <c r="J350">
        <v>1998</v>
      </c>
      <c r="K350">
        <v>2009</v>
      </c>
    </row>
    <row r="351" spans="1:20" x14ac:dyDescent="0.25">
      <c r="A351">
        <v>353</v>
      </c>
      <c r="B351" t="s">
        <v>1282</v>
      </c>
      <c r="C351" t="s">
        <v>567</v>
      </c>
      <c r="D351" s="122">
        <v>2018</v>
      </c>
      <c r="E351" t="s">
        <v>289</v>
      </c>
      <c r="F351" t="s">
        <v>2960</v>
      </c>
      <c r="G351">
        <v>2015</v>
      </c>
      <c r="H351">
        <v>2018</v>
      </c>
      <c r="I351" t="s">
        <v>680</v>
      </c>
      <c r="J351">
        <v>2009</v>
      </c>
      <c r="K351">
        <v>2015</v>
      </c>
      <c r="L351" t="s">
        <v>2961</v>
      </c>
      <c r="M351">
        <v>2008</v>
      </c>
      <c r="N351">
        <v>2009</v>
      </c>
      <c r="O351" t="s">
        <v>2962</v>
      </c>
      <c r="P351">
        <v>2006</v>
      </c>
      <c r="Q351">
        <v>2008</v>
      </c>
      <c r="R351" t="s">
        <v>2347</v>
      </c>
      <c r="S351">
        <v>2002</v>
      </c>
      <c r="T351">
        <v>2006</v>
      </c>
    </row>
    <row r="352" spans="1:20" x14ac:dyDescent="0.25">
      <c r="A352">
        <v>354</v>
      </c>
      <c r="B352" t="s">
        <v>1283</v>
      </c>
      <c r="C352" t="s">
        <v>567</v>
      </c>
      <c r="D352" s="122">
        <v>2018</v>
      </c>
      <c r="E352" t="s">
        <v>289</v>
      </c>
      <c r="F352" t="s">
        <v>2963</v>
      </c>
      <c r="G352">
        <v>2015</v>
      </c>
      <c r="H352">
        <v>2018</v>
      </c>
      <c r="I352" t="s">
        <v>680</v>
      </c>
      <c r="J352">
        <v>2009</v>
      </c>
      <c r="K352">
        <v>2015</v>
      </c>
      <c r="L352" t="s">
        <v>2305</v>
      </c>
      <c r="M352">
        <v>1999</v>
      </c>
      <c r="N352">
        <v>2009</v>
      </c>
      <c r="O352" t="s">
        <v>781</v>
      </c>
      <c r="P352">
        <v>1998</v>
      </c>
      <c r="Q352">
        <v>1999</v>
      </c>
      <c r="R352" t="s">
        <v>2964</v>
      </c>
      <c r="S352">
        <v>1995</v>
      </c>
      <c r="T352">
        <v>1998</v>
      </c>
    </row>
    <row r="353" spans="1:20" x14ac:dyDescent="0.25">
      <c r="A353">
        <v>355</v>
      </c>
      <c r="B353" t="s">
        <v>2965</v>
      </c>
      <c r="C353" t="s">
        <v>567</v>
      </c>
      <c r="D353" s="122">
        <v>2018</v>
      </c>
      <c r="E353" t="s">
        <v>289</v>
      </c>
      <c r="F353" t="s">
        <v>2966</v>
      </c>
      <c r="G353">
        <v>2016</v>
      </c>
      <c r="H353">
        <v>2018</v>
      </c>
      <c r="I353" t="s">
        <v>2967</v>
      </c>
      <c r="J353">
        <v>2012</v>
      </c>
      <c r="K353">
        <v>2016</v>
      </c>
      <c r="L353" t="s">
        <v>2559</v>
      </c>
      <c r="M353">
        <v>2010</v>
      </c>
      <c r="N353">
        <v>2012</v>
      </c>
      <c r="O353" t="s">
        <v>2697</v>
      </c>
      <c r="P353">
        <v>1995</v>
      </c>
      <c r="Q353">
        <v>2010</v>
      </c>
    </row>
    <row r="354" spans="1:20" x14ac:dyDescent="0.25">
      <c r="A354">
        <v>356</v>
      </c>
      <c r="B354" t="s">
        <v>2968</v>
      </c>
      <c r="C354" t="s">
        <v>567</v>
      </c>
      <c r="D354" s="122">
        <v>2018</v>
      </c>
      <c r="E354" t="s">
        <v>289</v>
      </c>
      <c r="F354" t="s">
        <v>381</v>
      </c>
      <c r="G354">
        <v>2011</v>
      </c>
      <c r="H354">
        <v>2018</v>
      </c>
      <c r="I354" t="s">
        <v>2969</v>
      </c>
      <c r="J354">
        <v>2008</v>
      </c>
      <c r="K354">
        <v>2011</v>
      </c>
    </row>
    <row r="355" spans="1:20" x14ac:dyDescent="0.25">
      <c r="A355">
        <v>357</v>
      </c>
      <c r="B355" t="s">
        <v>2970</v>
      </c>
      <c r="C355" t="s">
        <v>2521</v>
      </c>
      <c r="D355" s="122">
        <v>2009</v>
      </c>
      <c r="E355" t="s">
        <v>289</v>
      </c>
      <c r="F355" t="s">
        <v>362</v>
      </c>
      <c r="G355">
        <v>2003</v>
      </c>
      <c r="H355">
        <v>2009</v>
      </c>
      <c r="I355" t="s">
        <v>2549</v>
      </c>
      <c r="J355">
        <v>2002</v>
      </c>
      <c r="K355">
        <v>2003</v>
      </c>
    </row>
    <row r="356" spans="1:20" x14ac:dyDescent="0.25">
      <c r="A356">
        <v>358</v>
      </c>
      <c r="B356" t="s">
        <v>2971</v>
      </c>
      <c r="C356" t="s">
        <v>2521</v>
      </c>
      <c r="D356" s="122">
        <v>2014</v>
      </c>
      <c r="E356" t="s">
        <v>289</v>
      </c>
      <c r="F356" t="s">
        <v>2972</v>
      </c>
      <c r="G356">
        <v>2013</v>
      </c>
      <c r="H356">
        <v>2014</v>
      </c>
      <c r="I356" t="s">
        <v>475</v>
      </c>
      <c r="J356">
        <v>2012</v>
      </c>
      <c r="K356">
        <v>2013</v>
      </c>
      <c r="L356" t="s">
        <v>2973</v>
      </c>
      <c r="M356">
        <v>2011</v>
      </c>
      <c r="N356">
        <v>2012</v>
      </c>
    </row>
    <row r="357" spans="1:20" x14ac:dyDescent="0.25">
      <c r="A357">
        <v>359</v>
      </c>
      <c r="B357" t="s">
        <v>2974</v>
      </c>
      <c r="C357" t="s">
        <v>706</v>
      </c>
      <c r="D357" s="122">
        <v>2017</v>
      </c>
      <c r="E357" t="s">
        <v>289</v>
      </c>
      <c r="F357" t="s">
        <v>2243</v>
      </c>
      <c r="G357">
        <v>2014</v>
      </c>
      <c r="H357">
        <v>2017</v>
      </c>
      <c r="I357" t="s">
        <v>2975</v>
      </c>
      <c r="J357">
        <v>2013</v>
      </c>
      <c r="K357">
        <v>2014</v>
      </c>
    </row>
    <row r="358" spans="1:20" x14ac:dyDescent="0.25">
      <c r="A358">
        <v>360</v>
      </c>
      <c r="B358" t="s">
        <v>1290</v>
      </c>
      <c r="C358" t="s">
        <v>2521</v>
      </c>
      <c r="D358" s="122">
        <v>2016</v>
      </c>
      <c r="E358" t="s">
        <v>289</v>
      </c>
      <c r="F358" t="s">
        <v>2976</v>
      </c>
      <c r="G358">
        <v>2012</v>
      </c>
      <c r="H358">
        <v>2016</v>
      </c>
      <c r="I358" t="s">
        <v>2977</v>
      </c>
      <c r="J358">
        <v>2008</v>
      </c>
      <c r="K358">
        <v>2012</v>
      </c>
      <c r="L358" t="s">
        <v>361</v>
      </c>
      <c r="M358">
        <v>2006</v>
      </c>
      <c r="N358">
        <v>2008</v>
      </c>
    </row>
    <row r="359" spans="1:20" x14ac:dyDescent="0.25">
      <c r="A359">
        <v>361</v>
      </c>
      <c r="B359" t="s">
        <v>2978</v>
      </c>
      <c r="C359" t="s">
        <v>2521</v>
      </c>
      <c r="D359" s="122">
        <v>2016</v>
      </c>
      <c r="E359" t="s">
        <v>289</v>
      </c>
      <c r="F359" t="s">
        <v>2258</v>
      </c>
      <c r="G359">
        <v>2010</v>
      </c>
      <c r="H359">
        <v>2015</v>
      </c>
      <c r="I359" t="s">
        <v>267</v>
      </c>
      <c r="J359">
        <v>2008</v>
      </c>
      <c r="K359">
        <v>2010</v>
      </c>
      <c r="L359" t="s">
        <v>2979</v>
      </c>
      <c r="M359">
        <v>1995</v>
      </c>
      <c r="N359">
        <v>2008</v>
      </c>
    </row>
    <row r="360" spans="1:20" x14ac:dyDescent="0.25">
      <c r="A360">
        <v>362</v>
      </c>
      <c r="B360" t="s">
        <v>2980</v>
      </c>
      <c r="C360" t="s">
        <v>2521</v>
      </c>
      <c r="D360" s="122">
        <v>2016</v>
      </c>
      <c r="E360" t="s">
        <v>289</v>
      </c>
      <c r="F360" t="s">
        <v>309</v>
      </c>
      <c r="G360">
        <v>2010</v>
      </c>
      <c r="H360">
        <v>2016</v>
      </c>
      <c r="I360" t="s">
        <v>2981</v>
      </c>
      <c r="J360">
        <v>2008</v>
      </c>
      <c r="K360">
        <v>2010</v>
      </c>
      <c r="L360" t="s">
        <v>2554</v>
      </c>
      <c r="M360">
        <v>2001</v>
      </c>
      <c r="N360">
        <v>2008</v>
      </c>
    </row>
    <row r="361" spans="1:20" x14ac:dyDescent="0.25">
      <c r="A361">
        <v>363</v>
      </c>
      <c r="B361" t="s">
        <v>1288</v>
      </c>
      <c r="C361" t="s">
        <v>2521</v>
      </c>
      <c r="D361" s="122">
        <v>2013</v>
      </c>
      <c r="E361" t="s">
        <v>289</v>
      </c>
      <c r="F361" t="s">
        <v>267</v>
      </c>
      <c r="G361">
        <v>2007</v>
      </c>
      <c r="H361">
        <v>2013</v>
      </c>
      <c r="I361" t="s">
        <v>2243</v>
      </c>
      <c r="J361">
        <v>2001</v>
      </c>
      <c r="K361">
        <v>2007</v>
      </c>
    </row>
    <row r="362" spans="1:20" x14ac:dyDescent="0.25">
      <c r="A362">
        <v>364</v>
      </c>
      <c r="B362" t="s">
        <v>1295</v>
      </c>
      <c r="C362" t="s">
        <v>494</v>
      </c>
      <c r="D362" s="122">
        <v>2017</v>
      </c>
      <c r="E362" t="s">
        <v>289</v>
      </c>
      <c r="F362" t="s">
        <v>2982</v>
      </c>
      <c r="G362">
        <v>2016</v>
      </c>
      <c r="H362">
        <v>2017</v>
      </c>
      <c r="I362" t="s">
        <v>2355</v>
      </c>
      <c r="J362">
        <v>2014</v>
      </c>
      <c r="K362">
        <v>2016</v>
      </c>
      <c r="L362" t="s">
        <v>2711</v>
      </c>
      <c r="M362">
        <v>2012</v>
      </c>
      <c r="N362">
        <v>2014</v>
      </c>
      <c r="O362" t="s">
        <v>2269</v>
      </c>
      <c r="P362">
        <v>2000</v>
      </c>
      <c r="Q362">
        <v>2012</v>
      </c>
      <c r="R362" t="s">
        <v>2983</v>
      </c>
      <c r="S362">
        <v>1999</v>
      </c>
      <c r="T362">
        <v>2000</v>
      </c>
    </row>
    <row r="363" spans="1:20" x14ac:dyDescent="0.25">
      <c r="A363">
        <v>365</v>
      </c>
      <c r="B363" t="s">
        <v>1299</v>
      </c>
      <c r="C363" t="s">
        <v>2984</v>
      </c>
      <c r="D363" s="122">
        <v>2017</v>
      </c>
      <c r="E363" t="s">
        <v>289</v>
      </c>
      <c r="F363" t="s">
        <v>2985</v>
      </c>
      <c r="G363">
        <v>2016</v>
      </c>
      <c r="H363">
        <v>2016</v>
      </c>
      <c r="I363" t="s">
        <v>2986</v>
      </c>
      <c r="J363">
        <v>2008</v>
      </c>
      <c r="K363">
        <v>2015</v>
      </c>
      <c r="L363" t="s">
        <v>2987</v>
      </c>
      <c r="M363">
        <v>2004</v>
      </c>
      <c r="N363">
        <v>2008</v>
      </c>
      <c r="O363" t="s">
        <v>2988</v>
      </c>
      <c r="P363">
        <v>2000</v>
      </c>
      <c r="Q363">
        <v>2004</v>
      </c>
    </row>
    <row r="364" spans="1:20" x14ac:dyDescent="0.25">
      <c r="A364">
        <v>366</v>
      </c>
      <c r="B364" t="s">
        <v>1299</v>
      </c>
      <c r="C364" t="s">
        <v>559</v>
      </c>
      <c r="D364" s="122">
        <v>2017</v>
      </c>
      <c r="E364" t="s">
        <v>289</v>
      </c>
      <c r="F364" t="s">
        <v>2985</v>
      </c>
      <c r="G364">
        <v>2015</v>
      </c>
      <c r="H364">
        <v>2017</v>
      </c>
      <c r="I364" t="s">
        <v>2986</v>
      </c>
      <c r="J364">
        <v>2008</v>
      </c>
      <c r="K364">
        <v>2015</v>
      </c>
      <c r="L364" t="s">
        <v>2989</v>
      </c>
      <c r="M364">
        <v>2004</v>
      </c>
      <c r="N364">
        <v>2008</v>
      </c>
      <c r="O364" t="s">
        <v>2988</v>
      </c>
      <c r="P364">
        <v>2000</v>
      </c>
      <c r="Q364">
        <v>2004</v>
      </c>
    </row>
    <row r="365" spans="1:20" x14ac:dyDescent="0.25">
      <c r="A365">
        <v>367</v>
      </c>
      <c r="B365" t="s">
        <v>2990</v>
      </c>
      <c r="C365" t="s">
        <v>559</v>
      </c>
      <c r="D365" s="122">
        <v>2018</v>
      </c>
      <c r="E365" t="s">
        <v>289</v>
      </c>
      <c r="F365" t="s">
        <v>2991</v>
      </c>
      <c r="G365">
        <v>2015</v>
      </c>
      <c r="H365">
        <v>2018</v>
      </c>
    </row>
    <row r="366" spans="1:20" x14ac:dyDescent="0.25">
      <c r="A366">
        <v>368</v>
      </c>
      <c r="B366" t="s">
        <v>1304</v>
      </c>
      <c r="C366" t="s">
        <v>2992</v>
      </c>
      <c r="D366" s="122">
        <v>2017</v>
      </c>
      <c r="E366" t="s">
        <v>289</v>
      </c>
      <c r="F366" t="s">
        <v>2865</v>
      </c>
      <c r="G366">
        <v>2008</v>
      </c>
      <c r="H366">
        <v>2017</v>
      </c>
      <c r="I366" t="s">
        <v>2993</v>
      </c>
      <c r="J366">
        <v>2007</v>
      </c>
      <c r="K366">
        <v>2008</v>
      </c>
      <c r="L366" t="s">
        <v>2994</v>
      </c>
      <c r="M366">
        <v>2003</v>
      </c>
      <c r="N366">
        <v>2007</v>
      </c>
      <c r="O366" t="s">
        <v>2995</v>
      </c>
      <c r="P366">
        <v>2000</v>
      </c>
      <c r="Q366">
        <v>2002</v>
      </c>
      <c r="R366" t="s">
        <v>2996</v>
      </c>
      <c r="S366">
        <v>1999</v>
      </c>
      <c r="T366">
        <v>1999</v>
      </c>
    </row>
    <row r="367" spans="1:20" x14ac:dyDescent="0.25">
      <c r="A367">
        <v>369</v>
      </c>
      <c r="B367" t="s">
        <v>2997</v>
      </c>
      <c r="C367" t="s">
        <v>2992</v>
      </c>
      <c r="D367" s="122">
        <v>2018</v>
      </c>
      <c r="E367" t="s">
        <v>289</v>
      </c>
      <c r="F367" t="s">
        <v>786</v>
      </c>
      <c r="G367">
        <v>2010</v>
      </c>
      <c r="H367">
        <v>2017</v>
      </c>
      <c r="I367" t="s">
        <v>2326</v>
      </c>
      <c r="J367">
        <v>2005</v>
      </c>
      <c r="K367">
        <v>2010</v>
      </c>
      <c r="L367" t="s">
        <v>2254</v>
      </c>
      <c r="M367">
        <v>2004</v>
      </c>
      <c r="N367">
        <v>2005</v>
      </c>
    </row>
    <row r="368" spans="1:20" x14ac:dyDescent="0.25">
      <c r="A368">
        <v>370</v>
      </c>
      <c r="B368" t="s">
        <v>2998</v>
      </c>
      <c r="C368" t="s">
        <v>2992</v>
      </c>
      <c r="D368" s="122">
        <v>2019</v>
      </c>
      <c r="E368" t="s">
        <v>289</v>
      </c>
      <c r="F368" t="s">
        <v>2999</v>
      </c>
      <c r="G368">
        <v>2016</v>
      </c>
      <c r="H368">
        <v>2019</v>
      </c>
      <c r="I368" t="s">
        <v>2326</v>
      </c>
      <c r="J368">
        <v>2006</v>
      </c>
      <c r="K368">
        <v>2016</v>
      </c>
      <c r="L368" t="s">
        <v>2269</v>
      </c>
      <c r="M368">
        <v>2005</v>
      </c>
      <c r="N368">
        <v>2006</v>
      </c>
      <c r="O368" t="s">
        <v>3000</v>
      </c>
      <c r="P368">
        <v>2002</v>
      </c>
      <c r="Q368">
        <v>2005</v>
      </c>
      <c r="R368" t="s">
        <v>2697</v>
      </c>
      <c r="S368">
        <v>2000</v>
      </c>
      <c r="T368">
        <v>2002</v>
      </c>
    </row>
    <row r="369" spans="1:20" x14ac:dyDescent="0.25">
      <c r="A369">
        <v>371</v>
      </c>
      <c r="B369" t="s">
        <v>1311</v>
      </c>
      <c r="C369" t="s">
        <v>3001</v>
      </c>
      <c r="D369" s="122">
        <v>2007</v>
      </c>
      <c r="E369" t="s">
        <v>289</v>
      </c>
      <c r="F369" t="s">
        <v>3002</v>
      </c>
      <c r="G369">
        <v>2006</v>
      </c>
      <c r="H369">
        <v>2006</v>
      </c>
      <c r="I369" t="s">
        <v>3001</v>
      </c>
      <c r="J369">
        <v>2005</v>
      </c>
      <c r="K369">
        <v>2005</v>
      </c>
      <c r="L369" t="s">
        <v>2352</v>
      </c>
      <c r="M369">
        <v>2004</v>
      </c>
      <c r="N369">
        <v>2004</v>
      </c>
      <c r="O369" t="s">
        <v>2269</v>
      </c>
      <c r="P369">
        <v>2002</v>
      </c>
      <c r="Q369">
        <v>2004</v>
      </c>
    </row>
    <row r="370" spans="1:20" x14ac:dyDescent="0.25">
      <c r="A370">
        <v>372</v>
      </c>
      <c r="B370" t="s">
        <v>1312</v>
      </c>
      <c r="C370" t="s">
        <v>3001</v>
      </c>
      <c r="D370" s="122">
        <v>2011</v>
      </c>
      <c r="E370" t="s">
        <v>289</v>
      </c>
      <c r="F370" t="s">
        <v>3003</v>
      </c>
      <c r="G370">
        <v>2006</v>
      </c>
      <c r="H370">
        <v>2011</v>
      </c>
      <c r="I370" t="s">
        <v>2377</v>
      </c>
      <c r="J370">
        <v>2006</v>
      </c>
      <c r="K370">
        <v>2006</v>
      </c>
      <c r="L370" t="s">
        <v>3004</v>
      </c>
      <c r="M370">
        <v>1999</v>
      </c>
      <c r="N370">
        <v>2005</v>
      </c>
    </row>
    <row r="371" spans="1:20" x14ac:dyDescent="0.25">
      <c r="A371">
        <v>373</v>
      </c>
      <c r="B371" t="s">
        <v>3005</v>
      </c>
      <c r="C371" t="s">
        <v>3001</v>
      </c>
      <c r="D371" s="122">
        <v>2015</v>
      </c>
      <c r="E371" t="s">
        <v>289</v>
      </c>
      <c r="F371" t="s">
        <v>3006</v>
      </c>
      <c r="G371">
        <v>2012</v>
      </c>
      <c r="H371">
        <v>2015</v>
      </c>
      <c r="I371" t="s">
        <v>2711</v>
      </c>
      <c r="J371">
        <v>2009</v>
      </c>
      <c r="K371">
        <v>2011</v>
      </c>
      <c r="L371" t="s">
        <v>2216</v>
      </c>
      <c r="M371">
        <v>2006</v>
      </c>
      <c r="N371">
        <v>2009</v>
      </c>
      <c r="O371" t="s">
        <v>2257</v>
      </c>
      <c r="P371">
        <v>2001</v>
      </c>
      <c r="Q371">
        <v>2006</v>
      </c>
    </row>
    <row r="372" spans="1:20" x14ac:dyDescent="0.25">
      <c r="A372">
        <v>374</v>
      </c>
      <c r="B372" t="s">
        <v>3007</v>
      </c>
      <c r="C372" t="s">
        <v>2521</v>
      </c>
      <c r="D372" s="122">
        <v>2009</v>
      </c>
      <c r="E372" t="s">
        <v>289</v>
      </c>
    </row>
    <row r="373" spans="1:20" x14ac:dyDescent="0.25">
      <c r="A373">
        <v>375</v>
      </c>
      <c r="B373" t="s">
        <v>3008</v>
      </c>
      <c r="C373" t="s">
        <v>592</v>
      </c>
      <c r="D373" s="122">
        <v>2006</v>
      </c>
      <c r="E373" t="s">
        <v>289</v>
      </c>
      <c r="F373" t="s">
        <v>2347</v>
      </c>
      <c r="G373">
        <v>2005</v>
      </c>
      <c r="H373">
        <v>2006</v>
      </c>
      <c r="I373" t="s">
        <v>789</v>
      </c>
      <c r="J373">
        <v>2004</v>
      </c>
      <c r="K373">
        <v>2005</v>
      </c>
    </row>
    <row r="374" spans="1:20" x14ac:dyDescent="0.25">
      <c r="A374">
        <v>376</v>
      </c>
      <c r="B374" t="s">
        <v>1317</v>
      </c>
      <c r="C374" t="s">
        <v>592</v>
      </c>
      <c r="D374" s="122">
        <v>2003</v>
      </c>
      <c r="E374" t="s">
        <v>289</v>
      </c>
      <c r="F374" t="s">
        <v>2865</v>
      </c>
      <c r="G374">
        <v>2000</v>
      </c>
      <c r="H374">
        <v>2003</v>
      </c>
    </row>
    <row r="375" spans="1:20" x14ac:dyDescent="0.25">
      <c r="A375">
        <v>377</v>
      </c>
      <c r="B375" t="s">
        <v>3009</v>
      </c>
      <c r="C375" t="s">
        <v>592</v>
      </c>
      <c r="D375" s="122">
        <v>2010</v>
      </c>
      <c r="E375" t="s">
        <v>289</v>
      </c>
      <c r="F375" t="s">
        <v>3010</v>
      </c>
      <c r="G375">
        <v>2008</v>
      </c>
      <c r="H375">
        <v>2009</v>
      </c>
      <c r="I375" t="s">
        <v>3011</v>
      </c>
      <c r="J375">
        <v>2007</v>
      </c>
      <c r="K375">
        <v>2008</v>
      </c>
      <c r="L375" t="s">
        <v>3012</v>
      </c>
      <c r="M375">
        <v>2005</v>
      </c>
      <c r="N375">
        <v>2007</v>
      </c>
    </row>
    <row r="376" spans="1:20" x14ac:dyDescent="0.25">
      <c r="A376">
        <v>378</v>
      </c>
      <c r="B376" t="s">
        <v>3013</v>
      </c>
      <c r="C376" t="s">
        <v>592</v>
      </c>
      <c r="D376" s="122">
        <v>2002</v>
      </c>
      <c r="E376" t="s">
        <v>289</v>
      </c>
      <c r="F376" t="s">
        <v>2507</v>
      </c>
      <c r="G376">
        <v>1993</v>
      </c>
      <c r="H376">
        <v>2002</v>
      </c>
    </row>
    <row r="377" spans="1:20" x14ac:dyDescent="0.25">
      <c r="A377">
        <v>379</v>
      </c>
      <c r="B377" t="s">
        <v>1314</v>
      </c>
      <c r="C377" t="s">
        <v>592</v>
      </c>
      <c r="D377" s="122">
        <v>2002</v>
      </c>
      <c r="E377" t="s">
        <v>289</v>
      </c>
      <c r="F377" t="s">
        <v>3014</v>
      </c>
      <c r="G377">
        <v>1997</v>
      </c>
      <c r="H377">
        <v>2002</v>
      </c>
      <c r="I377" t="s">
        <v>2920</v>
      </c>
      <c r="J377">
        <v>1994</v>
      </c>
      <c r="K377">
        <v>1997</v>
      </c>
      <c r="L377" t="s">
        <v>2516</v>
      </c>
      <c r="M377">
        <v>1993</v>
      </c>
      <c r="N377">
        <v>1994</v>
      </c>
    </row>
    <row r="378" spans="1:20" x14ac:dyDescent="0.25">
      <c r="A378">
        <v>380</v>
      </c>
      <c r="B378" t="s">
        <v>1316</v>
      </c>
      <c r="C378" t="s">
        <v>592</v>
      </c>
      <c r="D378" s="122">
        <v>2011</v>
      </c>
      <c r="E378" t="s">
        <v>289</v>
      </c>
      <c r="F378" t="s">
        <v>3015</v>
      </c>
      <c r="G378">
        <v>2010</v>
      </c>
      <c r="H378">
        <v>2011</v>
      </c>
      <c r="I378" t="s">
        <v>3016</v>
      </c>
      <c r="J378">
        <v>1999</v>
      </c>
      <c r="K378">
        <v>2010</v>
      </c>
      <c r="L378" t="s">
        <v>3017</v>
      </c>
      <c r="M378">
        <v>1995</v>
      </c>
      <c r="N378">
        <v>1998</v>
      </c>
      <c r="O378" t="s">
        <v>3018</v>
      </c>
      <c r="P378">
        <v>1994</v>
      </c>
      <c r="Q378">
        <v>1995</v>
      </c>
    </row>
    <row r="379" spans="1:20" x14ac:dyDescent="0.25">
      <c r="A379">
        <v>381</v>
      </c>
      <c r="B379" t="s">
        <v>1320</v>
      </c>
      <c r="C379" t="s">
        <v>676</v>
      </c>
      <c r="D379" s="122">
        <v>2015</v>
      </c>
      <c r="E379" t="s">
        <v>289</v>
      </c>
      <c r="F379" t="s">
        <v>2641</v>
      </c>
      <c r="G379">
        <v>1979</v>
      </c>
      <c r="H379">
        <v>2015</v>
      </c>
    </row>
    <row r="380" spans="1:20" x14ac:dyDescent="0.25">
      <c r="A380">
        <v>382</v>
      </c>
      <c r="B380" t="s">
        <v>1321</v>
      </c>
      <c r="C380" t="s">
        <v>676</v>
      </c>
      <c r="D380" s="122">
        <v>2015</v>
      </c>
      <c r="E380" t="s">
        <v>289</v>
      </c>
      <c r="F380" t="s">
        <v>2641</v>
      </c>
      <c r="G380">
        <v>2002</v>
      </c>
      <c r="H380">
        <v>2015</v>
      </c>
    </row>
    <row r="381" spans="1:20" x14ac:dyDescent="0.25">
      <c r="A381">
        <v>383</v>
      </c>
      <c r="B381" t="s">
        <v>1322</v>
      </c>
      <c r="C381" t="s">
        <v>676</v>
      </c>
      <c r="D381" s="122">
        <v>2015</v>
      </c>
      <c r="E381" t="s">
        <v>289</v>
      </c>
      <c r="F381" t="s">
        <v>2641</v>
      </c>
      <c r="G381">
        <v>2005</v>
      </c>
      <c r="H381">
        <v>2015</v>
      </c>
      <c r="I381" t="s">
        <v>2304</v>
      </c>
      <c r="J381">
        <v>1999</v>
      </c>
      <c r="K381">
        <v>2005</v>
      </c>
    </row>
    <row r="382" spans="1:20" x14ac:dyDescent="0.25">
      <c r="A382">
        <v>384</v>
      </c>
      <c r="B382" t="s">
        <v>1334</v>
      </c>
      <c r="C382" t="s">
        <v>209</v>
      </c>
      <c r="D382" s="122">
        <v>2015</v>
      </c>
      <c r="E382" t="s">
        <v>289</v>
      </c>
      <c r="F382" t="s">
        <v>3019</v>
      </c>
      <c r="G382">
        <v>2013</v>
      </c>
      <c r="H382">
        <v>2015</v>
      </c>
      <c r="I382" t="s">
        <v>3020</v>
      </c>
      <c r="J382">
        <v>2010</v>
      </c>
      <c r="K382">
        <v>2013</v>
      </c>
      <c r="L382" t="s">
        <v>3021</v>
      </c>
      <c r="M382">
        <v>2009</v>
      </c>
      <c r="N382">
        <v>2010</v>
      </c>
      <c r="O382" t="s">
        <v>3022</v>
      </c>
      <c r="P382">
        <v>2008</v>
      </c>
      <c r="Q382">
        <v>2009</v>
      </c>
      <c r="R382" t="s">
        <v>2270</v>
      </c>
      <c r="S382">
        <v>2005</v>
      </c>
      <c r="T382">
        <v>2008</v>
      </c>
    </row>
    <row r="383" spans="1:20" x14ac:dyDescent="0.25">
      <c r="A383">
        <v>385</v>
      </c>
      <c r="B383" t="s">
        <v>1335</v>
      </c>
      <c r="C383" t="s">
        <v>209</v>
      </c>
      <c r="D383" s="122">
        <v>2015</v>
      </c>
      <c r="E383" t="s">
        <v>289</v>
      </c>
      <c r="F383" t="s">
        <v>3023</v>
      </c>
      <c r="G383">
        <v>2011</v>
      </c>
      <c r="H383">
        <v>2015</v>
      </c>
      <c r="I383" t="s">
        <v>2457</v>
      </c>
      <c r="J383">
        <v>2009</v>
      </c>
      <c r="K383">
        <v>2011</v>
      </c>
      <c r="L383" t="s">
        <v>2371</v>
      </c>
      <c r="M383">
        <v>2005</v>
      </c>
      <c r="N383">
        <v>2009</v>
      </c>
      <c r="O383" t="s">
        <v>2377</v>
      </c>
      <c r="P383">
        <v>1997</v>
      </c>
      <c r="Q383">
        <v>2005</v>
      </c>
      <c r="R383" t="s">
        <v>2415</v>
      </c>
      <c r="S383">
        <v>1996</v>
      </c>
      <c r="T383">
        <v>1997</v>
      </c>
    </row>
    <row r="384" spans="1:20" x14ac:dyDescent="0.25">
      <c r="A384">
        <v>386</v>
      </c>
      <c r="B384" t="s">
        <v>1338</v>
      </c>
      <c r="C384" t="s">
        <v>343</v>
      </c>
      <c r="D384" s="122">
        <v>2011</v>
      </c>
      <c r="E384" t="s">
        <v>289</v>
      </c>
      <c r="F384" t="s">
        <v>2704</v>
      </c>
      <c r="G384">
        <v>2006</v>
      </c>
      <c r="H384">
        <v>2011</v>
      </c>
      <c r="I384" t="s">
        <v>2261</v>
      </c>
      <c r="J384">
        <v>1998</v>
      </c>
      <c r="K384">
        <v>2005</v>
      </c>
      <c r="L384" t="s">
        <v>2507</v>
      </c>
      <c r="M384">
        <v>1994</v>
      </c>
      <c r="N384">
        <v>1998</v>
      </c>
      <c r="O384" t="s">
        <v>3024</v>
      </c>
      <c r="P384">
        <v>1986</v>
      </c>
      <c r="Q384">
        <v>1994</v>
      </c>
    </row>
    <row r="385" spans="1:20" x14ac:dyDescent="0.25">
      <c r="A385">
        <v>387</v>
      </c>
      <c r="B385" t="s">
        <v>1339</v>
      </c>
      <c r="C385" t="s">
        <v>343</v>
      </c>
      <c r="D385" s="122">
        <v>2011</v>
      </c>
      <c r="E385" t="s">
        <v>289</v>
      </c>
      <c r="F385" t="s">
        <v>2704</v>
      </c>
      <c r="G385">
        <v>2008</v>
      </c>
      <c r="H385">
        <v>2011</v>
      </c>
      <c r="I385" t="s">
        <v>2269</v>
      </c>
      <c r="J385">
        <v>2004</v>
      </c>
      <c r="K385">
        <v>2008</v>
      </c>
    </row>
    <row r="386" spans="1:20" x14ac:dyDescent="0.25">
      <c r="A386">
        <v>388</v>
      </c>
      <c r="B386" t="s">
        <v>3025</v>
      </c>
      <c r="C386" t="s">
        <v>343</v>
      </c>
      <c r="D386" s="122">
        <v>2017</v>
      </c>
      <c r="E386" t="s">
        <v>289</v>
      </c>
      <c r="F386" t="s">
        <v>2261</v>
      </c>
      <c r="G386">
        <v>1998</v>
      </c>
      <c r="H386">
        <v>2016</v>
      </c>
    </row>
    <row r="387" spans="1:20" x14ac:dyDescent="0.25">
      <c r="A387">
        <v>389</v>
      </c>
      <c r="B387" t="s">
        <v>3026</v>
      </c>
      <c r="C387" t="s">
        <v>343</v>
      </c>
      <c r="D387" s="122">
        <v>2011</v>
      </c>
      <c r="E387" t="s">
        <v>289</v>
      </c>
      <c r="F387" t="s">
        <v>2352</v>
      </c>
      <c r="G387">
        <v>2010</v>
      </c>
      <c r="H387">
        <v>2011</v>
      </c>
      <c r="I387" t="s">
        <v>3027</v>
      </c>
      <c r="J387">
        <v>2010</v>
      </c>
      <c r="K387">
        <v>2010</v>
      </c>
      <c r="L387" t="s">
        <v>3028</v>
      </c>
      <c r="M387">
        <v>2006</v>
      </c>
      <c r="N387">
        <v>2009</v>
      </c>
    </row>
    <row r="388" spans="1:20" x14ac:dyDescent="0.25">
      <c r="A388">
        <v>390</v>
      </c>
      <c r="B388" t="s">
        <v>1327</v>
      </c>
      <c r="C388" t="s">
        <v>437</v>
      </c>
      <c r="D388" s="122">
        <v>2001</v>
      </c>
      <c r="E388" t="s">
        <v>289</v>
      </c>
      <c r="F388" t="s">
        <v>3029</v>
      </c>
      <c r="G388">
        <v>1999</v>
      </c>
      <c r="H388">
        <v>2001</v>
      </c>
      <c r="I388" t="s">
        <v>2415</v>
      </c>
      <c r="J388">
        <v>1992</v>
      </c>
      <c r="K388">
        <v>1999</v>
      </c>
      <c r="L388" t="s">
        <v>3030</v>
      </c>
      <c r="M388">
        <v>1989</v>
      </c>
      <c r="N388">
        <v>1992</v>
      </c>
    </row>
    <row r="389" spans="1:20" x14ac:dyDescent="0.25">
      <c r="A389">
        <v>391</v>
      </c>
      <c r="B389" t="s">
        <v>1326</v>
      </c>
      <c r="C389" t="s">
        <v>437</v>
      </c>
      <c r="D389" s="122">
        <v>1996</v>
      </c>
      <c r="E389" t="s">
        <v>289</v>
      </c>
      <c r="F389" t="s">
        <v>3031</v>
      </c>
      <c r="G389">
        <v>1991</v>
      </c>
      <c r="H389">
        <v>1995</v>
      </c>
      <c r="I389" t="s">
        <v>2717</v>
      </c>
      <c r="J389">
        <v>1989</v>
      </c>
      <c r="K389">
        <v>1990</v>
      </c>
    </row>
    <row r="390" spans="1:20" x14ac:dyDescent="0.25">
      <c r="A390">
        <v>392</v>
      </c>
      <c r="B390" t="s">
        <v>1328</v>
      </c>
      <c r="C390" t="s">
        <v>437</v>
      </c>
      <c r="D390" s="122">
        <v>2018</v>
      </c>
      <c r="E390" t="s">
        <v>289</v>
      </c>
      <c r="F390" t="s">
        <v>458</v>
      </c>
      <c r="G390">
        <v>2011</v>
      </c>
      <c r="H390">
        <v>2018</v>
      </c>
      <c r="I390" t="s">
        <v>3032</v>
      </c>
      <c r="J390">
        <v>2007</v>
      </c>
      <c r="K390">
        <v>2010</v>
      </c>
    </row>
    <row r="391" spans="1:20" x14ac:dyDescent="0.25">
      <c r="A391">
        <v>393</v>
      </c>
      <c r="B391" t="s">
        <v>1329</v>
      </c>
      <c r="C391" t="s">
        <v>437</v>
      </c>
      <c r="D391" s="122">
        <v>2020</v>
      </c>
      <c r="E391" t="s">
        <v>289</v>
      </c>
      <c r="F391" t="s">
        <v>3033</v>
      </c>
      <c r="G391">
        <v>2018</v>
      </c>
      <c r="H391">
        <v>2019</v>
      </c>
      <c r="I391" t="s">
        <v>3034</v>
      </c>
      <c r="J391">
        <v>2011</v>
      </c>
      <c r="K391">
        <v>2018</v>
      </c>
    </row>
    <row r="392" spans="1:20" x14ac:dyDescent="0.25">
      <c r="A392">
        <v>394</v>
      </c>
      <c r="B392" t="s">
        <v>3035</v>
      </c>
      <c r="C392" t="s">
        <v>706</v>
      </c>
      <c r="D392" s="122">
        <v>2017</v>
      </c>
      <c r="E392" t="s">
        <v>289</v>
      </c>
      <c r="F392" t="s">
        <v>3036</v>
      </c>
      <c r="G392">
        <v>2016</v>
      </c>
      <c r="H392">
        <v>2016</v>
      </c>
      <c r="I392" t="s">
        <v>362</v>
      </c>
      <c r="J392">
        <v>2015</v>
      </c>
      <c r="K392">
        <v>2016</v>
      </c>
      <c r="L392" t="s">
        <v>3037</v>
      </c>
      <c r="M392">
        <v>2012</v>
      </c>
      <c r="N392">
        <v>2015</v>
      </c>
    </row>
    <row r="393" spans="1:20" x14ac:dyDescent="0.25">
      <c r="A393">
        <v>395</v>
      </c>
      <c r="B393" t="s">
        <v>3038</v>
      </c>
      <c r="C393" t="s">
        <v>3039</v>
      </c>
      <c r="D393" s="122">
        <v>2009</v>
      </c>
      <c r="E393" t="s">
        <v>289</v>
      </c>
      <c r="F393" t="s">
        <v>3040</v>
      </c>
      <c r="G393">
        <v>2013</v>
      </c>
      <c r="H393" t="s">
        <v>289</v>
      </c>
      <c r="I393" t="s">
        <v>3041</v>
      </c>
      <c r="J393">
        <v>2013</v>
      </c>
      <c r="K393" t="s">
        <v>289</v>
      </c>
      <c r="L393" t="s">
        <v>3042</v>
      </c>
      <c r="M393">
        <v>2010</v>
      </c>
      <c r="N393" t="s">
        <v>289</v>
      </c>
      <c r="O393" t="s">
        <v>3043</v>
      </c>
      <c r="P393">
        <v>2010</v>
      </c>
      <c r="Q393" t="s">
        <v>289</v>
      </c>
    </row>
    <row r="394" spans="1:20" x14ac:dyDescent="0.25">
      <c r="A394">
        <v>396</v>
      </c>
      <c r="B394" t="s">
        <v>1344</v>
      </c>
      <c r="C394" t="s">
        <v>1341</v>
      </c>
      <c r="D394" s="122">
        <v>2020</v>
      </c>
      <c r="E394" t="s">
        <v>289</v>
      </c>
      <c r="F394" t="s">
        <v>2304</v>
      </c>
      <c r="G394">
        <v>2018</v>
      </c>
      <c r="H394">
        <v>2020</v>
      </c>
      <c r="I394" t="s">
        <v>3044</v>
      </c>
      <c r="J394">
        <v>2016</v>
      </c>
      <c r="K394">
        <v>2017</v>
      </c>
      <c r="L394" t="s">
        <v>362</v>
      </c>
      <c r="M394">
        <v>2010</v>
      </c>
      <c r="N394">
        <v>2016</v>
      </c>
      <c r="O394" t="s">
        <v>3045</v>
      </c>
      <c r="P394">
        <v>2008</v>
      </c>
      <c r="Q394">
        <v>2010</v>
      </c>
      <c r="R394" t="s">
        <v>362</v>
      </c>
      <c r="S394">
        <v>2004</v>
      </c>
      <c r="T394">
        <v>2008</v>
      </c>
    </row>
    <row r="395" spans="1:20" x14ac:dyDescent="0.25">
      <c r="A395">
        <v>397</v>
      </c>
      <c r="B395" t="s">
        <v>1343</v>
      </c>
      <c r="C395" t="s">
        <v>1341</v>
      </c>
      <c r="D395" s="122">
        <v>2019</v>
      </c>
      <c r="E395" t="s">
        <v>289</v>
      </c>
      <c r="F395" t="s">
        <v>347</v>
      </c>
      <c r="G395">
        <v>2012</v>
      </c>
      <c r="H395">
        <v>2019</v>
      </c>
      <c r="I395" t="s">
        <v>3046</v>
      </c>
      <c r="J395">
        <v>2010</v>
      </c>
      <c r="K395">
        <v>2011</v>
      </c>
      <c r="L395" t="s">
        <v>3047</v>
      </c>
      <c r="M395">
        <v>2009</v>
      </c>
      <c r="N395">
        <v>2010</v>
      </c>
      <c r="O395" t="s">
        <v>2703</v>
      </c>
      <c r="P395">
        <v>2007</v>
      </c>
      <c r="Q395">
        <v>2009</v>
      </c>
      <c r="R395" t="s">
        <v>362</v>
      </c>
      <c r="S395">
        <v>2000</v>
      </c>
      <c r="T395">
        <v>2007</v>
      </c>
    </row>
    <row r="396" spans="1:20" x14ac:dyDescent="0.25">
      <c r="A396">
        <v>398</v>
      </c>
      <c r="B396" t="s">
        <v>1349</v>
      </c>
      <c r="C396" t="s">
        <v>1347</v>
      </c>
      <c r="D396" s="122">
        <v>2007</v>
      </c>
      <c r="E396" t="s">
        <v>289</v>
      </c>
      <c r="F396" t="s">
        <v>2961</v>
      </c>
      <c r="G396">
        <v>2005</v>
      </c>
      <c r="H396">
        <v>2007</v>
      </c>
      <c r="I396" t="s">
        <v>3048</v>
      </c>
      <c r="J396">
        <v>2003</v>
      </c>
      <c r="K396">
        <v>2005</v>
      </c>
      <c r="L396" t="s">
        <v>465</v>
      </c>
      <c r="M396">
        <v>1992</v>
      </c>
      <c r="N396">
        <v>2003</v>
      </c>
    </row>
    <row r="397" spans="1:20" x14ac:dyDescent="0.25">
      <c r="A397">
        <v>399</v>
      </c>
      <c r="B397" t="s">
        <v>3049</v>
      </c>
      <c r="C397" t="s">
        <v>319</v>
      </c>
      <c r="D397" s="122">
        <v>2008</v>
      </c>
      <c r="E397" t="s">
        <v>289</v>
      </c>
      <c r="F397" t="s">
        <v>3050</v>
      </c>
      <c r="G397">
        <v>2007</v>
      </c>
      <c r="H397">
        <v>2008</v>
      </c>
      <c r="I397" t="s">
        <v>2538</v>
      </c>
      <c r="J397">
        <v>2003</v>
      </c>
      <c r="K397">
        <v>2007</v>
      </c>
      <c r="L397" t="s">
        <v>3051</v>
      </c>
      <c r="M397">
        <v>1994</v>
      </c>
      <c r="N397">
        <v>2003</v>
      </c>
    </row>
    <row r="398" spans="1:20" x14ac:dyDescent="0.25">
      <c r="A398">
        <v>400</v>
      </c>
      <c r="B398" t="s">
        <v>3052</v>
      </c>
      <c r="C398" t="s">
        <v>3053</v>
      </c>
      <c r="D398" s="122">
        <v>1990</v>
      </c>
      <c r="E398" t="s">
        <v>289</v>
      </c>
    </row>
    <row r="399" spans="1:20" x14ac:dyDescent="0.25">
      <c r="A399">
        <v>401</v>
      </c>
      <c r="B399" t="s">
        <v>3054</v>
      </c>
      <c r="C399" t="s">
        <v>3055</v>
      </c>
      <c r="D399" s="122">
        <v>1992</v>
      </c>
      <c r="E399" t="s">
        <v>289</v>
      </c>
    </row>
    <row r="400" spans="1:20" x14ac:dyDescent="0.25">
      <c r="A400">
        <v>402</v>
      </c>
      <c r="B400" t="s">
        <v>1354</v>
      </c>
      <c r="C400" t="s">
        <v>1350</v>
      </c>
      <c r="D400" s="122">
        <v>2018</v>
      </c>
      <c r="E400" t="s">
        <v>289</v>
      </c>
      <c r="F400" t="s">
        <v>2447</v>
      </c>
      <c r="G400">
        <v>2013</v>
      </c>
      <c r="H400">
        <v>2018</v>
      </c>
      <c r="I400" t="s">
        <v>3056</v>
      </c>
      <c r="J400">
        <v>2008</v>
      </c>
      <c r="K400">
        <v>2013</v>
      </c>
    </row>
    <row r="401" spans="1:17" x14ac:dyDescent="0.25">
      <c r="A401">
        <v>403</v>
      </c>
      <c r="B401" t="s">
        <v>1355</v>
      </c>
      <c r="C401" t="s">
        <v>1350</v>
      </c>
      <c r="D401" s="122">
        <v>2018</v>
      </c>
      <c r="E401" t="s">
        <v>289</v>
      </c>
      <c r="F401" t="s">
        <v>2447</v>
      </c>
      <c r="G401">
        <v>2013</v>
      </c>
      <c r="H401">
        <v>2018</v>
      </c>
      <c r="I401" t="s">
        <v>3056</v>
      </c>
      <c r="J401">
        <v>2010</v>
      </c>
      <c r="K401">
        <v>2013</v>
      </c>
    </row>
    <row r="402" spans="1:17" x14ac:dyDescent="0.25">
      <c r="A402">
        <v>404</v>
      </c>
      <c r="B402" t="s">
        <v>1352</v>
      </c>
      <c r="C402" t="s">
        <v>1350</v>
      </c>
      <c r="D402" s="122">
        <v>2018</v>
      </c>
      <c r="E402" t="s">
        <v>289</v>
      </c>
      <c r="F402" t="s">
        <v>2447</v>
      </c>
      <c r="G402">
        <v>2013</v>
      </c>
      <c r="H402">
        <v>2018</v>
      </c>
      <c r="I402" t="s">
        <v>3056</v>
      </c>
      <c r="J402">
        <v>2011</v>
      </c>
      <c r="K402">
        <v>2013</v>
      </c>
    </row>
    <row r="403" spans="1:17" x14ac:dyDescent="0.25">
      <c r="A403">
        <v>405</v>
      </c>
      <c r="B403" t="s">
        <v>1358</v>
      </c>
      <c r="C403" t="s">
        <v>1356</v>
      </c>
      <c r="D403" s="122">
        <v>2017</v>
      </c>
      <c r="E403" t="s">
        <v>289</v>
      </c>
      <c r="F403" t="s">
        <v>3057</v>
      </c>
      <c r="G403">
        <v>2012</v>
      </c>
      <c r="H403">
        <v>2017</v>
      </c>
      <c r="I403" t="s">
        <v>3058</v>
      </c>
      <c r="J403">
        <v>2007</v>
      </c>
      <c r="K403">
        <v>2011</v>
      </c>
    </row>
    <row r="404" spans="1:17" x14ac:dyDescent="0.25">
      <c r="A404">
        <v>406</v>
      </c>
      <c r="B404" t="s">
        <v>3059</v>
      </c>
      <c r="C404" t="s">
        <v>1356</v>
      </c>
      <c r="D404" s="122">
        <v>2017</v>
      </c>
      <c r="E404" t="s">
        <v>289</v>
      </c>
      <c r="F404" t="s">
        <v>381</v>
      </c>
      <c r="G404">
        <v>2013</v>
      </c>
      <c r="H404">
        <v>2017</v>
      </c>
      <c r="I404" t="s">
        <v>3060</v>
      </c>
      <c r="J404">
        <v>2011</v>
      </c>
      <c r="K404">
        <v>2013</v>
      </c>
    </row>
    <row r="405" spans="1:17" x14ac:dyDescent="0.25">
      <c r="A405">
        <v>407</v>
      </c>
      <c r="B405" t="s">
        <v>3061</v>
      </c>
      <c r="C405" t="s">
        <v>1356</v>
      </c>
      <c r="D405" s="122">
        <v>2017</v>
      </c>
      <c r="E405" t="s">
        <v>289</v>
      </c>
      <c r="F405" t="s">
        <v>381</v>
      </c>
      <c r="G405">
        <v>2013</v>
      </c>
      <c r="H405">
        <v>2017</v>
      </c>
      <c r="I405" t="s">
        <v>3062</v>
      </c>
      <c r="J405">
        <v>2011</v>
      </c>
      <c r="K405">
        <v>2013</v>
      </c>
    </row>
    <row r="406" spans="1:17" x14ac:dyDescent="0.25">
      <c r="A406">
        <v>408</v>
      </c>
      <c r="B406" t="s">
        <v>1364</v>
      </c>
      <c r="C406" t="s">
        <v>1359</v>
      </c>
      <c r="D406" s="122">
        <v>2016</v>
      </c>
      <c r="E406" t="s">
        <v>289</v>
      </c>
      <c r="F406" t="s">
        <v>3063</v>
      </c>
      <c r="G406">
        <v>1998</v>
      </c>
      <c r="H406">
        <v>2016</v>
      </c>
      <c r="I406" t="s">
        <v>3064</v>
      </c>
      <c r="J406">
        <v>2014</v>
      </c>
      <c r="K406">
        <v>2015</v>
      </c>
    </row>
    <row r="407" spans="1:17" x14ac:dyDescent="0.25">
      <c r="A407">
        <v>409</v>
      </c>
      <c r="B407" t="s">
        <v>1361</v>
      </c>
      <c r="C407" t="s">
        <v>1359</v>
      </c>
      <c r="D407" s="122">
        <v>2012</v>
      </c>
      <c r="E407" t="s">
        <v>289</v>
      </c>
      <c r="F407" t="s">
        <v>3065</v>
      </c>
      <c r="G407">
        <v>2010</v>
      </c>
      <c r="H407">
        <v>2011</v>
      </c>
      <c r="I407" t="s">
        <v>3063</v>
      </c>
      <c r="J407">
        <v>2009</v>
      </c>
      <c r="K407">
        <v>2010</v>
      </c>
    </row>
    <row r="408" spans="1:17" x14ac:dyDescent="0.25">
      <c r="A408">
        <v>410</v>
      </c>
      <c r="B408" t="s">
        <v>1363</v>
      </c>
      <c r="C408" t="s">
        <v>1359</v>
      </c>
      <c r="D408" s="122">
        <v>2014</v>
      </c>
      <c r="E408" t="s">
        <v>289</v>
      </c>
      <c r="F408" t="s">
        <v>3066</v>
      </c>
      <c r="G408">
        <v>2008</v>
      </c>
      <c r="H408">
        <v>2014</v>
      </c>
      <c r="I408" t="s">
        <v>3067</v>
      </c>
      <c r="J408">
        <v>2006</v>
      </c>
      <c r="K408">
        <v>2008</v>
      </c>
    </row>
    <row r="409" spans="1:17" x14ac:dyDescent="0.25">
      <c r="A409">
        <v>411</v>
      </c>
      <c r="B409" t="s">
        <v>3068</v>
      </c>
      <c r="C409" t="s">
        <v>706</v>
      </c>
      <c r="D409" s="122">
        <v>2019</v>
      </c>
      <c r="E409" t="s">
        <v>289</v>
      </c>
      <c r="F409" t="s">
        <v>3069</v>
      </c>
      <c r="G409">
        <v>2017</v>
      </c>
      <c r="H409">
        <v>2019</v>
      </c>
      <c r="I409" t="s">
        <v>3070</v>
      </c>
      <c r="J409">
        <v>2007</v>
      </c>
      <c r="K409">
        <v>2017</v>
      </c>
    </row>
    <row r="410" spans="1:17" x14ac:dyDescent="0.25">
      <c r="A410">
        <v>412</v>
      </c>
      <c r="B410" t="s">
        <v>1366</v>
      </c>
      <c r="C410" t="s">
        <v>3071</v>
      </c>
      <c r="D410" s="122">
        <v>2005</v>
      </c>
      <c r="E410" t="s">
        <v>289</v>
      </c>
      <c r="F410" t="s">
        <v>2448</v>
      </c>
      <c r="G410">
        <v>2000</v>
      </c>
      <c r="H410">
        <v>2005</v>
      </c>
      <c r="I410" t="s">
        <v>3072</v>
      </c>
      <c r="J410">
        <v>1999</v>
      </c>
      <c r="K410">
        <v>2000</v>
      </c>
      <c r="L410" t="s">
        <v>2964</v>
      </c>
      <c r="M410">
        <v>1998</v>
      </c>
      <c r="N410">
        <v>1999</v>
      </c>
    </row>
    <row r="411" spans="1:17" x14ac:dyDescent="0.25">
      <c r="A411">
        <v>413</v>
      </c>
      <c r="B411" t="s">
        <v>1368</v>
      </c>
      <c r="C411" t="s">
        <v>3071</v>
      </c>
      <c r="D411" s="122">
        <v>2008</v>
      </c>
      <c r="E411" t="s">
        <v>289</v>
      </c>
      <c r="F411" t="s">
        <v>3073</v>
      </c>
      <c r="G411">
        <v>2004</v>
      </c>
      <c r="H411">
        <v>2008</v>
      </c>
    </row>
    <row r="412" spans="1:17" x14ac:dyDescent="0.25">
      <c r="A412">
        <v>414</v>
      </c>
      <c r="B412" t="s">
        <v>1375</v>
      </c>
      <c r="C412" t="s">
        <v>618</v>
      </c>
      <c r="D412" s="122">
        <v>2012</v>
      </c>
      <c r="E412" t="s">
        <v>289</v>
      </c>
      <c r="F412" t="s">
        <v>2243</v>
      </c>
      <c r="G412">
        <v>1994</v>
      </c>
      <c r="H412">
        <v>2012</v>
      </c>
    </row>
    <row r="413" spans="1:17" x14ac:dyDescent="0.25">
      <c r="A413">
        <v>415</v>
      </c>
      <c r="B413" t="s">
        <v>3074</v>
      </c>
      <c r="C413" t="s">
        <v>618</v>
      </c>
      <c r="D413" s="122">
        <v>2019</v>
      </c>
      <c r="E413" t="s">
        <v>289</v>
      </c>
      <c r="F413" t="s">
        <v>362</v>
      </c>
      <c r="G413">
        <v>2005</v>
      </c>
      <c r="H413">
        <v>2019</v>
      </c>
      <c r="I413" t="s">
        <v>3075</v>
      </c>
      <c r="J413">
        <v>2004</v>
      </c>
      <c r="K413">
        <v>2005</v>
      </c>
    </row>
    <row r="414" spans="1:17" x14ac:dyDescent="0.25">
      <c r="A414">
        <v>416</v>
      </c>
      <c r="B414" t="s">
        <v>3076</v>
      </c>
      <c r="C414" t="s">
        <v>618</v>
      </c>
      <c r="D414" s="122">
        <v>2013</v>
      </c>
      <c r="E414" t="s">
        <v>289</v>
      </c>
      <c r="F414" t="s">
        <v>2243</v>
      </c>
      <c r="G414">
        <v>2004</v>
      </c>
      <c r="H414">
        <v>2013</v>
      </c>
      <c r="I414" t="s">
        <v>2504</v>
      </c>
      <c r="J414">
        <v>2002</v>
      </c>
      <c r="K414">
        <v>2004</v>
      </c>
      <c r="L414" t="s">
        <v>2243</v>
      </c>
      <c r="M414">
        <v>1995</v>
      </c>
      <c r="N414">
        <v>2002</v>
      </c>
    </row>
    <row r="415" spans="1:17" x14ac:dyDescent="0.25">
      <c r="A415">
        <v>417</v>
      </c>
      <c r="B415" t="s">
        <v>1378</v>
      </c>
      <c r="C415" t="s">
        <v>1376</v>
      </c>
      <c r="D415" s="122">
        <v>2018</v>
      </c>
      <c r="E415" t="s">
        <v>289</v>
      </c>
      <c r="F415" t="s">
        <v>3077</v>
      </c>
      <c r="G415">
        <v>2016</v>
      </c>
      <c r="H415">
        <v>2018</v>
      </c>
      <c r="I415" t="s">
        <v>2354</v>
      </c>
      <c r="J415">
        <v>1989</v>
      </c>
      <c r="K415">
        <v>2014</v>
      </c>
    </row>
    <row r="416" spans="1:17" x14ac:dyDescent="0.25">
      <c r="A416">
        <v>418</v>
      </c>
      <c r="B416" t="s">
        <v>1379</v>
      </c>
      <c r="C416" t="s">
        <v>1376</v>
      </c>
      <c r="D416" s="122">
        <v>2019</v>
      </c>
      <c r="E416" t="s">
        <v>289</v>
      </c>
      <c r="F416" t="s">
        <v>2491</v>
      </c>
      <c r="G416">
        <v>2016</v>
      </c>
      <c r="H416">
        <v>2019</v>
      </c>
      <c r="I416" t="s">
        <v>2381</v>
      </c>
      <c r="J416">
        <v>2011</v>
      </c>
      <c r="K416">
        <v>2016</v>
      </c>
      <c r="L416" t="s">
        <v>3078</v>
      </c>
      <c r="M416">
        <v>2004</v>
      </c>
      <c r="N416">
        <v>2014</v>
      </c>
      <c r="O416" t="s">
        <v>3079</v>
      </c>
      <c r="P416">
        <v>2009</v>
      </c>
      <c r="Q416">
        <v>2011</v>
      </c>
    </row>
    <row r="417" spans="1:20" x14ac:dyDescent="0.25">
      <c r="A417">
        <v>419</v>
      </c>
      <c r="B417" t="s">
        <v>3080</v>
      </c>
      <c r="C417" t="s">
        <v>1376</v>
      </c>
      <c r="D417" s="122">
        <v>2019</v>
      </c>
      <c r="E417" t="s">
        <v>289</v>
      </c>
      <c r="F417" t="s">
        <v>790</v>
      </c>
      <c r="G417">
        <v>2018</v>
      </c>
      <c r="H417">
        <v>2019</v>
      </c>
      <c r="I417" t="s">
        <v>2354</v>
      </c>
      <c r="J417">
        <v>2013</v>
      </c>
      <c r="K417">
        <v>2018</v>
      </c>
      <c r="L417" t="s">
        <v>3081</v>
      </c>
      <c r="M417">
        <v>2010</v>
      </c>
      <c r="N417">
        <v>2013</v>
      </c>
      <c r="O417" t="s">
        <v>2304</v>
      </c>
      <c r="P417">
        <v>2005</v>
      </c>
      <c r="Q417">
        <v>2010</v>
      </c>
    </row>
    <row r="418" spans="1:20" x14ac:dyDescent="0.25">
      <c r="A418">
        <v>420</v>
      </c>
      <c r="B418" t="s">
        <v>3082</v>
      </c>
      <c r="C418" t="s">
        <v>1376</v>
      </c>
      <c r="D418" s="122">
        <v>2020</v>
      </c>
      <c r="E418" t="s">
        <v>289</v>
      </c>
      <c r="F418" t="s">
        <v>2269</v>
      </c>
      <c r="G418">
        <v>2018</v>
      </c>
      <c r="H418">
        <v>2019</v>
      </c>
      <c r="I418" t="s">
        <v>2454</v>
      </c>
      <c r="J418">
        <v>2006</v>
      </c>
      <c r="K418">
        <v>2018</v>
      </c>
      <c r="L418" t="s">
        <v>2852</v>
      </c>
      <c r="M418">
        <v>2004</v>
      </c>
      <c r="N418">
        <v>2006</v>
      </c>
    </row>
    <row r="419" spans="1:20" x14ac:dyDescent="0.25">
      <c r="A419">
        <v>421</v>
      </c>
      <c r="B419" t="s">
        <v>3083</v>
      </c>
      <c r="C419" t="s">
        <v>597</v>
      </c>
      <c r="D419" s="122">
        <v>2014</v>
      </c>
      <c r="E419" t="s">
        <v>289</v>
      </c>
      <c r="F419" t="s">
        <v>2848</v>
      </c>
      <c r="G419">
        <v>2008</v>
      </c>
      <c r="H419">
        <v>2014</v>
      </c>
    </row>
    <row r="420" spans="1:20" x14ac:dyDescent="0.25">
      <c r="A420">
        <v>422</v>
      </c>
      <c r="B420" t="s">
        <v>3084</v>
      </c>
      <c r="C420" t="s">
        <v>159</v>
      </c>
      <c r="D420" s="122">
        <v>2020</v>
      </c>
      <c r="E420" t="s">
        <v>289</v>
      </c>
      <c r="F420" t="s">
        <v>362</v>
      </c>
      <c r="G420">
        <v>2012</v>
      </c>
      <c r="H420">
        <v>2020</v>
      </c>
      <c r="I420" t="s">
        <v>3085</v>
      </c>
      <c r="J420">
        <v>2010</v>
      </c>
      <c r="K420">
        <v>2011</v>
      </c>
      <c r="L420" t="s">
        <v>2521</v>
      </c>
      <c r="M420">
        <v>2009</v>
      </c>
      <c r="N420">
        <v>2010</v>
      </c>
    </row>
    <row r="421" spans="1:20" x14ac:dyDescent="0.25">
      <c r="A421">
        <v>423</v>
      </c>
      <c r="B421" t="s">
        <v>1381</v>
      </c>
      <c r="C421" t="s">
        <v>159</v>
      </c>
      <c r="D421" s="122">
        <v>1990</v>
      </c>
      <c r="E421" t="s">
        <v>289</v>
      </c>
      <c r="F421" t="s">
        <v>3086</v>
      </c>
      <c r="G421">
        <v>1989</v>
      </c>
      <c r="H421">
        <v>1990</v>
      </c>
    </row>
    <row r="422" spans="1:20" x14ac:dyDescent="0.25">
      <c r="A422">
        <v>424</v>
      </c>
      <c r="B422" t="s">
        <v>1383</v>
      </c>
      <c r="C422" t="s">
        <v>3087</v>
      </c>
      <c r="D422" s="122">
        <v>2012</v>
      </c>
      <c r="E422" t="s">
        <v>289</v>
      </c>
      <c r="F422" t="s">
        <v>3088</v>
      </c>
      <c r="G422">
        <v>2006</v>
      </c>
      <c r="H422">
        <v>2012</v>
      </c>
      <c r="I422" t="s">
        <v>3089</v>
      </c>
      <c r="J422">
        <v>2005</v>
      </c>
      <c r="K422">
        <v>2012</v>
      </c>
      <c r="L422" t="s">
        <v>3090</v>
      </c>
      <c r="M422">
        <v>2004</v>
      </c>
      <c r="N422">
        <v>2006</v>
      </c>
    </row>
    <row r="423" spans="1:20" x14ac:dyDescent="0.25">
      <c r="A423">
        <v>425</v>
      </c>
      <c r="B423" t="s">
        <v>3091</v>
      </c>
      <c r="C423" t="s">
        <v>354</v>
      </c>
      <c r="D423" s="122">
        <v>2018</v>
      </c>
      <c r="E423" t="s">
        <v>289</v>
      </c>
      <c r="F423" t="s">
        <v>2580</v>
      </c>
      <c r="G423">
        <v>2010</v>
      </c>
      <c r="H423">
        <v>2018</v>
      </c>
      <c r="I423" t="s">
        <v>354</v>
      </c>
      <c r="J423">
        <v>2010</v>
      </c>
      <c r="K423">
        <v>2010</v>
      </c>
      <c r="L423" t="s">
        <v>3092</v>
      </c>
      <c r="M423">
        <v>2008</v>
      </c>
      <c r="N423">
        <v>2010</v>
      </c>
      <c r="O423" t="s">
        <v>3093</v>
      </c>
      <c r="P423">
        <v>2004</v>
      </c>
      <c r="Q423">
        <v>2008</v>
      </c>
    </row>
    <row r="424" spans="1:20" x14ac:dyDescent="0.25">
      <c r="A424">
        <v>426</v>
      </c>
      <c r="B424" t="s">
        <v>3094</v>
      </c>
      <c r="C424" t="s">
        <v>354</v>
      </c>
      <c r="D424" s="122">
        <v>2013</v>
      </c>
      <c r="E424" t="s">
        <v>289</v>
      </c>
      <c r="F424" t="s">
        <v>2547</v>
      </c>
      <c r="G424">
        <v>2009</v>
      </c>
      <c r="H424">
        <v>2013</v>
      </c>
    </row>
    <row r="425" spans="1:20" x14ac:dyDescent="0.25">
      <c r="A425">
        <v>427</v>
      </c>
      <c r="B425" t="s">
        <v>3095</v>
      </c>
      <c r="C425" t="s">
        <v>354</v>
      </c>
      <c r="D425" s="122">
        <v>2013</v>
      </c>
      <c r="E425" t="s">
        <v>289</v>
      </c>
    </row>
    <row r="426" spans="1:20" x14ac:dyDescent="0.25">
      <c r="A426">
        <v>428</v>
      </c>
      <c r="B426" t="s">
        <v>3096</v>
      </c>
      <c r="C426" t="s">
        <v>354</v>
      </c>
      <c r="D426" s="122">
        <v>2017</v>
      </c>
      <c r="E426" t="s">
        <v>289</v>
      </c>
      <c r="F426" t="s">
        <v>3097</v>
      </c>
      <c r="G426">
        <v>2010</v>
      </c>
      <c r="H426">
        <v>2015</v>
      </c>
      <c r="I426" t="s">
        <v>2277</v>
      </c>
      <c r="J426">
        <v>2008</v>
      </c>
      <c r="K426">
        <v>2010</v>
      </c>
      <c r="L426" t="s">
        <v>2894</v>
      </c>
      <c r="M426">
        <v>2004</v>
      </c>
      <c r="N426">
        <v>2008</v>
      </c>
      <c r="O426" t="s">
        <v>2581</v>
      </c>
      <c r="P426">
        <v>1997</v>
      </c>
      <c r="Q426">
        <v>2001</v>
      </c>
    </row>
    <row r="427" spans="1:20" x14ac:dyDescent="0.25">
      <c r="A427">
        <v>429</v>
      </c>
      <c r="B427" t="s">
        <v>3098</v>
      </c>
      <c r="C427" t="s">
        <v>354</v>
      </c>
      <c r="D427" s="122">
        <v>2014</v>
      </c>
      <c r="E427" t="s">
        <v>289</v>
      </c>
    </row>
    <row r="428" spans="1:20" x14ac:dyDescent="0.25">
      <c r="A428">
        <v>430</v>
      </c>
      <c r="B428" t="s">
        <v>3099</v>
      </c>
      <c r="C428" t="s">
        <v>354</v>
      </c>
      <c r="D428" s="122">
        <v>2008</v>
      </c>
      <c r="E428" t="s">
        <v>289</v>
      </c>
      <c r="F428" t="s">
        <v>3100</v>
      </c>
      <c r="G428">
        <v>2002</v>
      </c>
      <c r="H428">
        <v>2008</v>
      </c>
    </row>
    <row r="429" spans="1:20" x14ac:dyDescent="0.25">
      <c r="A429">
        <v>431</v>
      </c>
      <c r="B429" t="s">
        <v>3101</v>
      </c>
      <c r="C429" t="s">
        <v>354</v>
      </c>
      <c r="D429" s="122">
        <v>2020</v>
      </c>
      <c r="E429" t="s">
        <v>289</v>
      </c>
      <c r="F429" t="s">
        <v>3102</v>
      </c>
      <c r="G429">
        <v>2013</v>
      </c>
      <c r="H429">
        <v>2020</v>
      </c>
      <c r="I429" t="s">
        <v>3103</v>
      </c>
      <c r="J429">
        <v>2011</v>
      </c>
      <c r="K429">
        <v>2013</v>
      </c>
      <c r="L429" t="s">
        <v>3104</v>
      </c>
      <c r="M429">
        <v>2009</v>
      </c>
      <c r="N429">
        <v>2010</v>
      </c>
    </row>
    <row r="430" spans="1:20" x14ac:dyDescent="0.25">
      <c r="A430">
        <v>432</v>
      </c>
      <c r="B430" t="s">
        <v>1387</v>
      </c>
      <c r="C430" t="s">
        <v>354</v>
      </c>
      <c r="D430" s="122">
        <v>2013</v>
      </c>
      <c r="E430" t="s">
        <v>289</v>
      </c>
      <c r="F430" t="s">
        <v>2277</v>
      </c>
      <c r="G430">
        <v>2011</v>
      </c>
      <c r="H430">
        <v>2013</v>
      </c>
      <c r="I430" t="s">
        <v>354</v>
      </c>
      <c r="J430">
        <v>2001</v>
      </c>
      <c r="K430">
        <v>2011</v>
      </c>
      <c r="L430" t="s">
        <v>3105</v>
      </c>
      <c r="M430">
        <v>1991</v>
      </c>
      <c r="N430">
        <v>2000</v>
      </c>
    </row>
    <row r="431" spans="1:20" x14ac:dyDescent="0.25">
      <c r="A431">
        <v>433</v>
      </c>
      <c r="B431" t="s">
        <v>1391</v>
      </c>
      <c r="C431" t="s">
        <v>1389</v>
      </c>
      <c r="D431" s="122">
        <v>2020</v>
      </c>
      <c r="E431" t="s">
        <v>289</v>
      </c>
      <c r="F431" t="s">
        <v>2776</v>
      </c>
      <c r="G431">
        <v>2014</v>
      </c>
      <c r="H431">
        <v>2020</v>
      </c>
      <c r="I431" t="s">
        <v>2918</v>
      </c>
      <c r="J431">
        <v>2010</v>
      </c>
      <c r="K431">
        <v>2013</v>
      </c>
      <c r="L431" t="s">
        <v>354</v>
      </c>
      <c r="M431">
        <v>2005</v>
      </c>
      <c r="N431">
        <v>2009</v>
      </c>
      <c r="O431" t="s">
        <v>2285</v>
      </c>
      <c r="P431">
        <v>2002</v>
      </c>
      <c r="Q431">
        <v>2005</v>
      </c>
      <c r="R431" t="s">
        <v>3106</v>
      </c>
      <c r="S431">
        <v>1993</v>
      </c>
      <c r="T431">
        <v>2002</v>
      </c>
    </row>
    <row r="432" spans="1:20" x14ac:dyDescent="0.25">
      <c r="A432">
        <v>434</v>
      </c>
      <c r="B432" t="s">
        <v>1395</v>
      </c>
      <c r="C432" t="s">
        <v>423</v>
      </c>
      <c r="D432" s="122">
        <v>2020</v>
      </c>
      <c r="E432" t="s">
        <v>289</v>
      </c>
      <c r="F432" t="s">
        <v>3107</v>
      </c>
      <c r="G432">
        <v>2018</v>
      </c>
      <c r="H432">
        <v>2020</v>
      </c>
      <c r="I432" t="s">
        <v>3108</v>
      </c>
      <c r="J432">
        <v>2016</v>
      </c>
      <c r="K432">
        <v>2018</v>
      </c>
      <c r="L432" t="s">
        <v>3109</v>
      </c>
      <c r="M432">
        <v>2015</v>
      </c>
      <c r="N432">
        <v>2016</v>
      </c>
      <c r="O432" t="s">
        <v>3110</v>
      </c>
      <c r="P432">
        <v>2010</v>
      </c>
      <c r="Q432">
        <v>2014</v>
      </c>
    </row>
    <row r="433" spans="1:21" x14ac:dyDescent="0.25">
      <c r="A433">
        <v>435</v>
      </c>
      <c r="B433" t="s">
        <v>1397</v>
      </c>
      <c r="C433" t="s">
        <v>423</v>
      </c>
      <c r="D433" s="122">
        <v>2017</v>
      </c>
      <c r="E433" t="s">
        <v>289</v>
      </c>
      <c r="F433" t="s">
        <v>3111</v>
      </c>
      <c r="G433">
        <v>2004</v>
      </c>
      <c r="H433">
        <v>2017</v>
      </c>
    </row>
    <row r="434" spans="1:21" x14ac:dyDescent="0.25">
      <c r="A434">
        <v>436</v>
      </c>
      <c r="B434" t="s">
        <v>3112</v>
      </c>
      <c r="C434" t="s">
        <v>423</v>
      </c>
      <c r="D434" s="122">
        <v>2017</v>
      </c>
      <c r="E434" t="s">
        <v>289</v>
      </c>
      <c r="F434" t="s">
        <v>3111</v>
      </c>
      <c r="G434">
        <v>1999</v>
      </c>
      <c r="H434">
        <v>2017</v>
      </c>
    </row>
    <row r="435" spans="1:21" x14ac:dyDescent="0.25">
      <c r="A435">
        <v>438</v>
      </c>
      <c r="B435" t="s">
        <v>3113</v>
      </c>
      <c r="C435" t="s">
        <v>680</v>
      </c>
      <c r="D435" s="122">
        <v>2009</v>
      </c>
      <c r="E435" t="s">
        <v>289</v>
      </c>
      <c r="F435" t="s">
        <v>2601</v>
      </c>
      <c r="G435">
        <v>2006</v>
      </c>
      <c r="H435">
        <v>2009</v>
      </c>
      <c r="I435" t="s">
        <v>2305</v>
      </c>
      <c r="J435">
        <v>2001</v>
      </c>
      <c r="K435">
        <v>2006</v>
      </c>
    </row>
    <row r="436" spans="1:21" x14ac:dyDescent="0.25">
      <c r="A436">
        <v>439</v>
      </c>
      <c r="B436" t="s">
        <v>3114</v>
      </c>
      <c r="C436" t="s">
        <v>680</v>
      </c>
      <c r="D436" s="122">
        <v>2012</v>
      </c>
      <c r="E436" t="s">
        <v>289</v>
      </c>
      <c r="F436" t="s">
        <v>2305</v>
      </c>
      <c r="G436">
        <v>2005</v>
      </c>
      <c r="H436">
        <v>2012</v>
      </c>
    </row>
    <row r="437" spans="1:21" x14ac:dyDescent="0.25">
      <c r="A437">
        <v>440</v>
      </c>
      <c r="B437" t="s">
        <v>3115</v>
      </c>
      <c r="C437" t="s">
        <v>1402</v>
      </c>
      <c r="D437" s="122">
        <v>2020</v>
      </c>
      <c r="E437" t="s">
        <v>289</v>
      </c>
      <c r="F437" t="s">
        <v>2521</v>
      </c>
      <c r="G437">
        <v>2015</v>
      </c>
      <c r="H437">
        <v>2020</v>
      </c>
      <c r="I437" t="s">
        <v>3046</v>
      </c>
      <c r="J437">
        <v>2005</v>
      </c>
      <c r="K437">
        <v>2014</v>
      </c>
      <c r="L437" t="s">
        <v>2409</v>
      </c>
      <c r="M437">
        <v>2004</v>
      </c>
      <c r="N437">
        <v>2005</v>
      </c>
    </row>
    <row r="438" spans="1:21" x14ac:dyDescent="0.25">
      <c r="A438">
        <v>441</v>
      </c>
      <c r="B438" t="s">
        <v>3116</v>
      </c>
      <c r="C438" t="s">
        <v>2521</v>
      </c>
      <c r="D438" s="122">
        <v>2017</v>
      </c>
      <c r="E438" t="s">
        <v>289</v>
      </c>
      <c r="F438" t="s">
        <v>2261</v>
      </c>
      <c r="G438">
        <v>2014</v>
      </c>
      <c r="H438">
        <v>2016</v>
      </c>
      <c r="I438" t="s">
        <v>458</v>
      </c>
      <c r="J438">
        <v>2012</v>
      </c>
      <c r="K438">
        <v>2014</v>
      </c>
      <c r="L438" t="s">
        <v>362</v>
      </c>
      <c r="M438">
        <v>2010</v>
      </c>
      <c r="N438">
        <v>2012</v>
      </c>
    </row>
    <row r="439" spans="1:21" x14ac:dyDescent="0.25">
      <c r="A439">
        <v>442</v>
      </c>
      <c r="B439" t="s">
        <v>1407</v>
      </c>
      <c r="C439" t="s">
        <v>1405</v>
      </c>
      <c r="D439" s="122">
        <v>2020</v>
      </c>
      <c r="E439" t="s">
        <v>289</v>
      </c>
      <c r="F439" t="s">
        <v>3046</v>
      </c>
      <c r="G439">
        <v>2013</v>
      </c>
      <c r="H439">
        <v>2020</v>
      </c>
      <c r="I439" t="s">
        <v>2266</v>
      </c>
      <c r="J439">
        <v>2009</v>
      </c>
      <c r="K439">
        <v>2013</v>
      </c>
      <c r="L439" t="s">
        <v>3117</v>
      </c>
      <c r="M439">
        <v>2007</v>
      </c>
      <c r="N439">
        <v>2009</v>
      </c>
      <c r="O439" t="s">
        <v>2852</v>
      </c>
      <c r="P439">
        <v>1998</v>
      </c>
      <c r="Q439">
        <v>2007</v>
      </c>
    </row>
    <row r="440" spans="1:21" x14ac:dyDescent="0.25">
      <c r="A440">
        <v>443</v>
      </c>
      <c r="B440" t="s">
        <v>1408</v>
      </c>
      <c r="C440" t="s">
        <v>1405</v>
      </c>
      <c r="D440" s="122">
        <v>2020</v>
      </c>
      <c r="E440" t="s">
        <v>289</v>
      </c>
      <c r="F440" t="s">
        <v>3046</v>
      </c>
      <c r="G440">
        <v>2009</v>
      </c>
      <c r="H440">
        <v>2020</v>
      </c>
      <c r="I440" t="s">
        <v>2607</v>
      </c>
      <c r="J440">
        <v>2006</v>
      </c>
      <c r="K440">
        <v>2009</v>
      </c>
      <c r="L440" t="s">
        <v>2269</v>
      </c>
      <c r="M440">
        <v>2002</v>
      </c>
      <c r="N440">
        <v>2006</v>
      </c>
    </row>
    <row r="441" spans="1:21" x14ac:dyDescent="0.25">
      <c r="A441">
        <v>444</v>
      </c>
      <c r="B441" t="s">
        <v>1412</v>
      </c>
      <c r="C441" t="s">
        <v>1410</v>
      </c>
      <c r="D441" s="122">
        <v>2021</v>
      </c>
      <c r="E441" t="s">
        <v>289</v>
      </c>
      <c r="F441" t="s">
        <v>1410</v>
      </c>
      <c r="G441">
        <v>2011</v>
      </c>
      <c r="H441">
        <v>2021</v>
      </c>
      <c r="I441" t="s">
        <v>2269</v>
      </c>
      <c r="J441">
        <v>2004</v>
      </c>
      <c r="K441">
        <v>2011</v>
      </c>
      <c r="L441" t="s">
        <v>2323</v>
      </c>
    </row>
    <row r="442" spans="1:21" x14ac:dyDescent="0.25">
      <c r="A442">
        <v>445</v>
      </c>
      <c r="B442" t="s">
        <v>1413</v>
      </c>
      <c r="C442" t="s">
        <v>1410</v>
      </c>
      <c r="D442" s="122">
        <v>2021</v>
      </c>
      <c r="E442" t="s">
        <v>289</v>
      </c>
      <c r="F442" t="s">
        <v>1410</v>
      </c>
      <c r="G442">
        <v>2018</v>
      </c>
      <c r="H442">
        <v>2021</v>
      </c>
      <c r="I442" t="s">
        <v>2269</v>
      </c>
      <c r="J442">
        <v>2011</v>
      </c>
      <c r="K442">
        <v>2018</v>
      </c>
      <c r="L442" t="s">
        <v>2843</v>
      </c>
      <c r="M442">
        <v>2007</v>
      </c>
      <c r="N442">
        <v>2011</v>
      </c>
      <c r="O442" t="s">
        <v>362</v>
      </c>
    </row>
    <row r="443" spans="1:21" x14ac:dyDescent="0.25">
      <c r="A443">
        <v>446</v>
      </c>
      <c r="B443" t="s">
        <v>1414</v>
      </c>
      <c r="C443" t="s">
        <v>1410</v>
      </c>
      <c r="D443" s="122">
        <v>2021</v>
      </c>
      <c r="E443" t="s">
        <v>289</v>
      </c>
      <c r="F443" t="s">
        <v>1410</v>
      </c>
      <c r="G443">
        <v>2019</v>
      </c>
      <c r="H443">
        <v>2021</v>
      </c>
      <c r="I443" t="s">
        <v>2269</v>
      </c>
      <c r="J443">
        <v>2004</v>
      </c>
      <c r="K443">
        <v>2019</v>
      </c>
      <c r="L443" t="s">
        <v>2323</v>
      </c>
    </row>
    <row r="444" spans="1:21" x14ac:dyDescent="0.25">
      <c r="A444">
        <v>447</v>
      </c>
      <c r="B444" t="s">
        <v>1415</v>
      </c>
      <c r="C444" t="s">
        <v>1410</v>
      </c>
      <c r="D444" s="122">
        <v>2021</v>
      </c>
      <c r="E444" t="s">
        <v>289</v>
      </c>
      <c r="F444" t="s">
        <v>1410</v>
      </c>
      <c r="G444">
        <v>2016</v>
      </c>
      <c r="H444">
        <v>2021</v>
      </c>
      <c r="I444" t="s">
        <v>2269</v>
      </c>
      <c r="J444">
        <v>2014</v>
      </c>
      <c r="K444">
        <v>2015</v>
      </c>
      <c r="L444" t="s">
        <v>3118</v>
      </c>
      <c r="M444">
        <v>2010</v>
      </c>
      <c r="N444">
        <v>2014</v>
      </c>
      <c r="O444" t="s">
        <v>2330</v>
      </c>
      <c r="P444">
        <v>2007</v>
      </c>
      <c r="Q444">
        <v>2010</v>
      </c>
      <c r="R444" t="s">
        <v>2454</v>
      </c>
      <c r="S444">
        <v>2004</v>
      </c>
      <c r="T444">
        <v>2006</v>
      </c>
      <c r="U444" t="s">
        <v>2623</v>
      </c>
    </row>
    <row r="445" spans="1:21" x14ac:dyDescent="0.25">
      <c r="A445">
        <v>448</v>
      </c>
      <c r="B445" t="s">
        <v>3119</v>
      </c>
      <c r="C445" t="s">
        <v>3120</v>
      </c>
      <c r="D445" s="122">
        <v>2001</v>
      </c>
      <c r="E445" t="s">
        <v>289</v>
      </c>
    </row>
    <row r="446" spans="1:21" x14ac:dyDescent="0.25">
      <c r="A446">
        <v>449</v>
      </c>
      <c r="B446" t="s">
        <v>3127</v>
      </c>
      <c r="C446" t="s">
        <v>407</v>
      </c>
      <c r="D446" s="122">
        <v>2021</v>
      </c>
      <c r="E446" t="s">
        <v>289</v>
      </c>
      <c r="F446" t="s">
        <v>550</v>
      </c>
      <c r="G446">
        <v>2020</v>
      </c>
      <c r="H446">
        <v>2021</v>
      </c>
      <c r="I446" t="s">
        <v>381</v>
      </c>
      <c r="J446">
        <v>2015</v>
      </c>
      <c r="K446">
        <v>2020</v>
      </c>
      <c r="L446" t="s">
        <v>2344</v>
      </c>
      <c r="M446">
        <v>2014</v>
      </c>
      <c r="N446">
        <v>2015</v>
      </c>
      <c r="O446" t="s">
        <v>3128</v>
      </c>
      <c r="P446">
        <v>2010</v>
      </c>
      <c r="Q446">
        <v>2013</v>
      </c>
    </row>
    <row r="447" spans="1:21" x14ac:dyDescent="0.25">
      <c r="A447">
        <v>450</v>
      </c>
      <c r="B447" t="s">
        <v>3144</v>
      </c>
      <c r="C447" t="s">
        <v>3145</v>
      </c>
      <c r="D447" s="122">
        <v>2006</v>
      </c>
      <c r="E447" t="s">
        <v>289</v>
      </c>
    </row>
    <row r="448" spans="1:21" x14ac:dyDescent="0.25">
      <c r="A448">
        <v>451</v>
      </c>
      <c r="B448" t="s">
        <v>3146</v>
      </c>
      <c r="C448" t="s">
        <v>3145</v>
      </c>
      <c r="D448" s="122">
        <v>2017</v>
      </c>
      <c r="E448" t="s">
        <v>289</v>
      </c>
      <c r="F448" t="s">
        <v>3147</v>
      </c>
      <c r="G448">
        <v>2013</v>
      </c>
      <c r="H448">
        <v>2016</v>
      </c>
      <c r="I448" t="s">
        <v>2254</v>
      </c>
      <c r="J448">
        <v>2002</v>
      </c>
      <c r="K448">
        <v>2012</v>
      </c>
      <c r="L448" t="s">
        <v>3148</v>
      </c>
      <c r="M448">
        <v>1999</v>
      </c>
      <c r="N448">
        <v>2002</v>
      </c>
    </row>
    <row r="449" spans="1:17" x14ac:dyDescent="0.25">
      <c r="A449">
        <v>452</v>
      </c>
      <c r="B449" t="s">
        <v>3149</v>
      </c>
      <c r="C449" t="s">
        <v>2381</v>
      </c>
      <c r="D449" s="122">
        <v>2011</v>
      </c>
      <c r="E449" t="s">
        <v>289</v>
      </c>
      <c r="F449" t="s">
        <v>2753</v>
      </c>
      <c r="G449">
        <v>1994</v>
      </c>
      <c r="H449">
        <v>2011</v>
      </c>
    </row>
    <row r="450" spans="1:17" x14ac:dyDescent="0.25">
      <c r="A450">
        <v>453</v>
      </c>
      <c r="B450" t="s">
        <v>3165</v>
      </c>
      <c r="C450" t="s">
        <v>3163</v>
      </c>
      <c r="D450" s="122">
        <v>2010</v>
      </c>
      <c r="E450" t="s">
        <v>289</v>
      </c>
      <c r="F450" t="s">
        <v>3189</v>
      </c>
      <c r="G450">
        <v>2008</v>
      </c>
      <c r="H450">
        <v>2009</v>
      </c>
      <c r="I450" t="s">
        <v>3190</v>
      </c>
      <c r="J450">
        <v>2006</v>
      </c>
      <c r="K450">
        <v>2007</v>
      </c>
    </row>
    <row r="451" spans="1:17" x14ac:dyDescent="0.25">
      <c r="A451">
        <v>454</v>
      </c>
      <c r="B451" t="s">
        <v>3166</v>
      </c>
      <c r="C451" t="s">
        <v>3163</v>
      </c>
      <c r="D451" s="122">
        <v>2012</v>
      </c>
      <c r="E451" t="s">
        <v>289</v>
      </c>
      <c r="F451" t="s">
        <v>2266</v>
      </c>
      <c r="G451">
        <v>2011</v>
      </c>
      <c r="H451">
        <v>2012</v>
      </c>
      <c r="I451" t="s">
        <v>3191</v>
      </c>
      <c r="J451">
        <v>2006</v>
      </c>
      <c r="K451">
        <v>2010</v>
      </c>
      <c r="L451" t="s">
        <v>3192</v>
      </c>
      <c r="M451">
        <v>2003</v>
      </c>
      <c r="N451">
        <v>2005</v>
      </c>
      <c r="O451" t="s">
        <v>786</v>
      </c>
      <c r="P451">
        <v>2001</v>
      </c>
      <c r="Q451">
        <v>2002</v>
      </c>
    </row>
    <row r="452" spans="1:17" x14ac:dyDescent="0.25">
      <c r="A452">
        <v>455</v>
      </c>
      <c r="B452" t="s">
        <v>3193</v>
      </c>
      <c r="C452" t="s">
        <v>3163</v>
      </c>
      <c r="D452" s="122">
        <v>2020</v>
      </c>
      <c r="E452" t="s">
        <v>289</v>
      </c>
      <c r="F452" t="s">
        <v>3194</v>
      </c>
      <c r="G452">
        <v>2018</v>
      </c>
      <c r="H452">
        <v>2019</v>
      </c>
      <c r="I452" t="s">
        <v>3195</v>
      </c>
      <c r="J452">
        <v>2015</v>
      </c>
      <c r="K452">
        <v>2017</v>
      </c>
      <c r="L452" t="s">
        <v>3196</v>
      </c>
      <c r="M452">
        <v>2013</v>
      </c>
      <c r="N452">
        <v>2015</v>
      </c>
      <c r="O452" t="s">
        <v>3197</v>
      </c>
      <c r="P452">
        <v>2007</v>
      </c>
      <c r="Q452">
        <v>2013</v>
      </c>
    </row>
    <row r="453" spans="1:17" x14ac:dyDescent="0.25">
      <c r="A453">
        <v>456</v>
      </c>
      <c r="B453" t="s">
        <v>3198</v>
      </c>
      <c r="C453" t="s">
        <v>3171</v>
      </c>
      <c r="D453" s="122">
        <v>2002</v>
      </c>
      <c r="E453" t="s">
        <v>289</v>
      </c>
      <c r="F453" t="s">
        <v>3199</v>
      </c>
      <c r="G453">
        <v>1996</v>
      </c>
      <c r="H453">
        <v>2002</v>
      </c>
      <c r="I453" t="s">
        <v>470</v>
      </c>
      <c r="J453">
        <v>1988</v>
      </c>
      <c r="K453">
        <v>1996</v>
      </c>
      <c r="L453" t="s">
        <v>3200</v>
      </c>
      <c r="M453">
        <v>1985</v>
      </c>
      <c r="N453">
        <v>1987</v>
      </c>
    </row>
    <row r="454" spans="1:17" x14ac:dyDescent="0.25">
      <c r="A454">
        <v>456</v>
      </c>
      <c r="B454" t="s">
        <v>3198</v>
      </c>
      <c r="C454" t="s">
        <v>3171</v>
      </c>
      <c r="D454" s="122">
        <v>2002</v>
      </c>
      <c r="E454" t="s">
        <v>289</v>
      </c>
      <c r="F454" t="s">
        <v>3199</v>
      </c>
      <c r="G454">
        <v>1996</v>
      </c>
      <c r="H454">
        <v>2002</v>
      </c>
      <c r="I454" t="s">
        <v>470</v>
      </c>
      <c r="J454">
        <v>1988</v>
      </c>
      <c r="K454">
        <v>1996</v>
      </c>
      <c r="L454" t="s">
        <v>3200</v>
      </c>
      <c r="M454">
        <v>1985</v>
      </c>
      <c r="N454">
        <v>1987</v>
      </c>
    </row>
    <row r="455" spans="1:17" x14ac:dyDescent="0.25">
      <c r="D455" s="122"/>
    </row>
    <row r="456" spans="1:17" x14ac:dyDescent="0.25">
      <c r="D456" s="122"/>
    </row>
    <row r="457" spans="1:17" x14ac:dyDescent="0.25">
      <c r="D457" s="122"/>
    </row>
    <row r="458" spans="1:17" x14ac:dyDescent="0.25">
      <c r="D458" s="122"/>
    </row>
    <row r="459" spans="1:17" x14ac:dyDescent="0.25">
      <c r="D459" s="122"/>
    </row>
    <row r="460" spans="1:17" x14ac:dyDescent="0.25">
      <c r="D460" s="122"/>
    </row>
    <row r="461" spans="1:17" x14ac:dyDescent="0.25">
      <c r="D461" s="122"/>
    </row>
    <row r="462" spans="1:17" x14ac:dyDescent="0.25">
      <c r="D462" s="122"/>
    </row>
    <row r="463" spans="1:17" x14ac:dyDescent="0.25">
      <c r="D463" s="122"/>
    </row>
    <row r="464" spans="1:17" x14ac:dyDescent="0.25">
      <c r="D464" s="122"/>
    </row>
    <row r="465" spans="4:4" x14ac:dyDescent="0.25">
      <c r="D465" s="122"/>
    </row>
    <row r="466" spans="4:4" x14ac:dyDescent="0.25">
      <c r="D466" s="122"/>
    </row>
    <row r="467" spans="4:4" x14ac:dyDescent="0.25">
      <c r="D467" s="122"/>
    </row>
    <row r="468" spans="4:4" x14ac:dyDescent="0.25">
      <c r="D468" s="122"/>
    </row>
    <row r="469" spans="4:4" x14ac:dyDescent="0.25">
      <c r="D469" s="122"/>
    </row>
    <row r="470" spans="4:4" x14ac:dyDescent="0.25">
      <c r="D470" s="122"/>
    </row>
    <row r="471" spans="4:4" x14ac:dyDescent="0.25">
      <c r="D471" s="122"/>
    </row>
    <row r="472" spans="4:4" x14ac:dyDescent="0.25">
      <c r="D472" s="122"/>
    </row>
    <row r="473" spans="4:4" x14ac:dyDescent="0.25">
      <c r="D473" s="122"/>
    </row>
    <row r="474" spans="4:4" x14ac:dyDescent="0.25">
      <c r="D474" s="122"/>
    </row>
    <row r="475" spans="4:4" x14ac:dyDescent="0.25">
      <c r="D475" s="122"/>
    </row>
    <row r="476" spans="4:4" x14ac:dyDescent="0.25">
      <c r="D476" s="122"/>
    </row>
    <row r="477" spans="4:4" x14ac:dyDescent="0.25">
      <c r="D477" s="122"/>
    </row>
    <row r="478" spans="4:4" x14ac:dyDescent="0.25">
      <c r="D478" s="122"/>
    </row>
    <row r="479" spans="4:4" x14ac:dyDescent="0.25">
      <c r="D479" s="122"/>
    </row>
    <row r="480" spans="4:4" x14ac:dyDescent="0.25">
      <c r="D480" s="122"/>
    </row>
    <row r="481" spans="4:4" x14ac:dyDescent="0.25">
      <c r="D481" s="122"/>
    </row>
    <row r="482" spans="4:4" x14ac:dyDescent="0.25">
      <c r="D482" s="122"/>
    </row>
    <row r="483" spans="4:4" x14ac:dyDescent="0.25">
      <c r="D483" s="122"/>
    </row>
    <row r="484" spans="4:4" x14ac:dyDescent="0.25">
      <c r="D484" s="122"/>
    </row>
    <row r="485" spans="4:4" x14ac:dyDescent="0.25">
      <c r="D485" s="122"/>
    </row>
    <row r="486" spans="4:4" x14ac:dyDescent="0.25">
      <c r="D486" s="122"/>
    </row>
    <row r="487" spans="4:4" x14ac:dyDescent="0.25">
      <c r="D487" s="122"/>
    </row>
    <row r="488" spans="4:4" x14ac:dyDescent="0.25">
      <c r="D488" s="122"/>
    </row>
    <row r="489" spans="4:4" x14ac:dyDescent="0.25">
      <c r="D489" s="122"/>
    </row>
    <row r="490" spans="4:4" x14ac:dyDescent="0.25">
      <c r="D490" s="122"/>
    </row>
    <row r="491" spans="4:4" x14ac:dyDescent="0.25">
      <c r="D491" s="122"/>
    </row>
    <row r="492" spans="4:4" x14ac:dyDescent="0.25">
      <c r="D492" s="122"/>
    </row>
    <row r="493" spans="4:4" x14ac:dyDescent="0.25">
      <c r="D493" s="122"/>
    </row>
    <row r="494" spans="4:4" x14ac:dyDescent="0.25">
      <c r="D494" s="122"/>
    </row>
    <row r="495" spans="4:4" x14ac:dyDescent="0.25">
      <c r="D495" s="122"/>
    </row>
    <row r="496" spans="4:4" x14ac:dyDescent="0.25">
      <c r="D496" s="122"/>
    </row>
    <row r="497" spans="4:4" x14ac:dyDescent="0.25">
      <c r="D497" s="122"/>
    </row>
    <row r="498" spans="4:4" x14ac:dyDescent="0.25">
      <c r="D498" s="122"/>
    </row>
    <row r="499" spans="4:4" x14ac:dyDescent="0.25">
      <c r="D499" s="122"/>
    </row>
    <row r="500" spans="4:4" x14ac:dyDescent="0.25">
      <c r="D500" s="122"/>
    </row>
    <row r="501" spans="4:4" x14ac:dyDescent="0.25">
      <c r="D501" s="122"/>
    </row>
    <row r="502" spans="4:4" x14ac:dyDescent="0.25">
      <c r="D502" s="122"/>
    </row>
    <row r="503" spans="4:4" x14ac:dyDescent="0.25">
      <c r="D503" s="122"/>
    </row>
    <row r="504" spans="4:4" x14ac:dyDescent="0.25">
      <c r="D504" s="122"/>
    </row>
    <row r="505" spans="4:4" x14ac:dyDescent="0.25">
      <c r="D505" s="122"/>
    </row>
    <row r="506" spans="4:4" x14ac:dyDescent="0.25">
      <c r="D506" s="122"/>
    </row>
    <row r="507" spans="4:4" x14ac:dyDescent="0.25">
      <c r="D507" s="122"/>
    </row>
    <row r="508" spans="4:4" x14ac:dyDescent="0.25">
      <c r="D508" s="122"/>
    </row>
    <row r="509" spans="4:4" x14ac:dyDescent="0.25">
      <c r="D509" s="122"/>
    </row>
    <row r="510" spans="4:4" x14ac:dyDescent="0.25">
      <c r="D510" s="122"/>
    </row>
    <row r="511" spans="4:4" x14ac:dyDescent="0.25">
      <c r="D511" s="122"/>
    </row>
    <row r="512" spans="4:4" x14ac:dyDescent="0.25">
      <c r="D512" s="122"/>
    </row>
    <row r="513" spans="4:4" x14ac:dyDescent="0.25">
      <c r="D513" s="122"/>
    </row>
    <row r="514" spans="4:4" x14ac:dyDescent="0.25">
      <c r="D514" s="122"/>
    </row>
    <row r="515" spans="4:4" x14ac:dyDescent="0.25">
      <c r="D515" s="122"/>
    </row>
    <row r="516" spans="4:4" x14ac:dyDescent="0.25">
      <c r="D516" s="122"/>
    </row>
    <row r="517" spans="4:4" x14ac:dyDescent="0.25">
      <c r="D517" s="122"/>
    </row>
    <row r="518" spans="4:4" x14ac:dyDescent="0.25">
      <c r="D518" s="122"/>
    </row>
    <row r="519" spans="4:4" x14ac:dyDescent="0.25">
      <c r="D519" s="122"/>
    </row>
    <row r="520" spans="4:4" x14ac:dyDescent="0.25">
      <c r="D520" s="122"/>
    </row>
    <row r="521" spans="4:4" x14ac:dyDescent="0.25">
      <c r="D521" s="122"/>
    </row>
    <row r="522" spans="4:4" x14ac:dyDescent="0.25">
      <c r="D522" s="122"/>
    </row>
    <row r="523" spans="4:4" x14ac:dyDescent="0.25">
      <c r="D523" s="122"/>
    </row>
    <row r="524" spans="4:4" x14ac:dyDescent="0.25">
      <c r="D524" s="122"/>
    </row>
    <row r="525" spans="4:4" x14ac:dyDescent="0.25">
      <c r="D525" s="122"/>
    </row>
    <row r="526" spans="4:4" x14ac:dyDescent="0.25">
      <c r="D526" s="122"/>
    </row>
  </sheetData>
  <pageMargins left="0.7" right="0.7" top="0.75" bottom="0.75" header="0.3" footer="0.3"/>
  <headerFooter>
    <oddFooter>&amp;R_x000D_&amp;1#&amp;"Calibri"&amp;10&amp;K008000 [ CLASSIFICAÇÃO: PÚBLICA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36C6-0D8B-4CE2-8C20-71BA453E1F07}">
  <sheetPr codeName="Sheet10"/>
  <dimension ref="A1:X543"/>
  <sheetViews>
    <sheetView showGridLines="0" workbookViewId="0">
      <selection activeCell="B1" sqref="B1"/>
    </sheetView>
  </sheetViews>
  <sheetFormatPr defaultRowHeight="15" x14ac:dyDescent="0.25"/>
  <cols>
    <col min="1" max="1" width="12" bestFit="1" customWidth="1"/>
    <col min="2" max="2" width="64" bestFit="1" customWidth="1"/>
    <col min="3" max="3" width="7.7109375" bestFit="1" customWidth="1"/>
    <col min="4" max="4" width="10.5703125" bestFit="1" customWidth="1"/>
    <col min="5" max="6" width="255.7109375" bestFit="1" customWidth="1"/>
    <col min="7" max="11" width="10.140625" bestFit="1" customWidth="1"/>
    <col min="12" max="12" width="18.7109375" bestFit="1" customWidth="1"/>
    <col min="13" max="13" width="25.140625" bestFit="1" customWidth="1"/>
    <col min="14" max="14" width="15.7109375" bestFit="1" customWidth="1"/>
    <col min="15" max="15" width="19.42578125" bestFit="1" customWidth="1"/>
    <col min="16" max="16" width="26" bestFit="1" customWidth="1"/>
    <col min="17" max="17" width="19.85546875" bestFit="1" customWidth="1"/>
    <col min="18" max="18" width="25.140625" bestFit="1" customWidth="1"/>
    <col min="19" max="19" width="24.28515625" bestFit="1" customWidth="1"/>
    <col min="20" max="20" width="23.85546875" bestFit="1" customWidth="1"/>
    <col min="21" max="21" width="30.7109375" bestFit="1" customWidth="1"/>
    <col min="22" max="22" width="18" bestFit="1" customWidth="1"/>
    <col min="23" max="23" width="27" bestFit="1" customWidth="1"/>
    <col min="24" max="24" width="43.85546875" bestFit="1" customWidth="1"/>
  </cols>
  <sheetData>
    <row r="1" spans="1:24" x14ac:dyDescent="0.25">
      <c r="A1" t="s">
        <v>221</v>
      </c>
      <c r="B1" t="s">
        <v>222</v>
      </c>
      <c r="C1" t="s">
        <v>178</v>
      </c>
      <c r="D1" t="s">
        <v>223</v>
      </c>
      <c r="E1" t="s">
        <v>224</v>
      </c>
      <c r="F1" t="s">
        <v>225</v>
      </c>
      <c r="G1" t="s">
        <v>226</v>
      </c>
      <c r="H1" t="s">
        <v>227</v>
      </c>
      <c r="I1" t="s">
        <v>228</v>
      </c>
      <c r="J1" t="s">
        <v>229</v>
      </c>
      <c r="K1" t="s">
        <v>230</v>
      </c>
      <c r="L1" t="s">
        <v>231</v>
      </c>
      <c r="M1" t="s">
        <v>232</v>
      </c>
      <c r="N1" t="s">
        <v>233</v>
      </c>
      <c r="O1" t="s">
        <v>234</v>
      </c>
      <c r="P1" t="s">
        <v>235</v>
      </c>
      <c r="Q1" t="s">
        <v>236</v>
      </c>
      <c r="R1" t="s">
        <v>237</v>
      </c>
      <c r="S1" t="s">
        <v>238</v>
      </c>
      <c r="T1" t="s">
        <v>239</v>
      </c>
      <c r="U1" t="s">
        <v>240</v>
      </c>
      <c r="V1" t="s">
        <v>241</v>
      </c>
      <c r="W1" t="s">
        <v>242</v>
      </c>
      <c r="X1" t="s">
        <v>3174</v>
      </c>
    </row>
    <row r="2" spans="1:24" x14ac:dyDescent="0.25">
      <c r="A2">
        <v>18860180000147</v>
      </c>
      <c r="B2" t="s">
        <v>243</v>
      </c>
      <c r="C2">
        <v>1</v>
      </c>
      <c r="D2" s="122">
        <v>41547</v>
      </c>
      <c r="E2" t="s">
        <v>244</v>
      </c>
      <c r="F2" t="s">
        <v>245</v>
      </c>
      <c r="G2">
        <v>1</v>
      </c>
      <c r="L2">
        <v>0</v>
      </c>
      <c r="M2">
        <v>0</v>
      </c>
      <c r="N2">
        <v>0</v>
      </c>
      <c r="O2">
        <v>1</v>
      </c>
      <c r="P2">
        <v>1</v>
      </c>
      <c r="Q2">
        <v>0</v>
      </c>
      <c r="R2">
        <v>0</v>
      </c>
      <c r="S2">
        <v>0</v>
      </c>
      <c r="T2">
        <v>0</v>
      </c>
      <c r="U2">
        <v>0</v>
      </c>
      <c r="V2">
        <v>0</v>
      </c>
      <c r="W2">
        <v>0</v>
      </c>
    </row>
    <row r="3" spans="1:24" x14ac:dyDescent="0.25">
      <c r="A3">
        <v>29813769000100</v>
      </c>
      <c r="B3" t="s">
        <v>167</v>
      </c>
      <c r="C3">
        <v>1</v>
      </c>
      <c r="D3" s="122">
        <v>43641</v>
      </c>
      <c r="E3" t="s">
        <v>246</v>
      </c>
      <c r="F3" t="s">
        <v>245</v>
      </c>
      <c r="G3">
        <v>1</v>
      </c>
      <c r="L3">
        <v>0</v>
      </c>
      <c r="M3">
        <v>0</v>
      </c>
      <c r="N3">
        <v>0</v>
      </c>
      <c r="O3">
        <v>1</v>
      </c>
      <c r="P3">
        <v>1</v>
      </c>
      <c r="Q3">
        <v>0</v>
      </c>
      <c r="R3">
        <v>0</v>
      </c>
      <c r="S3">
        <v>0</v>
      </c>
      <c r="T3">
        <v>0</v>
      </c>
      <c r="U3">
        <v>0</v>
      </c>
      <c r="V3">
        <v>0</v>
      </c>
      <c r="W3">
        <v>0</v>
      </c>
    </row>
    <row r="4" spans="1:24" x14ac:dyDescent="0.25">
      <c r="A4">
        <v>21983042000160</v>
      </c>
      <c r="B4" t="s">
        <v>826</v>
      </c>
      <c r="C4">
        <v>1</v>
      </c>
      <c r="D4" s="122">
        <v>42153</v>
      </c>
      <c r="E4" t="s">
        <v>1421</v>
      </c>
      <c r="F4" t="s">
        <v>245</v>
      </c>
      <c r="G4">
        <v>1</v>
      </c>
      <c r="L4">
        <v>0</v>
      </c>
      <c r="M4">
        <v>0</v>
      </c>
      <c r="N4">
        <v>0</v>
      </c>
      <c r="O4">
        <v>1</v>
      </c>
      <c r="P4">
        <v>1</v>
      </c>
      <c r="Q4">
        <v>0</v>
      </c>
      <c r="R4">
        <v>0</v>
      </c>
      <c r="S4">
        <v>0</v>
      </c>
      <c r="T4">
        <v>0</v>
      </c>
      <c r="U4">
        <v>0</v>
      </c>
      <c r="V4">
        <v>0</v>
      </c>
      <c r="W4">
        <v>0</v>
      </c>
    </row>
    <row r="5" spans="1:24" x14ac:dyDescent="0.25">
      <c r="A5">
        <v>35617938000130</v>
      </c>
      <c r="B5" t="s">
        <v>168</v>
      </c>
      <c r="C5">
        <v>1</v>
      </c>
      <c r="D5" s="122">
        <v>43826</v>
      </c>
      <c r="E5" t="s">
        <v>1422</v>
      </c>
      <c r="F5" t="s">
        <v>245</v>
      </c>
      <c r="G5">
        <v>1</v>
      </c>
      <c r="L5">
        <v>0</v>
      </c>
      <c r="M5">
        <v>0</v>
      </c>
      <c r="N5">
        <v>0</v>
      </c>
      <c r="O5">
        <v>1</v>
      </c>
      <c r="P5">
        <v>1</v>
      </c>
      <c r="Q5">
        <v>0</v>
      </c>
      <c r="R5">
        <v>0</v>
      </c>
      <c r="S5">
        <v>0</v>
      </c>
      <c r="T5">
        <v>0</v>
      </c>
      <c r="U5">
        <v>0</v>
      </c>
      <c r="V5">
        <v>0</v>
      </c>
      <c r="W5">
        <v>0</v>
      </c>
    </row>
    <row r="6" spans="1:24" x14ac:dyDescent="0.25">
      <c r="A6">
        <v>18860059000115</v>
      </c>
      <c r="B6" t="s">
        <v>169</v>
      </c>
      <c r="C6">
        <v>1</v>
      </c>
      <c r="D6" s="122">
        <v>41547</v>
      </c>
      <c r="E6" t="s">
        <v>1423</v>
      </c>
      <c r="F6" t="s">
        <v>1424</v>
      </c>
      <c r="G6">
        <v>1</v>
      </c>
      <c r="H6">
        <v>2</v>
      </c>
      <c r="I6">
        <v>3</v>
      </c>
      <c r="L6">
        <v>1</v>
      </c>
      <c r="M6">
        <v>1</v>
      </c>
      <c r="N6">
        <v>1</v>
      </c>
      <c r="O6">
        <v>1</v>
      </c>
      <c r="P6">
        <v>1</v>
      </c>
      <c r="Q6">
        <v>0</v>
      </c>
      <c r="R6">
        <v>0</v>
      </c>
      <c r="S6">
        <v>0</v>
      </c>
      <c r="T6">
        <v>0</v>
      </c>
      <c r="U6">
        <v>0</v>
      </c>
      <c r="V6">
        <v>1</v>
      </c>
      <c r="W6">
        <v>0</v>
      </c>
    </row>
    <row r="7" spans="1:24" x14ac:dyDescent="0.25">
      <c r="A7">
        <v>29242441000181</v>
      </c>
      <c r="B7" t="s">
        <v>827</v>
      </c>
      <c r="C7">
        <v>1</v>
      </c>
      <c r="D7" s="122">
        <v>43374</v>
      </c>
      <c r="E7" t="s">
        <v>1425</v>
      </c>
      <c r="F7" t="s">
        <v>1424</v>
      </c>
      <c r="G7">
        <v>1</v>
      </c>
      <c r="H7">
        <v>2</v>
      </c>
      <c r="I7">
        <v>3</v>
      </c>
      <c r="L7">
        <v>1</v>
      </c>
      <c r="M7">
        <v>0</v>
      </c>
      <c r="N7">
        <v>1</v>
      </c>
      <c r="O7">
        <v>1</v>
      </c>
      <c r="P7">
        <v>1</v>
      </c>
      <c r="Q7">
        <v>0</v>
      </c>
      <c r="R7">
        <v>0</v>
      </c>
      <c r="S7">
        <v>0</v>
      </c>
      <c r="T7">
        <v>0</v>
      </c>
      <c r="U7">
        <v>0</v>
      </c>
      <c r="V7">
        <v>0</v>
      </c>
      <c r="W7">
        <v>0</v>
      </c>
    </row>
    <row r="8" spans="1:24" x14ac:dyDescent="0.25">
      <c r="A8">
        <v>32892827000143</v>
      </c>
      <c r="B8" t="s">
        <v>170</v>
      </c>
      <c r="C8">
        <v>1</v>
      </c>
      <c r="D8" s="122">
        <v>43637</v>
      </c>
      <c r="E8" t="s">
        <v>1426</v>
      </c>
      <c r="F8" t="s">
        <v>1427</v>
      </c>
      <c r="G8">
        <v>4</v>
      </c>
      <c r="H8">
        <v>5</v>
      </c>
      <c r="L8">
        <v>0</v>
      </c>
      <c r="M8">
        <v>0</v>
      </c>
      <c r="N8">
        <v>0</v>
      </c>
      <c r="O8">
        <v>1</v>
      </c>
      <c r="P8">
        <v>1</v>
      </c>
      <c r="Q8">
        <v>0</v>
      </c>
      <c r="R8">
        <v>0</v>
      </c>
      <c r="S8">
        <v>0</v>
      </c>
      <c r="T8">
        <v>0</v>
      </c>
      <c r="U8">
        <v>0</v>
      </c>
      <c r="V8">
        <v>0</v>
      </c>
      <c r="W8">
        <v>0</v>
      </c>
    </row>
    <row r="9" spans="1:24" x14ac:dyDescent="0.25">
      <c r="A9">
        <v>28947266000165</v>
      </c>
      <c r="B9" t="s">
        <v>171</v>
      </c>
      <c r="C9">
        <v>1</v>
      </c>
      <c r="D9" s="122">
        <v>43416</v>
      </c>
      <c r="E9" t="s">
        <v>1428</v>
      </c>
      <c r="F9" t="s">
        <v>1424</v>
      </c>
      <c r="G9">
        <v>1</v>
      </c>
      <c r="H9">
        <v>2</v>
      </c>
      <c r="I9">
        <v>3</v>
      </c>
      <c r="L9">
        <v>1</v>
      </c>
      <c r="M9">
        <v>1</v>
      </c>
      <c r="N9">
        <v>1</v>
      </c>
      <c r="O9">
        <v>1</v>
      </c>
      <c r="P9">
        <v>1</v>
      </c>
      <c r="Q9">
        <v>0</v>
      </c>
      <c r="R9">
        <v>0</v>
      </c>
      <c r="S9">
        <v>0</v>
      </c>
      <c r="T9">
        <v>0</v>
      </c>
      <c r="U9">
        <v>0</v>
      </c>
      <c r="V9">
        <v>0</v>
      </c>
      <c r="W9">
        <v>0</v>
      </c>
    </row>
    <row r="10" spans="1:24" x14ac:dyDescent="0.25">
      <c r="A10">
        <v>34774642000160</v>
      </c>
      <c r="B10" t="s">
        <v>155</v>
      </c>
      <c r="C10">
        <v>2</v>
      </c>
      <c r="D10" s="122">
        <v>43738</v>
      </c>
      <c r="E10" t="s">
        <v>1429</v>
      </c>
      <c r="F10" t="s">
        <v>1430</v>
      </c>
      <c r="G10">
        <v>6</v>
      </c>
      <c r="H10">
        <v>7</v>
      </c>
      <c r="I10">
        <v>8</v>
      </c>
      <c r="J10">
        <v>9</v>
      </c>
      <c r="K10">
        <v>10</v>
      </c>
      <c r="L10">
        <v>1</v>
      </c>
      <c r="M10">
        <v>1</v>
      </c>
      <c r="N10">
        <v>1</v>
      </c>
      <c r="O10">
        <v>1</v>
      </c>
      <c r="P10">
        <v>1</v>
      </c>
      <c r="Q10">
        <v>1</v>
      </c>
      <c r="R10">
        <v>0</v>
      </c>
      <c r="S10">
        <v>0</v>
      </c>
      <c r="T10">
        <v>0</v>
      </c>
      <c r="U10">
        <v>1</v>
      </c>
      <c r="V10">
        <v>0</v>
      </c>
      <c r="W10">
        <v>0</v>
      </c>
    </row>
    <row r="11" spans="1:24" x14ac:dyDescent="0.25">
      <c r="A11">
        <v>37541379000157</v>
      </c>
      <c r="B11" t="s">
        <v>1431</v>
      </c>
      <c r="C11">
        <v>2</v>
      </c>
      <c r="D11" s="122">
        <v>44165</v>
      </c>
      <c r="E11" t="s">
        <v>1432</v>
      </c>
      <c r="F11" t="s">
        <v>1430</v>
      </c>
      <c r="G11">
        <v>6</v>
      </c>
      <c r="H11">
        <v>7</v>
      </c>
      <c r="I11">
        <v>8</v>
      </c>
      <c r="J11">
        <v>9</v>
      </c>
      <c r="K11">
        <v>10</v>
      </c>
      <c r="L11">
        <v>1</v>
      </c>
      <c r="M11">
        <v>1</v>
      </c>
      <c r="N11">
        <v>1</v>
      </c>
      <c r="O11">
        <v>1</v>
      </c>
      <c r="P11">
        <v>1</v>
      </c>
      <c r="Q11">
        <v>0</v>
      </c>
      <c r="R11">
        <v>0</v>
      </c>
      <c r="S11">
        <v>0</v>
      </c>
      <c r="T11">
        <v>0</v>
      </c>
      <c r="U11">
        <v>0</v>
      </c>
      <c r="V11">
        <v>0</v>
      </c>
      <c r="W11">
        <v>0</v>
      </c>
    </row>
    <row r="12" spans="1:24" x14ac:dyDescent="0.25">
      <c r="A12">
        <v>25681955000182</v>
      </c>
      <c r="B12" t="s">
        <v>860</v>
      </c>
      <c r="C12">
        <v>19</v>
      </c>
      <c r="D12" s="122">
        <v>42691</v>
      </c>
      <c r="E12" t="s">
        <v>1433</v>
      </c>
      <c r="F12" t="s">
        <v>1434</v>
      </c>
      <c r="G12">
        <v>72</v>
      </c>
      <c r="H12">
        <v>73</v>
      </c>
      <c r="I12">
        <v>74</v>
      </c>
      <c r="L12">
        <v>1</v>
      </c>
      <c r="M12">
        <v>0</v>
      </c>
      <c r="N12">
        <v>1</v>
      </c>
      <c r="O12">
        <v>1</v>
      </c>
      <c r="P12">
        <v>0</v>
      </c>
      <c r="Q12">
        <v>0</v>
      </c>
      <c r="R12">
        <v>0</v>
      </c>
      <c r="S12">
        <v>0</v>
      </c>
      <c r="T12">
        <v>1</v>
      </c>
      <c r="U12">
        <v>0</v>
      </c>
      <c r="V12">
        <v>0</v>
      </c>
      <c r="W12">
        <v>0</v>
      </c>
    </row>
    <row r="13" spans="1:24" x14ac:dyDescent="0.25">
      <c r="A13">
        <v>24078037000109</v>
      </c>
      <c r="B13" t="s">
        <v>172</v>
      </c>
      <c r="C13">
        <v>19</v>
      </c>
      <c r="D13" s="122">
        <v>42488</v>
      </c>
      <c r="E13" t="s">
        <v>1435</v>
      </c>
      <c r="F13" t="s">
        <v>1434</v>
      </c>
      <c r="G13">
        <v>72</v>
      </c>
      <c r="H13">
        <v>73</v>
      </c>
      <c r="I13">
        <v>74</v>
      </c>
      <c r="L13">
        <v>0</v>
      </c>
      <c r="M13">
        <v>1</v>
      </c>
      <c r="N13">
        <v>0</v>
      </c>
      <c r="O13">
        <v>0</v>
      </c>
      <c r="P13">
        <v>0</v>
      </c>
      <c r="Q13">
        <v>0</v>
      </c>
      <c r="R13">
        <v>0</v>
      </c>
      <c r="S13">
        <v>0</v>
      </c>
      <c r="T13">
        <v>0</v>
      </c>
      <c r="U13">
        <v>0</v>
      </c>
      <c r="V13">
        <v>0</v>
      </c>
      <c r="W13">
        <v>1</v>
      </c>
    </row>
    <row r="14" spans="1:24" x14ac:dyDescent="0.25">
      <c r="A14">
        <v>29298529000115</v>
      </c>
      <c r="B14" t="s">
        <v>173</v>
      </c>
      <c r="C14">
        <v>19</v>
      </c>
      <c r="D14" s="122">
        <v>43158</v>
      </c>
      <c r="E14" t="s">
        <v>1436</v>
      </c>
      <c r="F14" t="s">
        <v>1434</v>
      </c>
      <c r="G14">
        <v>72</v>
      </c>
      <c r="H14">
        <v>73</v>
      </c>
      <c r="I14">
        <v>74</v>
      </c>
      <c r="L14">
        <v>0</v>
      </c>
      <c r="M14">
        <v>1</v>
      </c>
      <c r="N14">
        <v>1</v>
      </c>
      <c r="O14">
        <v>0</v>
      </c>
      <c r="P14">
        <v>1</v>
      </c>
      <c r="Q14">
        <v>1</v>
      </c>
      <c r="R14">
        <v>0</v>
      </c>
      <c r="S14">
        <v>0</v>
      </c>
      <c r="T14">
        <v>0</v>
      </c>
      <c r="U14">
        <v>1</v>
      </c>
      <c r="V14">
        <v>0</v>
      </c>
      <c r="W14">
        <v>1</v>
      </c>
    </row>
    <row r="15" spans="1:24" x14ac:dyDescent="0.25">
      <c r="A15">
        <v>23979285000150</v>
      </c>
      <c r="B15" t="s">
        <v>174</v>
      </c>
      <c r="C15">
        <v>19</v>
      </c>
      <c r="D15" s="122">
        <v>42916</v>
      </c>
      <c r="E15" t="s">
        <v>1437</v>
      </c>
      <c r="F15" t="s">
        <v>1434</v>
      </c>
      <c r="G15">
        <v>72</v>
      </c>
      <c r="H15">
        <v>73</v>
      </c>
      <c r="I15">
        <v>74</v>
      </c>
      <c r="L15">
        <v>0</v>
      </c>
      <c r="M15">
        <v>1</v>
      </c>
      <c r="N15">
        <v>1</v>
      </c>
      <c r="O15">
        <v>1</v>
      </c>
      <c r="P15">
        <v>1</v>
      </c>
      <c r="Q15">
        <v>1</v>
      </c>
      <c r="R15">
        <v>0</v>
      </c>
      <c r="S15">
        <v>0</v>
      </c>
      <c r="T15">
        <v>1</v>
      </c>
      <c r="U15">
        <v>0</v>
      </c>
      <c r="V15">
        <v>0</v>
      </c>
      <c r="W15">
        <v>0</v>
      </c>
    </row>
    <row r="16" spans="1:24" x14ac:dyDescent="0.25">
      <c r="A16">
        <v>30998045000168</v>
      </c>
      <c r="B16" t="s">
        <v>859</v>
      </c>
      <c r="C16">
        <v>19</v>
      </c>
      <c r="D16" s="122">
        <v>43591</v>
      </c>
      <c r="E16" t="s">
        <v>1438</v>
      </c>
      <c r="F16" t="s">
        <v>1439</v>
      </c>
      <c r="G16">
        <v>72</v>
      </c>
      <c r="H16">
        <v>73</v>
      </c>
      <c r="I16">
        <v>74</v>
      </c>
      <c r="L16">
        <v>1</v>
      </c>
      <c r="M16">
        <v>0</v>
      </c>
      <c r="N16">
        <v>1</v>
      </c>
      <c r="O16">
        <v>1</v>
      </c>
      <c r="P16">
        <v>0</v>
      </c>
      <c r="Q16">
        <v>0</v>
      </c>
      <c r="R16">
        <v>0</v>
      </c>
      <c r="S16">
        <v>0</v>
      </c>
      <c r="T16">
        <v>0</v>
      </c>
      <c r="U16">
        <v>0</v>
      </c>
      <c r="V16">
        <v>0</v>
      </c>
      <c r="W16">
        <v>0</v>
      </c>
    </row>
    <row r="17" spans="1:23" x14ac:dyDescent="0.25">
      <c r="A17">
        <v>29044189000104</v>
      </c>
      <c r="B17" t="s">
        <v>158</v>
      </c>
      <c r="C17">
        <v>107</v>
      </c>
      <c r="D17" s="122">
        <v>43187</v>
      </c>
      <c r="E17" t="s">
        <v>1440</v>
      </c>
      <c r="F17" t="s">
        <v>1441</v>
      </c>
      <c r="G17">
        <v>422</v>
      </c>
      <c r="L17">
        <v>1</v>
      </c>
      <c r="M17">
        <v>0</v>
      </c>
      <c r="N17">
        <v>0</v>
      </c>
      <c r="O17">
        <v>0</v>
      </c>
      <c r="P17">
        <v>0</v>
      </c>
      <c r="Q17">
        <v>0</v>
      </c>
      <c r="R17">
        <v>1</v>
      </c>
      <c r="S17">
        <v>1</v>
      </c>
      <c r="T17">
        <v>1</v>
      </c>
      <c r="U17">
        <v>0</v>
      </c>
      <c r="V17">
        <v>0</v>
      </c>
      <c r="W17">
        <v>0</v>
      </c>
    </row>
    <row r="18" spans="1:23" x14ac:dyDescent="0.25">
      <c r="A18">
        <v>29722458000136</v>
      </c>
      <c r="B18" t="s">
        <v>813</v>
      </c>
      <c r="C18">
        <v>97</v>
      </c>
      <c r="D18" s="122">
        <v>43171</v>
      </c>
      <c r="E18" t="s">
        <v>1442</v>
      </c>
      <c r="F18" t="s">
        <v>1443</v>
      </c>
      <c r="G18">
        <v>384</v>
      </c>
      <c r="L18">
        <v>0</v>
      </c>
      <c r="M18">
        <v>0</v>
      </c>
      <c r="N18">
        <v>0</v>
      </c>
      <c r="O18">
        <v>1</v>
      </c>
      <c r="P18">
        <v>0</v>
      </c>
      <c r="Q18">
        <v>0</v>
      </c>
      <c r="R18">
        <v>0</v>
      </c>
      <c r="S18">
        <v>0</v>
      </c>
      <c r="T18">
        <v>0</v>
      </c>
      <c r="U18">
        <v>0</v>
      </c>
      <c r="V18">
        <v>0</v>
      </c>
      <c r="W18">
        <v>0</v>
      </c>
    </row>
    <row r="19" spans="1:23" x14ac:dyDescent="0.25">
      <c r="A19">
        <v>32757743000105</v>
      </c>
      <c r="B19" t="s">
        <v>1444</v>
      </c>
      <c r="C19">
        <v>97</v>
      </c>
      <c r="D19" s="122">
        <v>43704</v>
      </c>
      <c r="E19" t="s">
        <v>1445</v>
      </c>
      <c r="F19" t="s">
        <v>1443</v>
      </c>
      <c r="G19">
        <v>384</v>
      </c>
      <c r="L19">
        <v>0</v>
      </c>
      <c r="M19">
        <v>0</v>
      </c>
      <c r="N19">
        <v>0</v>
      </c>
      <c r="O19">
        <v>1</v>
      </c>
      <c r="P19">
        <v>0</v>
      </c>
      <c r="Q19">
        <v>0</v>
      </c>
      <c r="R19">
        <v>0</v>
      </c>
      <c r="S19">
        <v>0</v>
      </c>
      <c r="T19">
        <v>0</v>
      </c>
      <c r="U19">
        <v>0</v>
      </c>
      <c r="V19">
        <v>0</v>
      </c>
      <c r="W19">
        <v>0</v>
      </c>
    </row>
    <row r="20" spans="1:23" x14ac:dyDescent="0.25">
      <c r="A20">
        <v>35939857000156</v>
      </c>
      <c r="B20" t="s">
        <v>1446</v>
      </c>
      <c r="C20">
        <v>97</v>
      </c>
      <c r="D20" s="122">
        <v>43916</v>
      </c>
      <c r="E20" t="s">
        <v>1445</v>
      </c>
      <c r="F20" t="s">
        <v>1443</v>
      </c>
      <c r="G20">
        <v>384</v>
      </c>
      <c r="L20">
        <v>0</v>
      </c>
      <c r="M20">
        <v>0</v>
      </c>
      <c r="N20">
        <v>0</v>
      </c>
      <c r="O20">
        <v>1</v>
      </c>
      <c r="P20">
        <v>0</v>
      </c>
      <c r="Q20">
        <v>0</v>
      </c>
      <c r="R20">
        <v>0</v>
      </c>
      <c r="S20">
        <v>0</v>
      </c>
      <c r="T20">
        <v>0</v>
      </c>
      <c r="U20">
        <v>0</v>
      </c>
      <c r="V20">
        <v>0</v>
      </c>
      <c r="W20">
        <v>0</v>
      </c>
    </row>
    <row r="21" spans="1:23" x14ac:dyDescent="0.25">
      <c r="A21">
        <v>32761323000194</v>
      </c>
      <c r="B21" t="s">
        <v>814</v>
      </c>
      <c r="C21">
        <v>97</v>
      </c>
      <c r="D21" s="122">
        <v>43704</v>
      </c>
      <c r="E21" t="s">
        <v>1447</v>
      </c>
      <c r="F21" t="s">
        <v>1443</v>
      </c>
      <c r="G21">
        <v>384</v>
      </c>
      <c r="L21">
        <v>0</v>
      </c>
      <c r="M21">
        <v>0</v>
      </c>
      <c r="N21">
        <v>0</v>
      </c>
      <c r="O21">
        <v>1</v>
      </c>
      <c r="P21">
        <v>0</v>
      </c>
      <c r="Q21">
        <v>0</v>
      </c>
      <c r="R21">
        <v>0</v>
      </c>
      <c r="S21">
        <v>0</v>
      </c>
      <c r="T21">
        <v>0</v>
      </c>
      <c r="U21">
        <v>0</v>
      </c>
      <c r="V21">
        <v>0</v>
      </c>
      <c r="W21">
        <v>0</v>
      </c>
    </row>
    <row r="22" spans="1:23" x14ac:dyDescent="0.25">
      <c r="A22">
        <v>35939700000120</v>
      </c>
      <c r="B22" t="s">
        <v>1448</v>
      </c>
      <c r="C22">
        <v>97</v>
      </c>
      <c r="D22" s="122">
        <v>43916</v>
      </c>
      <c r="E22" t="s">
        <v>1447</v>
      </c>
      <c r="F22" t="s">
        <v>1443</v>
      </c>
      <c r="G22">
        <v>384</v>
      </c>
      <c r="L22">
        <v>0</v>
      </c>
      <c r="M22">
        <v>0</v>
      </c>
      <c r="N22">
        <v>0</v>
      </c>
      <c r="O22">
        <v>1</v>
      </c>
      <c r="P22">
        <v>0</v>
      </c>
      <c r="Q22">
        <v>0</v>
      </c>
      <c r="R22">
        <v>0</v>
      </c>
      <c r="S22">
        <v>0</v>
      </c>
      <c r="T22">
        <v>0</v>
      </c>
      <c r="U22">
        <v>0</v>
      </c>
      <c r="V22">
        <v>0</v>
      </c>
      <c r="W22">
        <v>0</v>
      </c>
    </row>
    <row r="23" spans="1:23" x14ac:dyDescent="0.25">
      <c r="A23">
        <v>12987743000186</v>
      </c>
      <c r="B23" t="s">
        <v>175</v>
      </c>
      <c r="C23">
        <v>97</v>
      </c>
      <c r="D23" s="122">
        <v>40555</v>
      </c>
      <c r="E23" t="s">
        <v>1449</v>
      </c>
      <c r="F23" t="s">
        <v>1443</v>
      </c>
      <c r="G23">
        <v>384</v>
      </c>
      <c r="L23">
        <v>1</v>
      </c>
      <c r="M23">
        <v>0</v>
      </c>
      <c r="N23">
        <v>1</v>
      </c>
      <c r="O23">
        <v>1</v>
      </c>
      <c r="P23">
        <v>0</v>
      </c>
      <c r="Q23">
        <v>0</v>
      </c>
      <c r="R23">
        <v>0</v>
      </c>
      <c r="S23">
        <v>0</v>
      </c>
      <c r="T23">
        <v>0</v>
      </c>
      <c r="U23">
        <v>0</v>
      </c>
      <c r="V23">
        <v>0</v>
      </c>
      <c r="W23">
        <v>0</v>
      </c>
    </row>
    <row r="24" spans="1:23" x14ac:dyDescent="0.25">
      <c r="A24">
        <v>26673556000132</v>
      </c>
      <c r="B24" t="s">
        <v>176</v>
      </c>
      <c r="C24">
        <v>97</v>
      </c>
      <c r="D24" s="122">
        <v>42782</v>
      </c>
      <c r="E24" t="s">
        <v>1450</v>
      </c>
      <c r="F24" t="s">
        <v>1443</v>
      </c>
      <c r="G24">
        <v>384</v>
      </c>
      <c r="L24">
        <v>0</v>
      </c>
      <c r="M24">
        <v>0</v>
      </c>
      <c r="N24">
        <v>0</v>
      </c>
      <c r="O24">
        <v>1</v>
      </c>
      <c r="P24">
        <v>0</v>
      </c>
      <c r="Q24">
        <v>0</v>
      </c>
      <c r="R24">
        <v>0</v>
      </c>
      <c r="S24">
        <v>0</v>
      </c>
      <c r="T24">
        <v>0</v>
      </c>
      <c r="U24">
        <v>0</v>
      </c>
      <c r="V24">
        <v>0</v>
      </c>
      <c r="W24">
        <v>0</v>
      </c>
    </row>
    <row r="25" spans="1:23" x14ac:dyDescent="0.25">
      <c r="A25">
        <v>36352721000108</v>
      </c>
      <c r="B25" t="s">
        <v>177</v>
      </c>
      <c r="C25">
        <v>3</v>
      </c>
      <c r="D25" s="122">
        <v>44000</v>
      </c>
      <c r="E25" t="s">
        <v>1451</v>
      </c>
      <c r="F25" t="s">
        <v>1452</v>
      </c>
      <c r="G25">
        <v>11</v>
      </c>
      <c r="H25">
        <v>12</v>
      </c>
      <c r="L25">
        <v>0</v>
      </c>
      <c r="M25">
        <v>0</v>
      </c>
      <c r="N25">
        <v>0</v>
      </c>
      <c r="O25">
        <v>1</v>
      </c>
      <c r="P25">
        <v>0</v>
      </c>
      <c r="Q25">
        <v>0</v>
      </c>
      <c r="R25">
        <v>0</v>
      </c>
      <c r="S25">
        <v>0</v>
      </c>
      <c r="T25">
        <v>0</v>
      </c>
      <c r="U25">
        <v>0</v>
      </c>
      <c r="V25">
        <v>0</v>
      </c>
      <c r="W25">
        <v>0</v>
      </c>
    </row>
    <row r="26" spans="1:23" x14ac:dyDescent="0.25">
      <c r="A26">
        <v>33784197000156</v>
      </c>
      <c r="B26" t="s">
        <v>1453</v>
      </c>
      <c r="C26">
        <v>3</v>
      </c>
      <c r="D26" s="122">
        <v>43696</v>
      </c>
      <c r="E26" t="s">
        <v>1454</v>
      </c>
      <c r="F26" t="s">
        <v>1452</v>
      </c>
      <c r="G26">
        <v>11</v>
      </c>
      <c r="H26">
        <v>12</v>
      </c>
      <c r="L26">
        <v>0</v>
      </c>
      <c r="M26">
        <v>0</v>
      </c>
      <c r="N26">
        <v>0</v>
      </c>
      <c r="O26">
        <v>1</v>
      </c>
      <c r="P26">
        <v>0</v>
      </c>
      <c r="Q26">
        <v>0</v>
      </c>
      <c r="R26">
        <v>0</v>
      </c>
      <c r="S26">
        <v>0</v>
      </c>
      <c r="T26">
        <v>0</v>
      </c>
      <c r="U26">
        <v>0</v>
      </c>
      <c r="V26">
        <v>0</v>
      </c>
      <c r="W26">
        <v>0</v>
      </c>
    </row>
    <row r="27" spans="1:23" x14ac:dyDescent="0.25">
      <c r="A27">
        <v>15862830000103</v>
      </c>
      <c r="B27" t="s">
        <v>342</v>
      </c>
      <c r="C27">
        <v>98</v>
      </c>
      <c r="D27" s="122">
        <v>41141</v>
      </c>
      <c r="E27" t="s">
        <v>1455</v>
      </c>
      <c r="F27" t="s">
        <v>1456</v>
      </c>
      <c r="G27">
        <v>386</v>
      </c>
      <c r="H27">
        <v>387</v>
      </c>
      <c r="I27">
        <v>388</v>
      </c>
      <c r="J27">
        <v>389</v>
      </c>
      <c r="L27">
        <v>0</v>
      </c>
      <c r="M27">
        <v>0</v>
      </c>
      <c r="N27">
        <v>0</v>
      </c>
      <c r="O27">
        <v>1</v>
      </c>
      <c r="P27">
        <v>0</v>
      </c>
      <c r="Q27">
        <v>0</v>
      </c>
      <c r="R27">
        <v>0</v>
      </c>
      <c r="S27">
        <v>0</v>
      </c>
      <c r="T27">
        <v>0</v>
      </c>
      <c r="U27">
        <v>0</v>
      </c>
      <c r="V27">
        <v>0</v>
      </c>
      <c r="W27">
        <v>0</v>
      </c>
    </row>
    <row r="28" spans="1:23" x14ac:dyDescent="0.25">
      <c r="A28">
        <v>33345956000184</v>
      </c>
      <c r="B28" t="s">
        <v>345</v>
      </c>
      <c r="C28">
        <v>98</v>
      </c>
      <c r="D28" s="122">
        <v>43686</v>
      </c>
      <c r="E28" t="s">
        <v>1457</v>
      </c>
      <c r="F28" t="s">
        <v>1456</v>
      </c>
      <c r="G28">
        <v>386</v>
      </c>
      <c r="H28">
        <v>387</v>
      </c>
      <c r="I28">
        <v>388</v>
      </c>
      <c r="J28">
        <v>389</v>
      </c>
      <c r="L28">
        <v>0</v>
      </c>
      <c r="M28">
        <v>0</v>
      </c>
      <c r="N28">
        <v>0</v>
      </c>
      <c r="O28">
        <v>1</v>
      </c>
      <c r="P28">
        <v>0</v>
      </c>
      <c r="Q28">
        <v>0</v>
      </c>
      <c r="R28">
        <v>0</v>
      </c>
      <c r="S28">
        <v>0</v>
      </c>
      <c r="T28">
        <v>0</v>
      </c>
      <c r="U28">
        <v>0</v>
      </c>
      <c r="V28">
        <v>0</v>
      </c>
      <c r="W28">
        <v>0</v>
      </c>
    </row>
    <row r="29" spans="1:23" x14ac:dyDescent="0.25">
      <c r="A29">
        <v>40634864000180</v>
      </c>
      <c r="B29" t="s">
        <v>344</v>
      </c>
      <c r="C29">
        <v>98</v>
      </c>
      <c r="D29" s="122">
        <v>44333</v>
      </c>
      <c r="E29" t="s">
        <v>1458</v>
      </c>
      <c r="F29" t="s">
        <v>1456</v>
      </c>
      <c r="G29">
        <v>386</v>
      </c>
      <c r="H29">
        <v>387</v>
      </c>
      <c r="I29">
        <v>388</v>
      </c>
      <c r="J29">
        <v>389</v>
      </c>
      <c r="L29">
        <v>0</v>
      </c>
      <c r="M29">
        <v>0</v>
      </c>
      <c r="N29">
        <v>0</v>
      </c>
      <c r="O29">
        <v>1</v>
      </c>
      <c r="P29">
        <v>1</v>
      </c>
      <c r="Q29">
        <v>0</v>
      </c>
      <c r="R29">
        <v>0</v>
      </c>
      <c r="S29">
        <v>0</v>
      </c>
      <c r="T29">
        <v>0</v>
      </c>
      <c r="U29">
        <v>0</v>
      </c>
      <c r="V29">
        <v>0</v>
      </c>
      <c r="W29">
        <v>0</v>
      </c>
    </row>
    <row r="30" spans="1:23" x14ac:dyDescent="0.25">
      <c r="A30">
        <v>29732909000116</v>
      </c>
      <c r="B30" t="s">
        <v>833</v>
      </c>
      <c r="C30">
        <v>98</v>
      </c>
      <c r="D30" s="122">
        <v>43305</v>
      </c>
      <c r="E30" t="s">
        <v>1459</v>
      </c>
      <c r="F30" t="s">
        <v>1456</v>
      </c>
      <c r="G30">
        <v>386</v>
      </c>
      <c r="H30">
        <v>387</v>
      </c>
      <c r="I30">
        <v>388</v>
      </c>
      <c r="J30">
        <v>389</v>
      </c>
      <c r="L30">
        <v>0</v>
      </c>
      <c r="M30">
        <v>0</v>
      </c>
      <c r="N30">
        <v>0</v>
      </c>
      <c r="O30">
        <v>1</v>
      </c>
      <c r="P30">
        <v>0</v>
      </c>
      <c r="Q30">
        <v>0</v>
      </c>
      <c r="R30">
        <v>0</v>
      </c>
      <c r="S30">
        <v>0</v>
      </c>
      <c r="T30">
        <v>0</v>
      </c>
      <c r="U30">
        <v>0</v>
      </c>
      <c r="V30">
        <v>0</v>
      </c>
      <c r="W30">
        <v>0</v>
      </c>
    </row>
    <row r="31" spans="1:23" x14ac:dyDescent="0.25">
      <c r="A31">
        <v>20814969000103</v>
      </c>
      <c r="B31" t="s">
        <v>834</v>
      </c>
      <c r="C31">
        <v>98</v>
      </c>
      <c r="D31" s="122">
        <v>42074</v>
      </c>
      <c r="E31" t="s">
        <v>1460</v>
      </c>
      <c r="F31" t="s">
        <v>1456</v>
      </c>
      <c r="G31">
        <v>386</v>
      </c>
      <c r="H31">
        <v>387</v>
      </c>
      <c r="I31">
        <v>388</v>
      </c>
      <c r="J31">
        <v>389</v>
      </c>
      <c r="L31">
        <v>0</v>
      </c>
      <c r="M31">
        <v>0</v>
      </c>
      <c r="N31">
        <v>0</v>
      </c>
      <c r="O31">
        <v>1</v>
      </c>
      <c r="P31">
        <v>0</v>
      </c>
      <c r="Q31">
        <v>0</v>
      </c>
      <c r="R31">
        <v>0</v>
      </c>
      <c r="S31">
        <v>0</v>
      </c>
      <c r="T31">
        <v>0</v>
      </c>
      <c r="U31">
        <v>0</v>
      </c>
      <c r="V31">
        <v>0</v>
      </c>
      <c r="W31">
        <v>0</v>
      </c>
    </row>
    <row r="32" spans="1:23" x14ac:dyDescent="0.25">
      <c r="A32">
        <v>32236875000183</v>
      </c>
      <c r="B32" t="s">
        <v>3175</v>
      </c>
      <c r="C32">
        <v>59</v>
      </c>
      <c r="D32" s="122">
        <v>43500</v>
      </c>
      <c r="E32" t="s">
        <v>3176</v>
      </c>
      <c r="F32" t="s">
        <v>3177</v>
      </c>
      <c r="G32">
        <v>13</v>
      </c>
      <c r="H32">
        <v>14</v>
      </c>
      <c r="I32">
        <v>15</v>
      </c>
      <c r="L32">
        <v>0</v>
      </c>
      <c r="M32">
        <v>0</v>
      </c>
      <c r="N32">
        <v>0</v>
      </c>
      <c r="O32">
        <v>1</v>
      </c>
      <c r="P32">
        <v>0</v>
      </c>
      <c r="Q32">
        <v>0</v>
      </c>
      <c r="R32">
        <v>0</v>
      </c>
      <c r="S32">
        <v>0</v>
      </c>
      <c r="T32">
        <v>0</v>
      </c>
      <c r="U32">
        <v>0</v>
      </c>
      <c r="V32">
        <v>0</v>
      </c>
      <c r="W32">
        <v>0</v>
      </c>
    </row>
    <row r="33" spans="1:23" x14ac:dyDescent="0.25">
      <c r="A33">
        <v>24215286000190</v>
      </c>
      <c r="B33" t="s">
        <v>1461</v>
      </c>
      <c r="C33">
        <v>105</v>
      </c>
      <c r="D33" s="122">
        <v>42633</v>
      </c>
      <c r="E33" t="s">
        <v>1462</v>
      </c>
      <c r="F33" t="s">
        <v>1463</v>
      </c>
      <c r="G33">
        <v>414</v>
      </c>
      <c r="L33">
        <v>0</v>
      </c>
      <c r="M33">
        <v>0</v>
      </c>
      <c r="N33">
        <v>0</v>
      </c>
      <c r="O33">
        <v>1</v>
      </c>
      <c r="P33">
        <v>1</v>
      </c>
      <c r="Q33">
        <v>0</v>
      </c>
      <c r="R33">
        <v>0</v>
      </c>
      <c r="S33">
        <v>0</v>
      </c>
      <c r="T33">
        <v>0</v>
      </c>
      <c r="U33">
        <v>0</v>
      </c>
      <c r="V33">
        <v>0</v>
      </c>
      <c r="W33">
        <v>0</v>
      </c>
    </row>
    <row r="34" spans="1:23" x14ac:dyDescent="0.25">
      <c r="A34">
        <v>30921203000181</v>
      </c>
      <c r="B34" t="s">
        <v>1464</v>
      </c>
      <c r="C34">
        <v>5</v>
      </c>
      <c r="D34" s="122">
        <v>43336</v>
      </c>
      <c r="E34" t="s">
        <v>1465</v>
      </c>
      <c r="F34" t="s">
        <v>1466</v>
      </c>
      <c r="G34">
        <v>18</v>
      </c>
      <c r="H34">
        <v>19</v>
      </c>
      <c r="I34">
        <v>20</v>
      </c>
      <c r="L34">
        <v>0</v>
      </c>
      <c r="M34">
        <v>0</v>
      </c>
      <c r="N34">
        <v>0</v>
      </c>
      <c r="O34">
        <v>0</v>
      </c>
      <c r="P34">
        <v>0</v>
      </c>
      <c r="Q34">
        <v>0</v>
      </c>
      <c r="R34">
        <v>1</v>
      </c>
      <c r="S34">
        <v>0</v>
      </c>
      <c r="T34">
        <v>1</v>
      </c>
      <c r="U34">
        <v>0</v>
      </c>
      <c r="V34">
        <v>0</v>
      </c>
      <c r="W34">
        <v>0</v>
      </c>
    </row>
    <row r="35" spans="1:23" x14ac:dyDescent="0.25">
      <c r="A35">
        <v>31353579000108</v>
      </c>
      <c r="B35" t="s">
        <v>796</v>
      </c>
      <c r="C35">
        <v>5</v>
      </c>
      <c r="D35" s="122">
        <v>43412</v>
      </c>
      <c r="E35" t="s">
        <v>1467</v>
      </c>
      <c r="F35" t="s">
        <v>1466</v>
      </c>
      <c r="G35">
        <v>18</v>
      </c>
      <c r="H35">
        <v>19</v>
      </c>
      <c r="I35">
        <v>20</v>
      </c>
      <c r="L35">
        <v>0</v>
      </c>
      <c r="M35">
        <v>0</v>
      </c>
      <c r="N35">
        <v>0</v>
      </c>
      <c r="O35">
        <v>0</v>
      </c>
      <c r="P35">
        <v>0</v>
      </c>
      <c r="Q35">
        <v>0</v>
      </c>
      <c r="R35">
        <v>1</v>
      </c>
      <c r="S35">
        <v>0</v>
      </c>
      <c r="T35">
        <v>1</v>
      </c>
      <c r="U35">
        <v>0</v>
      </c>
      <c r="V35">
        <v>0</v>
      </c>
      <c r="W35">
        <v>0</v>
      </c>
    </row>
    <row r="36" spans="1:23" x14ac:dyDescent="0.25">
      <c r="A36">
        <v>32318938000140</v>
      </c>
      <c r="B36" t="s">
        <v>794</v>
      </c>
      <c r="C36">
        <v>5</v>
      </c>
      <c r="D36" s="122">
        <v>43649</v>
      </c>
      <c r="E36" t="s">
        <v>1468</v>
      </c>
      <c r="F36" t="s">
        <v>1466</v>
      </c>
      <c r="G36">
        <v>18</v>
      </c>
      <c r="H36">
        <v>19</v>
      </c>
      <c r="I36">
        <v>20</v>
      </c>
      <c r="L36">
        <v>0</v>
      </c>
      <c r="M36">
        <v>0</v>
      </c>
      <c r="N36">
        <v>0</v>
      </c>
      <c r="O36">
        <v>0</v>
      </c>
      <c r="P36">
        <v>0</v>
      </c>
      <c r="Q36">
        <v>0</v>
      </c>
      <c r="R36">
        <v>1</v>
      </c>
      <c r="S36">
        <v>0</v>
      </c>
      <c r="T36">
        <v>1</v>
      </c>
      <c r="U36">
        <v>0</v>
      </c>
      <c r="V36">
        <v>0</v>
      </c>
      <c r="W36">
        <v>0</v>
      </c>
    </row>
    <row r="37" spans="1:23" x14ac:dyDescent="0.25">
      <c r="A37">
        <v>32319627000104</v>
      </c>
      <c r="B37" t="s">
        <v>310</v>
      </c>
      <c r="C37">
        <v>5</v>
      </c>
      <c r="D37" s="122">
        <v>43549</v>
      </c>
      <c r="E37" t="s">
        <v>1469</v>
      </c>
      <c r="F37" t="s">
        <v>1466</v>
      </c>
      <c r="G37">
        <v>18</v>
      </c>
      <c r="H37">
        <v>19</v>
      </c>
      <c r="I37">
        <v>20</v>
      </c>
      <c r="L37">
        <v>1</v>
      </c>
      <c r="M37">
        <v>0</v>
      </c>
      <c r="N37">
        <v>0</v>
      </c>
      <c r="O37">
        <v>0</v>
      </c>
      <c r="P37">
        <v>0</v>
      </c>
      <c r="Q37">
        <v>0</v>
      </c>
      <c r="R37">
        <v>1</v>
      </c>
      <c r="S37">
        <v>0</v>
      </c>
      <c r="T37">
        <v>1</v>
      </c>
      <c r="U37">
        <v>0</v>
      </c>
      <c r="V37">
        <v>0</v>
      </c>
      <c r="W37">
        <v>0</v>
      </c>
    </row>
    <row r="38" spans="1:23" x14ac:dyDescent="0.25">
      <c r="A38">
        <v>38267868000125</v>
      </c>
      <c r="B38" t="s">
        <v>1470</v>
      </c>
      <c r="C38">
        <v>5</v>
      </c>
      <c r="D38" s="122">
        <v>44151</v>
      </c>
      <c r="E38" t="s">
        <v>1471</v>
      </c>
      <c r="F38" t="s">
        <v>1466</v>
      </c>
      <c r="G38">
        <v>18</v>
      </c>
      <c r="H38">
        <v>19</v>
      </c>
      <c r="I38">
        <v>20</v>
      </c>
      <c r="L38">
        <v>1</v>
      </c>
      <c r="M38">
        <v>0</v>
      </c>
      <c r="N38">
        <v>0</v>
      </c>
      <c r="O38">
        <v>0</v>
      </c>
      <c r="P38">
        <v>0</v>
      </c>
      <c r="Q38">
        <v>0</v>
      </c>
      <c r="R38">
        <v>1</v>
      </c>
      <c r="S38">
        <v>0</v>
      </c>
      <c r="T38">
        <v>1</v>
      </c>
      <c r="U38">
        <v>0</v>
      </c>
      <c r="V38">
        <v>0</v>
      </c>
      <c r="W38">
        <v>0</v>
      </c>
    </row>
    <row r="39" spans="1:23" x14ac:dyDescent="0.25">
      <c r="A39">
        <v>17414721000140</v>
      </c>
      <c r="B39" t="s">
        <v>1472</v>
      </c>
      <c r="C39">
        <v>5</v>
      </c>
      <c r="D39" s="122">
        <v>42185</v>
      </c>
      <c r="E39" t="s">
        <v>1473</v>
      </c>
      <c r="F39" t="s">
        <v>1474</v>
      </c>
      <c r="G39">
        <v>21</v>
      </c>
      <c r="L39">
        <v>1</v>
      </c>
      <c r="M39">
        <v>0</v>
      </c>
      <c r="N39">
        <v>1</v>
      </c>
      <c r="O39">
        <v>1</v>
      </c>
      <c r="P39">
        <v>1</v>
      </c>
      <c r="Q39">
        <v>0</v>
      </c>
      <c r="R39">
        <v>0</v>
      </c>
      <c r="S39">
        <v>0</v>
      </c>
      <c r="T39">
        <v>1</v>
      </c>
      <c r="U39">
        <v>0</v>
      </c>
      <c r="V39">
        <v>0</v>
      </c>
      <c r="W39">
        <v>0</v>
      </c>
    </row>
    <row r="40" spans="1:23" x14ac:dyDescent="0.25">
      <c r="A40">
        <v>35789436000196</v>
      </c>
      <c r="B40" t="s">
        <v>312</v>
      </c>
      <c r="C40">
        <v>5</v>
      </c>
      <c r="D40" s="122">
        <v>43866</v>
      </c>
      <c r="E40" t="s">
        <v>1475</v>
      </c>
      <c r="F40" t="s">
        <v>1466</v>
      </c>
      <c r="G40">
        <v>18</v>
      </c>
      <c r="H40">
        <v>19</v>
      </c>
      <c r="I40">
        <v>20</v>
      </c>
      <c r="L40">
        <v>0</v>
      </c>
      <c r="M40">
        <v>0</v>
      </c>
      <c r="N40">
        <v>0</v>
      </c>
      <c r="O40">
        <v>0</v>
      </c>
      <c r="P40">
        <v>0</v>
      </c>
      <c r="Q40">
        <v>0</v>
      </c>
      <c r="R40">
        <v>1</v>
      </c>
      <c r="S40">
        <v>0</v>
      </c>
      <c r="T40">
        <v>1</v>
      </c>
      <c r="U40">
        <v>0</v>
      </c>
      <c r="V40">
        <v>0</v>
      </c>
      <c r="W40">
        <v>0</v>
      </c>
    </row>
    <row r="41" spans="1:23" x14ac:dyDescent="0.25">
      <c r="A41">
        <v>6041290000106</v>
      </c>
      <c r="B41" t="s">
        <v>313</v>
      </c>
      <c r="C41">
        <v>5</v>
      </c>
      <c r="D41" s="122">
        <v>37978</v>
      </c>
      <c r="E41" t="s">
        <v>1476</v>
      </c>
      <c r="F41" t="s">
        <v>1474</v>
      </c>
      <c r="G41">
        <v>21</v>
      </c>
      <c r="L41">
        <v>1</v>
      </c>
      <c r="M41">
        <v>0</v>
      </c>
      <c r="N41">
        <v>1</v>
      </c>
      <c r="O41">
        <v>1</v>
      </c>
      <c r="P41">
        <v>1</v>
      </c>
      <c r="Q41">
        <v>0</v>
      </c>
      <c r="R41">
        <v>0</v>
      </c>
      <c r="S41">
        <v>0</v>
      </c>
      <c r="T41">
        <v>1</v>
      </c>
      <c r="U41">
        <v>0</v>
      </c>
      <c r="V41">
        <v>0</v>
      </c>
      <c r="W41">
        <v>0</v>
      </c>
    </row>
    <row r="42" spans="1:23" x14ac:dyDescent="0.25">
      <c r="A42">
        <v>32225663000109</v>
      </c>
      <c r="B42" t="s">
        <v>314</v>
      </c>
      <c r="C42">
        <v>5</v>
      </c>
      <c r="D42" s="122">
        <v>43462</v>
      </c>
      <c r="E42" t="s">
        <v>1477</v>
      </c>
      <c r="F42" t="s">
        <v>1466</v>
      </c>
      <c r="G42">
        <v>18</v>
      </c>
      <c r="H42">
        <v>19</v>
      </c>
      <c r="I42">
        <v>20</v>
      </c>
      <c r="L42">
        <v>0</v>
      </c>
      <c r="M42">
        <v>0</v>
      </c>
      <c r="N42">
        <v>0</v>
      </c>
      <c r="O42">
        <v>0</v>
      </c>
      <c r="P42">
        <v>0</v>
      </c>
      <c r="Q42">
        <v>0</v>
      </c>
      <c r="R42">
        <v>1</v>
      </c>
      <c r="S42">
        <v>0</v>
      </c>
      <c r="T42">
        <v>1</v>
      </c>
      <c r="U42">
        <v>0</v>
      </c>
      <c r="V42">
        <v>0</v>
      </c>
      <c r="W42">
        <v>0</v>
      </c>
    </row>
    <row r="43" spans="1:23" x14ac:dyDescent="0.25">
      <c r="A43">
        <v>3168062000103</v>
      </c>
      <c r="B43" t="s">
        <v>1478</v>
      </c>
      <c r="C43">
        <v>5</v>
      </c>
      <c r="D43" s="122">
        <v>36328</v>
      </c>
      <c r="E43" t="s">
        <v>1479</v>
      </c>
      <c r="F43" t="s">
        <v>1480</v>
      </c>
      <c r="G43">
        <v>22</v>
      </c>
      <c r="H43">
        <v>23</v>
      </c>
      <c r="I43">
        <v>24</v>
      </c>
      <c r="J43">
        <v>25</v>
      </c>
      <c r="L43">
        <v>0</v>
      </c>
      <c r="M43">
        <v>0</v>
      </c>
      <c r="N43">
        <v>0</v>
      </c>
      <c r="O43">
        <v>1</v>
      </c>
      <c r="P43">
        <v>0</v>
      </c>
      <c r="Q43">
        <v>0</v>
      </c>
      <c r="R43">
        <v>0</v>
      </c>
      <c r="S43">
        <v>0</v>
      </c>
      <c r="T43">
        <v>0</v>
      </c>
      <c r="U43">
        <v>0</v>
      </c>
      <c r="V43">
        <v>0</v>
      </c>
      <c r="W43">
        <v>0</v>
      </c>
    </row>
    <row r="44" spans="1:23" x14ac:dyDescent="0.25">
      <c r="A44">
        <v>3879361000148</v>
      </c>
      <c r="B44" t="s">
        <v>795</v>
      </c>
      <c r="C44">
        <v>5</v>
      </c>
      <c r="D44" s="122">
        <v>36794</v>
      </c>
      <c r="E44" t="s">
        <v>1481</v>
      </c>
      <c r="F44" t="s">
        <v>1480</v>
      </c>
      <c r="G44">
        <v>22</v>
      </c>
      <c r="H44">
        <v>23</v>
      </c>
      <c r="I44">
        <v>24</v>
      </c>
      <c r="J44">
        <v>25</v>
      </c>
      <c r="L44">
        <v>1</v>
      </c>
      <c r="M44">
        <v>0</v>
      </c>
      <c r="N44">
        <v>0</v>
      </c>
      <c r="O44">
        <v>1</v>
      </c>
      <c r="P44">
        <v>0</v>
      </c>
      <c r="Q44">
        <v>0</v>
      </c>
      <c r="R44">
        <v>0</v>
      </c>
      <c r="S44">
        <v>0</v>
      </c>
      <c r="T44">
        <v>0</v>
      </c>
      <c r="U44">
        <v>0</v>
      </c>
      <c r="V44">
        <v>0</v>
      </c>
      <c r="W44">
        <v>0</v>
      </c>
    </row>
    <row r="45" spans="1:23" x14ac:dyDescent="0.25">
      <c r="A45">
        <v>34461754000160</v>
      </c>
      <c r="B45" t="s">
        <v>1482</v>
      </c>
      <c r="C45">
        <v>5</v>
      </c>
      <c r="D45" s="122">
        <v>43803</v>
      </c>
      <c r="E45" t="s">
        <v>1483</v>
      </c>
      <c r="F45" t="s">
        <v>1480</v>
      </c>
      <c r="G45">
        <v>22</v>
      </c>
      <c r="H45">
        <v>23</v>
      </c>
      <c r="I45">
        <v>24</v>
      </c>
      <c r="J45">
        <v>25</v>
      </c>
      <c r="L45">
        <v>0</v>
      </c>
      <c r="M45">
        <v>0</v>
      </c>
      <c r="N45">
        <v>0</v>
      </c>
      <c r="O45">
        <v>1</v>
      </c>
      <c r="P45">
        <v>0</v>
      </c>
      <c r="Q45">
        <v>0</v>
      </c>
      <c r="R45">
        <v>0</v>
      </c>
      <c r="S45">
        <v>0</v>
      </c>
      <c r="T45">
        <v>0</v>
      </c>
      <c r="U45">
        <v>0</v>
      </c>
      <c r="V45">
        <v>0</v>
      </c>
      <c r="W45">
        <v>0</v>
      </c>
    </row>
    <row r="46" spans="1:23" x14ac:dyDescent="0.25">
      <c r="A46">
        <v>7158060000186</v>
      </c>
      <c r="B46" t="s">
        <v>1484</v>
      </c>
      <c r="C46">
        <v>5</v>
      </c>
      <c r="D46" s="122">
        <v>38427</v>
      </c>
      <c r="E46" t="s">
        <v>1485</v>
      </c>
      <c r="F46" t="s">
        <v>1480</v>
      </c>
      <c r="G46">
        <v>22</v>
      </c>
      <c r="H46">
        <v>23</v>
      </c>
      <c r="I46">
        <v>24</v>
      </c>
      <c r="J46">
        <v>25</v>
      </c>
      <c r="L46">
        <v>0</v>
      </c>
      <c r="M46">
        <v>0</v>
      </c>
      <c r="N46">
        <v>0</v>
      </c>
      <c r="O46">
        <v>1</v>
      </c>
      <c r="P46">
        <v>0</v>
      </c>
      <c r="Q46">
        <v>0</v>
      </c>
      <c r="R46">
        <v>0</v>
      </c>
      <c r="S46">
        <v>0</v>
      </c>
      <c r="T46">
        <v>0</v>
      </c>
      <c r="U46">
        <v>0</v>
      </c>
      <c r="V46">
        <v>0</v>
      </c>
      <c r="W46">
        <v>0</v>
      </c>
    </row>
    <row r="47" spans="1:23" x14ac:dyDescent="0.25">
      <c r="A47">
        <v>10237480000162</v>
      </c>
      <c r="B47" t="s">
        <v>317</v>
      </c>
      <c r="C47">
        <v>5</v>
      </c>
      <c r="D47" s="122">
        <v>39696</v>
      </c>
      <c r="E47" t="s">
        <v>1486</v>
      </c>
      <c r="F47" t="s">
        <v>1480</v>
      </c>
      <c r="G47">
        <v>22</v>
      </c>
      <c r="H47">
        <v>23</v>
      </c>
      <c r="I47">
        <v>24</v>
      </c>
      <c r="J47">
        <v>25</v>
      </c>
      <c r="L47">
        <v>0</v>
      </c>
      <c r="M47">
        <v>0</v>
      </c>
      <c r="N47">
        <v>0</v>
      </c>
      <c r="O47">
        <v>1</v>
      </c>
      <c r="P47">
        <v>0</v>
      </c>
      <c r="Q47">
        <v>0</v>
      </c>
      <c r="R47">
        <v>0</v>
      </c>
      <c r="S47">
        <v>0</v>
      </c>
      <c r="T47">
        <v>0</v>
      </c>
      <c r="U47">
        <v>0</v>
      </c>
      <c r="V47">
        <v>0</v>
      </c>
      <c r="W47">
        <v>0</v>
      </c>
    </row>
    <row r="48" spans="1:23" x14ac:dyDescent="0.25">
      <c r="A48">
        <v>3369187000193</v>
      </c>
      <c r="B48" t="s">
        <v>1487</v>
      </c>
      <c r="C48">
        <v>5</v>
      </c>
      <c r="D48" s="122">
        <v>36405</v>
      </c>
      <c r="E48" t="s">
        <v>1488</v>
      </c>
      <c r="F48" t="s">
        <v>1474</v>
      </c>
      <c r="G48">
        <v>21</v>
      </c>
      <c r="L48">
        <v>1</v>
      </c>
      <c r="M48">
        <v>0</v>
      </c>
      <c r="N48">
        <v>0</v>
      </c>
      <c r="O48">
        <v>1</v>
      </c>
      <c r="P48">
        <v>0</v>
      </c>
      <c r="Q48">
        <v>0</v>
      </c>
      <c r="R48">
        <v>0</v>
      </c>
      <c r="S48">
        <v>0</v>
      </c>
      <c r="T48">
        <v>1</v>
      </c>
      <c r="U48">
        <v>0</v>
      </c>
      <c r="V48">
        <v>0</v>
      </c>
      <c r="W48">
        <v>0</v>
      </c>
    </row>
    <row r="49" spans="1:23" x14ac:dyDescent="0.25">
      <c r="A49">
        <v>30910553000142</v>
      </c>
      <c r="B49" t="s">
        <v>1489</v>
      </c>
      <c r="C49">
        <v>5</v>
      </c>
      <c r="D49" s="122">
        <v>43336</v>
      </c>
      <c r="E49" t="s">
        <v>1490</v>
      </c>
      <c r="F49" t="s">
        <v>1466</v>
      </c>
      <c r="G49">
        <v>18</v>
      </c>
      <c r="H49">
        <v>19</v>
      </c>
      <c r="I49">
        <v>20</v>
      </c>
      <c r="L49">
        <v>0</v>
      </c>
      <c r="M49">
        <v>0</v>
      </c>
      <c r="N49">
        <v>0</v>
      </c>
      <c r="O49">
        <v>0</v>
      </c>
      <c r="P49">
        <v>0</v>
      </c>
      <c r="Q49">
        <v>0</v>
      </c>
      <c r="R49">
        <v>1</v>
      </c>
      <c r="S49">
        <v>0</v>
      </c>
      <c r="T49">
        <v>1</v>
      </c>
      <c r="U49">
        <v>0</v>
      </c>
      <c r="V49">
        <v>0</v>
      </c>
      <c r="W49">
        <v>0</v>
      </c>
    </row>
    <row r="50" spans="1:23" x14ac:dyDescent="0.25">
      <c r="A50">
        <v>20458815000126</v>
      </c>
      <c r="B50" t="s">
        <v>1491</v>
      </c>
      <c r="C50">
        <v>110</v>
      </c>
      <c r="D50" s="122">
        <v>41883</v>
      </c>
      <c r="E50" t="s">
        <v>1492</v>
      </c>
      <c r="F50" t="s">
        <v>1493</v>
      </c>
      <c r="G50">
        <v>433</v>
      </c>
      <c r="L50">
        <v>1</v>
      </c>
      <c r="M50">
        <v>1</v>
      </c>
      <c r="N50">
        <v>1</v>
      </c>
      <c r="O50">
        <v>1</v>
      </c>
      <c r="P50">
        <v>0</v>
      </c>
      <c r="Q50">
        <v>0</v>
      </c>
      <c r="R50">
        <v>0</v>
      </c>
      <c r="S50">
        <v>0</v>
      </c>
      <c r="T50">
        <v>0</v>
      </c>
      <c r="U50">
        <v>0</v>
      </c>
      <c r="V50">
        <v>0</v>
      </c>
      <c r="W50">
        <v>0</v>
      </c>
    </row>
    <row r="51" spans="1:23" x14ac:dyDescent="0.25">
      <c r="A51">
        <v>29045319000115</v>
      </c>
      <c r="B51" t="s">
        <v>861</v>
      </c>
      <c r="C51">
        <v>6</v>
      </c>
      <c r="D51" s="122">
        <v>43222</v>
      </c>
      <c r="E51" t="s">
        <v>1494</v>
      </c>
      <c r="F51" t="s">
        <v>1495</v>
      </c>
      <c r="G51">
        <v>26</v>
      </c>
      <c r="L51">
        <v>0</v>
      </c>
      <c r="M51">
        <v>0</v>
      </c>
      <c r="N51">
        <v>0</v>
      </c>
      <c r="O51">
        <v>1</v>
      </c>
      <c r="P51">
        <v>0</v>
      </c>
      <c r="Q51">
        <v>0</v>
      </c>
      <c r="R51">
        <v>0</v>
      </c>
      <c r="S51">
        <v>0</v>
      </c>
      <c r="T51">
        <v>0</v>
      </c>
      <c r="U51">
        <v>0</v>
      </c>
      <c r="V51">
        <v>0</v>
      </c>
      <c r="W51">
        <v>0</v>
      </c>
    </row>
    <row r="52" spans="1:23" x14ac:dyDescent="0.25">
      <c r="A52">
        <v>23186344000132</v>
      </c>
      <c r="B52" t="s">
        <v>349</v>
      </c>
      <c r="C52">
        <v>6</v>
      </c>
      <c r="D52" s="122">
        <v>42276</v>
      </c>
      <c r="E52" t="s">
        <v>1496</v>
      </c>
      <c r="F52" t="s">
        <v>1495</v>
      </c>
      <c r="G52">
        <v>26</v>
      </c>
      <c r="L52">
        <v>0</v>
      </c>
      <c r="M52">
        <v>0</v>
      </c>
      <c r="N52">
        <v>0</v>
      </c>
      <c r="O52">
        <v>1</v>
      </c>
      <c r="P52">
        <v>0</v>
      </c>
      <c r="Q52">
        <v>0</v>
      </c>
      <c r="R52">
        <v>0</v>
      </c>
      <c r="S52">
        <v>0</v>
      </c>
      <c r="T52">
        <v>0</v>
      </c>
      <c r="U52">
        <v>0</v>
      </c>
      <c r="V52">
        <v>0</v>
      </c>
      <c r="W52">
        <v>0</v>
      </c>
    </row>
    <row r="53" spans="1:23" x14ac:dyDescent="0.25">
      <c r="A53">
        <v>34218678000167</v>
      </c>
      <c r="B53" t="s">
        <v>350</v>
      </c>
      <c r="C53">
        <v>7</v>
      </c>
      <c r="D53" s="122">
        <v>43826</v>
      </c>
      <c r="E53" t="s">
        <v>1497</v>
      </c>
      <c r="F53" t="s">
        <v>1498</v>
      </c>
      <c r="G53">
        <v>27</v>
      </c>
      <c r="L53">
        <v>0</v>
      </c>
      <c r="M53">
        <v>0</v>
      </c>
      <c r="N53">
        <v>0</v>
      </c>
      <c r="O53">
        <v>0</v>
      </c>
      <c r="P53">
        <v>0</v>
      </c>
      <c r="Q53">
        <v>0</v>
      </c>
      <c r="R53">
        <v>1</v>
      </c>
      <c r="S53">
        <v>1</v>
      </c>
      <c r="T53">
        <v>0</v>
      </c>
      <c r="U53">
        <v>0</v>
      </c>
      <c r="V53">
        <v>0</v>
      </c>
      <c r="W53">
        <v>0</v>
      </c>
    </row>
    <row r="54" spans="1:23" x14ac:dyDescent="0.25">
      <c r="A54">
        <v>30568495000110</v>
      </c>
      <c r="B54" t="s">
        <v>352</v>
      </c>
      <c r="C54">
        <v>7</v>
      </c>
      <c r="D54" s="122">
        <v>43612</v>
      </c>
      <c r="E54" t="s">
        <v>1499</v>
      </c>
      <c r="F54" t="s">
        <v>1498</v>
      </c>
      <c r="G54">
        <v>27</v>
      </c>
      <c r="L54">
        <v>0</v>
      </c>
      <c r="M54">
        <v>0</v>
      </c>
      <c r="N54">
        <v>0</v>
      </c>
      <c r="O54">
        <v>0</v>
      </c>
      <c r="P54">
        <v>0</v>
      </c>
      <c r="Q54">
        <v>0</v>
      </c>
      <c r="R54">
        <v>1</v>
      </c>
      <c r="S54">
        <v>0</v>
      </c>
      <c r="T54">
        <v>0</v>
      </c>
      <c r="U54">
        <v>0</v>
      </c>
      <c r="V54">
        <v>0</v>
      </c>
      <c r="W54">
        <v>0</v>
      </c>
    </row>
    <row r="55" spans="1:23" ht="45" x14ac:dyDescent="0.25">
      <c r="A55">
        <v>7279657000189</v>
      </c>
      <c r="B55" t="s">
        <v>323</v>
      </c>
      <c r="C55">
        <v>8</v>
      </c>
      <c r="D55" s="122">
        <v>38504</v>
      </c>
      <c r="E55" t="s">
        <v>1500</v>
      </c>
      <c r="F55" s="185" t="s">
        <v>1501</v>
      </c>
      <c r="G55">
        <v>33</v>
      </c>
      <c r="H55">
        <v>34</v>
      </c>
      <c r="I55">
        <v>35</v>
      </c>
      <c r="J55">
        <v>36</v>
      </c>
      <c r="L55">
        <v>0</v>
      </c>
      <c r="M55">
        <v>0</v>
      </c>
      <c r="N55">
        <v>0</v>
      </c>
      <c r="O55">
        <v>1</v>
      </c>
      <c r="P55">
        <v>0</v>
      </c>
      <c r="Q55">
        <v>0</v>
      </c>
      <c r="R55">
        <v>0</v>
      </c>
      <c r="S55">
        <v>0</v>
      </c>
      <c r="T55">
        <v>0</v>
      </c>
      <c r="U55">
        <v>0</v>
      </c>
      <c r="V55">
        <v>0</v>
      </c>
      <c r="W55">
        <v>0</v>
      </c>
    </row>
    <row r="56" spans="1:23" x14ac:dyDescent="0.25">
      <c r="A56">
        <v>28911614000144</v>
      </c>
      <c r="B56" t="s">
        <v>804</v>
      </c>
      <c r="C56">
        <v>8</v>
      </c>
      <c r="D56" s="122">
        <v>43215</v>
      </c>
      <c r="E56" t="s">
        <v>1502</v>
      </c>
      <c r="F56" t="s">
        <v>1503</v>
      </c>
      <c r="G56">
        <v>28</v>
      </c>
      <c r="H56">
        <v>30</v>
      </c>
      <c r="I56">
        <v>31</v>
      </c>
      <c r="J56">
        <v>32</v>
      </c>
      <c r="L56">
        <v>1</v>
      </c>
      <c r="M56">
        <v>1</v>
      </c>
      <c r="N56">
        <v>1</v>
      </c>
      <c r="O56">
        <v>1</v>
      </c>
      <c r="P56">
        <v>1</v>
      </c>
      <c r="Q56">
        <v>1</v>
      </c>
      <c r="R56">
        <v>1</v>
      </c>
      <c r="S56">
        <v>1</v>
      </c>
      <c r="T56">
        <v>1</v>
      </c>
      <c r="U56">
        <v>1</v>
      </c>
      <c r="V56">
        <v>1</v>
      </c>
      <c r="W56">
        <v>0</v>
      </c>
    </row>
    <row r="57" spans="1:23" x14ac:dyDescent="0.25">
      <c r="A57">
        <v>32240069000189</v>
      </c>
      <c r="B57" t="s">
        <v>318</v>
      </c>
      <c r="C57">
        <v>8</v>
      </c>
      <c r="D57" s="122">
        <v>43479</v>
      </c>
      <c r="E57" t="s">
        <v>1504</v>
      </c>
      <c r="F57" t="s">
        <v>1505</v>
      </c>
      <c r="G57">
        <v>33</v>
      </c>
      <c r="H57">
        <v>34</v>
      </c>
      <c r="I57">
        <v>35</v>
      </c>
      <c r="J57">
        <v>36</v>
      </c>
      <c r="L57">
        <v>1</v>
      </c>
      <c r="M57">
        <v>1</v>
      </c>
      <c r="N57">
        <v>1</v>
      </c>
      <c r="O57">
        <v>1</v>
      </c>
      <c r="P57">
        <v>1</v>
      </c>
      <c r="Q57">
        <v>1</v>
      </c>
      <c r="R57">
        <v>1</v>
      </c>
      <c r="S57">
        <v>1</v>
      </c>
      <c r="T57">
        <v>1</v>
      </c>
      <c r="U57">
        <v>1</v>
      </c>
      <c r="V57">
        <v>1</v>
      </c>
      <c r="W57">
        <v>0</v>
      </c>
    </row>
    <row r="58" spans="1:23" x14ac:dyDescent="0.25">
      <c r="A58">
        <v>34370777000160</v>
      </c>
      <c r="B58" t="s">
        <v>321</v>
      </c>
      <c r="C58">
        <v>8</v>
      </c>
      <c r="D58" s="122">
        <v>43733</v>
      </c>
      <c r="E58" t="s">
        <v>1506</v>
      </c>
      <c r="F58" t="s">
        <v>1507</v>
      </c>
      <c r="G58">
        <v>29</v>
      </c>
      <c r="L58">
        <v>1</v>
      </c>
      <c r="M58">
        <v>1</v>
      </c>
      <c r="N58">
        <v>1</v>
      </c>
      <c r="O58">
        <v>1</v>
      </c>
      <c r="P58">
        <v>1</v>
      </c>
      <c r="Q58">
        <v>1</v>
      </c>
      <c r="R58">
        <v>1</v>
      </c>
      <c r="S58">
        <v>1</v>
      </c>
      <c r="T58">
        <v>1</v>
      </c>
      <c r="U58">
        <v>1</v>
      </c>
      <c r="V58">
        <v>1</v>
      </c>
      <c r="W58">
        <v>0</v>
      </c>
    </row>
    <row r="59" spans="1:23" x14ac:dyDescent="0.25">
      <c r="A59">
        <v>22100009000107</v>
      </c>
      <c r="B59" t="s">
        <v>322</v>
      </c>
      <c r="C59">
        <v>8</v>
      </c>
      <c r="D59" s="122">
        <v>42073</v>
      </c>
      <c r="E59" t="s">
        <v>1508</v>
      </c>
      <c r="F59" t="s">
        <v>1507</v>
      </c>
      <c r="G59">
        <v>29</v>
      </c>
      <c r="L59">
        <v>1</v>
      </c>
      <c r="M59">
        <v>1</v>
      </c>
      <c r="N59">
        <v>1</v>
      </c>
      <c r="O59">
        <v>1</v>
      </c>
      <c r="P59">
        <v>1</v>
      </c>
      <c r="Q59">
        <v>1</v>
      </c>
      <c r="R59">
        <v>1</v>
      </c>
      <c r="S59">
        <v>1</v>
      </c>
      <c r="T59">
        <v>1</v>
      </c>
      <c r="U59">
        <v>1</v>
      </c>
      <c r="V59">
        <v>1</v>
      </c>
      <c r="W59">
        <v>0</v>
      </c>
    </row>
    <row r="60" spans="1:23" x14ac:dyDescent="0.25">
      <c r="A60">
        <v>25213405000139</v>
      </c>
      <c r="B60" t="s">
        <v>325</v>
      </c>
      <c r="C60">
        <v>8</v>
      </c>
      <c r="D60" s="122">
        <v>42619</v>
      </c>
      <c r="E60" t="s">
        <v>1509</v>
      </c>
      <c r="F60" t="s">
        <v>1507</v>
      </c>
      <c r="G60">
        <v>29</v>
      </c>
      <c r="L60">
        <v>1</v>
      </c>
      <c r="M60">
        <v>1</v>
      </c>
      <c r="N60">
        <v>1</v>
      </c>
      <c r="O60">
        <v>1</v>
      </c>
      <c r="P60">
        <v>1</v>
      </c>
      <c r="Q60">
        <v>1</v>
      </c>
      <c r="R60">
        <v>1</v>
      </c>
      <c r="S60">
        <v>1</v>
      </c>
      <c r="T60">
        <v>1</v>
      </c>
      <c r="U60">
        <v>1</v>
      </c>
      <c r="V60">
        <v>1</v>
      </c>
      <c r="W60">
        <v>0</v>
      </c>
    </row>
    <row r="61" spans="1:23" x14ac:dyDescent="0.25">
      <c r="A61">
        <v>9141893000160</v>
      </c>
      <c r="B61" t="s">
        <v>326</v>
      </c>
      <c r="C61">
        <v>8</v>
      </c>
      <c r="D61" s="122">
        <v>39416</v>
      </c>
      <c r="E61" t="s">
        <v>1510</v>
      </c>
      <c r="F61" t="s">
        <v>1505</v>
      </c>
      <c r="G61">
        <v>33</v>
      </c>
      <c r="H61">
        <v>34</v>
      </c>
      <c r="I61">
        <v>35</v>
      </c>
      <c r="J61">
        <v>36</v>
      </c>
      <c r="L61">
        <v>1</v>
      </c>
      <c r="M61">
        <v>1</v>
      </c>
      <c r="N61">
        <v>1</v>
      </c>
      <c r="O61">
        <v>1</v>
      </c>
      <c r="P61">
        <v>0</v>
      </c>
      <c r="Q61">
        <v>1</v>
      </c>
      <c r="R61">
        <v>1</v>
      </c>
      <c r="S61">
        <v>1</v>
      </c>
      <c r="T61">
        <v>1</v>
      </c>
      <c r="U61">
        <v>1</v>
      </c>
      <c r="V61">
        <v>1</v>
      </c>
      <c r="W61">
        <v>0</v>
      </c>
    </row>
    <row r="62" spans="1:23" x14ac:dyDescent="0.25">
      <c r="A62">
        <v>10320188000109</v>
      </c>
      <c r="B62" t="s">
        <v>341</v>
      </c>
      <c r="C62">
        <v>8</v>
      </c>
      <c r="D62" s="122">
        <v>39780</v>
      </c>
      <c r="E62" t="s">
        <v>1511</v>
      </c>
      <c r="F62" t="s">
        <v>1512</v>
      </c>
      <c r="G62">
        <v>399</v>
      </c>
      <c r="L62">
        <v>0</v>
      </c>
      <c r="M62">
        <v>0</v>
      </c>
      <c r="N62">
        <v>0</v>
      </c>
      <c r="O62">
        <v>1</v>
      </c>
      <c r="P62">
        <v>0</v>
      </c>
      <c r="Q62">
        <v>0</v>
      </c>
      <c r="R62">
        <v>0</v>
      </c>
      <c r="S62">
        <v>0</v>
      </c>
      <c r="T62">
        <v>0</v>
      </c>
      <c r="U62">
        <v>0</v>
      </c>
      <c r="V62">
        <v>0</v>
      </c>
      <c r="W62">
        <v>0</v>
      </c>
    </row>
    <row r="63" spans="1:23" x14ac:dyDescent="0.25">
      <c r="A63">
        <v>32847001000162</v>
      </c>
      <c r="B63" t="s">
        <v>806</v>
      </c>
      <c r="C63">
        <v>8</v>
      </c>
      <c r="D63" s="122">
        <v>43774</v>
      </c>
      <c r="E63" t="s">
        <v>1513</v>
      </c>
      <c r="F63" t="s">
        <v>1507</v>
      </c>
      <c r="G63">
        <v>29</v>
      </c>
      <c r="L63">
        <v>0</v>
      </c>
      <c r="M63">
        <v>0</v>
      </c>
      <c r="N63">
        <v>0</v>
      </c>
      <c r="O63">
        <v>0</v>
      </c>
      <c r="P63">
        <v>0</v>
      </c>
      <c r="Q63">
        <v>0</v>
      </c>
      <c r="R63">
        <v>1</v>
      </c>
      <c r="S63">
        <v>0</v>
      </c>
      <c r="T63">
        <v>0</v>
      </c>
      <c r="U63">
        <v>0</v>
      </c>
      <c r="V63">
        <v>0</v>
      </c>
      <c r="W63">
        <v>0</v>
      </c>
    </row>
    <row r="64" spans="1:23" x14ac:dyDescent="0.25">
      <c r="A64">
        <v>34187244000147</v>
      </c>
      <c r="B64" t="s">
        <v>328</v>
      </c>
      <c r="C64">
        <v>8</v>
      </c>
      <c r="D64" s="122">
        <v>43739</v>
      </c>
      <c r="E64" t="s">
        <v>1514</v>
      </c>
      <c r="F64" t="s">
        <v>1507</v>
      </c>
      <c r="G64">
        <v>29</v>
      </c>
      <c r="L64">
        <v>0</v>
      </c>
      <c r="M64">
        <v>0</v>
      </c>
      <c r="N64">
        <v>0</v>
      </c>
      <c r="O64">
        <v>0</v>
      </c>
      <c r="P64">
        <v>0</v>
      </c>
      <c r="Q64">
        <v>0</v>
      </c>
      <c r="R64">
        <v>1</v>
      </c>
      <c r="S64">
        <v>0</v>
      </c>
      <c r="T64">
        <v>0</v>
      </c>
      <c r="U64">
        <v>0</v>
      </c>
      <c r="V64">
        <v>0</v>
      </c>
      <c r="W64">
        <v>0</v>
      </c>
    </row>
    <row r="65" spans="1:23" x14ac:dyDescent="0.25">
      <c r="A65">
        <v>29562424000121</v>
      </c>
      <c r="B65" t="s">
        <v>805</v>
      </c>
      <c r="C65">
        <v>8</v>
      </c>
      <c r="D65" s="122">
        <v>43202</v>
      </c>
      <c r="E65" t="s">
        <v>1515</v>
      </c>
      <c r="F65" t="s">
        <v>1507</v>
      </c>
      <c r="G65">
        <v>29</v>
      </c>
      <c r="L65">
        <v>0</v>
      </c>
      <c r="M65">
        <v>0</v>
      </c>
      <c r="N65">
        <v>0</v>
      </c>
      <c r="O65">
        <v>0</v>
      </c>
      <c r="P65">
        <v>0</v>
      </c>
      <c r="Q65">
        <v>0</v>
      </c>
      <c r="R65">
        <v>1</v>
      </c>
      <c r="S65">
        <v>0</v>
      </c>
      <c r="T65">
        <v>0</v>
      </c>
      <c r="U65">
        <v>0</v>
      </c>
      <c r="V65">
        <v>0</v>
      </c>
      <c r="W65">
        <v>0</v>
      </c>
    </row>
    <row r="66" spans="1:23" x14ac:dyDescent="0.25">
      <c r="A66">
        <v>23556185000110</v>
      </c>
      <c r="B66" t="s">
        <v>329</v>
      </c>
      <c r="C66">
        <v>8</v>
      </c>
      <c r="D66" s="122">
        <v>42349</v>
      </c>
      <c r="E66" t="s">
        <v>1516</v>
      </c>
      <c r="F66" t="s">
        <v>1507</v>
      </c>
      <c r="G66">
        <v>28</v>
      </c>
      <c r="L66">
        <v>0</v>
      </c>
      <c r="M66">
        <v>0</v>
      </c>
      <c r="N66">
        <v>0</v>
      </c>
      <c r="O66">
        <v>0</v>
      </c>
      <c r="P66">
        <v>0</v>
      </c>
      <c r="Q66">
        <v>0</v>
      </c>
      <c r="R66">
        <v>1</v>
      </c>
      <c r="S66">
        <v>0</v>
      </c>
      <c r="T66">
        <v>0</v>
      </c>
      <c r="U66">
        <v>0</v>
      </c>
      <c r="V66">
        <v>0</v>
      </c>
      <c r="W66">
        <v>0</v>
      </c>
    </row>
    <row r="67" spans="1:23" ht="45" x14ac:dyDescent="0.25">
      <c r="A67">
        <v>27077299000139</v>
      </c>
      <c r="B67" t="s">
        <v>1517</v>
      </c>
      <c r="C67">
        <v>8</v>
      </c>
      <c r="D67" s="122">
        <v>43028</v>
      </c>
      <c r="E67" t="s">
        <v>1518</v>
      </c>
      <c r="F67" s="185" t="s">
        <v>1519</v>
      </c>
      <c r="G67">
        <v>28</v>
      </c>
      <c r="H67">
        <v>30</v>
      </c>
      <c r="I67">
        <v>31</v>
      </c>
      <c r="J67">
        <v>32</v>
      </c>
      <c r="L67">
        <v>1</v>
      </c>
      <c r="M67">
        <v>1</v>
      </c>
      <c r="N67">
        <v>1</v>
      </c>
      <c r="O67">
        <v>1</v>
      </c>
      <c r="P67">
        <v>1</v>
      </c>
      <c r="Q67">
        <v>1</v>
      </c>
      <c r="R67">
        <v>1</v>
      </c>
      <c r="S67">
        <v>1</v>
      </c>
      <c r="T67">
        <v>1</v>
      </c>
      <c r="U67">
        <v>1</v>
      </c>
      <c r="V67">
        <v>1</v>
      </c>
      <c r="W67">
        <v>0</v>
      </c>
    </row>
    <row r="68" spans="1:23" x14ac:dyDescent="0.25">
      <c r="A68">
        <v>4455632000109</v>
      </c>
      <c r="B68" t="s">
        <v>330</v>
      </c>
      <c r="C68">
        <v>8</v>
      </c>
      <c r="D68" s="122">
        <v>37074</v>
      </c>
      <c r="E68" t="s">
        <v>1520</v>
      </c>
      <c r="F68" t="s">
        <v>1503</v>
      </c>
      <c r="G68">
        <v>28</v>
      </c>
      <c r="H68">
        <v>30</v>
      </c>
      <c r="I68">
        <v>31</v>
      </c>
      <c r="J68">
        <v>32</v>
      </c>
      <c r="L68">
        <v>1</v>
      </c>
      <c r="M68">
        <v>1</v>
      </c>
      <c r="N68">
        <v>1</v>
      </c>
      <c r="O68">
        <v>1</v>
      </c>
      <c r="P68">
        <v>1</v>
      </c>
      <c r="Q68">
        <v>1</v>
      </c>
      <c r="R68">
        <v>1</v>
      </c>
      <c r="S68">
        <v>1</v>
      </c>
      <c r="T68">
        <v>1</v>
      </c>
      <c r="U68">
        <v>1</v>
      </c>
      <c r="V68">
        <v>1</v>
      </c>
      <c r="W68">
        <v>0</v>
      </c>
    </row>
    <row r="69" spans="1:23" x14ac:dyDescent="0.25">
      <c r="A69">
        <v>26323079000185</v>
      </c>
      <c r="B69" t="s">
        <v>331</v>
      </c>
      <c r="C69">
        <v>8</v>
      </c>
      <c r="D69" s="122">
        <v>42790</v>
      </c>
      <c r="E69" t="s">
        <v>1521</v>
      </c>
      <c r="F69" t="s">
        <v>1503</v>
      </c>
      <c r="G69">
        <v>28</v>
      </c>
      <c r="H69">
        <v>30</v>
      </c>
      <c r="I69">
        <v>31</v>
      </c>
      <c r="J69">
        <v>32</v>
      </c>
      <c r="L69">
        <v>1</v>
      </c>
      <c r="M69">
        <v>1</v>
      </c>
      <c r="N69">
        <v>1</v>
      </c>
      <c r="O69">
        <v>1</v>
      </c>
      <c r="P69">
        <v>1</v>
      </c>
      <c r="Q69">
        <v>1</v>
      </c>
      <c r="R69">
        <v>1</v>
      </c>
      <c r="S69">
        <v>1</v>
      </c>
      <c r="T69">
        <v>1</v>
      </c>
      <c r="U69">
        <v>1</v>
      </c>
      <c r="V69">
        <v>1</v>
      </c>
      <c r="W69">
        <v>0</v>
      </c>
    </row>
    <row r="70" spans="1:23" ht="45" x14ac:dyDescent="0.25">
      <c r="A70">
        <v>11392165000172</v>
      </c>
      <c r="B70" t="s">
        <v>332</v>
      </c>
      <c r="C70">
        <v>8</v>
      </c>
      <c r="D70" s="122">
        <v>40177</v>
      </c>
      <c r="E70" t="s">
        <v>1522</v>
      </c>
      <c r="F70" s="185" t="s">
        <v>1501</v>
      </c>
      <c r="G70">
        <v>33</v>
      </c>
      <c r="H70">
        <v>34</v>
      </c>
      <c r="I70">
        <v>35</v>
      </c>
      <c r="J70">
        <v>36</v>
      </c>
      <c r="L70">
        <v>0</v>
      </c>
      <c r="M70">
        <v>0</v>
      </c>
      <c r="N70">
        <v>0</v>
      </c>
      <c r="O70">
        <v>1</v>
      </c>
      <c r="P70">
        <v>0</v>
      </c>
      <c r="Q70">
        <v>0</v>
      </c>
      <c r="R70">
        <v>0</v>
      </c>
      <c r="S70">
        <v>0</v>
      </c>
      <c r="T70">
        <v>0</v>
      </c>
      <c r="U70">
        <v>0</v>
      </c>
      <c r="V70">
        <v>0</v>
      </c>
      <c r="W70">
        <v>0</v>
      </c>
    </row>
    <row r="71" spans="1:23" x14ac:dyDescent="0.25">
      <c r="A71">
        <v>36352498000107</v>
      </c>
      <c r="B71" t="s">
        <v>334</v>
      </c>
      <c r="C71">
        <v>8</v>
      </c>
      <c r="D71" s="122">
        <v>43997</v>
      </c>
      <c r="E71" t="s">
        <v>1523</v>
      </c>
      <c r="F71" t="s">
        <v>1507</v>
      </c>
      <c r="G71">
        <v>29</v>
      </c>
      <c r="L71">
        <v>1</v>
      </c>
      <c r="M71">
        <v>1</v>
      </c>
      <c r="N71">
        <v>1</v>
      </c>
      <c r="O71">
        <v>1</v>
      </c>
      <c r="P71">
        <v>1</v>
      </c>
      <c r="Q71">
        <v>1</v>
      </c>
      <c r="R71">
        <v>1</v>
      </c>
      <c r="S71">
        <v>1</v>
      </c>
      <c r="T71">
        <v>1</v>
      </c>
      <c r="U71">
        <v>1</v>
      </c>
      <c r="V71">
        <v>1</v>
      </c>
      <c r="W71">
        <v>0</v>
      </c>
    </row>
    <row r="72" spans="1:23" x14ac:dyDescent="0.25">
      <c r="A72">
        <v>22681798000117</v>
      </c>
      <c r="B72" t="s">
        <v>336</v>
      </c>
      <c r="C72">
        <v>8</v>
      </c>
      <c r="D72" s="122">
        <v>42219</v>
      </c>
      <c r="E72" t="s">
        <v>1524</v>
      </c>
      <c r="F72" t="s">
        <v>1512</v>
      </c>
      <c r="G72">
        <v>399</v>
      </c>
      <c r="L72">
        <v>0</v>
      </c>
      <c r="M72">
        <v>0</v>
      </c>
      <c r="N72">
        <v>0</v>
      </c>
      <c r="O72">
        <v>1</v>
      </c>
      <c r="P72">
        <v>0</v>
      </c>
      <c r="Q72">
        <v>0</v>
      </c>
      <c r="R72">
        <v>0</v>
      </c>
      <c r="S72">
        <v>0</v>
      </c>
      <c r="T72">
        <v>0</v>
      </c>
      <c r="U72">
        <v>0</v>
      </c>
      <c r="V72">
        <v>0</v>
      </c>
      <c r="W72">
        <v>0</v>
      </c>
    </row>
    <row r="73" spans="1:23" ht="45" x14ac:dyDescent="0.25">
      <c r="A73">
        <v>13974750000106</v>
      </c>
      <c r="B73" t="s">
        <v>335</v>
      </c>
      <c r="C73">
        <v>8</v>
      </c>
      <c r="D73" s="122">
        <v>40834</v>
      </c>
      <c r="E73" t="s">
        <v>1525</v>
      </c>
      <c r="F73" s="185" t="s">
        <v>1501</v>
      </c>
      <c r="G73">
        <v>33</v>
      </c>
      <c r="H73">
        <v>34</v>
      </c>
      <c r="I73">
        <v>35</v>
      </c>
      <c r="J73">
        <v>36</v>
      </c>
      <c r="L73">
        <v>0</v>
      </c>
      <c r="M73">
        <v>0</v>
      </c>
      <c r="N73">
        <v>0</v>
      </c>
      <c r="O73">
        <v>1</v>
      </c>
      <c r="P73">
        <v>0</v>
      </c>
      <c r="Q73">
        <v>0</v>
      </c>
      <c r="R73">
        <v>0</v>
      </c>
      <c r="S73">
        <v>0</v>
      </c>
      <c r="T73">
        <v>0</v>
      </c>
      <c r="U73">
        <v>0</v>
      </c>
      <c r="V73">
        <v>0</v>
      </c>
      <c r="W73">
        <v>0</v>
      </c>
    </row>
    <row r="74" spans="1:23" x14ac:dyDescent="0.25">
      <c r="A74">
        <v>14812722000155</v>
      </c>
      <c r="B74" t="s">
        <v>338</v>
      </c>
      <c r="C74">
        <v>8</v>
      </c>
      <c r="D74" s="122">
        <v>40931</v>
      </c>
      <c r="E74" t="s">
        <v>1526</v>
      </c>
      <c r="F74" t="s">
        <v>1505</v>
      </c>
      <c r="G74">
        <v>33</v>
      </c>
      <c r="H74">
        <v>34</v>
      </c>
      <c r="I74">
        <v>35</v>
      </c>
      <c r="J74">
        <v>36</v>
      </c>
      <c r="L74">
        <v>1</v>
      </c>
      <c r="M74">
        <v>1</v>
      </c>
      <c r="N74">
        <v>1</v>
      </c>
      <c r="O74">
        <v>1</v>
      </c>
      <c r="P74">
        <v>1</v>
      </c>
      <c r="Q74">
        <v>1</v>
      </c>
      <c r="R74">
        <v>1</v>
      </c>
      <c r="S74">
        <v>1</v>
      </c>
      <c r="T74">
        <v>1</v>
      </c>
      <c r="U74">
        <v>1</v>
      </c>
      <c r="V74">
        <v>1</v>
      </c>
      <c r="W74">
        <v>0</v>
      </c>
    </row>
    <row r="75" spans="1:23" x14ac:dyDescent="0.25">
      <c r="A75">
        <v>19782311000188</v>
      </c>
      <c r="B75" t="s">
        <v>339</v>
      </c>
      <c r="C75">
        <v>8</v>
      </c>
      <c r="D75" s="122">
        <v>41757</v>
      </c>
      <c r="E75" t="s">
        <v>1527</v>
      </c>
      <c r="F75" t="s">
        <v>1507</v>
      </c>
      <c r="G75">
        <v>29</v>
      </c>
      <c r="L75">
        <v>1</v>
      </c>
      <c r="M75">
        <v>1</v>
      </c>
      <c r="N75">
        <v>1</v>
      </c>
      <c r="O75">
        <v>1</v>
      </c>
      <c r="P75">
        <v>1</v>
      </c>
      <c r="Q75">
        <v>1</v>
      </c>
      <c r="R75">
        <v>1</v>
      </c>
      <c r="S75">
        <v>1</v>
      </c>
      <c r="T75">
        <v>1</v>
      </c>
      <c r="U75">
        <v>1</v>
      </c>
      <c r="V75">
        <v>1</v>
      </c>
      <c r="W75">
        <v>0</v>
      </c>
    </row>
    <row r="76" spans="1:23" x14ac:dyDescent="0.25">
      <c r="A76">
        <v>16599968000116</v>
      </c>
      <c r="B76" t="s">
        <v>340</v>
      </c>
      <c r="C76">
        <v>8</v>
      </c>
      <c r="D76" s="122">
        <v>41172</v>
      </c>
      <c r="E76" t="s">
        <v>1528</v>
      </c>
      <c r="F76" t="s">
        <v>1529</v>
      </c>
      <c r="G76">
        <v>28</v>
      </c>
      <c r="L76">
        <v>1</v>
      </c>
      <c r="M76">
        <v>0</v>
      </c>
      <c r="N76">
        <v>0</v>
      </c>
      <c r="O76">
        <v>0</v>
      </c>
      <c r="P76">
        <v>0</v>
      </c>
      <c r="Q76">
        <v>0</v>
      </c>
      <c r="R76">
        <v>0</v>
      </c>
      <c r="S76">
        <v>0</v>
      </c>
      <c r="T76">
        <v>0</v>
      </c>
      <c r="U76">
        <v>0</v>
      </c>
      <c r="V76">
        <v>0</v>
      </c>
      <c r="W76">
        <v>0</v>
      </c>
    </row>
    <row r="77" spans="1:23" x14ac:dyDescent="0.25">
      <c r="A77">
        <v>32862354000131</v>
      </c>
      <c r="B77" t="s">
        <v>367</v>
      </c>
      <c r="C77">
        <v>9</v>
      </c>
      <c r="D77" s="122">
        <v>43628</v>
      </c>
      <c r="E77" t="s">
        <v>1530</v>
      </c>
      <c r="F77" t="s">
        <v>1531</v>
      </c>
      <c r="G77">
        <v>37</v>
      </c>
      <c r="H77">
        <v>38</v>
      </c>
      <c r="L77">
        <v>1</v>
      </c>
      <c r="M77">
        <v>1</v>
      </c>
      <c r="N77">
        <v>1</v>
      </c>
      <c r="O77">
        <v>1</v>
      </c>
      <c r="P77">
        <v>0</v>
      </c>
      <c r="Q77">
        <v>0</v>
      </c>
      <c r="R77">
        <v>0</v>
      </c>
      <c r="S77">
        <v>0</v>
      </c>
      <c r="T77">
        <v>1</v>
      </c>
      <c r="U77">
        <v>0</v>
      </c>
      <c r="V77">
        <v>0</v>
      </c>
      <c r="W77">
        <v>0</v>
      </c>
    </row>
    <row r="78" spans="1:23" x14ac:dyDescent="0.25">
      <c r="A78">
        <v>23732231000195</v>
      </c>
      <c r="B78" t="s">
        <v>369</v>
      </c>
      <c r="C78">
        <v>9</v>
      </c>
      <c r="D78" s="122">
        <v>42368</v>
      </c>
      <c r="E78" t="s">
        <v>1532</v>
      </c>
      <c r="F78" t="s">
        <v>1533</v>
      </c>
      <c r="G78">
        <v>37</v>
      </c>
      <c r="L78">
        <v>0</v>
      </c>
      <c r="M78">
        <v>0</v>
      </c>
      <c r="N78">
        <v>0</v>
      </c>
      <c r="O78">
        <v>1</v>
      </c>
      <c r="P78">
        <v>0</v>
      </c>
      <c r="Q78">
        <v>0</v>
      </c>
      <c r="R78">
        <v>0</v>
      </c>
      <c r="S78">
        <v>0</v>
      </c>
      <c r="T78">
        <v>0</v>
      </c>
      <c r="U78">
        <v>0</v>
      </c>
      <c r="V78">
        <v>0</v>
      </c>
      <c r="W78">
        <v>0</v>
      </c>
    </row>
    <row r="79" spans="1:23" x14ac:dyDescent="0.25">
      <c r="A79">
        <v>35844932000103</v>
      </c>
      <c r="B79" t="s">
        <v>370</v>
      </c>
      <c r="C79">
        <v>9</v>
      </c>
      <c r="D79" s="122">
        <v>43908</v>
      </c>
      <c r="E79" t="s">
        <v>1534</v>
      </c>
      <c r="F79" t="s">
        <v>1533</v>
      </c>
      <c r="G79">
        <v>37</v>
      </c>
      <c r="L79">
        <v>0</v>
      </c>
      <c r="M79">
        <v>0</v>
      </c>
      <c r="N79">
        <v>0</v>
      </c>
      <c r="O79">
        <v>1</v>
      </c>
      <c r="P79">
        <v>0</v>
      </c>
      <c r="Q79">
        <v>0</v>
      </c>
      <c r="R79">
        <v>0</v>
      </c>
      <c r="S79">
        <v>0</v>
      </c>
      <c r="T79">
        <v>0</v>
      </c>
      <c r="U79">
        <v>0</v>
      </c>
      <c r="V79">
        <v>0</v>
      </c>
      <c r="W79">
        <v>0</v>
      </c>
    </row>
    <row r="80" spans="1:23" x14ac:dyDescent="0.25">
      <c r="A80">
        <v>28747733000103</v>
      </c>
      <c r="B80" t="s">
        <v>371</v>
      </c>
      <c r="C80">
        <v>9</v>
      </c>
      <c r="D80" s="122">
        <v>43095</v>
      </c>
      <c r="E80" t="s">
        <v>1535</v>
      </c>
      <c r="F80" t="s">
        <v>1531</v>
      </c>
      <c r="G80">
        <v>37</v>
      </c>
      <c r="H80">
        <v>38</v>
      </c>
      <c r="L80">
        <v>1</v>
      </c>
      <c r="M80">
        <v>1</v>
      </c>
      <c r="N80">
        <v>1</v>
      </c>
      <c r="O80">
        <v>1</v>
      </c>
      <c r="P80">
        <v>0</v>
      </c>
      <c r="Q80">
        <v>0</v>
      </c>
      <c r="R80">
        <v>0</v>
      </c>
      <c r="S80">
        <v>0</v>
      </c>
      <c r="T80">
        <v>1</v>
      </c>
      <c r="U80">
        <v>0</v>
      </c>
      <c r="V80">
        <v>0</v>
      </c>
      <c r="W80">
        <v>0</v>
      </c>
    </row>
    <row r="81" spans="1:23" x14ac:dyDescent="0.25">
      <c r="A81">
        <v>17087932000116</v>
      </c>
      <c r="B81" t="s">
        <v>1536</v>
      </c>
      <c r="C81">
        <v>9</v>
      </c>
      <c r="D81" s="122">
        <v>41271</v>
      </c>
      <c r="E81" t="s">
        <v>1537</v>
      </c>
      <c r="F81" t="s">
        <v>1531</v>
      </c>
      <c r="G81">
        <v>37</v>
      </c>
      <c r="H81">
        <v>38</v>
      </c>
      <c r="L81">
        <v>1</v>
      </c>
      <c r="M81">
        <v>1</v>
      </c>
      <c r="N81">
        <v>1</v>
      </c>
      <c r="O81">
        <v>1</v>
      </c>
      <c r="P81">
        <v>0</v>
      </c>
      <c r="Q81">
        <v>0</v>
      </c>
      <c r="R81">
        <v>0</v>
      </c>
      <c r="S81">
        <v>0</v>
      </c>
      <c r="T81">
        <v>1</v>
      </c>
      <c r="U81">
        <v>0</v>
      </c>
      <c r="V81">
        <v>0</v>
      </c>
      <c r="W81">
        <v>0</v>
      </c>
    </row>
    <row r="82" spans="1:23" x14ac:dyDescent="0.25">
      <c r="A82">
        <v>9635172000106</v>
      </c>
      <c r="B82" t="s">
        <v>372</v>
      </c>
      <c r="C82">
        <v>9</v>
      </c>
      <c r="D82" s="122">
        <v>40385</v>
      </c>
      <c r="E82" t="s">
        <v>1538</v>
      </c>
      <c r="F82" t="s">
        <v>1533</v>
      </c>
      <c r="G82">
        <v>37</v>
      </c>
      <c r="L82">
        <v>0</v>
      </c>
      <c r="M82">
        <v>0</v>
      </c>
      <c r="N82">
        <v>0</v>
      </c>
      <c r="O82">
        <v>1</v>
      </c>
      <c r="P82">
        <v>0</v>
      </c>
      <c r="Q82">
        <v>0</v>
      </c>
      <c r="R82">
        <v>0</v>
      </c>
      <c r="S82">
        <v>0</v>
      </c>
      <c r="T82">
        <v>0</v>
      </c>
      <c r="U82">
        <v>0</v>
      </c>
      <c r="V82">
        <v>0</v>
      </c>
      <c r="W82">
        <v>0</v>
      </c>
    </row>
    <row r="83" spans="1:23" x14ac:dyDescent="0.25">
      <c r="A83">
        <v>32319396000120</v>
      </c>
      <c r="B83" t="s">
        <v>374</v>
      </c>
      <c r="C83">
        <v>10</v>
      </c>
      <c r="D83" s="122">
        <v>43657</v>
      </c>
      <c r="E83" t="s">
        <v>1539</v>
      </c>
      <c r="F83" t="s">
        <v>1540</v>
      </c>
      <c r="G83">
        <v>39</v>
      </c>
      <c r="H83">
        <v>40</v>
      </c>
      <c r="I83">
        <v>41</v>
      </c>
      <c r="L83">
        <v>1</v>
      </c>
      <c r="M83">
        <v>1</v>
      </c>
      <c r="N83">
        <v>1</v>
      </c>
      <c r="O83">
        <v>1</v>
      </c>
      <c r="P83">
        <v>1</v>
      </c>
      <c r="Q83">
        <v>0</v>
      </c>
      <c r="R83">
        <v>0</v>
      </c>
      <c r="S83">
        <v>0</v>
      </c>
      <c r="T83">
        <v>0</v>
      </c>
      <c r="U83">
        <v>0</v>
      </c>
      <c r="V83">
        <v>0</v>
      </c>
      <c r="W83">
        <v>0</v>
      </c>
    </row>
    <row r="84" spans="1:23" x14ac:dyDescent="0.25">
      <c r="A84">
        <v>12239939000192</v>
      </c>
      <c r="B84" t="s">
        <v>355</v>
      </c>
      <c r="C84">
        <v>109</v>
      </c>
      <c r="D84" s="122">
        <v>40808</v>
      </c>
      <c r="E84" t="s">
        <v>1541</v>
      </c>
      <c r="F84" t="s">
        <v>1542</v>
      </c>
      <c r="G84">
        <v>425</v>
      </c>
      <c r="L84">
        <v>0</v>
      </c>
      <c r="M84">
        <v>0</v>
      </c>
      <c r="N84">
        <v>0</v>
      </c>
      <c r="O84">
        <v>1</v>
      </c>
      <c r="P84">
        <v>0</v>
      </c>
      <c r="Q84">
        <v>0</v>
      </c>
      <c r="R84">
        <v>0</v>
      </c>
      <c r="S84">
        <v>0</v>
      </c>
      <c r="T84">
        <v>0</v>
      </c>
      <c r="U84">
        <v>0</v>
      </c>
      <c r="V84">
        <v>0</v>
      </c>
      <c r="W84">
        <v>0</v>
      </c>
    </row>
    <row r="85" spans="1:23" x14ac:dyDescent="0.25">
      <c r="A85">
        <v>25108905000100</v>
      </c>
      <c r="B85" t="s">
        <v>1543</v>
      </c>
      <c r="C85">
        <v>109</v>
      </c>
      <c r="D85" s="122">
        <v>42733</v>
      </c>
      <c r="E85" t="s">
        <v>1544</v>
      </c>
      <c r="F85" t="s">
        <v>1545</v>
      </c>
      <c r="G85">
        <v>428</v>
      </c>
      <c r="H85">
        <v>429</v>
      </c>
      <c r="L85">
        <v>0</v>
      </c>
      <c r="M85">
        <v>0</v>
      </c>
      <c r="N85">
        <v>0</v>
      </c>
      <c r="O85">
        <v>0</v>
      </c>
      <c r="P85">
        <v>0</v>
      </c>
      <c r="Q85">
        <v>0</v>
      </c>
      <c r="R85">
        <v>1</v>
      </c>
      <c r="S85">
        <v>0</v>
      </c>
      <c r="T85">
        <v>1</v>
      </c>
      <c r="U85">
        <v>0</v>
      </c>
      <c r="V85">
        <v>0</v>
      </c>
      <c r="W85">
        <v>0</v>
      </c>
    </row>
    <row r="86" spans="1:23" x14ac:dyDescent="0.25">
      <c r="A86">
        <v>38443033000189</v>
      </c>
      <c r="B86" t="s">
        <v>1543</v>
      </c>
      <c r="C86">
        <v>109</v>
      </c>
      <c r="D86" s="122">
        <v>44244</v>
      </c>
      <c r="E86" t="s">
        <v>1546</v>
      </c>
      <c r="F86" t="s">
        <v>1545</v>
      </c>
      <c r="G86">
        <v>428</v>
      </c>
      <c r="H86">
        <v>429</v>
      </c>
      <c r="L86">
        <v>0</v>
      </c>
      <c r="M86">
        <v>0</v>
      </c>
      <c r="N86">
        <v>0</v>
      </c>
      <c r="O86">
        <v>0</v>
      </c>
      <c r="P86">
        <v>0</v>
      </c>
      <c r="Q86">
        <v>0</v>
      </c>
      <c r="R86">
        <v>1</v>
      </c>
      <c r="S86">
        <v>0</v>
      </c>
      <c r="T86">
        <v>1</v>
      </c>
      <c r="U86">
        <v>0</v>
      </c>
      <c r="V86">
        <v>0</v>
      </c>
      <c r="W86">
        <v>0</v>
      </c>
    </row>
    <row r="87" spans="1:23" x14ac:dyDescent="0.25">
      <c r="A87">
        <v>5104498000156</v>
      </c>
      <c r="B87" t="s">
        <v>356</v>
      </c>
      <c r="C87">
        <v>109</v>
      </c>
      <c r="D87" s="122">
        <v>37536</v>
      </c>
      <c r="E87" t="s">
        <v>1547</v>
      </c>
      <c r="F87" t="s">
        <v>1548</v>
      </c>
      <c r="G87">
        <v>432</v>
      </c>
      <c r="H87">
        <v>428</v>
      </c>
      <c r="I87">
        <v>430</v>
      </c>
      <c r="J87">
        <v>431</v>
      </c>
      <c r="K87">
        <v>429</v>
      </c>
      <c r="L87">
        <v>1</v>
      </c>
      <c r="M87">
        <v>0</v>
      </c>
      <c r="N87">
        <v>0</v>
      </c>
      <c r="O87">
        <v>0</v>
      </c>
      <c r="P87">
        <v>0</v>
      </c>
      <c r="Q87">
        <v>0</v>
      </c>
      <c r="R87">
        <v>0</v>
      </c>
      <c r="S87">
        <v>0</v>
      </c>
      <c r="T87">
        <v>1</v>
      </c>
      <c r="U87">
        <v>0</v>
      </c>
      <c r="V87">
        <v>0</v>
      </c>
      <c r="W87">
        <v>0</v>
      </c>
    </row>
    <row r="88" spans="1:23" x14ac:dyDescent="0.25">
      <c r="A88">
        <v>2539921000152</v>
      </c>
      <c r="B88" t="s">
        <v>358</v>
      </c>
      <c r="C88">
        <v>109</v>
      </c>
      <c r="D88" s="122">
        <v>35971</v>
      </c>
      <c r="E88" t="s">
        <v>1549</v>
      </c>
      <c r="F88" t="s">
        <v>1548</v>
      </c>
      <c r="G88">
        <v>432</v>
      </c>
      <c r="H88">
        <v>428</v>
      </c>
      <c r="I88">
        <v>430</v>
      </c>
      <c r="J88">
        <v>431</v>
      </c>
      <c r="K88">
        <v>429</v>
      </c>
      <c r="L88">
        <v>1</v>
      </c>
      <c r="M88">
        <v>0</v>
      </c>
      <c r="N88">
        <v>0</v>
      </c>
      <c r="O88">
        <v>0</v>
      </c>
      <c r="P88">
        <v>0</v>
      </c>
      <c r="Q88">
        <v>0</v>
      </c>
      <c r="R88">
        <v>0</v>
      </c>
      <c r="S88">
        <v>0</v>
      </c>
      <c r="T88">
        <v>1</v>
      </c>
      <c r="U88">
        <v>0</v>
      </c>
      <c r="V88">
        <v>0</v>
      </c>
      <c r="W88">
        <v>0</v>
      </c>
    </row>
    <row r="89" spans="1:23" x14ac:dyDescent="0.25">
      <c r="A89">
        <v>21185984000100</v>
      </c>
      <c r="B89" t="s">
        <v>359</v>
      </c>
      <c r="C89">
        <v>109</v>
      </c>
      <c r="D89" s="122">
        <v>42003</v>
      </c>
      <c r="E89" t="s">
        <v>1550</v>
      </c>
      <c r="F89" t="s">
        <v>1545</v>
      </c>
      <c r="G89">
        <v>428</v>
      </c>
      <c r="H89">
        <v>429</v>
      </c>
      <c r="L89">
        <v>0</v>
      </c>
      <c r="M89">
        <v>0</v>
      </c>
      <c r="N89">
        <v>0</v>
      </c>
      <c r="O89">
        <v>0</v>
      </c>
      <c r="P89">
        <v>0</v>
      </c>
      <c r="Q89">
        <v>0</v>
      </c>
      <c r="R89">
        <v>1</v>
      </c>
      <c r="S89">
        <v>0</v>
      </c>
      <c r="T89">
        <v>1</v>
      </c>
      <c r="U89">
        <v>0</v>
      </c>
      <c r="V89">
        <v>0</v>
      </c>
      <c r="W89">
        <v>0</v>
      </c>
    </row>
    <row r="90" spans="1:23" x14ac:dyDescent="0.25">
      <c r="A90">
        <v>11108013000103</v>
      </c>
      <c r="B90" t="s">
        <v>360</v>
      </c>
      <c r="C90">
        <v>109</v>
      </c>
      <c r="D90" s="122">
        <v>40116</v>
      </c>
      <c r="E90" t="s">
        <v>1551</v>
      </c>
      <c r="F90" t="s">
        <v>1552</v>
      </c>
      <c r="G90">
        <v>426</v>
      </c>
      <c r="L90">
        <v>0</v>
      </c>
      <c r="M90">
        <v>0</v>
      </c>
      <c r="N90">
        <v>0</v>
      </c>
      <c r="O90">
        <v>1</v>
      </c>
      <c r="P90">
        <v>0</v>
      </c>
      <c r="Q90">
        <v>0</v>
      </c>
      <c r="R90">
        <v>0</v>
      </c>
      <c r="S90">
        <v>0</v>
      </c>
      <c r="T90">
        <v>0</v>
      </c>
      <c r="U90">
        <v>0</v>
      </c>
      <c r="V90">
        <v>0</v>
      </c>
      <c r="W90">
        <v>0</v>
      </c>
    </row>
    <row r="91" spans="1:23" x14ac:dyDescent="0.25">
      <c r="A91">
        <v>27945399000130</v>
      </c>
      <c r="B91" t="s">
        <v>707</v>
      </c>
      <c r="C91">
        <v>101</v>
      </c>
      <c r="D91" s="122">
        <v>43175</v>
      </c>
      <c r="E91" t="s">
        <v>1553</v>
      </c>
      <c r="F91" t="s">
        <v>1554</v>
      </c>
      <c r="G91">
        <v>404</v>
      </c>
      <c r="H91">
        <v>403</v>
      </c>
      <c r="L91">
        <v>0</v>
      </c>
      <c r="M91">
        <v>0</v>
      </c>
      <c r="N91">
        <v>0</v>
      </c>
      <c r="O91">
        <v>1</v>
      </c>
      <c r="P91">
        <v>0</v>
      </c>
      <c r="Q91">
        <v>0</v>
      </c>
      <c r="R91">
        <v>0</v>
      </c>
      <c r="S91">
        <v>0</v>
      </c>
      <c r="T91">
        <v>0</v>
      </c>
      <c r="U91">
        <v>0</v>
      </c>
      <c r="V91">
        <v>0</v>
      </c>
      <c r="W91">
        <v>0</v>
      </c>
    </row>
    <row r="92" spans="1:23" x14ac:dyDescent="0.25">
      <c r="A92">
        <v>34054884000189</v>
      </c>
      <c r="B92" t="s">
        <v>376</v>
      </c>
      <c r="C92">
        <v>22</v>
      </c>
      <c r="D92" s="122">
        <v>43738</v>
      </c>
      <c r="E92" t="s">
        <v>1555</v>
      </c>
      <c r="F92" t="s">
        <v>3138</v>
      </c>
      <c r="G92">
        <v>83</v>
      </c>
      <c r="L92">
        <v>0</v>
      </c>
      <c r="M92">
        <v>0</v>
      </c>
      <c r="N92">
        <v>0</v>
      </c>
      <c r="O92">
        <v>1</v>
      </c>
      <c r="P92">
        <v>0</v>
      </c>
      <c r="Q92">
        <v>0</v>
      </c>
      <c r="R92">
        <v>0</v>
      </c>
      <c r="S92">
        <v>0</v>
      </c>
      <c r="T92">
        <v>0</v>
      </c>
      <c r="U92">
        <v>0</v>
      </c>
      <c r="V92">
        <v>0</v>
      </c>
      <c r="W92">
        <v>0</v>
      </c>
    </row>
    <row r="93" spans="1:23" x14ac:dyDescent="0.25">
      <c r="A93">
        <v>34109809000178</v>
      </c>
      <c r="B93" t="s">
        <v>377</v>
      </c>
      <c r="C93">
        <v>22</v>
      </c>
      <c r="D93" s="122">
        <v>43769</v>
      </c>
      <c r="E93" t="s">
        <v>1556</v>
      </c>
      <c r="F93" t="s">
        <v>3139</v>
      </c>
      <c r="G93">
        <v>80</v>
      </c>
      <c r="H93">
        <v>81</v>
      </c>
      <c r="I93">
        <v>452</v>
      </c>
      <c r="L93">
        <v>0</v>
      </c>
      <c r="M93">
        <v>0</v>
      </c>
      <c r="N93">
        <v>0</v>
      </c>
      <c r="O93">
        <v>0</v>
      </c>
      <c r="P93">
        <v>0</v>
      </c>
      <c r="Q93">
        <v>0</v>
      </c>
      <c r="R93">
        <v>1</v>
      </c>
      <c r="S93">
        <v>0</v>
      </c>
      <c r="T93">
        <v>0</v>
      </c>
      <c r="U93">
        <v>0</v>
      </c>
      <c r="V93">
        <v>0</v>
      </c>
      <c r="W93">
        <v>0</v>
      </c>
    </row>
    <row r="94" spans="1:23" x14ac:dyDescent="0.25">
      <c r="A94">
        <v>34187279000186</v>
      </c>
      <c r="B94" t="s">
        <v>851</v>
      </c>
      <c r="C94">
        <v>11</v>
      </c>
      <c r="D94" s="122">
        <v>43811</v>
      </c>
      <c r="E94" t="s">
        <v>1557</v>
      </c>
      <c r="F94" t="s">
        <v>1558</v>
      </c>
      <c r="G94">
        <v>43</v>
      </c>
      <c r="H94">
        <v>44</v>
      </c>
      <c r="I94">
        <v>45</v>
      </c>
      <c r="L94">
        <v>0</v>
      </c>
      <c r="M94">
        <v>0</v>
      </c>
      <c r="N94">
        <v>0</v>
      </c>
      <c r="O94">
        <v>1</v>
      </c>
      <c r="P94">
        <v>0</v>
      </c>
      <c r="Q94">
        <v>0</v>
      </c>
      <c r="R94">
        <v>0</v>
      </c>
      <c r="S94">
        <v>0</v>
      </c>
      <c r="T94">
        <v>0</v>
      </c>
      <c r="U94">
        <v>0</v>
      </c>
      <c r="V94">
        <v>0</v>
      </c>
      <c r="W94">
        <v>0</v>
      </c>
    </row>
    <row r="95" spans="1:23" x14ac:dyDescent="0.25">
      <c r="A95">
        <v>34430477000129</v>
      </c>
      <c r="B95" t="s">
        <v>378</v>
      </c>
      <c r="C95">
        <v>11</v>
      </c>
      <c r="D95" s="122">
        <v>43810</v>
      </c>
      <c r="E95" t="s">
        <v>1559</v>
      </c>
      <c r="F95" t="s">
        <v>1558</v>
      </c>
      <c r="G95">
        <v>43</v>
      </c>
      <c r="H95">
        <v>44</v>
      </c>
      <c r="I95">
        <v>45</v>
      </c>
      <c r="L95">
        <v>0</v>
      </c>
      <c r="M95">
        <v>0</v>
      </c>
      <c r="N95">
        <v>0</v>
      </c>
      <c r="O95">
        <v>1</v>
      </c>
      <c r="P95">
        <v>0</v>
      </c>
      <c r="Q95">
        <v>0</v>
      </c>
      <c r="R95">
        <v>0</v>
      </c>
      <c r="S95">
        <v>0</v>
      </c>
      <c r="T95">
        <v>0</v>
      </c>
      <c r="U95">
        <v>0</v>
      </c>
      <c r="V95">
        <v>0</v>
      </c>
      <c r="W95">
        <v>0</v>
      </c>
    </row>
    <row r="96" spans="1:23" x14ac:dyDescent="0.25">
      <c r="A96">
        <v>14866273000128</v>
      </c>
      <c r="B96" t="s">
        <v>1560</v>
      </c>
      <c r="C96">
        <v>11</v>
      </c>
      <c r="D96" s="122">
        <v>41148</v>
      </c>
      <c r="E96" t="s">
        <v>1559</v>
      </c>
      <c r="F96" t="s">
        <v>1558</v>
      </c>
      <c r="G96">
        <v>43</v>
      </c>
      <c r="H96">
        <v>44</v>
      </c>
      <c r="I96">
        <v>45</v>
      </c>
      <c r="L96">
        <v>0</v>
      </c>
      <c r="M96">
        <v>0</v>
      </c>
      <c r="N96">
        <v>0</v>
      </c>
      <c r="O96">
        <v>1</v>
      </c>
      <c r="P96">
        <v>0</v>
      </c>
      <c r="Q96">
        <v>0</v>
      </c>
      <c r="R96">
        <v>0</v>
      </c>
      <c r="S96">
        <v>0</v>
      </c>
      <c r="T96">
        <v>0</v>
      </c>
      <c r="U96">
        <v>0</v>
      </c>
      <c r="V96">
        <v>0</v>
      </c>
      <c r="W96">
        <v>0</v>
      </c>
    </row>
    <row r="97" spans="1:23" x14ac:dyDescent="0.25">
      <c r="A97">
        <v>32892517000129</v>
      </c>
      <c r="B97" t="s">
        <v>850</v>
      </c>
      <c r="C97">
        <v>11</v>
      </c>
      <c r="D97" s="122">
        <v>43692</v>
      </c>
      <c r="E97" t="s">
        <v>1561</v>
      </c>
      <c r="F97" t="s">
        <v>1558</v>
      </c>
      <c r="G97">
        <v>43</v>
      </c>
      <c r="H97">
        <v>44</v>
      </c>
      <c r="I97">
        <v>45</v>
      </c>
      <c r="L97">
        <v>0</v>
      </c>
      <c r="M97">
        <v>0</v>
      </c>
      <c r="N97">
        <v>0</v>
      </c>
      <c r="O97">
        <v>1</v>
      </c>
      <c r="P97">
        <v>0</v>
      </c>
      <c r="Q97">
        <v>0</v>
      </c>
      <c r="R97">
        <v>0</v>
      </c>
      <c r="S97">
        <v>0</v>
      </c>
      <c r="T97">
        <v>0</v>
      </c>
      <c r="U97">
        <v>0</v>
      </c>
      <c r="V97">
        <v>0</v>
      </c>
      <c r="W97">
        <v>0</v>
      </c>
    </row>
    <row r="98" spans="1:23" x14ac:dyDescent="0.25">
      <c r="A98">
        <v>18316558000146</v>
      </c>
      <c r="B98" t="s">
        <v>380</v>
      </c>
      <c r="C98">
        <v>12</v>
      </c>
      <c r="D98" s="122">
        <v>41506</v>
      </c>
      <c r="E98" t="s">
        <v>1562</v>
      </c>
      <c r="F98" t="s">
        <v>1563</v>
      </c>
      <c r="G98">
        <v>46</v>
      </c>
      <c r="H98">
        <v>47</v>
      </c>
      <c r="L98">
        <v>0</v>
      </c>
      <c r="M98">
        <v>0</v>
      </c>
      <c r="N98">
        <v>0</v>
      </c>
      <c r="O98">
        <v>0</v>
      </c>
      <c r="P98">
        <v>0</v>
      </c>
      <c r="Q98">
        <v>0</v>
      </c>
      <c r="R98">
        <v>1</v>
      </c>
      <c r="S98">
        <v>1</v>
      </c>
      <c r="T98">
        <v>0</v>
      </c>
      <c r="U98">
        <v>0</v>
      </c>
      <c r="V98">
        <v>0</v>
      </c>
      <c r="W98">
        <v>0</v>
      </c>
    </row>
    <row r="99" spans="1:23" x14ac:dyDescent="0.25">
      <c r="A99">
        <v>15350679000116</v>
      </c>
      <c r="B99" t="s">
        <v>382</v>
      </c>
      <c r="C99">
        <v>12</v>
      </c>
      <c r="D99" s="122">
        <v>41058</v>
      </c>
      <c r="E99" t="s">
        <v>1564</v>
      </c>
      <c r="F99" t="s">
        <v>1563</v>
      </c>
      <c r="G99">
        <v>46</v>
      </c>
      <c r="H99">
        <v>47</v>
      </c>
      <c r="L99">
        <v>0</v>
      </c>
      <c r="M99">
        <v>0</v>
      </c>
      <c r="N99">
        <v>0</v>
      </c>
      <c r="O99">
        <v>0</v>
      </c>
      <c r="P99">
        <v>0</v>
      </c>
      <c r="Q99">
        <v>0</v>
      </c>
      <c r="R99">
        <v>1</v>
      </c>
      <c r="S99">
        <v>0</v>
      </c>
      <c r="T99">
        <v>0</v>
      </c>
      <c r="U99">
        <v>0</v>
      </c>
      <c r="V99">
        <v>0</v>
      </c>
      <c r="W99">
        <v>0</v>
      </c>
    </row>
    <row r="100" spans="1:23" x14ac:dyDescent="0.25">
      <c r="A100">
        <v>23263359000157</v>
      </c>
      <c r="B100" t="s">
        <v>816</v>
      </c>
      <c r="C100">
        <v>12</v>
      </c>
      <c r="D100" s="122">
        <v>42433</v>
      </c>
      <c r="E100" t="s">
        <v>1565</v>
      </c>
      <c r="F100" t="s">
        <v>1563</v>
      </c>
      <c r="G100">
        <v>46</v>
      </c>
      <c r="H100">
        <v>47</v>
      </c>
      <c r="L100">
        <v>0</v>
      </c>
      <c r="M100">
        <v>0</v>
      </c>
      <c r="N100">
        <v>0</v>
      </c>
      <c r="O100">
        <v>0</v>
      </c>
      <c r="P100">
        <v>0</v>
      </c>
      <c r="Q100">
        <v>0</v>
      </c>
      <c r="R100">
        <v>1</v>
      </c>
      <c r="S100">
        <v>0</v>
      </c>
      <c r="T100">
        <v>0</v>
      </c>
      <c r="U100">
        <v>0</v>
      </c>
      <c r="V100">
        <v>0</v>
      </c>
      <c r="W100">
        <v>0</v>
      </c>
    </row>
    <row r="101" spans="1:23" x14ac:dyDescent="0.25">
      <c r="A101">
        <v>30329397000120</v>
      </c>
      <c r="B101" t="s">
        <v>1566</v>
      </c>
      <c r="C101">
        <v>13</v>
      </c>
      <c r="D101" s="122">
        <v>43374</v>
      </c>
      <c r="E101" t="s">
        <v>1567</v>
      </c>
      <c r="F101" t="s">
        <v>1568</v>
      </c>
      <c r="G101">
        <v>48</v>
      </c>
      <c r="H101">
        <v>49</v>
      </c>
      <c r="I101">
        <v>51</v>
      </c>
      <c r="J101">
        <v>52</v>
      </c>
      <c r="L101">
        <v>1</v>
      </c>
      <c r="M101">
        <v>1</v>
      </c>
      <c r="N101">
        <v>1</v>
      </c>
      <c r="O101">
        <v>1</v>
      </c>
      <c r="P101">
        <v>1</v>
      </c>
      <c r="Q101">
        <v>0</v>
      </c>
      <c r="R101">
        <v>0</v>
      </c>
      <c r="S101">
        <v>0</v>
      </c>
      <c r="T101">
        <v>0</v>
      </c>
      <c r="U101">
        <v>0</v>
      </c>
      <c r="V101">
        <v>0</v>
      </c>
      <c r="W101">
        <v>0</v>
      </c>
    </row>
    <row r="102" spans="1:23" x14ac:dyDescent="0.25">
      <c r="A102">
        <v>11952873000110</v>
      </c>
      <c r="B102" t="s">
        <v>364</v>
      </c>
      <c r="C102">
        <v>13</v>
      </c>
      <c r="D102" s="122">
        <v>40330</v>
      </c>
      <c r="E102" t="s">
        <v>1569</v>
      </c>
      <c r="F102" t="s">
        <v>1570</v>
      </c>
      <c r="G102">
        <v>48</v>
      </c>
      <c r="H102">
        <v>49</v>
      </c>
      <c r="L102">
        <v>1</v>
      </c>
      <c r="M102">
        <v>1</v>
      </c>
      <c r="N102">
        <v>1</v>
      </c>
      <c r="O102">
        <v>0</v>
      </c>
      <c r="P102">
        <v>0</v>
      </c>
      <c r="Q102">
        <v>0</v>
      </c>
      <c r="R102">
        <v>0</v>
      </c>
      <c r="S102">
        <v>0</v>
      </c>
      <c r="T102">
        <v>0</v>
      </c>
      <c r="U102">
        <v>0</v>
      </c>
      <c r="V102">
        <v>0</v>
      </c>
      <c r="W102">
        <v>0</v>
      </c>
    </row>
    <row r="103" spans="1:23" x14ac:dyDescent="0.25">
      <c r="A103">
        <v>7539298000151</v>
      </c>
      <c r="B103" t="s">
        <v>366</v>
      </c>
      <c r="C103">
        <v>13</v>
      </c>
      <c r="D103" s="122">
        <v>38700</v>
      </c>
      <c r="E103" t="s">
        <v>1571</v>
      </c>
      <c r="F103" t="s">
        <v>1572</v>
      </c>
      <c r="G103">
        <v>48</v>
      </c>
      <c r="H103">
        <v>49</v>
      </c>
      <c r="L103">
        <v>1</v>
      </c>
      <c r="M103">
        <v>0</v>
      </c>
      <c r="N103">
        <v>0</v>
      </c>
      <c r="O103">
        <v>0</v>
      </c>
      <c r="P103">
        <v>0</v>
      </c>
      <c r="Q103">
        <v>0</v>
      </c>
      <c r="R103">
        <v>0</v>
      </c>
      <c r="S103">
        <v>0</v>
      </c>
      <c r="T103">
        <v>0</v>
      </c>
      <c r="U103">
        <v>0</v>
      </c>
      <c r="V103">
        <v>0</v>
      </c>
      <c r="W103">
        <v>0</v>
      </c>
    </row>
    <row r="104" spans="1:23" x14ac:dyDescent="0.25">
      <c r="A104">
        <v>12796232000187</v>
      </c>
      <c r="B104" t="s">
        <v>383</v>
      </c>
      <c r="C104">
        <v>14</v>
      </c>
      <c r="D104" s="122">
        <v>42390</v>
      </c>
      <c r="E104" t="s">
        <v>1573</v>
      </c>
      <c r="F104" t="s">
        <v>1574</v>
      </c>
      <c r="G104">
        <v>53</v>
      </c>
      <c r="L104">
        <v>1</v>
      </c>
      <c r="M104">
        <v>0</v>
      </c>
      <c r="N104">
        <v>0</v>
      </c>
      <c r="O104">
        <v>0</v>
      </c>
      <c r="P104">
        <v>0</v>
      </c>
      <c r="Q104">
        <v>0</v>
      </c>
      <c r="R104">
        <v>1</v>
      </c>
      <c r="S104">
        <v>0</v>
      </c>
      <c r="T104">
        <v>1</v>
      </c>
      <c r="U104">
        <v>0</v>
      </c>
      <c r="V104">
        <v>0</v>
      </c>
      <c r="W104">
        <v>0</v>
      </c>
    </row>
    <row r="105" spans="1:23" x14ac:dyDescent="0.25">
      <c r="A105">
        <v>18623722000168</v>
      </c>
      <c r="B105" t="s">
        <v>386</v>
      </c>
      <c r="C105">
        <v>14</v>
      </c>
      <c r="D105" s="122">
        <v>42250</v>
      </c>
      <c r="E105" t="s">
        <v>1575</v>
      </c>
      <c r="F105" t="s">
        <v>1574</v>
      </c>
      <c r="G105">
        <v>53</v>
      </c>
      <c r="L105">
        <v>1</v>
      </c>
      <c r="M105">
        <v>0</v>
      </c>
      <c r="N105">
        <v>0</v>
      </c>
      <c r="O105">
        <v>0</v>
      </c>
      <c r="P105">
        <v>0</v>
      </c>
      <c r="Q105">
        <v>0</v>
      </c>
      <c r="R105">
        <v>1</v>
      </c>
      <c r="S105">
        <v>0</v>
      </c>
      <c r="T105">
        <v>1</v>
      </c>
      <c r="U105">
        <v>0</v>
      </c>
      <c r="V105">
        <v>0</v>
      </c>
      <c r="W105">
        <v>0</v>
      </c>
    </row>
    <row r="106" spans="1:23" x14ac:dyDescent="0.25">
      <c r="A106">
        <v>2536364000116</v>
      </c>
      <c r="B106" t="s">
        <v>385</v>
      </c>
      <c r="C106">
        <v>14</v>
      </c>
      <c r="D106" s="122">
        <v>36131</v>
      </c>
      <c r="E106" t="s">
        <v>1576</v>
      </c>
      <c r="F106" t="s">
        <v>1577</v>
      </c>
      <c r="G106">
        <v>53</v>
      </c>
      <c r="L106">
        <v>1</v>
      </c>
      <c r="M106">
        <v>0</v>
      </c>
      <c r="N106">
        <v>0</v>
      </c>
      <c r="O106">
        <v>0</v>
      </c>
      <c r="P106">
        <v>0</v>
      </c>
      <c r="Q106">
        <v>0</v>
      </c>
      <c r="R106">
        <v>1</v>
      </c>
      <c r="S106">
        <v>0</v>
      </c>
      <c r="T106">
        <v>0</v>
      </c>
      <c r="U106">
        <v>0</v>
      </c>
      <c r="V106">
        <v>0</v>
      </c>
      <c r="W106">
        <v>0</v>
      </c>
    </row>
    <row r="107" spans="1:23" x14ac:dyDescent="0.25">
      <c r="A107">
        <v>12796193000118</v>
      </c>
      <c r="B107" t="s">
        <v>832</v>
      </c>
      <c r="C107">
        <v>14</v>
      </c>
      <c r="D107" s="122">
        <v>42368</v>
      </c>
      <c r="E107" t="s">
        <v>1578</v>
      </c>
      <c r="F107" t="s">
        <v>1574</v>
      </c>
      <c r="G107">
        <v>53</v>
      </c>
      <c r="L107">
        <v>1</v>
      </c>
      <c r="M107">
        <v>0</v>
      </c>
      <c r="N107">
        <v>0</v>
      </c>
      <c r="O107">
        <v>0</v>
      </c>
      <c r="P107">
        <v>0</v>
      </c>
      <c r="Q107">
        <v>0</v>
      </c>
      <c r="R107">
        <v>1</v>
      </c>
      <c r="S107">
        <v>0</v>
      </c>
      <c r="T107">
        <v>1</v>
      </c>
      <c r="U107">
        <v>0</v>
      </c>
      <c r="V107">
        <v>0</v>
      </c>
      <c r="W107">
        <v>0</v>
      </c>
    </row>
    <row r="108" spans="1:23" x14ac:dyDescent="0.25">
      <c r="A108">
        <v>12907125000189</v>
      </c>
      <c r="B108" t="s">
        <v>387</v>
      </c>
      <c r="C108">
        <v>15</v>
      </c>
      <c r="D108" s="122">
        <v>40556</v>
      </c>
      <c r="E108" t="s">
        <v>1579</v>
      </c>
      <c r="F108" t="s">
        <v>1580</v>
      </c>
      <c r="G108">
        <v>56</v>
      </c>
      <c r="H108">
        <v>57</v>
      </c>
      <c r="L108">
        <v>1</v>
      </c>
      <c r="M108">
        <v>1</v>
      </c>
      <c r="N108">
        <v>1</v>
      </c>
      <c r="O108">
        <v>1</v>
      </c>
      <c r="P108">
        <v>1</v>
      </c>
      <c r="Q108">
        <v>1</v>
      </c>
      <c r="R108">
        <v>0</v>
      </c>
      <c r="S108">
        <v>0</v>
      </c>
      <c r="T108">
        <v>0</v>
      </c>
      <c r="U108">
        <v>0</v>
      </c>
      <c r="V108">
        <v>0</v>
      </c>
      <c r="W108">
        <v>0</v>
      </c>
    </row>
    <row r="109" spans="1:23" x14ac:dyDescent="0.25">
      <c r="A109">
        <v>28246652000120</v>
      </c>
      <c r="B109" t="s">
        <v>389</v>
      </c>
      <c r="C109">
        <v>15</v>
      </c>
      <c r="D109" s="122">
        <v>43090</v>
      </c>
      <c r="E109" t="s">
        <v>1581</v>
      </c>
      <c r="F109" t="s">
        <v>1582</v>
      </c>
      <c r="G109">
        <v>60</v>
      </c>
      <c r="H109">
        <v>61</v>
      </c>
      <c r="L109">
        <v>0</v>
      </c>
      <c r="M109">
        <v>0</v>
      </c>
      <c r="N109">
        <v>0</v>
      </c>
      <c r="O109">
        <v>1</v>
      </c>
      <c r="P109">
        <v>1</v>
      </c>
      <c r="Q109">
        <v>0</v>
      </c>
      <c r="R109">
        <v>0</v>
      </c>
      <c r="S109">
        <v>0</v>
      </c>
      <c r="T109">
        <v>0</v>
      </c>
      <c r="U109">
        <v>0</v>
      </c>
      <c r="V109">
        <v>0</v>
      </c>
      <c r="W109">
        <v>0</v>
      </c>
    </row>
    <row r="110" spans="1:23" x14ac:dyDescent="0.25">
      <c r="A110">
        <v>30032145000135</v>
      </c>
      <c r="B110" t="s">
        <v>390</v>
      </c>
      <c r="C110">
        <v>15</v>
      </c>
      <c r="D110" s="122">
        <v>43523</v>
      </c>
      <c r="E110" t="s">
        <v>1583</v>
      </c>
      <c r="F110" t="s">
        <v>1580</v>
      </c>
      <c r="G110">
        <v>56</v>
      </c>
      <c r="H110">
        <v>57</v>
      </c>
      <c r="L110">
        <v>1</v>
      </c>
      <c r="M110">
        <v>1</v>
      </c>
      <c r="N110">
        <v>1</v>
      </c>
      <c r="O110">
        <v>1</v>
      </c>
      <c r="P110">
        <v>1</v>
      </c>
      <c r="Q110">
        <v>1</v>
      </c>
      <c r="R110">
        <v>0</v>
      </c>
      <c r="S110">
        <v>0</v>
      </c>
      <c r="T110">
        <v>0</v>
      </c>
      <c r="U110">
        <v>0</v>
      </c>
      <c r="V110">
        <v>0</v>
      </c>
      <c r="W110">
        <v>0</v>
      </c>
    </row>
    <row r="111" spans="1:23" x14ac:dyDescent="0.25">
      <c r="A111">
        <v>13106979000129</v>
      </c>
      <c r="B111" t="s">
        <v>391</v>
      </c>
      <c r="C111">
        <v>15</v>
      </c>
      <c r="D111" s="122">
        <v>40633</v>
      </c>
      <c r="E111" t="s">
        <v>1584</v>
      </c>
      <c r="F111" t="s">
        <v>1580</v>
      </c>
      <c r="G111">
        <v>56</v>
      </c>
      <c r="H111">
        <v>57</v>
      </c>
      <c r="L111">
        <v>1</v>
      </c>
      <c r="M111">
        <v>1</v>
      </c>
      <c r="N111">
        <v>1</v>
      </c>
      <c r="O111">
        <v>1</v>
      </c>
      <c r="P111">
        <v>1</v>
      </c>
      <c r="Q111">
        <v>1</v>
      </c>
      <c r="R111">
        <v>0</v>
      </c>
      <c r="S111">
        <v>0</v>
      </c>
      <c r="T111">
        <v>0</v>
      </c>
      <c r="U111">
        <v>0</v>
      </c>
      <c r="V111">
        <v>0</v>
      </c>
      <c r="W111">
        <v>0</v>
      </c>
    </row>
    <row r="112" spans="1:23" x14ac:dyDescent="0.25">
      <c r="A112">
        <v>34431610000161</v>
      </c>
      <c r="B112" t="s">
        <v>392</v>
      </c>
      <c r="C112">
        <v>15</v>
      </c>
      <c r="D112" s="122">
        <v>43768</v>
      </c>
      <c r="E112" t="s">
        <v>1585</v>
      </c>
      <c r="F112" t="s">
        <v>1586</v>
      </c>
      <c r="G112">
        <v>54</v>
      </c>
      <c r="H112">
        <v>55</v>
      </c>
      <c r="L112">
        <v>0</v>
      </c>
      <c r="M112">
        <v>0</v>
      </c>
      <c r="N112">
        <v>0</v>
      </c>
      <c r="O112">
        <v>0</v>
      </c>
      <c r="P112">
        <v>0</v>
      </c>
      <c r="Q112">
        <v>0</v>
      </c>
      <c r="R112">
        <v>1</v>
      </c>
      <c r="S112">
        <v>1</v>
      </c>
      <c r="T112">
        <v>0</v>
      </c>
      <c r="U112">
        <v>0</v>
      </c>
      <c r="V112">
        <v>0</v>
      </c>
      <c r="W112">
        <v>0</v>
      </c>
    </row>
    <row r="113" spans="1:23" x14ac:dyDescent="0.25">
      <c r="A113">
        <v>24405282000175</v>
      </c>
      <c r="B113" t="s">
        <v>847</v>
      </c>
      <c r="C113">
        <v>15</v>
      </c>
      <c r="D113" s="122">
        <v>42825</v>
      </c>
      <c r="E113" t="s">
        <v>1587</v>
      </c>
      <c r="F113" t="s">
        <v>1580</v>
      </c>
      <c r="G113">
        <v>56</v>
      </c>
      <c r="H113">
        <v>57</v>
      </c>
      <c r="L113">
        <v>1</v>
      </c>
      <c r="M113">
        <v>0</v>
      </c>
      <c r="N113">
        <v>1</v>
      </c>
      <c r="O113">
        <v>1</v>
      </c>
      <c r="P113">
        <v>0</v>
      </c>
      <c r="Q113">
        <v>0</v>
      </c>
      <c r="R113">
        <v>0</v>
      </c>
      <c r="S113">
        <v>0</v>
      </c>
      <c r="T113">
        <v>0</v>
      </c>
      <c r="U113">
        <v>0</v>
      </c>
      <c r="V113">
        <v>0</v>
      </c>
      <c r="W113">
        <v>0</v>
      </c>
    </row>
    <row r="114" spans="1:23" x14ac:dyDescent="0.25">
      <c r="A114">
        <v>28866524000189</v>
      </c>
      <c r="B114" t="s">
        <v>393</v>
      </c>
      <c r="C114">
        <v>15</v>
      </c>
      <c r="D114" s="122">
        <v>43088</v>
      </c>
      <c r="E114" t="s">
        <v>1588</v>
      </c>
      <c r="F114" t="s">
        <v>1589</v>
      </c>
      <c r="G114">
        <v>58</v>
      </c>
      <c r="H114">
        <v>59</v>
      </c>
      <c r="L114">
        <v>0</v>
      </c>
      <c r="M114">
        <v>1</v>
      </c>
      <c r="N114">
        <v>1</v>
      </c>
      <c r="O114">
        <v>0</v>
      </c>
      <c r="P114">
        <v>1</v>
      </c>
      <c r="Q114">
        <v>1</v>
      </c>
      <c r="R114">
        <v>1</v>
      </c>
      <c r="S114">
        <v>1</v>
      </c>
      <c r="T114">
        <v>1</v>
      </c>
      <c r="U114">
        <v>1</v>
      </c>
      <c r="V114">
        <v>0</v>
      </c>
      <c r="W114">
        <v>0</v>
      </c>
    </row>
    <row r="115" spans="1:23" x14ac:dyDescent="0.25">
      <c r="A115">
        <v>20146294000171</v>
      </c>
      <c r="B115" t="s">
        <v>395</v>
      </c>
      <c r="C115">
        <v>16</v>
      </c>
      <c r="D115" s="122">
        <v>41949</v>
      </c>
      <c r="E115" t="s">
        <v>1590</v>
      </c>
      <c r="F115" t="s">
        <v>1591</v>
      </c>
      <c r="G115">
        <v>62</v>
      </c>
      <c r="H115">
        <v>64</v>
      </c>
      <c r="L115">
        <v>1</v>
      </c>
      <c r="M115">
        <v>0</v>
      </c>
      <c r="N115">
        <v>0</v>
      </c>
      <c r="O115">
        <v>0</v>
      </c>
      <c r="P115">
        <v>0</v>
      </c>
      <c r="Q115">
        <v>0</v>
      </c>
      <c r="R115">
        <v>1</v>
      </c>
      <c r="S115">
        <v>1</v>
      </c>
      <c r="T115">
        <v>1</v>
      </c>
      <c r="U115">
        <v>0</v>
      </c>
      <c r="V115">
        <v>0</v>
      </c>
      <c r="W115">
        <v>0</v>
      </c>
    </row>
    <row r="116" spans="1:23" x14ac:dyDescent="0.25">
      <c r="A116">
        <v>32319658000157</v>
      </c>
      <c r="B116" t="s">
        <v>808</v>
      </c>
      <c r="C116">
        <v>16</v>
      </c>
      <c r="D116" s="122">
        <v>43585</v>
      </c>
      <c r="E116" t="s">
        <v>1592</v>
      </c>
      <c r="F116" t="s">
        <v>1591</v>
      </c>
      <c r="G116">
        <v>62</v>
      </c>
      <c r="H116">
        <v>64</v>
      </c>
      <c r="L116">
        <v>1</v>
      </c>
      <c r="M116">
        <v>0</v>
      </c>
      <c r="N116">
        <v>0</v>
      </c>
      <c r="O116">
        <v>0</v>
      </c>
      <c r="P116">
        <v>0</v>
      </c>
      <c r="Q116">
        <v>0</v>
      </c>
      <c r="R116">
        <v>1</v>
      </c>
      <c r="S116">
        <v>1</v>
      </c>
      <c r="T116">
        <v>1</v>
      </c>
      <c r="U116">
        <v>0</v>
      </c>
      <c r="V116">
        <v>0</v>
      </c>
      <c r="W116">
        <v>0</v>
      </c>
    </row>
    <row r="117" spans="1:23" x14ac:dyDescent="0.25">
      <c r="A117">
        <v>26498249000162</v>
      </c>
      <c r="B117" t="s">
        <v>807</v>
      </c>
      <c r="C117">
        <v>16</v>
      </c>
      <c r="D117" s="122">
        <v>42767</v>
      </c>
      <c r="E117" t="s">
        <v>1593</v>
      </c>
      <c r="F117" t="s">
        <v>1591</v>
      </c>
      <c r="G117">
        <v>62</v>
      </c>
      <c r="H117">
        <v>64</v>
      </c>
      <c r="L117">
        <v>1</v>
      </c>
      <c r="M117">
        <v>0</v>
      </c>
      <c r="N117">
        <v>0</v>
      </c>
      <c r="O117">
        <v>0</v>
      </c>
      <c r="P117">
        <v>0</v>
      </c>
      <c r="Q117">
        <v>0</v>
      </c>
      <c r="R117">
        <v>1</v>
      </c>
      <c r="S117">
        <v>1</v>
      </c>
      <c r="T117">
        <v>1</v>
      </c>
      <c r="U117">
        <v>0</v>
      </c>
      <c r="V117">
        <v>0</v>
      </c>
      <c r="W117">
        <v>0</v>
      </c>
    </row>
    <row r="118" spans="1:23" x14ac:dyDescent="0.25">
      <c r="A118">
        <v>31120037000187</v>
      </c>
      <c r="B118" t="s">
        <v>396</v>
      </c>
      <c r="C118">
        <v>16</v>
      </c>
      <c r="D118" s="122">
        <v>43439</v>
      </c>
      <c r="E118" t="s">
        <v>1594</v>
      </c>
      <c r="F118" t="s">
        <v>1595</v>
      </c>
      <c r="G118">
        <v>65</v>
      </c>
      <c r="L118">
        <v>0</v>
      </c>
      <c r="M118">
        <v>0</v>
      </c>
      <c r="N118">
        <v>0</v>
      </c>
      <c r="O118">
        <v>0</v>
      </c>
      <c r="P118">
        <v>0</v>
      </c>
      <c r="Q118">
        <v>0</v>
      </c>
      <c r="R118">
        <v>0</v>
      </c>
      <c r="S118">
        <v>0</v>
      </c>
      <c r="T118">
        <v>0</v>
      </c>
      <c r="U118">
        <v>0</v>
      </c>
      <c r="V118">
        <v>1</v>
      </c>
      <c r="W118">
        <v>0</v>
      </c>
    </row>
    <row r="119" spans="1:23" x14ac:dyDescent="0.25">
      <c r="A119">
        <v>13615411000133</v>
      </c>
      <c r="B119" t="s">
        <v>398</v>
      </c>
      <c r="C119">
        <v>16</v>
      </c>
      <c r="D119" s="122">
        <v>39589</v>
      </c>
      <c r="E119" t="s">
        <v>1596</v>
      </c>
      <c r="F119" t="s">
        <v>1591</v>
      </c>
      <c r="G119">
        <v>62</v>
      </c>
      <c r="L119">
        <v>1</v>
      </c>
      <c r="M119">
        <v>0</v>
      </c>
      <c r="N119">
        <v>0</v>
      </c>
      <c r="O119">
        <v>0</v>
      </c>
      <c r="P119">
        <v>0</v>
      </c>
      <c r="Q119">
        <v>0</v>
      </c>
      <c r="R119">
        <v>1</v>
      </c>
      <c r="S119">
        <v>1</v>
      </c>
      <c r="T119">
        <v>1</v>
      </c>
      <c r="U119">
        <v>0</v>
      </c>
      <c r="V119">
        <v>0</v>
      </c>
      <c r="W119">
        <v>0</v>
      </c>
    </row>
    <row r="120" spans="1:23" x14ac:dyDescent="0.25">
      <c r="A120">
        <v>29626006000150</v>
      </c>
      <c r="B120" t="s">
        <v>1597</v>
      </c>
      <c r="C120">
        <v>64</v>
      </c>
      <c r="D120" s="122">
        <v>43195</v>
      </c>
      <c r="E120" t="s">
        <v>1598</v>
      </c>
      <c r="F120" t="s">
        <v>1599</v>
      </c>
      <c r="G120">
        <v>243</v>
      </c>
      <c r="H120">
        <v>244</v>
      </c>
      <c r="I120">
        <v>245</v>
      </c>
      <c r="L120">
        <v>1</v>
      </c>
      <c r="M120">
        <v>0</v>
      </c>
      <c r="N120">
        <v>1</v>
      </c>
      <c r="O120">
        <v>1</v>
      </c>
      <c r="P120">
        <v>0</v>
      </c>
      <c r="Q120">
        <v>0</v>
      </c>
      <c r="R120">
        <v>0</v>
      </c>
      <c r="S120">
        <v>0</v>
      </c>
      <c r="T120">
        <v>0</v>
      </c>
      <c r="U120">
        <v>0</v>
      </c>
      <c r="V120">
        <v>0</v>
      </c>
      <c r="W120">
        <v>0</v>
      </c>
    </row>
    <row r="121" spans="1:23" x14ac:dyDescent="0.25">
      <c r="A121">
        <v>32755077000168</v>
      </c>
      <c r="B121" t="s">
        <v>1600</v>
      </c>
      <c r="C121">
        <v>64</v>
      </c>
      <c r="D121" s="122">
        <v>43735</v>
      </c>
      <c r="E121" t="s">
        <v>1601</v>
      </c>
      <c r="F121" t="s">
        <v>1599</v>
      </c>
      <c r="G121">
        <v>243</v>
      </c>
      <c r="H121">
        <v>244</v>
      </c>
      <c r="I121">
        <v>245</v>
      </c>
      <c r="L121">
        <v>1</v>
      </c>
      <c r="M121">
        <v>0</v>
      </c>
      <c r="N121">
        <v>1</v>
      </c>
      <c r="O121">
        <v>1</v>
      </c>
      <c r="P121">
        <v>0</v>
      </c>
      <c r="Q121">
        <v>0</v>
      </c>
      <c r="R121">
        <v>0</v>
      </c>
      <c r="S121">
        <v>0</v>
      </c>
      <c r="T121">
        <v>0</v>
      </c>
      <c r="U121">
        <v>0</v>
      </c>
      <c r="V121">
        <v>0</v>
      </c>
      <c r="W121">
        <v>0</v>
      </c>
    </row>
    <row r="122" spans="1:23" x14ac:dyDescent="0.25">
      <c r="A122">
        <v>17302010000184</v>
      </c>
      <c r="B122" t="s">
        <v>400</v>
      </c>
      <c r="C122">
        <v>64</v>
      </c>
      <c r="D122" s="122">
        <v>41348</v>
      </c>
      <c r="E122" t="s">
        <v>1602</v>
      </c>
      <c r="F122" t="s">
        <v>1603</v>
      </c>
      <c r="G122">
        <v>400</v>
      </c>
      <c r="L122">
        <v>0</v>
      </c>
      <c r="M122">
        <v>1</v>
      </c>
      <c r="N122">
        <v>0</v>
      </c>
      <c r="O122">
        <v>0</v>
      </c>
      <c r="P122">
        <v>0</v>
      </c>
      <c r="Q122">
        <v>0</v>
      </c>
      <c r="R122">
        <v>0</v>
      </c>
      <c r="S122">
        <v>1</v>
      </c>
      <c r="T122">
        <v>0</v>
      </c>
      <c r="U122">
        <v>0</v>
      </c>
      <c r="V122">
        <v>0</v>
      </c>
      <c r="W122">
        <v>1</v>
      </c>
    </row>
    <row r="123" spans="1:23" x14ac:dyDescent="0.25">
      <c r="A123">
        <v>5488919000190</v>
      </c>
      <c r="B123" t="s">
        <v>812</v>
      </c>
      <c r="C123">
        <v>64</v>
      </c>
      <c r="D123" s="122">
        <v>37649</v>
      </c>
      <c r="E123" t="s">
        <v>1604</v>
      </c>
      <c r="F123" t="s">
        <v>1599</v>
      </c>
      <c r="G123">
        <v>243</v>
      </c>
      <c r="H123">
        <v>244</v>
      </c>
      <c r="I123">
        <v>245</v>
      </c>
      <c r="L123">
        <v>1</v>
      </c>
      <c r="M123">
        <v>0</v>
      </c>
      <c r="N123">
        <v>1</v>
      </c>
      <c r="O123">
        <v>1</v>
      </c>
      <c r="P123">
        <v>0</v>
      </c>
      <c r="Q123">
        <v>0</v>
      </c>
      <c r="R123">
        <v>0</v>
      </c>
      <c r="S123">
        <v>0</v>
      </c>
      <c r="T123">
        <v>0</v>
      </c>
      <c r="U123">
        <v>0</v>
      </c>
      <c r="V123">
        <v>0</v>
      </c>
      <c r="W123">
        <v>0</v>
      </c>
    </row>
    <row r="124" spans="1:23" x14ac:dyDescent="0.25">
      <c r="A124">
        <v>39960120000176</v>
      </c>
      <c r="B124" t="s">
        <v>402</v>
      </c>
      <c r="C124">
        <v>64</v>
      </c>
      <c r="D124" s="122">
        <v>44323</v>
      </c>
      <c r="E124" t="s">
        <v>1605</v>
      </c>
      <c r="F124" t="s">
        <v>1599</v>
      </c>
      <c r="G124">
        <v>243</v>
      </c>
      <c r="H124">
        <v>244</v>
      </c>
      <c r="I124">
        <v>245</v>
      </c>
      <c r="L124">
        <v>1</v>
      </c>
      <c r="M124">
        <v>0</v>
      </c>
      <c r="N124">
        <v>1</v>
      </c>
      <c r="O124">
        <v>1</v>
      </c>
      <c r="P124">
        <v>0</v>
      </c>
      <c r="Q124">
        <v>0</v>
      </c>
      <c r="R124">
        <v>0</v>
      </c>
      <c r="S124">
        <v>0</v>
      </c>
      <c r="T124">
        <v>0</v>
      </c>
      <c r="U124">
        <v>0</v>
      </c>
      <c r="V124">
        <v>0</v>
      </c>
      <c r="W124">
        <v>0</v>
      </c>
    </row>
    <row r="125" spans="1:23" x14ac:dyDescent="0.25">
      <c r="A125">
        <v>10705335000169</v>
      </c>
      <c r="B125" t="s">
        <v>403</v>
      </c>
      <c r="C125">
        <v>64</v>
      </c>
      <c r="D125" s="122">
        <v>39986</v>
      </c>
      <c r="E125" t="s">
        <v>1606</v>
      </c>
      <c r="F125" t="s">
        <v>1599</v>
      </c>
      <c r="G125">
        <v>243</v>
      </c>
      <c r="H125">
        <v>244</v>
      </c>
      <c r="I125">
        <v>245</v>
      </c>
      <c r="L125">
        <v>1</v>
      </c>
      <c r="M125">
        <v>0</v>
      </c>
      <c r="N125">
        <v>1</v>
      </c>
      <c r="O125">
        <v>1</v>
      </c>
      <c r="P125">
        <v>0</v>
      </c>
      <c r="Q125">
        <v>0</v>
      </c>
      <c r="R125">
        <v>0</v>
      </c>
      <c r="S125">
        <v>0</v>
      </c>
      <c r="T125">
        <v>0</v>
      </c>
      <c r="U125">
        <v>0</v>
      </c>
      <c r="V125">
        <v>0</v>
      </c>
      <c r="W125">
        <v>0</v>
      </c>
    </row>
    <row r="126" spans="1:23" x14ac:dyDescent="0.25">
      <c r="A126">
        <v>27944406000189</v>
      </c>
      <c r="B126" t="s">
        <v>404</v>
      </c>
      <c r="C126">
        <v>64</v>
      </c>
      <c r="D126" s="122">
        <v>43542</v>
      </c>
      <c r="E126" t="s">
        <v>1607</v>
      </c>
      <c r="F126" t="s">
        <v>1608</v>
      </c>
      <c r="G126">
        <v>246</v>
      </c>
      <c r="H126">
        <v>247</v>
      </c>
      <c r="I126">
        <v>248</v>
      </c>
      <c r="L126">
        <v>0</v>
      </c>
      <c r="M126">
        <v>0</v>
      </c>
      <c r="N126">
        <v>0</v>
      </c>
      <c r="O126">
        <v>1</v>
      </c>
      <c r="P126">
        <v>0</v>
      </c>
      <c r="Q126">
        <v>0</v>
      </c>
      <c r="R126">
        <v>0</v>
      </c>
      <c r="S126">
        <v>0</v>
      </c>
      <c r="T126">
        <v>0</v>
      </c>
      <c r="U126">
        <v>0</v>
      </c>
      <c r="V126">
        <v>0</v>
      </c>
      <c r="W126">
        <v>0</v>
      </c>
    </row>
    <row r="127" spans="1:23" x14ac:dyDescent="0.25">
      <c r="A127">
        <v>29298540000185</v>
      </c>
      <c r="B127" t="s">
        <v>405</v>
      </c>
      <c r="C127">
        <v>64</v>
      </c>
      <c r="D127" s="122">
        <v>43160</v>
      </c>
      <c r="E127" t="s">
        <v>1609</v>
      </c>
      <c r="F127" t="s">
        <v>1599</v>
      </c>
      <c r="G127">
        <v>243</v>
      </c>
      <c r="H127">
        <v>244</v>
      </c>
      <c r="I127">
        <v>245</v>
      </c>
      <c r="L127">
        <v>1</v>
      </c>
      <c r="M127">
        <v>0</v>
      </c>
      <c r="N127">
        <v>1</v>
      </c>
      <c r="O127">
        <v>1</v>
      </c>
      <c r="P127">
        <v>0</v>
      </c>
      <c r="Q127">
        <v>0</v>
      </c>
      <c r="R127">
        <v>0</v>
      </c>
      <c r="S127">
        <v>0</v>
      </c>
      <c r="T127">
        <v>0</v>
      </c>
      <c r="U127">
        <v>0</v>
      </c>
      <c r="V127">
        <v>0</v>
      </c>
      <c r="W127">
        <v>0</v>
      </c>
    </row>
    <row r="128" spans="1:23" x14ac:dyDescent="0.25">
      <c r="A128">
        <v>11403850000157</v>
      </c>
      <c r="B128" t="s">
        <v>406</v>
      </c>
      <c r="C128">
        <v>64</v>
      </c>
      <c r="D128" s="122">
        <v>40254</v>
      </c>
      <c r="E128" t="s">
        <v>1610</v>
      </c>
      <c r="F128" t="s">
        <v>1608</v>
      </c>
      <c r="G128">
        <v>246</v>
      </c>
      <c r="H128">
        <v>247</v>
      </c>
      <c r="I128">
        <v>248</v>
      </c>
      <c r="L128">
        <v>0</v>
      </c>
      <c r="M128">
        <v>0</v>
      </c>
      <c r="N128">
        <v>0</v>
      </c>
      <c r="O128">
        <v>1</v>
      </c>
      <c r="P128">
        <v>0</v>
      </c>
      <c r="Q128">
        <v>0</v>
      </c>
      <c r="R128">
        <v>0</v>
      </c>
      <c r="S128">
        <v>0</v>
      </c>
      <c r="T128">
        <v>0</v>
      </c>
      <c r="U128">
        <v>0</v>
      </c>
      <c r="V128">
        <v>0</v>
      </c>
      <c r="W128">
        <v>0</v>
      </c>
    </row>
    <row r="129" spans="1:23" x14ac:dyDescent="0.25">
      <c r="A129">
        <v>35408329000170</v>
      </c>
      <c r="B129" t="s">
        <v>1611</v>
      </c>
      <c r="C129">
        <v>17</v>
      </c>
      <c r="D129" s="122">
        <v>43826</v>
      </c>
      <c r="E129" t="s">
        <v>1612</v>
      </c>
      <c r="F129" t="s">
        <v>1613</v>
      </c>
      <c r="G129">
        <v>449</v>
      </c>
      <c r="L129">
        <v>0</v>
      </c>
      <c r="M129">
        <v>0</v>
      </c>
      <c r="N129">
        <v>0</v>
      </c>
      <c r="O129">
        <v>0</v>
      </c>
      <c r="P129">
        <v>0</v>
      </c>
      <c r="Q129">
        <v>0</v>
      </c>
      <c r="R129">
        <v>1</v>
      </c>
      <c r="S129">
        <v>0</v>
      </c>
      <c r="T129">
        <v>1</v>
      </c>
      <c r="U129">
        <v>0</v>
      </c>
      <c r="V129">
        <v>0</v>
      </c>
      <c r="W129">
        <v>0</v>
      </c>
    </row>
    <row r="130" spans="1:23" x14ac:dyDescent="0.25">
      <c r="A130">
        <v>30178912000119</v>
      </c>
      <c r="B130" t="s">
        <v>1614</v>
      </c>
      <c r="C130">
        <v>18</v>
      </c>
      <c r="D130" s="122">
        <v>43434</v>
      </c>
      <c r="E130" t="s">
        <v>1615</v>
      </c>
      <c r="F130" t="s">
        <v>1616</v>
      </c>
      <c r="G130">
        <v>67</v>
      </c>
      <c r="H130">
        <v>68</v>
      </c>
      <c r="I130">
        <v>69</v>
      </c>
      <c r="J130">
        <v>70</v>
      </c>
      <c r="K130">
        <v>71</v>
      </c>
      <c r="L130">
        <v>0</v>
      </c>
      <c r="M130">
        <v>0</v>
      </c>
      <c r="N130">
        <v>0</v>
      </c>
      <c r="O130">
        <v>1</v>
      </c>
      <c r="P130">
        <v>0</v>
      </c>
      <c r="Q130">
        <v>0</v>
      </c>
      <c r="R130">
        <v>0</v>
      </c>
      <c r="S130">
        <v>0</v>
      </c>
      <c r="T130">
        <v>0</v>
      </c>
      <c r="U130">
        <v>0</v>
      </c>
      <c r="V130">
        <v>0</v>
      </c>
      <c r="W130">
        <v>0</v>
      </c>
    </row>
    <row r="131" spans="1:23" x14ac:dyDescent="0.25">
      <c r="A131">
        <v>34462109000162</v>
      </c>
      <c r="B131" t="s">
        <v>409</v>
      </c>
      <c r="C131">
        <v>18</v>
      </c>
      <c r="D131" s="122">
        <v>43815</v>
      </c>
      <c r="E131" t="s">
        <v>1617</v>
      </c>
      <c r="F131" t="s">
        <v>1616</v>
      </c>
      <c r="G131">
        <v>67</v>
      </c>
      <c r="H131">
        <v>68</v>
      </c>
      <c r="I131">
        <v>69</v>
      </c>
      <c r="J131">
        <v>70</v>
      </c>
      <c r="K131">
        <v>71</v>
      </c>
      <c r="L131">
        <v>0</v>
      </c>
      <c r="M131">
        <v>0</v>
      </c>
      <c r="N131">
        <v>0</v>
      </c>
      <c r="O131">
        <v>1</v>
      </c>
      <c r="P131">
        <v>0</v>
      </c>
      <c r="Q131">
        <v>0</v>
      </c>
      <c r="R131">
        <v>0</v>
      </c>
      <c r="S131">
        <v>0</v>
      </c>
      <c r="T131">
        <v>0</v>
      </c>
      <c r="U131">
        <v>0</v>
      </c>
      <c r="V131">
        <v>0</v>
      </c>
      <c r="W131">
        <v>0</v>
      </c>
    </row>
    <row r="132" spans="1:23" x14ac:dyDescent="0.25">
      <c r="A132">
        <v>16948298000104</v>
      </c>
      <c r="B132" t="s">
        <v>410</v>
      </c>
      <c r="C132">
        <v>18</v>
      </c>
      <c r="D132" s="122">
        <v>41249</v>
      </c>
      <c r="E132" t="s">
        <v>1618</v>
      </c>
      <c r="F132" t="s">
        <v>1616</v>
      </c>
      <c r="G132">
        <v>67</v>
      </c>
      <c r="H132">
        <v>68</v>
      </c>
      <c r="I132">
        <v>69</v>
      </c>
      <c r="J132">
        <v>70</v>
      </c>
      <c r="K132">
        <v>71</v>
      </c>
      <c r="L132">
        <v>0</v>
      </c>
      <c r="M132">
        <v>0</v>
      </c>
      <c r="N132">
        <v>0</v>
      </c>
      <c r="O132">
        <v>1</v>
      </c>
      <c r="P132">
        <v>0</v>
      </c>
      <c r="Q132">
        <v>0</v>
      </c>
      <c r="R132">
        <v>0</v>
      </c>
      <c r="S132">
        <v>0</v>
      </c>
      <c r="T132">
        <v>0</v>
      </c>
      <c r="U132">
        <v>0</v>
      </c>
      <c r="V132">
        <v>0</v>
      </c>
      <c r="W132">
        <v>0</v>
      </c>
    </row>
    <row r="133" spans="1:23" x14ac:dyDescent="0.25">
      <c r="A133">
        <v>36327214000114</v>
      </c>
      <c r="B133" t="s">
        <v>857</v>
      </c>
      <c r="C133">
        <v>29</v>
      </c>
      <c r="D133" s="122">
        <v>44011</v>
      </c>
      <c r="E133" t="s">
        <v>1619</v>
      </c>
      <c r="F133" t="s">
        <v>1620</v>
      </c>
      <c r="G133">
        <v>100</v>
      </c>
      <c r="H133">
        <v>101</v>
      </c>
      <c r="L133">
        <v>0</v>
      </c>
      <c r="M133">
        <v>0</v>
      </c>
      <c r="N133">
        <v>0</v>
      </c>
      <c r="O133">
        <v>1</v>
      </c>
      <c r="P133">
        <v>0</v>
      </c>
      <c r="Q133">
        <v>0</v>
      </c>
      <c r="R133">
        <v>0</v>
      </c>
      <c r="S133">
        <v>0</v>
      </c>
      <c r="T133">
        <v>0</v>
      </c>
      <c r="U133">
        <v>0</v>
      </c>
      <c r="V133">
        <v>0</v>
      </c>
      <c r="W133">
        <v>0</v>
      </c>
    </row>
    <row r="134" spans="1:23" x14ac:dyDescent="0.25">
      <c r="A134">
        <v>31963337000128</v>
      </c>
      <c r="B134" t="s">
        <v>858</v>
      </c>
      <c r="C134">
        <v>29</v>
      </c>
      <c r="D134" s="122">
        <v>43539</v>
      </c>
      <c r="E134" t="s">
        <v>1621</v>
      </c>
      <c r="F134" t="s">
        <v>1620</v>
      </c>
      <c r="G134">
        <v>100</v>
      </c>
      <c r="H134">
        <v>101</v>
      </c>
      <c r="L134">
        <v>1</v>
      </c>
      <c r="M134">
        <v>0</v>
      </c>
      <c r="N134">
        <v>1</v>
      </c>
      <c r="O134">
        <v>1</v>
      </c>
      <c r="P134">
        <v>0</v>
      </c>
      <c r="Q134">
        <v>1</v>
      </c>
      <c r="R134">
        <v>0</v>
      </c>
      <c r="S134">
        <v>0</v>
      </c>
      <c r="T134">
        <v>0</v>
      </c>
      <c r="U134">
        <v>1</v>
      </c>
      <c r="V134">
        <v>0</v>
      </c>
      <c r="W134">
        <v>0</v>
      </c>
    </row>
    <row r="135" spans="1:23" x14ac:dyDescent="0.25">
      <c r="A135">
        <v>33755672000166</v>
      </c>
      <c r="B135" t="s">
        <v>417</v>
      </c>
      <c r="C135">
        <v>29</v>
      </c>
      <c r="D135" s="122">
        <v>43677</v>
      </c>
      <c r="E135" t="s">
        <v>1622</v>
      </c>
      <c r="F135" t="s">
        <v>1620</v>
      </c>
      <c r="G135">
        <v>100</v>
      </c>
      <c r="H135">
        <v>101</v>
      </c>
      <c r="L135">
        <v>0</v>
      </c>
      <c r="M135">
        <v>0</v>
      </c>
      <c r="N135">
        <v>0</v>
      </c>
      <c r="O135">
        <v>1</v>
      </c>
      <c r="P135">
        <v>0</v>
      </c>
      <c r="Q135">
        <v>0</v>
      </c>
      <c r="R135">
        <v>0</v>
      </c>
      <c r="S135">
        <v>0</v>
      </c>
      <c r="T135">
        <v>0</v>
      </c>
      <c r="U135">
        <v>0</v>
      </c>
      <c r="V135">
        <v>0</v>
      </c>
      <c r="W135">
        <v>0</v>
      </c>
    </row>
    <row r="136" spans="1:23" x14ac:dyDescent="0.25">
      <c r="A136">
        <v>34309551000153</v>
      </c>
      <c r="B136" t="s">
        <v>418</v>
      </c>
      <c r="C136">
        <v>29</v>
      </c>
      <c r="D136" s="122">
        <v>43700</v>
      </c>
      <c r="E136" t="s">
        <v>1623</v>
      </c>
      <c r="F136" t="s">
        <v>1620</v>
      </c>
      <c r="G136">
        <v>100</v>
      </c>
      <c r="H136">
        <v>101</v>
      </c>
      <c r="L136">
        <v>1</v>
      </c>
      <c r="M136">
        <v>0</v>
      </c>
      <c r="N136">
        <v>1</v>
      </c>
      <c r="O136">
        <v>1</v>
      </c>
      <c r="P136">
        <v>0</v>
      </c>
      <c r="Q136">
        <v>1</v>
      </c>
      <c r="R136">
        <v>0</v>
      </c>
      <c r="S136">
        <v>0</v>
      </c>
      <c r="T136">
        <v>0</v>
      </c>
      <c r="U136">
        <v>1</v>
      </c>
      <c r="V136">
        <v>0</v>
      </c>
      <c r="W136">
        <v>0</v>
      </c>
    </row>
    <row r="137" spans="1:23" x14ac:dyDescent="0.25">
      <c r="A137">
        <v>30317454000151</v>
      </c>
      <c r="B137" t="s">
        <v>419</v>
      </c>
      <c r="C137">
        <v>29</v>
      </c>
      <c r="D137" s="122">
        <v>43251</v>
      </c>
      <c r="E137" t="s">
        <v>1624</v>
      </c>
      <c r="F137" t="s">
        <v>1620</v>
      </c>
      <c r="G137">
        <v>100</v>
      </c>
      <c r="H137">
        <v>101</v>
      </c>
      <c r="L137">
        <v>1</v>
      </c>
      <c r="M137">
        <v>0</v>
      </c>
      <c r="N137">
        <v>1</v>
      </c>
      <c r="O137">
        <v>1</v>
      </c>
      <c r="P137">
        <v>0</v>
      </c>
      <c r="Q137">
        <v>1</v>
      </c>
      <c r="R137">
        <v>0</v>
      </c>
      <c r="S137">
        <v>0</v>
      </c>
      <c r="T137">
        <v>0</v>
      </c>
      <c r="U137">
        <v>1</v>
      </c>
      <c r="V137">
        <v>0</v>
      </c>
      <c r="W137">
        <v>0</v>
      </c>
    </row>
    <row r="138" spans="1:23" x14ac:dyDescent="0.25">
      <c r="A138">
        <v>10783480000168</v>
      </c>
      <c r="B138" t="s">
        <v>420</v>
      </c>
      <c r="C138">
        <v>30</v>
      </c>
      <c r="D138" s="122">
        <v>39931</v>
      </c>
      <c r="E138" t="s">
        <v>1625</v>
      </c>
      <c r="F138" t="s">
        <v>1626</v>
      </c>
      <c r="G138">
        <v>102</v>
      </c>
      <c r="H138">
        <v>103</v>
      </c>
      <c r="L138">
        <v>0</v>
      </c>
      <c r="M138">
        <v>0</v>
      </c>
      <c r="N138">
        <v>0</v>
      </c>
      <c r="O138">
        <v>0</v>
      </c>
      <c r="P138">
        <v>0</v>
      </c>
      <c r="Q138">
        <v>0</v>
      </c>
      <c r="R138">
        <v>1</v>
      </c>
      <c r="S138">
        <v>0</v>
      </c>
      <c r="T138">
        <v>0</v>
      </c>
      <c r="U138">
        <v>0</v>
      </c>
      <c r="V138">
        <v>0</v>
      </c>
      <c r="W138">
        <v>0</v>
      </c>
    </row>
    <row r="139" spans="1:23" x14ac:dyDescent="0.25">
      <c r="A139">
        <v>30068728000116</v>
      </c>
      <c r="B139" t="s">
        <v>839</v>
      </c>
      <c r="C139">
        <v>31</v>
      </c>
      <c r="D139" s="122">
        <v>43264</v>
      </c>
      <c r="E139" t="s">
        <v>1627</v>
      </c>
      <c r="F139" t="s">
        <v>1628</v>
      </c>
      <c r="G139">
        <v>104</v>
      </c>
      <c r="H139">
        <v>105</v>
      </c>
      <c r="I139">
        <v>106</v>
      </c>
      <c r="J139">
        <v>107</v>
      </c>
      <c r="L139">
        <v>0</v>
      </c>
      <c r="M139">
        <v>0</v>
      </c>
      <c r="N139">
        <v>0</v>
      </c>
      <c r="O139">
        <v>0</v>
      </c>
      <c r="P139">
        <v>0</v>
      </c>
      <c r="Q139">
        <v>0</v>
      </c>
      <c r="R139">
        <v>1</v>
      </c>
      <c r="S139">
        <v>0</v>
      </c>
      <c r="T139">
        <v>0</v>
      </c>
      <c r="U139">
        <v>0</v>
      </c>
      <c r="V139">
        <v>0</v>
      </c>
      <c r="W139">
        <v>0</v>
      </c>
    </row>
    <row r="140" spans="1:23" x14ac:dyDescent="0.25">
      <c r="A140">
        <v>32236232000130</v>
      </c>
      <c r="B140" t="s">
        <v>1629</v>
      </c>
      <c r="C140">
        <v>31</v>
      </c>
      <c r="D140" s="122">
        <v>43581</v>
      </c>
      <c r="E140" t="s">
        <v>1630</v>
      </c>
      <c r="F140" t="s">
        <v>1628</v>
      </c>
      <c r="G140">
        <v>104</v>
      </c>
      <c r="H140">
        <v>105</v>
      </c>
      <c r="I140">
        <v>106</v>
      </c>
      <c r="J140">
        <v>107</v>
      </c>
      <c r="L140">
        <v>0</v>
      </c>
      <c r="M140">
        <v>0</v>
      </c>
      <c r="N140">
        <v>0</v>
      </c>
      <c r="O140">
        <v>0</v>
      </c>
      <c r="P140">
        <v>0</v>
      </c>
      <c r="Q140">
        <v>0</v>
      </c>
      <c r="R140">
        <v>1</v>
      </c>
      <c r="S140">
        <v>0</v>
      </c>
      <c r="T140">
        <v>0</v>
      </c>
      <c r="U140">
        <v>0</v>
      </c>
      <c r="V140">
        <v>0</v>
      </c>
      <c r="W140">
        <v>0</v>
      </c>
    </row>
    <row r="141" spans="1:23" x14ac:dyDescent="0.25">
      <c r="A141">
        <v>30877528000104</v>
      </c>
      <c r="B141" t="s">
        <v>838</v>
      </c>
      <c r="C141">
        <v>31</v>
      </c>
      <c r="D141" s="122">
        <v>43343</v>
      </c>
      <c r="E141" t="s">
        <v>1631</v>
      </c>
      <c r="F141" t="s">
        <v>1628</v>
      </c>
      <c r="G141">
        <v>104</v>
      </c>
      <c r="H141">
        <v>105</v>
      </c>
      <c r="I141">
        <v>106</v>
      </c>
      <c r="J141">
        <v>107</v>
      </c>
      <c r="L141">
        <v>0</v>
      </c>
      <c r="M141">
        <v>0</v>
      </c>
      <c r="N141">
        <v>0</v>
      </c>
      <c r="O141">
        <v>0</v>
      </c>
      <c r="P141">
        <v>0</v>
      </c>
      <c r="Q141">
        <v>0</v>
      </c>
      <c r="R141">
        <v>1</v>
      </c>
      <c r="S141">
        <v>0</v>
      </c>
      <c r="T141">
        <v>0</v>
      </c>
      <c r="U141">
        <v>0</v>
      </c>
      <c r="V141">
        <v>0</v>
      </c>
      <c r="W141">
        <v>0</v>
      </c>
    </row>
    <row r="142" spans="1:23" x14ac:dyDescent="0.25">
      <c r="A142">
        <v>9720710000160</v>
      </c>
      <c r="B142" t="s">
        <v>412</v>
      </c>
      <c r="C142">
        <v>31</v>
      </c>
      <c r="D142" s="122">
        <v>39720</v>
      </c>
      <c r="E142" t="s">
        <v>1632</v>
      </c>
      <c r="F142" t="s">
        <v>1628</v>
      </c>
      <c r="G142">
        <v>104</v>
      </c>
      <c r="H142">
        <v>105</v>
      </c>
      <c r="I142">
        <v>106</v>
      </c>
      <c r="J142">
        <v>107</v>
      </c>
      <c r="L142">
        <v>0</v>
      </c>
      <c r="M142">
        <v>0</v>
      </c>
      <c r="N142">
        <v>0</v>
      </c>
      <c r="O142">
        <v>0</v>
      </c>
      <c r="P142">
        <v>0</v>
      </c>
      <c r="Q142">
        <v>0</v>
      </c>
      <c r="R142">
        <v>1</v>
      </c>
      <c r="S142">
        <v>0</v>
      </c>
      <c r="T142">
        <v>0</v>
      </c>
      <c r="U142">
        <v>0</v>
      </c>
      <c r="V142">
        <v>0</v>
      </c>
      <c r="W142">
        <v>0</v>
      </c>
    </row>
    <row r="143" spans="1:23" x14ac:dyDescent="0.25">
      <c r="A143">
        <v>20879578000177</v>
      </c>
      <c r="B143" t="s">
        <v>413</v>
      </c>
      <c r="C143">
        <v>31</v>
      </c>
      <c r="D143" s="122">
        <v>42034</v>
      </c>
      <c r="E143" t="s">
        <v>1633</v>
      </c>
      <c r="F143" t="s">
        <v>1628</v>
      </c>
      <c r="G143">
        <v>104</v>
      </c>
      <c r="H143">
        <v>105</v>
      </c>
      <c r="I143">
        <v>106</v>
      </c>
      <c r="J143">
        <v>107</v>
      </c>
      <c r="L143">
        <v>0</v>
      </c>
      <c r="M143">
        <v>0</v>
      </c>
      <c r="N143">
        <v>0</v>
      </c>
      <c r="O143">
        <v>0</v>
      </c>
      <c r="P143">
        <v>0</v>
      </c>
      <c r="Q143">
        <v>0</v>
      </c>
      <c r="R143">
        <v>1</v>
      </c>
      <c r="S143">
        <v>0</v>
      </c>
      <c r="T143">
        <v>0</v>
      </c>
      <c r="U143">
        <v>0</v>
      </c>
      <c r="V143">
        <v>0</v>
      </c>
      <c r="W143">
        <v>0</v>
      </c>
    </row>
    <row r="144" spans="1:23" x14ac:dyDescent="0.25">
      <c r="A144">
        <v>27826059000190</v>
      </c>
      <c r="B144" t="s">
        <v>414</v>
      </c>
      <c r="C144">
        <v>31</v>
      </c>
      <c r="D144" s="122">
        <v>43039</v>
      </c>
      <c r="E144" t="s">
        <v>1634</v>
      </c>
      <c r="F144" t="s">
        <v>1628</v>
      </c>
      <c r="G144">
        <v>104</v>
      </c>
      <c r="H144">
        <v>105</v>
      </c>
      <c r="I144">
        <v>106</v>
      </c>
      <c r="J144">
        <v>107</v>
      </c>
      <c r="L144">
        <v>0</v>
      </c>
      <c r="M144">
        <v>0</v>
      </c>
      <c r="N144">
        <v>0</v>
      </c>
      <c r="O144">
        <v>0</v>
      </c>
      <c r="P144">
        <v>0</v>
      </c>
      <c r="Q144">
        <v>0</v>
      </c>
      <c r="R144">
        <v>1</v>
      </c>
      <c r="S144">
        <v>0</v>
      </c>
      <c r="T144">
        <v>0</v>
      </c>
      <c r="U144">
        <v>0</v>
      </c>
      <c r="V144">
        <v>0</v>
      </c>
      <c r="W144">
        <v>0</v>
      </c>
    </row>
    <row r="145" spans="1:23" x14ac:dyDescent="0.25">
      <c r="A145">
        <v>31392355000105</v>
      </c>
      <c r="B145" t="s">
        <v>422</v>
      </c>
      <c r="C145">
        <v>111</v>
      </c>
      <c r="D145" s="122">
        <v>44132</v>
      </c>
      <c r="E145" t="s">
        <v>1635</v>
      </c>
      <c r="F145" t="s">
        <v>3261</v>
      </c>
      <c r="G145">
        <v>434</v>
      </c>
      <c r="H145">
        <v>435</v>
      </c>
      <c r="I145">
        <v>436</v>
      </c>
      <c r="L145">
        <v>0</v>
      </c>
      <c r="M145">
        <v>0</v>
      </c>
      <c r="N145">
        <v>0</v>
      </c>
      <c r="O145">
        <v>1</v>
      </c>
      <c r="P145">
        <v>0</v>
      </c>
      <c r="Q145">
        <v>0</v>
      </c>
      <c r="R145">
        <v>0</v>
      </c>
      <c r="S145">
        <v>0</v>
      </c>
      <c r="T145">
        <v>0</v>
      </c>
      <c r="U145">
        <v>0</v>
      </c>
      <c r="V145">
        <v>0</v>
      </c>
      <c r="W145">
        <v>0</v>
      </c>
    </row>
    <row r="146" spans="1:23" x14ac:dyDescent="0.25">
      <c r="A146">
        <v>17251743000137</v>
      </c>
      <c r="B146" t="s">
        <v>424</v>
      </c>
      <c r="C146">
        <v>21</v>
      </c>
      <c r="D146" s="122">
        <v>41578</v>
      </c>
      <c r="E146" t="s">
        <v>1636</v>
      </c>
      <c r="F146" t="s">
        <v>1637</v>
      </c>
      <c r="G146">
        <v>78</v>
      </c>
      <c r="H146">
        <v>79</v>
      </c>
      <c r="L146">
        <v>0</v>
      </c>
      <c r="M146">
        <v>0</v>
      </c>
      <c r="N146">
        <v>0</v>
      </c>
      <c r="O146">
        <v>0</v>
      </c>
      <c r="P146">
        <v>0</v>
      </c>
      <c r="Q146">
        <v>0</v>
      </c>
      <c r="R146">
        <v>0</v>
      </c>
      <c r="S146">
        <v>1</v>
      </c>
      <c r="T146">
        <v>0</v>
      </c>
      <c r="U146">
        <v>0</v>
      </c>
      <c r="V146">
        <v>0</v>
      </c>
      <c r="W146">
        <v>0</v>
      </c>
    </row>
    <row r="147" spans="1:23" x14ac:dyDescent="0.25">
      <c r="A147">
        <v>22652091000182</v>
      </c>
      <c r="B147" t="s">
        <v>426</v>
      </c>
      <c r="C147">
        <v>21</v>
      </c>
      <c r="D147" s="122">
        <v>42354</v>
      </c>
      <c r="E147" t="s">
        <v>1638</v>
      </c>
      <c r="F147" t="s">
        <v>1639</v>
      </c>
      <c r="G147">
        <v>78</v>
      </c>
      <c r="H147">
        <v>79</v>
      </c>
      <c r="L147">
        <v>0</v>
      </c>
      <c r="M147">
        <v>0</v>
      </c>
      <c r="N147">
        <v>0</v>
      </c>
      <c r="O147">
        <v>0</v>
      </c>
      <c r="P147">
        <v>0</v>
      </c>
      <c r="Q147">
        <v>0</v>
      </c>
      <c r="R147">
        <v>0</v>
      </c>
      <c r="S147">
        <v>1</v>
      </c>
      <c r="T147">
        <v>0</v>
      </c>
      <c r="U147">
        <v>0</v>
      </c>
      <c r="V147">
        <v>0</v>
      </c>
      <c r="W147">
        <v>0</v>
      </c>
    </row>
    <row r="148" spans="1:23" x14ac:dyDescent="0.25">
      <c r="A148">
        <v>37487547000173</v>
      </c>
      <c r="B148" t="s">
        <v>427</v>
      </c>
      <c r="C148">
        <v>113</v>
      </c>
      <c r="D148" s="122">
        <v>44225</v>
      </c>
      <c r="E148" t="s">
        <v>1640</v>
      </c>
      <c r="F148" t="s">
        <v>1641</v>
      </c>
      <c r="G148">
        <v>440</v>
      </c>
      <c r="L148">
        <v>0</v>
      </c>
      <c r="M148">
        <v>0</v>
      </c>
      <c r="N148">
        <v>0</v>
      </c>
      <c r="O148">
        <v>1</v>
      </c>
      <c r="P148">
        <v>0</v>
      </c>
      <c r="Q148">
        <v>0</v>
      </c>
      <c r="R148">
        <v>0</v>
      </c>
      <c r="S148">
        <v>0</v>
      </c>
      <c r="T148">
        <v>0</v>
      </c>
      <c r="U148">
        <v>0</v>
      </c>
      <c r="V148">
        <v>0</v>
      </c>
      <c r="W148">
        <v>0</v>
      </c>
    </row>
    <row r="149" spans="1:23" x14ac:dyDescent="0.25">
      <c r="A149">
        <v>37487500000100</v>
      </c>
      <c r="B149" t="s">
        <v>428</v>
      </c>
      <c r="C149">
        <v>113</v>
      </c>
      <c r="D149" s="122">
        <v>44225</v>
      </c>
      <c r="E149" t="s">
        <v>1642</v>
      </c>
      <c r="F149" t="s">
        <v>1641</v>
      </c>
      <c r="G149">
        <v>440</v>
      </c>
      <c r="L149">
        <v>0</v>
      </c>
      <c r="M149">
        <v>0</v>
      </c>
      <c r="N149">
        <v>0</v>
      </c>
      <c r="O149">
        <v>1</v>
      </c>
      <c r="P149">
        <v>0</v>
      </c>
      <c r="Q149">
        <v>0</v>
      </c>
      <c r="R149">
        <v>0</v>
      </c>
      <c r="S149">
        <v>0</v>
      </c>
      <c r="T149">
        <v>0</v>
      </c>
      <c r="U149">
        <v>0</v>
      </c>
      <c r="V149">
        <v>0</v>
      </c>
      <c r="W149">
        <v>0</v>
      </c>
    </row>
    <row r="150" spans="1:23" x14ac:dyDescent="0.25">
      <c r="A150">
        <v>12004203000135</v>
      </c>
      <c r="B150" t="s">
        <v>430</v>
      </c>
      <c r="C150">
        <v>32</v>
      </c>
      <c r="D150" s="122">
        <v>40365</v>
      </c>
      <c r="E150" t="s">
        <v>1643</v>
      </c>
      <c r="F150" t="s">
        <v>1644</v>
      </c>
      <c r="G150">
        <v>108</v>
      </c>
      <c r="L150">
        <v>0</v>
      </c>
      <c r="M150">
        <v>0</v>
      </c>
      <c r="N150">
        <v>0</v>
      </c>
      <c r="O150">
        <v>1</v>
      </c>
      <c r="P150">
        <v>0</v>
      </c>
      <c r="Q150">
        <v>1</v>
      </c>
      <c r="R150">
        <v>0</v>
      </c>
      <c r="S150">
        <v>0</v>
      </c>
      <c r="T150">
        <v>0</v>
      </c>
      <c r="U150">
        <v>0</v>
      </c>
      <c r="V150">
        <v>0</v>
      </c>
      <c r="W150">
        <v>0</v>
      </c>
    </row>
    <row r="151" spans="1:23" x14ac:dyDescent="0.25">
      <c r="A151">
        <v>601692000123</v>
      </c>
      <c r="B151" t="s">
        <v>431</v>
      </c>
      <c r="C151">
        <v>33</v>
      </c>
      <c r="D151" s="122">
        <v>34851</v>
      </c>
      <c r="E151" t="s">
        <v>1645</v>
      </c>
      <c r="F151" t="s">
        <v>1646</v>
      </c>
      <c r="G151">
        <v>109</v>
      </c>
      <c r="H151">
        <v>110</v>
      </c>
      <c r="L151">
        <v>1</v>
      </c>
      <c r="M151">
        <v>1</v>
      </c>
      <c r="N151">
        <v>1</v>
      </c>
      <c r="O151">
        <v>1</v>
      </c>
      <c r="P151">
        <v>1</v>
      </c>
      <c r="Q151">
        <v>1</v>
      </c>
      <c r="R151">
        <v>1</v>
      </c>
      <c r="S151">
        <v>1</v>
      </c>
      <c r="T151">
        <v>1</v>
      </c>
      <c r="U151">
        <v>1</v>
      </c>
      <c r="V151">
        <v>1</v>
      </c>
      <c r="W151">
        <v>0</v>
      </c>
    </row>
    <row r="152" spans="1:23" x14ac:dyDescent="0.25">
      <c r="A152">
        <v>9344799000108</v>
      </c>
      <c r="B152" t="s">
        <v>695</v>
      </c>
      <c r="C152">
        <v>86</v>
      </c>
      <c r="D152" s="122">
        <v>39646</v>
      </c>
      <c r="E152" t="s">
        <v>1647</v>
      </c>
      <c r="F152" t="s">
        <v>1648</v>
      </c>
      <c r="G152">
        <v>337</v>
      </c>
      <c r="H152">
        <v>338</v>
      </c>
      <c r="I152">
        <v>339</v>
      </c>
      <c r="L152">
        <v>1</v>
      </c>
      <c r="M152">
        <v>0</v>
      </c>
      <c r="N152">
        <v>0</v>
      </c>
      <c r="O152">
        <v>0</v>
      </c>
      <c r="P152">
        <v>0</v>
      </c>
      <c r="Q152">
        <v>0</v>
      </c>
      <c r="R152">
        <v>0</v>
      </c>
      <c r="S152">
        <v>0</v>
      </c>
      <c r="T152">
        <v>0</v>
      </c>
      <c r="U152">
        <v>0</v>
      </c>
      <c r="V152">
        <v>0</v>
      </c>
      <c r="W152">
        <v>0</v>
      </c>
    </row>
    <row r="153" spans="1:23" x14ac:dyDescent="0.25">
      <c r="A153">
        <v>32319047000109</v>
      </c>
      <c r="B153" t="s">
        <v>1649</v>
      </c>
      <c r="C153">
        <v>20</v>
      </c>
      <c r="D153" s="122">
        <v>43700</v>
      </c>
      <c r="E153" t="s">
        <v>1650</v>
      </c>
      <c r="F153" t="s">
        <v>1651</v>
      </c>
      <c r="G153">
        <v>76</v>
      </c>
      <c r="H153">
        <v>77</v>
      </c>
      <c r="L153">
        <v>1</v>
      </c>
      <c r="M153">
        <v>0</v>
      </c>
      <c r="N153">
        <v>1</v>
      </c>
      <c r="O153">
        <v>1</v>
      </c>
      <c r="P153">
        <v>0</v>
      </c>
      <c r="Q153">
        <v>0</v>
      </c>
      <c r="R153">
        <v>0</v>
      </c>
      <c r="S153">
        <v>0</v>
      </c>
      <c r="T153">
        <v>0</v>
      </c>
      <c r="U153">
        <v>0</v>
      </c>
      <c r="V153">
        <v>0</v>
      </c>
      <c r="W153">
        <v>0</v>
      </c>
    </row>
    <row r="154" spans="1:23" x14ac:dyDescent="0.25">
      <c r="A154">
        <v>2895694000106</v>
      </c>
      <c r="B154" t="s">
        <v>434</v>
      </c>
      <c r="C154">
        <v>20</v>
      </c>
      <c r="D154" s="122">
        <v>36152</v>
      </c>
      <c r="E154" t="s">
        <v>1652</v>
      </c>
      <c r="F154" t="s">
        <v>1651</v>
      </c>
      <c r="G154">
        <v>76</v>
      </c>
      <c r="H154">
        <v>77</v>
      </c>
      <c r="L154">
        <v>0</v>
      </c>
      <c r="M154">
        <v>0</v>
      </c>
      <c r="N154">
        <v>0</v>
      </c>
      <c r="O154">
        <v>1</v>
      </c>
      <c r="P154">
        <v>0</v>
      </c>
      <c r="Q154">
        <v>0</v>
      </c>
      <c r="R154">
        <v>0</v>
      </c>
      <c r="S154">
        <v>0</v>
      </c>
      <c r="T154">
        <v>0</v>
      </c>
      <c r="U154">
        <v>0</v>
      </c>
      <c r="V154">
        <v>0</v>
      </c>
      <c r="W154">
        <v>0</v>
      </c>
    </row>
    <row r="155" spans="1:23" x14ac:dyDescent="0.25">
      <c r="A155">
        <v>29283824000106</v>
      </c>
      <c r="B155" t="s">
        <v>436</v>
      </c>
      <c r="C155">
        <v>34</v>
      </c>
      <c r="D155" s="122">
        <v>43222</v>
      </c>
      <c r="E155" t="s">
        <v>1653</v>
      </c>
      <c r="F155" t="s">
        <v>1654</v>
      </c>
      <c r="G155">
        <v>111</v>
      </c>
      <c r="H155">
        <v>112</v>
      </c>
      <c r="L155">
        <v>0</v>
      </c>
      <c r="M155">
        <v>0</v>
      </c>
      <c r="N155">
        <v>1</v>
      </c>
      <c r="O155">
        <v>0</v>
      </c>
      <c r="P155">
        <v>0</v>
      </c>
      <c r="Q155">
        <v>0</v>
      </c>
      <c r="R155">
        <v>1</v>
      </c>
      <c r="S155">
        <v>0</v>
      </c>
      <c r="T155">
        <v>0</v>
      </c>
      <c r="U155">
        <v>0</v>
      </c>
      <c r="V155">
        <v>0</v>
      </c>
      <c r="W155">
        <v>0</v>
      </c>
    </row>
    <row r="156" spans="1:23" x14ac:dyDescent="0.25">
      <c r="A156">
        <v>1823373000125</v>
      </c>
      <c r="B156" t="s">
        <v>438</v>
      </c>
      <c r="C156">
        <v>96</v>
      </c>
      <c r="D156" s="122">
        <v>38716</v>
      </c>
      <c r="E156" t="s">
        <v>1655</v>
      </c>
      <c r="F156" t="s">
        <v>1656</v>
      </c>
      <c r="G156">
        <v>390</v>
      </c>
      <c r="H156">
        <v>391</v>
      </c>
      <c r="I156">
        <v>392</v>
      </c>
      <c r="J156">
        <v>393</v>
      </c>
      <c r="L156">
        <v>1</v>
      </c>
      <c r="M156">
        <v>1</v>
      </c>
      <c r="N156">
        <v>1</v>
      </c>
      <c r="O156">
        <v>1</v>
      </c>
      <c r="P156">
        <v>1</v>
      </c>
      <c r="Q156">
        <v>0</v>
      </c>
      <c r="R156">
        <v>0</v>
      </c>
      <c r="S156">
        <v>0</v>
      </c>
      <c r="T156">
        <v>0</v>
      </c>
      <c r="U156">
        <v>0</v>
      </c>
      <c r="V156">
        <v>0</v>
      </c>
      <c r="W156">
        <v>0</v>
      </c>
    </row>
    <row r="157" spans="1:23" x14ac:dyDescent="0.25">
      <c r="A157">
        <v>35956326000171</v>
      </c>
      <c r="B157" t="s">
        <v>803</v>
      </c>
      <c r="C157">
        <v>96</v>
      </c>
      <c r="D157" s="122">
        <v>43987</v>
      </c>
      <c r="E157" t="s">
        <v>1657</v>
      </c>
      <c r="F157" t="s">
        <v>1656</v>
      </c>
      <c r="G157">
        <v>390</v>
      </c>
      <c r="H157">
        <v>391</v>
      </c>
      <c r="I157">
        <v>392</v>
      </c>
      <c r="J157">
        <v>393</v>
      </c>
      <c r="L157">
        <v>1</v>
      </c>
      <c r="M157">
        <v>1</v>
      </c>
      <c r="N157">
        <v>1</v>
      </c>
      <c r="O157">
        <v>1</v>
      </c>
      <c r="P157">
        <v>1</v>
      </c>
      <c r="Q157">
        <v>0</v>
      </c>
      <c r="R157">
        <v>0</v>
      </c>
      <c r="S157">
        <v>0</v>
      </c>
      <c r="T157">
        <v>0</v>
      </c>
      <c r="U157">
        <v>0</v>
      </c>
      <c r="V157">
        <v>0</v>
      </c>
      <c r="W157">
        <v>0</v>
      </c>
    </row>
    <row r="158" spans="1:23" x14ac:dyDescent="0.25">
      <c r="A158">
        <v>29275210000174</v>
      </c>
      <c r="B158" t="s">
        <v>801</v>
      </c>
      <c r="C158">
        <v>35</v>
      </c>
      <c r="D158" s="122">
        <v>43320</v>
      </c>
      <c r="E158" t="s">
        <v>1658</v>
      </c>
      <c r="F158" t="s">
        <v>1659</v>
      </c>
      <c r="G158">
        <v>113</v>
      </c>
      <c r="H158">
        <v>114</v>
      </c>
      <c r="I158">
        <v>115</v>
      </c>
      <c r="J158">
        <v>116</v>
      </c>
      <c r="K158">
        <v>117</v>
      </c>
      <c r="L158">
        <v>1</v>
      </c>
      <c r="M158">
        <v>0</v>
      </c>
      <c r="N158">
        <v>1</v>
      </c>
      <c r="O158">
        <v>1</v>
      </c>
      <c r="P158">
        <v>0</v>
      </c>
      <c r="Q158">
        <v>0</v>
      </c>
      <c r="R158">
        <v>0</v>
      </c>
      <c r="S158">
        <v>0</v>
      </c>
      <c r="T158">
        <v>0</v>
      </c>
      <c r="U158">
        <v>0</v>
      </c>
      <c r="V158">
        <v>0</v>
      </c>
      <c r="W158">
        <v>0</v>
      </c>
    </row>
    <row r="159" spans="1:23" x14ac:dyDescent="0.25">
      <c r="A159">
        <v>30995018000131</v>
      </c>
      <c r="B159" t="s">
        <v>439</v>
      </c>
      <c r="C159">
        <v>35</v>
      </c>
      <c r="D159" s="122">
        <v>43460</v>
      </c>
      <c r="E159" t="s">
        <v>1660</v>
      </c>
      <c r="F159" t="s">
        <v>1661</v>
      </c>
      <c r="G159">
        <v>117</v>
      </c>
      <c r="L159">
        <v>0</v>
      </c>
      <c r="M159">
        <v>0</v>
      </c>
      <c r="N159">
        <v>0</v>
      </c>
      <c r="O159">
        <v>1</v>
      </c>
      <c r="P159">
        <v>0</v>
      </c>
      <c r="Q159">
        <v>0</v>
      </c>
      <c r="R159">
        <v>0</v>
      </c>
      <c r="S159">
        <v>0</v>
      </c>
      <c r="T159">
        <v>0</v>
      </c>
      <c r="U159">
        <v>0</v>
      </c>
      <c r="V159">
        <v>0</v>
      </c>
      <c r="W159">
        <v>0</v>
      </c>
    </row>
    <row r="160" spans="1:23" x14ac:dyDescent="0.25">
      <c r="A160">
        <v>26179685000179</v>
      </c>
      <c r="B160" t="s">
        <v>441</v>
      </c>
      <c r="C160">
        <v>35</v>
      </c>
      <c r="D160" s="122">
        <v>42733</v>
      </c>
      <c r="E160" t="s">
        <v>1662</v>
      </c>
      <c r="F160" t="s">
        <v>1659</v>
      </c>
      <c r="G160">
        <v>113</v>
      </c>
      <c r="H160">
        <v>114</v>
      </c>
      <c r="I160">
        <v>115</v>
      </c>
      <c r="J160">
        <v>116</v>
      </c>
      <c r="K160">
        <v>117</v>
      </c>
      <c r="L160">
        <v>1</v>
      </c>
      <c r="M160">
        <v>0</v>
      </c>
      <c r="N160">
        <v>1</v>
      </c>
      <c r="O160">
        <v>1</v>
      </c>
      <c r="P160">
        <v>0</v>
      </c>
      <c r="Q160">
        <v>0</v>
      </c>
      <c r="R160">
        <v>0</v>
      </c>
      <c r="S160">
        <v>0</v>
      </c>
      <c r="T160">
        <v>0</v>
      </c>
      <c r="U160">
        <v>0</v>
      </c>
      <c r="V160">
        <v>0</v>
      </c>
      <c r="W160">
        <v>0</v>
      </c>
    </row>
    <row r="161" spans="1:23" x14ac:dyDescent="0.25">
      <c r="A161">
        <v>19212817000151</v>
      </c>
      <c r="B161" t="s">
        <v>442</v>
      </c>
      <c r="C161">
        <v>35</v>
      </c>
      <c r="D161" s="122">
        <v>41614</v>
      </c>
      <c r="E161" t="s">
        <v>1663</v>
      </c>
      <c r="F161" t="s">
        <v>1659</v>
      </c>
      <c r="G161">
        <v>113</v>
      </c>
      <c r="H161">
        <v>114</v>
      </c>
      <c r="I161">
        <v>115</v>
      </c>
      <c r="J161">
        <v>116</v>
      </c>
      <c r="K161">
        <v>117</v>
      </c>
      <c r="L161">
        <v>1</v>
      </c>
      <c r="M161">
        <v>0</v>
      </c>
      <c r="N161">
        <v>1</v>
      </c>
      <c r="O161">
        <v>1</v>
      </c>
      <c r="P161">
        <v>0</v>
      </c>
      <c r="Q161">
        <v>0</v>
      </c>
      <c r="R161">
        <v>0</v>
      </c>
      <c r="S161">
        <v>0</v>
      </c>
      <c r="T161">
        <v>0</v>
      </c>
      <c r="U161">
        <v>0</v>
      </c>
      <c r="V161">
        <v>0</v>
      </c>
      <c r="W161">
        <v>0</v>
      </c>
    </row>
    <row r="162" spans="1:23" x14ac:dyDescent="0.25">
      <c r="A162">
        <v>37893341000143</v>
      </c>
      <c r="B162" t="s">
        <v>443</v>
      </c>
      <c r="C162">
        <v>35</v>
      </c>
      <c r="D162" s="122">
        <v>44077</v>
      </c>
      <c r="E162" t="s">
        <v>1664</v>
      </c>
      <c r="F162" t="s">
        <v>1659</v>
      </c>
      <c r="G162">
        <v>113</v>
      </c>
      <c r="H162">
        <v>114</v>
      </c>
      <c r="I162">
        <v>115</v>
      </c>
      <c r="J162">
        <v>116</v>
      </c>
      <c r="K162">
        <v>117</v>
      </c>
      <c r="L162">
        <v>1</v>
      </c>
      <c r="M162">
        <v>0</v>
      </c>
      <c r="N162">
        <v>1</v>
      </c>
      <c r="O162">
        <v>1</v>
      </c>
      <c r="P162">
        <v>0</v>
      </c>
      <c r="Q162">
        <v>0</v>
      </c>
      <c r="R162">
        <v>0</v>
      </c>
      <c r="S162">
        <v>0</v>
      </c>
      <c r="T162">
        <v>0</v>
      </c>
      <c r="U162">
        <v>0</v>
      </c>
      <c r="V162">
        <v>0</v>
      </c>
      <c r="W162">
        <v>0</v>
      </c>
    </row>
    <row r="163" spans="1:23" x14ac:dyDescent="0.25">
      <c r="A163">
        <v>25307278000137</v>
      </c>
      <c r="B163" t="s">
        <v>444</v>
      </c>
      <c r="C163">
        <v>36</v>
      </c>
      <c r="D163" s="122">
        <v>41949</v>
      </c>
      <c r="E163" t="s">
        <v>1665</v>
      </c>
      <c r="F163" t="s">
        <v>1666</v>
      </c>
      <c r="G163">
        <v>121</v>
      </c>
      <c r="H163">
        <v>118</v>
      </c>
      <c r="I163">
        <v>119</v>
      </c>
      <c r="J163">
        <v>122</v>
      </c>
      <c r="K163">
        <v>123</v>
      </c>
      <c r="L163">
        <v>1</v>
      </c>
      <c r="M163">
        <v>1</v>
      </c>
      <c r="N163">
        <v>1</v>
      </c>
      <c r="O163">
        <v>1</v>
      </c>
      <c r="P163">
        <v>1</v>
      </c>
      <c r="Q163">
        <v>1</v>
      </c>
      <c r="R163">
        <v>0</v>
      </c>
      <c r="S163">
        <v>0</v>
      </c>
      <c r="T163">
        <v>0</v>
      </c>
      <c r="U163">
        <v>1</v>
      </c>
      <c r="V163">
        <v>0</v>
      </c>
      <c r="W163">
        <v>0</v>
      </c>
    </row>
    <row r="164" spans="1:23" x14ac:dyDescent="0.25">
      <c r="A164">
        <v>26343792000190</v>
      </c>
      <c r="B164" t="s">
        <v>802</v>
      </c>
      <c r="C164">
        <v>36</v>
      </c>
      <c r="D164" s="122">
        <v>42941</v>
      </c>
      <c r="E164" t="s">
        <v>1667</v>
      </c>
      <c r="F164" t="s">
        <v>1666</v>
      </c>
      <c r="G164">
        <v>121</v>
      </c>
      <c r="H164">
        <v>118</v>
      </c>
      <c r="I164">
        <v>119</v>
      </c>
      <c r="J164">
        <v>122</v>
      </c>
      <c r="K164">
        <v>123</v>
      </c>
      <c r="L164">
        <v>1</v>
      </c>
      <c r="M164">
        <v>0</v>
      </c>
      <c r="N164">
        <v>1</v>
      </c>
      <c r="O164">
        <v>1</v>
      </c>
      <c r="P164">
        <v>1</v>
      </c>
      <c r="Q164">
        <v>0</v>
      </c>
      <c r="R164">
        <v>0</v>
      </c>
      <c r="S164">
        <v>0</v>
      </c>
      <c r="T164">
        <v>0</v>
      </c>
      <c r="U164">
        <v>0</v>
      </c>
      <c r="V164">
        <v>0</v>
      </c>
      <c r="W164">
        <v>0</v>
      </c>
    </row>
    <row r="165" spans="1:23" x14ac:dyDescent="0.25">
      <c r="A165">
        <v>26434293000109</v>
      </c>
      <c r="B165" t="s">
        <v>446</v>
      </c>
      <c r="C165">
        <v>36</v>
      </c>
      <c r="D165" s="122">
        <v>42759</v>
      </c>
      <c r="E165" t="s">
        <v>1668</v>
      </c>
      <c r="F165" t="s">
        <v>1669</v>
      </c>
      <c r="G165">
        <v>118</v>
      </c>
      <c r="L165">
        <v>0</v>
      </c>
      <c r="M165">
        <v>0</v>
      </c>
      <c r="N165">
        <v>0</v>
      </c>
      <c r="O165">
        <v>0</v>
      </c>
      <c r="P165">
        <v>0</v>
      </c>
      <c r="Q165">
        <v>0</v>
      </c>
      <c r="R165">
        <v>1</v>
      </c>
      <c r="S165">
        <v>0</v>
      </c>
      <c r="T165">
        <v>0</v>
      </c>
      <c r="U165">
        <v>0</v>
      </c>
      <c r="V165">
        <v>0</v>
      </c>
      <c r="W165">
        <v>0</v>
      </c>
    </row>
    <row r="166" spans="1:23" x14ac:dyDescent="0.25">
      <c r="A166">
        <v>22899237000199</v>
      </c>
      <c r="B166" t="s">
        <v>1670</v>
      </c>
      <c r="C166">
        <v>36</v>
      </c>
      <c r="D166" s="122">
        <v>43066</v>
      </c>
      <c r="E166" t="s">
        <v>1671</v>
      </c>
      <c r="F166" t="s">
        <v>1672</v>
      </c>
      <c r="G166">
        <v>121</v>
      </c>
      <c r="H166">
        <v>118</v>
      </c>
      <c r="I166">
        <v>119</v>
      </c>
      <c r="J166">
        <v>122</v>
      </c>
      <c r="K166">
        <v>123</v>
      </c>
      <c r="L166">
        <v>1</v>
      </c>
      <c r="M166">
        <v>0</v>
      </c>
      <c r="N166">
        <v>1</v>
      </c>
      <c r="O166">
        <v>1</v>
      </c>
      <c r="P166">
        <v>1</v>
      </c>
      <c r="Q166">
        <v>0</v>
      </c>
      <c r="R166">
        <v>0</v>
      </c>
      <c r="S166">
        <v>0</v>
      </c>
      <c r="T166">
        <v>0</v>
      </c>
      <c r="U166">
        <v>0</v>
      </c>
      <c r="V166">
        <v>0</v>
      </c>
      <c r="W166">
        <v>0</v>
      </c>
    </row>
    <row r="167" spans="1:23" x14ac:dyDescent="0.25">
      <c r="A167">
        <v>32240637000141</v>
      </c>
      <c r="B167" t="s">
        <v>457</v>
      </c>
      <c r="C167">
        <v>39</v>
      </c>
      <c r="D167" s="122">
        <v>43651</v>
      </c>
      <c r="E167" t="s">
        <v>1673</v>
      </c>
      <c r="F167" t="s">
        <v>1674</v>
      </c>
      <c r="G167">
        <v>130</v>
      </c>
      <c r="H167">
        <v>131</v>
      </c>
      <c r="I167">
        <v>132</v>
      </c>
      <c r="J167">
        <v>133</v>
      </c>
      <c r="K167">
        <v>134</v>
      </c>
      <c r="L167">
        <v>1</v>
      </c>
      <c r="M167">
        <v>1</v>
      </c>
      <c r="N167">
        <v>1</v>
      </c>
      <c r="O167">
        <v>1</v>
      </c>
      <c r="P167">
        <v>1</v>
      </c>
      <c r="Q167">
        <v>1</v>
      </c>
      <c r="R167">
        <v>0</v>
      </c>
      <c r="S167">
        <v>0</v>
      </c>
      <c r="T167">
        <v>1</v>
      </c>
      <c r="U167">
        <v>1</v>
      </c>
      <c r="V167">
        <v>0</v>
      </c>
      <c r="W167">
        <v>0</v>
      </c>
    </row>
    <row r="168" spans="1:23" x14ac:dyDescent="0.25">
      <c r="A168">
        <v>8893082000152</v>
      </c>
      <c r="B168" t="s">
        <v>459</v>
      </c>
      <c r="C168">
        <v>39</v>
      </c>
      <c r="D168" s="122">
        <v>39629</v>
      </c>
      <c r="E168" t="s">
        <v>1675</v>
      </c>
      <c r="F168" t="s">
        <v>1674</v>
      </c>
      <c r="G168">
        <v>130</v>
      </c>
      <c r="H168">
        <v>131</v>
      </c>
      <c r="I168">
        <v>132</v>
      </c>
      <c r="J168">
        <v>133</v>
      </c>
      <c r="K168">
        <v>134</v>
      </c>
      <c r="L168">
        <v>1</v>
      </c>
      <c r="M168">
        <v>1</v>
      </c>
      <c r="N168">
        <v>1</v>
      </c>
      <c r="O168">
        <v>1</v>
      </c>
      <c r="P168">
        <v>1</v>
      </c>
      <c r="Q168">
        <v>1</v>
      </c>
      <c r="R168">
        <v>0</v>
      </c>
      <c r="S168">
        <v>0</v>
      </c>
      <c r="T168">
        <v>1</v>
      </c>
      <c r="U168">
        <v>1</v>
      </c>
      <c r="V168">
        <v>0</v>
      </c>
      <c r="W168">
        <v>0</v>
      </c>
    </row>
    <row r="169" spans="1:23" x14ac:dyDescent="0.25">
      <c r="A169">
        <v>30556738000109</v>
      </c>
      <c r="B169" t="s">
        <v>460</v>
      </c>
      <c r="C169">
        <v>39</v>
      </c>
      <c r="D169" s="122">
        <v>43375</v>
      </c>
      <c r="E169" t="s">
        <v>1676</v>
      </c>
      <c r="F169" t="s">
        <v>1674</v>
      </c>
      <c r="G169">
        <v>130</v>
      </c>
      <c r="H169">
        <v>131</v>
      </c>
      <c r="I169">
        <v>132</v>
      </c>
      <c r="J169">
        <v>133</v>
      </c>
      <c r="K169">
        <v>134</v>
      </c>
      <c r="L169">
        <v>1</v>
      </c>
      <c r="M169">
        <v>1</v>
      </c>
      <c r="N169">
        <v>1</v>
      </c>
      <c r="O169">
        <v>1</v>
      </c>
      <c r="P169">
        <v>1</v>
      </c>
      <c r="Q169">
        <v>1</v>
      </c>
      <c r="R169">
        <v>0</v>
      </c>
      <c r="S169">
        <v>0</v>
      </c>
      <c r="T169">
        <v>1</v>
      </c>
      <c r="U169">
        <v>1</v>
      </c>
      <c r="V169">
        <v>0</v>
      </c>
      <c r="W169">
        <v>0</v>
      </c>
    </row>
    <row r="170" spans="1:23" x14ac:dyDescent="0.25">
      <c r="A170">
        <v>31440882000130</v>
      </c>
      <c r="B170" t="s">
        <v>449</v>
      </c>
      <c r="C170">
        <v>37</v>
      </c>
      <c r="D170" s="122">
        <v>43405</v>
      </c>
      <c r="E170" t="s">
        <v>1677</v>
      </c>
      <c r="F170" t="s">
        <v>1589</v>
      </c>
      <c r="G170">
        <v>124</v>
      </c>
      <c r="H170">
        <v>125</v>
      </c>
      <c r="I170">
        <v>126</v>
      </c>
      <c r="J170">
        <v>127</v>
      </c>
      <c r="K170">
        <v>128</v>
      </c>
      <c r="L170">
        <v>1</v>
      </c>
      <c r="M170">
        <v>1</v>
      </c>
      <c r="N170">
        <v>1</v>
      </c>
      <c r="O170">
        <v>1</v>
      </c>
      <c r="P170">
        <v>1</v>
      </c>
      <c r="Q170">
        <v>0</v>
      </c>
      <c r="R170">
        <v>0</v>
      </c>
      <c r="S170">
        <v>0</v>
      </c>
      <c r="T170">
        <v>0</v>
      </c>
      <c r="U170">
        <v>0</v>
      </c>
      <c r="V170">
        <v>0</v>
      </c>
      <c r="W170">
        <v>0</v>
      </c>
    </row>
    <row r="171" spans="1:23" x14ac:dyDescent="0.25">
      <c r="A171">
        <v>34186116000189</v>
      </c>
      <c r="B171" t="s">
        <v>450</v>
      </c>
      <c r="C171">
        <v>37</v>
      </c>
      <c r="D171" s="122">
        <v>43676</v>
      </c>
      <c r="E171" t="s">
        <v>1678</v>
      </c>
      <c r="F171" t="s">
        <v>1589</v>
      </c>
      <c r="G171">
        <v>124</v>
      </c>
      <c r="H171">
        <v>125</v>
      </c>
      <c r="I171">
        <v>126</v>
      </c>
      <c r="J171">
        <v>127</v>
      </c>
      <c r="K171">
        <v>128</v>
      </c>
      <c r="L171">
        <v>1</v>
      </c>
      <c r="M171">
        <v>1</v>
      </c>
      <c r="N171">
        <v>1</v>
      </c>
      <c r="O171">
        <v>1</v>
      </c>
      <c r="P171">
        <v>1</v>
      </c>
      <c r="Q171">
        <v>0</v>
      </c>
      <c r="R171">
        <v>0</v>
      </c>
      <c r="S171">
        <v>0</v>
      </c>
      <c r="T171">
        <v>0</v>
      </c>
      <c r="U171">
        <v>0</v>
      </c>
      <c r="V171">
        <v>0</v>
      </c>
      <c r="W171">
        <v>0</v>
      </c>
    </row>
    <row r="172" spans="1:23" x14ac:dyDescent="0.25">
      <c r="A172">
        <v>32847791000186</v>
      </c>
      <c r="B172" t="s">
        <v>1679</v>
      </c>
      <c r="C172">
        <v>37</v>
      </c>
      <c r="D172" s="122">
        <v>43817</v>
      </c>
      <c r="E172" t="s">
        <v>1680</v>
      </c>
      <c r="F172" t="s">
        <v>1589</v>
      </c>
      <c r="G172">
        <v>124</v>
      </c>
      <c r="H172">
        <v>125</v>
      </c>
      <c r="I172">
        <v>126</v>
      </c>
      <c r="J172">
        <v>127</v>
      </c>
      <c r="K172">
        <v>128</v>
      </c>
      <c r="L172">
        <v>1</v>
      </c>
      <c r="M172">
        <v>1</v>
      </c>
      <c r="N172">
        <v>1</v>
      </c>
      <c r="O172">
        <v>1</v>
      </c>
      <c r="P172">
        <v>1</v>
      </c>
      <c r="Q172">
        <v>0</v>
      </c>
      <c r="R172">
        <v>0</v>
      </c>
      <c r="S172">
        <v>0</v>
      </c>
      <c r="T172">
        <v>0</v>
      </c>
      <c r="U172">
        <v>0</v>
      </c>
      <c r="V172">
        <v>0</v>
      </c>
      <c r="W172">
        <v>0</v>
      </c>
    </row>
    <row r="173" spans="1:23" x14ac:dyDescent="0.25">
      <c r="A173">
        <v>11052478000181</v>
      </c>
      <c r="B173" t="s">
        <v>451</v>
      </c>
      <c r="C173">
        <v>37</v>
      </c>
      <c r="D173" s="122">
        <v>40975</v>
      </c>
      <c r="E173" t="s">
        <v>1681</v>
      </c>
      <c r="F173" t="s">
        <v>1589</v>
      </c>
      <c r="G173">
        <v>124</v>
      </c>
      <c r="H173">
        <v>125</v>
      </c>
      <c r="I173">
        <v>126</v>
      </c>
      <c r="J173">
        <v>127</v>
      </c>
      <c r="K173">
        <v>128</v>
      </c>
      <c r="L173">
        <v>1</v>
      </c>
      <c r="M173">
        <v>1</v>
      </c>
      <c r="N173">
        <v>1</v>
      </c>
      <c r="O173">
        <v>1</v>
      </c>
      <c r="P173">
        <v>1</v>
      </c>
      <c r="Q173">
        <v>0</v>
      </c>
      <c r="R173">
        <v>0</v>
      </c>
      <c r="S173">
        <v>0</v>
      </c>
      <c r="T173">
        <v>0</v>
      </c>
      <c r="U173">
        <v>0</v>
      </c>
      <c r="V173">
        <v>0</v>
      </c>
      <c r="W173">
        <v>0</v>
      </c>
    </row>
    <row r="174" spans="1:23" x14ac:dyDescent="0.25">
      <c r="A174">
        <v>41610489000109</v>
      </c>
      <c r="B174" t="s">
        <v>452</v>
      </c>
      <c r="C174">
        <v>115</v>
      </c>
      <c r="D174" s="122">
        <v>44316</v>
      </c>
      <c r="E174" t="s">
        <v>1682</v>
      </c>
      <c r="F174" t="s">
        <v>1683</v>
      </c>
      <c r="G174">
        <v>445</v>
      </c>
      <c r="H174">
        <v>446</v>
      </c>
      <c r="I174">
        <v>447</v>
      </c>
      <c r="L174">
        <v>1</v>
      </c>
      <c r="M174">
        <v>0</v>
      </c>
      <c r="N174">
        <v>1</v>
      </c>
      <c r="O174">
        <v>1</v>
      </c>
      <c r="P174">
        <v>0</v>
      </c>
      <c r="Q174">
        <v>0</v>
      </c>
      <c r="R174">
        <v>0</v>
      </c>
      <c r="S174">
        <v>0</v>
      </c>
      <c r="T174">
        <v>0</v>
      </c>
      <c r="U174">
        <v>0</v>
      </c>
      <c r="V174">
        <v>0</v>
      </c>
      <c r="W174">
        <v>0</v>
      </c>
    </row>
    <row r="175" spans="1:23" x14ac:dyDescent="0.25">
      <c r="A175">
        <v>37525962000174</v>
      </c>
      <c r="B175" t="s">
        <v>453</v>
      </c>
      <c r="C175">
        <v>114</v>
      </c>
      <c r="D175" s="122">
        <v>44253</v>
      </c>
      <c r="E175" t="s">
        <v>1684</v>
      </c>
      <c r="F175" t="s">
        <v>1685</v>
      </c>
      <c r="G175">
        <v>442</v>
      </c>
      <c r="L175">
        <v>1</v>
      </c>
      <c r="M175">
        <v>1</v>
      </c>
      <c r="N175">
        <v>1</v>
      </c>
      <c r="O175">
        <v>1</v>
      </c>
      <c r="P175">
        <v>1</v>
      </c>
      <c r="Q175">
        <v>1</v>
      </c>
      <c r="R175">
        <v>1</v>
      </c>
      <c r="S175">
        <v>0</v>
      </c>
      <c r="T175">
        <v>1</v>
      </c>
      <c r="U175">
        <v>0</v>
      </c>
      <c r="V175">
        <v>0</v>
      </c>
      <c r="W175">
        <v>1</v>
      </c>
    </row>
    <row r="176" spans="1:23" x14ac:dyDescent="0.25">
      <c r="A176">
        <v>37525911000142</v>
      </c>
      <c r="B176" t="s">
        <v>454</v>
      </c>
      <c r="C176">
        <v>114</v>
      </c>
      <c r="D176" s="122">
        <v>44260</v>
      </c>
      <c r="E176" t="s">
        <v>1686</v>
      </c>
      <c r="F176" t="s">
        <v>1687</v>
      </c>
      <c r="G176">
        <v>443</v>
      </c>
      <c r="L176">
        <v>0</v>
      </c>
      <c r="M176">
        <v>0</v>
      </c>
      <c r="N176">
        <v>0</v>
      </c>
      <c r="O176">
        <v>1</v>
      </c>
      <c r="P176">
        <v>1</v>
      </c>
      <c r="Q176">
        <v>0</v>
      </c>
      <c r="R176">
        <v>0</v>
      </c>
      <c r="S176">
        <v>0</v>
      </c>
      <c r="T176">
        <v>0</v>
      </c>
      <c r="U176">
        <v>0</v>
      </c>
      <c r="V176">
        <v>0</v>
      </c>
      <c r="W176">
        <v>0</v>
      </c>
    </row>
    <row r="177" spans="1:23" x14ac:dyDescent="0.25">
      <c r="A177">
        <v>8830947000131</v>
      </c>
      <c r="B177" t="s">
        <v>455</v>
      </c>
      <c r="C177">
        <v>38</v>
      </c>
      <c r="D177" s="122">
        <v>39232</v>
      </c>
      <c r="E177" t="s">
        <v>1688</v>
      </c>
      <c r="F177" t="s">
        <v>1689</v>
      </c>
      <c r="G177">
        <v>129</v>
      </c>
      <c r="L177">
        <v>0</v>
      </c>
      <c r="M177">
        <v>0</v>
      </c>
      <c r="N177">
        <v>0</v>
      </c>
      <c r="O177">
        <v>1</v>
      </c>
      <c r="P177">
        <v>0</v>
      </c>
      <c r="Q177">
        <v>0</v>
      </c>
      <c r="R177">
        <v>0</v>
      </c>
      <c r="S177">
        <v>0</v>
      </c>
      <c r="T177">
        <v>0</v>
      </c>
      <c r="U177">
        <v>0</v>
      </c>
      <c r="V177">
        <v>0</v>
      </c>
      <c r="W177">
        <v>0</v>
      </c>
    </row>
    <row r="178" spans="1:23" x14ac:dyDescent="0.25">
      <c r="A178">
        <v>32890800000111</v>
      </c>
      <c r="B178" t="s">
        <v>461</v>
      </c>
      <c r="C178">
        <v>108</v>
      </c>
      <c r="D178" s="122">
        <v>43791</v>
      </c>
      <c r="E178" t="s">
        <v>1690</v>
      </c>
      <c r="F178" t="s">
        <v>1691</v>
      </c>
      <c r="G178">
        <v>424</v>
      </c>
      <c r="L178">
        <v>0</v>
      </c>
      <c r="M178">
        <v>0</v>
      </c>
      <c r="N178">
        <v>0</v>
      </c>
      <c r="O178">
        <v>1</v>
      </c>
      <c r="P178">
        <v>1</v>
      </c>
      <c r="Q178">
        <v>0</v>
      </c>
      <c r="R178">
        <v>0</v>
      </c>
      <c r="S178">
        <v>0</v>
      </c>
      <c r="T178">
        <v>0</v>
      </c>
      <c r="U178">
        <v>0</v>
      </c>
      <c r="V178">
        <v>0</v>
      </c>
      <c r="W178">
        <v>0</v>
      </c>
    </row>
    <row r="179" spans="1:23" x14ac:dyDescent="0.25">
      <c r="A179">
        <v>29800227000101</v>
      </c>
      <c r="B179" t="s">
        <v>855</v>
      </c>
      <c r="C179">
        <v>108</v>
      </c>
      <c r="D179" s="122">
        <v>43557</v>
      </c>
      <c r="E179" t="s">
        <v>1690</v>
      </c>
      <c r="F179" t="s">
        <v>1691</v>
      </c>
      <c r="G179">
        <v>424</v>
      </c>
      <c r="L179">
        <v>0</v>
      </c>
      <c r="M179">
        <v>0</v>
      </c>
      <c r="N179">
        <v>0</v>
      </c>
      <c r="O179">
        <v>1</v>
      </c>
      <c r="P179">
        <v>1</v>
      </c>
      <c r="Q179">
        <v>0</v>
      </c>
      <c r="R179">
        <v>0</v>
      </c>
      <c r="S179">
        <v>0</v>
      </c>
      <c r="T179">
        <v>0</v>
      </c>
      <c r="U179">
        <v>0</v>
      </c>
      <c r="V179">
        <v>0</v>
      </c>
      <c r="W179">
        <v>0</v>
      </c>
    </row>
    <row r="180" spans="1:23" x14ac:dyDescent="0.25">
      <c r="A180">
        <v>26243348000101</v>
      </c>
      <c r="B180" t="s">
        <v>467</v>
      </c>
      <c r="C180">
        <v>40</v>
      </c>
      <c r="D180" s="122">
        <v>42754</v>
      </c>
      <c r="E180" t="s">
        <v>1692</v>
      </c>
      <c r="F180" t="s">
        <v>1693</v>
      </c>
      <c r="G180">
        <v>137</v>
      </c>
      <c r="L180">
        <v>0</v>
      </c>
      <c r="M180">
        <v>0</v>
      </c>
      <c r="N180">
        <v>0</v>
      </c>
      <c r="O180">
        <v>1</v>
      </c>
      <c r="P180">
        <v>0</v>
      </c>
      <c r="Q180">
        <v>0</v>
      </c>
      <c r="R180">
        <v>0</v>
      </c>
      <c r="S180">
        <v>0</v>
      </c>
      <c r="T180">
        <v>0</v>
      </c>
      <c r="U180">
        <v>0</v>
      </c>
      <c r="V180">
        <v>0</v>
      </c>
      <c r="W180">
        <v>0</v>
      </c>
    </row>
    <row r="181" spans="1:23" x14ac:dyDescent="0.25">
      <c r="A181">
        <v>12154412000165</v>
      </c>
      <c r="B181" t="s">
        <v>468</v>
      </c>
      <c r="C181">
        <v>40</v>
      </c>
      <c r="D181" s="122">
        <v>40480</v>
      </c>
      <c r="E181" t="s">
        <v>1694</v>
      </c>
      <c r="F181" t="s">
        <v>1695</v>
      </c>
      <c r="G181">
        <v>135</v>
      </c>
      <c r="H181">
        <v>136</v>
      </c>
      <c r="L181">
        <v>1</v>
      </c>
      <c r="M181">
        <v>1</v>
      </c>
      <c r="N181">
        <v>1</v>
      </c>
      <c r="O181">
        <v>0</v>
      </c>
      <c r="P181">
        <v>0</v>
      </c>
      <c r="Q181">
        <v>0</v>
      </c>
      <c r="R181">
        <v>0</v>
      </c>
      <c r="S181">
        <v>0</v>
      </c>
      <c r="T181">
        <v>0</v>
      </c>
      <c r="U181">
        <v>0</v>
      </c>
      <c r="V181">
        <v>0</v>
      </c>
      <c r="W181">
        <v>0</v>
      </c>
    </row>
    <row r="182" spans="1:23" x14ac:dyDescent="0.25">
      <c r="A182">
        <v>30493349000173</v>
      </c>
      <c r="B182" t="s">
        <v>1696</v>
      </c>
      <c r="C182">
        <v>40</v>
      </c>
      <c r="D182" s="122">
        <v>43362</v>
      </c>
      <c r="E182" t="s">
        <v>1697</v>
      </c>
      <c r="F182" t="s">
        <v>1695</v>
      </c>
      <c r="G182">
        <v>135</v>
      </c>
      <c r="H182">
        <v>136</v>
      </c>
      <c r="L182">
        <v>1</v>
      </c>
      <c r="M182">
        <v>1</v>
      </c>
      <c r="N182">
        <v>1</v>
      </c>
      <c r="O182">
        <v>0</v>
      </c>
      <c r="P182">
        <v>0</v>
      </c>
      <c r="Q182">
        <v>0</v>
      </c>
      <c r="R182">
        <v>0</v>
      </c>
      <c r="S182">
        <v>0</v>
      </c>
      <c r="T182">
        <v>0</v>
      </c>
      <c r="U182">
        <v>0</v>
      </c>
      <c r="V182">
        <v>0</v>
      </c>
      <c r="W182">
        <v>0</v>
      </c>
    </row>
    <row r="183" spans="1:23" x14ac:dyDescent="0.25">
      <c r="A183">
        <v>15799713000134</v>
      </c>
      <c r="B183" t="s">
        <v>469</v>
      </c>
      <c r="C183">
        <v>40</v>
      </c>
      <c r="D183" s="122">
        <v>41243</v>
      </c>
      <c r="E183" t="s">
        <v>1698</v>
      </c>
      <c r="F183" t="s">
        <v>1695</v>
      </c>
      <c r="G183">
        <v>135</v>
      </c>
      <c r="H183">
        <v>136</v>
      </c>
      <c r="L183">
        <v>1</v>
      </c>
      <c r="M183">
        <v>1</v>
      </c>
      <c r="N183">
        <v>1</v>
      </c>
      <c r="O183">
        <v>0</v>
      </c>
      <c r="P183">
        <v>0</v>
      </c>
      <c r="Q183">
        <v>0</v>
      </c>
      <c r="R183">
        <v>0</v>
      </c>
      <c r="S183">
        <v>0</v>
      </c>
      <c r="T183">
        <v>0</v>
      </c>
      <c r="U183">
        <v>0</v>
      </c>
      <c r="V183">
        <v>0</v>
      </c>
      <c r="W183">
        <v>0</v>
      </c>
    </row>
    <row r="184" spans="1:23" x14ac:dyDescent="0.25">
      <c r="A184">
        <v>17554200000199</v>
      </c>
      <c r="B184" t="s">
        <v>471</v>
      </c>
      <c r="C184">
        <v>40</v>
      </c>
      <c r="D184" s="122">
        <v>41414</v>
      </c>
      <c r="E184" t="s">
        <v>1699</v>
      </c>
      <c r="F184" t="s">
        <v>1693</v>
      </c>
      <c r="G184">
        <v>137</v>
      </c>
      <c r="L184">
        <v>0</v>
      </c>
      <c r="M184">
        <v>0</v>
      </c>
      <c r="N184">
        <v>0</v>
      </c>
      <c r="O184">
        <v>1</v>
      </c>
      <c r="P184">
        <v>0</v>
      </c>
      <c r="Q184">
        <v>0</v>
      </c>
      <c r="R184">
        <v>0</v>
      </c>
      <c r="S184">
        <v>0</v>
      </c>
      <c r="T184">
        <v>0</v>
      </c>
      <c r="U184">
        <v>0</v>
      </c>
      <c r="V184">
        <v>0</v>
      </c>
      <c r="W184">
        <v>0</v>
      </c>
    </row>
    <row r="185" spans="1:23" x14ac:dyDescent="0.25">
      <c r="A185">
        <v>29732926000153</v>
      </c>
      <c r="B185" t="s">
        <v>472</v>
      </c>
      <c r="C185">
        <v>40</v>
      </c>
      <c r="D185" s="122">
        <v>43203</v>
      </c>
      <c r="E185" t="s">
        <v>1700</v>
      </c>
      <c r="F185" t="s">
        <v>1693</v>
      </c>
      <c r="G185">
        <v>137</v>
      </c>
      <c r="L185">
        <v>0</v>
      </c>
      <c r="M185">
        <v>0</v>
      </c>
      <c r="N185">
        <v>0</v>
      </c>
      <c r="O185">
        <v>1</v>
      </c>
      <c r="P185">
        <v>0</v>
      </c>
      <c r="Q185">
        <v>0</v>
      </c>
      <c r="R185">
        <v>0</v>
      </c>
      <c r="S185">
        <v>0</v>
      </c>
      <c r="T185">
        <v>0</v>
      </c>
      <c r="U185">
        <v>0</v>
      </c>
      <c r="V185">
        <v>0</v>
      </c>
      <c r="W185">
        <v>0</v>
      </c>
    </row>
    <row r="186" spans="1:23" x14ac:dyDescent="0.25">
      <c r="A186">
        <v>18391138000124</v>
      </c>
      <c r="B186" t="s">
        <v>473</v>
      </c>
      <c r="C186">
        <v>40</v>
      </c>
      <c r="D186" s="122">
        <v>41486</v>
      </c>
      <c r="E186" t="s">
        <v>1701</v>
      </c>
      <c r="F186" t="s">
        <v>1693</v>
      </c>
      <c r="G186">
        <v>137</v>
      </c>
      <c r="L186">
        <v>0</v>
      </c>
      <c r="M186">
        <v>0</v>
      </c>
      <c r="N186">
        <v>0</v>
      </c>
      <c r="O186">
        <v>1</v>
      </c>
      <c r="P186">
        <v>0</v>
      </c>
      <c r="Q186">
        <v>0</v>
      </c>
      <c r="R186">
        <v>0</v>
      </c>
      <c r="S186">
        <v>0</v>
      </c>
      <c r="T186">
        <v>0</v>
      </c>
      <c r="U186">
        <v>0</v>
      </c>
      <c r="V186">
        <v>0</v>
      </c>
      <c r="W186">
        <v>0</v>
      </c>
    </row>
    <row r="187" spans="1:23" x14ac:dyDescent="0.25">
      <c r="A187">
        <v>18041877000196</v>
      </c>
      <c r="B187" t="s">
        <v>841</v>
      </c>
      <c r="C187">
        <v>40</v>
      </c>
      <c r="D187" s="122">
        <v>41536</v>
      </c>
      <c r="E187" t="s">
        <v>1702</v>
      </c>
      <c r="F187" t="s">
        <v>1695</v>
      </c>
      <c r="G187">
        <v>135</v>
      </c>
      <c r="H187">
        <v>136</v>
      </c>
      <c r="L187">
        <v>1</v>
      </c>
      <c r="M187">
        <v>1</v>
      </c>
      <c r="N187">
        <v>1</v>
      </c>
      <c r="O187">
        <v>0</v>
      </c>
      <c r="P187">
        <v>0</v>
      </c>
      <c r="Q187">
        <v>0</v>
      </c>
      <c r="R187">
        <v>0</v>
      </c>
      <c r="S187">
        <v>0</v>
      </c>
      <c r="T187">
        <v>0</v>
      </c>
      <c r="U187">
        <v>0</v>
      </c>
      <c r="V187">
        <v>0</v>
      </c>
      <c r="W187">
        <v>0</v>
      </c>
    </row>
    <row r="188" spans="1:23" x14ac:dyDescent="0.25">
      <c r="A188">
        <v>21818801000139</v>
      </c>
      <c r="B188" t="s">
        <v>1703</v>
      </c>
      <c r="C188">
        <v>20</v>
      </c>
      <c r="D188" s="122">
        <v>42220</v>
      </c>
      <c r="E188" t="s">
        <v>1704</v>
      </c>
      <c r="F188" t="s">
        <v>1705</v>
      </c>
      <c r="G188">
        <v>75</v>
      </c>
      <c r="L188">
        <v>1</v>
      </c>
      <c r="M188">
        <v>0</v>
      </c>
      <c r="N188">
        <v>1</v>
      </c>
      <c r="O188">
        <v>1</v>
      </c>
      <c r="P188">
        <v>0</v>
      </c>
      <c r="Q188">
        <v>0</v>
      </c>
      <c r="R188">
        <v>1</v>
      </c>
      <c r="S188">
        <v>0</v>
      </c>
      <c r="T188">
        <v>1</v>
      </c>
      <c r="U188">
        <v>0</v>
      </c>
      <c r="V188">
        <v>0</v>
      </c>
      <c r="W188">
        <v>0</v>
      </c>
    </row>
    <row r="189" spans="1:23" x14ac:dyDescent="0.25">
      <c r="A189">
        <v>15862867000123</v>
      </c>
      <c r="B189" t="s">
        <v>863</v>
      </c>
      <c r="C189">
        <v>47</v>
      </c>
      <c r="D189" s="122">
        <v>41479</v>
      </c>
      <c r="E189" t="s">
        <v>1706</v>
      </c>
      <c r="F189" t="s">
        <v>1589</v>
      </c>
      <c r="G189">
        <v>165</v>
      </c>
      <c r="H189">
        <v>166</v>
      </c>
      <c r="L189">
        <v>1</v>
      </c>
      <c r="M189">
        <v>0</v>
      </c>
      <c r="N189">
        <v>0</v>
      </c>
      <c r="O189">
        <v>1</v>
      </c>
      <c r="P189">
        <v>0</v>
      </c>
      <c r="Q189">
        <v>0</v>
      </c>
      <c r="R189">
        <v>0</v>
      </c>
      <c r="S189">
        <v>0</v>
      </c>
      <c r="T189">
        <v>0</v>
      </c>
      <c r="U189">
        <v>0</v>
      </c>
      <c r="V189">
        <v>0</v>
      </c>
      <c r="W189">
        <v>0</v>
      </c>
    </row>
    <row r="190" spans="1:23" x14ac:dyDescent="0.25">
      <c r="A190">
        <v>21494444000109</v>
      </c>
      <c r="B190" t="s">
        <v>819</v>
      </c>
      <c r="C190">
        <v>41</v>
      </c>
      <c r="D190" s="122">
        <v>42136</v>
      </c>
      <c r="E190" t="s">
        <v>1707</v>
      </c>
      <c r="F190" t="s">
        <v>1708</v>
      </c>
      <c r="G190">
        <v>140</v>
      </c>
      <c r="H190">
        <v>141</v>
      </c>
      <c r="I190">
        <v>142</v>
      </c>
      <c r="J190">
        <v>143</v>
      </c>
      <c r="L190">
        <v>0</v>
      </c>
      <c r="M190">
        <v>0</v>
      </c>
      <c r="N190">
        <v>0</v>
      </c>
      <c r="O190">
        <v>0</v>
      </c>
      <c r="P190">
        <v>0</v>
      </c>
      <c r="Q190">
        <v>0</v>
      </c>
      <c r="R190">
        <v>1</v>
      </c>
      <c r="S190">
        <v>0</v>
      </c>
      <c r="T190">
        <v>1</v>
      </c>
      <c r="U190">
        <v>0</v>
      </c>
      <c r="V190">
        <v>0</v>
      </c>
      <c r="W190">
        <v>0</v>
      </c>
    </row>
    <row r="191" spans="1:23" x14ac:dyDescent="0.25">
      <c r="A191">
        <v>7900255000150</v>
      </c>
      <c r="B191" t="s">
        <v>474</v>
      </c>
      <c r="C191">
        <v>41</v>
      </c>
      <c r="D191" s="122">
        <v>38854</v>
      </c>
      <c r="E191" t="s">
        <v>1709</v>
      </c>
      <c r="F191" t="s">
        <v>1708</v>
      </c>
      <c r="G191">
        <v>140</v>
      </c>
      <c r="H191">
        <v>141</v>
      </c>
      <c r="I191">
        <v>142</v>
      </c>
      <c r="J191">
        <v>143</v>
      </c>
      <c r="L191">
        <v>0</v>
      </c>
      <c r="M191">
        <v>0</v>
      </c>
      <c r="N191">
        <v>0</v>
      </c>
      <c r="O191">
        <v>0</v>
      </c>
      <c r="P191">
        <v>0</v>
      </c>
      <c r="Q191">
        <v>0</v>
      </c>
      <c r="R191">
        <v>1</v>
      </c>
      <c r="S191">
        <v>0</v>
      </c>
      <c r="T191">
        <v>1</v>
      </c>
      <c r="U191">
        <v>0</v>
      </c>
      <c r="V191">
        <v>0</v>
      </c>
      <c r="W191">
        <v>0</v>
      </c>
    </row>
    <row r="192" spans="1:23" x14ac:dyDescent="0.25">
      <c r="A192">
        <v>34546979000110</v>
      </c>
      <c r="B192" t="s">
        <v>476</v>
      </c>
      <c r="C192">
        <v>41</v>
      </c>
      <c r="D192" s="122">
        <v>43734</v>
      </c>
      <c r="E192" t="s">
        <v>1710</v>
      </c>
      <c r="F192" t="s">
        <v>1711</v>
      </c>
      <c r="G192">
        <v>147</v>
      </c>
      <c r="H192">
        <v>148</v>
      </c>
      <c r="L192">
        <v>0</v>
      </c>
      <c r="M192">
        <v>0</v>
      </c>
      <c r="N192">
        <v>0</v>
      </c>
      <c r="O192">
        <v>1</v>
      </c>
      <c r="P192">
        <v>0</v>
      </c>
      <c r="Q192">
        <v>0</v>
      </c>
      <c r="R192">
        <v>0</v>
      </c>
      <c r="S192">
        <v>0</v>
      </c>
      <c r="T192">
        <v>0</v>
      </c>
      <c r="U192">
        <v>0</v>
      </c>
      <c r="V192">
        <v>0</v>
      </c>
      <c r="W192">
        <v>0</v>
      </c>
    </row>
    <row r="193" spans="1:23" x14ac:dyDescent="0.25">
      <c r="A193">
        <v>8279304000141</v>
      </c>
      <c r="B193" t="s">
        <v>477</v>
      </c>
      <c r="C193">
        <v>41</v>
      </c>
      <c r="D193" s="122">
        <v>39014</v>
      </c>
      <c r="E193" t="s">
        <v>1712</v>
      </c>
      <c r="F193" t="s">
        <v>1711</v>
      </c>
      <c r="G193">
        <v>147</v>
      </c>
      <c r="H193">
        <v>148</v>
      </c>
      <c r="L193">
        <v>0</v>
      </c>
      <c r="M193">
        <v>0</v>
      </c>
      <c r="N193">
        <v>0</v>
      </c>
      <c r="O193">
        <v>1</v>
      </c>
      <c r="P193">
        <v>0</v>
      </c>
      <c r="Q193">
        <v>0</v>
      </c>
      <c r="R193">
        <v>0</v>
      </c>
      <c r="S193">
        <v>0</v>
      </c>
      <c r="T193">
        <v>0</v>
      </c>
      <c r="U193">
        <v>0</v>
      </c>
      <c r="V193">
        <v>0</v>
      </c>
      <c r="W193">
        <v>0</v>
      </c>
    </row>
    <row r="194" spans="1:23" x14ac:dyDescent="0.25">
      <c r="A194">
        <v>34793170000192</v>
      </c>
      <c r="B194" t="s">
        <v>1713</v>
      </c>
      <c r="C194">
        <v>41</v>
      </c>
      <c r="D194" s="122">
        <v>43826</v>
      </c>
      <c r="E194" t="s">
        <v>1714</v>
      </c>
      <c r="F194" t="s">
        <v>1708</v>
      </c>
      <c r="G194">
        <v>140</v>
      </c>
      <c r="H194">
        <v>141</v>
      </c>
      <c r="I194">
        <v>142</v>
      </c>
      <c r="J194">
        <v>143</v>
      </c>
      <c r="L194">
        <v>1</v>
      </c>
      <c r="M194">
        <v>0</v>
      </c>
      <c r="N194">
        <v>0</v>
      </c>
      <c r="O194">
        <v>0</v>
      </c>
      <c r="P194">
        <v>0</v>
      </c>
      <c r="Q194">
        <v>0</v>
      </c>
      <c r="R194">
        <v>1</v>
      </c>
      <c r="S194">
        <v>0</v>
      </c>
      <c r="T194">
        <v>0</v>
      </c>
      <c r="U194">
        <v>0</v>
      </c>
      <c r="V194">
        <v>0</v>
      </c>
      <c r="W194">
        <v>0</v>
      </c>
    </row>
    <row r="195" spans="1:23" x14ac:dyDescent="0.25">
      <c r="A195">
        <v>12682783000110</v>
      </c>
      <c r="B195" t="s">
        <v>478</v>
      </c>
      <c r="C195">
        <v>41</v>
      </c>
      <c r="D195" s="122">
        <v>40514</v>
      </c>
      <c r="E195" t="s">
        <v>1715</v>
      </c>
      <c r="F195" t="s">
        <v>1716</v>
      </c>
      <c r="G195">
        <v>138</v>
      </c>
      <c r="H195">
        <v>139</v>
      </c>
      <c r="L195">
        <v>1</v>
      </c>
      <c r="M195">
        <v>0</v>
      </c>
      <c r="N195">
        <v>0</v>
      </c>
      <c r="O195">
        <v>0</v>
      </c>
      <c r="P195">
        <v>0</v>
      </c>
      <c r="Q195">
        <v>0</v>
      </c>
      <c r="R195">
        <v>0</v>
      </c>
      <c r="S195">
        <v>0</v>
      </c>
      <c r="T195">
        <v>0</v>
      </c>
      <c r="U195">
        <v>0</v>
      </c>
      <c r="V195">
        <v>0</v>
      </c>
      <c r="W195">
        <v>0</v>
      </c>
    </row>
    <row r="196" spans="1:23" x14ac:dyDescent="0.25">
      <c r="A196">
        <v>7400556000114</v>
      </c>
      <c r="B196" t="s">
        <v>479</v>
      </c>
      <c r="C196">
        <v>41</v>
      </c>
      <c r="D196" s="122">
        <v>38534</v>
      </c>
      <c r="E196" t="s">
        <v>1717</v>
      </c>
      <c r="F196" t="s">
        <v>1716</v>
      </c>
      <c r="G196">
        <v>138</v>
      </c>
      <c r="H196">
        <v>139</v>
      </c>
      <c r="L196">
        <v>1</v>
      </c>
      <c r="M196">
        <v>0</v>
      </c>
      <c r="N196">
        <v>0</v>
      </c>
      <c r="O196">
        <v>0</v>
      </c>
      <c r="P196">
        <v>0</v>
      </c>
      <c r="Q196">
        <v>0</v>
      </c>
      <c r="R196">
        <v>0</v>
      </c>
      <c r="S196">
        <v>0</v>
      </c>
      <c r="T196">
        <v>0</v>
      </c>
      <c r="U196">
        <v>0</v>
      </c>
      <c r="V196">
        <v>0</v>
      </c>
      <c r="W196">
        <v>0</v>
      </c>
    </row>
    <row r="197" spans="1:23" x14ac:dyDescent="0.25">
      <c r="A197">
        <v>19418031000195</v>
      </c>
      <c r="B197" t="s">
        <v>480</v>
      </c>
      <c r="C197">
        <v>41</v>
      </c>
      <c r="D197" s="122">
        <v>41740</v>
      </c>
      <c r="E197" t="s">
        <v>1718</v>
      </c>
      <c r="F197" t="s">
        <v>1716</v>
      </c>
      <c r="G197">
        <v>138</v>
      </c>
      <c r="H197">
        <v>139</v>
      </c>
      <c r="L197">
        <v>1</v>
      </c>
      <c r="M197">
        <v>0</v>
      </c>
      <c r="N197">
        <v>0</v>
      </c>
      <c r="O197">
        <v>0</v>
      </c>
      <c r="P197">
        <v>0</v>
      </c>
      <c r="Q197">
        <v>0</v>
      </c>
      <c r="R197">
        <v>0</v>
      </c>
      <c r="S197">
        <v>0</v>
      </c>
      <c r="T197">
        <v>0</v>
      </c>
      <c r="U197">
        <v>0</v>
      </c>
      <c r="V197">
        <v>0</v>
      </c>
      <c r="W197">
        <v>0</v>
      </c>
    </row>
    <row r="198" spans="1:23" x14ac:dyDescent="0.25">
      <c r="A198">
        <v>17335646000122</v>
      </c>
      <c r="B198" t="s">
        <v>483</v>
      </c>
      <c r="C198">
        <v>42</v>
      </c>
      <c r="D198" s="122">
        <v>41271</v>
      </c>
      <c r="E198" t="s">
        <v>1618</v>
      </c>
      <c r="F198" t="s">
        <v>1719</v>
      </c>
      <c r="G198">
        <v>149</v>
      </c>
      <c r="H198">
        <v>150</v>
      </c>
      <c r="L198">
        <v>0</v>
      </c>
      <c r="M198">
        <v>0</v>
      </c>
      <c r="N198">
        <v>0</v>
      </c>
      <c r="O198">
        <v>1</v>
      </c>
      <c r="P198">
        <v>0</v>
      </c>
      <c r="Q198">
        <v>0</v>
      </c>
      <c r="R198">
        <v>0</v>
      </c>
      <c r="S198">
        <v>0</v>
      </c>
      <c r="T198">
        <v>0</v>
      </c>
      <c r="U198">
        <v>0</v>
      </c>
      <c r="V198">
        <v>0</v>
      </c>
      <c r="W198">
        <v>0</v>
      </c>
    </row>
    <row r="199" spans="1:23" x14ac:dyDescent="0.25">
      <c r="A199">
        <v>29732967000140</v>
      </c>
      <c r="B199" t="s">
        <v>797</v>
      </c>
      <c r="C199">
        <v>42</v>
      </c>
      <c r="D199" s="122">
        <v>43619</v>
      </c>
      <c r="E199" t="s">
        <v>1617</v>
      </c>
      <c r="F199" t="s">
        <v>1719</v>
      </c>
      <c r="G199">
        <v>149</v>
      </c>
      <c r="H199">
        <v>150</v>
      </c>
      <c r="L199">
        <v>0</v>
      </c>
      <c r="M199">
        <v>0</v>
      </c>
      <c r="N199">
        <v>0</v>
      </c>
      <c r="O199">
        <v>1</v>
      </c>
      <c r="P199">
        <v>0</v>
      </c>
      <c r="Q199">
        <v>0</v>
      </c>
      <c r="R199">
        <v>0</v>
      </c>
      <c r="S199">
        <v>0</v>
      </c>
      <c r="T199">
        <v>0</v>
      </c>
      <c r="U199">
        <v>0</v>
      </c>
      <c r="V199">
        <v>0</v>
      </c>
      <c r="W199">
        <v>0</v>
      </c>
    </row>
    <row r="200" spans="1:23" x14ac:dyDescent="0.25">
      <c r="A200">
        <v>12082452000149</v>
      </c>
      <c r="B200" t="s">
        <v>464</v>
      </c>
      <c r="C200">
        <v>44</v>
      </c>
      <c r="D200" s="122">
        <v>40375</v>
      </c>
      <c r="E200" t="s">
        <v>1720</v>
      </c>
      <c r="F200" t="s">
        <v>1721</v>
      </c>
      <c r="G200">
        <v>151</v>
      </c>
      <c r="H200">
        <v>152</v>
      </c>
      <c r="I200">
        <v>153</v>
      </c>
      <c r="J200">
        <v>154</v>
      </c>
      <c r="K200">
        <v>155</v>
      </c>
      <c r="L200">
        <v>0</v>
      </c>
      <c r="M200">
        <v>0</v>
      </c>
      <c r="N200">
        <v>0</v>
      </c>
      <c r="O200">
        <v>1</v>
      </c>
      <c r="P200">
        <v>1</v>
      </c>
      <c r="Q200">
        <v>0</v>
      </c>
      <c r="R200">
        <v>0</v>
      </c>
      <c r="S200">
        <v>0</v>
      </c>
      <c r="T200">
        <v>0</v>
      </c>
      <c r="U200">
        <v>0</v>
      </c>
      <c r="V200">
        <v>0</v>
      </c>
      <c r="W200">
        <v>0</v>
      </c>
    </row>
    <row r="201" spans="1:23" x14ac:dyDescent="0.25">
      <c r="A201">
        <v>32849785000168</v>
      </c>
      <c r="B201" t="s">
        <v>856</v>
      </c>
      <c r="C201">
        <v>45</v>
      </c>
      <c r="D201" s="122">
        <v>43829</v>
      </c>
      <c r="E201" t="s">
        <v>1722</v>
      </c>
      <c r="F201" t="s">
        <v>1723</v>
      </c>
      <c r="G201">
        <v>156</v>
      </c>
      <c r="H201">
        <v>157</v>
      </c>
      <c r="L201">
        <v>0</v>
      </c>
      <c r="M201">
        <v>0</v>
      </c>
      <c r="N201">
        <v>0</v>
      </c>
      <c r="O201">
        <v>0</v>
      </c>
      <c r="P201">
        <v>0</v>
      </c>
      <c r="Q201">
        <v>0</v>
      </c>
      <c r="R201">
        <v>1</v>
      </c>
      <c r="S201">
        <v>0</v>
      </c>
      <c r="T201">
        <v>0</v>
      </c>
      <c r="U201">
        <v>0</v>
      </c>
      <c r="V201">
        <v>0</v>
      </c>
      <c r="W201">
        <v>0</v>
      </c>
    </row>
    <row r="202" spans="1:23" x14ac:dyDescent="0.25">
      <c r="A202">
        <v>26978438000132</v>
      </c>
      <c r="B202" t="s">
        <v>1724</v>
      </c>
      <c r="C202">
        <v>45</v>
      </c>
      <c r="D202" s="122">
        <v>43047</v>
      </c>
      <c r="E202" t="s">
        <v>1725</v>
      </c>
      <c r="F202" t="s">
        <v>1723</v>
      </c>
      <c r="G202">
        <v>156</v>
      </c>
      <c r="H202">
        <v>157</v>
      </c>
      <c r="L202">
        <v>0</v>
      </c>
      <c r="M202">
        <v>0</v>
      </c>
      <c r="N202">
        <v>0</v>
      </c>
      <c r="O202">
        <v>0</v>
      </c>
      <c r="P202">
        <v>0</v>
      </c>
      <c r="Q202">
        <v>0</v>
      </c>
      <c r="R202">
        <v>1</v>
      </c>
      <c r="S202">
        <v>0</v>
      </c>
      <c r="T202">
        <v>0</v>
      </c>
      <c r="U202">
        <v>0</v>
      </c>
      <c r="V202">
        <v>0</v>
      </c>
      <c r="W202">
        <v>0</v>
      </c>
    </row>
    <row r="203" spans="1:23" x14ac:dyDescent="0.25">
      <c r="A203">
        <v>28259415000101</v>
      </c>
      <c r="B203" t="s">
        <v>1726</v>
      </c>
      <c r="C203">
        <v>45</v>
      </c>
      <c r="D203" s="122">
        <v>43047</v>
      </c>
      <c r="E203" t="s">
        <v>1727</v>
      </c>
      <c r="F203" t="s">
        <v>1723</v>
      </c>
      <c r="G203">
        <v>156</v>
      </c>
      <c r="H203">
        <v>157</v>
      </c>
      <c r="L203">
        <v>0</v>
      </c>
      <c r="M203">
        <v>0</v>
      </c>
      <c r="N203">
        <v>0</v>
      </c>
      <c r="O203">
        <v>0</v>
      </c>
      <c r="P203">
        <v>0</v>
      </c>
      <c r="Q203">
        <v>0</v>
      </c>
      <c r="R203">
        <v>1</v>
      </c>
      <c r="S203">
        <v>0</v>
      </c>
      <c r="T203">
        <v>0</v>
      </c>
      <c r="U203">
        <v>0</v>
      </c>
      <c r="V203">
        <v>0</v>
      </c>
      <c r="W203">
        <v>0</v>
      </c>
    </row>
    <row r="204" spans="1:23" x14ac:dyDescent="0.25">
      <c r="A204">
        <v>32756812000158</v>
      </c>
      <c r="B204" t="s">
        <v>485</v>
      </c>
      <c r="C204">
        <v>45</v>
      </c>
      <c r="D204" s="122">
        <v>43591</v>
      </c>
      <c r="E204" t="s">
        <v>1728</v>
      </c>
      <c r="F204" t="s">
        <v>1723</v>
      </c>
      <c r="G204">
        <v>156</v>
      </c>
      <c r="H204">
        <v>157</v>
      </c>
      <c r="L204">
        <v>0</v>
      </c>
      <c r="M204">
        <v>0</v>
      </c>
      <c r="N204">
        <v>0</v>
      </c>
      <c r="O204">
        <v>0</v>
      </c>
      <c r="P204">
        <v>0</v>
      </c>
      <c r="Q204">
        <v>0</v>
      </c>
      <c r="R204">
        <v>1</v>
      </c>
      <c r="S204">
        <v>0</v>
      </c>
      <c r="T204">
        <v>0</v>
      </c>
      <c r="U204">
        <v>0</v>
      </c>
      <c r="V204">
        <v>0</v>
      </c>
      <c r="W204">
        <v>0</v>
      </c>
    </row>
    <row r="205" spans="1:23" x14ac:dyDescent="0.25">
      <c r="A205">
        <v>23956069000199</v>
      </c>
      <c r="B205" t="s">
        <v>486</v>
      </c>
      <c r="C205">
        <v>46</v>
      </c>
      <c r="D205" s="122">
        <v>42535</v>
      </c>
      <c r="E205" t="s">
        <v>1729</v>
      </c>
      <c r="F205" t="s">
        <v>1730</v>
      </c>
      <c r="G205">
        <v>158</v>
      </c>
      <c r="H205">
        <v>159</v>
      </c>
      <c r="L205">
        <v>0</v>
      </c>
      <c r="M205">
        <v>0</v>
      </c>
      <c r="N205">
        <v>0</v>
      </c>
      <c r="O205">
        <v>0</v>
      </c>
      <c r="P205">
        <v>0</v>
      </c>
      <c r="Q205">
        <v>0</v>
      </c>
      <c r="R205">
        <v>1</v>
      </c>
      <c r="S205">
        <v>0</v>
      </c>
      <c r="T205">
        <v>0</v>
      </c>
      <c r="U205">
        <v>0</v>
      </c>
      <c r="V205">
        <v>0</v>
      </c>
      <c r="W205">
        <v>0</v>
      </c>
    </row>
    <row r="206" spans="1:23" x14ac:dyDescent="0.25">
      <c r="A206">
        <v>28767162000179</v>
      </c>
      <c r="B206" t="s">
        <v>488</v>
      </c>
      <c r="C206">
        <v>46</v>
      </c>
      <c r="D206" s="122">
        <v>43089</v>
      </c>
      <c r="E206" t="s">
        <v>1731</v>
      </c>
      <c r="F206" t="s">
        <v>1730</v>
      </c>
      <c r="G206">
        <v>158</v>
      </c>
      <c r="H206">
        <v>159</v>
      </c>
      <c r="L206">
        <v>0</v>
      </c>
      <c r="M206">
        <v>0</v>
      </c>
      <c r="N206">
        <v>0</v>
      </c>
      <c r="O206">
        <v>0</v>
      </c>
      <c r="P206">
        <v>0</v>
      </c>
      <c r="Q206">
        <v>0</v>
      </c>
      <c r="R206">
        <v>1</v>
      </c>
      <c r="S206">
        <v>0</v>
      </c>
      <c r="T206">
        <v>0</v>
      </c>
      <c r="U206">
        <v>0</v>
      </c>
      <c r="V206">
        <v>0</v>
      </c>
      <c r="W206">
        <v>0</v>
      </c>
    </row>
    <row r="207" spans="1:23" x14ac:dyDescent="0.25">
      <c r="A207">
        <v>32319225000100</v>
      </c>
      <c r="B207" t="s">
        <v>1732</v>
      </c>
      <c r="C207">
        <v>46</v>
      </c>
      <c r="D207" s="122">
        <v>43579</v>
      </c>
      <c r="E207" t="s">
        <v>1733</v>
      </c>
      <c r="F207" t="s">
        <v>1730</v>
      </c>
      <c r="G207">
        <v>158</v>
      </c>
      <c r="H207">
        <v>159</v>
      </c>
      <c r="L207">
        <v>0</v>
      </c>
      <c r="M207">
        <v>0</v>
      </c>
      <c r="N207">
        <v>0</v>
      </c>
      <c r="O207">
        <v>0</v>
      </c>
      <c r="P207">
        <v>0</v>
      </c>
      <c r="Q207">
        <v>0</v>
      </c>
      <c r="R207">
        <v>1</v>
      </c>
      <c r="S207">
        <v>0</v>
      </c>
      <c r="T207">
        <v>0</v>
      </c>
      <c r="U207">
        <v>0</v>
      </c>
      <c r="V207">
        <v>0</v>
      </c>
      <c r="W207">
        <v>0</v>
      </c>
    </row>
    <row r="208" spans="1:23" x14ac:dyDescent="0.25">
      <c r="A208">
        <v>9143318000104</v>
      </c>
      <c r="B208" t="s">
        <v>489</v>
      </c>
      <c r="C208">
        <v>46</v>
      </c>
      <c r="D208" s="122">
        <v>39598</v>
      </c>
      <c r="E208" t="s">
        <v>1734</v>
      </c>
      <c r="F208" t="s">
        <v>1735</v>
      </c>
      <c r="G208">
        <v>164</v>
      </c>
      <c r="L208">
        <v>0</v>
      </c>
      <c r="M208">
        <v>0</v>
      </c>
      <c r="N208">
        <v>0</v>
      </c>
      <c r="O208">
        <v>1</v>
      </c>
      <c r="P208">
        <v>1</v>
      </c>
      <c r="Q208">
        <v>0</v>
      </c>
      <c r="R208">
        <v>0</v>
      </c>
      <c r="S208">
        <v>0</v>
      </c>
      <c r="T208">
        <v>0</v>
      </c>
      <c r="U208">
        <v>0</v>
      </c>
      <c r="V208">
        <v>0</v>
      </c>
      <c r="W208">
        <v>0</v>
      </c>
    </row>
    <row r="209" spans="1:23" x14ac:dyDescent="0.25">
      <c r="A209">
        <v>11228311000129</v>
      </c>
      <c r="B209" t="s">
        <v>490</v>
      </c>
      <c r="C209">
        <v>46</v>
      </c>
      <c r="D209" s="122">
        <v>40147</v>
      </c>
      <c r="E209" t="s">
        <v>1736</v>
      </c>
      <c r="F209" t="s">
        <v>1735</v>
      </c>
      <c r="G209">
        <v>164</v>
      </c>
      <c r="L209">
        <v>0</v>
      </c>
      <c r="M209">
        <v>0</v>
      </c>
      <c r="N209">
        <v>0</v>
      </c>
      <c r="O209">
        <v>1</v>
      </c>
      <c r="P209">
        <v>1</v>
      </c>
      <c r="Q209">
        <v>0</v>
      </c>
      <c r="R209">
        <v>0</v>
      </c>
      <c r="S209">
        <v>0</v>
      </c>
      <c r="T209">
        <v>0</v>
      </c>
      <c r="U209">
        <v>0</v>
      </c>
      <c r="V209">
        <v>0</v>
      </c>
      <c r="W209">
        <v>0</v>
      </c>
    </row>
    <row r="210" spans="1:23" x14ac:dyDescent="0.25">
      <c r="A210">
        <v>28648924000118</v>
      </c>
      <c r="B210" t="s">
        <v>491</v>
      </c>
      <c r="C210">
        <v>46</v>
      </c>
      <c r="D210" s="122">
        <v>43089</v>
      </c>
      <c r="E210" t="s">
        <v>1737</v>
      </c>
      <c r="F210" t="s">
        <v>1738</v>
      </c>
      <c r="G210">
        <v>159</v>
      </c>
      <c r="H210">
        <v>160</v>
      </c>
      <c r="I210">
        <v>161</v>
      </c>
      <c r="J210">
        <v>162</v>
      </c>
      <c r="K210">
        <v>163</v>
      </c>
      <c r="L210">
        <v>1</v>
      </c>
      <c r="M210">
        <v>1</v>
      </c>
      <c r="N210">
        <v>1</v>
      </c>
      <c r="O210">
        <v>1</v>
      </c>
      <c r="P210">
        <v>1</v>
      </c>
      <c r="Q210">
        <v>1</v>
      </c>
      <c r="R210">
        <v>0</v>
      </c>
      <c r="S210">
        <v>0</v>
      </c>
      <c r="T210">
        <v>1</v>
      </c>
      <c r="U210">
        <v>1</v>
      </c>
      <c r="V210">
        <v>0</v>
      </c>
      <c r="W210">
        <v>0</v>
      </c>
    </row>
    <row r="211" spans="1:23" x14ac:dyDescent="0.25">
      <c r="A211">
        <v>34474500000187</v>
      </c>
      <c r="B211" t="s">
        <v>1739</v>
      </c>
      <c r="C211">
        <v>46</v>
      </c>
      <c r="D211" s="122">
        <v>43893</v>
      </c>
      <c r="E211" t="s">
        <v>1740</v>
      </c>
      <c r="F211" t="s">
        <v>1738</v>
      </c>
      <c r="G211">
        <v>159</v>
      </c>
      <c r="H211">
        <v>160</v>
      </c>
      <c r="I211">
        <v>161</v>
      </c>
      <c r="J211">
        <v>162</v>
      </c>
      <c r="K211">
        <v>163</v>
      </c>
      <c r="L211">
        <v>1</v>
      </c>
      <c r="M211">
        <v>1</v>
      </c>
      <c r="N211">
        <v>1</v>
      </c>
      <c r="O211">
        <v>1</v>
      </c>
      <c r="P211">
        <v>1</v>
      </c>
      <c r="Q211">
        <v>1</v>
      </c>
      <c r="R211">
        <v>0</v>
      </c>
      <c r="S211">
        <v>0</v>
      </c>
      <c r="T211">
        <v>1</v>
      </c>
      <c r="U211">
        <v>1</v>
      </c>
      <c r="V211">
        <v>0</v>
      </c>
      <c r="W211">
        <v>0</v>
      </c>
    </row>
    <row r="212" spans="1:23" x14ac:dyDescent="0.25">
      <c r="A212">
        <v>30190210000150</v>
      </c>
      <c r="B212" t="s">
        <v>492</v>
      </c>
      <c r="C212">
        <v>46</v>
      </c>
      <c r="D212" s="122">
        <v>43507</v>
      </c>
      <c r="E212" t="s">
        <v>1741</v>
      </c>
      <c r="F212" t="s">
        <v>1738</v>
      </c>
      <c r="G212">
        <v>159</v>
      </c>
      <c r="H212">
        <v>160</v>
      </c>
      <c r="I212">
        <v>161</v>
      </c>
      <c r="J212">
        <v>162</v>
      </c>
      <c r="K212">
        <v>163</v>
      </c>
      <c r="L212">
        <v>1</v>
      </c>
      <c r="M212">
        <v>1</v>
      </c>
      <c r="N212">
        <v>1</v>
      </c>
      <c r="O212">
        <v>1</v>
      </c>
      <c r="P212">
        <v>1</v>
      </c>
      <c r="Q212">
        <v>1</v>
      </c>
      <c r="R212">
        <v>0</v>
      </c>
      <c r="S212">
        <v>0</v>
      </c>
      <c r="T212">
        <v>1</v>
      </c>
      <c r="U212">
        <v>1</v>
      </c>
      <c r="V212">
        <v>0</v>
      </c>
      <c r="W212">
        <v>0</v>
      </c>
    </row>
    <row r="213" spans="1:23" x14ac:dyDescent="0.25">
      <c r="A213">
        <v>22759978000174</v>
      </c>
      <c r="B213" t="s">
        <v>1742</v>
      </c>
      <c r="C213">
        <v>46</v>
      </c>
      <c r="D213" s="122">
        <v>42727</v>
      </c>
      <c r="E213" t="s">
        <v>1743</v>
      </c>
      <c r="F213" t="s">
        <v>1738</v>
      </c>
      <c r="G213">
        <v>159</v>
      </c>
      <c r="H213">
        <v>160</v>
      </c>
      <c r="I213">
        <v>161</v>
      </c>
      <c r="J213">
        <v>162</v>
      </c>
      <c r="K213">
        <v>163</v>
      </c>
      <c r="L213">
        <v>1</v>
      </c>
      <c r="M213">
        <v>1</v>
      </c>
      <c r="N213">
        <v>1</v>
      </c>
      <c r="O213">
        <v>1</v>
      </c>
      <c r="P213">
        <v>1</v>
      </c>
      <c r="Q213">
        <v>1</v>
      </c>
      <c r="R213">
        <v>0</v>
      </c>
      <c r="S213">
        <v>0</v>
      </c>
      <c r="T213">
        <v>1</v>
      </c>
      <c r="U213">
        <v>1</v>
      </c>
      <c r="V213">
        <v>0</v>
      </c>
      <c r="W213">
        <v>0</v>
      </c>
    </row>
    <row r="214" spans="1:23" x14ac:dyDescent="0.25">
      <c r="A214">
        <v>34580935000106</v>
      </c>
      <c r="B214" t="s">
        <v>493</v>
      </c>
      <c r="C214">
        <v>90</v>
      </c>
      <c r="D214" s="122">
        <v>43717</v>
      </c>
      <c r="E214" t="s">
        <v>1744</v>
      </c>
      <c r="F214" t="s">
        <v>1745</v>
      </c>
      <c r="G214">
        <v>364</v>
      </c>
      <c r="L214">
        <v>1</v>
      </c>
      <c r="M214">
        <v>0</v>
      </c>
      <c r="N214">
        <v>0</v>
      </c>
      <c r="O214">
        <v>0</v>
      </c>
      <c r="P214">
        <v>0</v>
      </c>
      <c r="Q214">
        <v>0</v>
      </c>
      <c r="R214">
        <v>1</v>
      </c>
      <c r="S214">
        <v>1</v>
      </c>
      <c r="T214">
        <v>1</v>
      </c>
      <c r="U214">
        <v>0</v>
      </c>
      <c r="V214">
        <v>0</v>
      </c>
      <c r="W214">
        <v>0</v>
      </c>
    </row>
    <row r="215" spans="1:23" x14ac:dyDescent="0.25">
      <c r="A215">
        <v>31120420000135</v>
      </c>
      <c r="B215" t="s">
        <v>495</v>
      </c>
      <c r="C215">
        <v>90</v>
      </c>
      <c r="D215" s="122">
        <v>43433</v>
      </c>
      <c r="E215" t="s">
        <v>1746</v>
      </c>
      <c r="F215" t="s">
        <v>1745</v>
      </c>
      <c r="G215">
        <v>364</v>
      </c>
      <c r="L215">
        <v>1</v>
      </c>
      <c r="M215">
        <v>0</v>
      </c>
      <c r="N215">
        <v>0</v>
      </c>
      <c r="O215">
        <v>0</v>
      </c>
      <c r="P215">
        <v>0</v>
      </c>
      <c r="Q215">
        <v>0</v>
      </c>
      <c r="R215">
        <v>1</v>
      </c>
      <c r="S215">
        <v>1</v>
      </c>
      <c r="T215">
        <v>1</v>
      </c>
      <c r="U215">
        <v>0</v>
      </c>
      <c r="V215">
        <v>0</v>
      </c>
      <c r="W215">
        <v>0</v>
      </c>
    </row>
    <row r="216" spans="1:23" x14ac:dyDescent="0.25">
      <c r="A216">
        <v>33150386000177</v>
      </c>
      <c r="B216" t="s">
        <v>496</v>
      </c>
      <c r="C216">
        <v>90</v>
      </c>
      <c r="D216" s="122">
        <v>43635</v>
      </c>
      <c r="E216" t="s">
        <v>1747</v>
      </c>
      <c r="F216" t="s">
        <v>1745</v>
      </c>
      <c r="G216">
        <v>364</v>
      </c>
      <c r="L216">
        <v>1</v>
      </c>
      <c r="M216">
        <v>0</v>
      </c>
      <c r="N216">
        <v>0</v>
      </c>
      <c r="O216">
        <v>0</v>
      </c>
      <c r="P216">
        <v>0</v>
      </c>
      <c r="Q216">
        <v>0</v>
      </c>
      <c r="R216">
        <v>1</v>
      </c>
      <c r="S216">
        <v>1</v>
      </c>
      <c r="T216">
        <v>1</v>
      </c>
      <c r="U216">
        <v>0</v>
      </c>
      <c r="V216">
        <v>0</v>
      </c>
      <c r="W216">
        <v>0</v>
      </c>
    </row>
    <row r="217" spans="1:23" x14ac:dyDescent="0.25">
      <c r="A217">
        <v>32742641000108</v>
      </c>
      <c r="B217" t="s">
        <v>1748</v>
      </c>
      <c r="C217">
        <v>90</v>
      </c>
      <c r="D217" s="122">
        <v>43605</v>
      </c>
      <c r="E217" t="s">
        <v>1749</v>
      </c>
      <c r="F217" t="s">
        <v>1745</v>
      </c>
      <c r="G217">
        <v>364</v>
      </c>
      <c r="L217">
        <v>0</v>
      </c>
      <c r="M217">
        <v>0</v>
      </c>
      <c r="N217">
        <v>0</v>
      </c>
      <c r="O217">
        <v>0</v>
      </c>
      <c r="P217">
        <v>0</v>
      </c>
      <c r="Q217">
        <v>0</v>
      </c>
      <c r="R217">
        <v>1</v>
      </c>
      <c r="S217">
        <v>0</v>
      </c>
      <c r="T217">
        <v>1</v>
      </c>
      <c r="U217">
        <v>0</v>
      </c>
      <c r="V217">
        <v>0</v>
      </c>
      <c r="W217">
        <v>0</v>
      </c>
    </row>
    <row r="218" spans="1:23" x14ac:dyDescent="0.25">
      <c r="A218">
        <v>33045854000143</v>
      </c>
      <c r="B218" t="s">
        <v>1750</v>
      </c>
      <c r="C218">
        <v>90</v>
      </c>
      <c r="D218" s="122">
        <v>43605</v>
      </c>
      <c r="E218" t="s">
        <v>1751</v>
      </c>
      <c r="F218" t="s">
        <v>1745</v>
      </c>
      <c r="G218">
        <v>364</v>
      </c>
      <c r="L218">
        <v>0</v>
      </c>
      <c r="M218">
        <v>0</v>
      </c>
      <c r="N218">
        <v>0</v>
      </c>
      <c r="O218">
        <v>0</v>
      </c>
      <c r="P218">
        <v>0</v>
      </c>
      <c r="Q218">
        <v>0</v>
      </c>
      <c r="R218">
        <v>1</v>
      </c>
      <c r="S218">
        <v>1</v>
      </c>
      <c r="T218">
        <v>1</v>
      </c>
      <c r="U218">
        <v>0</v>
      </c>
      <c r="V218">
        <v>0</v>
      </c>
      <c r="W218">
        <v>0</v>
      </c>
    </row>
    <row r="219" spans="1:23" x14ac:dyDescent="0.25">
      <c r="A219">
        <v>9441308000147</v>
      </c>
      <c r="B219" t="s">
        <v>498</v>
      </c>
      <c r="C219">
        <v>47</v>
      </c>
      <c r="D219" s="122">
        <v>39568</v>
      </c>
      <c r="E219" t="s">
        <v>1752</v>
      </c>
      <c r="F219" t="s">
        <v>1589</v>
      </c>
      <c r="G219">
        <v>165</v>
      </c>
      <c r="H219">
        <v>166</v>
      </c>
      <c r="L219">
        <v>1</v>
      </c>
      <c r="M219">
        <v>1</v>
      </c>
      <c r="N219">
        <v>1</v>
      </c>
      <c r="O219">
        <v>1</v>
      </c>
      <c r="P219">
        <v>1</v>
      </c>
      <c r="Q219">
        <v>1</v>
      </c>
      <c r="R219">
        <v>0</v>
      </c>
      <c r="S219">
        <v>0</v>
      </c>
      <c r="T219">
        <v>0</v>
      </c>
      <c r="U219">
        <v>1</v>
      </c>
      <c r="V219">
        <v>0</v>
      </c>
      <c r="W219">
        <v>0</v>
      </c>
    </row>
    <row r="220" spans="1:23" x14ac:dyDescent="0.25">
      <c r="A220">
        <v>30898110000183</v>
      </c>
      <c r="B220" t="s">
        <v>862</v>
      </c>
      <c r="C220">
        <v>47</v>
      </c>
      <c r="D220" s="122">
        <v>43587</v>
      </c>
      <c r="E220" t="s">
        <v>1753</v>
      </c>
      <c r="F220" t="s">
        <v>1589</v>
      </c>
      <c r="G220">
        <v>165</v>
      </c>
      <c r="H220">
        <v>166</v>
      </c>
      <c r="L220">
        <v>1</v>
      </c>
      <c r="M220">
        <v>0</v>
      </c>
      <c r="N220">
        <v>0</v>
      </c>
      <c r="O220">
        <v>1</v>
      </c>
      <c r="P220">
        <v>0</v>
      </c>
      <c r="Q220">
        <v>0</v>
      </c>
      <c r="R220">
        <v>0</v>
      </c>
      <c r="S220">
        <v>0</v>
      </c>
      <c r="T220">
        <v>0</v>
      </c>
      <c r="U220">
        <v>0</v>
      </c>
      <c r="V220">
        <v>0</v>
      </c>
      <c r="W220">
        <v>0</v>
      </c>
    </row>
    <row r="221" spans="1:23" x14ac:dyDescent="0.25">
      <c r="A221">
        <v>32783564000134</v>
      </c>
      <c r="B221" t="s">
        <v>499</v>
      </c>
      <c r="C221">
        <v>48</v>
      </c>
      <c r="D221" s="122">
        <v>43585</v>
      </c>
      <c r="E221" t="s">
        <v>1754</v>
      </c>
      <c r="F221" t="s">
        <v>1755</v>
      </c>
      <c r="G221">
        <v>167</v>
      </c>
      <c r="L221">
        <v>1</v>
      </c>
      <c r="M221">
        <v>1</v>
      </c>
      <c r="N221">
        <v>1</v>
      </c>
      <c r="O221">
        <v>1</v>
      </c>
      <c r="P221">
        <v>1</v>
      </c>
      <c r="Q221">
        <v>1</v>
      </c>
      <c r="R221">
        <v>0</v>
      </c>
      <c r="S221">
        <v>0</v>
      </c>
      <c r="T221">
        <v>0</v>
      </c>
      <c r="U221">
        <v>0</v>
      </c>
      <c r="V221">
        <v>0</v>
      </c>
      <c r="W221">
        <v>0</v>
      </c>
    </row>
    <row r="222" spans="1:23" x14ac:dyDescent="0.25">
      <c r="A222">
        <v>28849694000155</v>
      </c>
      <c r="B222" t="s">
        <v>501</v>
      </c>
      <c r="C222">
        <v>49</v>
      </c>
      <c r="D222" s="122">
        <v>43116</v>
      </c>
      <c r="E222" t="s">
        <v>1756</v>
      </c>
      <c r="F222" t="s">
        <v>1757</v>
      </c>
      <c r="G222">
        <v>169</v>
      </c>
      <c r="L222">
        <v>0</v>
      </c>
      <c r="M222">
        <v>1</v>
      </c>
      <c r="N222">
        <v>1</v>
      </c>
      <c r="O222">
        <v>0</v>
      </c>
      <c r="P222">
        <v>1</v>
      </c>
      <c r="Q222">
        <v>1</v>
      </c>
      <c r="R222">
        <v>0</v>
      </c>
      <c r="S222">
        <v>0</v>
      </c>
      <c r="T222">
        <v>0</v>
      </c>
      <c r="U222">
        <v>0</v>
      </c>
      <c r="V222">
        <v>0</v>
      </c>
      <c r="W222">
        <v>0</v>
      </c>
    </row>
    <row r="223" spans="1:23" x14ac:dyDescent="0.25">
      <c r="A223">
        <v>33520968000106</v>
      </c>
      <c r="B223" t="s">
        <v>503</v>
      </c>
      <c r="C223">
        <v>49</v>
      </c>
      <c r="D223" s="122">
        <v>43677</v>
      </c>
      <c r="E223" t="s">
        <v>1758</v>
      </c>
      <c r="F223" t="s">
        <v>1759</v>
      </c>
      <c r="G223">
        <v>169</v>
      </c>
      <c r="H223">
        <v>170</v>
      </c>
      <c r="L223">
        <v>1</v>
      </c>
      <c r="M223">
        <v>1</v>
      </c>
      <c r="N223">
        <v>1</v>
      </c>
      <c r="O223">
        <v>1</v>
      </c>
      <c r="P223">
        <v>1</v>
      </c>
      <c r="Q223">
        <v>1</v>
      </c>
      <c r="R223">
        <v>0</v>
      </c>
      <c r="S223">
        <v>0</v>
      </c>
      <c r="T223">
        <v>0</v>
      </c>
      <c r="U223">
        <v>1</v>
      </c>
      <c r="V223">
        <v>0</v>
      </c>
      <c r="W223">
        <v>0</v>
      </c>
    </row>
    <row r="224" spans="1:23" x14ac:dyDescent="0.25">
      <c r="A224">
        <v>26978199000110</v>
      </c>
      <c r="B224" t="s">
        <v>504</v>
      </c>
      <c r="C224">
        <v>49</v>
      </c>
      <c r="D224" s="122">
        <v>42824</v>
      </c>
      <c r="E224" t="s">
        <v>1760</v>
      </c>
      <c r="F224" t="s">
        <v>1759</v>
      </c>
      <c r="G224">
        <v>169</v>
      </c>
      <c r="H224">
        <v>170</v>
      </c>
      <c r="L224">
        <v>1</v>
      </c>
      <c r="M224">
        <v>1</v>
      </c>
      <c r="N224">
        <v>1</v>
      </c>
      <c r="O224">
        <v>1</v>
      </c>
      <c r="P224">
        <v>1</v>
      </c>
      <c r="Q224">
        <v>1</v>
      </c>
      <c r="R224">
        <v>0</v>
      </c>
      <c r="S224">
        <v>0</v>
      </c>
      <c r="T224">
        <v>0</v>
      </c>
      <c r="U224">
        <v>1</v>
      </c>
      <c r="V224">
        <v>0</v>
      </c>
      <c r="W224">
        <v>0</v>
      </c>
    </row>
    <row r="225" spans="1:23" x14ac:dyDescent="0.25">
      <c r="A225">
        <v>12105940000124</v>
      </c>
      <c r="B225" t="s">
        <v>505</v>
      </c>
      <c r="C225">
        <v>49</v>
      </c>
      <c r="D225" s="122">
        <v>40435</v>
      </c>
      <c r="E225" t="s">
        <v>1761</v>
      </c>
      <c r="F225" t="s">
        <v>1759</v>
      </c>
      <c r="G225">
        <v>169</v>
      </c>
      <c r="H225">
        <v>170</v>
      </c>
      <c r="L225">
        <v>1</v>
      </c>
      <c r="M225">
        <v>1</v>
      </c>
      <c r="N225">
        <v>1</v>
      </c>
      <c r="O225">
        <v>1</v>
      </c>
      <c r="P225">
        <v>1</v>
      </c>
      <c r="Q225">
        <v>1</v>
      </c>
      <c r="R225">
        <v>0</v>
      </c>
      <c r="S225">
        <v>0</v>
      </c>
      <c r="T225">
        <v>0</v>
      </c>
      <c r="U225">
        <v>1</v>
      </c>
      <c r="V225">
        <v>0</v>
      </c>
      <c r="W225">
        <v>0</v>
      </c>
    </row>
    <row r="226" spans="1:23" x14ac:dyDescent="0.25">
      <c r="A226">
        <v>39573883000164</v>
      </c>
      <c r="B226" t="s">
        <v>506</v>
      </c>
      <c r="C226">
        <v>49</v>
      </c>
      <c r="D226" s="122">
        <v>44217</v>
      </c>
      <c r="E226" t="s">
        <v>1762</v>
      </c>
      <c r="F226" t="s">
        <v>1763</v>
      </c>
      <c r="G226">
        <v>171</v>
      </c>
      <c r="H226">
        <v>172</v>
      </c>
      <c r="I226">
        <v>173</v>
      </c>
      <c r="L226">
        <v>0</v>
      </c>
      <c r="M226">
        <v>0</v>
      </c>
      <c r="N226">
        <v>0</v>
      </c>
      <c r="O226">
        <v>1</v>
      </c>
      <c r="P226">
        <v>1</v>
      </c>
      <c r="Q226">
        <v>0</v>
      </c>
      <c r="R226">
        <v>0</v>
      </c>
      <c r="S226">
        <v>0</v>
      </c>
      <c r="T226">
        <v>0</v>
      </c>
      <c r="U226">
        <v>0</v>
      </c>
      <c r="V226">
        <v>0</v>
      </c>
      <c r="W226">
        <v>0</v>
      </c>
    </row>
    <row r="227" spans="1:23" x14ac:dyDescent="0.25">
      <c r="A227">
        <v>28747685000153</v>
      </c>
      <c r="B227" t="s">
        <v>507</v>
      </c>
      <c r="C227">
        <v>49</v>
      </c>
      <c r="D227" s="122">
        <v>43045</v>
      </c>
      <c r="E227" t="s">
        <v>1764</v>
      </c>
      <c r="F227" t="s">
        <v>1763</v>
      </c>
      <c r="G227">
        <v>171</v>
      </c>
      <c r="H227">
        <v>172</v>
      </c>
      <c r="I227">
        <v>173</v>
      </c>
      <c r="L227">
        <v>0</v>
      </c>
      <c r="M227">
        <v>0</v>
      </c>
      <c r="N227">
        <v>0</v>
      </c>
      <c r="O227">
        <v>1</v>
      </c>
      <c r="P227">
        <v>1</v>
      </c>
      <c r="Q227">
        <v>0</v>
      </c>
      <c r="R227">
        <v>0</v>
      </c>
      <c r="S227">
        <v>0</v>
      </c>
      <c r="T227">
        <v>0</v>
      </c>
      <c r="U227">
        <v>0</v>
      </c>
      <c r="V227">
        <v>0</v>
      </c>
      <c r="W227">
        <v>0</v>
      </c>
    </row>
    <row r="228" spans="1:23" x14ac:dyDescent="0.25">
      <c r="A228">
        <v>30521581000178</v>
      </c>
      <c r="B228" t="s">
        <v>508</v>
      </c>
      <c r="C228">
        <v>49</v>
      </c>
      <c r="D228" s="122">
        <v>43343</v>
      </c>
      <c r="E228" t="s">
        <v>1765</v>
      </c>
      <c r="F228" t="s">
        <v>1759</v>
      </c>
      <c r="G228">
        <v>169</v>
      </c>
      <c r="H228">
        <v>170</v>
      </c>
      <c r="L228">
        <v>1</v>
      </c>
      <c r="M228">
        <v>1</v>
      </c>
      <c r="N228">
        <v>1</v>
      </c>
      <c r="O228">
        <v>1</v>
      </c>
      <c r="P228">
        <v>1</v>
      </c>
      <c r="Q228">
        <v>1</v>
      </c>
      <c r="R228">
        <v>0</v>
      </c>
      <c r="S228">
        <v>0</v>
      </c>
      <c r="T228">
        <v>0</v>
      </c>
      <c r="U228">
        <v>1</v>
      </c>
      <c r="V228">
        <v>0</v>
      </c>
      <c r="W228">
        <v>0</v>
      </c>
    </row>
    <row r="229" spans="1:23" x14ac:dyDescent="0.25">
      <c r="A229">
        <v>32973280000100</v>
      </c>
      <c r="B229" t="s">
        <v>1766</v>
      </c>
      <c r="C229">
        <v>50</v>
      </c>
      <c r="D229" s="122">
        <v>43770</v>
      </c>
      <c r="E229" t="s">
        <v>1767</v>
      </c>
      <c r="F229" t="s">
        <v>1768</v>
      </c>
      <c r="G229">
        <v>181</v>
      </c>
      <c r="L229">
        <v>1</v>
      </c>
      <c r="M229">
        <v>1</v>
      </c>
      <c r="N229">
        <v>1</v>
      </c>
      <c r="O229">
        <v>1</v>
      </c>
      <c r="P229">
        <v>1</v>
      </c>
      <c r="Q229">
        <v>1</v>
      </c>
      <c r="R229">
        <v>1</v>
      </c>
      <c r="S229">
        <v>1</v>
      </c>
      <c r="T229">
        <v>1</v>
      </c>
      <c r="U229">
        <v>1</v>
      </c>
      <c r="V229">
        <v>1</v>
      </c>
      <c r="W229">
        <v>0</v>
      </c>
    </row>
    <row r="230" spans="1:23" x14ac:dyDescent="0.25">
      <c r="A230">
        <v>35162484000150</v>
      </c>
      <c r="B230" t="s">
        <v>820</v>
      </c>
      <c r="C230">
        <v>50</v>
      </c>
      <c r="D230" s="122">
        <v>43826</v>
      </c>
      <c r="E230" t="s">
        <v>1769</v>
      </c>
      <c r="F230" t="s">
        <v>1770</v>
      </c>
      <c r="G230">
        <v>174</v>
      </c>
      <c r="H230">
        <v>175</v>
      </c>
      <c r="I230">
        <v>178</v>
      </c>
      <c r="J230">
        <v>179</v>
      </c>
      <c r="K230">
        <v>180</v>
      </c>
      <c r="L230">
        <v>1</v>
      </c>
      <c r="M230">
        <v>1</v>
      </c>
      <c r="N230">
        <v>1</v>
      </c>
      <c r="O230">
        <v>1</v>
      </c>
      <c r="P230">
        <v>1</v>
      </c>
      <c r="Q230">
        <v>1</v>
      </c>
      <c r="R230">
        <v>1</v>
      </c>
      <c r="S230">
        <v>0</v>
      </c>
      <c r="T230">
        <v>1</v>
      </c>
      <c r="U230">
        <v>1</v>
      </c>
      <c r="V230">
        <v>1</v>
      </c>
      <c r="W230">
        <v>0</v>
      </c>
    </row>
    <row r="231" spans="1:23" x14ac:dyDescent="0.25">
      <c r="A231">
        <v>29762315000158</v>
      </c>
      <c r="B231" t="s">
        <v>509</v>
      </c>
      <c r="C231">
        <v>50</v>
      </c>
      <c r="D231" s="122">
        <v>43196</v>
      </c>
      <c r="E231" t="s">
        <v>1771</v>
      </c>
      <c r="F231" t="s">
        <v>1770</v>
      </c>
      <c r="G231">
        <v>174</v>
      </c>
      <c r="H231">
        <v>175</v>
      </c>
      <c r="I231">
        <v>178</v>
      </c>
      <c r="J231">
        <v>179</v>
      </c>
      <c r="K231">
        <v>180</v>
      </c>
      <c r="L231">
        <v>1</v>
      </c>
      <c r="M231">
        <v>1</v>
      </c>
      <c r="N231">
        <v>1</v>
      </c>
      <c r="O231">
        <v>1</v>
      </c>
      <c r="P231">
        <v>1</v>
      </c>
      <c r="Q231">
        <v>1</v>
      </c>
      <c r="R231">
        <v>0</v>
      </c>
      <c r="S231">
        <v>0</v>
      </c>
      <c r="T231">
        <v>0</v>
      </c>
      <c r="U231">
        <v>1</v>
      </c>
      <c r="V231">
        <v>1</v>
      </c>
      <c r="W231">
        <v>0</v>
      </c>
    </row>
    <row r="232" spans="1:23" x14ac:dyDescent="0.25">
      <c r="A232">
        <v>21624757000126</v>
      </c>
      <c r="B232" t="s">
        <v>511</v>
      </c>
      <c r="C232">
        <v>50</v>
      </c>
      <c r="D232" s="122">
        <v>42160</v>
      </c>
      <c r="E232" t="s">
        <v>1772</v>
      </c>
      <c r="F232" t="s">
        <v>1770</v>
      </c>
      <c r="G232">
        <v>174</v>
      </c>
      <c r="H232">
        <v>175</v>
      </c>
      <c r="I232">
        <v>178</v>
      </c>
      <c r="J232">
        <v>179</v>
      </c>
      <c r="K232">
        <v>180</v>
      </c>
      <c r="L232">
        <v>1</v>
      </c>
      <c r="M232">
        <v>1</v>
      </c>
      <c r="N232">
        <v>1</v>
      </c>
      <c r="O232">
        <v>1</v>
      </c>
      <c r="P232">
        <v>1</v>
      </c>
      <c r="Q232">
        <v>1</v>
      </c>
      <c r="R232">
        <v>0</v>
      </c>
      <c r="S232">
        <v>0</v>
      </c>
      <c r="T232">
        <v>1</v>
      </c>
      <c r="U232">
        <v>1</v>
      </c>
      <c r="V232">
        <v>1</v>
      </c>
      <c r="W232">
        <v>0</v>
      </c>
    </row>
    <row r="233" spans="1:23" x14ac:dyDescent="0.25">
      <c r="A233">
        <v>39586835000100</v>
      </c>
      <c r="B233" t="s">
        <v>512</v>
      </c>
      <c r="C233">
        <v>50</v>
      </c>
      <c r="D233" s="122">
        <v>44188</v>
      </c>
      <c r="E233" t="s">
        <v>1773</v>
      </c>
      <c r="F233" t="s">
        <v>1770</v>
      </c>
      <c r="G233">
        <v>174</v>
      </c>
      <c r="H233">
        <v>175</v>
      </c>
      <c r="I233">
        <v>178</v>
      </c>
      <c r="J233">
        <v>179</v>
      </c>
      <c r="K233">
        <v>180</v>
      </c>
      <c r="L233">
        <v>1</v>
      </c>
      <c r="M233">
        <v>1</v>
      </c>
      <c r="N233">
        <v>1</v>
      </c>
      <c r="O233">
        <v>0</v>
      </c>
      <c r="P233">
        <v>0</v>
      </c>
      <c r="Q233">
        <v>0</v>
      </c>
      <c r="R233">
        <v>1</v>
      </c>
      <c r="S233">
        <v>0</v>
      </c>
      <c r="T233">
        <v>0</v>
      </c>
      <c r="U233">
        <v>0</v>
      </c>
      <c r="V233">
        <v>0</v>
      </c>
      <c r="W233">
        <v>0</v>
      </c>
    </row>
    <row r="234" spans="1:23" x14ac:dyDescent="0.25">
      <c r="A234">
        <v>27945264000174</v>
      </c>
      <c r="B234" t="s">
        <v>513</v>
      </c>
      <c r="C234">
        <v>50</v>
      </c>
      <c r="D234" s="122">
        <v>43131</v>
      </c>
      <c r="E234" t="s">
        <v>1774</v>
      </c>
      <c r="F234" t="s">
        <v>1775</v>
      </c>
      <c r="G234">
        <v>174</v>
      </c>
      <c r="H234">
        <v>175</v>
      </c>
      <c r="I234">
        <v>176</v>
      </c>
      <c r="J234">
        <v>177</v>
      </c>
      <c r="L234">
        <v>1</v>
      </c>
      <c r="M234">
        <v>0</v>
      </c>
      <c r="N234">
        <v>0</v>
      </c>
      <c r="O234">
        <v>0</v>
      </c>
      <c r="P234">
        <v>0</v>
      </c>
      <c r="Q234">
        <v>0</v>
      </c>
      <c r="R234">
        <v>0</v>
      </c>
      <c r="S234">
        <v>0</v>
      </c>
      <c r="T234">
        <v>0</v>
      </c>
      <c r="U234">
        <v>0</v>
      </c>
      <c r="V234">
        <v>0</v>
      </c>
      <c r="W234">
        <v>0</v>
      </c>
    </row>
    <row r="235" spans="1:23" x14ac:dyDescent="0.25">
      <c r="A235">
        <v>32864403000175</v>
      </c>
      <c r="B235" t="s">
        <v>1776</v>
      </c>
      <c r="C235">
        <v>50</v>
      </c>
      <c r="D235" s="122">
        <v>43773</v>
      </c>
      <c r="E235" t="s">
        <v>1777</v>
      </c>
      <c r="F235" t="s">
        <v>1770</v>
      </c>
      <c r="G235">
        <v>174</v>
      </c>
      <c r="H235">
        <v>175</v>
      </c>
      <c r="I235">
        <v>178</v>
      </c>
      <c r="J235">
        <v>179</v>
      </c>
      <c r="K235">
        <v>180</v>
      </c>
      <c r="L235">
        <v>1</v>
      </c>
      <c r="M235">
        <v>1</v>
      </c>
      <c r="N235">
        <v>1</v>
      </c>
      <c r="O235">
        <v>1</v>
      </c>
      <c r="P235">
        <v>1</v>
      </c>
      <c r="Q235">
        <v>1</v>
      </c>
      <c r="R235">
        <v>0</v>
      </c>
      <c r="S235">
        <v>0</v>
      </c>
      <c r="T235">
        <v>1</v>
      </c>
      <c r="U235">
        <v>1</v>
      </c>
      <c r="V235">
        <v>1</v>
      </c>
      <c r="W235">
        <v>0</v>
      </c>
    </row>
    <row r="236" spans="1:23" x14ac:dyDescent="0.25">
      <c r="A236">
        <v>25213366000170</v>
      </c>
      <c r="B236" t="s">
        <v>514</v>
      </c>
      <c r="C236">
        <v>24</v>
      </c>
      <c r="D236" s="122">
        <v>42591</v>
      </c>
      <c r="E236" t="s">
        <v>1778</v>
      </c>
      <c r="F236" t="s">
        <v>1779</v>
      </c>
      <c r="G236">
        <v>87</v>
      </c>
      <c r="H236">
        <v>88</v>
      </c>
      <c r="L236">
        <v>0</v>
      </c>
      <c r="M236">
        <v>0</v>
      </c>
      <c r="N236">
        <v>0</v>
      </c>
      <c r="O236">
        <v>1</v>
      </c>
      <c r="P236">
        <v>1</v>
      </c>
      <c r="Q236">
        <v>0</v>
      </c>
      <c r="R236">
        <v>0</v>
      </c>
      <c r="S236">
        <v>0</v>
      </c>
      <c r="T236">
        <v>0</v>
      </c>
      <c r="U236">
        <v>0</v>
      </c>
      <c r="V236">
        <v>0</v>
      </c>
      <c r="W236">
        <v>0</v>
      </c>
    </row>
    <row r="237" spans="1:23" x14ac:dyDescent="0.25">
      <c r="A237">
        <v>34462068000104</v>
      </c>
      <c r="B237" t="s">
        <v>836</v>
      </c>
      <c r="C237">
        <v>51</v>
      </c>
      <c r="D237" s="122">
        <v>43825</v>
      </c>
      <c r="E237" t="s">
        <v>1780</v>
      </c>
      <c r="F237" t="s">
        <v>1781</v>
      </c>
      <c r="G237">
        <v>182</v>
      </c>
      <c r="H237">
        <v>183</v>
      </c>
      <c r="I237">
        <v>184</v>
      </c>
      <c r="J237">
        <v>185</v>
      </c>
      <c r="L237">
        <v>0</v>
      </c>
      <c r="M237">
        <v>0</v>
      </c>
      <c r="N237">
        <v>0</v>
      </c>
      <c r="O237">
        <v>1</v>
      </c>
      <c r="P237">
        <v>0</v>
      </c>
      <c r="Q237">
        <v>0</v>
      </c>
      <c r="R237">
        <v>0</v>
      </c>
      <c r="S237">
        <v>0</v>
      </c>
      <c r="T237">
        <v>0</v>
      </c>
      <c r="U237">
        <v>0</v>
      </c>
      <c r="V237">
        <v>0</v>
      </c>
      <c r="W237">
        <v>0</v>
      </c>
    </row>
    <row r="238" spans="1:23" x14ac:dyDescent="0.25">
      <c r="A238">
        <v>27793095000102</v>
      </c>
      <c r="B238" t="s">
        <v>837</v>
      </c>
      <c r="C238">
        <v>51</v>
      </c>
      <c r="D238" s="122">
        <v>43649</v>
      </c>
      <c r="E238" t="s">
        <v>1782</v>
      </c>
      <c r="F238" t="s">
        <v>1781</v>
      </c>
      <c r="G238">
        <v>182</v>
      </c>
      <c r="H238">
        <v>183</v>
      </c>
      <c r="I238">
        <v>184</v>
      </c>
      <c r="J238">
        <v>185</v>
      </c>
      <c r="L238">
        <v>0</v>
      </c>
      <c r="M238">
        <v>0</v>
      </c>
      <c r="N238">
        <v>0</v>
      </c>
      <c r="O238">
        <v>1</v>
      </c>
      <c r="P238">
        <v>0</v>
      </c>
      <c r="Q238">
        <v>0</v>
      </c>
      <c r="R238">
        <v>0</v>
      </c>
      <c r="S238">
        <v>0</v>
      </c>
      <c r="T238">
        <v>0</v>
      </c>
      <c r="U238">
        <v>0</v>
      </c>
      <c r="V238">
        <v>0</v>
      </c>
      <c r="W238">
        <v>0</v>
      </c>
    </row>
    <row r="239" spans="1:23" x14ac:dyDescent="0.25">
      <c r="A239">
        <v>10320151000180</v>
      </c>
      <c r="B239" t="s">
        <v>516</v>
      </c>
      <c r="C239">
        <v>51</v>
      </c>
      <c r="D239" s="122">
        <v>39721</v>
      </c>
      <c r="E239" t="s">
        <v>1783</v>
      </c>
      <c r="F239" t="s">
        <v>1781</v>
      </c>
      <c r="G239">
        <v>182</v>
      </c>
      <c r="H239">
        <v>183</v>
      </c>
      <c r="I239">
        <v>184</v>
      </c>
      <c r="J239">
        <v>185</v>
      </c>
      <c r="L239">
        <v>0</v>
      </c>
      <c r="M239">
        <v>0</v>
      </c>
      <c r="N239">
        <v>0</v>
      </c>
      <c r="O239">
        <v>1</v>
      </c>
      <c r="P239">
        <v>0</v>
      </c>
      <c r="Q239">
        <v>0</v>
      </c>
      <c r="R239">
        <v>0</v>
      </c>
      <c r="S239">
        <v>0</v>
      </c>
      <c r="T239">
        <v>0</v>
      </c>
      <c r="U239">
        <v>0</v>
      </c>
      <c r="V239">
        <v>0</v>
      </c>
      <c r="W239">
        <v>0</v>
      </c>
    </row>
    <row r="240" spans="1:23" x14ac:dyDescent="0.25">
      <c r="A240">
        <v>11098129000109</v>
      </c>
      <c r="B240" t="s">
        <v>835</v>
      </c>
      <c r="C240">
        <v>51</v>
      </c>
      <c r="D240" s="122">
        <v>40149</v>
      </c>
      <c r="E240" t="s">
        <v>1784</v>
      </c>
      <c r="F240" t="s">
        <v>1781</v>
      </c>
      <c r="G240">
        <v>182</v>
      </c>
      <c r="H240">
        <v>183</v>
      </c>
      <c r="I240">
        <v>184</v>
      </c>
      <c r="J240">
        <v>185</v>
      </c>
      <c r="L240">
        <v>0</v>
      </c>
      <c r="M240">
        <v>0</v>
      </c>
      <c r="N240">
        <v>0</v>
      </c>
      <c r="O240">
        <v>1</v>
      </c>
      <c r="P240">
        <v>0</v>
      </c>
      <c r="Q240">
        <v>0</v>
      </c>
      <c r="R240">
        <v>0</v>
      </c>
      <c r="S240">
        <v>0</v>
      </c>
      <c r="T240">
        <v>0</v>
      </c>
      <c r="U240">
        <v>0</v>
      </c>
      <c r="V240">
        <v>0</v>
      </c>
      <c r="W240">
        <v>0</v>
      </c>
    </row>
    <row r="241" spans="1:23" x14ac:dyDescent="0.25">
      <c r="A241">
        <v>30566221000192</v>
      </c>
      <c r="B241" t="s">
        <v>518</v>
      </c>
      <c r="C241">
        <v>52</v>
      </c>
      <c r="D241" s="122">
        <v>43280</v>
      </c>
      <c r="E241" t="s">
        <v>1785</v>
      </c>
      <c r="F241" t="s">
        <v>1786</v>
      </c>
      <c r="G241">
        <v>186</v>
      </c>
      <c r="L241">
        <v>1</v>
      </c>
      <c r="M241">
        <v>1</v>
      </c>
      <c r="N241">
        <v>1</v>
      </c>
      <c r="O241">
        <v>1</v>
      </c>
      <c r="P241">
        <v>1</v>
      </c>
      <c r="Q241">
        <v>0</v>
      </c>
      <c r="R241">
        <v>0</v>
      </c>
      <c r="S241">
        <v>0</v>
      </c>
      <c r="T241">
        <v>1</v>
      </c>
      <c r="U241">
        <v>0</v>
      </c>
      <c r="V241">
        <v>0</v>
      </c>
      <c r="W241">
        <v>0</v>
      </c>
    </row>
    <row r="242" spans="1:23" x14ac:dyDescent="0.25">
      <c r="A242">
        <v>28320600000156</v>
      </c>
      <c r="B242" t="s">
        <v>698</v>
      </c>
      <c r="C242">
        <v>54</v>
      </c>
      <c r="D242" s="122">
        <v>43063</v>
      </c>
      <c r="E242" t="s">
        <v>1787</v>
      </c>
      <c r="F242" t="s">
        <v>1788</v>
      </c>
      <c r="G242">
        <v>401</v>
      </c>
      <c r="L242">
        <v>0</v>
      </c>
      <c r="M242">
        <v>0</v>
      </c>
      <c r="N242">
        <v>0</v>
      </c>
      <c r="O242">
        <v>0</v>
      </c>
      <c r="P242">
        <v>1</v>
      </c>
      <c r="Q242">
        <v>0</v>
      </c>
      <c r="R242">
        <v>0</v>
      </c>
      <c r="S242">
        <v>0</v>
      </c>
      <c r="T242">
        <v>0</v>
      </c>
      <c r="U242">
        <v>0</v>
      </c>
      <c r="V242">
        <v>0</v>
      </c>
      <c r="W242">
        <v>0</v>
      </c>
    </row>
    <row r="243" spans="1:23" x14ac:dyDescent="0.25">
      <c r="A243">
        <v>33019680000144</v>
      </c>
      <c r="B243" t="s">
        <v>522</v>
      </c>
      <c r="C243">
        <v>53</v>
      </c>
      <c r="D243" s="122">
        <v>43707</v>
      </c>
      <c r="E243" t="s">
        <v>1789</v>
      </c>
      <c r="F243" t="s">
        <v>1790</v>
      </c>
      <c r="G243">
        <v>187</v>
      </c>
      <c r="H243">
        <v>188</v>
      </c>
      <c r="I243">
        <v>189</v>
      </c>
      <c r="J243">
        <v>190</v>
      </c>
      <c r="L243">
        <v>1</v>
      </c>
      <c r="M243">
        <v>1</v>
      </c>
      <c r="N243">
        <v>1</v>
      </c>
      <c r="O243">
        <v>1</v>
      </c>
      <c r="P243">
        <v>1</v>
      </c>
      <c r="Q243">
        <v>1</v>
      </c>
      <c r="R243">
        <v>0</v>
      </c>
      <c r="S243">
        <v>0</v>
      </c>
      <c r="T243">
        <v>1</v>
      </c>
      <c r="U243">
        <v>1</v>
      </c>
      <c r="V243">
        <v>0</v>
      </c>
      <c r="W243">
        <v>0</v>
      </c>
    </row>
    <row r="244" spans="1:23" x14ac:dyDescent="0.25">
      <c r="A244">
        <v>28419514000103</v>
      </c>
      <c r="B244" t="s">
        <v>525</v>
      </c>
      <c r="C244">
        <v>55</v>
      </c>
      <c r="D244" s="122">
        <v>42979</v>
      </c>
      <c r="E244" t="s">
        <v>1791</v>
      </c>
      <c r="F244" t="s">
        <v>1792</v>
      </c>
      <c r="G244">
        <v>204</v>
      </c>
      <c r="H244">
        <v>205</v>
      </c>
      <c r="L244">
        <v>0</v>
      </c>
      <c r="M244">
        <v>0</v>
      </c>
      <c r="N244">
        <v>0</v>
      </c>
      <c r="O244">
        <v>1</v>
      </c>
      <c r="P244">
        <v>0</v>
      </c>
      <c r="Q244">
        <v>0</v>
      </c>
      <c r="R244">
        <v>0</v>
      </c>
      <c r="S244">
        <v>0</v>
      </c>
      <c r="T244">
        <v>0</v>
      </c>
      <c r="U244">
        <v>0</v>
      </c>
      <c r="V244">
        <v>0</v>
      </c>
      <c r="W244">
        <v>0</v>
      </c>
    </row>
    <row r="245" spans="1:23" x14ac:dyDescent="0.25">
      <c r="A245">
        <v>18048639000102</v>
      </c>
      <c r="B245" t="s">
        <v>527</v>
      </c>
      <c r="C245">
        <v>55</v>
      </c>
      <c r="D245" s="122">
        <v>41696</v>
      </c>
      <c r="E245" t="s">
        <v>1793</v>
      </c>
      <c r="F245" t="s">
        <v>1794</v>
      </c>
      <c r="G245">
        <v>199</v>
      </c>
      <c r="H245">
        <v>200</v>
      </c>
      <c r="I245">
        <v>201</v>
      </c>
      <c r="J245">
        <v>202</v>
      </c>
      <c r="K245">
        <v>203</v>
      </c>
      <c r="L245">
        <v>1</v>
      </c>
      <c r="M245">
        <v>0</v>
      </c>
      <c r="N245">
        <v>1</v>
      </c>
      <c r="O245">
        <v>1</v>
      </c>
      <c r="P245">
        <v>0</v>
      </c>
      <c r="Q245">
        <v>0</v>
      </c>
      <c r="R245">
        <v>0</v>
      </c>
      <c r="S245">
        <v>0</v>
      </c>
      <c r="T245">
        <v>0</v>
      </c>
      <c r="U245">
        <v>0</v>
      </c>
      <c r="V245">
        <v>0</v>
      </c>
      <c r="W245">
        <v>0</v>
      </c>
    </row>
    <row r="246" spans="1:23" x14ac:dyDescent="0.25">
      <c r="A246">
        <v>27771966000189</v>
      </c>
      <c r="B246" t="s">
        <v>528</v>
      </c>
      <c r="C246">
        <v>55</v>
      </c>
      <c r="D246" s="122">
        <v>43003</v>
      </c>
      <c r="E246" t="s">
        <v>1795</v>
      </c>
      <c r="F246" t="s">
        <v>1794</v>
      </c>
      <c r="G246">
        <v>199</v>
      </c>
      <c r="H246">
        <v>200</v>
      </c>
      <c r="I246">
        <v>201</v>
      </c>
      <c r="J246">
        <v>202</v>
      </c>
      <c r="K246">
        <v>203</v>
      </c>
      <c r="L246">
        <v>1</v>
      </c>
      <c r="M246">
        <v>1</v>
      </c>
      <c r="N246">
        <v>1</v>
      </c>
      <c r="O246">
        <v>1</v>
      </c>
      <c r="P246">
        <v>1</v>
      </c>
      <c r="Q246">
        <v>1</v>
      </c>
      <c r="R246">
        <v>0</v>
      </c>
      <c r="S246">
        <v>0</v>
      </c>
      <c r="T246">
        <v>0</v>
      </c>
      <c r="U246">
        <v>1</v>
      </c>
      <c r="V246">
        <v>1</v>
      </c>
      <c r="W246">
        <v>0</v>
      </c>
    </row>
    <row r="247" spans="1:23" x14ac:dyDescent="0.25">
      <c r="A247">
        <v>5903038000198</v>
      </c>
      <c r="B247" t="s">
        <v>529</v>
      </c>
      <c r="C247">
        <v>55</v>
      </c>
      <c r="D247" s="122">
        <v>37858</v>
      </c>
      <c r="E247" t="s">
        <v>1796</v>
      </c>
      <c r="F247" t="s">
        <v>1794</v>
      </c>
      <c r="G247">
        <v>199</v>
      </c>
      <c r="H247">
        <v>200</v>
      </c>
      <c r="I247">
        <v>201</v>
      </c>
      <c r="J247">
        <v>202</v>
      </c>
      <c r="K247">
        <v>203</v>
      </c>
      <c r="L247">
        <v>1</v>
      </c>
      <c r="M247">
        <v>1</v>
      </c>
      <c r="N247">
        <v>1</v>
      </c>
      <c r="O247">
        <v>1</v>
      </c>
      <c r="P247">
        <v>1</v>
      </c>
      <c r="Q247">
        <v>1</v>
      </c>
      <c r="R247">
        <v>0</v>
      </c>
      <c r="S247">
        <v>0</v>
      </c>
      <c r="T247">
        <v>0</v>
      </c>
      <c r="U247">
        <v>1</v>
      </c>
      <c r="V247">
        <v>1</v>
      </c>
      <c r="W247">
        <v>0</v>
      </c>
    </row>
    <row r="248" spans="1:23" x14ac:dyDescent="0.25">
      <c r="A248">
        <v>29045219000199</v>
      </c>
      <c r="B248" t="s">
        <v>848</v>
      </c>
      <c r="C248">
        <v>55</v>
      </c>
      <c r="D248" s="122">
        <v>43209</v>
      </c>
      <c r="E248" t="s">
        <v>1797</v>
      </c>
      <c r="F248" t="s">
        <v>1794</v>
      </c>
      <c r="G248">
        <v>199</v>
      </c>
      <c r="H248">
        <v>200</v>
      </c>
      <c r="I248">
        <v>201</v>
      </c>
      <c r="J248">
        <v>202</v>
      </c>
      <c r="K248">
        <v>203</v>
      </c>
      <c r="L248">
        <v>1</v>
      </c>
      <c r="M248">
        <v>0</v>
      </c>
      <c r="N248">
        <v>1</v>
      </c>
      <c r="O248">
        <v>1</v>
      </c>
      <c r="P248">
        <v>0</v>
      </c>
      <c r="Q248">
        <v>0</v>
      </c>
      <c r="R248">
        <v>0</v>
      </c>
      <c r="S248">
        <v>0</v>
      </c>
      <c r="T248">
        <v>0</v>
      </c>
      <c r="U248">
        <v>0</v>
      </c>
      <c r="V248">
        <v>0</v>
      </c>
      <c r="W248">
        <v>0</v>
      </c>
    </row>
    <row r="249" spans="1:23" x14ac:dyDescent="0.25">
      <c r="A249">
        <v>33345639000168</v>
      </c>
      <c r="B249" t="s">
        <v>1798</v>
      </c>
      <c r="C249">
        <v>55</v>
      </c>
      <c r="D249" s="122">
        <v>43777</v>
      </c>
      <c r="E249" t="s">
        <v>1799</v>
      </c>
      <c r="F249" t="s">
        <v>1794</v>
      </c>
      <c r="G249">
        <v>199</v>
      </c>
      <c r="H249">
        <v>200</v>
      </c>
      <c r="I249">
        <v>201</v>
      </c>
      <c r="J249">
        <v>202</v>
      </c>
      <c r="K249">
        <v>203</v>
      </c>
      <c r="L249">
        <v>1</v>
      </c>
      <c r="M249">
        <v>0</v>
      </c>
      <c r="N249">
        <v>1</v>
      </c>
      <c r="O249">
        <v>1</v>
      </c>
      <c r="P249">
        <v>0</v>
      </c>
      <c r="Q249">
        <v>0</v>
      </c>
      <c r="R249">
        <v>0</v>
      </c>
      <c r="S249">
        <v>0</v>
      </c>
      <c r="T249">
        <v>0</v>
      </c>
      <c r="U249">
        <v>0</v>
      </c>
      <c r="V249">
        <v>0</v>
      </c>
      <c r="W249">
        <v>0</v>
      </c>
    </row>
    <row r="250" spans="1:23" x14ac:dyDescent="0.25">
      <c r="A250">
        <v>30773649000106</v>
      </c>
      <c r="B250" t="s">
        <v>530</v>
      </c>
      <c r="C250">
        <v>56</v>
      </c>
      <c r="D250" s="122">
        <v>43305</v>
      </c>
      <c r="E250" t="s">
        <v>1800</v>
      </c>
      <c r="F250" t="s">
        <v>1801</v>
      </c>
      <c r="G250">
        <v>206</v>
      </c>
      <c r="L250">
        <v>0</v>
      </c>
      <c r="M250">
        <v>0</v>
      </c>
      <c r="N250">
        <v>0</v>
      </c>
      <c r="O250">
        <v>1</v>
      </c>
      <c r="P250">
        <v>0</v>
      </c>
      <c r="Q250">
        <v>0</v>
      </c>
      <c r="R250">
        <v>0</v>
      </c>
      <c r="S250">
        <v>0</v>
      </c>
      <c r="T250">
        <v>0</v>
      </c>
      <c r="U250">
        <v>0</v>
      </c>
      <c r="V250">
        <v>0</v>
      </c>
      <c r="W250">
        <v>0</v>
      </c>
    </row>
    <row r="251" spans="1:23" x14ac:dyDescent="0.25">
      <c r="A251">
        <v>32236915000197</v>
      </c>
      <c r="B251" t="s">
        <v>532</v>
      </c>
      <c r="C251">
        <v>56</v>
      </c>
      <c r="D251" s="122">
        <v>43570</v>
      </c>
      <c r="E251" t="s">
        <v>1802</v>
      </c>
      <c r="F251" t="s">
        <v>1801</v>
      </c>
      <c r="G251">
        <v>206</v>
      </c>
      <c r="L251">
        <v>0</v>
      </c>
      <c r="M251">
        <v>0</v>
      </c>
      <c r="N251">
        <v>0</v>
      </c>
      <c r="O251">
        <v>1</v>
      </c>
      <c r="P251">
        <v>0</v>
      </c>
      <c r="Q251">
        <v>0</v>
      </c>
      <c r="R251">
        <v>0</v>
      </c>
      <c r="S251">
        <v>0</v>
      </c>
      <c r="T251">
        <v>0</v>
      </c>
      <c r="U251">
        <v>0</v>
      </c>
      <c r="V251">
        <v>0</v>
      </c>
      <c r="W251">
        <v>0</v>
      </c>
    </row>
    <row r="252" spans="1:23" x14ac:dyDescent="0.25">
      <c r="A252">
        <v>34475121000101</v>
      </c>
      <c r="B252" t="s">
        <v>800</v>
      </c>
      <c r="C252">
        <v>56</v>
      </c>
      <c r="D252" s="122">
        <v>43826</v>
      </c>
      <c r="E252" t="s">
        <v>1803</v>
      </c>
      <c r="F252" t="s">
        <v>1801</v>
      </c>
      <c r="G252">
        <v>206</v>
      </c>
      <c r="L252">
        <v>0</v>
      </c>
      <c r="M252">
        <v>0</v>
      </c>
      <c r="N252">
        <v>0</v>
      </c>
      <c r="O252">
        <v>1</v>
      </c>
      <c r="P252">
        <v>0</v>
      </c>
      <c r="Q252">
        <v>0</v>
      </c>
      <c r="R252">
        <v>0</v>
      </c>
      <c r="S252">
        <v>0</v>
      </c>
      <c r="T252">
        <v>0</v>
      </c>
      <c r="U252">
        <v>0</v>
      </c>
      <c r="V252">
        <v>0</v>
      </c>
      <c r="W252">
        <v>0</v>
      </c>
    </row>
    <row r="253" spans="1:23" x14ac:dyDescent="0.25">
      <c r="A253">
        <v>28407875000121</v>
      </c>
      <c r="B253" t="s">
        <v>533</v>
      </c>
      <c r="C253">
        <v>56</v>
      </c>
      <c r="D253" s="122">
        <v>43178</v>
      </c>
      <c r="E253" t="s">
        <v>1804</v>
      </c>
      <c r="F253" t="s">
        <v>1801</v>
      </c>
      <c r="G253">
        <v>206</v>
      </c>
      <c r="L253">
        <v>0</v>
      </c>
      <c r="M253">
        <v>0</v>
      </c>
      <c r="N253">
        <v>0</v>
      </c>
      <c r="O253">
        <v>1</v>
      </c>
      <c r="P253">
        <v>0</v>
      </c>
      <c r="Q253">
        <v>0</v>
      </c>
      <c r="R253">
        <v>0</v>
      </c>
      <c r="S253">
        <v>0</v>
      </c>
      <c r="T253">
        <v>0</v>
      </c>
      <c r="U253">
        <v>0</v>
      </c>
      <c r="V253">
        <v>0</v>
      </c>
      <c r="W253">
        <v>0</v>
      </c>
    </row>
    <row r="254" spans="1:23" x14ac:dyDescent="0.25">
      <c r="A254">
        <v>35354967000156</v>
      </c>
      <c r="B254" t="s">
        <v>535</v>
      </c>
      <c r="C254">
        <v>27</v>
      </c>
      <c r="D254" s="122">
        <v>43909</v>
      </c>
      <c r="E254" t="s">
        <v>1805</v>
      </c>
      <c r="F254" t="s">
        <v>1806</v>
      </c>
      <c r="G254">
        <v>96</v>
      </c>
      <c r="H254">
        <v>97</v>
      </c>
      <c r="L254">
        <v>0</v>
      </c>
      <c r="M254">
        <v>0</v>
      </c>
      <c r="N254">
        <v>0</v>
      </c>
      <c r="O254">
        <v>1</v>
      </c>
      <c r="P254">
        <v>0</v>
      </c>
      <c r="Q254">
        <v>0</v>
      </c>
      <c r="R254">
        <v>0</v>
      </c>
      <c r="S254">
        <v>0</v>
      </c>
      <c r="T254">
        <v>0</v>
      </c>
      <c r="U254">
        <v>0</v>
      </c>
      <c r="V254">
        <v>0</v>
      </c>
      <c r="W254">
        <v>0</v>
      </c>
    </row>
    <row r="255" spans="1:23" x14ac:dyDescent="0.25">
      <c r="A255">
        <v>24140256000162</v>
      </c>
      <c r="B255" t="s">
        <v>537</v>
      </c>
      <c r="C255">
        <v>27</v>
      </c>
      <c r="D255" s="122">
        <v>42500</v>
      </c>
      <c r="E255" t="s">
        <v>1807</v>
      </c>
      <c r="F255" t="s">
        <v>1806</v>
      </c>
      <c r="G255">
        <v>96</v>
      </c>
      <c r="H255">
        <v>97</v>
      </c>
      <c r="L255">
        <v>0</v>
      </c>
      <c r="M255">
        <v>0</v>
      </c>
      <c r="N255">
        <v>0</v>
      </c>
      <c r="O255">
        <v>1</v>
      </c>
      <c r="P255">
        <v>1</v>
      </c>
      <c r="Q255">
        <v>0</v>
      </c>
      <c r="R255">
        <v>0</v>
      </c>
      <c r="S255">
        <v>0</v>
      </c>
      <c r="T255">
        <v>0</v>
      </c>
      <c r="U255">
        <v>0</v>
      </c>
      <c r="V255">
        <v>0</v>
      </c>
      <c r="W255">
        <v>0</v>
      </c>
    </row>
    <row r="256" spans="1:23" x14ac:dyDescent="0.25">
      <c r="A256">
        <v>20658576000158</v>
      </c>
      <c r="B256" t="s">
        <v>538</v>
      </c>
      <c r="C256">
        <v>27</v>
      </c>
      <c r="D256" s="122">
        <v>41855</v>
      </c>
      <c r="E256" t="s">
        <v>1808</v>
      </c>
      <c r="F256" t="s">
        <v>1806</v>
      </c>
      <c r="G256">
        <v>96</v>
      </c>
      <c r="H256">
        <v>97</v>
      </c>
      <c r="L256">
        <v>0</v>
      </c>
      <c r="M256">
        <v>0</v>
      </c>
      <c r="N256">
        <v>0</v>
      </c>
      <c r="O256">
        <v>1</v>
      </c>
      <c r="P256">
        <v>0</v>
      </c>
      <c r="Q256">
        <v>0</v>
      </c>
      <c r="R256">
        <v>0</v>
      </c>
      <c r="S256">
        <v>0</v>
      </c>
      <c r="T256">
        <v>0</v>
      </c>
      <c r="U256">
        <v>0</v>
      </c>
      <c r="V256">
        <v>0</v>
      </c>
      <c r="W256">
        <v>0</v>
      </c>
    </row>
    <row r="257" spans="1:23" x14ac:dyDescent="0.25">
      <c r="A257">
        <v>31392336000170</v>
      </c>
      <c r="B257" t="s">
        <v>539</v>
      </c>
      <c r="C257">
        <v>27</v>
      </c>
      <c r="D257" s="122">
        <v>43553</v>
      </c>
      <c r="E257" t="s">
        <v>1809</v>
      </c>
      <c r="F257" t="s">
        <v>1806</v>
      </c>
      <c r="G257">
        <v>96</v>
      </c>
      <c r="H257">
        <v>97</v>
      </c>
      <c r="L257">
        <v>0</v>
      </c>
      <c r="M257">
        <v>0</v>
      </c>
      <c r="N257">
        <v>0</v>
      </c>
      <c r="O257">
        <v>1</v>
      </c>
      <c r="P257">
        <v>1</v>
      </c>
      <c r="Q257">
        <v>0</v>
      </c>
      <c r="R257">
        <v>0</v>
      </c>
      <c r="S257">
        <v>0</v>
      </c>
      <c r="T257">
        <v>0</v>
      </c>
      <c r="U257">
        <v>0</v>
      </c>
      <c r="V257">
        <v>0</v>
      </c>
      <c r="W257">
        <v>0</v>
      </c>
    </row>
    <row r="258" spans="1:23" x14ac:dyDescent="0.25">
      <c r="A258">
        <v>19186860000190</v>
      </c>
      <c r="B258" t="s">
        <v>545</v>
      </c>
      <c r="C258">
        <v>58</v>
      </c>
      <c r="D258" s="122">
        <v>41627</v>
      </c>
      <c r="E258" t="s">
        <v>1810</v>
      </c>
      <c r="F258" t="s">
        <v>1811</v>
      </c>
      <c r="G258">
        <v>212</v>
      </c>
      <c r="H258">
        <v>213</v>
      </c>
      <c r="L258">
        <v>0</v>
      </c>
      <c r="M258">
        <v>0</v>
      </c>
      <c r="N258">
        <v>0</v>
      </c>
      <c r="O258">
        <v>1</v>
      </c>
      <c r="P258">
        <v>0</v>
      </c>
      <c r="Q258">
        <v>0</v>
      </c>
      <c r="R258">
        <v>0</v>
      </c>
      <c r="S258">
        <v>0</v>
      </c>
      <c r="T258">
        <v>0</v>
      </c>
      <c r="U258">
        <v>0</v>
      </c>
      <c r="V258">
        <v>0</v>
      </c>
      <c r="W258">
        <v>0</v>
      </c>
    </row>
    <row r="259" spans="1:23" x14ac:dyDescent="0.25">
      <c r="A259">
        <v>19488768000184</v>
      </c>
      <c r="B259" t="s">
        <v>540</v>
      </c>
      <c r="C259">
        <v>104</v>
      </c>
      <c r="D259" s="122">
        <v>41912</v>
      </c>
      <c r="E259" t="s">
        <v>1812</v>
      </c>
      <c r="F259" t="s">
        <v>1813</v>
      </c>
      <c r="G259">
        <v>412</v>
      </c>
      <c r="H259">
        <v>413</v>
      </c>
      <c r="L259">
        <v>0</v>
      </c>
      <c r="M259">
        <v>0</v>
      </c>
      <c r="N259">
        <v>0</v>
      </c>
      <c r="O259">
        <v>0</v>
      </c>
      <c r="P259">
        <v>0</v>
      </c>
      <c r="Q259">
        <v>0</v>
      </c>
      <c r="R259">
        <v>1</v>
      </c>
      <c r="S259">
        <v>0</v>
      </c>
      <c r="T259">
        <v>0</v>
      </c>
      <c r="U259">
        <v>0</v>
      </c>
      <c r="V259">
        <v>0</v>
      </c>
      <c r="W259">
        <v>0</v>
      </c>
    </row>
    <row r="260" spans="1:23" x14ac:dyDescent="0.25">
      <c r="A260">
        <v>32385140000111</v>
      </c>
      <c r="B260" t="s">
        <v>811</v>
      </c>
      <c r="C260">
        <v>104</v>
      </c>
      <c r="D260" s="122">
        <v>43692</v>
      </c>
      <c r="E260" t="s">
        <v>1814</v>
      </c>
      <c r="F260" t="s">
        <v>1813</v>
      </c>
      <c r="G260">
        <v>412</v>
      </c>
      <c r="H260">
        <v>413</v>
      </c>
      <c r="L260">
        <v>0</v>
      </c>
      <c r="M260">
        <v>0</v>
      </c>
      <c r="N260">
        <v>0</v>
      </c>
      <c r="O260">
        <v>0</v>
      </c>
      <c r="P260">
        <v>0</v>
      </c>
      <c r="Q260">
        <v>0</v>
      </c>
      <c r="R260">
        <v>1</v>
      </c>
      <c r="S260">
        <v>0</v>
      </c>
      <c r="T260">
        <v>0</v>
      </c>
      <c r="U260">
        <v>0</v>
      </c>
      <c r="V260">
        <v>0</v>
      </c>
      <c r="W260">
        <v>0</v>
      </c>
    </row>
    <row r="261" spans="1:23" x14ac:dyDescent="0.25">
      <c r="A261">
        <v>11435287000107</v>
      </c>
      <c r="B261" t="s">
        <v>542</v>
      </c>
      <c r="C261">
        <v>104</v>
      </c>
      <c r="D261" s="122">
        <v>40422</v>
      </c>
      <c r="E261" t="s">
        <v>1815</v>
      </c>
      <c r="F261" t="s">
        <v>1813</v>
      </c>
      <c r="G261">
        <v>412</v>
      </c>
      <c r="H261">
        <v>413</v>
      </c>
      <c r="L261">
        <v>1</v>
      </c>
      <c r="M261">
        <v>0</v>
      </c>
      <c r="N261">
        <v>0</v>
      </c>
      <c r="O261">
        <v>0</v>
      </c>
      <c r="P261">
        <v>0</v>
      </c>
      <c r="Q261">
        <v>0</v>
      </c>
      <c r="R261">
        <v>1</v>
      </c>
      <c r="S261">
        <v>0</v>
      </c>
      <c r="T261">
        <v>0</v>
      </c>
      <c r="U261">
        <v>0</v>
      </c>
      <c r="V261">
        <v>0</v>
      </c>
      <c r="W261">
        <v>0</v>
      </c>
    </row>
    <row r="262" spans="1:23" x14ac:dyDescent="0.25">
      <c r="A262">
        <v>29762338000162</v>
      </c>
      <c r="B262" t="s">
        <v>520</v>
      </c>
      <c r="C262">
        <v>57</v>
      </c>
      <c r="D262" s="122">
        <v>43220</v>
      </c>
      <c r="E262" t="s">
        <v>1816</v>
      </c>
      <c r="F262" t="s">
        <v>1817</v>
      </c>
      <c r="G262">
        <v>207</v>
      </c>
      <c r="H262">
        <v>208</v>
      </c>
      <c r="I262">
        <v>209</v>
      </c>
      <c r="J262">
        <v>210</v>
      </c>
      <c r="K262">
        <v>211</v>
      </c>
      <c r="L262">
        <v>1</v>
      </c>
      <c r="M262">
        <v>1</v>
      </c>
      <c r="N262">
        <v>1</v>
      </c>
      <c r="O262">
        <v>1</v>
      </c>
      <c r="P262">
        <v>1</v>
      </c>
      <c r="Q262">
        <v>0</v>
      </c>
      <c r="R262">
        <v>0</v>
      </c>
      <c r="S262">
        <v>0</v>
      </c>
      <c r="T262">
        <v>0</v>
      </c>
      <c r="U262">
        <v>0</v>
      </c>
      <c r="V262">
        <v>0</v>
      </c>
      <c r="W262">
        <v>0</v>
      </c>
    </row>
    <row r="263" spans="1:23" x14ac:dyDescent="0.25">
      <c r="A263">
        <v>34793078000122</v>
      </c>
      <c r="B263" t="s">
        <v>549</v>
      </c>
      <c r="C263">
        <v>23</v>
      </c>
      <c r="D263" s="122">
        <v>43845</v>
      </c>
      <c r="E263" t="s">
        <v>1818</v>
      </c>
      <c r="F263" t="s">
        <v>1819</v>
      </c>
      <c r="G263">
        <v>84</v>
      </c>
      <c r="H263">
        <v>86</v>
      </c>
      <c r="L263">
        <v>0</v>
      </c>
      <c r="M263">
        <v>0</v>
      </c>
      <c r="N263">
        <v>0</v>
      </c>
      <c r="O263">
        <v>1</v>
      </c>
      <c r="P263">
        <v>0</v>
      </c>
      <c r="Q263">
        <v>0</v>
      </c>
      <c r="R263">
        <v>0</v>
      </c>
      <c r="S263">
        <v>0</v>
      </c>
      <c r="T263">
        <v>0</v>
      </c>
      <c r="U263">
        <v>0</v>
      </c>
      <c r="V263">
        <v>0</v>
      </c>
      <c r="W263">
        <v>0</v>
      </c>
    </row>
    <row r="264" spans="1:23" x14ac:dyDescent="0.25">
      <c r="A264">
        <v>14113340000133</v>
      </c>
      <c r="B264" t="s">
        <v>551</v>
      </c>
      <c r="C264">
        <v>23</v>
      </c>
      <c r="D264" s="122">
        <v>40816</v>
      </c>
      <c r="E264" t="s">
        <v>1820</v>
      </c>
      <c r="F264" t="s">
        <v>1819</v>
      </c>
      <c r="G264">
        <v>84</v>
      </c>
      <c r="H264">
        <v>86</v>
      </c>
      <c r="L264">
        <v>0</v>
      </c>
      <c r="M264">
        <v>0</v>
      </c>
      <c r="N264">
        <v>0</v>
      </c>
      <c r="O264">
        <v>1</v>
      </c>
      <c r="P264">
        <v>0</v>
      </c>
      <c r="Q264">
        <v>0</v>
      </c>
      <c r="R264">
        <v>0</v>
      </c>
      <c r="S264">
        <v>0</v>
      </c>
      <c r="T264">
        <v>0</v>
      </c>
      <c r="U264">
        <v>0</v>
      </c>
      <c r="V264">
        <v>0</v>
      </c>
      <c r="W264">
        <v>0</v>
      </c>
    </row>
    <row r="265" spans="1:23" x14ac:dyDescent="0.25">
      <c r="A265">
        <v>12430199000177</v>
      </c>
      <c r="B265" t="s">
        <v>552</v>
      </c>
      <c r="C265">
        <v>23</v>
      </c>
      <c r="D265" s="122">
        <v>40450</v>
      </c>
      <c r="E265" t="s">
        <v>1821</v>
      </c>
      <c r="F265" t="s">
        <v>1819</v>
      </c>
      <c r="G265">
        <v>84</v>
      </c>
      <c r="H265">
        <v>86</v>
      </c>
      <c r="L265">
        <v>0</v>
      </c>
      <c r="M265">
        <v>0</v>
      </c>
      <c r="N265">
        <v>0</v>
      </c>
      <c r="O265">
        <v>1</v>
      </c>
      <c r="P265">
        <v>0</v>
      </c>
      <c r="Q265">
        <v>0</v>
      </c>
      <c r="R265">
        <v>0</v>
      </c>
      <c r="S265">
        <v>0</v>
      </c>
      <c r="T265">
        <v>0</v>
      </c>
      <c r="U265">
        <v>0</v>
      </c>
      <c r="V265">
        <v>0</v>
      </c>
      <c r="W265">
        <v>0</v>
      </c>
    </row>
    <row r="266" spans="1:23" x14ac:dyDescent="0.25">
      <c r="A266">
        <v>27328750000143</v>
      </c>
      <c r="B266" t="s">
        <v>829</v>
      </c>
      <c r="C266">
        <v>23</v>
      </c>
      <c r="D266" s="122">
        <v>42873</v>
      </c>
      <c r="E266" t="s">
        <v>1822</v>
      </c>
      <c r="F266" t="s">
        <v>1819</v>
      </c>
      <c r="G266">
        <v>84</v>
      </c>
      <c r="H266">
        <v>86</v>
      </c>
      <c r="L266">
        <v>0</v>
      </c>
      <c r="M266">
        <v>0</v>
      </c>
      <c r="N266">
        <v>0</v>
      </c>
      <c r="O266">
        <v>1</v>
      </c>
      <c r="P266">
        <v>0</v>
      </c>
      <c r="Q266">
        <v>0</v>
      </c>
      <c r="R266">
        <v>0</v>
      </c>
      <c r="S266">
        <v>0</v>
      </c>
      <c r="T266">
        <v>0</v>
      </c>
      <c r="U266">
        <v>0</v>
      </c>
      <c r="V266">
        <v>0</v>
      </c>
      <c r="W266">
        <v>0</v>
      </c>
    </row>
    <row r="267" spans="1:23" x14ac:dyDescent="0.25">
      <c r="A267">
        <v>32990465000123</v>
      </c>
      <c r="B267" t="s">
        <v>828</v>
      </c>
      <c r="C267">
        <v>23</v>
      </c>
      <c r="D267" s="122">
        <v>43767</v>
      </c>
      <c r="E267" t="s">
        <v>1823</v>
      </c>
      <c r="F267" t="s">
        <v>1819</v>
      </c>
      <c r="G267">
        <v>84</v>
      </c>
      <c r="H267">
        <v>86</v>
      </c>
      <c r="L267">
        <v>0</v>
      </c>
      <c r="M267">
        <v>0</v>
      </c>
      <c r="N267">
        <v>0</v>
      </c>
      <c r="O267">
        <v>1</v>
      </c>
      <c r="P267">
        <v>0</v>
      </c>
      <c r="Q267">
        <v>0</v>
      </c>
      <c r="R267">
        <v>0</v>
      </c>
      <c r="S267">
        <v>0</v>
      </c>
      <c r="T267">
        <v>0</v>
      </c>
      <c r="U267">
        <v>0</v>
      </c>
      <c r="V267">
        <v>0</v>
      </c>
      <c r="W267">
        <v>0</v>
      </c>
    </row>
    <row r="268" spans="1:23" x14ac:dyDescent="0.25">
      <c r="A268">
        <v>17759778000181</v>
      </c>
      <c r="B268" t="s">
        <v>547</v>
      </c>
      <c r="C268">
        <v>65</v>
      </c>
      <c r="D268" s="122">
        <v>41402</v>
      </c>
      <c r="E268" t="s">
        <v>1824</v>
      </c>
      <c r="F268" t="s">
        <v>1825</v>
      </c>
      <c r="G268">
        <v>249</v>
      </c>
      <c r="L268">
        <v>1</v>
      </c>
      <c r="M268">
        <v>1</v>
      </c>
      <c r="N268">
        <v>1</v>
      </c>
      <c r="O268">
        <v>1</v>
      </c>
      <c r="P268">
        <v>1</v>
      </c>
      <c r="Q268">
        <v>1</v>
      </c>
      <c r="R268">
        <v>1</v>
      </c>
      <c r="S268">
        <v>1</v>
      </c>
      <c r="T268">
        <v>1</v>
      </c>
      <c r="U268">
        <v>1</v>
      </c>
      <c r="V268">
        <v>1</v>
      </c>
      <c r="W268">
        <v>0</v>
      </c>
    </row>
    <row r="269" spans="1:23" x14ac:dyDescent="0.25">
      <c r="A269">
        <v>29994491000115</v>
      </c>
      <c r="B269" t="s">
        <v>553</v>
      </c>
      <c r="C269">
        <v>59</v>
      </c>
      <c r="D269" s="122">
        <v>43453</v>
      </c>
      <c r="E269" t="s">
        <v>1826</v>
      </c>
      <c r="F269" t="s">
        <v>1827</v>
      </c>
      <c r="G269">
        <v>216</v>
      </c>
      <c r="H269">
        <v>217</v>
      </c>
      <c r="I269">
        <v>218</v>
      </c>
      <c r="L269">
        <v>0</v>
      </c>
      <c r="M269">
        <v>0</v>
      </c>
      <c r="N269">
        <v>0</v>
      </c>
      <c r="O269">
        <v>1</v>
      </c>
      <c r="P269">
        <v>0</v>
      </c>
      <c r="Q269">
        <v>0</v>
      </c>
      <c r="R269">
        <v>0</v>
      </c>
      <c r="S269">
        <v>0</v>
      </c>
      <c r="T269">
        <v>0</v>
      </c>
      <c r="U269">
        <v>0</v>
      </c>
      <c r="V269">
        <v>0</v>
      </c>
      <c r="W269">
        <v>0</v>
      </c>
    </row>
    <row r="270" spans="1:23" x14ac:dyDescent="0.25">
      <c r="A270">
        <v>8771538000101</v>
      </c>
      <c r="B270" t="s">
        <v>555</v>
      </c>
      <c r="C270">
        <v>59</v>
      </c>
      <c r="D270" s="122">
        <v>39407</v>
      </c>
      <c r="E270" t="s">
        <v>3178</v>
      </c>
      <c r="F270" t="s">
        <v>3179</v>
      </c>
      <c r="G270">
        <v>214</v>
      </c>
      <c r="H270">
        <v>13</v>
      </c>
      <c r="L270">
        <v>1</v>
      </c>
      <c r="M270">
        <v>1</v>
      </c>
      <c r="N270">
        <v>1</v>
      </c>
      <c r="O270">
        <v>1</v>
      </c>
      <c r="P270">
        <v>0</v>
      </c>
      <c r="Q270">
        <v>0</v>
      </c>
      <c r="R270">
        <v>0</v>
      </c>
      <c r="S270">
        <v>0</v>
      </c>
      <c r="T270">
        <v>0</v>
      </c>
      <c r="U270">
        <v>0</v>
      </c>
      <c r="V270">
        <v>0</v>
      </c>
      <c r="W270">
        <v>0</v>
      </c>
    </row>
    <row r="271" spans="1:23" x14ac:dyDescent="0.25">
      <c r="A271">
        <v>26218614000138</v>
      </c>
      <c r="B271" t="s">
        <v>556</v>
      </c>
      <c r="C271">
        <v>59</v>
      </c>
      <c r="D271" s="122">
        <v>42782</v>
      </c>
      <c r="E271" t="s">
        <v>3180</v>
      </c>
      <c r="F271" t="s">
        <v>3181</v>
      </c>
      <c r="G271">
        <v>217</v>
      </c>
      <c r="L271">
        <v>0</v>
      </c>
      <c r="M271">
        <v>0</v>
      </c>
      <c r="N271">
        <v>0</v>
      </c>
      <c r="O271">
        <v>1</v>
      </c>
      <c r="P271">
        <v>0</v>
      </c>
      <c r="Q271">
        <v>0</v>
      </c>
      <c r="R271">
        <v>0</v>
      </c>
      <c r="S271">
        <v>0</v>
      </c>
      <c r="T271">
        <v>0</v>
      </c>
      <c r="U271">
        <v>0</v>
      </c>
      <c r="V271">
        <v>0</v>
      </c>
      <c r="W271">
        <v>0</v>
      </c>
    </row>
    <row r="272" spans="1:23" x14ac:dyDescent="0.25">
      <c r="A272">
        <v>28911598000190</v>
      </c>
      <c r="B272" t="s">
        <v>558</v>
      </c>
      <c r="C272">
        <v>91</v>
      </c>
      <c r="D272" s="122">
        <v>43067</v>
      </c>
      <c r="E272" t="s">
        <v>1828</v>
      </c>
      <c r="F272" t="s">
        <v>1829</v>
      </c>
      <c r="G272">
        <v>365</v>
      </c>
      <c r="H272">
        <v>367</v>
      </c>
      <c r="L272">
        <v>0</v>
      </c>
      <c r="M272">
        <v>0</v>
      </c>
      <c r="N272">
        <v>0</v>
      </c>
      <c r="O272">
        <v>1</v>
      </c>
      <c r="P272">
        <v>0</v>
      </c>
      <c r="Q272">
        <v>0</v>
      </c>
      <c r="R272">
        <v>0</v>
      </c>
      <c r="S272">
        <v>0</v>
      </c>
      <c r="T272">
        <v>0</v>
      </c>
      <c r="U272">
        <v>0</v>
      </c>
      <c r="V272">
        <v>0</v>
      </c>
      <c r="W272">
        <v>0</v>
      </c>
    </row>
    <row r="273" spans="1:23" x14ac:dyDescent="0.25">
      <c r="A273">
        <v>21312739000109</v>
      </c>
      <c r="B273" t="s">
        <v>560</v>
      </c>
      <c r="C273">
        <v>87</v>
      </c>
      <c r="D273" s="122">
        <v>42006</v>
      </c>
      <c r="E273" t="s">
        <v>1830</v>
      </c>
      <c r="F273" t="s">
        <v>1831</v>
      </c>
      <c r="G273">
        <v>348</v>
      </c>
      <c r="H273">
        <v>349</v>
      </c>
      <c r="I273">
        <v>350</v>
      </c>
      <c r="L273">
        <v>0</v>
      </c>
      <c r="M273">
        <v>0</v>
      </c>
      <c r="N273">
        <v>0</v>
      </c>
      <c r="O273">
        <v>1</v>
      </c>
      <c r="P273">
        <v>1</v>
      </c>
      <c r="Q273">
        <v>0</v>
      </c>
      <c r="R273">
        <v>0</v>
      </c>
      <c r="S273">
        <v>0</v>
      </c>
      <c r="T273">
        <v>0</v>
      </c>
      <c r="U273">
        <v>0</v>
      </c>
      <c r="V273">
        <v>0</v>
      </c>
      <c r="W273">
        <v>0</v>
      </c>
    </row>
    <row r="274" spans="1:23" x14ac:dyDescent="0.25">
      <c r="A274">
        <v>26180316000104</v>
      </c>
      <c r="B274" t="s">
        <v>831</v>
      </c>
      <c r="C274">
        <v>87</v>
      </c>
      <c r="D274" s="122">
        <v>42733</v>
      </c>
      <c r="E274" t="s">
        <v>1832</v>
      </c>
      <c r="F274" t="s">
        <v>1833</v>
      </c>
      <c r="G274">
        <v>346</v>
      </c>
      <c r="H274">
        <v>347</v>
      </c>
      <c r="I274">
        <v>348</v>
      </c>
      <c r="J274">
        <v>349</v>
      </c>
      <c r="K274">
        <v>350</v>
      </c>
      <c r="L274">
        <v>1</v>
      </c>
      <c r="M274">
        <v>1</v>
      </c>
      <c r="N274">
        <v>1</v>
      </c>
      <c r="O274">
        <v>1</v>
      </c>
      <c r="P274">
        <v>1</v>
      </c>
      <c r="Q274">
        <v>0</v>
      </c>
      <c r="R274">
        <v>0</v>
      </c>
      <c r="S274">
        <v>0</v>
      </c>
      <c r="T274">
        <v>0</v>
      </c>
      <c r="U274">
        <v>0</v>
      </c>
      <c r="V274">
        <v>0</v>
      </c>
      <c r="W274">
        <v>0</v>
      </c>
    </row>
    <row r="275" spans="1:23" x14ac:dyDescent="0.25">
      <c r="A275">
        <v>6301947000119</v>
      </c>
      <c r="B275" t="s">
        <v>562</v>
      </c>
      <c r="C275">
        <v>87</v>
      </c>
      <c r="D275" s="122">
        <v>38309</v>
      </c>
      <c r="E275" t="s">
        <v>1834</v>
      </c>
      <c r="F275" t="s">
        <v>1833</v>
      </c>
      <c r="G275">
        <v>346</v>
      </c>
      <c r="H275">
        <v>347</v>
      </c>
      <c r="I275">
        <v>348</v>
      </c>
      <c r="J275">
        <v>349</v>
      </c>
      <c r="K275">
        <v>350</v>
      </c>
      <c r="L275">
        <v>1</v>
      </c>
      <c r="M275">
        <v>1</v>
      </c>
      <c r="N275">
        <v>1</v>
      </c>
      <c r="O275">
        <v>1</v>
      </c>
      <c r="P275">
        <v>1</v>
      </c>
      <c r="Q275">
        <v>0</v>
      </c>
      <c r="R275">
        <v>0</v>
      </c>
      <c r="S275">
        <v>0</v>
      </c>
      <c r="T275">
        <v>0</v>
      </c>
      <c r="U275">
        <v>0</v>
      </c>
      <c r="V275">
        <v>0</v>
      </c>
      <c r="W275">
        <v>0</v>
      </c>
    </row>
    <row r="276" spans="1:23" x14ac:dyDescent="0.25">
      <c r="A276">
        <v>14806166000104</v>
      </c>
      <c r="B276" t="s">
        <v>563</v>
      </c>
      <c r="C276">
        <v>87</v>
      </c>
      <c r="D276" s="122">
        <v>41001</v>
      </c>
      <c r="E276" t="s">
        <v>1835</v>
      </c>
      <c r="F276" t="s">
        <v>1833</v>
      </c>
      <c r="G276">
        <v>346</v>
      </c>
      <c r="H276">
        <v>347</v>
      </c>
      <c r="I276">
        <v>348</v>
      </c>
      <c r="J276">
        <v>349</v>
      </c>
      <c r="K276">
        <v>350</v>
      </c>
      <c r="L276">
        <v>1</v>
      </c>
      <c r="M276">
        <v>1</v>
      </c>
      <c r="N276">
        <v>1</v>
      </c>
      <c r="O276">
        <v>1</v>
      </c>
      <c r="P276">
        <v>1</v>
      </c>
      <c r="Q276">
        <v>1</v>
      </c>
      <c r="R276">
        <v>0</v>
      </c>
      <c r="S276">
        <v>0</v>
      </c>
      <c r="T276">
        <v>0</v>
      </c>
      <c r="U276">
        <v>0</v>
      </c>
      <c r="V276">
        <v>0</v>
      </c>
      <c r="W276">
        <v>0</v>
      </c>
    </row>
    <row r="277" spans="1:23" x14ac:dyDescent="0.25">
      <c r="A277">
        <v>14146726000141</v>
      </c>
      <c r="B277" t="s">
        <v>564</v>
      </c>
      <c r="C277">
        <v>87</v>
      </c>
      <c r="D277" s="122">
        <v>40932</v>
      </c>
      <c r="E277" t="s">
        <v>1835</v>
      </c>
      <c r="F277" t="s">
        <v>1833</v>
      </c>
      <c r="G277">
        <v>346</v>
      </c>
      <c r="H277">
        <v>347</v>
      </c>
      <c r="I277">
        <v>348</v>
      </c>
      <c r="J277">
        <v>349</v>
      </c>
      <c r="K277">
        <v>350</v>
      </c>
      <c r="L277">
        <v>1</v>
      </c>
      <c r="M277">
        <v>1</v>
      </c>
      <c r="N277">
        <v>1</v>
      </c>
      <c r="O277">
        <v>1</v>
      </c>
      <c r="P277">
        <v>1</v>
      </c>
      <c r="Q277">
        <v>1</v>
      </c>
      <c r="R277">
        <v>0</v>
      </c>
      <c r="S277">
        <v>0</v>
      </c>
      <c r="T277">
        <v>0</v>
      </c>
      <c r="U277">
        <v>0</v>
      </c>
      <c r="V277">
        <v>0</v>
      </c>
      <c r="W277">
        <v>0</v>
      </c>
    </row>
    <row r="278" spans="1:23" x14ac:dyDescent="0.25">
      <c r="A278">
        <v>30995398000104</v>
      </c>
      <c r="B278" t="s">
        <v>565</v>
      </c>
      <c r="C278">
        <v>87</v>
      </c>
      <c r="D278" s="122">
        <v>43462</v>
      </c>
      <c r="E278" t="s">
        <v>1836</v>
      </c>
      <c r="F278" t="s">
        <v>1831</v>
      </c>
      <c r="G278">
        <v>348</v>
      </c>
      <c r="H278">
        <v>349</v>
      </c>
      <c r="I278">
        <v>350</v>
      </c>
      <c r="L278">
        <v>1</v>
      </c>
      <c r="M278">
        <v>1</v>
      </c>
      <c r="N278">
        <v>1</v>
      </c>
      <c r="O278">
        <v>1</v>
      </c>
      <c r="P278">
        <v>1</v>
      </c>
      <c r="Q278">
        <v>1</v>
      </c>
      <c r="R278">
        <v>0</v>
      </c>
      <c r="S278">
        <v>0</v>
      </c>
      <c r="T278">
        <v>0</v>
      </c>
      <c r="U278">
        <v>0</v>
      </c>
      <c r="V278">
        <v>0</v>
      </c>
      <c r="W278">
        <v>0</v>
      </c>
    </row>
    <row r="279" spans="1:23" x14ac:dyDescent="0.25">
      <c r="A279">
        <v>11403956000150</v>
      </c>
      <c r="B279" t="s">
        <v>566</v>
      </c>
      <c r="C279">
        <v>88</v>
      </c>
      <c r="D279" s="122">
        <v>40259</v>
      </c>
      <c r="E279" t="s">
        <v>1837</v>
      </c>
      <c r="F279" t="s">
        <v>1838</v>
      </c>
      <c r="G279">
        <v>352</v>
      </c>
      <c r="L279">
        <v>1</v>
      </c>
      <c r="M279">
        <v>1</v>
      </c>
      <c r="N279">
        <v>1</v>
      </c>
      <c r="O279">
        <v>1</v>
      </c>
      <c r="P279">
        <v>1</v>
      </c>
      <c r="Q279">
        <v>0</v>
      </c>
      <c r="R279">
        <v>0</v>
      </c>
      <c r="S279">
        <v>0</v>
      </c>
      <c r="T279">
        <v>0</v>
      </c>
      <c r="U279">
        <v>0</v>
      </c>
      <c r="V279">
        <v>0</v>
      </c>
      <c r="W279">
        <v>0</v>
      </c>
    </row>
    <row r="280" spans="1:23" x14ac:dyDescent="0.25">
      <c r="A280">
        <v>11628883000103</v>
      </c>
      <c r="B280" t="s">
        <v>568</v>
      </c>
      <c r="C280">
        <v>88</v>
      </c>
      <c r="D280" s="122">
        <v>40269</v>
      </c>
      <c r="E280" t="s">
        <v>1839</v>
      </c>
      <c r="F280" t="s">
        <v>1838</v>
      </c>
      <c r="G280">
        <v>352</v>
      </c>
      <c r="L280">
        <v>0</v>
      </c>
      <c r="M280">
        <v>0</v>
      </c>
      <c r="N280">
        <v>0</v>
      </c>
      <c r="O280">
        <v>1</v>
      </c>
      <c r="P280">
        <v>0</v>
      </c>
      <c r="Q280">
        <v>0</v>
      </c>
      <c r="R280">
        <v>0</v>
      </c>
      <c r="S280">
        <v>0</v>
      </c>
      <c r="T280">
        <v>0</v>
      </c>
      <c r="U280">
        <v>0</v>
      </c>
      <c r="V280">
        <v>0</v>
      </c>
      <c r="W280">
        <v>0</v>
      </c>
    </row>
    <row r="281" spans="1:23" x14ac:dyDescent="0.25">
      <c r="A281">
        <v>17685620000104</v>
      </c>
      <c r="B281" t="s">
        <v>853</v>
      </c>
      <c r="C281">
        <v>88</v>
      </c>
      <c r="D281" s="122">
        <v>41527</v>
      </c>
      <c r="E281" t="s">
        <v>1840</v>
      </c>
      <c r="F281" t="s">
        <v>1841</v>
      </c>
      <c r="G281">
        <v>352</v>
      </c>
      <c r="H281">
        <v>353</v>
      </c>
      <c r="I281">
        <v>354</v>
      </c>
      <c r="J281">
        <v>355</v>
      </c>
      <c r="K281">
        <v>356</v>
      </c>
      <c r="L281">
        <v>1</v>
      </c>
      <c r="M281">
        <v>0</v>
      </c>
      <c r="N281">
        <v>1</v>
      </c>
      <c r="O281">
        <v>1</v>
      </c>
      <c r="P281">
        <v>0</v>
      </c>
      <c r="Q281">
        <v>0</v>
      </c>
      <c r="R281">
        <v>0</v>
      </c>
      <c r="S281">
        <v>0</v>
      </c>
      <c r="T281">
        <v>0</v>
      </c>
      <c r="U281">
        <v>0</v>
      </c>
      <c r="V281">
        <v>0</v>
      </c>
      <c r="W281">
        <v>0</v>
      </c>
    </row>
    <row r="282" spans="1:23" x14ac:dyDescent="0.25">
      <c r="A282">
        <v>15578417000103</v>
      </c>
      <c r="B282" t="s">
        <v>569</v>
      </c>
      <c r="C282">
        <v>88</v>
      </c>
      <c r="D282" s="122">
        <v>41096</v>
      </c>
      <c r="E282" t="s">
        <v>1842</v>
      </c>
      <c r="F282" t="s">
        <v>1841</v>
      </c>
      <c r="G282">
        <v>352</v>
      </c>
      <c r="H282">
        <v>353</v>
      </c>
      <c r="I282">
        <v>354</v>
      </c>
      <c r="J282">
        <v>355</v>
      </c>
      <c r="K282">
        <v>356</v>
      </c>
      <c r="L282">
        <v>1</v>
      </c>
      <c r="M282">
        <v>0</v>
      </c>
      <c r="N282">
        <v>1</v>
      </c>
      <c r="O282">
        <v>1</v>
      </c>
      <c r="P282">
        <v>0</v>
      </c>
      <c r="Q282">
        <v>0</v>
      </c>
      <c r="R282">
        <v>0</v>
      </c>
      <c r="S282">
        <v>0</v>
      </c>
      <c r="T282">
        <v>0</v>
      </c>
      <c r="U282">
        <v>0</v>
      </c>
      <c r="V282">
        <v>0</v>
      </c>
      <c r="W282">
        <v>0</v>
      </c>
    </row>
    <row r="283" spans="1:23" x14ac:dyDescent="0.25">
      <c r="A283">
        <v>17164789000119</v>
      </c>
      <c r="B283" t="s">
        <v>570</v>
      </c>
      <c r="C283">
        <v>88</v>
      </c>
      <c r="D283" s="122">
        <v>41262</v>
      </c>
      <c r="E283" t="s">
        <v>1843</v>
      </c>
      <c r="F283" t="s">
        <v>1838</v>
      </c>
      <c r="G283">
        <v>352</v>
      </c>
      <c r="L283">
        <v>0</v>
      </c>
      <c r="M283">
        <v>0</v>
      </c>
      <c r="N283">
        <v>0</v>
      </c>
      <c r="O283">
        <v>1</v>
      </c>
      <c r="P283">
        <v>1</v>
      </c>
      <c r="Q283">
        <v>0</v>
      </c>
      <c r="R283">
        <v>0</v>
      </c>
      <c r="S283">
        <v>0</v>
      </c>
      <c r="T283">
        <v>0</v>
      </c>
      <c r="U283">
        <v>0</v>
      </c>
      <c r="V283">
        <v>0</v>
      </c>
      <c r="W283">
        <v>0</v>
      </c>
    </row>
    <row r="284" spans="1:23" x14ac:dyDescent="0.25">
      <c r="A284">
        <v>35714550000157</v>
      </c>
      <c r="B284" t="s">
        <v>571</v>
      </c>
      <c r="C284">
        <v>88</v>
      </c>
      <c r="D284" s="122">
        <v>43895</v>
      </c>
      <c r="E284" t="s">
        <v>1844</v>
      </c>
      <c r="F284" t="s">
        <v>1838</v>
      </c>
      <c r="G284">
        <v>352</v>
      </c>
      <c r="L284">
        <v>0</v>
      </c>
      <c r="M284">
        <v>0</v>
      </c>
      <c r="N284">
        <v>0</v>
      </c>
      <c r="O284">
        <v>1</v>
      </c>
      <c r="P284">
        <v>1</v>
      </c>
      <c r="Q284">
        <v>0</v>
      </c>
      <c r="R284">
        <v>0</v>
      </c>
      <c r="S284">
        <v>0</v>
      </c>
      <c r="T284">
        <v>0</v>
      </c>
      <c r="U284">
        <v>0</v>
      </c>
      <c r="V284">
        <v>0</v>
      </c>
      <c r="W284">
        <v>0</v>
      </c>
    </row>
    <row r="285" spans="1:23" x14ac:dyDescent="0.25">
      <c r="A285">
        <v>34475592000110</v>
      </c>
      <c r="B285" t="s">
        <v>572</v>
      </c>
      <c r="C285">
        <v>88</v>
      </c>
      <c r="D285" s="122">
        <v>43815</v>
      </c>
      <c r="E285" t="s">
        <v>1845</v>
      </c>
      <c r="F285" t="s">
        <v>1841</v>
      </c>
      <c r="G285">
        <v>352</v>
      </c>
      <c r="H285">
        <v>353</v>
      </c>
      <c r="I285">
        <v>354</v>
      </c>
      <c r="J285">
        <v>355</v>
      </c>
      <c r="K285">
        <v>356</v>
      </c>
      <c r="L285">
        <v>1</v>
      </c>
      <c r="M285">
        <v>1</v>
      </c>
      <c r="N285">
        <v>1</v>
      </c>
      <c r="O285">
        <v>1</v>
      </c>
      <c r="P285">
        <v>1</v>
      </c>
      <c r="Q285">
        <v>0</v>
      </c>
      <c r="R285">
        <v>0</v>
      </c>
      <c r="S285">
        <v>0</v>
      </c>
      <c r="T285">
        <v>0</v>
      </c>
      <c r="U285">
        <v>0</v>
      </c>
      <c r="V285">
        <v>0</v>
      </c>
      <c r="W285">
        <v>0</v>
      </c>
    </row>
    <row r="286" spans="1:23" x14ac:dyDescent="0.25">
      <c r="A286">
        <v>17162002000180</v>
      </c>
      <c r="B286" t="s">
        <v>573</v>
      </c>
      <c r="C286">
        <v>88</v>
      </c>
      <c r="D286" s="122">
        <v>41283</v>
      </c>
      <c r="E286" t="s">
        <v>1846</v>
      </c>
      <c r="F286" t="s">
        <v>1841</v>
      </c>
      <c r="G286">
        <v>352</v>
      </c>
      <c r="H286">
        <v>353</v>
      </c>
      <c r="I286">
        <v>354</v>
      </c>
      <c r="J286">
        <v>355</v>
      </c>
      <c r="K286">
        <v>356</v>
      </c>
      <c r="L286">
        <v>1</v>
      </c>
      <c r="M286">
        <v>1</v>
      </c>
      <c r="N286">
        <v>1</v>
      </c>
      <c r="O286">
        <v>1</v>
      </c>
      <c r="P286">
        <v>1</v>
      </c>
      <c r="Q286">
        <v>0</v>
      </c>
      <c r="R286">
        <v>0</v>
      </c>
      <c r="S286">
        <v>0</v>
      </c>
      <c r="T286">
        <v>0</v>
      </c>
      <c r="U286">
        <v>0</v>
      </c>
      <c r="V286">
        <v>0</v>
      </c>
      <c r="W286">
        <v>0</v>
      </c>
    </row>
    <row r="287" spans="1:23" x14ac:dyDescent="0.25">
      <c r="A287">
        <v>32312361000160</v>
      </c>
      <c r="B287" t="s">
        <v>852</v>
      </c>
      <c r="C287">
        <v>88</v>
      </c>
      <c r="D287" s="122">
        <v>43679</v>
      </c>
      <c r="E287" t="s">
        <v>1847</v>
      </c>
      <c r="F287" t="s">
        <v>1841</v>
      </c>
      <c r="G287">
        <v>352</v>
      </c>
      <c r="H287">
        <v>353</v>
      </c>
      <c r="I287">
        <v>354</v>
      </c>
      <c r="J287">
        <v>355</v>
      </c>
      <c r="K287">
        <v>356</v>
      </c>
      <c r="L287">
        <v>1</v>
      </c>
      <c r="M287">
        <v>0</v>
      </c>
      <c r="N287">
        <v>1</v>
      </c>
      <c r="O287">
        <v>1</v>
      </c>
      <c r="P287">
        <v>0</v>
      </c>
      <c r="Q287">
        <v>0</v>
      </c>
      <c r="R287">
        <v>0</v>
      </c>
      <c r="S287">
        <v>0</v>
      </c>
      <c r="T287">
        <v>0</v>
      </c>
      <c r="U287">
        <v>0</v>
      </c>
      <c r="V287">
        <v>0</v>
      </c>
      <c r="W287">
        <v>0</v>
      </c>
    </row>
    <row r="288" spans="1:23" x14ac:dyDescent="0.25">
      <c r="A288">
        <v>31392506000117</v>
      </c>
      <c r="B288" t="s">
        <v>574</v>
      </c>
      <c r="C288">
        <v>60</v>
      </c>
      <c r="D288" s="122">
        <v>43434</v>
      </c>
      <c r="E288" t="s">
        <v>1848</v>
      </c>
      <c r="F288" t="s">
        <v>1849</v>
      </c>
      <c r="G288">
        <v>223</v>
      </c>
      <c r="L288">
        <v>0</v>
      </c>
      <c r="M288">
        <v>0</v>
      </c>
      <c r="N288">
        <v>1</v>
      </c>
      <c r="O288">
        <v>0</v>
      </c>
      <c r="P288">
        <v>1</v>
      </c>
      <c r="Q288">
        <v>0</v>
      </c>
      <c r="R288">
        <v>0</v>
      </c>
      <c r="S288">
        <v>0</v>
      </c>
      <c r="T288">
        <v>0</v>
      </c>
      <c r="U288">
        <v>0</v>
      </c>
      <c r="V288">
        <v>0</v>
      </c>
      <c r="W288">
        <v>0</v>
      </c>
    </row>
    <row r="289" spans="1:23" x14ac:dyDescent="0.25">
      <c r="A289">
        <v>23915589000153</v>
      </c>
      <c r="B289" t="s">
        <v>576</v>
      </c>
      <c r="C289">
        <v>60</v>
      </c>
      <c r="D289" s="122">
        <v>42445</v>
      </c>
      <c r="E289" t="s">
        <v>1850</v>
      </c>
      <c r="F289" t="s">
        <v>1849</v>
      </c>
      <c r="G289">
        <v>223</v>
      </c>
      <c r="L289">
        <v>0</v>
      </c>
      <c r="M289">
        <v>0</v>
      </c>
      <c r="N289">
        <v>1</v>
      </c>
      <c r="O289">
        <v>0</v>
      </c>
      <c r="P289">
        <v>1</v>
      </c>
      <c r="Q289">
        <v>0</v>
      </c>
      <c r="R289">
        <v>0</v>
      </c>
      <c r="S289">
        <v>0</v>
      </c>
      <c r="T289">
        <v>0</v>
      </c>
      <c r="U289">
        <v>0</v>
      </c>
      <c r="V289">
        <v>0</v>
      </c>
      <c r="W289">
        <v>0</v>
      </c>
    </row>
    <row r="290" spans="1:23" x14ac:dyDescent="0.25">
      <c r="A290">
        <v>30869348000180</v>
      </c>
      <c r="B290" t="s">
        <v>825</v>
      </c>
      <c r="C290">
        <v>60</v>
      </c>
      <c r="D290" s="122">
        <v>43369</v>
      </c>
      <c r="E290" t="s">
        <v>1851</v>
      </c>
      <c r="F290" t="s">
        <v>1852</v>
      </c>
      <c r="G290">
        <v>219</v>
      </c>
      <c r="H290">
        <v>220</v>
      </c>
      <c r="I290">
        <v>221</v>
      </c>
      <c r="J290">
        <v>222</v>
      </c>
      <c r="K290">
        <v>223</v>
      </c>
      <c r="L290">
        <v>1</v>
      </c>
      <c r="M290">
        <v>1</v>
      </c>
      <c r="N290">
        <v>1</v>
      </c>
      <c r="O290">
        <v>1</v>
      </c>
      <c r="P290">
        <v>1</v>
      </c>
      <c r="Q290">
        <v>0</v>
      </c>
      <c r="R290">
        <v>0</v>
      </c>
      <c r="S290">
        <v>0</v>
      </c>
      <c r="T290">
        <v>0</v>
      </c>
      <c r="U290">
        <v>0</v>
      </c>
      <c r="V290">
        <v>0</v>
      </c>
      <c r="W290">
        <v>0</v>
      </c>
    </row>
    <row r="291" spans="1:23" x14ac:dyDescent="0.25">
      <c r="A291">
        <v>18471807000178</v>
      </c>
      <c r="B291" t="s">
        <v>577</v>
      </c>
      <c r="C291">
        <v>60</v>
      </c>
      <c r="D291" s="122">
        <v>41578</v>
      </c>
      <c r="E291" t="s">
        <v>1853</v>
      </c>
      <c r="F291" t="s">
        <v>1854</v>
      </c>
      <c r="G291">
        <v>222</v>
      </c>
      <c r="H291">
        <v>225</v>
      </c>
      <c r="I291">
        <v>226</v>
      </c>
      <c r="J291">
        <v>227</v>
      </c>
      <c r="L291">
        <v>0</v>
      </c>
      <c r="M291">
        <v>0</v>
      </c>
      <c r="N291">
        <v>0</v>
      </c>
      <c r="O291">
        <v>1</v>
      </c>
      <c r="P291">
        <v>0</v>
      </c>
      <c r="Q291">
        <v>0</v>
      </c>
      <c r="R291">
        <v>0</v>
      </c>
      <c r="S291">
        <v>0</v>
      </c>
      <c r="T291">
        <v>0</v>
      </c>
      <c r="U291">
        <v>0</v>
      </c>
      <c r="V291">
        <v>0</v>
      </c>
      <c r="W291">
        <v>0</v>
      </c>
    </row>
    <row r="292" spans="1:23" x14ac:dyDescent="0.25">
      <c r="A292">
        <v>947958000194</v>
      </c>
      <c r="B292" t="s">
        <v>578</v>
      </c>
      <c r="C292">
        <v>60</v>
      </c>
      <c r="D292" s="122">
        <v>35219</v>
      </c>
      <c r="E292" t="s">
        <v>1855</v>
      </c>
      <c r="F292" t="s">
        <v>1856</v>
      </c>
      <c r="G292">
        <v>219</v>
      </c>
      <c r="H292">
        <v>220</v>
      </c>
      <c r="I292">
        <v>221</v>
      </c>
      <c r="J292">
        <v>222</v>
      </c>
      <c r="K292">
        <v>223</v>
      </c>
      <c r="L292">
        <v>1</v>
      </c>
      <c r="M292">
        <v>1</v>
      </c>
      <c r="N292">
        <v>1</v>
      </c>
      <c r="O292">
        <v>1</v>
      </c>
      <c r="P292">
        <v>1</v>
      </c>
      <c r="Q292">
        <v>0</v>
      </c>
      <c r="R292">
        <v>0</v>
      </c>
      <c r="S292">
        <v>0</v>
      </c>
      <c r="T292">
        <v>0</v>
      </c>
      <c r="U292">
        <v>0</v>
      </c>
      <c r="V292">
        <v>0</v>
      </c>
      <c r="W292">
        <v>0</v>
      </c>
    </row>
    <row r="293" spans="1:23" x14ac:dyDescent="0.25">
      <c r="A293">
        <v>13106983000197</v>
      </c>
      <c r="B293" t="s">
        <v>579</v>
      </c>
      <c r="C293">
        <v>60</v>
      </c>
      <c r="D293" s="122">
        <v>40639</v>
      </c>
      <c r="E293" t="s">
        <v>1857</v>
      </c>
      <c r="F293" t="s">
        <v>1854</v>
      </c>
      <c r="G293">
        <v>222</v>
      </c>
      <c r="H293">
        <v>225</v>
      </c>
      <c r="I293">
        <v>226</v>
      </c>
      <c r="J293">
        <v>227</v>
      </c>
      <c r="L293">
        <v>0</v>
      </c>
      <c r="M293">
        <v>0</v>
      </c>
      <c r="N293">
        <v>0</v>
      </c>
      <c r="O293">
        <v>1</v>
      </c>
      <c r="P293">
        <v>0</v>
      </c>
      <c r="Q293">
        <v>0</v>
      </c>
      <c r="R293">
        <v>0</v>
      </c>
      <c r="S293">
        <v>0</v>
      </c>
      <c r="T293">
        <v>0</v>
      </c>
      <c r="U293">
        <v>0</v>
      </c>
      <c r="V293">
        <v>0</v>
      </c>
      <c r="W293">
        <v>0</v>
      </c>
    </row>
    <row r="294" spans="1:23" x14ac:dyDescent="0.25">
      <c r="A294">
        <v>5448587000110</v>
      </c>
      <c r="B294" t="s">
        <v>580</v>
      </c>
      <c r="C294">
        <v>60</v>
      </c>
      <c r="D294" s="122">
        <v>37749</v>
      </c>
      <c r="E294" t="s">
        <v>1858</v>
      </c>
      <c r="F294" t="s">
        <v>1852</v>
      </c>
      <c r="G294">
        <v>219</v>
      </c>
      <c r="H294">
        <v>220</v>
      </c>
      <c r="I294">
        <v>221</v>
      </c>
      <c r="J294">
        <v>222</v>
      </c>
      <c r="K294">
        <v>223</v>
      </c>
      <c r="L294">
        <v>1</v>
      </c>
      <c r="M294">
        <v>1</v>
      </c>
      <c r="N294">
        <v>1</v>
      </c>
      <c r="O294">
        <v>1</v>
      </c>
      <c r="P294">
        <v>1</v>
      </c>
      <c r="Q294">
        <v>0</v>
      </c>
      <c r="R294">
        <v>0</v>
      </c>
      <c r="S294">
        <v>0</v>
      </c>
      <c r="T294">
        <v>0</v>
      </c>
      <c r="U294">
        <v>0</v>
      </c>
      <c r="V294">
        <v>0</v>
      </c>
      <c r="W294">
        <v>0</v>
      </c>
    </row>
    <row r="295" spans="1:23" x14ac:dyDescent="0.25">
      <c r="A295">
        <v>14083797000142</v>
      </c>
      <c r="B295" t="s">
        <v>582</v>
      </c>
      <c r="C295">
        <v>61</v>
      </c>
      <c r="D295" s="122">
        <v>40816</v>
      </c>
      <c r="E295" t="s">
        <v>1859</v>
      </c>
      <c r="F295" t="s">
        <v>1860</v>
      </c>
      <c r="G295">
        <v>231</v>
      </c>
      <c r="H295">
        <v>232</v>
      </c>
      <c r="I295">
        <v>233</v>
      </c>
      <c r="L295">
        <v>0</v>
      </c>
      <c r="M295">
        <v>0</v>
      </c>
      <c r="N295">
        <v>0</v>
      </c>
      <c r="O295">
        <v>1</v>
      </c>
      <c r="P295">
        <v>0</v>
      </c>
      <c r="Q295">
        <v>0</v>
      </c>
      <c r="R295">
        <v>0</v>
      </c>
      <c r="S295">
        <v>0</v>
      </c>
      <c r="T295">
        <v>0</v>
      </c>
      <c r="U295">
        <v>0</v>
      </c>
      <c r="V295">
        <v>0</v>
      </c>
      <c r="W295">
        <v>0</v>
      </c>
    </row>
    <row r="296" spans="1:23" x14ac:dyDescent="0.25">
      <c r="A296">
        <v>17002861000101</v>
      </c>
      <c r="B296" t="s">
        <v>584</v>
      </c>
      <c r="C296">
        <v>61</v>
      </c>
      <c r="D296" s="122">
        <v>41263</v>
      </c>
      <c r="E296" t="s">
        <v>1861</v>
      </c>
      <c r="F296" t="s">
        <v>1860</v>
      </c>
      <c r="G296">
        <v>231</v>
      </c>
      <c r="H296">
        <v>232</v>
      </c>
      <c r="I296">
        <v>233</v>
      </c>
      <c r="L296">
        <v>0</v>
      </c>
      <c r="M296">
        <v>0</v>
      </c>
      <c r="N296">
        <v>0</v>
      </c>
      <c r="O296">
        <v>1</v>
      </c>
      <c r="P296">
        <v>0</v>
      </c>
      <c r="Q296">
        <v>0</v>
      </c>
      <c r="R296">
        <v>0</v>
      </c>
      <c r="S296">
        <v>0</v>
      </c>
      <c r="T296">
        <v>0</v>
      </c>
      <c r="U296">
        <v>0</v>
      </c>
      <c r="V296">
        <v>0</v>
      </c>
      <c r="W296">
        <v>0</v>
      </c>
    </row>
    <row r="297" spans="1:23" x14ac:dyDescent="0.25">
      <c r="A297">
        <v>22354046000141</v>
      </c>
      <c r="B297" t="s">
        <v>585</v>
      </c>
      <c r="C297">
        <v>61</v>
      </c>
      <c r="D297" s="122">
        <v>42247</v>
      </c>
      <c r="E297" t="s">
        <v>1862</v>
      </c>
      <c r="F297" t="s">
        <v>1863</v>
      </c>
      <c r="G297">
        <v>228</v>
      </c>
      <c r="H297">
        <v>229</v>
      </c>
      <c r="I297">
        <v>230</v>
      </c>
      <c r="L297">
        <v>1</v>
      </c>
      <c r="M297">
        <v>0</v>
      </c>
      <c r="N297">
        <v>1</v>
      </c>
      <c r="O297">
        <v>1</v>
      </c>
      <c r="P297">
        <v>1</v>
      </c>
      <c r="Q297">
        <v>0</v>
      </c>
      <c r="R297">
        <v>0</v>
      </c>
      <c r="S297">
        <v>0</v>
      </c>
      <c r="T297">
        <v>0</v>
      </c>
      <c r="U297">
        <v>0</v>
      </c>
      <c r="V297">
        <v>0</v>
      </c>
      <c r="W297">
        <v>0</v>
      </c>
    </row>
    <row r="298" spans="1:23" x14ac:dyDescent="0.25">
      <c r="A298">
        <v>33755685000135</v>
      </c>
      <c r="B298" t="s">
        <v>854</v>
      </c>
      <c r="C298">
        <v>61</v>
      </c>
      <c r="D298" s="122">
        <v>43826</v>
      </c>
      <c r="E298" t="s">
        <v>1864</v>
      </c>
      <c r="F298" t="s">
        <v>1863</v>
      </c>
      <c r="G298">
        <v>228</v>
      </c>
      <c r="H298">
        <v>229</v>
      </c>
      <c r="I298">
        <v>230</v>
      </c>
      <c r="L298">
        <v>1</v>
      </c>
      <c r="M298">
        <v>0</v>
      </c>
      <c r="N298">
        <v>1</v>
      </c>
      <c r="O298">
        <v>1</v>
      </c>
      <c r="P298">
        <v>1</v>
      </c>
      <c r="Q298">
        <v>0</v>
      </c>
      <c r="R298">
        <v>0</v>
      </c>
      <c r="S298">
        <v>0</v>
      </c>
      <c r="T298">
        <v>0</v>
      </c>
      <c r="U298">
        <v>0</v>
      </c>
      <c r="V298">
        <v>0</v>
      </c>
      <c r="W298">
        <v>0</v>
      </c>
    </row>
    <row r="299" spans="1:23" x14ac:dyDescent="0.25">
      <c r="A299">
        <v>8815403000109</v>
      </c>
      <c r="B299" t="s">
        <v>1865</v>
      </c>
      <c r="C299">
        <v>62</v>
      </c>
      <c r="D299" s="122">
        <v>39238</v>
      </c>
      <c r="E299" t="s">
        <v>1866</v>
      </c>
      <c r="F299" t="s">
        <v>1867</v>
      </c>
      <c r="G299">
        <v>234</v>
      </c>
      <c r="H299">
        <v>235</v>
      </c>
      <c r="I299">
        <v>236</v>
      </c>
      <c r="J299">
        <v>237</v>
      </c>
      <c r="L299">
        <v>1</v>
      </c>
      <c r="M299">
        <v>1</v>
      </c>
      <c r="N299">
        <v>1</v>
      </c>
      <c r="O299">
        <v>0</v>
      </c>
      <c r="P299">
        <v>0</v>
      </c>
      <c r="Q299">
        <v>0</v>
      </c>
      <c r="R299">
        <v>0</v>
      </c>
      <c r="S299">
        <v>0</v>
      </c>
      <c r="T299">
        <v>0</v>
      </c>
      <c r="U299">
        <v>0</v>
      </c>
      <c r="V299">
        <v>0</v>
      </c>
      <c r="W299">
        <v>0</v>
      </c>
    </row>
    <row r="300" spans="1:23" x14ac:dyDescent="0.25">
      <c r="A300">
        <v>34799112000176</v>
      </c>
      <c r="B300" t="s">
        <v>581</v>
      </c>
      <c r="C300">
        <v>106</v>
      </c>
      <c r="D300" s="122">
        <v>43803</v>
      </c>
      <c r="E300" t="s">
        <v>1868</v>
      </c>
      <c r="F300" t="s">
        <v>1869</v>
      </c>
      <c r="G300">
        <v>417</v>
      </c>
      <c r="H300">
        <v>418</v>
      </c>
      <c r="I300">
        <v>419</v>
      </c>
      <c r="J300">
        <v>420</v>
      </c>
      <c r="L300">
        <v>1</v>
      </c>
      <c r="M300">
        <v>0</v>
      </c>
      <c r="N300">
        <v>1</v>
      </c>
      <c r="O300">
        <v>1</v>
      </c>
      <c r="P300">
        <v>0</v>
      </c>
      <c r="Q300">
        <v>0</v>
      </c>
      <c r="R300">
        <v>0</v>
      </c>
      <c r="S300">
        <v>0</v>
      </c>
      <c r="T300">
        <v>0</v>
      </c>
      <c r="U300">
        <v>1</v>
      </c>
      <c r="V300">
        <v>0</v>
      </c>
      <c r="W300">
        <v>0</v>
      </c>
    </row>
    <row r="301" spans="1:23" x14ac:dyDescent="0.25">
      <c r="A301">
        <v>9068336000160</v>
      </c>
      <c r="B301" t="s">
        <v>586</v>
      </c>
      <c r="C301">
        <v>93</v>
      </c>
      <c r="D301" s="122">
        <v>39370</v>
      </c>
      <c r="E301" t="s">
        <v>1870</v>
      </c>
      <c r="F301" t="s">
        <v>1871</v>
      </c>
      <c r="G301">
        <v>371</v>
      </c>
      <c r="H301">
        <v>372</v>
      </c>
      <c r="I301">
        <v>373</v>
      </c>
      <c r="L301">
        <v>0</v>
      </c>
      <c r="M301">
        <v>0</v>
      </c>
      <c r="N301">
        <v>0</v>
      </c>
      <c r="O301">
        <v>1</v>
      </c>
      <c r="P301">
        <v>0</v>
      </c>
      <c r="Q301">
        <v>0</v>
      </c>
      <c r="R301">
        <v>0</v>
      </c>
      <c r="S301">
        <v>0</v>
      </c>
      <c r="T301">
        <v>0</v>
      </c>
      <c r="U301">
        <v>0</v>
      </c>
      <c r="V301">
        <v>0</v>
      </c>
      <c r="W301">
        <v>0</v>
      </c>
    </row>
    <row r="302" spans="1:23" x14ac:dyDescent="0.25">
      <c r="A302">
        <v>33796214000175</v>
      </c>
      <c r="B302" t="s">
        <v>810</v>
      </c>
      <c r="C302">
        <v>93</v>
      </c>
      <c r="D302" s="122">
        <v>43826</v>
      </c>
      <c r="E302" t="s">
        <v>1872</v>
      </c>
      <c r="F302" t="s">
        <v>1871</v>
      </c>
      <c r="G302">
        <v>371</v>
      </c>
      <c r="H302">
        <v>372</v>
      </c>
      <c r="I302">
        <v>373</v>
      </c>
      <c r="L302">
        <v>0</v>
      </c>
      <c r="M302">
        <v>0</v>
      </c>
      <c r="N302">
        <v>0</v>
      </c>
      <c r="O302">
        <v>1</v>
      </c>
      <c r="P302">
        <v>0</v>
      </c>
      <c r="Q302">
        <v>0</v>
      </c>
      <c r="R302">
        <v>0</v>
      </c>
      <c r="S302">
        <v>0</v>
      </c>
      <c r="T302">
        <v>0</v>
      </c>
      <c r="U302">
        <v>0</v>
      </c>
      <c r="V302">
        <v>0</v>
      </c>
      <c r="W302">
        <v>0</v>
      </c>
    </row>
    <row r="303" spans="1:23" x14ac:dyDescent="0.25">
      <c r="A303">
        <v>10608762000129</v>
      </c>
      <c r="B303" t="s">
        <v>588</v>
      </c>
      <c r="C303">
        <v>93</v>
      </c>
      <c r="D303" s="122">
        <v>39966</v>
      </c>
      <c r="E303" t="s">
        <v>1873</v>
      </c>
      <c r="F303" t="s">
        <v>1871</v>
      </c>
      <c r="G303">
        <v>371</v>
      </c>
      <c r="H303">
        <v>372</v>
      </c>
      <c r="I303">
        <v>373</v>
      </c>
      <c r="L303">
        <v>0</v>
      </c>
      <c r="M303">
        <v>0</v>
      </c>
      <c r="N303">
        <v>0</v>
      </c>
      <c r="O303">
        <v>1</v>
      </c>
      <c r="P303">
        <v>0</v>
      </c>
      <c r="Q303">
        <v>0</v>
      </c>
      <c r="R303">
        <v>0</v>
      </c>
      <c r="S303">
        <v>0</v>
      </c>
      <c r="T303">
        <v>0</v>
      </c>
      <c r="U303">
        <v>0</v>
      </c>
      <c r="V303">
        <v>0</v>
      </c>
      <c r="W303">
        <v>0</v>
      </c>
    </row>
    <row r="304" spans="1:23" x14ac:dyDescent="0.25">
      <c r="A304">
        <v>32041825000140</v>
      </c>
      <c r="B304" t="s">
        <v>589</v>
      </c>
      <c r="C304">
        <v>63</v>
      </c>
      <c r="D304" s="122">
        <v>43497</v>
      </c>
      <c r="E304" t="s">
        <v>1874</v>
      </c>
      <c r="F304" t="s">
        <v>1875</v>
      </c>
      <c r="G304">
        <v>238</v>
      </c>
      <c r="H304">
        <v>239</v>
      </c>
      <c r="I304">
        <v>240</v>
      </c>
      <c r="J304">
        <v>241</v>
      </c>
      <c r="K304">
        <v>242</v>
      </c>
      <c r="L304">
        <v>1</v>
      </c>
      <c r="M304">
        <v>1</v>
      </c>
      <c r="N304">
        <v>1</v>
      </c>
      <c r="O304">
        <v>1</v>
      </c>
      <c r="P304">
        <v>1</v>
      </c>
      <c r="Q304">
        <v>1</v>
      </c>
      <c r="R304">
        <v>0</v>
      </c>
      <c r="S304">
        <v>0</v>
      </c>
      <c r="T304">
        <v>1</v>
      </c>
      <c r="U304">
        <v>1</v>
      </c>
      <c r="V304">
        <v>0</v>
      </c>
      <c r="W304">
        <v>0</v>
      </c>
    </row>
    <row r="305" spans="1:23" x14ac:dyDescent="0.25">
      <c r="A305">
        <v>34400740000137</v>
      </c>
      <c r="B305" t="s">
        <v>1876</v>
      </c>
      <c r="C305">
        <v>63</v>
      </c>
      <c r="D305" s="122">
        <v>43892</v>
      </c>
      <c r="E305" t="s">
        <v>1877</v>
      </c>
      <c r="F305" t="s">
        <v>1875</v>
      </c>
      <c r="G305">
        <v>238</v>
      </c>
      <c r="H305">
        <v>239</v>
      </c>
      <c r="I305">
        <v>240</v>
      </c>
      <c r="J305">
        <v>241</v>
      </c>
      <c r="K305">
        <v>242</v>
      </c>
      <c r="L305">
        <v>1</v>
      </c>
      <c r="M305">
        <v>1</v>
      </c>
      <c r="N305">
        <v>1</v>
      </c>
      <c r="O305">
        <v>1</v>
      </c>
      <c r="P305">
        <v>1</v>
      </c>
      <c r="Q305">
        <v>1</v>
      </c>
      <c r="R305">
        <v>0</v>
      </c>
      <c r="S305">
        <v>0</v>
      </c>
      <c r="T305">
        <v>1</v>
      </c>
      <c r="U305">
        <v>1</v>
      </c>
      <c r="V305">
        <v>0</v>
      </c>
      <c r="W305">
        <v>0</v>
      </c>
    </row>
    <row r="306" spans="1:23" x14ac:dyDescent="0.25">
      <c r="A306">
        <v>31455879000190</v>
      </c>
      <c r="B306" t="s">
        <v>591</v>
      </c>
      <c r="C306">
        <v>94</v>
      </c>
      <c r="D306" s="122">
        <v>43400</v>
      </c>
      <c r="E306" t="s">
        <v>1878</v>
      </c>
      <c r="F306" t="s">
        <v>1879</v>
      </c>
      <c r="G306">
        <v>379</v>
      </c>
      <c r="H306">
        <v>380</v>
      </c>
      <c r="L306">
        <v>0</v>
      </c>
      <c r="M306">
        <v>0</v>
      </c>
      <c r="N306">
        <v>0</v>
      </c>
      <c r="O306">
        <v>0</v>
      </c>
      <c r="P306">
        <v>0</v>
      </c>
      <c r="Q306">
        <v>0</v>
      </c>
      <c r="R306">
        <v>1</v>
      </c>
      <c r="S306">
        <v>0</v>
      </c>
      <c r="T306">
        <v>0</v>
      </c>
      <c r="U306">
        <v>0</v>
      </c>
      <c r="V306">
        <v>0</v>
      </c>
      <c r="W306">
        <v>0</v>
      </c>
    </row>
    <row r="307" spans="1:23" x14ac:dyDescent="0.25">
      <c r="A307">
        <v>23601467000192</v>
      </c>
      <c r="B307" t="s">
        <v>593</v>
      </c>
      <c r="C307">
        <v>94</v>
      </c>
      <c r="D307" s="122">
        <v>42432</v>
      </c>
      <c r="E307" t="s">
        <v>1880</v>
      </c>
      <c r="F307" t="s">
        <v>1879</v>
      </c>
      <c r="G307">
        <v>379</v>
      </c>
      <c r="H307">
        <v>380</v>
      </c>
      <c r="L307">
        <v>0</v>
      </c>
      <c r="M307">
        <v>0</v>
      </c>
      <c r="N307">
        <v>0</v>
      </c>
      <c r="O307">
        <v>0</v>
      </c>
      <c r="P307">
        <v>0</v>
      </c>
      <c r="Q307">
        <v>0</v>
      </c>
      <c r="R307">
        <v>1</v>
      </c>
      <c r="S307">
        <v>1</v>
      </c>
      <c r="T307">
        <v>0</v>
      </c>
      <c r="U307">
        <v>0</v>
      </c>
      <c r="V307">
        <v>1</v>
      </c>
      <c r="W307">
        <v>0</v>
      </c>
    </row>
    <row r="308" spans="1:23" x14ac:dyDescent="0.25">
      <c r="A308">
        <v>27347332000101</v>
      </c>
      <c r="B308" t="s">
        <v>594</v>
      </c>
      <c r="C308">
        <v>94</v>
      </c>
      <c r="D308" s="122">
        <v>43011</v>
      </c>
      <c r="E308" t="s">
        <v>1881</v>
      </c>
      <c r="F308" t="s">
        <v>1882</v>
      </c>
      <c r="G308">
        <v>375</v>
      </c>
      <c r="H308">
        <v>376</v>
      </c>
      <c r="I308">
        <v>377</v>
      </c>
      <c r="J308">
        <v>378</v>
      </c>
      <c r="L308">
        <v>0</v>
      </c>
      <c r="M308">
        <v>0</v>
      </c>
      <c r="N308">
        <v>0</v>
      </c>
      <c r="O308">
        <v>1</v>
      </c>
      <c r="P308">
        <v>1</v>
      </c>
      <c r="Q308">
        <v>0</v>
      </c>
      <c r="R308">
        <v>0</v>
      </c>
      <c r="S308">
        <v>0</v>
      </c>
      <c r="T308">
        <v>0</v>
      </c>
      <c r="U308">
        <v>0</v>
      </c>
      <c r="V308">
        <v>0</v>
      </c>
      <c r="W308">
        <v>0</v>
      </c>
    </row>
    <row r="309" spans="1:23" x14ac:dyDescent="0.25">
      <c r="A309">
        <v>11228500000100</v>
      </c>
      <c r="B309" t="s">
        <v>595</v>
      </c>
      <c r="C309">
        <v>94</v>
      </c>
      <c r="D309" s="122">
        <v>40176</v>
      </c>
      <c r="E309" t="s">
        <v>1883</v>
      </c>
      <c r="F309" t="s">
        <v>1884</v>
      </c>
      <c r="G309">
        <v>378</v>
      </c>
      <c r="L309">
        <v>1</v>
      </c>
      <c r="M309">
        <v>1</v>
      </c>
      <c r="N309">
        <v>1</v>
      </c>
      <c r="O309">
        <v>1</v>
      </c>
      <c r="P309">
        <v>1</v>
      </c>
      <c r="Q309">
        <v>0</v>
      </c>
      <c r="R309">
        <v>0</v>
      </c>
      <c r="S309">
        <v>1</v>
      </c>
      <c r="T309">
        <v>0</v>
      </c>
      <c r="U309">
        <v>1</v>
      </c>
      <c r="V309">
        <v>0</v>
      </c>
      <c r="W309">
        <v>0</v>
      </c>
    </row>
    <row r="310" spans="1:23" x14ac:dyDescent="0.25">
      <c r="A310">
        <v>7013315000112</v>
      </c>
      <c r="B310" t="s">
        <v>1885</v>
      </c>
      <c r="C310">
        <v>94</v>
      </c>
      <c r="D310" s="122">
        <v>38295</v>
      </c>
      <c r="E310" t="s">
        <v>1886</v>
      </c>
      <c r="F310" t="s">
        <v>1882</v>
      </c>
      <c r="G310">
        <v>378</v>
      </c>
      <c r="H310">
        <v>376</v>
      </c>
      <c r="I310">
        <v>375</v>
      </c>
      <c r="J310">
        <v>377</v>
      </c>
      <c r="L310">
        <v>0</v>
      </c>
      <c r="M310">
        <v>0</v>
      </c>
      <c r="N310">
        <v>0</v>
      </c>
      <c r="O310">
        <v>1</v>
      </c>
      <c r="P310">
        <v>1</v>
      </c>
      <c r="Q310">
        <v>0</v>
      </c>
      <c r="R310">
        <v>0</v>
      </c>
      <c r="S310">
        <v>0</v>
      </c>
      <c r="T310">
        <v>0</v>
      </c>
      <c r="U310">
        <v>0</v>
      </c>
      <c r="V310">
        <v>0</v>
      </c>
      <c r="W310">
        <v>0</v>
      </c>
    </row>
    <row r="311" spans="1:23" x14ac:dyDescent="0.25">
      <c r="A311">
        <v>2603461000184</v>
      </c>
      <c r="B311" t="s">
        <v>596</v>
      </c>
      <c r="C311">
        <v>66</v>
      </c>
      <c r="D311" s="122">
        <v>35982</v>
      </c>
      <c r="E311" t="s">
        <v>1549</v>
      </c>
      <c r="F311" t="s">
        <v>1887</v>
      </c>
      <c r="G311">
        <v>250</v>
      </c>
      <c r="H311">
        <v>251</v>
      </c>
      <c r="L311">
        <v>1</v>
      </c>
      <c r="M311">
        <v>0</v>
      </c>
      <c r="N311">
        <v>0</v>
      </c>
      <c r="O311">
        <v>0</v>
      </c>
      <c r="P311">
        <v>0</v>
      </c>
      <c r="Q311">
        <v>0</v>
      </c>
      <c r="R311">
        <v>0</v>
      </c>
      <c r="S311">
        <v>0</v>
      </c>
      <c r="T311">
        <v>0</v>
      </c>
      <c r="U311">
        <v>0</v>
      </c>
      <c r="V311">
        <v>0</v>
      </c>
      <c r="W311">
        <v>0</v>
      </c>
    </row>
    <row r="312" spans="1:23" x14ac:dyDescent="0.25">
      <c r="A312">
        <v>18719154000101</v>
      </c>
      <c r="B312" t="s">
        <v>598</v>
      </c>
      <c r="C312">
        <v>66</v>
      </c>
      <c r="D312" s="122">
        <v>41698</v>
      </c>
      <c r="E312" t="s">
        <v>1888</v>
      </c>
      <c r="F312" t="s">
        <v>1887</v>
      </c>
      <c r="G312">
        <v>250</v>
      </c>
      <c r="H312">
        <v>251</v>
      </c>
      <c r="L312">
        <v>1</v>
      </c>
      <c r="M312">
        <v>1</v>
      </c>
      <c r="N312">
        <v>1</v>
      </c>
      <c r="O312">
        <v>1</v>
      </c>
      <c r="P312">
        <v>1</v>
      </c>
      <c r="Q312">
        <v>1</v>
      </c>
      <c r="R312">
        <v>1</v>
      </c>
      <c r="S312">
        <v>1</v>
      </c>
      <c r="T312">
        <v>1</v>
      </c>
      <c r="U312">
        <v>1</v>
      </c>
      <c r="V312">
        <v>1</v>
      </c>
      <c r="W312">
        <v>0</v>
      </c>
    </row>
    <row r="313" spans="1:23" x14ac:dyDescent="0.25">
      <c r="A313">
        <v>398561000190</v>
      </c>
      <c r="B313" t="s">
        <v>599</v>
      </c>
      <c r="C313">
        <v>66</v>
      </c>
      <c r="D313" s="122">
        <v>35430</v>
      </c>
      <c r="E313" t="s">
        <v>1889</v>
      </c>
      <c r="F313" t="s">
        <v>1890</v>
      </c>
      <c r="G313">
        <v>252</v>
      </c>
      <c r="H313">
        <v>253</v>
      </c>
      <c r="L313">
        <v>0</v>
      </c>
      <c r="M313">
        <v>0</v>
      </c>
      <c r="N313">
        <v>0</v>
      </c>
      <c r="O313">
        <v>1</v>
      </c>
      <c r="P313">
        <v>0</v>
      </c>
      <c r="Q313">
        <v>0</v>
      </c>
      <c r="R313">
        <v>0</v>
      </c>
      <c r="S313">
        <v>0</v>
      </c>
      <c r="T313">
        <v>0</v>
      </c>
      <c r="U313">
        <v>0</v>
      </c>
      <c r="V313">
        <v>0</v>
      </c>
      <c r="W313">
        <v>0</v>
      </c>
    </row>
    <row r="314" spans="1:23" x14ac:dyDescent="0.25">
      <c r="A314">
        <v>35378376000119</v>
      </c>
      <c r="B314" t="s">
        <v>1891</v>
      </c>
      <c r="C314">
        <v>66</v>
      </c>
      <c r="D314" s="122">
        <v>43798</v>
      </c>
      <c r="E314" t="s">
        <v>1892</v>
      </c>
      <c r="F314" t="s">
        <v>1893</v>
      </c>
      <c r="G314">
        <v>421</v>
      </c>
      <c r="L314">
        <v>1</v>
      </c>
      <c r="M314">
        <v>0</v>
      </c>
      <c r="N314">
        <v>0</v>
      </c>
      <c r="O314">
        <v>0</v>
      </c>
      <c r="P314">
        <v>0</v>
      </c>
      <c r="Q314">
        <v>0</v>
      </c>
      <c r="R314">
        <v>1</v>
      </c>
      <c r="S314">
        <v>1</v>
      </c>
      <c r="T314">
        <v>1</v>
      </c>
      <c r="U314">
        <v>0</v>
      </c>
      <c r="V314">
        <v>0</v>
      </c>
      <c r="W314">
        <v>0</v>
      </c>
    </row>
    <row r="315" spans="1:23" x14ac:dyDescent="0.25">
      <c r="A315">
        <v>21625026000103</v>
      </c>
      <c r="B315" t="s">
        <v>600</v>
      </c>
      <c r="C315">
        <v>66</v>
      </c>
      <c r="D315" s="122">
        <v>41746</v>
      </c>
      <c r="E315" t="s">
        <v>1894</v>
      </c>
      <c r="F315" t="s">
        <v>1887</v>
      </c>
      <c r="G315">
        <v>250</v>
      </c>
      <c r="H315">
        <v>251</v>
      </c>
      <c r="L315">
        <v>1</v>
      </c>
      <c r="M315">
        <v>0</v>
      </c>
      <c r="N315">
        <v>0</v>
      </c>
      <c r="O315">
        <v>0</v>
      </c>
      <c r="P315">
        <v>0</v>
      </c>
      <c r="Q315">
        <v>0</v>
      </c>
      <c r="R315">
        <v>0</v>
      </c>
      <c r="S315">
        <v>0</v>
      </c>
      <c r="T315">
        <v>0</v>
      </c>
      <c r="U315">
        <v>0</v>
      </c>
      <c r="V315">
        <v>0</v>
      </c>
      <c r="W315">
        <v>0</v>
      </c>
    </row>
    <row r="316" spans="1:23" x14ac:dyDescent="0.25">
      <c r="A316">
        <v>400490000113</v>
      </c>
      <c r="B316" t="s">
        <v>601</v>
      </c>
      <c r="C316">
        <v>66</v>
      </c>
      <c r="D316" s="122">
        <v>35429</v>
      </c>
      <c r="E316" t="s">
        <v>1895</v>
      </c>
      <c r="F316" t="s">
        <v>1896</v>
      </c>
      <c r="G316">
        <v>251</v>
      </c>
      <c r="H316">
        <v>250</v>
      </c>
      <c r="I316">
        <v>253</v>
      </c>
      <c r="J316">
        <v>254</v>
      </c>
      <c r="L316">
        <v>1</v>
      </c>
      <c r="M316">
        <v>1</v>
      </c>
      <c r="N316">
        <v>1</v>
      </c>
      <c r="O316">
        <v>1</v>
      </c>
      <c r="P316">
        <v>1</v>
      </c>
      <c r="Q316">
        <v>1</v>
      </c>
      <c r="R316">
        <v>1</v>
      </c>
      <c r="S316">
        <v>1</v>
      </c>
      <c r="T316">
        <v>1</v>
      </c>
      <c r="U316">
        <v>1</v>
      </c>
      <c r="V316">
        <v>1</v>
      </c>
      <c r="W316">
        <v>0</v>
      </c>
    </row>
    <row r="317" spans="1:23" x14ac:dyDescent="0.25">
      <c r="A317">
        <v>22918359000185</v>
      </c>
      <c r="B317" t="s">
        <v>602</v>
      </c>
      <c r="C317">
        <v>67</v>
      </c>
      <c r="D317" s="122">
        <v>42422</v>
      </c>
      <c r="E317" t="s">
        <v>1897</v>
      </c>
      <c r="F317" t="s">
        <v>1898</v>
      </c>
      <c r="G317">
        <v>255</v>
      </c>
      <c r="H317">
        <v>256</v>
      </c>
      <c r="I317">
        <v>257</v>
      </c>
      <c r="J317">
        <v>258</v>
      </c>
      <c r="K317">
        <v>259</v>
      </c>
      <c r="L317">
        <v>1</v>
      </c>
      <c r="M317">
        <v>0</v>
      </c>
      <c r="N317">
        <v>1</v>
      </c>
      <c r="O317">
        <v>1</v>
      </c>
      <c r="P317">
        <v>0</v>
      </c>
      <c r="Q317">
        <v>0</v>
      </c>
      <c r="R317">
        <v>0</v>
      </c>
      <c r="S317">
        <v>0</v>
      </c>
      <c r="T317">
        <v>0</v>
      </c>
      <c r="U317">
        <v>0</v>
      </c>
      <c r="V317">
        <v>0</v>
      </c>
      <c r="W317">
        <v>0</v>
      </c>
    </row>
    <row r="318" spans="1:23" x14ac:dyDescent="0.25">
      <c r="A318">
        <v>29206196000157</v>
      </c>
      <c r="B318" t="s">
        <v>604</v>
      </c>
      <c r="C318">
        <v>68</v>
      </c>
      <c r="D318" s="122">
        <v>43181</v>
      </c>
      <c r="E318" t="s">
        <v>1899</v>
      </c>
      <c r="F318" t="s">
        <v>1900</v>
      </c>
      <c r="G318">
        <v>260</v>
      </c>
      <c r="H318">
        <v>261</v>
      </c>
      <c r="L318">
        <v>0</v>
      </c>
      <c r="M318">
        <v>0</v>
      </c>
      <c r="N318">
        <v>0</v>
      </c>
      <c r="O318">
        <v>0</v>
      </c>
      <c r="P318">
        <v>0</v>
      </c>
      <c r="Q318">
        <v>0</v>
      </c>
      <c r="R318">
        <v>1</v>
      </c>
      <c r="S318">
        <v>0</v>
      </c>
      <c r="T318">
        <v>1</v>
      </c>
      <c r="U318">
        <v>0</v>
      </c>
      <c r="V318">
        <v>0</v>
      </c>
      <c r="W318">
        <v>0</v>
      </c>
    </row>
    <row r="319" spans="1:23" x14ac:dyDescent="0.25">
      <c r="A319">
        <v>29196922000106</v>
      </c>
      <c r="B319" t="s">
        <v>606</v>
      </c>
      <c r="C319">
        <v>68</v>
      </c>
      <c r="D319" s="122">
        <v>43307</v>
      </c>
      <c r="E319" t="s">
        <v>1901</v>
      </c>
      <c r="F319" t="s">
        <v>1900</v>
      </c>
      <c r="G319">
        <v>260</v>
      </c>
      <c r="H319">
        <v>261</v>
      </c>
      <c r="L319">
        <v>0</v>
      </c>
      <c r="M319">
        <v>0</v>
      </c>
      <c r="N319">
        <v>0</v>
      </c>
      <c r="O319">
        <v>0</v>
      </c>
      <c r="P319">
        <v>0</v>
      </c>
      <c r="Q319">
        <v>0</v>
      </c>
      <c r="R319">
        <v>1</v>
      </c>
      <c r="S319">
        <v>0</v>
      </c>
      <c r="T319">
        <v>1</v>
      </c>
      <c r="U319">
        <v>0</v>
      </c>
      <c r="V319">
        <v>0</v>
      </c>
      <c r="W319">
        <v>0</v>
      </c>
    </row>
    <row r="320" spans="1:23" x14ac:dyDescent="0.25">
      <c r="A320">
        <v>31506529000105</v>
      </c>
      <c r="B320" t="s">
        <v>849</v>
      </c>
      <c r="C320">
        <v>68</v>
      </c>
      <c r="D320" s="122">
        <v>43460</v>
      </c>
      <c r="E320" t="s">
        <v>1902</v>
      </c>
      <c r="F320" t="s">
        <v>1900</v>
      </c>
      <c r="G320">
        <v>260</v>
      </c>
      <c r="H320">
        <v>261</v>
      </c>
      <c r="L320">
        <v>0</v>
      </c>
      <c r="M320">
        <v>0</v>
      </c>
      <c r="N320">
        <v>0</v>
      </c>
      <c r="O320">
        <v>0</v>
      </c>
      <c r="P320">
        <v>0</v>
      </c>
      <c r="Q320">
        <v>0</v>
      </c>
      <c r="R320">
        <v>1</v>
      </c>
      <c r="S320">
        <v>0</v>
      </c>
      <c r="T320">
        <v>1</v>
      </c>
      <c r="U320">
        <v>0</v>
      </c>
      <c r="V320">
        <v>0</v>
      </c>
      <c r="W320">
        <v>0</v>
      </c>
    </row>
    <row r="321" spans="1:23" x14ac:dyDescent="0.25">
      <c r="A321">
        <v>31506482000180</v>
      </c>
      <c r="B321" t="s">
        <v>1903</v>
      </c>
      <c r="C321">
        <v>68</v>
      </c>
      <c r="D321" s="122">
        <v>43447</v>
      </c>
      <c r="E321" t="s">
        <v>1904</v>
      </c>
      <c r="F321" t="s">
        <v>1900</v>
      </c>
      <c r="G321">
        <v>260</v>
      </c>
      <c r="H321">
        <v>261</v>
      </c>
      <c r="L321">
        <v>0</v>
      </c>
      <c r="M321">
        <v>0</v>
      </c>
      <c r="N321">
        <v>0</v>
      </c>
      <c r="O321">
        <v>0</v>
      </c>
      <c r="P321">
        <v>0</v>
      </c>
      <c r="Q321">
        <v>0</v>
      </c>
      <c r="R321">
        <v>1</v>
      </c>
      <c r="S321">
        <v>0</v>
      </c>
      <c r="T321">
        <v>1</v>
      </c>
      <c r="U321">
        <v>0</v>
      </c>
      <c r="V321">
        <v>0</v>
      </c>
      <c r="W321">
        <v>0</v>
      </c>
    </row>
    <row r="322" spans="1:23" x14ac:dyDescent="0.25">
      <c r="A322">
        <v>10500884000105</v>
      </c>
      <c r="B322" t="s">
        <v>1905</v>
      </c>
      <c r="C322">
        <v>69</v>
      </c>
      <c r="D322" s="122">
        <v>40968</v>
      </c>
      <c r="E322" t="s">
        <v>1906</v>
      </c>
      <c r="F322" t="s">
        <v>1907</v>
      </c>
      <c r="G322">
        <v>262</v>
      </c>
      <c r="L322">
        <v>0</v>
      </c>
      <c r="M322">
        <v>0</v>
      </c>
      <c r="N322">
        <v>0</v>
      </c>
      <c r="O322">
        <v>1</v>
      </c>
      <c r="P322">
        <v>1</v>
      </c>
      <c r="Q322">
        <v>0</v>
      </c>
      <c r="R322">
        <v>0</v>
      </c>
      <c r="S322">
        <v>0</v>
      </c>
      <c r="T322">
        <v>0</v>
      </c>
      <c r="U322">
        <v>0</v>
      </c>
      <c r="V322">
        <v>0</v>
      </c>
      <c r="W322">
        <v>0</v>
      </c>
    </row>
    <row r="323" spans="1:23" x14ac:dyDescent="0.25">
      <c r="A323">
        <v>31844667000102</v>
      </c>
      <c r="B323" t="s">
        <v>710</v>
      </c>
      <c r="C323">
        <v>103</v>
      </c>
      <c r="D323" s="122">
        <v>43573</v>
      </c>
      <c r="E323" t="s">
        <v>1908</v>
      </c>
      <c r="F323" t="s">
        <v>1909</v>
      </c>
      <c r="G323">
        <v>409</v>
      </c>
      <c r="H323">
        <v>410</v>
      </c>
      <c r="I323">
        <v>408</v>
      </c>
      <c r="L323">
        <v>0</v>
      </c>
      <c r="M323">
        <v>0</v>
      </c>
      <c r="N323">
        <v>0</v>
      </c>
      <c r="O323">
        <v>1</v>
      </c>
      <c r="P323">
        <v>0</v>
      </c>
      <c r="Q323">
        <v>0</v>
      </c>
      <c r="R323">
        <v>0</v>
      </c>
      <c r="S323">
        <v>0</v>
      </c>
      <c r="T323">
        <v>0</v>
      </c>
      <c r="U323">
        <v>0</v>
      </c>
      <c r="V323">
        <v>0</v>
      </c>
      <c r="W323">
        <v>0</v>
      </c>
    </row>
    <row r="324" spans="1:23" x14ac:dyDescent="0.25">
      <c r="A324">
        <v>36436794000188</v>
      </c>
      <c r="B324" t="s">
        <v>616</v>
      </c>
      <c r="C324">
        <v>99</v>
      </c>
      <c r="D324" s="122">
        <v>43920</v>
      </c>
      <c r="E324" t="s">
        <v>1910</v>
      </c>
      <c r="F324" t="s">
        <v>1911</v>
      </c>
      <c r="G324">
        <v>396</v>
      </c>
      <c r="L324">
        <v>1</v>
      </c>
      <c r="M324">
        <v>0</v>
      </c>
      <c r="N324">
        <v>0</v>
      </c>
      <c r="O324">
        <v>0</v>
      </c>
      <c r="P324">
        <v>0</v>
      </c>
      <c r="Q324">
        <v>0</v>
      </c>
      <c r="R324">
        <v>1</v>
      </c>
      <c r="S324">
        <v>1</v>
      </c>
      <c r="T324">
        <v>1</v>
      </c>
      <c r="U324">
        <v>0</v>
      </c>
      <c r="V324">
        <v>0</v>
      </c>
      <c r="W324">
        <v>1</v>
      </c>
    </row>
    <row r="325" spans="1:23" x14ac:dyDescent="0.25">
      <c r="A325">
        <v>36498670000127</v>
      </c>
      <c r="B325" t="s">
        <v>1912</v>
      </c>
      <c r="C325">
        <v>99</v>
      </c>
      <c r="D325" s="122">
        <v>43921</v>
      </c>
      <c r="E325" t="s">
        <v>1913</v>
      </c>
      <c r="F325" t="s">
        <v>1911</v>
      </c>
      <c r="G325">
        <v>396</v>
      </c>
      <c r="L325">
        <v>0</v>
      </c>
      <c r="M325">
        <v>0</v>
      </c>
      <c r="N325">
        <v>0</v>
      </c>
      <c r="O325">
        <v>0</v>
      </c>
      <c r="P325">
        <v>0</v>
      </c>
      <c r="Q325">
        <v>0</v>
      </c>
      <c r="R325">
        <v>1</v>
      </c>
      <c r="S325">
        <v>0</v>
      </c>
      <c r="T325">
        <v>1</v>
      </c>
      <c r="U325">
        <v>0</v>
      </c>
      <c r="V325">
        <v>0</v>
      </c>
      <c r="W325">
        <v>0</v>
      </c>
    </row>
    <row r="326" spans="1:23" x14ac:dyDescent="0.25">
      <c r="A326">
        <v>36498149000190</v>
      </c>
      <c r="B326" t="s">
        <v>617</v>
      </c>
      <c r="C326">
        <v>99</v>
      </c>
      <c r="D326" s="122">
        <v>43921</v>
      </c>
      <c r="E326" t="s">
        <v>1914</v>
      </c>
      <c r="F326" t="s">
        <v>1915</v>
      </c>
      <c r="G326">
        <v>397</v>
      </c>
      <c r="L326">
        <v>1</v>
      </c>
      <c r="M326">
        <v>0</v>
      </c>
      <c r="N326">
        <v>0</v>
      </c>
      <c r="O326">
        <v>0</v>
      </c>
      <c r="P326">
        <v>0</v>
      </c>
      <c r="Q326">
        <v>0</v>
      </c>
      <c r="R326">
        <v>1</v>
      </c>
      <c r="S326">
        <v>1</v>
      </c>
      <c r="T326">
        <v>0</v>
      </c>
      <c r="U326">
        <v>0</v>
      </c>
      <c r="V326">
        <v>0</v>
      </c>
      <c r="W326">
        <v>1</v>
      </c>
    </row>
    <row r="327" spans="1:23" x14ac:dyDescent="0.25">
      <c r="A327">
        <v>35002599000187</v>
      </c>
      <c r="B327" t="s">
        <v>607</v>
      </c>
      <c r="C327">
        <v>72</v>
      </c>
      <c r="D327" s="122">
        <v>43812</v>
      </c>
      <c r="E327" t="s">
        <v>1916</v>
      </c>
      <c r="F327" t="s">
        <v>1917</v>
      </c>
      <c r="G327">
        <v>281</v>
      </c>
      <c r="L327">
        <v>0</v>
      </c>
      <c r="M327">
        <v>0</v>
      </c>
      <c r="N327">
        <v>0</v>
      </c>
      <c r="O327">
        <v>1</v>
      </c>
      <c r="P327">
        <v>1</v>
      </c>
      <c r="Q327">
        <v>0</v>
      </c>
      <c r="R327">
        <v>0</v>
      </c>
      <c r="S327">
        <v>0</v>
      </c>
      <c r="T327">
        <v>0</v>
      </c>
      <c r="U327">
        <v>0</v>
      </c>
      <c r="V327">
        <v>0</v>
      </c>
      <c r="W327">
        <v>0</v>
      </c>
    </row>
    <row r="328" spans="1:23" x14ac:dyDescent="0.25">
      <c r="A328">
        <v>25530044000154</v>
      </c>
      <c r="B328" t="s">
        <v>1918</v>
      </c>
      <c r="C328">
        <v>72</v>
      </c>
      <c r="D328" s="122">
        <v>42656</v>
      </c>
      <c r="E328" t="s">
        <v>1919</v>
      </c>
      <c r="F328" t="s">
        <v>1917</v>
      </c>
      <c r="G328">
        <v>281</v>
      </c>
      <c r="L328">
        <v>0</v>
      </c>
      <c r="M328">
        <v>0</v>
      </c>
      <c r="N328">
        <v>0</v>
      </c>
      <c r="O328">
        <v>1</v>
      </c>
      <c r="P328">
        <v>1</v>
      </c>
      <c r="Q328">
        <v>0</v>
      </c>
      <c r="R328">
        <v>0</v>
      </c>
      <c r="S328">
        <v>0</v>
      </c>
      <c r="T328">
        <v>0</v>
      </c>
      <c r="U328">
        <v>0</v>
      </c>
      <c r="V328">
        <v>0</v>
      </c>
      <c r="W328">
        <v>0</v>
      </c>
    </row>
    <row r="329" spans="1:23" x14ac:dyDescent="0.25">
      <c r="A329">
        <v>34706586000126</v>
      </c>
      <c r="B329" t="s">
        <v>609</v>
      </c>
      <c r="C329">
        <v>72</v>
      </c>
      <c r="D329" s="122">
        <v>43791</v>
      </c>
      <c r="E329" t="s">
        <v>1920</v>
      </c>
      <c r="F329" t="s">
        <v>1917</v>
      </c>
      <c r="G329">
        <v>281</v>
      </c>
      <c r="L329">
        <v>0</v>
      </c>
      <c r="M329">
        <v>0</v>
      </c>
      <c r="N329">
        <v>0</v>
      </c>
      <c r="O329">
        <v>1</v>
      </c>
      <c r="P329">
        <v>1</v>
      </c>
      <c r="Q329">
        <v>0</v>
      </c>
      <c r="R329">
        <v>0</v>
      </c>
      <c r="S329">
        <v>0</v>
      </c>
      <c r="T329">
        <v>0</v>
      </c>
      <c r="U329">
        <v>0</v>
      </c>
      <c r="V329">
        <v>0</v>
      </c>
      <c r="W329">
        <v>0</v>
      </c>
    </row>
    <row r="330" spans="1:23" x14ac:dyDescent="0.25">
      <c r="A330">
        <v>31340875000166</v>
      </c>
      <c r="B330" t="s">
        <v>822</v>
      </c>
      <c r="C330">
        <v>72</v>
      </c>
      <c r="D330" s="122">
        <v>43620</v>
      </c>
      <c r="E330" t="s">
        <v>1921</v>
      </c>
      <c r="F330" t="s">
        <v>1917</v>
      </c>
      <c r="G330">
        <v>281</v>
      </c>
      <c r="L330">
        <v>0</v>
      </c>
      <c r="M330">
        <v>0</v>
      </c>
      <c r="N330">
        <v>0</v>
      </c>
      <c r="O330">
        <v>1</v>
      </c>
      <c r="P330">
        <v>1</v>
      </c>
      <c r="Q330">
        <v>0</v>
      </c>
      <c r="R330">
        <v>0</v>
      </c>
      <c r="S330">
        <v>0</v>
      </c>
      <c r="T330">
        <v>0</v>
      </c>
      <c r="U330">
        <v>0</v>
      </c>
      <c r="V330">
        <v>0</v>
      </c>
      <c r="W330">
        <v>0</v>
      </c>
    </row>
    <row r="331" spans="1:23" x14ac:dyDescent="0.25">
      <c r="A331">
        <v>27783868000161</v>
      </c>
      <c r="B331" t="s">
        <v>610</v>
      </c>
      <c r="C331">
        <v>72</v>
      </c>
      <c r="D331" s="122">
        <v>43007</v>
      </c>
      <c r="E331" t="s">
        <v>1922</v>
      </c>
      <c r="F331" t="s">
        <v>1917</v>
      </c>
      <c r="G331">
        <v>281</v>
      </c>
      <c r="L331">
        <v>0</v>
      </c>
      <c r="M331">
        <v>0</v>
      </c>
      <c r="N331">
        <v>0</v>
      </c>
      <c r="O331">
        <v>1</v>
      </c>
      <c r="P331">
        <v>1</v>
      </c>
      <c r="Q331">
        <v>0</v>
      </c>
      <c r="R331">
        <v>0</v>
      </c>
      <c r="S331">
        <v>0</v>
      </c>
      <c r="T331">
        <v>0</v>
      </c>
      <c r="U331">
        <v>0</v>
      </c>
      <c r="V331">
        <v>0</v>
      </c>
      <c r="W331">
        <v>0</v>
      </c>
    </row>
    <row r="332" spans="1:23" x14ac:dyDescent="0.25">
      <c r="A332">
        <v>19211696000123</v>
      </c>
      <c r="B332" t="s">
        <v>612</v>
      </c>
      <c r="C332">
        <v>72</v>
      </c>
      <c r="D332" s="122">
        <v>41690</v>
      </c>
      <c r="E332" t="s">
        <v>1923</v>
      </c>
      <c r="F332" t="s">
        <v>1917</v>
      </c>
      <c r="G332">
        <v>281</v>
      </c>
      <c r="L332">
        <v>0</v>
      </c>
      <c r="M332">
        <v>0</v>
      </c>
      <c r="N332">
        <v>0</v>
      </c>
      <c r="O332">
        <v>1</v>
      </c>
      <c r="P332">
        <v>1</v>
      </c>
      <c r="Q332">
        <v>0</v>
      </c>
      <c r="R332">
        <v>0</v>
      </c>
      <c r="S332">
        <v>0</v>
      </c>
      <c r="T332">
        <v>0</v>
      </c>
      <c r="U332">
        <v>0</v>
      </c>
      <c r="V332">
        <v>0</v>
      </c>
      <c r="W332">
        <v>0</v>
      </c>
    </row>
    <row r="333" spans="1:23" x14ac:dyDescent="0.25">
      <c r="A333">
        <v>41153236000145</v>
      </c>
      <c r="B333" t="s">
        <v>611</v>
      </c>
      <c r="C333">
        <v>72</v>
      </c>
      <c r="D333" s="122">
        <v>44323</v>
      </c>
      <c r="E333" t="s">
        <v>1924</v>
      </c>
      <c r="F333" t="s">
        <v>1917</v>
      </c>
      <c r="G333">
        <v>281</v>
      </c>
      <c r="L333">
        <v>0</v>
      </c>
      <c r="M333">
        <v>0</v>
      </c>
      <c r="N333">
        <v>0</v>
      </c>
      <c r="O333">
        <v>1</v>
      </c>
      <c r="P333">
        <v>1</v>
      </c>
      <c r="Q333">
        <v>0</v>
      </c>
      <c r="R333">
        <v>0</v>
      </c>
      <c r="S333">
        <v>0</v>
      </c>
      <c r="T333">
        <v>0</v>
      </c>
      <c r="U333">
        <v>0</v>
      </c>
      <c r="V333">
        <v>0</v>
      </c>
      <c r="W333">
        <v>0</v>
      </c>
    </row>
    <row r="334" spans="1:23" x14ac:dyDescent="0.25">
      <c r="A334">
        <v>31533638000111</v>
      </c>
      <c r="B334" t="s">
        <v>622</v>
      </c>
      <c r="C334">
        <v>28</v>
      </c>
      <c r="D334" s="122">
        <v>43460</v>
      </c>
      <c r="E334" t="s">
        <v>1925</v>
      </c>
      <c r="F334" t="s">
        <v>1926</v>
      </c>
      <c r="G334">
        <v>98</v>
      </c>
      <c r="H334">
        <v>99</v>
      </c>
      <c r="L334">
        <v>0</v>
      </c>
      <c r="M334">
        <v>0</v>
      </c>
      <c r="N334">
        <v>0</v>
      </c>
      <c r="O334">
        <v>1</v>
      </c>
      <c r="P334">
        <v>0</v>
      </c>
      <c r="Q334">
        <v>0</v>
      </c>
      <c r="R334">
        <v>0</v>
      </c>
      <c r="S334">
        <v>0</v>
      </c>
      <c r="T334">
        <v>0</v>
      </c>
      <c r="U334">
        <v>0</v>
      </c>
      <c r="V334">
        <v>0</v>
      </c>
      <c r="W334">
        <v>0</v>
      </c>
    </row>
    <row r="335" spans="1:23" x14ac:dyDescent="0.25">
      <c r="A335">
        <v>23960625000109</v>
      </c>
      <c r="B335" t="s">
        <v>624</v>
      </c>
      <c r="C335">
        <v>28</v>
      </c>
      <c r="D335" s="122">
        <v>42489</v>
      </c>
      <c r="E335" t="s">
        <v>1927</v>
      </c>
      <c r="F335" t="s">
        <v>1926</v>
      </c>
      <c r="G335">
        <v>98</v>
      </c>
      <c r="H335">
        <v>99</v>
      </c>
      <c r="L335">
        <v>0</v>
      </c>
      <c r="M335">
        <v>0</v>
      </c>
      <c r="N335">
        <v>0</v>
      </c>
      <c r="O335">
        <v>1</v>
      </c>
      <c r="P335">
        <v>0</v>
      </c>
      <c r="Q335">
        <v>0</v>
      </c>
      <c r="R335">
        <v>0</v>
      </c>
      <c r="S335">
        <v>0</v>
      </c>
      <c r="T335">
        <v>0</v>
      </c>
      <c r="U335">
        <v>0</v>
      </c>
      <c r="V335">
        <v>0</v>
      </c>
      <c r="W335">
        <v>0</v>
      </c>
    </row>
    <row r="336" spans="1:23" x14ac:dyDescent="0.25">
      <c r="A336">
        <v>33378232000137</v>
      </c>
      <c r="B336" t="s">
        <v>864</v>
      </c>
      <c r="C336">
        <v>28</v>
      </c>
      <c r="D336" s="122">
        <v>43767</v>
      </c>
      <c r="E336" t="s">
        <v>1928</v>
      </c>
      <c r="F336" t="s">
        <v>1926</v>
      </c>
      <c r="G336">
        <v>98</v>
      </c>
      <c r="H336">
        <v>99</v>
      </c>
      <c r="L336">
        <v>0</v>
      </c>
      <c r="M336">
        <v>0</v>
      </c>
      <c r="N336">
        <v>0</v>
      </c>
      <c r="O336">
        <v>1</v>
      </c>
      <c r="P336">
        <v>0</v>
      </c>
      <c r="Q336">
        <v>0</v>
      </c>
      <c r="R336">
        <v>0</v>
      </c>
      <c r="S336">
        <v>0</v>
      </c>
      <c r="T336">
        <v>0</v>
      </c>
      <c r="U336">
        <v>0</v>
      </c>
      <c r="V336">
        <v>0</v>
      </c>
      <c r="W336">
        <v>0</v>
      </c>
    </row>
    <row r="337" spans="1:23" x14ac:dyDescent="0.25">
      <c r="A337">
        <v>28516168000173</v>
      </c>
      <c r="B337" t="s">
        <v>865</v>
      </c>
      <c r="C337">
        <v>28</v>
      </c>
      <c r="D337" s="122">
        <v>43462</v>
      </c>
      <c r="E337" t="s">
        <v>1929</v>
      </c>
      <c r="F337" t="s">
        <v>1926</v>
      </c>
      <c r="G337">
        <v>98</v>
      </c>
      <c r="H337">
        <v>99</v>
      </c>
      <c r="L337">
        <v>0</v>
      </c>
      <c r="M337">
        <v>0</v>
      </c>
      <c r="N337">
        <v>0</v>
      </c>
      <c r="O337">
        <v>1</v>
      </c>
      <c r="P337">
        <v>0</v>
      </c>
      <c r="Q337">
        <v>0</v>
      </c>
      <c r="R337">
        <v>0</v>
      </c>
      <c r="S337">
        <v>0</v>
      </c>
      <c r="T337">
        <v>0</v>
      </c>
      <c r="U337">
        <v>0</v>
      </c>
      <c r="V337">
        <v>0</v>
      </c>
      <c r="W337">
        <v>0</v>
      </c>
    </row>
    <row r="338" spans="1:23" x14ac:dyDescent="0.25">
      <c r="A338">
        <v>32770355000156</v>
      </c>
      <c r="B338" t="s">
        <v>817</v>
      </c>
      <c r="C338">
        <v>73</v>
      </c>
      <c r="D338" s="122">
        <v>43732</v>
      </c>
      <c r="E338" t="s">
        <v>1930</v>
      </c>
      <c r="F338" t="s">
        <v>1931</v>
      </c>
      <c r="G338">
        <v>284</v>
      </c>
      <c r="H338">
        <v>117</v>
      </c>
      <c r="L338">
        <v>0</v>
      </c>
      <c r="M338">
        <v>0</v>
      </c>
      <c r="N338">
        <v>0</v>
      </c>
      <c r="O338">
        <v>0</v>
      </c>
      <c r="P338">
        <v>0</v>
      </c>
      <c r="Q338">
        <v>0</v>
      </c>
      <c r="R338">
        <v>1</v>
      </c>
      <c r="S338">
        <v>1</v>
      </c>
      <c r="T338">
        <v>0</v>
      </c>
      <c r="U338">
        <v>0</v>
      </c>
      <c r="V338">
        <v>0</v>
      </c>
      <c r="W338">
        <v>0</v>
      </c>
    </row>
    <row r="339" spans="1:23" x14ac:dyDescent="0.25">
      <c r="A339">
        <v>31961612000174</v>
      </c>
      <c r="B339" t="s">
        <v>626</v>
      </c>
      <c r="C339">
        <v>73</v>
      </c>
      <c r="D339" s="122">
        <v>43460</v>
      </c>
      <c r="E339" t="s">
        <v>1932</v>
      </c>
      <c r="F339" t="s">
        <v>1931</v>
      </c>
      <c r="G339">
        <v>282</v>
      </c>
      <c r="H339">
        <v>283</v>
      </c>
      <c r="L339">
        <v>0</v>
      </c>
      <c r="M339">
        <v>0</v>
      </c>
      <c r="N339">
        <v>0</v>
      </c>
      <c r="O339">
        <v>0</v>
      </c>
      <c r="P339">
        <v>0</v>
      </c>
      <c r="Q339">
        <v>0</v>
      </c>
      <c r="R339">
        <v>1</v>
      </c>
      <c r="S339">
        <v>1</v>
      </c>
      <c r="T339">
        <v>0</v>
      </c>
      <c r="U339">
        <v>0</v>
      </c>
      <c r="V339">
        <v>0</v>
      </c>
      <c r="W339">
        <v>0</v>
      </c>
    </row>
    <row r="340" spans="1:23" x14ac:dyDescent="0.25">
      <c r="A340">
        <v>32847650000163</v>
      </c>
      <c r="B340" t="s">
        <v>1933</v>
      </c>
      <c r="C340">
        <v>73</v>
      </c>
      <c r="D340" s="122">
        <v>43747</v>
      </c>
      <c r="E340" t="s">
        <v>1934</v>
      </c>
      <c r="F340" t="s">
        <v>1931</v>
      </c>
      <c r="G340">
        <v>284</v>
      </c>
      <c r="H340">
        <v>117</v>
      </c>
      <c r="L340">
        <v>0</v>
      </c>
      <c r="M340">
        <v>0</v>
      </c>
      <c r="N340">
        <v>0</v>
      </c>
      <c r="O340">
        <v>0</v>
      </c>
      <c r="P340">
        <v>0</v>
      </c>
      <c r="Q340">
        <v>0</v>
      </c>
      <c r="R340">
        <v>1</v>
      </c>
      <c r="S340">
        <v>1</v>
      </c>
      <c r="T340">
        <v>0</v>
      </c>
      <c r="U340">
        <v>0</v>
      </c>
      <c r="V340">
        <v>0</v>
      </c>
      <c r="W340">
        <v>0</v>
      </c>
    </row>
    <row r="341" spans="1:23" x14ac:dyDescent="0.25">
      <c r="A341">
        <v>27565968000111</v>
      </c>
      <c r="B341" t="s">
        <v>1935</v>
      </c>
      <c r="C341">
        <v>73</v>
      </c>
      <c r="D341" s="122">
        <v>43425</v>
      </c>
      <c r="E341" t="s">
        <v>1936</v>
      </c>
      <c r="F341" t="s">
        <v>1937</v>
      </c>
      <c r="G341">
        <v>282</v>
      </c>
      <c r="H341">
        <v>283</v>
      </c>
      <c r="L341">
        <v>1</v>
      </c>
      <c r="M341">
        <v>0</v>
      </c>
      <c r="N341">
        <v>0</v>
      </c>
      <c r="O341">
        <v>0</v>
      </c>
      <c r="P341">
        <v>0</v>
      </c>
      <c r="Q341">
        <v>0</v>
      </c>
      <c r="R341">
        <v>0</v>
      </c>
      <c r="S341">
        <v>0</v>
      </c>
      <c r="T341">
        <v>0</v>
      </c>
      <c r="U341">
        <v>0</v>
      </c>
      <c r="V341">
        <v>0</v>
      </c>
      <c r="W341">
        <v>0</v>
      </c>
    </row>
    <row r="342" spans="1:23" x14ac:dyDescent="0.25">
      <c r="A342">
        <v>31403572000145</v>
      </c>
      <c r="B342" t="s">
        <v>711</v>
      </c>
      <c r="C342">
        <v>89</v>
      </c>
      <c r="D342" s="122">
        <v>43616</v>
      </c>
      <c r="E342" t="s">
        <v>1938</v>
      </c>
      <c r="F342" t="s">
        <v>1939</v>
      </c>
      <c r="G342">
        <v>395</v>
      </c>
      <c r="L342">
        <v>0</v>
      </c>
      <c r="M342">
        <v>0</v>
      </c>
      <c r="N342">
        <v>0</v>
      </c>
      <c r="O342">
        <v>1</v>
      </c>
      <c r="P342">
        <v>0</v>
      </c>
      <c r="Q342">
        <v>0</v>
      </c>
      <c r="R342">
        <v>0</v>
      </c>
      <c r="S342">
        <v>0</v>
      </c>
      <c r="T342">
        <v>0</v>
      </c>
      <c r="U342">
        <v>0</v>
      </c>
      <c r="V342">
        <v>0</v>
      </c>
      <c r="W342">
        <v>0</v>
      </c>
    </row>
    <row r="343" spans="1:23" x14ac:dyDescent="0.25">
      <c r="A343">
        <v>38221605000185</v>
      </c>
      <c r="B343" t="s">
        <v>712</v>
      </c>
      <c r="C343">
        <v>89</v>
      </c>
      <c r="D343" s="122">
        <v>44151</v>
      </c>
      <c r="E343" t="s">
        <v>1940</v>
      </c>
      <c r="G343">
        <v>395</v>
      </c>
      <c r="L343">
        <v>0</v>
      </c>
      <c r="M343">
        <v>0</v>
      </c>
      <c r="N343">
        <v>0</v>
      </c>
      <c r="O343">
        <v>0</v>
      </c>
      <c r="P343">
        <v>1</v>
      </c>
      <c r="Q343">
        <v>0</v>
      </c>
      <c r="R343">
        <v>0</v>
      </c>
      <c r="S343">
        <v>0</v>
      </c>
      <c r="T343">
        <v>0</v>
      </c>
      <c r="U343">
        <v>0</v>
      </c>
      <c r="V343">
        <v>0</v>
      </c>
      <c r="W343">
        <v>0</v>
      </c>
    </row>
    <row r="344" spans="1:23" x14ac:dyDescent="0.25">
      <c r="A344">
        <v>32889197000158</v>
      </c>
      <c r="B344" t="s">
        <v>1941</v>
      </c>
      <c r="C344">
        <v>89</v>
      </c>
      <c r="D344" s="122">
        <v>43585</v>
      </c>
      <c r="E344" t="s">
        <v>1942</v>
      </c>
      <c r="F344" t="s">
        <v>1939</v>
      </c>
      <c r="G344">
        <v>395</v>
      </c>
      <c r="L344">
        <v>0</v>
      </c>
      <c r="M344">
        <v>0</v>
      </c>
      <c r="N344">
        <v>0</v>
      </c>
      <c r="O344">
        <v>0</v>
      </c>
      <c r="P344">
        <v>0</v>
      </c>
      <c r="Q344">
        <v>0</v>
      </c>
      <c r="R344">
        <v>1</v>
      </c>
      <c r="S344">
        <v>0</v>
      </c>
      <c r="T344">
        <v>0</v>
      </c>
      <c r="U344">
        <v>0</v>
      </c>
      <c r="V344">
        <v>0</v>
      </c>
      <c r="W344">
        <v>0</v>
      </c>
    </row>
    <row r="345" spans="1:23" x14ac:dyDescent="0.25">
      <c r="A345">
        <v>24572219000123</v>
      </c>
      <c r="B345" t="s">
        <v>713</v>
      </c>
      <c r="C345">
        <v>89</v>
      </c>
      <c r="D345" s="122">
        <v>42607</v>
      </c>
      <c r="E345" t="s">
        <v>1943</v>
      </c>
      <c r="F345" t="s">
        <v>1939</v>
      </c>
      <c r="G345">
        <v>395</v>
      </c>
      <c r="L345">
        <v>0</v>
      </c>
      <c r="M345">
        <v>0</v>
      </c>
      <c r="N345">
        <v>0</v>
      </c>
      <c r="O345">
        <v>0</v>
      </c>
      <c r="P345">
        <v>0</v>
      </c>
      <c r="Q345">
        <v>0</v>
      </c>
      <c r="R345">
        <v>1</v>
      </c>
      <c r="S345">
        <v>0</v>
      </c>
      <c r="T345">
        <v>1</v>
      </c>
      <c r="U345">
        <v>0</v>
      </c>
      <c r="V345">
        <v>0</v>
      </c>
      <c r="W345">
        <v>0</v>
      </c>
    </row>
    <row r="346" spans="1:23" x14ac:dyDescent="0.25">
      <c r="A346">
        <v>24582422000180</v>
      </c>
      <c r="B346" t="s">
        <v>714</v>
      </c>
      <c r="C346">
        <v>89</v>
      </c>
      <c r="D346" s="122">
        <v>42607</v>
      </c>
      <c r="E346" t="s">
        <v>1944</v>
      </c>
      <c r="F346" t="s">
        <v>1939</v>
      </c>
      <c r="G346">
        <v>395</v>
      </c>
      <c r="L346">
        <v>0</v>
      </c>
      <c r="M346">
        <v>0</v>
      </c>
      <c r="N346">
        <v>0</v>
      </c>
      <c r="O346">
        <v>1</v>
      </c>
      <c r="P346">
        <v>0</v>
      </c>
      <c r="Q346">
        <v>0</v>
      </c>
      <c r="R346">
        <v>0</v>
      </c>
      <c r="S346">
        <v>0</v>
      </c>
      <c r="T346">
        <v>0</v>
      </c>
      <c r="U346">
        <v>0</v>
      </c>
      <c r="V346">
        <v>0</v>
      </c>
      <c r="W346">
        <v>0</v>
      </c>
    </row>
    <row r="347" spans="1:23" x14ac:dyDescent="0.25">
      <c r="A347">
        <v>35939801000100</v>
      </c>
      <c r="B347" t="s">
        <v>715</v>
      </c>
      <c r="C347">
        <v>89</v>
      </c>
      <c r="D347" s="122">
        <v>43980</v>
      </c>
      <c r="E347" t="s">
        <v>1945</v>
      </c>
      <c r="F347" t="s">
        <v>1939</v>
      </c>
      <c r="G347">
        <v>395</v>
      </c>
      <c r="L347">
        <v>1</v>
      </c>
      <c r="M347">
        <v>1</v>
      </c>
      <c r="N347">
        <v>1</v>
      </c>
      <c r="O347">
        <v>1</v>
      </c>
      <c r="P347">
        <v>1</v>
      </c>
      <c r="Q347">
        <v>1</v>
      </c>
      <c r="R347">
        <v>1</v>
      </c>
      <c r="S347">
        <v>1</v>
      </c>
      <c r="T347">
        <v>1</v>
      </c>
      <c r="U347">
        <v>1</v>
      </c>
      <c r="V347">
        <v>0</v>
      </c>
      <c r="W347">
        <v>1</v>
      </c>
    </row>
    <row r="348" spans="1:23" x14ac:dyDescent="0.25">
      <c r="A348">
        <v>31440862000169</v>
      </c>
      <c r="B348" t="s">
        <v>1946</v>
      </c>
      <c r="C348">
        <v>89</v>
      </c>
      <c r="D348" s="122">
        <v>43524</v>
      </c>
      <c r="E348" t="s">
        <v>1947</v>
      </c>
      <c r="F348" t="s">
        <v>1939</v>
      </c>
      <c r="G348">
        <v>395</v>
      </c>
      <c r="L348">
        <v>1</v>
      </c>
      <c r="M348">
        <v>1</v>
      </c>
      <c r="N348">
        <v>1</v>
      </c>
      <c r="O348">
        <v>1</v>
      </c>
      <c r="P348">
        <v>1</v>
      </c>
      <c r="Q348">
        <v>0</v>
      </c>
      <c r="R348">
        <v>0</v>
      </c>
      <c r="S348">
        <v>0</v>
      </c>
      <c r="T348">
        <v>0</v>
      </c>
      <c r="U348">
        <v>0</v>
      </c>
      <c r="V348">
        <v>0</v>
      </c>
      <c r="W348">
        <v>0</v>
      </c>
    </row>
    <row r="349" spans="1:23" x14ac:dyDescent="0.25">
      <c r="A349">
        <v>24582449000173</v>
      </c>
      <c r="B349" t="s">
        <v>716</v>
      </c>
      <c r="C349">
        <v>89</v>
      </c>
      <c r="D349" s="122">
        <v>42607</v>
      </c>
      <c r="E349" t="s">
        <v>1948</v>
      </c>
      <c r="F349" t="s">
        <v>1939</v>
      </c>
      <c r="G349">
        <v>395</v>
      </c>
      <c r="L349">
        <v>1</v>
      </c>
      <c r="M349">
        <v>1</v>
      </c>
      <c r="N349">
        <v>1</v>
      </c>
      <c r="O349">
        <v>1</v>
      </c>
      <c r="P349">
        <v>1</v>
      </c>
      <c r="Q349">
        <v>0</v>
      </c>
      <c r="R349">
        <v>0</v>
      </c>
      <c r="S349">
        <v>0</v>
      </c>
      <c r="T349">
        <v>0</v>
      </c>
      <c r="U349">
        <v>0</v>
      </c>
      <c r="V349">
        <v>0</v>
      </c>
      <c r="W349">
        <v>0</v>
      </c>
    </row>
    <row r="350" spans="1:23" x14ac:dyDescent="0.25">
      <c r="A350">
        <v>30518346000147</v>
      </c>
      <c r="B350" t="s">
        <v>717</v>
      </c>
      <c r="C350">
        <v>89</v>
      </c>
      <c r="D350" s="122">
        <v>43360</v>
      </c>
      <c r="E350" t="s">
        <v>1949</v>
      </c>
      <c r="F350" t="s">
        <v>1939</v>
      </c>
      <c r="G350">
        <v>395</v>
      </c>
      <c r="L350">
        <v>1</v>
      </c>
      <c r="M350">
        <v>1</v>
      </c>
      <c r="N350">
        <v>1</v>
      </c>
      <c r="O350">
        <v>1</v>
      </c>
      <c r="P350">
        <v>1</v>
      </c>
      <c r="Q350">
        <v>0</v>
      </c>
      <c r="R350">
        <v>0</v>
      </c>
      <c r="S350">
        <v>0</v>
      </c>
      <c r="T350">
        <v>0</v>
      </c>
      <c r="U350">
        <v>0</v>
      </c>
      <c r="V350">
        <v>0</v>
      </c>
      <c r="W350">
        <v>0</v>
      </c>
    </row>
    <row r="351" spans="1:23" x14ac:dyDescent="0.25">
      <c r="A351">
        <v>35386842000108</v>
      </c>
      <c r="B351" t="s">
        <v>1950</v>
      </c>
      <c r="C351">
        <v>89</v>
      </c>
      <c r="D351" s="122">
        <v>43871</v>
      </c>
      <c r="E351" t="s">
        <v>1951</v>
      </c>
      <c r="F351" t="s">
        <v>1939</v>
      </c>
      <c r="G351">
        <v>395</v>
      </c>
      <c r="L351">
        <v>1</v>
      </c>
      <c r="M351">
        <v>1</v>
      </c>
      <c r="N351">
        <v>1</v>
      </c>
      <c r="O351">
        <v>1</v>
      </c>
      <c r="P351">
        <v>1</v>
      </c>
      <c r="Q351">
        <v>0</v>
      </c>
      <c r="R351">
        <v>0</v>
      </c>
      <c r="S351">
        <v>0</v>
      </c>
      <c r="T351">
        <v>0</v>
      </c>
      <c r="U351">
        <v>0</v>
      </c>
      <c r="V351">
        <v>0</v>
      </c>
      <c r="W351">
        <v>0</v>
      </c>
    </row>
    <row r="352" spans="1:23" x14ac:dyDescent="0.25">
      <c r="A352">
        <v>34957512000162</v>
      </c>
      <c r="B352" t="s">
        <v>718</v>
      </c>
      <c r="C352">
        <v>89</v>
      </c>
      <c r="D352" s="122">
        <v>43769</v>
      </c>
      <c r="E352" t="s">
        <v>1952</v>
      </c>
      <c r="F352" t="s">
        <v>1939</v>
      </c>
      <c r="G352">
        <v>395</v>
      </c>
      <c r="L352">
        <v>0</v>
      </c>
      <c r="M352">
        <v>0</v>
      </c>
      <c r="N352">
        <v>0</v>
      </c>
      <c r="O352">
        <v>0</v>
      </c>
      <c r="P352">
        <v>0</v>
      </c>
      <c r="Q352">
        <v>0</v>
      </c>
      <c r="R352">
        <v>1</v>
      </c>
      <c r="S352">
        <v>1</v>
      </c>
      <c r="T352">
        <v>1</v>
      </c>
      <c r="U352">
        <v>0</v>
      </c>
      <c r="V352">
        <v>0</v>
      </c>
      <c r="W352">
        <v>0</v>
      </c>
    </row>
    <row r="353" spans="1:23" x14ac:dyDescent="0.25">
      <c r="A353">
        <v>17898650000107</v>
      </c>
      <c r="B353" t="s">
        <v>629</v>
      </c>
      <c r="C353">
        <v>74</v>
      </c>
      <c r="D353" s="122">
        <v>41479</v>
      </c>
      <c r="E353" t="s">
        <v>1953</v>
      </c>
      <c r="F353" t="s">
        <v>1954</v>
      </c>
      <c r="G353">
        <v>286</v>
      </c>
      <c r="H353">
        <v>287</v>
      </c>
      <c r="I353">
        <v>288</v>
      </c>
      <c r="J353">
        <v>289</v>
      </c>
      <c r="L353">
        <v>0</v>
      </c>
      <c r="M353">
        <v>0</v>
      </c>
      <c r="N353">
        <v>0</v>
      </c>
      <c r="O353">
        <v>1</v>
      </c>
      <c r="P353">
        <v>0</v>
      </c>
      <c r="Q353">
        <v>0</v>
      </c>
      <c r="R353">
        <v>0</v>
      </c>
      <c r="S353">
        <v>0</v>
      </c>
      <c r="T353">
        <v>0</v>
      </c>
      <c r="U353">
        <v>0</v>
      </c>
      <c r="V353">
        <v>0</v>
      </c>
      <c r="W353">
        <v>0</v>
      </c>
    </row>
    <row r="354" spans="1:23" x14ac:dyDescent="0.25">
      <c r="A354">
        <v>33497084000170</v>
      </c>
      <c r="B354" t="s">
        <v>630</v>
      </c>
      <c r="C354">
        <v>74</v>
      </c>
      <c r="D354" s="122">
        <v>43644</v>
      </c>
      <c r="E354" t="s">
        <v>1955</v>
      </c>
      <c r="F354" t="s">
        <v>1954</v>
      </c>
      <c r="G354">
        <v>286</v>
      </c>
      <c r="H354">
        <v>287</v>
      </c>
      <c r="I354">
        <v>288</v>
      </c>
      <c r="J354">
        <v>289</v>
      </c>
      <c r="L354">
        <v>0</v>
      </c>
      <c r="M354">
        <v>0</v>
      </c>
      <c r="N354">
        <v>0</v>
      </c>
      <c r="O354">
        <v>1</v>
      </c>
      <c r="P354">
        <v>0</v>
      </c>
      <c r="Q354">
        <v>0</v>
      </c>
      <c r="R354">
        <v>0</v>
      </c>
      <c r="S354">
        <v>0</v>
      </c>
      <c r="T354">
        <v>0</v>
      </c>
      <c r="U354">
        <v>0</v>
      </c>
      <c r="V354">
        <v>0</v>
      </c>
      <c r="W354">
        <v>0</v>
      </c>
    </row>
    <row r="355" spans="1:23" x14ac:dyDescent="0.25">
      <c r="A355">
        <v>19366052000104</v>
      </c>
      <c r="B355" t="s">
        <v>631</v>
      </c>
      <c r="C355">
        <v>74</v>
      </c>
      <c r="D355" s="122">
        <v>42163</v>
      </c>
      <c r="E355" t="s">
        <v>1956</v>
      </c>
      <c r="F355" t="s">
        <v>1954</v>
      </c>
      <c r="G355">
        <v>286</v>
      </c>
      <c r="H355">
        <v>287</v>
      </c>
      <c r="I355">
        <v>288</v>
      </c>
      <c r="J355">
        <v>289</v>
      </c>
      <c r="L355">
        <v>0</v>
      </c>
      <c r="M355">
        <v>0</v>
      </c>
      <c r="N355">
        <v>0</v>
      </c>
      <c r="O355">
        <v>1</v>
      </c>
      <c r="P355">
        <v>0</v>
      </c>
      <c r="Q355">
        <v>0</v>
      </c>
      <c r="R355">
        <v>0</v>
      </c>
      <c r="S355">
        <v>0</v>
      </c>
      <c r="T355">
        <v>0</v>
      </c>
      <c r="U355">
        <v>0</v>
      </c>
      <c r="V355">
        <v>0</v>
      </c>
      <c r="W355">
        <v>0</v>
      </c>
    </row>
    <row r="356" spans="1:23" x14ac:dyDescent="0.25">
      <c r="A356">
        <v>7279819000189</v>
      </c>
      <c r="B356" t="s">
        <v>632</v>
      </c>
      <c r="C356">
        <v>74</v>
      </c>
      <c r="D356" s="122">
        <v>38468</v>
      </c>
      <c r="E356" t="s">
        <v>1957</v>
      </c>
      <c r="F356" t="s">
        <v>1954</v>
      </c>
      <c r="G356">
        <v>286</v>
      </c>
      <c r="H356">
        <v>287</v>
      </c>
      <c r="I356">
        <v>288</v>
      </c>
      <c r="J356">
        <v>289</v>
      </c>
      <c r="L356">
        <v>0</v>
      </c>
      <c r="M356">
        <v>0</v>
      </c>
      <c r="N356">
        <v>0</v>
      </c>
      <c r="O356">
        <v>1</v>
      </c>
      <c r="P356">
        <v>0</v>
      </c>
      <c r="Q356">
        <v>0</v>
      </c>
      <c r="R356">
        <v>0</v>
      </c>
      <c r="S356">
        <v>0</v>
      </c>
      <c r="T356">
        <v>0</v>
      </c>
      <c r="U356">
        <v>0</v>
      </c>
      <c r="V356">
        <v>0</v>
      </c>
      <c r="W356">
        <v>0</v>
      </c>
    </row>
    <row r="357" spans="1:23" x14ac:dyDescent="0.25">
      <c r="A357">
        <v>18806900000196</v>
      </c>
      <c r="B357" t="s">
        <v>633</v>
      </c>
      <c r="C357">
        <v>75</v>
      </c>
      <c r="D357" s="122">
        <v>41578</v>
      </c>
      <c r="E357" t="s">
        <v>1958</v>
      </c>
      <c r="F357" t="s">
        <v>1959</v>
      </c>
      <c r="G357">
        <v>290</v>
      </c>
      <c r="L357">
        <v>0</v>
      </c>
      <c r="M357">
        <v>0</v>
      </c>
      <c r="N357">
        <v>0</v>
      </c>
      <c r="O357">
        <v>1</v>
      </c>
      <c r="P357">
        <v>1</v>
      </c>
      <c r="Q357">
        <v>0</v>
      </c>
      <c r="R357">
        <v>0</v>
      </c>
      <c r="S357">
        <v>0</v>
      </c>
      <c r="T357">
        <v>0</v>
      </c>
      <c r="U357">
        <v>0</v>
      </c>
      <c r="V357">
        <v>0</v>
      </c>
      <c r="W357">
        <v>0</v>
      </c>
    </row>
    <row r="358" spans="1:23" x14ac:dyDescent="0.25">
      <c r="A358">
        <v>18772290000157</v>
      </c>
      <c r="B358" t="s">
        <v>635</v>
      </c>
      <c r="C358">
        <v>75</v>
      </c>
      <c r="D358" s="122">
        <v>41577</v>
      </c>
      <c r="E358" t="s">
        <v>1960</v>
      </c>
      <c r="F358" t="s">
        <v>1959</v>
      </c>
      <c r="G358">
        <v>290</v>
      </c>
      <c r="L358">
        <v>0</v>
      </c>
      <c r="M358">
        <v>0</v>
      </c>
      <c r="N358">
        <v>0</v>
      </c>
      <c r="O358">
        <v>1</v>
      </c>
      <c r="P358">
        <v>1</v>
      </c>
      <c r="Q358">
        <v>0</v>
      </c>
      <c r="R358">
        <v>0</v>
      </c>
      <c r="S358">
        <v>0</v>
      </c>
      <c r="T358">
        <v>0</v>
      </c>
      <c r="U358">
        <v>0</v>
      </c>
      <c r="V358">
        <v>0</v>
      </c>
      <c r="W358">
        <v>0</v>
      </c>
    </row>
    <row r="359" spans="1:23" x14ac:dyDescent="0.25">
      <c r="A359">
        <v>34583819000140</v>
      </c>
      <c r="B359" t="s">
        <v>636</v>
      </c>
      <c r="C359">
        <v>25</v>
      </c>
      <c r="D359" s="122">
        <v>43742</v>
      </c>
      <c r="E359" t="s">
        <v>1961</v>
      </c>
      <c r="F359" t="s">
        <v>1962</v>
      </c>
      <c r="G359">
        <v>89</v>
      </c>
      <c r="H359">
        <v>90</v>
      </c>
      <c r="I359">
        <v>91</v>
      </c>
      <c r="L359">
        <v>1</v>
      </c>
      <c r="M359">
        <v>0</v>
      </c>
      <c r="N359">
        <v>0</v>
      </c>
      <c r="O359">
        <v>0</v>
      </c>
      <c r="P359">
        <v>0</v>
      </c>
      <c r="Q359">
        <v>0</v>
      </c>
      <c r="R359">
        <v>1</v>
      </c>
      <c r="S359">
        <v>1</v>
      </c>
      <c r="T359">
        <v>1</v>
      </c>
      <c r="U359">
        <v>0</v>
      </c>
      <c r="V359">
        <v>0</v>
      </c>
      <c r="W359">
        <v>0</v>
      </c>
    </row>
    <row r="360" spans="1:23" x14ac:dyDescent="0.25">
      <c r="A360">
        <v>26759909000111</v>
      </c>
      <c r="B360" t="s">
        <v>639</v>
      </c>
      <c r="C360">
        <v>70</v>
      </c>
      <c r="D360" s="122">
        <v>42916</v>
      </c>
      <c r="E360" t="s">
        <v>1963</v>
      </c>
      <c r="F360" t="s">
        <v>1964</v>
      </c>
      <c r="G360">
        <v>263</v>
      </c>
      <c r="H360">
        <v>264</v>
      </c>
      <c r="L360">
        <v>0</v>
      </c>
      <c r="M360">
        <v>0</v>
      </c>
      <c r="N360">
        <v>0</v>
      </c>
      <c r="O360">
        <v>0</v>
      </c>
      <c r="P360">
        <v>0</v>
      </c>
      <c r="Q360">
        <v>0</v>
      </c>
      <c r="R360">
        <v>1</v>
      </c>
      <c r="S360">
        <v>0</v>
      </c>
      <c r="T360">
        <v>1</v>
      </c>
      <c r="U360">
        <v>0</v>
      </c>
      <c r="V360">
        <v>0</v>
      </c>
      <c r="W360">
        <v>0</v>
      </c>
    </row>
    <row r="361" spans="1:23" x14ac:dyDescent="0.25">
      <c r="A361">
        <v>32757330000112</v>
      </c>
      <c r="B361" t="s">
        <v>640</v>
      </c>
      <c r="C361">
        <v>70</v>
      </c>
      <c r="D361" s="122">
        <v>43585</v>
      </c>
      <c r="E361" t="s">
        <v>1965</v>
      </c>
      <c r="F361" t="s">
        <v>1964</v>
      </c>
      <c r="G361">
        <v>263</v>
      </c>
      <c r="H361">
        <v>264</v>
      </c>
      <c r="L361">
        <v>0</v>
      </c>
      <c r="M361">
        <v>0</v>
      </c>
      <c r="N361">
        <v>0</v>
      </c>
      <c r="O361">
        <v>0</v>
      </c>
      <c r="P361">
        <v>0</v>
      </c>
      <c r="Q361">
        <v>0</v>
      </c>
      <c r="R361">
        <v>1</v>
      </c>
      <c r="S361">
        <v>0</v>
      </c>
      <c r="T361">
        <v>1</v>
      </c>
      <c r="U361">
        <v>0</v>
      </c>
      <c r="V361">
        <v>0</v>
      </c>
      <c r="W361">
        <v>0</v>
      </c>
    </row>
    <row r="362" spans="1:23" x14ac:dyDescent="0.25">
      <c r="A362">
        <v>12923387000137</v>
      </c>
      <c r="B362" t="s">
        <v>641</v>
      </c>
      <c r="C362">
        <v>70</v>
      </c>
      <c r="D362" s="122">
        <v>41768</v>
      </c>
      <c r="E362" t="s">
        <v>1966</v>
      </c>
      <c r="F362" t="s">
        <v>1964</v>
      </c>
      <c r="G362">
        <v>263</v>
      </c>
      <c r="H362">
        <v>264</v>
      </c>
      <c r="L362">
        <v>0</v>
      </c>
      <c r="M362">
        <v>0</v>
      </c>
      <c r="N362">
        <v>0</v>
      </c>
      <c r="O362">
        <v>0</v>
      </c>
      <c r="P362">
        <v>0</v>
      </c>
      <c r="Q362">
        <v>0</v>
      </c>
      <c r="R362">
        <v>1</v>
      </c>
      <c r="S362">
        <v>0</v>
      </c>
      <c r="T362">
        <v>1</v>
      </c>
      <c r="U362">
        <v>0</v>
      </c>
      <c r="V362">
        <v>0</v>
      </c>
      <c r="W362">
        <v>0</v>
      </c>
    </row>
    <row r="363" spans="1:23" x14ac:dyDescent="0.25">
      <c r="A363">
        <v>32239012000160</v>
      </c>
      <c r="B363" t="s">
        <v>821</v>
      </c>
      <c r="C363">
        <v>70</v>
      </c>
      <c r="D363" s="122">
        <v>43524</v>
      </c>
      <c r="E363" t="s">
        <v>1967</v>
      </c>
      <c r="F363" t="s">
        <v>1964</v>
      </c>
      <c r="G363">
        <v>263</v>
      </c>
      <c r="H363">
        <v>264</v>
      </c>
      <c r="L363">
        <v>0</v>
      </c>
      <c r="M363">
        <v>0</v>
      </c>
      <c r="N363">
        <v>0</v>
      </c>
      <c r="O363">
        <v>0</v>
      </c>
      <c r="P363">
        <v>0</v>
      </c>
      <c r="Q363">
        <v>0</v>
      </c>
      <c r="R363">
        <v>1</v>
      </c>
      <c r="S363">
        <v>0</v>
      </c>
      <c r="T363">
        <v>1</v>
      </c>
      <c r="U363">
        <v>0</v>
      </c>
      <c r="V363">
        <v>0</v>
      </c>
      <c r="W363">
        <v>0</v>
      </c>
    </row>
    <row r="364" spans="1:23" x14ac:dyDescent="0.25">
      <c r="A364">
        <v>32846811000102</v>
      </c>
      <c r="B364" t="s">
        <v>642</v>
      </c>
      <c r="C364">
        <v>70</v>
      </c>
      <c r="D364" s="122">
        <v>43579</v>
      </c>
      <c r="E364" t="s">
        <v>1968</v>
      </c>
      <c r="F364" t="s">
        <v>1964</v>
      </c>
      <c r="G364">
        <v>263</v>
      </c>
      <c r="H364">
        <v>264</v>
      </c>
      <c r="L364">
        <v>0</v>
      </c>
      <c r="M364">
        <v>0</v>
      </c>
      <c r="N364">
        <v>0</v>
      </c>
      <c r="O364">
        <v>0</v>
      </c>
      <c r="P364">
        <v>0</v>
      </c>
      <c r="Q364">
        <v>0</v>
      </c>
      <c r="R364">
        <v>1</v>
      </c>
      <c r="S364">
        <v>0</v>
      </c>
      <c r="T364">
        <v>1</v>
      </c>
      <c r="U364">
        <v>0</v>
      </c>
      <c r="V364">
        <v>0</v>
      </c>
      <c r="W364">
        <v>0</v>
      </c>
    </row>
    <row r="365" spans="1:23" x14ac:dyDescent="0.25">
      <c r="A365">
        <v>14188162000100</v>
      </c>
      <c r="B365" t="s">
        <v>643</v>
      </c>
      <c r="C365">
        <v>70</v>
      </c>
      <c r="D365" s="122">
        <v>40946</v>
      </c>
      <c r="E365" t="s">
        <v>1969</v>
      </c>
      <c r="F365" t="s">
        <v>1964</v>
      </c>
      <c r="G365">
        <v>263</v>
      </c>
      <c r="H365">
        <v>264</v>
      </c>
      <c r="L365">
        <v>0</v>
      </c>
      <c r="M365">
        <v>0</v>
      </c>
      <c r="N365">
        <v>0</v>
      </c>
      <c r="O365">
        <v>0</v>
      </c>
      <c r="P365">
        <v>0</v>
      </c>
      <c r="Q365">
        <v>0</v>
      </c>
      <c r="R365">
        <v>1</v>
      </c>
      <c r="S365">
        <v>0</v>
      </c>
      <c r="T365">
        <v>1</v>
      </c>
      <c r="U365">
        <v>0</v>
      </c>
      <c r="V365">
        <v>0</v>
      </c>
      <c r="W365">
        <v>0</v>
      </c>
    </row>
    <row r="366" spans="1:23" x14ac:dyDescent="0.25">
      <c r="A366">
        <v>38026926000129</v>
      </c>
      <c r="B366" t="s">
        <v>644</v>
      </c>
      <c r="C366">
        <v>70</v>
      </c>
      <c r="D366" s="122">
        <v>44104</v>
      </c>
      <c r="E366" t="s">
        <v>1970</v>
      </c>
      <c r="F366" t="s">
        <v>1964</v>
      </c>
      <c r="G366">
        <v>263</v>
      </c>
      <c r="H366">
        <v>264</v>
      </c>
      <c r="L366">
        <v>1</v>
      </c>
      <c r="M366">
        <v>0</v>
      </c>
      <c r="N366">
        <v>0</v>
      </c>
      <c r="O366">
        <v>0</v>
      </c>
      <c r="P366">
        <v>0</v>
      </c>
      <c r="Q366">
        <v>0</v>
      </c>
      <c r="R366">
        <v>1</v>
      </c>
      <c r="S366">
        <v>0</v>
      </c>
      <c r="T366">
        <v>0</v>
      </c>
      <c r="U366">
        <v>0</v>
      </c>
      <c r="V366">
        <v>0</v>
      </c>
      <c r="W366">
        <v>0</v>
      </c>
    </row>
    <row r="367" spans="1:23" x14ac:dyDescent="0.25">
      <c r="A367">
        <v>26710546000120</v>
      </c>
      <c r="B367" t="s">
        <v>1971</v>
      </c>
      <c r="C367">
        <v>70</v>
      </c>
      <c r="D367" s="122">
        <v>42853</v>
      </c>
      <c r="E367" t="s">
        <v>1972</v>
      </c>
      <c r="F367" t="s">
        <v>1964</v>
      </c>
      <c r="G367">
        <v>263</v>
      </c>
      <c r="H367">
        <v>264</v>
      </c>
      <c r="L367">
        <v>0</v>
      </c>
      <c r="M367">
        <v>0</v>
      </c>
      <c r="N367">
        <v>0</v>
      </c>
      <c r="O367">
        <v>0</v>
      </c>
      <c r="P367">
        <v>0</v>
      </c>
      <c r="Q367">
        <v>0</v>
      </c>
      <c r="R367">
        <v>1</v>
      </c>
      <c r="S367">
        <v>0</v>
      </c>
      <c r="T367">
        <v>1</v>
      </c>
      <c r="U367">
        <v>0</v>
      </c>
      <c r="V367">
        <v>0</v>
      </c>
      <c r="W367">
        <v>0</v>
      </c>
    </row>
    <row r="368" spans="1:23" x14ac:dyDescent="0.25">
      <c r="A368">
        <v>35648999000164</v>
      </c>
      <c r="B368" t="s">
        <v>619</v>
      </c>
      <c r="C368">
        <v>105</v>
      </c>
      <c r="D368" s="122">
        <v>43830</v>
      </c>
      <c r="E368" t="s">
        <v>1973</v>
      </c>
      <c r="F368" t="s">
        <v>1974</v>
      </c>
      <c r="G368">
        <v>415</v>
      </c>
      <c r="H368">
        <v>416</v>
      </c>
      <c r="L368">
        <v>0</v>
      </c>
      <c r="M368">
        <v>0</v>
      </c>
      <c r="N368">
        <v>0</v>
      </c>
      <c r="O368">
        <v>0</v>
      </c>
      <c r="P368">
        <v>0</v>
      </c>
      <c r="Q368">
        <v>0</v>
      </c>
      <c r="R368">
        <v>1</v>
      </c>
      <c r="S368">
        <v>1</v>
      </c>
      <c r="T368">
        <v>1</v>
      </c>
      <c r="U368">
        <v>0</v>
      </c>
      <c r="V368">
        <v>0</v>
      </c>
      <c r="W368">
        <v>0</v>
      </c>
    </row>
    <row r="369" spans="1:23" x14ac:dyDescent="0.25">
      <c r="A369">
        <v>30282418000108</v>
      </c>
      <c r="B369" t="s">
        <v>719</v>
      </c>
      <c r="C369">
        <v>102</v>
      </c>
      <c r="D369" s="122">
        <v>43326</v>
      </c>
      <c r="E369" t="s">
        <v>1975</v>
      </c>
      <c r="F369" t="s">
        <v>1976</v>
      </c>
      <c r="G369">
        <v>405</v>
      </c>
      <c r="H369">
        <v>406</v>
      </c>
      <c r="I369">
        <v>407</v>
      </c>
      <c r="L369">
        <v>0</v>
      </c>
      <c r="M369">
        <v>0</v>
      </c>
      <c r="N369">
        <v>0</v>
      </c>
      <c r="O369">
        <v>0</v>
      </c>
      <c r="P369">
        <v>0</v>
      </c>
      <c r="Q369">
        <v>0</v>
      </c>
      <c r="R369">
        <v>0</v>
      </c>
      <c r="S369">
        <v>0</v>
      </c>
      <c r="T369">
        <v>0</v>
      </c>
      <c r="U369">
        <v>0</v>
      </c>
      <c r="V369">
        <v>0</v>
      </c>
      <c r="W369">
        <v>0</v>
      </c>
    </row>
    <row r="370" spans="1:23" x14ac:dyDescent="0.25">
      <c r="A370">
        <v>12282747000169</v>
      </c>
      <c r="B370" t="s">
        <v>620</v>
      </c>
      <c r="C370">
        <v>112</v>
      </c>
      <c r="D370" s="122">
        <v>40451</v>
      </c>
      <c r="E370" t="s">
        <v>1977</v>
      </c>
      <c r="F370" t="s">
        <v>1978</v>
      </c>
      <c r="G370">
        <v>292</v>
      </c>
      <c r="L370">
        <v>0</v>
      </c>
      <c r="M370">
        <v>0</v>
      </c>
      <c r="N370">
        <v>0</v>
      </c>
      <c r="O370">
        <v>1</v>
      </c>
      <c r="P370">
        <v>1</v>
      </c>
      <c r="Q370">
        <v>0</v>
      </c>
      <c r="R370">
        <v>0</v>
      </c>
      <c r="S370">
        <v>0</v>
      </c>
      <c r="T370">
        <v>0</v>
      </c>
      <c r="U370">
        <v>0</v>
      </c>
      <c r="V370">
        <v>0</v>
      </c>
      <c r="W370">
        <v>0</v>
      </c>
    </row>
    <row r="371" spans="1:23" x14ac:dyDescent="0.25">
      <c r="A371">
        <v>17301119000105</v>
      </c>
      <c r="B371" t="s">
        <v>645</v>
      </c>
      <c r="C371">
        <v>77</v>
      </c>
      <c r="D371" s="122">
        <v>41338</v>
      </c>
      <c r="E371" t="s">
        <v>1979</v>
      </c>
      <c r="F371" t="s">
        <v>1980</v>
      </c>
      <c r="G371">
        <v>293</v>
      </c>
      <c r="H371">
        <v>294</v>
      </c>
      <c r="L371">
        <v>0</v>
      </c>
      <c r="M371">
        <v>0</v>
      </c>
      <c r="N371">
        <v>0</v>
      </c>
      <c r="O371">
        <v>1</v>
      </c>
      <c r="P371">
        <v>0</v>
      </c>
      <c r="Q371">
        <v>0</v>
      </c>
      <c r="R371">
        <v>0</v>
      </c>
      <c r="S371">
        <v>0</v>
      </c>
      <c r="T371">
        <v>0</v>
      </c>
      <c r="U371">
        <v>0</v>
      </c>
      <c r="V371">
        <v>0</v>
      </c>
      <c r="W371">
        <v>0</v>
      </c>
    </row>
    <row r="372" spans="1:23" x14ac:dyDescent="0.25">
      <c r="A372">
        <v>11225767000135</v>
      </c>
      <c r="B372" t="s">
        <v>647</v>
      </c>
      <c r="C372">
        <v>77</v>
      </c>
      <c r="D372" s="122">
        <v>40142</v>
      </c>
      <c r="E372" t="s">
        <v>1981</v>
      </c>
      <c r="F372" t="s">
        <v>1980</v>
      </c>
      <c r="G372">
        <v>293</v>
      </c>
      <c r="H372">
        <v>294</v>
      </c>
      <c r="L372">
        <v>0</v>
      </c>
      <c r="M372">
        <v>0</v>
      </c>
      <c r="N372">
        <v>0</v>
      </c>
      <c r="O372">
        <v>1</v>
      </c>
      <c r="P372">
        <v>0</v>
      </c>
      <c r="Q372">
        <v>0</v>
      </c>
      <c r="R372">
        <v>0</v>
      </c>
      <c r="S372">
        <v>0</v>
      </c>
      <c r="T372">
        <v>0</v>
      </c>
      <c r="U372">
        <v>0</v>
      </c>
      <c r="V372">
        <v>0</v>
      </c>
      <c r="W372">
        <v>0</v>
      </c>
    </row>
    <row r="373" spans="1:23" x14ac:dyDescent="0.25">
      <c r="A373">
        <v>17797493000135</v>
      </c>
      <c r="B373" t="s">
        <v>648</v>
      </c>
      <c r="C373">
        <v>78</v>
      </c>
      <c r="D373" s="122">
        <v>43318</v>
      </c>
      <c r="E373" t="s">
        <v>1982</v>
      </c>
      <c r="F373" t="s">
        <v>1983</v>
      </c>
      <c r="G373">
        <v>301</v>
      </c>
      <c r="H373">
        <v>304</v>
      </c>
      <c r="I373">
        <v>305</v>
      </c>
      <c r="J373">
        <v>296</v>
      </c>
      <c r="K373">
        <v>297</v>
      </c>
      <c r="L373">
        <v>1</v>
      </c>
      <c r="M373">
        <v>0</v>
      </c>
      <c r="N373">
        <v>1</v>
      </c>
      <c r="O373">
        <v>1</v>
      </c>
      <c r="P373">
        <v>0</v>
      </c>
      <c r="Q373">
        <v>0</v>
      </c>
      <c r="R373">
        <v>0</v>
      </c>
      <c r="S373">
        <v>0</v>
      </c>
      <c r="T373">
        <v>0</v>
      </c>
      <c r="U373">
        <v>0</v>
      </c>
      <c r="V373">
        <v>0</v>
      </c>
      <c r="W373">
        <v>0</v>
      </c>
    </row>
    <row r="374" spans="1:23" x14ac:dyDescent="0.25">
      <c r="A374">
        <v>23502671000156</v>
      </c>
      <c r="B374" t="s">
        <v>815</v>
      </c>
      <c r="C374">
        <v>12</v>
      </c>
      <c r="D374" s="122">
        <v>42387</v>
      </c>
      <c r="E374" t="s">
        <v>1565</v>
      </c>
      <c r="F374" t="s">
        <v>1563</v>
      </c>
      <c r="G374">
        <v>46</v>
      </c>
      <c r="H374">
        <v>47</v>
      </c>
      <c r="L374">
        <v>0</v>
      </c>
      <c r="M374">
        <v>0</v>
      </c>
      <c r="N374">
        <v>0</v>
      </c>
      <c r="O374">
        <v>0</v>
      </c>
      <c r="P374">
        <v>0</v>
      </c>
      <c r="Q374">
        <v>0</v>
      </c>
      <c r="R374">
        <v>1</v>
      </c>
      <c r="S374">
        <v>0</v>
      </c>
      <c r="T374">
        <v>0</v>
      </c>
      <c r="U374">
        <v>0</v>
      </c>
      <c r="V374">
        <v>0</v>
      </c>
      <c r="W374">
        <v>0</v>
      </c>
    </row>
    <row r="375" spans="1:23" x14ac:dyDescent="0.25">
      <c r="A375">
        <v>13823084000105</v>
      </c>
      <c r="B375" t="s">
        <v>650</v>
      </c>
      <c r="C375">
        <v>78</v>
      </c>
      <c r="D375" s="122">
        <v>40994</v>
      </c>
      <c r="E375" t="s">
        <v>1984</v>
      </c>
      <c r="F375" t="s">
        <v>1985</v>
      </c>
      <c r="G375">
        <v>300</v>
      </c>
      <c r="H375">
        <v>301</v>
      </c>
      <c r="I375">
        <v>302</v>
      </c>
      <c r="J375">
        <v>303</v>
      </c>
      <c r="L375">
        <v>0</v>
      </c>
      <c r="M375">
        <v>0</v>
      </c>
      <c r="N375">
        <v>0</v>
      </c>
      <c r="O375">
        <v>0</v>
      </c>
      <c r="P375">
        <v>0</v>
      </c>
      <c r="Q375">
        <v>0</v>
      </c>
      <c r="R375">
        <v>1</v>
      </c>
      <c r="S375">
        <v>0</v>
      </c>
      <c r="T375">
        <v>1</v>
      </c>
      <c r="U375">
        <v>0</v>
      </c>
      <c r="V375">
        <v>0</v>
      </c>
      <c r="W375">
        <v>0</v>
      </c>
    </row>
    <row r="376" spans="1:23" x14ac:dyDescent="0.25">
      <c r="A376">
        <v>22759995000101</v>
      </c>
      <c r="B376" t="s">
        <v>846</v>
      </c>
      <c r="C376">
        <v>78</v>
      </c>
      <c r="D376" s="122">
        <v>42865</v>
      </c>
      <c r="E376" t="s">
        <v>1986</v>
      </c>
      <c r="F376" t="s">
        <v>1985</v>
      </c>
      <c r="G376">
        <v>300</v>
      </c>
      <c r="H376">
        <v>301</v>
      </c>
      <c r="I376">
        <v>302</v>
      </c>
      <c r="J376">
        <v>303</v>
      </c>
      <c r="L376">
        <v>0</v>
      </c>
      <c r="M376">
        <v>0</v>
      </c>
      <c r="N376">
        <v>0</v>
      </c>
      <c r="O376">
        <v>0</v>
      </c>
      <c r="P376">
        <v>0</v>
      </c>
      <c r="Q376">
        <v>0</v>
      </c>
      <c r="R376">
        <v>1</v>
      </c>
      <c r="S376">
        <v>0</v>
      </c>
      <c r="T376">
        <v>1</v>
      </c>
      <c r="U376">
        <v>0</v>
      </c>
      <c r="V376">
        <v>0</v>
      </c>
      <c r="W376">
        <v>0</v>
      </c>
    </row>
    <row r="377" spans="1:23" x14ac:dyDescent="0.25">
      <c r="A377">
        <v>33701795000114</v>
      </c>
      <c r="B377" t="s">
        <v>651</v>
      </c>
      <c r="C377">
        <v>78</v>
      </c>
      <c r="D377" s="122">
        <v>43685</v>
      </c>
      <c r="E377" t="s">
        <v>1987</v>
      </c>
      <c r="F377" t="s">
        <v>1985</v>
      </c>
      <c r="G377">
        <v>300</v>
      </c>
      <c r="H377">
        <v>301</v>
      </c>
      <c r="I377">
        <v>302</v>
      </c>
      <c r="J377">
        <v>303</v>
      </c>
      <c r="L377">
        <v>0</v>
      </c>
      <c r="M377">
        <v>0</v>
      </c>
      <c r="N377">
        <v>0</v>
      </c>
      <c r="O377">
        <v>0</v>
      </c>
      <c r="P377">
        <v>0</v>
      </c>
      <c r="Q377">
        <v>0</v>
      </c>
      <c r="R377">
        <v>1</v>
      </c>
      <c r="S377">
        <v>0</v>
      </c>
      <c r="T377">
        <v>1</v>
      </c>
      <c r="U377">
        <v>0</v>
      </c>
      <c r="V377">
        <v>0</v>
      </c>
      <c r="W377">
        <v>0</v>
      </c>
    </row>
    <row r="378" spans="1:23" x14ac:dyDescent="0.25">
      <c r="A378">
        <v>11458131000133</v>
      </c>
      <c r="B378" t="s">
        <v>652</v>
      </c>
      <c r="C378">
        <v>78</v>
      </c>
      <c r="D378" s="122">
        <v>40590</v>
      </c>
      <c r="E378" t="s">
        <v>1988</v>
      </c>
      <c r="F378" t="s">
        <v>1983</v>
      </c>
      <c r="G378">
        <v>301</v>
      </c>
      <c r="H378">
        <v>304</v>
      </c>
      <c r="I378">
        <v>305</v>
      </c>
      <c r="J378">
        <v>296</v>
      </c>
      <c r="K378">
        <v>297</v>
      </c>
      <c r="L378">
        <v>0</v>
      </c>
      <c r="M378">
        <v>0</v>
      </c>
      <c r="N378">
        <v>1</v>
      </c>
      <c r="O378">
        <v>0</v>
      </c>
      <c r="P378">
        <v>0</v>
      </c>
      <c r="Q378">
        <v>0</v>
      </c>
      <c r="R378">
        <v>0</v>
      </c>
      <c r="S378">
        <v>0</v>
      </c>
      <c r="T378">
        <v>0</v>
      </c>
      <c r="U378">
        <v>0</v>
      </c>
      <c r="V378">
        <v>0</v>
      </c>
      <c r="W378">
        <v>0</v>
      </c>
    </row>
    <row r="379" spans="1:23" x14ac:dyDescent="0.25">
      <c r="A379">
        <v>11458144000102</v>
      </c>
      <c r="B379" t="s">
        <v>653</v>
      </c>
      <c r="C379">
        <v>78</v>
      </c>
      <c r="D379" s="122">
        <v>40168</v>
      </c>
      <c r="E379" t="s">
        <v>1989</v>
      </c>
      <c r="F379" t="s">
        <v>1990</v>
      </c>
      <c r="G379">
        <v>306</v>
      </c>
      <c r="H379">
        <v>307</v>
      </c>
      <c r="I379">
        <v>308</v>
      </c>
      <c r="J379">
        <v>309</v>
      </c>
      <c r="L379">
        <v>0</v>
      </c>
      <c r="M379">
        <v>0</v>
      </c>
      <c r="N379">
        <v>0</v>
      </c>
      <c r="O379">
        <v>1</v>
      </c>
      <c r="P379">
        <v>0</v>
      </c>
      <c r="Q379">
        <v>0</v>
      </c>
      <c r="R379">
        <v>0</v>
      </c>
      <c r="S379">
        <v>0</v>
      </c>
      <c r="T379">
        <v>0</v>
      </c>
      <c r="U379">
        <v>0</v>
      </c>
      <c r="V379">
        <v>0</v>
      </c>
      <c r="W379">
        <v>0</v>
      </c>
    </row>
    <row r="380" spans="1:23" x14ac:dyDescent="0.25">
      <c r="A380">
        <v>12839769000187</v>
      </c>
      <c r="B380" t="s">
        <v>654</v>
      </c>
      <c r="C380">
        <v>78</v>
      </c>
      <c r="D380" s="122">
        <v>40597</v>
      </c>
      <c r="E380" t="s">
        <v>1991</v>
      </c>
      <c r="F380" t="s">
        <v>1983</v>
      </c>
      <c r="G380">
        <v>301</v>
      </c>
      <c r="H380">
        <v>304</v>
      </c>
      <c r="I380">
        <v>305</v>
      </c>
      <c r="J380">
        <v>296</v>
      </c>
      <c r="K380">
        <v>297</v>
      </c>
      <c r="L380">
        <v>1</v>
      </c>
      <c r="M380">
        <v>0</v>
      </c>
      <c r="N380">
        <v>0</v>
      </c>
      <c r="O380">
        <v>1</v>
      </c>
      <c r="P380">
        <v>0</v>
      </c>
      <c r="Q380">
        <v>0</v>
      </c>
      <c r="R380">
        <v>0</v>
      </c>
      <c r="S380">
        <v>0</v>
      </c>
      <c r="T380">
        <v>1</v>
      </c>
      <c r="U380">
        <v>0</v>
      </c>
      <c r="V380">
        <v>0</v>
      </c>
      <c r="W380">
        <v>0</v>
      </c>
    </row>
    <row r="381" spans="1:23" x14ac:dyDescent="0.25">
      <c r="A381">
        <v>23508737000115</v>
      </c>
      <c r="B381" t="s">
        <v>1992</v>
      </c>
      <c r="C381">
        <v>78</v>
      </c>
      <c r="D381" s="122">
        <v>42339</v>
      </c>
      <c r="E381" t="s">
        <v>1993</v>
      </c>
      <c r="F381" t="s">
        <v>1994</v>
      </c>
      <c r="G381">
        <v>295</v>
      </c>
      <c r="H381">
        <v>296</v>
      </c>
      <c r="I381">
        <v>297</v>
      </c>
      <c r="J381">
        <v>298</v>
      </c>
      <c r="K381">
        <v>299</v>
      </c>
      <c r="L381">
        <v>0</v>
      </c>
      <c r="M381">
        <v>0</v>
      </c>
      <c r="N381">
        <v>0</v>
      </c>
      <c r="O381">
        <v>0</v>
      </c>
      <c r="P381">
        <v>0</v>
      </c>
      <c r="Q381">
        <v>0</v>
      </c>
      <c r="R381">
        <v>1</v>
      </c>
      <c r="S381">
        <v>0</v>
      </c>
      <c r="T381">
        <v>1</v>
      </c>
      <c r="U381">
        <v>0</v>
      </c>
      <c r="V381">
        <v>0</v>
      </c>
      <c r="W381">
        <v>0</v>
      </c>
    </row>
    <row r="382" spans="1:23" x14ac:dyDescent="0.25">
      <c r="A382">
        <v>4899128000190</v>
      </c>
      <c r="B382" t="s">
        <v>655</v>
      </c>
      <c r="C382">
        <v>78</v>
      </c>
      <c r="D382" s="122">
        <v>37428</v>
      </c>
      <c r="E382" t="s">
        <v>1995</v>
      </c>
      <c r="F382" t="s">
        <v>1994</v>
      </c>
      <c r="G382">
        <v>295</v>
      </c>
      <c r="H382">
        <v>296</v>
      </c>
      <c r="I382">
        <v>297</v>
      </c>
      <c r="J382">
        <v>298</v>
      </c>
      <c r="K382">
        <v>299</v>
      </c>
      <c r="L382">
        <v>0</v>
      </c>
      <c r="M382">
        <v>0</v>
      </c>
      <c r="N382">
        <v>0</v>
      </c>
      <c r="O382">
        <v>0</v>
      </c>
      <c r="P382">
        <v>0</v>
      </c>
      <c r="Q382">
        <v>0</v>
      </c>
      <c r="R382">
        <v>1</v>
      </c>
      <c r="S382">
        <v>0</v>
      </c>
      <c r="T382">
        <v>1</v>
      </c>
      <c r="U382">
        <v>0</v>
      </c>
      <c r="V382">
        <v>0</v>
      </c>
      <c r="W382">
        <v>0</v>
      </c>
    </row>
    <row r="383" spans="1:23" x14ac:dyDescent="0.25">
      <c r="A383">
        <v>4839017000198</v>
      </c>
      <c r="B383" t="s">
        <v>656</v>
      </c>
      <c r="C383">
        <v>78</v>
      </c>
      <c r="D383" s="122">
        <v>37293</v>
      </c>
      <c r="E383" t="s">
        <v>1996</v>
      </c>
      <c r="F383" t="s">
        <v>1997</v>
      </c>
      <c r="G383">
        <v>295</v>
      </c>
      <c r="L383">
        <v>1</v>
      </c>
      <c r="M383">
        <v>0</v>
      </c>
      <c r="N383">
        <v>0</v>
      </c>
      <c r="O383">
        <v>0</v>
      </c>
      <c r="P383">
        <v>0</v>
      </c>
      <c r="Q383">
        <v>0</v>
      </c>
      <c r="R383">
        <v>0</v>
      </c>
      <c r="S383">
        <v>0</v>
      </c>
      <c r="T383">
        <v>0</v>
      </c>
      <c r="U383">
        <v>0</v>
      </c>
      <c r="V383">
        <v>0</v>
      </c>
      <c r="W383">
        <v>0</v>
      </c>
    </row>
    <row r="384" spans="1:23" x14ac:dyDescent="0.25">
      <c r="A384">
        <v>20889471000100</v>
      </c>
      <c r="B384" t="s">
        <v>842</v>
      </c>
      <c r="C384">
        <v>78</v>
      </c>
      <c r="D384" s="122">
        <v>42769</v>
      </c>
      <c r="E384" t="s">
        <v>1998</v>
      </c>
      <c r="F384" t="s">
        <v>1994</v>
      </c>
      <c r="G384">
        <v>295</v>
      </c>
      <c r="H384">
        <v>296</v>
      </c>
      <c r="I384">
        <v>297</v>
      </c>
      <c r="J384">
        <v>298</v>
      </c>
      <c r="K384">
        <v>299</v>
      </c>
      <c r="L384">
        <v>1</v>
      </c>
      <c r="M384">
        <v>0</v>
      </c>
      <c r="N384">
        <v>0</v>
      </c>
      <c r="O384">
        <v>0</v>
      </c>
      <c r="P384">
        <v>0</v>
      </c>
      <c r="Q384">
        <v>0</v>
      </c>
      <c r="R384">
        <v>0</v>
      </c>
      <c r="S384">
        <v>0</v>
      </c>
      <c r="T384">
        <v>0</v>
      </c>
      <c r="U384">
        <v>0</v>
      </c>
      <c r="V384">
        <v>0</v>
      </c>
      <c r="W384">
        <v>0</v>
      </c>
    </row>
    <row r="385" spans="1:23" x14ac:dyDescent="0.25">
      <c r="A385">
        <v>29091970000121</v>
      </c>
      <c r="B385" t="s">
        <v>840</v>
      </c>
      <c r="C385">
        <v>40</v>
      </c>
      <c r="D385" s="122">
        <v>43213</v>
      </c>
      <c r="E385" t="s">
        <v>1999</v>
      </c>
      <c r="F385" t="s">
        <v>1693</v>
      </c>
      <c r="G385">
        <v>137</v>
      </c>
      <c r="L385">
        <v>0</v>
      </c>
      <c r="M385">
        <v>0</v>
      </c>
      <c r="N385">
        <v>0</v>
      </c>
      <c r="O385">
        <v>1</v>
      </c>
      <c r="P385">
        <v>0</v>
      </c>
      <c r="Q385">
        <v>0</v>
      </c>
      <c r="R385">
        <v>0</v>
      </c>
      <c r="S385">
        <v>0</v>
      </c>
      <c r="T385">
        <v>0</v>
      </c>
      <c r="U385">
        <v>0</v>
      </c>
      <c r="V385">
        <v>0</v>
      </c>
      <c r="W385">
        <v>0</v>
      </c>
    </row>
    <row r="386" spans="1:23" x14ac:dyDescent="0.25">
      <c r="A386">
        <v>9326708000101</v>
      </c>
      <c r="B386" t="s">
        <v>657</v>
      </c>
      <c r="C386">
        <v>78</v>
      </c>
      <c r="D386" s="122">
        <v>39640</v>
      </c>
      <c r="E386" t="s">
        <v>2000</v>
      </c>
      <c r="F386" t="s">
        <v>1994</v>
      </c>
      <c r="G386">
        <v>295</v>
      </c>
      <c r="H386">
        <v>296</v>
      </c>
      <c r="I386">
        <v>297</v>
      </c>
      <c r="J386">
        <v>298</v>
      </c>
      <c r="K386">
        <v>299</v>
      </c>
      <c r="L386">
        <v>1</v>
      </c>
      <c r="M386">
        <v>0</v>
      </c>
      <c r="N386">
        <v>0</v>
      </c>
      <c r="O386">
        <v>0</v>
      </c>
      <c r="P386">
        <v>0</v>
      </c>
      <c r="Q386">
        <v>0</v>
      </c>
      <c r="R386">
        <v>0</v>
      </c>
      <c r="S386">
        <v>0</v>
      </c>
      <c r="T386">
        <v>0</v>
      </c>
      <c r="U386">
        <v>0</v>
      </c>
      <c r="V386">
        <v>0</v>
      </c>
      <c r="W386">
        <v>0</v>
      </c>
    </row>
    <row r="387" spans="1:23" x14ac:dyDescent="0.25">
      <c r="A387">
        <v>4616035000100</v>
      </c>
      <c r="B387" t="s">
        <v>844</v>
      </c>
      <c r="C387">
        <v>78</v>
      </c>
      <c r="D387" s="122">
        <v>37890</v>
      </c>
      <c r="E387" t="s">
        <v>2001</v>
      </c>
      <c r="F387" t="s">
        <v>1990</v>
      </c>
      <c r="G387">
        <v>306</v>
      </c>
      <c r="H387">
        <v>307</v>
      </c>
      <c r="I387">
        <v>308</v>
      </c>
      <c r="J387">
        <v>309</v>
      </c>
      <c r="L387">
        <v>0</v>
      </c>
      <c r="M387">
        <v>0</v>
      </c>
      <c r="N387">
        <v>0</v>
      </c>
      <c r="O387">
        <v>1</v>
      </c>
      <c r="P387">
        <v>0</v>
      </c>
      <c r="Q387">
        <v>0</v>
      </c>
      <c r="R387">
        <v>0</v>
      </c>
      <c r="S387">
        <v>0</v>
      </c>
      <c r="T387">
        <v>0</v>
      </c>
      <c r="U387">
        <v>0</v>
      </c>
      <c r="V387">
        <v>0</v>
      </c>
      <c r="W387">
        <v>0</v>
      </c>
    </row>
    <row r="388" spans="1:23" x14ac:dyDescent="0.25">
      <c r="A388">
        <v>10394850000175</v>
      </c>
      <c r="B388" t="s">
        <v>845</v>
      </c>
      <c r="C388">
        <v>78</v>
      </c>
      <c r="D388" s="122">
        <v>39954</v>
      </c>
      <c r="E388" t="s">
        <v>2002</v>
      </c>
      <c r="F388" t="s">
        <v>1994</v>
      </c>
      <c r="G388">
        <v>295</v>
      </c>
      <c r="H388">
        <v>296</v>
      </c>
      <c r="I388">
        <v>297</v>
      </c>
      <c r="J388">
        <v>298</v>
      </c>
      <c r="K388">
        <v>299</v>
      </c>
      <c r="L388">
        <v>1</v>
      </c>
      <c r="M388">
        <v>0</v>
      </c>
      <c r="N388">
        <v>0</v>
      </c>
      <c r="O388">
        <v>0</v>
      </c>
      <c r="P388">
        <v>0</v>
      </c>
      <c r="Q388">
        <v>0</v>
      </c>
      <c r="R388">
        <v>0</v>
      </c>
      <c r="S388">
        <v>0</v>
      </c>
      <c r="T388">
        <v>0</v>
      </c>
      <c r="U388">
        <v>0</v>
      </c>
      <c r="V388">
        <v>0</v>
      </c>
      <c r="W388">
        <v>0</v>
      </c>
    </row>
    <row r="389" spans="1:23" x14ac:dyDescent="0.25">
      <c r="A389">
        <v>19959552000150</v>
      </c>
      <c r="B389" t="s">
        <v>843</v>
      </c>
      <c r="C389">
        <v>78</v>
      </c>
      <c r="D389" s="122">
        <v>41863</v>
      </c>
      <c r="E389" t="s">
        <v>2003</v>
      </c>
      <c r="F389" t="s">
        <v>1985</v>
      </c>
      <c r="G389">
        <v>300</v>
      </c>
      <c r="H389">
        <v>301</v>
      </c>
      <c r="I389">
        <v>302</v>
      </c>
      <c r="J389">
        <v>303</v>
      </c>
      <c r="L389">
        <v>1</v>
      </c>
      <c r="M389">
        <v>0</v>
      </c>
      <c r="N389">
        <v>0</v>
      </c>
      <c r="O389">
        <v>0</v>
      </c>
      <c r="P389">
        <v>0</v>
      </c>
      <c r="Q389">
        <v>0</v>
      </c>
      <c r="R389">
        <v>1</v>
      </c>
      <c r="S389">
        <v>0</v>
      </c>
      <c r="T389">
        <v>1</v>
      </c>
      <c r="U389">
        <v>0</v>
      </c>
      <c r="V389">
        <v>0</v>
      </c>
      <c r="W389">
        <v>0</v>
      </c>
    </row>
    <row r="390" spans="1:23" x14ac:dyDescent="0.25">
      <c r="A390">
        <v>7381653000107</v>
      </c>
      <c r="B390" t="s">
        <v>658</v>
      </c>
      <c r="C390">
        <v>78</v>
      </c>
      <c r="D390" s="122">
        <v>38497</v>
      </c>
      <c r="E390" t="s">
        <v>2004</v>
      </c>
      <c r="F390" t="s">
        <v>1994</v>
      </c>
      <c r="G390">
        <v>295</v>
      </c>
      <c r="H390">
        <v>296</v>
      </c>
      <c r="I390">
        <v>297</v>
      </c>
      <c r="J390">
        <v>298</v>
      </c>
      <c r="K390">
        <v>299</v>
      </c>
      <c r="L390">
        <v>1</v>
      </c>
      <c r="M390">
        <v>0</v>
      </c>
      <c r="N390">
        <v>0</v>
      </c>
      <c r="O390">
        <v>0</v>
      </c>
      <c r="P390">
        <v>0</v>
      </c>
      <c r="Q390">
        <v>0</v>
      </c>
      <c r="R390">
        <v>0</v>
      </c>
      <c r="S390">
        <v>0</v>
      </c>
      <c r="T390">
        <v>0</v>
      </c>
      <c r="U390">
        <v>0</v>
      </c>
      <c r="V390">
        <v>0</v>
      </c>
      <c r="W390">
        <v>0</v>
      </c>
    </row>
    <row r="391" spans="1:23" x14ac:dyDescent="0.25">
      <c r="A391">
        <v>24325079000199</v>
      </c>
      <c r="B391" t="s">
        <v>2005</v>
      </c>
      <c r="C391">
        <v>78</v>
      </c>
      <c r="D391" s="122">
        <v>42989</v>
      </c>
      <c r="E391" t="s">
        <v>2006</v>
      </c>
      <c r="F391" t="s">
        <v>1983</v>
      </c>
      <c r="G391">
        <v>301</v>
      </c>
      <c r="H391">
        <v>304</v>
      </c>
      <c r="I391">
        <v>305</v>
      </c>
      <c r="J391">
        <v>296</v>
      </c>
      <c r="K391">
        <v>297</v>
      </c>
      <c r="L391">
        <v>1</v>
      </c>
      <c r="M391">
        <v>0</v>
      </c>
      <c r="N391">
        <v>1</v>
      </c>
      <c r="O391">
        <v>1</v>
      </c>
      <c r="P391">
        <v>0</v>
      </c>
      <c r="Q391">
        <v>0</v>
      </c>
      <c r="R391">
        <v>0</v>
      </c>
      <c r="S391">
        <v>0</v>
      </c>
      <c r="T391">
        <v>0</v>
      </c>
      <c r="U391">
        <v>0</v>
      </c>
      <c r="V391">
        <v>0</v>
      </c>
      <c r="W391">
        <v>0</v>
      </c>
    </row>
    <row r="392" spans="1:23" x14ac:dyDescent="0.25">
      <c r="A392">
        <v>22232927000190</v>
      </c>
      <c r="B392" t="s">
        <v>659</v>
      </c>
      <c r="C392">
        <v>26</v>
      </c>
      <c r="D392" s="122">
        <v>41276</v>
      </c>
      <c r="E392" t="s">
        <v>2007</v>
      </c>
      <c r="F392" t="s">
        <v>2008</v>
      </c>
      <c r="G392">
        <v>92</v>
      </c>
      <c r="H392">
        <v>93</v>
      </c>
      <c r="I392">
        <v>94</v>
      </c>
      <c r="L392">
        <v>0</v>
      </c>
      <c r="M392">
        <v>0</v>
      </c>
      <c r="N392">
        <v>0</v>
      </c>
      <c r="O392">
        <v>1</v>
      </c>
      <c r="P392">
        <v>0</v>
      </c>
      <c r="Q392">
        <v>0</v>
      </c>
      <c r="R392">
        <v>0</v>
      </c>
      <c r="S392">
        <v>0</v>
      </c>
      <c r="T392">
        <v>0</v>
      </c>
      <c r="U392">
        <v>0</v>
      </c>
      <c r="V392">
        <v>0</v>
      </c>
      <c r="W392">
        <v>0</v>
      </c>
    </row>
    <row r="393" spans="1:23" x14ac:dyDescent="0.25">
      <c r="A393">
        <v>34096201000156</v>
      </c>
      <c r="B393" t="s">
        <v>670</v>
      </c>
      <c r="C393">
        <v>81</v>
      </c>
      <c r="D393" s="122">
        <v>43671</v>
      </c>
      <c r="E393" t="s">
        <v>2009</v>
      </c>
      <c r="F393" t="s">
        <v>2010</v>
      </c>
      <c r="G393">
        <v>316</v>
      </c>
      <c r="H393">
        <v>317</v>
      </c>
      <c r="L393">
        <v>0</v>
      </c>
      <c r="M393">
        <v>0</v>
      </c>
      <c r="N393">
        <v>0</v>
      </c>
      <c r="O393">
        <v>1</v>
      </c>
      <c r="P393">
        <v>0</v>
      </c>
      <c r="Q393">
        <v>0</v>
      </c>
      <c r="R393">
        <v>0</v>
      </c>
      <c r="S393">
        <v>0</v>
      </c>
      <c r="T393">
        <v>0</v>
      </c>
      <c r="U393">
        <v>0</v>
      </c>
      <c r="V393">
        <v>0</v>
      </c>
      <c r="W393">
        <v>0</v>
      </c>
    </row>
    <row r="394" spans="1:23" x14ac:dyDescent="0.25">
      <c r="A394">
        <v>9141867000131</v>
      </c>
      <c r="B394" t="s">
        <v>671</v>
      </c>
      <c r="C394">
        <v>81</v>
      </c>
      <c r="D394" s="122">
        <v>41915</v>
      </c>
      <c r="E394" t="s">
        <v>2011</v>
      </c>
      <c r="F394" t="s">
        <v>2010</v>
      </c>
      <c r="G394">
        <v>316</v>
      </c>
      <c r="H394">
        <v>317</v>
      </c>
      <c r="L394">
        <v>0</v>
      </c>
      <c r="M394">
        <v>0</v>
      </c>
      <c r="N394">
        <v>0</v>
      </c>
      <c r="O394">
        <v>1</v>
      </c>
      <c r="P394">
        <v>0</v>
      </c>
      <c r="Q394">
        <v>0</v>
      </c>
      <c r="R394">
        <v>0</v>
      </c>
      <c r="S394">
        <v>0</v>
      </c>
      <c r="T394">
        <v>0</v>
      </c>
      <c r="U394">
        <v>0</v>
      </c>
      <c r="V394">
        <v>0</v>
      </c>
      <c r="W394">
        <v>0</v>
      </c>
    </row>
    <row r="395" spans="1:23" x14ac:dyDescent="0.25">
      <c r="A395">
        <v>7659002000136</v>
      </c>
      <c r="B395" t="s">
        <v>2012</v>
      </c>
      <c r="C395">
        <v>81</v>
      </c>
      <c r="D395" s="122">
        <v>38693</v>
      </c>
      <c r="E395" t="s">
        <v>2013</v>
      </c>
      <c r="F395" t="s">
        <v>2010</v>
      </c>
      <c r="G395">
        <v>316</v>
      </c>
      <c r="H395">
        <v>317</v>
      </c>
      <c r="L395">
        <v>1</v>
      </c>
      <c r="M395">
        <v>1</v>
      </c>
      <c r="N395">
        <v>1</v>
      </c>
      <c r="O395">
        <v>1</v>
      </c>
      <c r="P395">
        <v>1</v>
      </c>
      <c r="Q395">
        <v>1</v>
      </c>
      <c r="R395">
        <v>1</v>
      </c>
      <c r="S395">
        <v>1</v>
      </c>
      <c r="T395">
        <v>1</v>
      </c>
      <c r="U395">
        <v>1</v>
      </c>
      <c r="V395">
        <v>1</v>
      </c>
      <c r="W395">
        <v>0</v>
      </c>
    </row>
    <row r="396" spans="1:23" x14ac:dyDescent="0.25">
      <c r="A396">
        <v>34428006000186</v>
      </c>
      <c r="B396" t="s">
        <v>660</v>
      </c>
      <c r="C396">
        <v>79</v>
      </c>
      <c r="D396" s="122">
        <v>43819</v>
      </c>
      <c r="E396" t="s">
        <v>2014</v>
      </c>
      <c r="F396" t="s">
        <v>2015</v>
      </c>
      <c r="G396">
        <v>310</v>
      </c>
      <c r="L396">
        <v>0</v>
      </c>
      <c r="M396">
        <v>0</v>
      </c>
      <c r="N396">
        <v>0</v>
      </c>
      <c r="O396">
        <v>1</v>
      </c>
      <c r="P396">
        <v>1</v>
      </c>
      <c r="Q396">
        <v>0</v>
      </c>
      <c r="R396">
        <v>0</v>
      </c>
      <c r="S396">
        <v>0</v>
      </c>
      <c r="T396">
        <v>0</v>
      </c>
      <c r="U396">
        <v>0</v>
      </c>
      <c r="V396">
        <v>0</v>
      </c>
      <c r="W396">
        <v>0</v>
      </c>
    </row>
    <row r="397" spans="1:23" x14ac:dyDescent="0.25">
      <c r="A397">
        <v>31493876000140</v>
      </c>
      <c r="B397" t="s">
        <v>662</v>
      </c>
      <c r="C397">
        <v>79</v>
      </c>
      <c r="D397" s="122">
        <v>43404</v>
      </c>
      <c r="E397" t="s">
        <v>2016</v>
      </c>
      <c r="F397" t="s">
        <v>2015</v>
      </c>
      <c r="G397">
        <v>310</v>
      </c>
      <c r="L397">
        <v>0</v>
      </c>
      <c r="M397">
        <v>0</v>
      </c>
      <c r="N397">
        <v>0</v>
      </c>
      <c r="O397">
        <v>1</v>
      </c>
      <c r="P397">
        <v>1</v>
      </c>
      <c r="Q397">
        <v>0</v>
      </c>
      <c r="R397">
        <v>0</v>
      </c>
      <c r="S397">
        <v>0</v>
      </c>
      <c r="T397">
        <v>0</v>
      </c>
      <c r="U397">
        <v>0</v>
      </c>
      <c r="V397">
        <v>0</v>
      </c>
      <c r="W397">
        <v>0</v>
      </c>
    </row>
    <row r="398" spans="1:23" x14ac:dyDescent="0.25">
      <c r="A398">
        <v>31533145000181</v>
      </c>
      <c r="B398" t="s">
        <v>663</v>
      </c>
      <c r="C398">
        <v>79</v>
      </c>
      <c r="D398" s="122">
        <v>43404</v>
      </c>
      <c r="E398" t="s">
        <v>2017</v>
      </c>
      <c r="F398" t="s">
        <v>2015</v>
      </c>
      <c r="G398">
        <v>310</v>
      </c>
      <c r="L398">
        <v>0</v>
      </c>
      <c r="M398">
        <v>0</v>
      </c>
      <c r="N398">
        <v>0</v>
      </c>
      <c r="O398">
        <v>1</v>
      </c>
      <c r="P398">
        <v>0</v>
      </c>
      <c r="Q398">
        <v>0</v>
      </c>
      <c r="R398">
        <v>0</v>
      </c>
      <c r="S398">
        <v>0</v>
      </c>
      <c r="T398">
        <v>0</v>
      </c>
      <c r="U398">
        <v>0</v>
      </c>
      <c r="V398">
        <v>0</v>
      </c>
      <c r="W398">
        <v>0</v>
      </c>
    </row>
    <row r="399" spans="1:23" x14ac:dyDescent="0.25">
      <c r="A399">
        <v>26406529000101</v>
      </c>
      <c r="B399" t="s">
        <v>2018</v>
      </c>
      <c r="C399">
        <v>92</v>
      </c>
      <c r="D399" s="122">
        <v>43188</v>
      </c>
      <c r="E399" t="s">
        <v>2019</v>
      </c>
      <c r="F399" t="s">
        <v>2020</v>
      </c>
      <c r="G399">
        <v>368</v>
      </c>
      <c r="H399">
        <v>369</v>
      </c>
      <c r="I399">
        <v>370</v>
      </c>
      <c r="L399">
        <v>0</v>
      </c>
      <c r="M399">
        <v>0</v>
      </c>
      <c r="N399">
        <v>0</v>
      </c>
      <c r="O399">
        <v>1</v>
      </c>
      <c r="P399">
        <v>1</v>
      </c>
      <c r="Q399">
        <v>0</v>
      </c>
      <c r="R399">
        <v>0</v>
      </c>
      <c r="S399">
        <v>0</v>
      </c>
      <c r="T399">
        <v>0</v>
      </c>
      <c r="U399">
        <v>0</v>
      </c>
      <c r="V399">
        <v>0</v>
      </c>
      <c r="W399">
        <v>0</v>
      </c>
    </row>
    <row r="400" spans="1:23" x14ac:dyDescent="0.25">
      <c r="A400">
        <v>36327455000163</v>
      </c>
      <c r="B400" t="s">
        <v>720</v>
      </c>
      <c r="C400">
        <v>89</v>
      </c>
      <c r="D400" s="122">
        <v>44006</v>
      </c>
      <c r="E400" t="s">
        <v>2021</v>
      </c>
      <c r="F400" t="s">
        <v>2022</v>
      </c>
      <c r="G400">
        <v>359</v>
      </c>
      <c r="L400">
        <v>0</v>
      </c>
      <c r="M400">
        <v>0</v>
      </c>
      <c r="N400">
        <v>0</v>
      </c>
      <c r="O400">
        <v>0</v>
      </c>
      <c r="P400">
        <v>1</v>
      </c>
      <c r="Q400">
        <v>0</v>
      </c>
      <c r="R400">
        <v>0</v>
      </c>
      <c r="S400">
        <v>0</v>
      </c>
      <c r="T400">
        <v>0</v>
      </c>
      <c r="U400">
        <v>0</v>
      </c>
      <c r="V400">
        <v>0</v>
      </c>
      <c r="W400">
        <v>0</v>
      </c>
    </row>
    <row r="401" spans="1:23" x14ac:dyDescent="0.25">
      <c r="A401">
        <v>31874833000105</v>
      </c>
      <c r="B401" t="s">
        <v>2023</v>
      </c>
      <c r="C401">
        <v>89</v>
      </c>
      <c r="D401" s="122">
        <v>43462</v>
      </c>
      <c r="E401" t="s">
        <v>2024</v>
      </c>
      <c r="F401" t="s">
        <v>2022</v>
      </c>
      <c r="G401">
        <v>359</v>
      </c>
      <c r="L401">
        <v>0</v>
      </c>
      <c r="M401">
        <v>0</v>
      </c>
      <c r="N401">
        <v>0</v>
      </c>
      <c r="O401">
        <v>0</v>
      </c>
      <c r="P401">
        <v>1</v>
      </c>
      <c r="Q401">
        <v>0</v>
      </c>
      <c r="R401">
        <v>0</v>
      </c>
      <c r="S401">
        <v>0</v>
      </c>
      <c r="T401">
        <v>0</v>
      </c>
      <c r="U401">
        <v>0</v>
      </c>
      <c r="V401">
        <v>0</v>
      </c>
      <c r="W401">
        <v>0</v>
      </c>
    </row>
    <row r="402" spans="1:23" x14ac:dyDescent="0.25">
      <c r="A402">
        <v>31145826000172</v>
      </c>
      <c r="B402" t="s">
        <v>721</v>
      </c>
      <c r="C402">
        <v>89</v>
      </c>
      <c r="D402" s="122">
        <v>43362</v>
      </c>
      <c r="E402" t="s">
        <v>2025</v>
      </c>
      <c r="F402" t="s">
        <v>2022</v>
      </c>
      <c r="G402">
        <v>359</v>
      </c>
      <c r="L402">
        <v>0</v>
      </c>
      <c r="M402">
        <v>0</v>
      </c>
      <c r="N402">
        <v>0</v>
      </c>
      <c r="O402">
        <v>0</v>
      </c>
      <c r="P402">
        <v>1</v>
      </c>
      <c r="Q402">
        <v>0</v>
      </c>
      <c r="R402">
        <v>0</v>
      </c>
      <c r="S402">
        <v>0</v>
      </c>
      <c r="T402">
        <v>0</v>
      </c>
      <c r="U402">
        <v>0</v>
      </c>
      <c r="V402">
        <v>0</v>
      </c>
      <c r="W402">
        <v>0</v>
      </c>
    </row>
    <row r="403" spans="1:23" x14ac:dyDescent="0.25">
      <c r="A403">
        <v>35717740000128</v>
      </c>
      <c r="B403" t="s">
        <v>722</v>
      </c>
      <c r="C403">
        <v>89</v>
      </c>
      <c r="D403" s="122">
        <v>44006</v>
      </c>
      <c r="E403" t="s">
        <v>2026</v>
      </c>
      <c r="F403" t="s">
        <v>2022</v>
      </c>
      <c r="G403">
        <v>359</v>
      </c>
      <c r="L403">
        <v>0</v>
      </c>
      <c r="M403">
        <v>0</v>
      </c>
      <c r="N403">
        <v>0</v>
      </c>
      <c r="O403">
        <v>0</v>
      </c>
      <c r="P403">
        <v>1</v>
      </c>
      <c r="Q403">
        <v>0</v>
      </c>
      <c r="R403">
        <v>0</v>
      </c>
      <c r="S403">
        <v>0</v>
      </c>
      <c r="T403">
        <v>0</v>
      </c>
      <c r="U403">
        <v>0</v>
      </c>
      <c r="V403">
        <v>0</v>
      </c>
      <c r="W403">
        <v>0</v>
      </c>
    </row>
    <row r="404" spans="1:23" x14ac:dyDescent="0.25">
      <c r="A404">
        <v>39227204000103</v>
      </c>
      <c r="B404" t="s">
        <v>723</v>
      </c>
      <c r="C404">
        <v>89</v>
      </c>
      <c r="D404" s="122">
        <v>44179</v>
      </c>
      <c r="E404" t="s">
        <v>2027</v>
      </c>
      <c r="F404" t="s">
        <v>2022</v>
      </c>
      <c r="G404">
        <v>359</v>
      </c>
      <c r="L404">
        <v>0</v>
      </c>
      <c r="M404">
        <v>0</v>
      </c>
      <c r="N404">
        <v>0</v>
      </c>
      <c r="O404">
        <v>0</v>
      </c>
      <c r="P404">
        <v>1</v>
      </c>
      <c r="Q404">
        <v>0</v>
      </c>
      <c r="R404">
        <v>0</v>
      </c>
      <c r="S404">
        <v>0</v>
      </c>
      <c r="T404">
        <v>0</v>
      </c>
      <c r="U404">
        <v>0</v>
      </c>
      <c r="V404">
        <v>0</v>
      </c>
      <c r="W404">
        <v>0</v>
      </c>
    </row>
    <row r="405" spans="1:23" x14ac:dyDescent="0.25">
      <c r="A405">
        <v>34218740000110</v>
      </c>
      <c r="B405" t="s">
        <v>724</v>
      </c>
      <c r="C405">
        <v>89</v>
      </c>
      <c r="D405" s="122">
        <v>43809</v>
      </c>
      <c r="E405" t="s">
        <v>2028</v>
      </c>
      <c r="F405" t="s">
        <v>2022</v>
      </c>
      <c r="G405">
        <v>359</v>
      </c>
      <c r="L405">
        <v>0</v>
      </c>
      <c r="M405">
        <v>0</v>
      </c>
      <c r="N405">
        <v>0</v>
      </c>
      <c r="O405">
        <v>0</v>
      </c>
      <c r="P405">
        <v>1</v>
      </c>
      <c r="Q405">
        <v>0</v>
      </c>
      <c r="R405">
        <v>0</v>
      </c>
      <c r="S405">
        <v>0</v>
      </c>
      <c r="T405">
        <v>0</v>
      </c>
      <c r="U405">
        <v>0</v>
      </c>
      <c r="V405">
        <v>0</v>
      </c>
      <c r="W405">
        <v>0</v>
      </c>
    </row>
    <row r="406" spans="1:23" x14ac:dyDescent="0.25">
      <c r="A406">
        <v>32893503000120</v>
      </c>
      <c r="B406" t="s">
        <v>725</v>
      </c>
      <c r="C406">
        <v>89</v>
      </c>
      <c r="D406" s="122">
        <v>43745</v>
      </c>
      <c r="E406" t="s">
        <v>2029</v>
      </c>
      <c r="F406" t="s">
        <v>2022</v>
      </c>
      <c r="G406">
        <v>359</v>
      </c>
      <c r="L406">
        <v>1</v>
      </c>
      <c r="M406">
        <v>0</v>
      </c>
      <c r="N406">
        <v>0</v>
      </c>
      <c r="O406">
        <v>0</v>
      </c>
      <c r="P406">
        <v>0</v>
      </c>
      <c r="Q406">
        <v>0</v>
      </c>
      <c r="R406">
        <v>0</v>
      </c>
      <c r="S406">
        <v>0</v>
      </c>
      <c r="T406">
        <v>0</v>
      </c>
      <c r="U406">
        <v>0</v>
      </c>
      <c r="V406">
        <v>0</v>
      </c>
      <c r="W406">
        <v>0</v>
      </c>
    </row>
    <row r="407" spans="1:23" x14ac:dyDescent="0.25">
      <c r="A407">
        <v>31132386000119</v>
      </c>
      <c r="B407" t="s">
        <v>726</v>
      </c>
      <c r="C407">
        <v>89</v>
      </c>
      <c r="D407" s="122">
        <v>43362</v>
      </c>
      <c r="E407" t="s">
        <v>2030</v>
      </c>
      <c r="F407" t="s">
        <v>2022</v>
      </c>
      <c r="G407">
        <v>359</v>
      </c>
      <c r="L407">
        <v>0</v>
      </c>
      <c r="M407">
        <v>0</v>
      </c>
      <c r="N407">
        <v>1</v>
      </c>
      <c r="O407">
        <v>0</v>
      </c>
      <c r="P407">
        <v>0</v>
      </c>
      <c r="Q407">
        <v>0</v>
      </c>
      <c r="R407">
        <v>0</v>
      </c>
      <c r="S407">
        <v>0</v>
      </c>
      <c r="T407">
        <v>0</v>
      </c>
      <c r="U407">
        <v>0</v>
      </c>
      <c r="V407">
        <v>0</v>
      </c>
      <c r="W407">
        <v>0</v>
      </c>
    </row>
    <row r="408" spans="1:23" x14ac:dyDescent="0.25">
      <c r="A408">
        <v>39226116000189</v>
      </c>
      <c r="B408" t="s">
        <v>727</v>
      </c>
      <c r="C408">
        <v>89</v>
      </c>
      <c r="D408" s="122">
        <v>44187</v>
      </c>
      <c r="E408" t="s">
        <v>2031</v>
      </c>
      <c r="F408" t="s">
        <v>2022</v>
      </c>
      <c r="G408">
        <v>359</v>
      </c>
      <c r="L408">
        <v>0</v>
      </c>
      <c r="M408">
        <v>0</v>
      </c>
      <c r="N408">
        <v>0</v>
      </c>
      <c r="O408">
        <v>1</v>
      </c>
      <c r="P408">
        <v>0</v>
      </c>
      <c r="Q408">
        <v>0</v>
      </c>
      <c r="R408">
        <v>0</v>
      </c>
      <c r="S408">
        <v>0</v>
      </c>
      <c r="T408">
        <v>0</v>
      </c>
      <c r="U408">
        <v>0</v>
      </c>
      <c r="V408">
        <v>0</v>
      </c>
      <c r="W408">
        <v>0</v>
      </c>
    </row>
    <row r="409" spans="1:23" x14ac:dyDescent="0.25">
      <c r="A409">
        <v>37396815000141</v>
      </c>
      <c r="B409" t="s">
        <v>729</v>
      </c>
      <c r="C409">
        <v>89</v>
      </c>
      <c r="D409" s="122">
        <v>44057</v>
      </c>
      <c r="E409" t="s">
        <v>2032</v>
      </c>
      <c r="F409" t="s">
        <v>2022</v>
      </c>
      <c r="G409">
        <v>359</v>
      </c>
      <c r="L409">
        <v>0</v>
      </c>
      <c r="M409">
        <v>0</v>
      </c>
      <c r="N409">
        <v>1</v>
      </c>
      <c r="O409">
        <v>0</v>
      </c>
      <c r="P409">
        <v>1</v>
      </c>
      <c r="Q409">
        <v>0</v>
      </c>
      <c r="R409">
        <v>0</v>
      </c>
      <c r="S409">
        <v>0</v>
      </c>
      <c r="T409">
        <v>0</v>
      </c>
      <c r="U409">
        <v>0</v>
      </c>
      <c r="V409">
        <v>0</v>
      </c>
      <c r="W409">
        <v>0</v>
      </c>
    </row>
    <row r="410" spans="1:23" x14ac:dyDescent="0.25">
      <c r="A410">
        <v>37108062000121</v>
      </c>
      <c r="B410" t="s">
        <v>730</v>
      </c>
      <c r="C410">
        <v>89</v>
      </c>
      <c r="D410" s="122">
        <v>44001</v>
      </c>
      <c r="E410" t="s">
        <v>2033</v>
      </c>
      <c r="F410" t="s">
        <v>2022</v>
      </c>
      <c r="G410">
        <v>359</v>
      </c>
      <c r="L410">
        <v>0</v>
      </c>
      <c r="M410">
        <v>0</v>
      </c>
      <c r="N410">
        <v>0</v>
      </c>
      <c r="O410">
        <v>0</v>
      </c>
      <c r="P410">
        <v>1</v>
      </c>
      <c r="Q410">
        <v>0</v>
      </c>
      <c r="R410">
        <v>0</v>
      </c>
      <c r="S410">
        <v>0</v>
      </c>
      <c r="T410">
        <v>0</v>
      </c>
      <c r="U410">
        <v>0</v>
      </c>
      <c r="V410">
        <v>0</v>
      </c>
      <c r="W410">
        <v>0</v>
      </c>
    </row>
    <row r="411" spans="1:23" x14ac:dyDescent="0.25">
      <c r="A411">
        <v>30618495000188</v>
      </c>
      <c r="B411" t="s">
        <v>731</v>
      </c>
      <c r="C411">
        <v>89</v>
      </c>
      <c r="D411" s="122">
        <v>43564</v>
      </c>
      <c r="E411" t="s">
        <v>2034</v>
      </c>
      <c r="F411" t="s">
        <v>2022</v>
      </c>
      <c r="G411">
        <v>359</v>
      </c>
      <c r="L411">
        <v>0</v>
      </c>
      <c r="M411">
        <v>0</v>
      </c>
      <c r="N411">
        <v>0</v>
      </c>
      <c r="O411">
        <v>1</v>
      </c>
      <c r="P411">
        <v>0</v>
      </c>
      <c r="Q411">
        <v>0</v>
      </c>
      <c r="R411">
        <v>0</v>
      </c>
      <c r="S411">
        <v>0</v>
      </c>
      <c r="T411">
        <v>0</v>
      </c>
      <c r="U411">
        <v>0</v>
      </c>
      <c r="V411">
        <v>0</v>
      </c>
      <c r="W411">
        <v>0</v>
      </c>
    </row>
    <row r="412" spans="1:23" x14ac:dyDescent="0.25">
      <c r="A412">
        <v>38597202000135</v>
      </c>
      <c r="B412" t="s">
        <v>732</v>
      </c>
      <c r="C412">
        <v>89</v>
      </c>
      <c r="D412" s="122">
        <v>44176</v>
      </c>
      <c r="E412" t="s">
        <v>2035</v>
      </c>
      <c r="F412" t="s">
        <v>2022</v>
      </c>
      <c r="G412">
        <v>359</v>
      </c>
      <c r="L412">
        <v>0</v>
      </c>
      <c r="M412">
        <v>0</v>
      </c>
      <c r="N412">
        <v>1</v>
      </c>
      <c r="O412">
        <v>0</v>
      </c>
      <c r="P412">
        <v>0</v>
      </c>
      <c r="Q412">
        <v>0</v>
      </c>
      <c r="R412">
        <v>0</v>
      </c>
      <c r="S412">
        <v>0</v>
      </c>
      <c r="T412">
        <v>0</v>
      </c>
      <c r="U412">
        <v>0</v>
      </c>
      <c r="V412">
        <v>0</v>
      </c>
      <c r="W412">
        <v>0</v>
      </c>
    </row>
    <row r="413" spans="1:23" x14ac:dyDescent="0.25">
      <c r="A413">
        <v>33795343000149</v>
      </c>
      <c r="B413" t="s">
        <v>2036</v>
      </c>
      <c r="C413">
        <v>89</v>
      </c>
      <c r="D413" s="122">
        <v>43787</v>
      </c>
      <c r="E413" t="s">
        <v>2037</v>
      </c>
      <c r="F413" t="s">
        <v>2022</v>
      </c>
      <c r="G413">
        <v>359</v>
      </c>
      <c r="L413">
        <v>0</v>
      </c>
      <c r="M413">
        <v>0</v>
      </c>
      <c r="N413">
        <v>0</v>
      </c>
      <c r="O413">
        <v>1</v>
      </c>
      <c r="P413">
        <v>0</v>
      </c>
      <c r="Q413">
        <v>0</v>
      </c>
      <c r="R413">
        <v>0</v>
      </c>
      <c r="S413">
        <v>0</v>
      </c>
      <c r="T413">
        <v>0</v>
      </c>
      <c r="U413">
        <v>0</v>
      </c>
      <c r="V413">
        <v>0</v>
      </c>
      <c r="W413">
        <v>0</v>
      </c>
    </row>
    <row r="414" spans="1:23" x14ac:dyDescent="0.25">
      <c r="A414">
        <v>33784183000132</v>
      </c>
      <c r="B414" t="s">
        <v>2038</v>
      </c>
      <c r="C414">
        <v>89</v>
      </c>
      <c r="D414" s="122">
        <v>43826</v>
      </c>
      <c r="E414" t="s">
        <v>2039</v>
      </c>
      <c r="F414" t="s">
        <v>2022</v>
      </c>
      <c r="G414">
        <v>359</v>
      </c>
      <c r="L414">
        <v>0</v>
      </c>
      <c r="M414">
        <v>0</v>
      </c>
      <c r="N414">
        <v>0</v>
      </c>
      <c r="O414">
        <v>1</v>
      </c>
      <c r="P414">
        <v>0</v>
      </c>
      <c r="Q414">
        <v>0</v>
      </c>
      <c r="R414">
        <v>0</v>
      </c>
      <c r="S414">
        <v>0</v>
      </c>
      <c r="T414">
        <v>0</v>
      </c>
      <c r="U414">
        <v>0</v>
      </c>
      <c r="V414">
        <v>0</v>
      </c>
      <c r="W414">
        <v>0</v>
      </c>
    </row>
    <row r="415" spans="1:23" x14ac:dyDescent="0.25">
      <c r="A415">
        <v>31936857000141</v>
      </c>
      <c r="B415" t="s">
        <v>733</v>
      </c>
      <c r="C415">
        <v>89</v>
      </c>
      <c r="D415" s="122">
        <v>43462</v>
      </c>
      <c r="E415" t="s">
        <v>2040</v>
      </c>
      <c r="F415" t="s">
        <v>2022</v>
      </c>
      <c r="G415">
        <v>359</v>
      </c>
      <c r="L415">
        <v>0</v>
      </c>
      <c r="M415">
        <v>0</v>
      </c>
      <c r="N415">
        <v>0</v>
      </c>
      <c r="O415">
        <v>1</v>
      </c>
      <c r="P415">
        <v>0</v>
      </c>
      <c r="Q415">
        <v>0</v>
      </c>
      <c r="R415">
        <v>0</v>
      </c>
      <c r="S415">
        <v>0</v>
      </c>
      <c r="T415">
        <v>0</v>
      </c>
      <c r="U415">
        <v>0</v>
      </c>
      <c r="V415">
        <v>0</v>
      </c>
      <c r="W415">
        <v>0</v>
      </c>
    </row>
    <row r="416" spans="1:23" x14ac:dyDescent="0.25">
      <c r="A416">
        <v>32846325000186</v>
      </c>
      <c r="B416" t="s">
        <v>734</v>
      </c>
      <c r="C416">
        <v>89</v>
      </c>
      <c r="D416" s="122">
        <v>43602</v>
      </c>
      <c r="E416" t="s">
        <v>2041</v>
      </c>
      <c r="F416" t="s">
        <v>2022</v>
      </c>
      <c r="G416">
        <v>359</v>
      </c>
      <c r="L416">
        <v>0</v>
      </c>
      <c r="M416">
        <v>0</v>
      </c>
      <c r="N416">
        <v>0</v>
      </c>
      <c r="O416">
        <v>1</v>
      </c>
      <c r="P416">
        <v>0</v>
      </c>
      <c r="Q416">
        <v>0</v>
      </c>
      <c r="R416">
        <v>0</v>
      </c>
      <c r="S416">
        <v>0</v>
      </c>
      <c r="T416">
        <v>0</v>
      </c>
      <c r="U416">
        <v>0</v>
      </c>
      <c r="V416">
        <v>0</v>
      </c>
      <c r="W416">
        <v>0</v>
      </c>
    </row>
    <row r="417" spans="1:23" x14ac:dyDescent="0.25">
      <c r="A417">
        <v>32319324000183</v>
      </c>
      <c r="B417" t="s">
        <v>735</v>
      </c>
      <c r="C417">
        <v>89</v>
      </c>
      <c r="D417" s="122">
        <v>43602</v>
      </c>
      <c r="E417" t="s">
        <v>2042</v>
      </c>
      <c r="F417" t="s">
        <v>2022</v>
      </c>
      <c r="G417">
        <v>359</v>
      </c>
      <c r="L417">
        <v>0</v>
      </c>
      <c r="M417">
        <v>0</v>
      </c>
      <c r="N417">
        <v>1</v>
      </c>
      <c r="O417">
        <v>1</v>
      </c>
      <c r="P417">
        <v>0</v>
      </c>
      <c r="Q417">
        <v>0</v>
      </c>
      <c r="R417">
        <v>0</v>
      </c>
      <c r="S417">
        <v>0</v>
      </c>
      <c r="T417">
        <v>0</v>
      </c>
      <c r="U417">
        <v>0</v>
      </c>
      <c r="V417">
        <v>0</v>
      </c>
      <c r="W417">
        <v>0</v>
      </c>
    </row>
    <row r="418" spans="1:23" x14ac:dyDescent="0.25">
      <c r="A418">
        <v>31204199000101</v>
      </c>
      <c r="B418" t="s">
        <v>736</v>
      </c>
      <c r="C418">
        <v>89</v>
      </c>
      <c r="D418" s="122">
        <v>43362</v>
      </c>
      <c r="E418" t="s">
        <v>2043</v>
      </c>
      <c r="F418" t="s">
        <v>2022</v>
      </c>
      <c r="G418">
        <v>359</v>
      </c>
      <c r="L418">
        <v>0</v>
      </c>
      <c r="M418">
        <v>0</v>
      </c>
      <c r="N418">
        <v>0</v>
      </c>
      <c r="O418">
        <v>1</v>
      </c>
      <c r="P418">
        <v>0</v>
      </c>
      <c r="Q418">
        <v>0</v>
      </c>
      <c r="R418">
        <v>0</v>
      </c>
      <c r="S418">
        <v>0</v>
      </c>
      <c r="T418">
        <v>0</v>
      </c>
      <c r="U418">
        <v>0</v>
      </c>
      <c r="V418">
        <v>0</v>
      </c>
      <c r="W418">
        <v>0</v>
      </c>
    </row>
    <row r="419" spans="1:23" x14ac:dyDescent="0.25">
      <c r="A419">
        <v>37122186000161</v>
      </c>
      <c r="B419" t="s">
        <v>737</v>
      </c>
      <c r="C419">
        <v>89</v>
      </c>
      <c r="D419" s="122">
        <v>44012</v>
      </c>
      <c r="E419" t="s">
        <v>2044</v>
      </c>
      <c r="F419" t="s">
        <v>2022</v>
      </c>
      <c r="G419">
        <v>359</v>
      </c>
      <c r="L419">
        <v>0</v>
      </c>
      <c r="M419">
        <v>0</v>
      </c>
      <c r="N419">
        <v>0</v>
      </c>
      <c r="O419">
        <v>0</v>
      </c>
      <c r="P419">
        <v>0</v>
      </c>
      <c r="Q419">
        <v>0</v>
      </c>
      <c r="R419">
        <v>0</v>
      </c>
      <c r="S419">
        <v>0</v>
      </c>
      <c r="T419">
        <v>0</v>
      </c>
      <c r="U419">
        <v>0</v>
      </c>
      <c r="V419">
        <v>1</v>
      </c>
      <c r="W419">
        <v>0</v>
      </c>
    </row>
    <row r="420" spans="1:23" x14ac:dyDescent="0.25">
      <c r="A420">
        <v>31145833000174</v>
      </c>
      <c r="B420" t="s">
        <v>738</v>
      </c>
      <c r="C420">
        <v>89</v>
      </c>
      <c r="D420" s="122">
        <v>43361</v>
      </c>
      <c r="E420" t="s">
        <v>2045</v>
      </c>
      <c r="F420" t="s">
        <v>2022</v>
      </c>
      <c r="G420">
        <v>359</v>
      </c>
      <c r="L420">
        <v>1</v>
      </c>
      <c r="M420">
        <v>0</v>
      </c>
      <c r="N420">
        <v>0</v>
      </c>
      <c r="O420">
        <v>0</v>
      </c>
      <c r="P420">
        <v>0</v>
      </c>
      <c r="Q420">
        <v>0</v>
      </c>
      <c r="R420">
        <v>0</v>
      </c>
      <c r="S420">
        <v>0</v>
      </c>
      <c r="T420">
        <v>0</v>
      </c>
      <c r="U420">
        <v>0</v>
      </c>
      <c r="V420">
        <v>0</v>
      </c>
      <c r="W420">
        <v>0</v>
      </c>
    </row>
    <row r="421" spans="1:23" x14ac:dyDescent="0.25">
      <c r="A421">
        <v>34475424000124</v>
      </c>
      <c r="B421" t="s">
        <v>739</v>
      </c>
      <c r="C421">
        <v>89</v>
      </c>
      <c r="D421" s="122">
        <v>43769</v>
      </c>
      <c r="E421" t="s">
        <v>2046</v>
      </c>
      <c r="F421" t="s">
        <v>2022</v>
      </c>
      <c r="G421">
        <v>359</v>
      </c>
      <c r="L421">
        <v>1</v>
      </c>
      <c r="M421">
        <v>0</v>
      </c>
      <c r="N421">
        <v>0</v>
      </c>
      <c r="O421">
        <v>0</v>
      </c>
      <c r="P421">
        <v>0</v>
      </c>
      <c r="Q421">
        <v>0</v>
      </c>
      <c r="R421">
        <v>0</v>
      </c>
      <c r="S421">
        <v>0</v>
      </c>
      <c r="T421">
        <v>0</v>
      </c>
      <c r="U421">
        <v>0</v>
      </c>
      <c r="V421">
        <v>0</v>
      </c>
      <c r="W421">
        <v>0</v>
      </c>
    </row>
    <row r="422" spans="1:23" x14ac:dyDescent="0.25">
      <c r="A422">
        <v>38026814000178</v>
      </c>
      <c r="B422" t="s">
        <v>740</v>
      </c>
      <c r="C422">
        <v>89</v>
      </c>
      <c r="D422" s="122">
        <v>44126</v>
      </c>
      <c r="E422" t="s">
        <v>2047</v>
      </c>
      <c r="F422" t="s">
        <v>2022</v>
      </c>
      <c r="G422">
        <v>359</v>
      </c>
      <c r="L422">
        <v>1</v>
      </c>
      <c r="M422">
        <v>0</v>
      </c>
      <c r="N422">
        <v>0</v>
      </c>
      <c r="O422">
        <v>0</v>
      </c>
      <c r="P422">
        <v>0</v>
      </c>
      <c r="Q422">
        <v>0</v>
      </c>
      <c r="R422">
        <v>0</v>
      </c>
      <c r="S422">
        <v>0</v>
      </c>
      <c r="T422">
        <v>0</v>
      </c>
      <c r="U422">
        <v>0</v>
      </c>
      <c r="V422">
        <v>0</v>
      </c>
      <c r="W422">
        <v>0</v>
      </c>
    </row>
    <row r="423" spans="1:23" x14ac:dyDescent="0.25">
      <c r="A423">
        <v>32065041000152</v>
      </c>
      <c r="B423" t="s">
        <v>2048</v>
      </c>
      <c r="C423">
        <v>89</v>
      </c>
      <c r="D423" s="122">
        <v>43461</v>
      </c>
      <c r="E423" t="s">
        <v>2049</v>
      </c>
      <c r="F423" t="s">
        <v>2022</v>
      </c>
      <c r="G423">
        <v>359</v>
      </c>
      <c r="L423">
        <v>1</v>
      </c>
      <c r="M423">
        <v>0</v>
      </c>
      <c r="N423">
        <v>0</v>
      </c>
      <c r="O423">
        <v>0</v>
      </c>
      <c r="P423">
        <v>0</v>
      </c>
      <c r="Q423">
        <v>0</v>
      </c>
      <c r="R423">
        <v>0</v>
      </c>
      <c r="S423">
        <v>0</v>
      </c>
      <c r="T423">
        <v>0</v>
      </c>
      <c r="U423">
        <v>0</v>
      </c>
      <c r="V423">
        <v>0</v>
      </c>
      <c r="W423">
        <v>0</v>
      </c>
    </row>
    <row r="424" spans="1:23" x14ac:dyDescent="0.25">
      <c r="A424">
        <v>37887464000171</v>
      </c>
      <c r="B424" t="s">
        <v>741</v>
      </c>
      <c r="C424">
        <v>89</v>
      </c>
      <c r="D424" s="122">
        <v>44085</v>
      </c>
      <c r="E424" t="s">
        <v>2050</v>
      </c>
      <c r="F424" t="s">
        <v>2022</v>
      </c>
      <c r="G424">
        <v>359</v>
      </c>
      <c r="L424">
        <v>0</v>
      </c>
      <c r="M424">
        <v>0</v>
      </c>
      <c r="N424">
        <v>0</v>
      </c>
      <c r="O424">
        <v>0</v>
      </c>
      <c r="P424">
        <v>1</v>
      </c>
      <c r="Q424">
        <v>0</v>
      </c>
      <c r="R424">
        <v>0</v>
      </c>
      <c r="S424">
        <v>0</v>
      </c>
      <c r="T424">
        <v>0</v>
      </c>
      <c r="U424">
        <v>0</v>
      </c>
      <c r="V424">
        <v>0</v>
      </c>
      <c r="W424">
        <v>0</v>
      </c>
    </row>
    <row r="425" spans="1:23" x14ac:dyDescent="0.25">
      <c r="A425">
        <v>35609786000123</v>
      </c>
      <c r="B425" t="s">
        <v>742</v>
      </c>
      <c r="C425">
        <v>89</v>
      </c>
      <c r="D425" s="122">
        <v>43829</v>
      </c>
      <c r="E425" t="s">
        <v>2051</v>
      </c>
      <c r="F425" t="s">
        <v>2022</v>
      </c>
      <c r="G425">
        <v>359</v>
      </c>
      <c r="L425">
        <v>0</v>
      </c>
      <c r="M425">
        <v>0</v>
      </c>
      <c r="N425">
        <v>1</v>
      </c>
      <c r="O425">
        <v>0</v>
      </c>
      <c r="P425">
        <v>0</v>
      </c>
      <c r="Q425">
        <v>1</v>
      </c>
      <c r="R425">
        <v>0</v>
      </c>
      <c r="S425">
        <v>0</v>
      </c>
      <c r="T425">
        <v>0</v>
      </c>
      <c r="U425">
        <v>0</v>
      </c>
      <c r="V425">
        <v>0</v>
      </c>
      <c r="W425">
        <v>0</v>
      </c>
    </row>
    <row r="426" spans="1:23" x14ac:dyDescent="0.25">
      <c r="A426">
        <v>22963439000152</v>
      </c>
      <c r="B426" t="s">
        <v>743</v>
      </c>
      <c r="C426">
        <v>89</v>
      </c>
      <c r="D426" s="122">
        <v>42277</v>
      </c>
      <c r="E426" t="s">
        <v>2052</v>
      </c>
      <c r="F426" t="s">
        <v>2022</v>
      </c>
      <c r="G426">
        <v>359</v>
      </c>
      <c r="L426">
        <v>0</v>
      </c>
      <c r="M426">
        <v>0</v>
      </c>
      <c r="N426">
        <v>0</v>
      </c>
      <c r="O426">
        <v>0</v>
      </c>
      <c r="P426">
        <v>0</v>
      </c>
      <c r="Q426">
        <v>1</v>
      </c>
      <c r="R426">
        <v>0</v>
      </c>
      <c r="S426">
        <v>0</v>
      </c>
      <c r="T426">
        <v>0</v>
      </c>
      <c r="U426">
        <v>0</v>
      </c>
      <c r="V426">
        <v>0</v>
      </c>
      <c r="W426">
        <v>0</v>
      </c>
    </row>
    <row r="427" spans="1:23" x14ac:dyDescent="0.25">
      <c r="A427">
        <v>26559284000144</v>
      </c>
      <c r="B427" t="s">
        <v>747</v>
      </c>
      <c r="C427">
        <v>89</v>
      </c>
      <c r="D427" s="122">
        <v>42733</v>
      </c>
      <c r="E427" t="s">
        <v>2053</v>
      </c>
      <c r="F427" t="s">
        <v>2022</v>
      </c>
      <c r="G427">
        <v>359</v>
      </c>
      <c r="L427">
        <v>1</v>
      </c>
      <c r="M427">
        <v>0</v>
      </c>
      <c r="N427">
        <v>0</v>
      </c>
      <c r="O427">
        <v>0</v>
      </c>
      <c r="P427">
        <v>0</v>
      </c>
      <c r="Q427">
        <v>0</v>
      </c>
      <c r="R427">
        <v>0</v>
      </c>
      <c r="S427">
        <v>0</v>
      </c>
      <c r="T427">
        <v>0</v>
      </c>
      <c r="U427">
        <v>0</v>
      </c>
      <c r="V427">
        <v>0</v>
      </c>
      <c r="W427">
        <v>0</v>
      </c>
    </row>
    <row r="428" spans="1:23" x14ac:dyDescent="0.25">
      <c r="A428">
        <v>33784231000192</v>
      </c>
      <c r="B428" t="s">
        <v>2054</v>
      </c>
      <c r="C428">
        <v>89</v>
      </c>
      <c r="D428" s="122">
        <v>43874</v>
      </c>
      <c r="E428" t="s">
        <v>2053</v>
      </c>
      <c r="F428" t="s">
        <v>2022</v>
      </c>
      <c r="G428">
        <v>359</v>
      </c>
      <c r="L428">
        <v>1</v>
      </c>
      <c r="M428">
        <v>0</v>
      </c>
      <c r="N428">
        <v>0</v>
      </c>
      <c r="O428">
        <v>0</v>
      </c>
      <c r="P428">
        <v>0</v>
      </c>
      <c r="Q428">
        <v>0</v>
      </c>
      <c r="R428">
        <v>0</v>
      </c>
      <c r="S428">
        <v>0</v>
      </c>
      <c r="T428">
        <v>0</v>
      </c>
      <c r="U428">
        <v>0</v>
      </c>
      <c r="V428">
        <v>0</v>
      </c>
      <c r="W428">
        <v>0</v>
      </c>
    </row>
    <row r="429" spans="1:23" x14ac:dyDescent="0.25">
      <c r="A429">
        <v>38229922000148</v>
      </c>
      <c r="B429" t="s">
        <v>744</v>
      </c>
      <c r="C429">
        <v>89</v>
      </c>
      <c r="D429" s="122">
        <v>44113</v>
      </c>
      <c r="E429" t="s">
        <v>2055</v>
      </c>
      <c r="F429" t="s">
        <v>2022</v>
      </c>
      <c r="G429">
        <v>359</v>
      </c>
      <c r="L429">
        <v>0</v>
      </c>
      <c r="M429">
        <v>0</v>
      </c>
      <c r="N429">
        <v>1</v>
      </c>
      <c r="O429">
        <v>0</v>
      </c>
      <c r="P429">
        <v>0</v>
      </c>
      <c r="Q429">
        <v>1</v>
      </c>
      <c r="R429">
        <v>0</v>
      </c>
      <c r="S429">
        <v>0</v>
      </c>
      <c r="T429">
        <v>0</v>
      </c>
      <c r="U429">
        <v>0</v>
      </c>
      <c r="V429">
        <v>0</v>
      </c>
      <c r="W429">
        <v>0</v>
      </c>
    </row>
    <row r="430" spans="1:23" x14ac:dyDescent="0.25">
      <c r="A430">
        <v>38027135000113</v>
      </c>
      <c r="B430" t="s">
        <v>745</v>
      </c>
      <c r="C430">
        <v>89</v>
      </c>
      <c r="D430" s="122">
        <v>44113</v>
      </c>
      <c r="E430" t="s">
        <v>2056</v>
      </c>
      <c r="F430" t="s">
        <v>2022</v>
      </c>
      <c r="G430">
        <v>359</v>
      </c>
      <c r="L430">
        <v>0</v>
      </c>
      <c r="M430">
        <v>0</v>
      </c>
      <c r="N430">
        <v>0</v>
      </c>
      <c r="O430">
        <v>0</v>
      </c>
      <c r="P430">
        <v>0</v>
      </c>
      <c r="Q430">
        <v>1</v>
      </c>
      <c r="R430">
        <v>0</v>
      </c>
      <c r="S430">
        <v>0</v>
      </c>
      <c r="T430">
        <v>0</v>
      </c>
      <c r="U430">
        <v>0</v>
      </c>
      <c r="V430">
        <v>0</v>
      </c>
      <c r="W430">
        <v>0</v>
      </c>
    </row>
    <row r="431" spans="1:23" x14ac:dyDescent="0.25">
      <c r="A431">
        <v>31145851000156</v>
      </c>
      <c r="B431" t="s">
        <v>746</v>
      </c>
      <c r="C431">
        <v>89</v>
      </c>
      <c r="D431" s="122">
        <v>43361</v>
      </c>
      <c r="E431" t="s">
        <v>2057</v>
      </c>
      <c r="F431" t="s">
        <v>2022</v>
      </c>
      <c r="G431">
        <v>359</v>
      </c>
      <c r="L431">
        <v>1</v>
      </c>
      <c r="M431">
        <v>0</v>
      </c>
      <c r="N431">
        <v>0</v>
      </c>
      <c r="O431">
        <v>0</v>
      </c>
      <c r="P431">
        <v>0</v>
      </c>
      <c r="Q431">
        <v>0</v>
      </c>
      <c r="R431">
        <v>0</v>
      </c>
      <c r="S431">
        <v>0</v>
      </c>
      <c r="T431">
        <v>0</v>
      </c>
      <c r="U431">
        <v>0</v>
      </c>
      <c r="V431">
        <v>0</v>
      </c>
      <c r="W431">
        <v>0</v>
      </c>
    </row>
    <row r="432" spans="1:23" x14ac:dyDescent="0.25">
      <c r="A432">
        <v>33755733000195</v>
      </c>
      <c r="B432" t="s">
        <v>2058</v>
      </c>
      <c r="C432">
        <v>89</v>
      </c>
      <c r="D432" s="122">
        <v>43787</v>
      </c>
      <c r="E432" t="s">
        <v>2057</v>
      </c>
      <c r="F432" t="s">
        <v>2022</v>
      </c>
      <c r="G432">
        <v>359</v>
      </c>
      <c r="L432">
        <v>1</v>
      </c>
      <c r="M432">
        <v>0</v>
      </c>
      <c r="N432">
        <v>0</v>
      </c>
      <c r="O432">
        <v>0</v>
      </c>
      <c r="P432">
        <v>0</v>
      </c>
      <c r="Q432">
        <v>0</v>
      </c>
      <c r="R432">
        <v>0</v>
      </c>
      <c r="S432">
        <v>0</v>
      </c>
      <c r="T432">
        <v>0</v>
      </c>
      <c r="U432">
        <v>0</v>
      </c>
      <c r="V432">
        <v>0</v>
      </c>
      <c r="W432">
        <v>0</v>
      </c>
    </row>
    <row r="433" spans="1:23" x14ac:dyDescent="0.25">
      <c r="A433">
        <v>37895175000114</v>
      </c>
      <c r="B433" t="s">
        <v>748</v>
      </c>
      <c r="C433">
        <v>89</v>
      </c>
      <c r="D433" s="122">
        <v>44120</v>
      </c>
      <c r="E433" t="s">
        <v>2059</v>
      </c>
      <c r="F433" t="s">
        <v>2022</v>
      </c>
      <c r="G433">
        <v>359</v>
      </c>
      <c r="L433">
        <v>0</v>
      </c>
      <c r="M433">
        <v>0</v>
      </c>
      <c r="N433">
        <v>0</v>
      </c>
      <c r="O433">
        <v>0</v>
      </c>
      <c r="P433">
        <v>1</v>
      </c>
      <c r="Q433">
        <v>0</v>
      </c>
      <c r="R433">
        <v>0</v>
      </c>
      <c r="S433">
        <v>0</v>
      </c>
      <c r="T433">
        <v>0</v>
      </c>
      <c r="U433">
        <v>0</v>
      </c>
      <c r="V433">
        <v>0</v>
      </c>
      <c r="W433">
        <v>0</v>
      </c>
    </row>
    <row r="434" spans="1:23" x14ac:dyDescent="0.25">
      <c r="A434">
        <v>32246789000151</v>
      </c>
      <c r="B434" t="s">
        <v>749</v>
      </c>
      <c r="C434">
        <v>89</v>
      </c>
      <c r="D434" s="122">
        <v>43462</v>
      </c>
      <c r="E434" t="s">
        <v>2060</v>
      </c>
      <c r="F434" t="s">
        <v>2022</v>
      </c>
      <c r="G434">
        <v>359</v>
      </c>
      <c r="L434">
        <v>0</v>
      </c>
      <c r="M434">
        <v>0</v>
      </c>
      <c r="N434">
        <v>1</v>
      </c>
      <c r="O434">
        <v>0</v>
      </c>
      <c r="P434">
        <v>0</v>
      </c>
      <c r="Q434">
        <v>0</v>
      </c>
      <c r="R434">
        <v>0</v>
      </c>
      <c r="S434">
        <v>0</v>
      </c>
      <c r="T434">
        <v>0</v>
      </c>
      <c r="U434">
        <v>0</v>
      </c>
      <c r="V434">
        <v>0</v>
      </c>
      <c r="W434">
        <v>0</v>
      </c>
    </row>
    <row r="435" spans="1:23" x14ac:dyDescent="0.25">
      <c r="A435">
        <v>35956046000163</v>
      </c>
      <c r="B435" t="s">
        <v>750</v>
      </c>
      <c r="C435">
        <v>89</v>
      </c>
      <c r="D435" s="122">
        <v>43945</v>
      </c>
      <c r="E435" t="s">
        <v>2061</v>
      </c>
      <c r="F435" t="s">
        <v>2022</v>
      </c>
      <c r="G435">
        <v>359</v>
      </c>
      <c r="L435">
        <v>0</v>
      </c>
      <c r="M435">
        <v>0</v>
      </c>
      <c r="N435">
        <v>0</v>
      </c>
      <c r="O435">
        <v>1</v>
      </c>
      <c r="P435">
        <v>0</v>
      </c>
      <c r="Q435">
        <v>0</v>
      </c>
      <c r="R435">
        <v>0</v>
      </c>
      <c r="S435">
        <v>0</v>
      </c>
      <c r="T435">
        <v>0</v>
      </c>
      <c r="U435">
        <v>0</v>
      </c>
      <c r="V435">
        <v>0</v>
      </c>
      <c r="W435">
        <v>0</v>
      </c>
    </row>
    <row r="436" spans="1:23" x14ac:dyDescent="0.25">
      <c r="A436">
        <v>32319351000156</v>
      </c>
      <c r="B436" t="s">
        <v>751</v>
      </c>
      <c r="C436">
        <v>89</v>
      </c>
      <c r="D436" s="122">
        <v>43661</v>
      </c>
      <c r="E436" t="s">
        <v>3182</v>
      </c>
      <c r="F436" t="s">
        <v>2022</v>
      </c>
      <c r="G436">
        <v>359</v>
      </c>
      <c r="L436">
        <v>0</v>
      </c>
      <c r="M436">
        <v>0</v>
      </c>
      <c r="N436">
        <v>0</v>
      </c>
      <c r="O436">
        <v>0</v>
      </c>
      <c r="P436">
        <v>1</v>
      </c>
      <c r="Q436">
        <v>0</v>
      </c>
      <c r="R436">
        <v>0</v>
      </c>
      <c r="S436">
        <v>0</v>
      </c>
      <c r="T436">
        <v>0</v>
      </c>
      <c r="U436">
        <v>0</v>
      </c>
      <c r="V436">
        <v>0</v>
      </c>
      <c r="W436">
        <v>0</v>
      </c>
    </row>
    <row r="437" spans="1:23" x14ac:dyDescent="0.25">
      <c r="A437">
        <v>35651338000198</v>
      </c>
      <c r="B437" t="s">
        <v>752</v>
      </c>
      <c r="C437">
        <v>89</v>
      </c>
      <c r="D437" s="122">
        <v>43812</v>
      </c>
      <c r="E437" t="s">
        <v>2062</v>
      </c>
      <c r="F437" t="s">
        <v>2022</v>
      </c>
      <c r="G437">
        <v>359</v>
      </c>
      <c r="L437">
        <v>0</v>
      </c>
      <c r="M437">
        <v>0</v>
      </c>
      <c r="N437">
        <v>0</v>
      </c>
      <c r="O437">
        <v>0</v>
      </c>
      <c r="P437">
        <v>1</v>
      </c>
      <c r="Q437">
        <v>0</v>
      </c>
      <c r="R437">
        <v>0</v>
      </c>
      <c r="S437">
        <v>0</v>
      </c>
      <c r="T437">
        <v>0</v>
      </c>
      <c r="U437">
        <v>0</v>
      </c>
      <c r="V437">
        <v>0</v>
      </c>
      <c r="W437">
        <v>0</v>
      </c>
    </row>
    <row r="438" spans="1:23" x14ac:dyDescent="0.25">
      <c r="A438">
        <v>35625840000124</v>
      </c>
      <c r="B438" t="s">
        <v>753</v>
      </c>
      <c r="C438">
        <v>89</v>
      </c>
      <c r="D438" s="122">
        <v>43812</v>
      </c>
      <c r="E438" t="s">
        <v>2063</v>
      </c>
      <c r="F438" t="s">
        <v>2022</v>
      </c>
      <c r="G438">
        <v>359</v>
      </c>
      <c r="L438">
        <v>0</v>
      </c>
      <c r="M438">
        <v>0</v>
      </c>
      <c r="N438">
        <v>0</v>
      </c>
      <c r="O438">
        <v>0</v>
      </c>
      <c r="P438">
        <v>1</v>
      </c>
      <c r="Q438">
        <v>0</v>
      </c>
      <c r="R438">
        <v>0</v>
      </c>
      <c r="S438">
        <v>0</v>
      </c>
      <c r="T438">
        <v>0</v>
      </c>
      <c r="U438">
        <v>0</v>
      </c>
      <c r="V438">
        <v>0</v>
      </c>
      <c r="W438">
        <v>0</v>
      </c>
    </row>
    <row r="439" spans="1:23" x14ac:dyDescent="0.25">
      <c r="A439">
        <v>26277595000110</v>
      </c>
      <c r="B439" t="s">
        <v>665</v>
      </c>
      <c r="C439">
        <v>80</v>
      </c>
      <c r="D439" s="122">
        <v>42957</v>
      </c>
      <c r="E439" t="s">
        <v>2064</v>
      </c>
      <c r="F439" t="s">
        <v>2065</v>
      </c>
      <c r="G439">
        <v>314</v>
      </c>
      <c r="H439">
        <v>315</v>
      </c>
      <c r="L439">
        <v>0</v>
      </c>
      <c r="M439">
        <v>0</v>
      </c>
      <c r="N439">
        <v>0</v>
      </c>
      <c r="O439">
        <v>1</v>
      </c>
      <c r="P439">
        <v>0</v>
      </c>
      <c r="Q439">
        <v>0</v>
      </c>
      <c r="R439">
        <v>0</v>
      </c>
      <c r="S439">
        <v>0</v>
      </c>
      <c r="T439">
        <v>0</v>
      </c>
      <c r="U439">
        <v>0</v>
      </c>
      <c r="V439">
        <v>0</v>
      </c>
      <c r="W439">
        <v>0</v>
      </c>
    </row>
    <row r="440" spans="1:23" x14ac:dyDescent="0.25">
      <c r="A440">
        <v>26269603000187</v>
      </c>
      <c r="B440" t="s">
        <v>665</v>
      </c>
      <c r="C440">
        <v>80</v>
      </c>
      <c r="D440" s="122">
        <v>42888</v>
      </c>
      <c r="E440" t="s">
        <v>2064</v>
      </c>
      <c r="F440" t="s">
        <v>2065</v>
      </c>
      <c r="G440">
        <v>314</v>
      </c>
      <c r="H440">
        <v>315</v>
      </c>
      <c r="L440">
        <v>0</v>
      </c>
      <c r="M440">
        <v>0</v>
      </c>
      <c r="N440">
        <v>0</v>
      </c>
      <c r="O440">
        <v>1</v>
      </c>
      <c r="P440">
        <v>0</v>
      </c>
      <c r="Q440">
        <v>0</v>
      </c>
      <c r="R440">
        <v>0</v>
      </c>
      <c r="S440">
        <v>0</v>
      </c>
      <c r="T440">
        <v>0</v>
      </c>
      <c r="U440">
        <v>0</v>
      </c>
      <c r="V440">
        <v>0</v>
      </c>
      <c r="W440">
        <v>0</v>
      </c>
    </row>
    <row r="441" spans="1:23" x14ac:dyDescent="0.25">
      <c r="A441">
        <v>30830162000118</v>
      </c>
      <c r="B441" t="s">
        <v>666</v>
      </c>
      <c r="C441">
        <v>80</v>
      </c>
      <c r="D441" s="122">
        <v>43621</v>
      </c>
      <c r="E441" t="s">
        <v>2066</v>
      </c>
      <c r="F441" t="s">
        <v>2065</v>
      </c>
      <c r="G441">
        <v>314</v>
      </c>
      <c r="H441">
        <v>315</v>
      </c>
      <c r="L441">
        <v>0</v>
      </c>
      <c r="M441">
        <v>0</v>
      </c>
      <c r="N441">
        <v>0</v>
      </c>
      <c r="O441">
        <v>1</v>
      </c>
      <c r="P441">
        <v>0</v>
      </c>
      <c r="Q441">
        <v>0</v>
      </c>
      <c r="R441">
        <v>0</v>
      </c>
      <c r="S441">
        <v>0</v>
      </c>
      <c r="T441">
        <v>0</v>
      </c>
      <c r="U441">
        <v>0</v>
      </c>
      <c r="V441">
        <v>0</v>
      </c>
      <c r="W441">
        <v>0</v>
      </c>
    </row>
    <row r="442" spans="1:23" x14ac:dyDescent="0.25">
      <c r="A442">
        <v>26262363000199</v>
      </c>
      <c r="B442" t="s">
        <v>667</v>
      </c>
      <c r="C442">
        <v>80</v>
      </c>
      <c r="D442" s="122">
        <v>42891</v>
      </c>
      <c r="E442" t="s">
        <v>2067</v>
      </c>
      <c r="F442" t="s">
        <v>2065</v>
      </c>
      <c r="G442">
        <v>314</v>
      </c>
      <c r="H442">
        <v>315</v>
      </c>
      <c r="L442">
        <v>0</v>
      </c>
      <c r="M442">
        <v>0</v>
      </c>
      <c r="N442">
        <v>0</v>
      </c>
      <c r="O442">
        <v>1</v>
      </c>
      <c r="P442">
        <v>0</v>
      </c>
      <c r="Q442">
        <v>0</v>
      </c>
      <c r="R442">
        <v>0</v>
      </c>
      <c r="S442">
        <v>0</v>
      </c>
      <c r="T442">
        <v>0</v>
      </c>
      <c r="U442">
        <v>0</v>
      </c>
      <c r="V442">
        <v>0</v>
      </c>
      <c r="W442">
        <v>0</v>
      </c>
    </row>
    <row r="443" spans="1:23" x14ac:dyDescent="0.25">
      <c r="A443">
        <v>26261488000102</v>
      </c>
      <c r="B443" t="s">
        <v>668</v>
      </c>
      <c r="C443">
        <v>80</v>
      </c>
      <c r="D443" s="122">
        <v>42891</v>
      </c>
      <c r="E443" t="s">
        <v>2068</v>
      </c>
      <c r="F443" t="s">
        <v>2069</v>
      </c>
      <c r="G443">
        <v>311</v>
      </c>
      <c r="H443">
        <v>312</v>
      </c>
      <c r="I443">
        <v>313</v>
      </c>
      <c r="L443">
        <v>1</v>
      </c>
      <c r="M443">
        <v>1</v>
      </c>
      <c r="N443">
        <v>1</v>
      </c>
      <c r="O443">
        <v>1</v>
      </c>
      <c r="P443">
        <v>1</v>
      </c>
      <c r="Q443">
        <v>1</v>
      </c>
      <c r="R443">
        <v>0</v>
      </c>
      <c r="S443">
        <v>0</v>
      </c>
      <c r="T443">
        <v>0</v>
      </c>
      <c r="U443">
        <v>0</v>
      </c>
      <c r="V443">
        <v>0</v>
      </c>
      <c r="W443">
        <v>0</v>
      </c>
    </row>
    <row r="444" spans="1:23" x14ac:dyDescent="0.25">
      <c r="A444">
        <v>29733120000180</v>
      </c>
      <c r="B444" t="s">
        <v>2070</v>
      </c>
      <c r="C444">
        <v>80</v>
      </c>
      <c r="D444" s="122">
        <v>43369</v>
      </c>
      <c r="E444" t="s">
        <v>2071</v>
      </c>
      <c r="F444" t="s">
        <v>2069</v>
      </c>
      <c r="G444">
        <v>311</v>
      </c>
      <c r="H444">
        <v>312</v>
      </c>
      <c r="I444">
        <v>313</v>
      </c>
      <c r="L444">
        <v>1</v>
      </c>
      <c r="M444">
        <v>1</v>
      </c>
      <c r="N444">
        <v>1</v>
      </c>
      <c r="O444">
        <v>1</v>
      </c>
      <c r="P444">
        <v>1</v>
      </c>
      <c r="Q444">
        <v>1</v>
      </c>
      <c r="R444">
        <v>0</v>
      </c>
      <c r="S444">
        <v>0</v>
      </c>
      <c r="T444">
        <v>0</v>
      </c>
      <c r="U444">
        <v>0</v>
      </c>
      <c r="V444">
        <v>0</v>
      </c>
      <c r="W444">
        <v>0</v>
      </c>
    </row>
    <row r="445" spans="1:23" x14ac:dyDescent="0.25">
      <c r="A445">
        <v>10326625000100</v>
      </c>
      <c r="B445" t="s">
        <v>672</v>
      </c>
      <c r="C445">
        <v>82</v>
      </c>
      <c r="D445" s="122">
        <v>39829</v>
      </c>
      <c r="E445" t="s">
        <v>2072</v>
      </c>
      <c r="F445" t="s">
        <v>2073</v>
      </c>
      <c r="G445">
        <v>318</v>
      </c>
      <c r="H445">
        <v>319</v>
      </c>
      <c r="I445">
        <v>320</v>
      </c>
      <c r="J445">
        <v>321</v>
      </c>
      <c r="L445">
        <v>1</v>
      </c>
      <c r="M445">
        <v>0</v>
      </c>
      <c r="N445">
        <v>0</v>
      </c>
      <c r="O445">
        <v>0</v>
      </c>
      <c r="P445">
        <v>0</v>
      </c>
      <c r="Q445">
        <v>0</v>
      </c>
      <c r="R445">
        <v>1</v>
      </c>
      <c r="S445">
        <v>1</v>
      </c>
      <c r="T445">
        <v>1</v>
      </c>
      <c r="U445">
        <v>0</v>
      </c>
      <c r="V445">
        <v>0</v>
      </c>
      <c r="W445">
        <v>0</v>
      </c>
    </row>
    <row r="446" spans="1:23" x14ac:dyDescent="0.25">
      <c r="A446">
        <v>25213355000190</v>
      </c>
      <c r="B446" t="s">
        <v>674</v>
      </c>
      <c r="C446">
        <v>82</v>
      </c>
      <c r="D446" s="122">
        <v>42646</v>
      </c>
      <c r="E446" t="s">
        <v>2074</v>
      </c>
      <c r="F446" t="s">
        <v>2073</v>
      </c>
      <c r="G446">
        <v>318</v>
      </c>
      <c r="H446">
        <v>319</v>
      </c>
      <c r="I446">
        <v>320</v>
      </c>
      <c r="J446">
        <v>321</v>
      </c>
      <c r="L446">
        <v>1</v>
      </c>
      <c r="M446">
        <v>0</v>
      </c>
      <c r="N446">
        <v>0</v>
      </c>
      <c r="O446">
        <v>0</v>
      </c>
      <c r="P446">
        <v>0</v>
      </c>
      <c r="Q446">
        <v>0</v>
      </c>
      <c r="R446">
        <v>1</v>
      </c>
      <c r="S446">
        <v>1</v>
      </c>
      <c r="T446">
        <v>1</v>
      </c>
      <c r="U446">
        <v>0</v>
      </c>
      <c r="V446">
        <v>0</v>
      </c>
      <c r="W446">
        <v>0</v>
      </c>
    </row>
    <row r="447" spans="1:23" x14ac:dyDescent="0.25">
      <c r="A447">
        <v>36326980000164</v>
      </c>
      <c r="B447" t="s">
        <v>754</v>
      </c>
      <c r="C447">
        <v>100</v>
      </c>
      <c r="D447" s="122">
        <v>43936</v>
      </c>
      <c r="E447" t="s">
        <v>2075</v>
      </c>
      <c r="F447" t="s">
        <v>2076</v>
      </c>
      <c r="G447">
        <v>398</v>
      </c>
      <c r="L447">
        <v>0</v>
      </c>
      <c r="M447">
        <v>0</v>
      </c>
      <c r="N447">
        <v>0</v>
      </c>
      <c r="O447">
        <v>1</v>
      </c>
      <c r="P447">
        <v>1</v>
      </c>
      <c r="Q447">
        <v>0</v>
      </c>
      <c r="R447">
        <v>0</v>
      </c>
      <c r="S447">
        <v>0</v>
      </c>
      <c r="T447">
        <v>0</v>
      </c>
      <c r="U447">
        <v>0</v>
      </c>
      <c r="V447">
        <v>0</v>
      </c>
      <c r="W447">
        <v>0</v>
      </c>
    </row>
    <row r="448" spans="1:23" x14ac:dyDescent="0.25">
      <c r="A448">
        <v>23339936000147</v>
      </c>
      <c r="B448" t="s">
        <v>2077</v>
      </c>
      <c r="C448">
        <v>95</v>
      </c>
      <c r="D448" s="122">
        <v>42289</v>
      </c>
      <c r="E448" t="s">
        <v>2078</v>
      </c>
      <c r="F448" t="s">
        <v>2079</v>
      </c>
      <c r="G448">
        <v>383</v>
      </c>
      <c r="L448">
        <v>1</v>
      </c>
      <c r="M448">
        <v>0</v>
      </c>
      <c r="N448">
        <v>1</v>
      </c>
      <c r="O448">
        <v>1</v>
      </c>
      <c r="P448">
        <v>1</v>
      </c>
      <c r="Q448">
        <v>0</v>
      </c>
      <c r="R448">
        <v>0</v>
      </c>
      <c r="S448">
        <v>0</v>
      </c>
      <c r="T448">
        <v>0</v>
      </c>
      <c r="U448">
        <v>0</v>
      </c>
      <c r="V448">
        <v>0</v>
      </c>
      <c r="W448">
        <v>0</v>
      </c>
    </row>
    <row r="449" spans="1:23" x14ac:dyDescent="0.25">
      <c r="A449">
        <v>30830240000184</v>
      </c>
      <c r="B449" t="s">
        <v>2080</v>
      </c>
      <c r="C449">
        <v>95</v>
      </c>
      <c r="D449" s="122">
        <v>43461</v>
      </c>
      <c r="E449" t="s">
        <v>2081</v>
      </c>
      <c r="F449" t="s">
        <v>2082</v>
      </c>
      <c r="G449">
        <v>381</v>
      </c>
      <c r="L449">
        <v>0</v>
      </c>
      <c r="M449">
        <v>0</v>
      </c>
      <c r="N449">
        <v>0</v>
      </c>
      <c r="O449">
        <v>1</v>
      </c>
      <c r="P449">
        <v>0</v>
      </c>
      <c r="Q449">
        <v>0</v>
      </c>
      <c r="R449">
        <v>0</v>
      </c>
      <c r="S449">
        <v>0</v>
      </c>
      <c r="T449">
        <v>0</v>
      </c>
      <c r="U449">
        <v>0</v>
      </c>
      <c r="V449">
        <v>0</v>
      </c>
      <c r="W449">
        <v>0</v>
      </c>
    </row>
    <row r="450" spans="1:23" x14ac:dyDescent="0.25">
      <c r="A450">
        <v>23243536000133</v>
      </c>
      <c r="B450" t="s">
        <v>675</v>
      </c>
      <c r="C450">
        <v>95</v>
      </c>
      <c r="D450" s="122">
        <v>42787</v>
      </c>
      <c r="E450" t="s">
        <v>2083</v>
      </c>
      <c r="F450" t="s">
        <v>2082</v>
      </c>
      <c r="G450">
        <v>381</v>
      </c>
      <c r="L450">
        <v>0</v>
      </c>
      <c r="M450">
        <v>0</v>
      </c>
      <c r="N450">
        <v>0</v>
      </c>
      <c r="O450">
        <v>1</v>
      </c>
      <c r="P450">
        <v>0</v>
      </c>
      <c r="Q450">
        <v>0</v>
      </c>
      <c r="R450">
        <v>0</v>
      </c>
      <c r="S450">
        <v>0</v>
      </c>
      <c r="T450">
        <v>0</v>
      </c>
      <c r="U450">
        <v>0</v>
      </c>
      <c r="V450">
        <v>0</v>
      </c>
      <c r="W450">
        <v>0</v>
      </c>
    </row>
    <row r="451" spans="1:23" x14ac:dyDescent="0.25">
      <c r="A451">
        <v>24048538000134</v>
      </c>
      <c r="B451" t="s">
        <v>677</v>
      </c>
      <c r="C451">
        <v>95</v>
      </c>
      <c r="D451" s="122">
        <v>42842</v>
      </c>
      <c r="E451" t="s">
        <v>2084</v>
      </c>
      <c r="F451" t="s">
        <v>2079</v>
      </c>
      <c r="G451">
        <v>383</v>
      </c>
      <c r="L451">
        <v>1</v>
      </c>
      <c r="M451">
        <v>1</v>
      </c>
      <c r="N451">
        <v>1</v>
      </c>
      <c r="O451">
        <v>1</v>
      </c>
      <c r="P451">
        <v>1</v>
      </c>
      <c r="Q451">
        <v>0</v>
      </c>
      <c r="R451">
        <v>0</v>
      </c>
      <c r="S451">
        <v>0</v>
      </c>
      <c r="T451">
        <v>0</v>
      </c>
      <c r="U451">
        <v>0</v>
      </c>
      <c r="V451">
        <v>0</v>
      </c>
      <c r="W451">
        <v>0</v>
      </c>
    </row>
    <row r="452" spans="1:23" x14ac:dyDescent="0.25">
      <c r="A452">
        <v>30994931000113</v>
      </c>
      <c r="B452" t="s">
        <v>2085</v>
      </c>
      <c r="C452">
        <v>95</v>
      </c>
      <c r="D452" s="122">
        <v>43522</v>
      </c>
      <c r="E452" t="s">
        <v>2086</v>
      </c>
      <c r="F452" t="s">
        <v>2079</v>
      </c>
      <c r="G452">
        <v>383</v>
      </c>
      <c r="L452">
        <v>1</v>
      </c>
      <c r="M452">
        <v>0</v>
      </c>
      <c r="N452">
        <v>1</v>
      </c>
      <c r="O452">
        <v>1</v>
      </c>
      <c r="P452">
        <v>0</v>
      </c>
      <c r="Q452">
        <v>0</v>
      </c>
      <c r="R452">
        <v>0</v>
      </c>
      <c r="S452">
        <v>0</v>
      </c>
      <c r="T452">
        <v>0</v>
      </c>
      <c r="U452">
        <v>0</v>
      </c>
      <c r="V452">
        <v>0</v>
      </c>
      <c r="W452">
        <v>0</v>
      </c>
    </row>
    <row r="453" spans="1:23" x14ac:dyDescent="0.25">
      <c r="A453">
        <v>31403590000127</v>
      </c>
      <c r="B453" t="s">
        <v>678</v>
      </c>
      <c r="C453">
        <v>95</v>
      </c>
      <c r="D453" s="122">
        <v>43368</v>
      </c>
      <c r="E453" t="s">
        <v>2087</v>
      </c>
      <c r="F453" t="s">
        <v>2088</v>
      </c>
      <c r="G453">
        <v>382</v>
      </c>
      <c r="L453">
        <v>1</v>
      </c>
      <c r="M453">
        <v>1</v>
      </c>
      <c r="N453">
        <v>1</v>
      </c>
      <c r="O453">
        <v>1</v>
      </c>
      <c r="P453">
        <v>1</v>
      </c>
      <c r="Q453">
        <v>0</v>
      </c>
      <c r="R453">
        <v>0</v>
      </c>
      <c r="S453">
        <v>0</v>
      </c>
      <c r="T453">
        <v>0</v>
      </c>
      <c r="U453">
        <v>0</v>
      </c>
      <c r="V453">
        <v>0</v>
      </c>
      <c r="W453">
        <v>0</v>
      </c>
    </row>
    <row r="454" spans="1:23" x14ac:dyDescent="0.25">
      <c r="A454">
        <v>24572582000149</v>
      </c>
      <c r="B454" t="s">
        <v>679</v>
      </c>
      <c r="C454">
        <v>71</v>
      </c>
      <c r="D454" s="122">
        <v>42590</v>
      </c>
      <c r="E454" t="s">
        <v>2089</v>
      </c>
      <c r="F454" t="s">
        <v>2090</v>
      </c>
      <c r="G454">
        <v>272</v>
      </c>
      <c r="H454">
        <v>273</v>
      </c>
      <c r="I454">
        <v>274</v>
      </c>
      <c r="J454">
        <v>275</v>
      </c>
      <c r="K454">
        <v>276</v>
      </c>
      <c r="L454">
        <v>1</v>
      </c>
      <c r="M454">
        <v>0</v>
      </c>
      <c r="N454">
        <v>1</v>
      </c>
      <c r="O454">
        <v>1</v>
      </c>
      <c r="P454">
        <v>0</v>
      </c>
      <c r="Q454">
        <v>0</v>
      </c>
      <c r="R454">
        <v>0</v>
      </c>
      <c r="S454">
        <v>0</v>
      </c>
      <c r="T454">
        <v>0</v>
      </c>
      <c r="U454">
        <v>0</v>
      </c>
      <c r="V454">
        <v>0</v>
      </c>
      <c r="W454">
        <v>0</v>
      </c>
    </row>
    <row r="455" spans="1:23" x14ac:dyDescent="0.25">
      <c r="A455">
        <v>22150467000150</v>
      </c>
      <c r="B455" t="s">
        <v>681</v>
      </c>
      <c r="C455">
        <v>71</v>
      </c>
      <c r="D455" s="122">
        <v>42172</v>
      </c>
      <c r="E455" t="s">
        <v>2091</v>
      </c>
      <c r="F455" t="s">
        <v>2092</v>
      </c>
      <c r="G455">
        <v>269</v>
      </c>
      <c r="H455">
        <v>270</v>
      </c>
      <c r="I455">
        <v>271</v>
      </c>
      <c r="L455">
        <v>0</v>
      </c>
      <c r="M455">
        <v>0</v>
      </c>
      <c r="N455">
        <v>0</v>
      </c>
      <c r="O455">
        <v>0</v>
      </c>
      <c r="P455">
        <v>0</v>
      </c>
      <c r="Q455">
        <v>0</v>
      </c>
      <c r="R455">
        <v>1</v>
      </c>
      <c r="S455">
        <v>0</v>
      </c>
      <c r="T455">
        <v>0</v>
      </c>
      <c r="U455">
        <v>0</v>
      </c>
      <c r="V455">
        <v>0</v>
      </c>
      <c r="W455">
        <v>0</v>
      </c>
    </row>
    <row r="456" spans="1:23" x14ac:dyDescent="0.25">
      <c r="A456">
        <v>32319702000129</v>
      </c>
      <c r="B456" t="s">
        <v>798</v>
      </c>
      <c r="C456">
        <v>71</v>
      </c>
      <c r="D456" s="122">
        <v>43707</v>
      </c>
      <c r="E456" t="s">
        <v>2093</v>
      </c>
      <c r="F456" t="s">
        <v>2090</v>
      </c>
      <c r="G456">
        <v>272</v>
      </c>
      <c r="H456">
        <v>273</v>
      </c>
      <c r="I456">
        <v>274</v>
      </c>
      <c r="J456">
        <v>275</v>
      </c>
      <c r="K456">
        <v>276</v>
      </c>
      <c r="L456">
        <v>1</v>
      </c>
      <c r="M456">
        <v>0</v>
      </c>
      <c r="N456">
        <v>1</v>
      </c>
      <c r="O456">
        <v>1</v>
      </c>
      <c r="P456">
        <v>0</v>
      </c>
      <c r="Q456">
        <v>0</v>
      </c>
      <c r="R456">
        <v>0</v>
      </c>
      <c r="S456">
        <v>0</v>
      </c>
      <c r="T456">
        <v>0</v>
      </c>
      <c r="U456">
        <v>0</v>
      </c>
      <c r="V456">
        <v>0</v>
      </c>
      <c r="W456">
        <v>0</v>
      </c>
    </row>
    <row r="457" spans="1:23" x14ac:dyDescent="0.25">
      <c r="A457">
        <v>23964741000198</v>
      </c>
      <c r="B457" t="s">
        <v>799</v>
      </c>
      <c r="C457">
        <v>71</v>
      </c>
      <c r="D457" s="122">
        <v>42471</v>
      </c>
      <c r="E457" t="s">
        <v>2094</v>
      </c>
      <c r="F457" t="s">
        <v>2090</v>
      </c>
      <c r="G457">
        <v>272</v>
      </c>
      <c r="H457">
        <v>273</v>
      </c>
      <c r="I457">
        <v>274</v>
      </c>
      <c r="J457">
        <v>275</v>
      </c>
      <c r="K457">
        <v>276</v>
      </c>
      <c r="L457">
        <v>1</v>
      </c>
      <c r="M457">
        <v>0</v>
      </c>
      <c r="N457">
        <v>1</v>
      </c>
      <c r="O457">
        <v>1</v>
      </c>
      <c r="P457">
        <v>0</v>
      </c>
      <c r="Q457">
        <v>0</v>
      </c>
      <c r="R457">
        <v>0</v>
      </c>
      <c r="S457">
        <v>0</v>
      </c>
      <c r="T457">
        <v>0</v>
      </c>
      <c r="U457">
        <v>0</v>
      </c>
      <c r="V457">
        <v>0</v>
      </c>
      <c r="W457">
        <v>0</v>
      </c>
    </row>
    <row r="458" spans="1:23" x14ac:dyDescent="0.25">
      <c r="A458">
        <v>38057650000146</v>
      </c>
      <c r="B458" t="s">
        <v>755</v>
      </c>
      <c r="C458">
        <v>71</v>
      </c>
      <c r="D458" s="122">
        <v>44187</v>
      </c>
      <c r="E458" t="s">
        <v>2095</v>
      </c>
      <c r="F458" t="s">
        <v>2096</v>
      </c>
      <c r="G458">
        <v>438</v>
      </c>
      <c r="H458">
        <v>439</v>
      </c>
      <c r="L458">
        <v>0</v>
      </c>
      <c r="M458">
        <v>0</v>
      </c>
      <c r="N458">
        <v>0</v>
      </c>
      <c r="O458">
        <v>1</v>
      </c>
      <c r="P458">
        <v>0</v>
      </c>
      <c r="Q458">
        <v>0</v>
      </c>
      <c r="R458">
        <v>0</v>
      </c>
      <c r="S458">
        <v>0</v>
      </c>
      <c r="T458">
        <v>0</v>
      </c>
      <c r="U458">
        <v>0</v>
      </c>
      <c r="V458">
        <v>0</v>
      </c>
      <c r="W458">
        <v>0</v>
      </c>
    </row>
    <row r="459" spans="1:23" x14ac:dyDescent="0.25">
      <c r="A459">
        <v>28470587000111</v>
      </c>
      <c r="B459" t="s">
        <v>793</v>
      </c>
      <c r="C459">
        <v>71</v>
      </c>
      <c r="D459" s="122">
        <v>40371</v>
      </c>
      <c r="E459" t="s">
        <v>2097</v>
      </c>
      <c r="F459" t="s">
        <v>2098</v>
      </c>
      <c r="G459">
        <v>277</v>
      </c>
      <c r="H459">
        <v>278</v>
      </c>
      <c r="I459">
        <v>279</v>
      </c>
      <c r="J459">
        <v>280</v>
      </c>
      <c r="L459">
        <v>0</v>
      </c>
      <c r="M459">
        <v>0</v>
      </c>
      <c r="N459">
        <v>0</v>
      </c>
      <c r="O459">
        <v>1</v>
      </c>
      <c r="P459">
        <v>0</v>
      </c>
      <c r="Q459">
        <v>0</v>
      </c>
      <c r="R459">
        <v>0</v>
      </c>
      <c r="S459">
        <v>0</v>
      </c>
      <c r="T459">
        <v>0</v>
      </c>
      <c r="U459">
        <v>0</v>
      </c>
      <c r="V459">
        <v>0</v>
      </c>
      <c r="W459">
        <v>0</v>
      </c>
    </row>
    <row r="460" spans="1:23" x14ac:dyDescent="0.25">
      <c r="A460">
        <v>12440825000106</v>
      </c>
      <c r="B460" t="s">
        <v>682</v>
      </c>
      <c r="C460">
        <v>71</v>
      </c>
      <c r="D460" s="122">
        <v>40633</v>
      </c>
      <c r="E460" t="s">
        <v>2099</v>
      </c>
      <c r="F460" t="s">
        <v>2100</v>
      </c>
      <c r="G460">
        <v>266</v>
      </c>
      <c r="H460">
        <v>267</v>
      </c>
      <c r="I460">
        <v>268</v>
      </c>
      <c r="L460">
        <v>1</v>
      </c>
      <c r="M460">
        <v>0</v>
      </c>
      <c r="N460">
        <v>0</v>
      </c>
      <c r="O460">
        <v>0</v>
      </c>
      <c r="P460">
        <v>0</v>
      </c>
      <c r="Q460">
        <v>0</v>
      </c>
      <c r="R460">
        <v>0</v>
      </c>
      <c r="S460">
        <v>0</v>
      </c>
      <c r="T460">
        <v>0</v>
      </c>
      <c r="U460">
        <v>0</v>
      </c>
      <c r="V460">
        <v>0</v>
      </c>
      <c r="W460">
        <v>0</v>
      </c>
    </row>
    <row r="461" spans="1:23" x14ac:dyDescent="0.25">
      <c r="A461">
        <v>12287682000144</v>
      </c>
      <c r="B461" t="s">
        <v>683</v>
      </c>
      <c r="C461">
        <v>71</v>
      </c>
      <c r="D461" s="122">
        <v>40633</v>
      </c>
      <c r="E461" t="s">
        <v>2101</v>
      </c>
      <c r="F461" t="s">
        <v>2098</v>
      </c>
      <c r="G461">
        <v>277</v>
      </c>
      <c r="H461">
        <v>278</v>
      </c>
      <c r="I461">
        <v>279</v>
      </c>
      <c r="J461">
        <v>280</v>
      </c>
      <c r="L461">
        <v>0</v>
      </c>
      <c r="M461">
        <v>0</v>
      </c>
      <c r="N461">
        <v>0</v>
      </c>
      <c r="O461">
        <v>1</v>
      </c>
      <c r="P461">
        <v>0</v>
      </c>
      <c r="Q461">
        <v>0</v>
      </c>
      <c r="R461">
        <v>0</v>
      </c>
      <c r="S461">
        <v>0</v>
      </c>
      <c r="T461">
        <v>0</v>
      </c>
      <c r="U461">
        <v>0</v>
      </c>
      <c r="V461">
        <v>0</v>
      </c>
      <c r="W461">
        <v>0</v>
      </c>
    </row>
    <row r="462" spans="1:23" x14ac:dyDescent="0.25">
      <c r="A462">
        <v>13396703000122</v>
      </c>
      <c r="B462" t="s">
        <v>2102</v>
      </c>
      <c r="C462">
        <v>71</v>
      </c>
      <c r="D462" s="122">
        <v>41142</v>
      </c>
      <c r="E462" t="s">
        <v>2103</v>
      </c>
      <c r="F462" t="s">
        <v>2100</v>
      </c>
      <c r="G462">
        <v>266</v>
      </c>
      <c r="H462">
        <v>267</v>
      </c>
      <c r="I462">
        <v>268</v>
      </c>
      <c r="L462">
        <v>1</v>
      </c>
      <c r="M462">
        <v>0</v>
      </c>
      <c r="N462">
        <v>0</v>
      </c>
      <c r="O462">
        <v>0</v>
      </c>
      <c r="P462">
        <v>0</v>
      </c>
      <c r="Q462">
        <v>0</v>
      </c>
      <c r="R462">
        <v>0</v>
      </c>
      <c r="S462">
        <v>0</v>
      </c>
      <c r="T462">
        <v>0</v>
      </c>
      <c r="U462">
        <v>0</v>
      </c>
      <c r="V462">
        <v>0</v>
      </c>
      <c r="W462">
        <v>0</v>
      </c>
    </row>
    <row r="463" spans="1:23" x14ac:dyDescent="0.25">
      <c r="A463">
        <v>33796273000143</v>
      </c>
      <c r="B463" t="s">
        <v>2104</v>
      </c>
      <c r="C463">
        <v>71</v>
      </c>
      <c r="D463" s="122">
        <v>43889</v>
      </c>
      <c r="E463" t="s">
        <v>2105</v>
      </c>
      <c r="F463" t="s">
        <v>2100</v>
      </c>
      <c r="G463">
        <v>266</v>
      </c>
      <c r="H463">
        <v>267</v>
      </c>
      <c r="I463">
        <v>268</v>
      </c>
      <c r="L463">
        <v>1</v>
      </c>
      <c r="M463">
        <v>0</v>
      </c>
      <c r="N463">
        <v>0</v>
      </c>
      <c r="O463">
        <v>0</v>
      </c>
      <c r="P463">
        <v>0</v>
      </c>
      <c r="Q463">
        <v>0</v>
      </c>
      <c r="R463">
        <v>0</v>
      </c>
      <c r="S463">
        <v>0</v>
      </c>
      <c r="T463">
        <v>0</v>
      </c>
      <c r="U463">
        <v>0</v>
      </c>
      <c r="V463">
        <v>0</v>
      </c>
      <c r="W463">
        <v>0</v>
      </c>
    </row>
    <row r="464" spans="1:23" x14ac:dyDescent="0.25">
      <c r="A464">
        <v>31846641000195</v>
      </c>
      <c r="B464" t="s">
        <v>830</v>
      </c>
      <c r="C464">
        <v>83</v>
      </c>
      <c r="D464" s="122">
        <v>43692</v>
      </c>
      <c r="E464" t="s">
        <v>2106</v>
      </c>
      <c r="F464" t="s">
        <v>2107</v>
      </c>
      <c r="G464">
        <v>327</v>
      </c>
      <c r="H464">
        <v>325</v>
      </c>
      <c r="L464">
        <v>0</v>
      </c>
      <c r="M464">
        <v>0</v>
      </c>
      <c r="N464">
        <v>1</v>
      </c>
      <c r="O464">
        <v>1</v>
      </c>
      <c r="P464">
        <v>1</v>
      </c>
      <c r="Q464">
        <v>1</v>
      </c>
      <c r="R464">
        <v>0</v>
      </c>
      <c r="S464">
        <v>0</v>
      </c>
      <c r="T464">
        <v>0</v>
      </c>
      <c r="U464">
        <v>0</v>
      </c>
      <c r="V464">
        <v>0</v>
      </c>
      <c r="W464">
        <v>0</v>
      </c>
    </row>
    <row r="465" spans="1:23" x14ac:dyDescent="0.25">
      <c r="A465">
        <v>28581039000169</v>
      </c>
      <c r="B465" t="s">
        <v>684</v>
      </c>
      <c r="C465">
        <v>83</v>
      </c>
      <c r="D465" s="122">
        <v>43188</v>
      </c>
      <c r="E465" t="s">
        <v>2108</v>
      </c>
      <c r="F465" t="s">
        <v>2107</v>
      </c>
      <c r="G465">
        <v>327</v>
      </c>
      <c r="H465">
        <v>325</v>
      </c>
      <c r="L465">
        <v>0</v>
      </c>
      <c r="M465">
        <v>0</v>
      </c>
      <c r="N465">
        <v>1</v>
      </c>
      <c r="O465">
        <v>1</v>
      </c>
      <c r="P465">
        <v>1</v>
      </c>
      <c r="Q465">
        <v>1</v>
      </c>
      <c r="R465">
        <v>0</v>
      </c>
      <c r="S465">
        <v>0</v>
      </c>
      <c r="T465">
        <v>0</v>
      </c>
      <c r="U465">
        <v>0</v>
      </c>
      <c r="V465">
        <v>0</v>
      </c>
      <c r="W465">
        <v>0</v>
      </c>
    </row>
    <row r="466" spans="1:23" x14ac:dyDescent="0.25">
      <c r="A466">
        <v>30593403000152</v>
      </c>
      <c r="B466" t="s">
        <v>686</v>
      </c>
      <c r="C466">
        <v>83</v>
      </c>
      <c r="D466" s="122">
        <v>43462</v>
      </c>
      <c r="E466" t="s">
        <v>1615</v>
      </c>
      <c r="F466" t="s">
        <v>2107</v>
      </c>
      <c r="G466">
        <v>327</v>
      </c>
      <c r="H466">
        <v>325</v>
      </c>
      <c r="L466">
        <v>0</v>
      </c>
      <c r="M466">
        <v>0</v>
      </c>
      <c r="N466">
        <v>0</v>
      </c>
      <c r="O466">
        <v>1</v>
      </c>
      <c r="P466">
        <v>0</v>
      </c>
      <c r="Q466">
        <v>0</v>
      </c>
      <c r="R466">
        <v>0</v>
      </c>
      <c r="S466">
        <v>0</v>
      </c>
      <c r="T466">
        <v>0</v>
      </c>
      <c r="U466">
        <v>0</v>
      </c>
      <c r="V466">
        <v>0</v>
      </c>
      <c r="W466">
        <v>0</v>
      </c>
    </row>
    <row r="467" spans="1:23" x14ac:dyDescent="0.25">
      <c r="A467">
        <v>28581109000189</v>
      </c>
      <c r="B467" t="s">
        <v>687</v>
      </c>
      <c r="C467">
        <v>83</v>
      </c>
      <c r="D467" s="122">
        <v>43188</v>
      </c>
      <c r="E467" t="s">
        <v>2109</v>
      </c>
      <c r="F467" t="s">
        <v>2110</v>
      </c>
      <c r="G467">
        <v>322</v>
      </c>
      <c r="H467">
        <v>323</v>
      </c>
      <c r="I467">
        <v>324</v>
      </c>
      <c r="J467">
        <v>325</v>
      </c>
      <c r="L467">
        <v>1</v>
      </c>
      <c r="M467">
        <v>1</v>
      </c>
      <c r="N467">
        <v>1</v>
      </c>
      <c r="O467">
        <v>1</v>
      </c>
      <c r="P467">
        <v>1</v>
      </c>
      <c r="Q467">
        <v>1</v>
      </c>
      <c r="R467">
        <v>0</v>
      </c>
      <c r="S467">
        <v>0</v>
      </c>
      <c r="T467">
        <v>0</v>
      </c>
      <c r="U467">
        <v>0</v>
      </c>
      <c r="V467">
        <v>0</v>
      </c>
      <c r="W467">
        <v>0</v>
      </c>
    </row>
    <row r="468" spans="1:23" x14ac:dyDescent="0.25">
      <c r="A468">
        <v>41409831000107</v>
      </c>
      <c r="B468" t="s">
        <v>688</v>
      </c>
      <c r="C468">
        <v>83</v>
      </c>
      <c r="D468" s="122">
        <v>44330</v>
      </c>
      <c r="E468" t="s">
        <v>2111</v>
      </c>
      <c r="F468" t="s">
        <v>2110</v>
      </c>
      <c r="G468">
        <v>322</v>
      </c>
      <c r="H468">
        <v>323</v>
      </c>
      <c r="I468">
        <v>324</v>
      </c>
      <c r="J468">
        <v>325</v>
      </c>
      <c r="L468">
        <v>1</v>
      </c>
      <c r="M468">
        <v>1</v>
      </c>
      <c r="N468">
        <v>1</v>
      </c>
      <c r="O468">
        <v>1</v>
      </c>
      <c r="P468">
        <v>1</v>
      </c>
      <c r="Q468">
        <v>0</v>
      </c>
      <c r="R468">
        <v>0</v>
      </c>
      <c r="S468">
        <v>0</v>
      </c>
      <c r="T468">
        <v>0</v>
      </c>
      <c r="U468">
        <v>0</v>
      </c>
      <c r="V468">
        <v>0</v>
      </c>
      <c r="W468">
        <v>0</v>
      </c>
    </row>
    <row r="469" spans="1:23" x14ac:dyDescent="0.25">
      <c r="A469">
        <v>31846723000130</v>
      </c>
      <c r="B469" t="s">
        <v>2112</v>
      </c>
      <c r="C469">
        <v>83</v>
      </c>
      <c r="D469" s="122">
        <v>43697</v>
      </c>
      <c r="E469" t="s">
        <v>2113</v>
      </c>
      <c r="F469" t="s">
        <v>2110</v>
      </c>
      <c r="G469">
        <v>322</v>
      </c>
      <c r="H469">
        <v>323</v>
      </c>
      <c r="I469">
        <v>324</v>
      </c>
      <c r="J469">
        <v>325</v>
      </c>
      <c r="L469">
        <v>1</v>
      </c>
      <c r="M469">
        <v>1</v>
      </c>
      <c r="N469">
        <v>1</v>
      </c>
      <c r="O469">
        <v>1</v>
      </c>
      <c r="P469">
        <v>1</v>
      </c>
      <c r="Q469">
        <v>1</v>
      </c>
      <c r="R469">
        <v>0</v>
      </c>
      <c r="S469">
        <v>0</v>
      </c>
      <c r="T469">
        <v>0</v>
      </c>
      <c r="U469">
        <v>0</v>
      </c>
      <c r="V469">
        <v>0</v>
      </c>
      <c r="W469">
        <v>0</v>
      </c>
    </row>
    <row r="470" spans="1:23" x14ac:dyDescent="0.25">
      <c r="A470">
        <v>27974819000106</v>
      </c>
      <c r="B470" t="s">
        <v>809</v>
      </c>
      <c r="C470">
        <v>84</v>
      </c>
      <c r="D470" s="122">
        <v>43076</v>
      </c>
      <c r="E470" t="s">
        <v>2114</v>
      </c>
      <c r="F470" t="s">
        <v>2115</v>
      </c>
      <c r="G470">
        <v>328</v>
      </c>
      <c r="H470">
        <v>329</v>
      </c>
      <c r="I470">
        <v>330</v>
      </c>
      <c r="J470">
        <v>331</v>
      </c>
      <c r="K470">
        <v>332</v>
      </c>
      <c r="L470">
        <v>1</v>
      </c>
      <c r="M470">
        <v>0</v>
      </c>
      <c r="N470">
        <v>1</v>
      </c>
      <c r="O470">
        <v>1</v>
      </c>
      <c r="P470">
        <v>0</v>
      </c>
      <c r="Q470">
        <v>0</v>
      </c>
      <c r="R470">
        <v>0</v>
      </c>
      <c r="S470">
        <v>0</v>
      </c>
      <c r="T470">
        <v>1</v>
      </c>
      <c r="U470">
        <v>0</v>
      </c>
      <c r="V470">
        <v>0</v>
      </c>
      <c r="W470">
        <v>0</v>
      </c>
    </row>
    <row r="471" spans="1:23" x14ac:dyDescent="0.25">
      <c r="A471">
        <v>32074840000195</v>
      </c>
      <c r="B471" t="s">
        <v>689</v>
      </c>
      <c r="C471">
        <v>84</v>
      </c>
      <c r="D471" s="122">
        <v>43581</v>
      </c>
      <c r="E471" t="s">
        <v>2116</v>
      </c>
      <c r="F471" t="s">
        <v>2115</v>
      </c>
      <c r="G471">
        <v>328</v>
      </c>
      <c r="H471">
        <v>329</v>
      </c>
      <c r="I471">
        <v>330</v>
      </c>
      <c r="J471">
        <v>331</v>
      </c>
      <c r="K471">
        <v>332</v>
      </c>
      <c r="L471">
        <v>1</v>
      </c>
      <c r="M471">
        <v>1</v>
      </c>
      <c r="N471">
        <v>1</v>
      </c>
      <c r="O471">
        <v>1</v>
      </c>
      <c r="P471">
        <v>1</v>
      </c>
      <c r="Q471">
        <v>0</v>
      </c>
      <c r="R471">
        <v>0</v>
      </c>
      <c r="S471">
        <v>0</v>
      </c>
      <c r="T471">
        <v>0</v>
      </c>
      <c r="U471">
        <v>0</v>
      </c>
      <c r="V471">
        <v>0</v>
      </c>
      <c r="W471">
        <v>0</v>
      </c>
    </row>
    <row r="472" spans="1:23" x14ac:dyDescent="0.25">
      <c r="A472">
        <v>21329166000126</v>
      </c>
      <c r="B472" t="s">
        <v>2117</v>
      </c>
      <c r="C472">
        <v>85</v>
      </c>
      <c r="D472" s="122">
        <v>42003</v>
      </c>
      <c r="E472" t="s">
        <v>2118</v>
      </c>
      <c r="F472" t="s">
        <v>2119</v>
      </c>
      <c r="G472">
        <v>336</v>
      </c>
      <c r="L472">
        <v>0</v>
      </c>
      <c r="M472">
        <v>0</v>
      </c>
      <c r="N472">
        <v>0</v>
      </c>
      <c r="O472">
        <v>1</v>
      </c>
      <c r="P472">
        <v>0</v>
      </c>
      <c r="Q472">
        <v>0</v>
      </c>
      <c r="R472">
        <v>0</v>
      </c>
      <c r="S472">
        <v>0</v>
      </c>
      <c r="T472">
        <v>0</v>
      </c>
      <c r="U472">
        <v>0</v>
      </c>
      <c r="V472">
        <v>0</v>
      </c>
      <c r="W472">
        <v>0</v>
      </c>
    </row>
    <row r="473" spans="1:23" x14ac:dyDescent="0.25">
      <c r="A473">
        <v>30057258000195</v>
      </c>
      <c r="B473" t="s">
        <v>692</v>
      </c>
      <c r="C473">
        <v>85</v>
      </c>
      <c r="D473" s="122">
        <v>43228</v>
      </c>
      <c r="E473" t="s">
        <v>2120</v>
      </c>
      <c r="F473" t="s">
        <v>2121</v>
      </c>
      <c r="G473">
        <v>333</v>
      </c>
      <c r="H473">
        <v>334</v>
      </c>
      <c r="I473">
        <v>335</v>
      </c>
      <c r="L473">
        <v>1</v>
      </c>
      <c r="M473">
        <v>1</v>
      </c>
      <c r="N473">
        <v>1</v>
      </c>
      <c r="O473">
        <v>1</v>
      </c>
      <c r="P473">
        <v>1</v>
      </c>
      <c r="Q473">
        <v>1</v>
      </c>
      <c r="R473">
        <v>0</v>
      </c>
      <c r="S473">
        <v>0</v>
      </c>
      <c r="T473">
        <v>0</v>
      </c>
      <c r="U473">
        <v>0</v>
      </c>
      <c r="V473">
        <v>0</v>
      </c>
      <c r="W473">
        <v>0</v>
      </c>
    </row>
    <row r="474" spans="1:23" x14ac:dyDescent="0.25">
      <c r="A474">
        <v>21646715000196</v>
      </c>
      <c r="B474" t="s">
        <v>693</v>
      </c>
      <c r="C474">
        <v>85</v>
      </c>
      <c r="D474" s="122">
        <v>42034</v>
      </c>
      <c r="E474" t="s">
        <v>2122</v>
      </c>
      <c r="F474" t="s">
        <v>2121</v>
      </c>
      <c r="G474">
        <v>333</v>
      </c>
      <c r="H474">
        <v>334</v>
      </c>
      <c r="I474">
        <v>335</v>
      </c>
      <c r="L474">
        <v>1</v>
      </c>
      <c r="M474">
        <v>1</v>
      </c>
      <c r="N474">
        <v>1</v>
      </c>
      <c r="O474">
        <v>1</v>
      </c>
      <c r="P474">
        <v>1</v>
      </c>
      <c r="Q474">
        <v>1</v>
      </c>
      <c r="R474">
        <v>0</v>
      </c>
      <c r="S474">
        <v>0</v>
      </c>
      <c r="T474">
        <v>0</v>
      </c>
      <c r="U474">
        <v>0</v>
      </c>
      <c r="V474">
        <v>0</v>
      </c>
      <c r="W474">
        <v>0</v>
      </c>
    </row>
    <row r="475" spans="1:23" x14ac:dyDescent="0.25">
      <c r="A475">
        <v>836263000135</v>
      </c>
      <c r="B475" t="s">
        <v>696</v>
      </c>
      <c r="C475">
        <v>86</v>
      </c>
      <c r="D475" s="122">
        <v>34988</v>
      </c>
      <c r="E475" t="s">
        <v>2123</v>
      </c>
      <c r="F475" t="s">
        <v>2124</v>
      </c>
      <c r="G475">
        <v>340</v>
      </c>
      <c r="H475">
        <v>341</v>
      </c>
      <c r="I475">
        <v>342</v>
      </c>
      <c r="J475">
        <v>343</v>
      </c>
      <c r="K475">
        <v>344</v>
      </c>
      <c r="L475">
        <v>1</v>
      </c>
      <c r="M475">
        <v>1</v>
      </c>
      <c r="N475">
        <v>1</v>
      </c>
      <c r="O475">
        <v>1</v>
      </c>
      <c r="P475">
        <v>1</v>
      </c>
      <c r="Q475">
        <v>1</v>
      </c>
      <c r="R475">
        <v>1</v>
      </c>
      <c r="S475">
        <v>1</v>
      </c>
      <c r="T475">
        <v>1</v>
      </c>
      <c r="U475">
        <v>1</v>
      </c>
      <c r="V475">
        <v>1</v>
      </c>
      <c r="W475">
        <v>0</v>
      </c>
    </row>
    <row r="476" spans="1:23" x14ac:dyDescent="0.25">
      <c r="A476">
        <v>3319016000150</v>
      </c>
      <c r="B476" t="s">
        <v>697</v>
      </c>
      <c r="C476">
        <v>86</v>
      </c>
      <c r="D476" s="122">
        <v>36409</v>
      </c>
      <c r="E476" t="s">
        <v>2125</v>
      </c>
      <c r="F476" t="s">
        <v>2126</v>
      </c>
      <c r="G476">
        <v>339</v>
      </c>
      <c r="L476">
        <v>0</v>
      </c>
      <c r="M476">
        <v>0</v>
      </c>
      <c r="N476">
        <v>1</v>
      </c>
      <c r="O476">
        <v>0</v>
      </c>
      <c r="P476">
        <v>0</v>
      </c>
      <c r="Q476">
        <v>0</v>
      </c>
      <c r="R476">
        <v>0</v>
      </c>
      <c r="S476">
        <v>0</v>
      </c>
      <c r="T476">
        <v>0</v>
      </c>
      <c r="U476">
        <v>0</v>
      </c>
      <c r="V476">
        <v>0</v>
      </c>
      <c r="W476">
        <v>0</v>
      </c>
    </row>
    <row r="477" spans="1:23" x14ac:dyDescent="0.25">
      <c r="A477">
        <v>9166056000195</v>
      </c>
      <c r="B477" t="s">
        <v>2127</v>
      </c>
      <c r="C477">
        <v>86</v>
      </c>
      <c r="D477" s="122">
        <v>39674</v>
      </c>
      <c r="E477" t="s">
        <v>2128</v>
      </c>
      <c r="F477" t="s">
        <v>2124</v>
      </c>
      <c r="G477">
        <v>340</v>
      </c>
      <c r="H477">
        <v>341</v>
      </c>
      <c r="I477">
        <v>342</v>
      </c>
      <c r="J477">
        <v>343</v>
      </c>
      <c r="K477">
        <v>344</v>
      </c>
      <c r="L477">
        <v>1</v>
      </c>
      <c r="M477">
        <v>1</v>
      </c>
      <c r="N477">
        <v>1</v>
      </c>
      <c r="O477">
        <v>1</v>
      </c>
      <c r="P477">
        <v>1</v>
      </c>
      <c r="Q477">
        <v>1</v>
      </c>
      <c r="R477">
        <v>1</v>
      </c>
      <c r="S477">
        <v>1</v>
      </c>
      <c r="T477">
        <v>1</v>
      </c>
      <c r="U477">
        <v>1</v>
      </c>
      <c r="V477">
        <v>1</v>
      </c>
      <c r="W477">
        <v>0</v>
      </c>
    </row>
    <row r="478" spans="1:23" x14ac:dyDescent="0.25">
      <c r="A478">
        <v>819889000133</v>
      </c>
      <c r="B478" t="s">
        <v>700</v>
      </c>
      <c r="C478">
        <v>54</v>
      </c>
      <c r="D478" s="122">
        <v>34974</v>
      </c>
      <c r="E478" t="s">
        <v>2129</v>
      </c>
      <c r="F478" t="s">
        <v>2130</v>
      </c>
      <c r="G478">
        <v>192</v>
      </c>
      <c r="L478">
        <v>0</v>
      </c>
      <c r="M478">
        <v>0</v>
      </c>
      <c r="N478">
        <v>1</v>
      </c>
      <c r="O478">
        <v>0</v>
      </c>
      <c r="P478">
        <v>0</v>
      </c>
      <c r="Q478">
        <v>0</v>
      </c>
      <c r="R478">
        <v>0</v>
      </c>
      <c r="S478">
        <v>0</v>
      </c>
      <c r="T478">
        <v>0</v>
      </c>
      <c r="U478">
        <v>0</v>
      </c>
      <c r="V478">
        <v>0</v>
      </c>
      <c r="W478">
        <v>0</v>
      </c>
    </row>
    <row r="479" spans="1:23" x14ac:dyDescent="0.25">
      <c r="A479">
        <v>23872787000187</v>
      </c>
      <c r="B479" t="s">
        <v>823</v>
      </c>
      <c r="C479">
        <v>54</v>
      </c>
      <c r="D479" s="122">
        <v>42907</v>
      </c>
      <c r="E479" t="s">
        <v>2131</v>
      </c>
      <c r="F479" t="s">
        <v>2132</v>
      </c>
      <c r="G479">
        <v>192</v>
      </c>
      <c r="H479">
        <v>193</v>
      </c>
      <c r="I479">
        <v>194</v>
      </c>
      <c r="J479">
        <v>195</v>
      </c>
      <c r="K479">
        <v>196</v>
      </c>
      <c r="L479">
        <v>1</v>
      </c>
      <c r="M479">
        <v>0</v>
      </c>
      <c r="N479">
        <v>0</v>
      </c>
      <c r="O479">
        <v>0</v>
      </c>
      <c r="P479">
        <v>0</v>
      </c>
      <c r="Q479">
        <v>0</v>
      </c>
      <c r="R479">
        <v>0</v>
      </c>
      <c r="S479">
        <v>0</v>
      </c>
      <c r="T479">
        <v>0</v>
      </c>
      <c r="U479">
        <v>0</v>
      </c>
      <c r="V479">
        <v>0</v>
      </c>
      <c r="W479">
        <v>0</v>
      </c>
    </row>
    <row r="480" spans="1:23" x14ac:dyDescent="0.25">
      <c r="A480">
        <v>17517577000178</v>
      </c>
      <c r="B480" t="s">
        <v>701</v>
      </c>
      <c r="C480">
        <v>54</v>
      </c>
      <c r="D480" s="122">
        <v>41513</v>
      </c>
      <c r="E480" t="s">
        <v>2133</v>
      </c>
      <c r="F480" t="s">
        <v>2132</v>
      </c>
      <c r="G480">
        <v>192</v>
      </c>
      <c r="H480">
        <v>193</v>
      </c>
      <c r="I480">
        <v>194</v>
      </c>
      <c r="J480">
        <v>195</v>
      </c>
      <c r="K480">
        <v>196</v>
      </c>
      <c r="L480">
        <v>1</v>
      </c>
      <c r="M480">
        <v>0</v>
      </c>
      <c r="N480">
        <v>0</v>
      </c>
      <c r="O480">
        <v>0</v>
      </c>
      <c r="P480">
        <v>0</v>
      </c>
      <c r="Q480">
        <v>0</v>
      </c>
      <c r="R480">
        <v>0</v>
      </c>
      <c r="S480">
        <v>0</v>
      </c>
      <c r="T480">
        <v>0</v>
      </c>
      <c r="U480">
        <v>0</v>
      </c>
      <c r="V480">
        <v>0</v>
      </c>
      <c r="W480">
        <v>0</v>
      </c>
    </row>
    <row r="481" spans="1:23" x14ac:dyDescent="0.25">
      <c r="A481">
        <v>5024659000100</v>
      </c>
      <c r="B481" t="s">
        <v>702</v>
      </c>
      <c r="C481">
        <v>54</v>
      </c>
      <c r="D481" s="122">
        <v>37936</v>
      </c>
      <c r="E481" t="s">
        <v>2134</v>
      </c>
      <c r="F481" t="s">
        <v>2135</v>
      </c>
      <c r="G481">
        <v>197</v>
      </c>
      <c r="H481">
        <v>198</v>
      </c>
      <c r="L481">
        <v>1</v>
      </c>
      <c r="M481">
        <v>1</v>
      </c>
      <c r="N481">
        <v>1</v>
      </c>
      <c r="O481">
        <v>1</v>
      </c>
      <c r="P481">
        <v>1</v>
      </c>
      <c r="Q481">
        <v>1</v>
      </c>
      <c r="R481">
        <v>1</v>
      </c>
      <c r="S481">
        <v>1</v>
      </c>
      <c r="T481">
        <v>1</v>
      </c>
      <c r="U481">
        <v>1</v>
      </c>
      <c r="V481">
        <v>1</v>
      </c>
      <c r="W481">
        <v>0</v>
      </c>
    </row>
    <row r="482" spans="1:23" x14ac:dyDescent="0.25">
      <c r="A482">
        <v>3499367000190</v>
      </c>
      <c r="B482" t="s">
        <v>704</v>
      </c>
      <c r="C482">
        <v>54</v>
      </c>
      <c r="D482" s="122">
        <v>36606</v>
      </c>
      <c r="E482" t="s">
        <v>2136</v>
      </c>
      <c r="F482" t="s">
        <v>2132</v>
      </c>
      <c r="G482">
        <v>192</v>
      </c>
      <c r="H482">
        <v>193</v>
      </c>
      <c r="I482">
        <v>194</v>
      </c>
      <c r="J482">
        <v>195</v>
      </c>
      <c r="K482">
        <v>196</v>
      </c>
      <c r="L482">
        <v>1</v>
      </c>
      <c r="M482">
        <v>0</v>
      </c>
      <c r="N482">
        <v>0</v>
      </c>
      <c r="O482">
        <v>0</v>
      </c>
      <c r="P482">
        <v>0</v>
      </c>
      <c r="Q482">
        <v>0</v>
      </c>
      <c r="R482">
        <v>0</v>
      </c>
      <c r="S482">
        <v>0</v>
      </c>
      <c r="T482">
        <v>0</v>
      </c>
      <c r="U482">
        <v>0</v>
      </c>
      <c r="V482">
        <v>0</v>
      </c>
      <c r="W482">
        <v>0</v>
      </c>
    </row>
    <row r="483" spans="1:23" x14ac:dyDescent="0.25">
      <c r="A483">
        <v>4192419000143</v>
      </c>
      <c r="B483" t="s">
        <v>703</v>
      </c>
      <c r="C483">
        <v>54</v>
      </c>
      <c r="D483" s="122">
        <v>38267</v>
      </c>
      <c r="E483" t="s">
        <v>2137</v>
      </c>
      <c r="F483" t="s">
        <v>2132</v>
      </c>
      <c r="G483">
        <v>192</v>
      </c>
      <c r="H483">
        <v>193</v>
      </c>
      <c r="I483">
        <v>194</v>
      </c>
      <c r="J483">
        <v>195</v>
      </c>
      <c r="K483">
        <v>196</v>
      </c>
      <c r="L483">
        <v>1</v>
      </c>
      <c r="M483">
        <v>0</v>
      </c>
      <c r="N483">
        <v>0</v>
      </c>
      <c r="O483">
        <v>0</v>
      </c>
      <c r="P483">
        <v>0</v>
      </c>
      <c r="Q483">
        <v>0</v>
      </c>
      <c r="R483">
        <v>0</v>
      </c>
      <c r="S483">
        <v>0</v>
      </c>
      <c r="T483">
        <v>0</v>
      </c>
      <c r="U483">
        <v>0</v>
      </c>
      <c r="V483">
        <v>0</v>
      </c>
      <c r="W483">
        <v>0</v>
      </c>
    </row>
    <row r="484" spans="1:23" x14ac:dyDescent="0.25">
      <c r="A484">
        <v>28320756000137</v>
      </c>
      <c r="B484" t="s">
        <v>705</v>
      </c>
      <c r="C484">
        <v>54</v>
      </c>
      <c r="D484" s="122">
        <v>43538</v>
      </c>
      <c r="E484" t="s">
        <v>2138</v>
      </c>
      <c r="F484" t="s">
        <v>2132</v>
      </c>
      <c r="G484">
        <v>192</v>
      </c>
      <c r="H484">
        <v>193</v>
      </c>
      <c r="I484">
        <v>194</v>
      </c>
      <c r="J484">
        <v>195</v>
      </c>
      <c r="K484">
        <v>196</v>
      </c>
      <c r="L484">
        <v>1</v>
      </c>
      <c r="M484">
        <v>1</v>
      </c>
      <c r="N484">
        <v>1</v>
      </c>
      <c r="O484">
        <v>1</v>
      </c>
      <c r="P484">
        <v>1</v>
      </c>
      <c r="Q484">
        <v>1</v>
      </c>
      <c r="R484">
        <v>1</v>
      </c>
      <c r="S484">
        <v>1</v>
      </c>
      <c r="T484">
        <v>1</v>
      </c>
      <c r="U484">
        <v>1</v>
      </c>
      <c r="V484">
        <v>1</v>
      </c>
      <c r="W484">
        <v>0</v>
      </c>
    </row>
    <row r="485" spans="1:23" x14ac:dyDescent="0.25">
      <c r="A485">
        <v>32346713000106</v>
      </c>
      <c r="B485" t="s">
        <v>824</v>
      </c>
      <c r="C485">
        <v>54</v>
      </c>
      <c r="D485" s="122">
        <v>43707</v>
      </c>
      <c r="E485" t="s">
        <v>2139</v>
      </c>
      <c r="F485" t="s">
        <v>2132</v>
      </c>
      <c r="G485">
        <v>192</v>
      </c>
      <c r="H485">
        <v>193</v>
      </c>
      <c r="I485">
        <v>194</v>
      </c>
      <c r="J485">
        <v>195</v>
      </c>
      <c r="K485">
        <v>196</v>
      </c>
      <c r="L485">
        <v>1</v>
      </c>
      <c r="M485">
        <v>0</v>
      </c>
      <c r="N485">
        <v>0</v>
      </c>
      <c r="O485">
        <v>0</v>
      </c>
      <c r="P485">
        <v>0</v>
      </c>
      <c r="Q485">
        <v>0</v>
      </c>
      <c r="R485">
        <v>0</v>
      </c>
      <c r="S485">
        <v>0</v>
      </c>
      <c r="T485">
        <v>0</v>
      </c>
      <c r="U485">
        <v>0</v>
      </c>
      <c r="V485">
        <v>0</v>
      </c>
      <c r="W485">
        <v>0</v>
      </c>
    </row>
    <row r="486" spans="1:23" x14ac:dyDescent="0.25">
      <c r="A486">
        <v>24714864000133</v>
      </c>
      <c r="B486" t="s">
        <v>2140</v>
      </c>
      <c r="C486">
        <v>89</v>
      </c>
      <c r="D486" s="122">
        <v>43738</v>
      </c>
      <c r="E486" t="s">
        <v>2141</v>
      </c>
      <c r="F486" t="s">
        <v>2142</v>
      </c>
      <c r="G486">
        <v>359</v>
      </c>
      <c r="L486">
        <v>1</v>
      </c>
      <c r="M486">
        <v>0</v>
      </c>
      <c r="N486">
        <v>0</v>
      </c>
      <c r="O486">
        <v>0</v>
      </c>
      <c r="P486">
        <v>0</v>
      </c>
      <c r="Q486">
        <v>0</v>
      </c>
      <c r="R486">
        <v>0</v>
      </c>
      <c r="S486">
        <v>0</v>
      </c>
      <c r="T486">
        <v>0</v>
      </c>
      <c r="U486">
        <v>0</v>
      </c>
      <c r="V486">
        <v>0</v>
      </c>
      <c r="W486">
        <v>0</v>
      </c>
    </row>
    <row r="487" spans="1:23" x14ac:dyDescent="0.25">
      <c r="A487">
        <v>27077318000127</v>
      </c>
      <c r="B487" t="s">
        <v>2143</v>
      </c>
      <c r="C487">
        <v>89</v>
      </c>
      <c r="D487" s="122">
        <v>43728</v>
      </c>
      <c r="E487" t="s">
        <v>2144</v>
      </c>
      <c r="F487" t="s">
        <v>2142</v>
      </c>
      <c r="G487">
        <v>359</v>
      </c>
      <c r="L487">
        <v>1</v>
      </c>
      <c r="M487">
        <v>0</v>
      </c>
      <c r="N487">
        <v>0</v>
      </c>
      <c r="O487">
        <v>0</v>
      </c>
      <c r="P487">
        <v>0</v>
      </c>
      <c r="Q487">
        <v>0</v>
      </c>
      <c r="R487">
        <v>0</v>
      </c>
      <c r="S487">
        <v>0</v>
      </c>
      <c r="T487">
        <v>0</v>
      </c>
      <c r="U487">
        <v>0</v>
      </c>
      <c r="V487">
        <v>0</v>
      </c>
      <c r="W487">
        <v>0</v>
      </c>
    </row>
    <row r="488" spans="1:23" x14ac:dyDescent="0.25">
      <c r="A488">
        <v>28122142000140</v>
      </c>
      <c r="B488" t="s">
        <v>2145</v>
      </c>
      <c r="C488">
        <v>89</v>
      </c>
      <c r="D488" s="122">
        <v>43010</v>
      </c>
      <c r="E488" t="s">
        <v>2146</v>
      </c>
      <c r="F488" t="s">
        <v>2147</v>
      </c>
      <c r="G488">
        <v>363</v>
      </c>
      <c r="L488">
        <v>0</v>
      </c>
      <c r="M488">
        <v>0</v>
      </c>
      <c r="N488">
        <v>0</v>
      </c>
      <c r="O488">
        <v>1</v>
      </c>
      <c r="P488">
        <v>0</v>
      </c>
      <c r="Q488">
        <v>0</v>
      </c>
      <c r="R488">
        <v>0</v>
      </c>
      <c r="S488">
        <v>0</v>
      </c>
      <c r="T488">
        <v>0</v>
      </c>
      <c r="U488">
        <v>0</v>
      </c>
      <c r="V488">
        <v>0</v>
      </c>
      <c r="W488">
        <v>0</v>
      </c>
    </row>
    <row r="489" spans="1:23" x14ac:dyDescent="0.25">
      <c r="A489">
        <v>32203189000106</v>
      </c>
      <c r="B489" t="s">
        <v>757</v>
      </c>
      <c r="C489">
        <v>89</v>
      </c>
      <c r="D489" s="122">
        <v>43516</v>
      </c>
      <c r="E489" t="s">
        <v>2148</v>
      </c>
      <c r="F489" t="s">
        <v>2149</v>
      </c>
      <c r="G489">
        <v>360</v>
      </c>
      <c r="H489">
        <v>357</v>
      </c>
      <c r="L489">
        <v>0</v>
      </c>
      <c r="M489">
        <v>0</v>
      </c>
      <c r="N489">
        <v>0</v>
      </c>
      <c r="O489">
        <v>0</v>
      </c>
      <c r="P489">
        <v>0</v>
      </c>
      <c r="Q489">
        <v>0</v>
      </c>
      <c r="R489">
        <v>1</v>
      </c>
      <c r="S489">
        <v>1</v>
      </c>
      <c r="T489">
        <v>1</v>
      </c>
      <c r="U489">
        <v>0</v>
      </c>
      <c r="V489">
        <v>0</v>
      </c>
      <c r="W489">
        <v>0</v>
      </c>
    </row>
    <row r="490" spans="1:23" x14ac:dyDescent="0.25">
      <c r="A490">
        <v>23999611000190</v>
      </c>
      <c r="B490" t="s">
        <v>2150</v>
      </c>
      <c r="C490">
        <v>89</v>
      </c>
      <c r="D490" s="122">
        <v>42552</v>
      </c>
      <c r="E490" t="s">
        <v>2151</v>
      </c>
      <c r="F490" t="s">
        <v>2149</v>
      </c>
      <c r="G490">
        <v>360</v>
      </c>
      <c r="H490">
        <v>357</v>
      </c>
      <c r="L490">
        <v>0</v>
      </c>
      <c r="M490">
        <v>0</v>
      </c>
      <c r="N490">
        <v>0</v>
      </c>
      <c r="O490">
        <v>0</v>
      </c>
      <c r="P490">
        <v>0</v>
      </c>
      <c r="Q490">
        <v>0</v>
      </c>
      <c r="R490">
        <v>1</v>
      </c>
      <c r="S490">
        <v>1</v>
      </c>
      <c r="T490">
        <v>1</v>
      </c>
      <c r="U490">
        <v>0</v>
      </c>
      <c r="V490">
        <v>0</v>
      </c>
      <c r="W490">
        <v>0</v>
      </c>
    </row>
    <row r="491" spans="1:23" x14ac:dyDescent="0.25">
      <c r="A491">
        <v>29813596000120</v>
      </c>
      <c r="B491" t="s">
        <v>758</v>
      </c>
      <c r="C491">
        <v>89</v>
      </c>
      <c r="D491" s="122">
        <v>43382</v>
      </c>
      <c r="E491" t="s">
        <v>2152</v>
      </c>
      <c r="F491" t="s">
        <v>2149</v>
      </c>
      <c r="G491">
        <v>360</v>
      </c>
      <c r="H491">
        <v>357</v>
      </c>
      <c r="L491">
        <v>0</v>
      </c>
      <c r="M491">
        <v>0</v>
      </c>
      <c r="N491">
        <v>0</v>
      </c>
      <c r="O491">
        <v>0</v>
      </c>
      <c r="P491">
        <v>0</v>
      </c>
      <c r="Q491">
        <v>0</v>
      </c>
      <c r="R491">
        <v>1</v>
      </c>
      <c r="S491">
        <v>1</v>
      </c>
      <c r="T491">
        <v>1</v>
      </c>
      <c r="U491">
        <v>0</v>
      </c>
      <c r="V491">
        <v>0</v>
      </c>
      <c r="W491">
        <v>0</v>
      </c>
    </row>
    <row r="492" spans="1:23" x14ac:dyDescent="0.25">
      <c r="A492">
        <v>22003930000131</v>
      </c>
      <c r="B492" t="s">
        <v>759</v>
      </c>
      <c r="C492">
        <v>89</v>
      </c>
      <c r="D492" s="122">
        <v>42366</v>
      </c>
      <c r="E492" t="s">
        <v>2153</v>
      </c>
      <c r="F492" t="s">
        <v>2149</v>
      </c>
      <c r="G492">
        <v>360</v>
      </c>
      <c r="H492">
        <v>357</v>
      </c>
      <c r="L492">
        <v>0</v>
      </c>
      <c r="M492">
        <v>0</v>
      </c>
      <c r="N492">
        <v>0</v>
      </c>
      <c r="O492">
        <v>0</v>
      </c>
      <c r="P492">
        <v>0</v>
      </c>
      <c r="Q492">
        <v>0</v>
      </c>
      <c r="R492">
        <v>1</v>
      </c>
      <c r="S492">
        <v>1</v>
      </c>
      <c r="T492">
        <v>1</v>
      </c>
      <c r="U492">
        <v>0</v>
      </c>
      <c r="V492">
        <v>0</v>
      </c>
      <c r="W492">
        <v>0</v>
      </c>
    </row>
    <row r="493" spans="1:23" x14ac:dyDescent="0.25">
      <c r="A493">
        <v>27227796000176</v>
      </c>
      <c r="B493" t="s">
        <v>760</v>
      </c>
      <c r="C493">
        <v>89</v>
      </c>
      <c r="D493" s="122">
        <v>43097</v>
      </c>
      <c r="E493" t="s">
        <v>2154</v>
      </c>
      <c r="F493" t="s">
        <v>2149</v>
      </c>
      <c r="G493">
        <v>360</v>
      </c>
      <c r="H493">
        <v>357</v>
      </c>
      <c r="L493">
        <v>0</v>
      </c>
      <c r="M493">
        <v>0</v>
      </c>
      <c r="N493">
        <v>0</v>
      </c>
      <c r="O493">
        <v>0</v>
      </c>
      <c r="P493">
        <v>0</v>
      </c>
      <c r="Q493">
        <v>0</v>
      </c>
      <c r="R493">
        <v>1</v>
      </c>
      <c r="S493">
        <v>1</v>
      </c>
      <c r="T493">
        <v>1</v>
      </c>
      <c r="U493">
        <v>0</v>
      </c>
      <c r="V493">
        <v>0</v>
      </c>
      <c r="W493">
        <v>0</v>
      </c>
    </row>
    <row r="494" spans="1:23" x14ac:dyDescent="0.25">
      <c r="A494">
        <v>34081651000175</v>
      </c>
      <c r="B494" t="s">
        <v>2155</v>
      </c>
      <c r="C494">
        <v>89</v>
      </c>
      <c r="D494" s="122">
        <v>43670</v>
      </c>
      <c r="E494" t="s">
        <v>2156</v>
      </c>
      <c r="F494" t="s">
        <v>2157</v>
      </c>
      <c r="G494">
        <v>357</v>
      </c>
      <c r="H494">
        <v>441</v>
      </c>
      <c r="L494">
        <v>0</v>
      </c>
      <c r="M494">
        <v>0</v>
      </c>
      <c r="N494">
        <v>0</v>
      </c>
      <c r="O494">
        <v>0</v>
      </c>
      <c r="P494">
        <v>0</v>
      </c>
      <c r="Q494">
        <v>0</v>
      </c>
      <c r="R494">
        <v>1</v>
      </c>
      <c r="S494">
        <v>1</v>
      </c>
      <c r="T494">
        <v>1</v>
      </c>
      <c r="U494">
        <v>0</v>
      </c>
      <c r="V494">
        <v>0</v>
      </c>
      <c r="W494">
        <v>0</v>
      </c>
    </row>
    <row r="495" spans="1:23" x14ac:dyDescent="0.25">
      <c r="A495">
        <v>36352610000100</v>
      </c>
      <c r="B495" t="s">
        <v>869</v>
      </c>
      <c r="C495">
        <v>89</v>
      </c>
      <c r="D495" s="122">
        <v>44008</v>
      </c>
      <c r="E495" t="s">
        <v>2158</v>
      </c>
      <c r="F495" t="s">
        <v>2149</v>
      </c>
      <c r="G495">
        <v>357</v>
      </c>
      <c r="L495">
        <v>1</v>
      </c>
      <c r="M495">
        <v>0</v>
      </c>
      <c r="N495">
        <v>0</v>
      </c>
      <c r="O495">
        <v>0</v>
      </c>
      <c r="P495">
        <v>0</v>
      </c>
      <c r="Q495">
        <v>0</v>
      </c>
      <c r="R495">
        <v>0</v>
      </c>
      <c r="S495">
        <v>1</v>
      </c>
      <c r="T495">
        <v>0</v>
      </c>
      <c r="U495">
        <v>0</v>
      </c>
      <c r="V495">
        <v>0</v>
      </c>
      <c r="W495">
        <v>0</v>
      </c>
    </row>
    <row r="496" spans="1:23" x14ac:dyDescent="0.25">
      <c r="A496">
        <v>19657463000159</v>
      </c>
      <c r="B496" t="s">
        <v>761</v>
      </c>
      <c r="C496">
        <v>89</v>
      </c>
      <c r="D496" s="122">
        <v>41753</v>
      </c>
      <c r="E496" t="s">
        <v>2159</v>
      </c>
      <c r="F496" t="s">
        <v>2149</v>
      </c>
      <c r="G496">
        <v>360</v>
      </c>
      <c r="H496">
        <v>357</v>
      </c>
      <c r="L496">
        <v>0</v>
      </c>
      <c r="M496">
        <v>0</v>
      </c>
      <c r="N496">
        <v>0</v>
      </c>
      <c r="O496">
        <v>0</v>
      </c>
      <c r="P496">
        <v>0</v>
      </c>
      <c r="Q496">
        <v>0</v>
      </c>
      <c r="R496">
        <v>1</v>
      </c>
      <c r="S496">
        <v>1</v>
      </c>
      <c r="T496">
        <v>1</v>
      </c>
      <c r="U496">
        <v>0</v>
      </c>
      <c r="V496">
        <v>0</v>
      </c>
      <c r="W496">
        <v>0</v>
      </c>
    </row>
    <row r="497" spans="1:23" x14ac:dyDescent="0.25">
      <c r="A497">
        <v>26803233000116</v>
      </c>
      <c r="B497" t="s">
        <v>762</v>
      </c>
      <c r="C497">
        <v>89</v>
      </c>
      <c r="D497" s="122">
        <v>43188</v>
      </c>
      <c r="E497" t="s">
        <v>2160</v>
      </c>
      <c r="F497" t="s">
        <v>2149</v>
      </c>
      <c r="G497">
        <v>360</v>
      </c>
      <c r="H497">
        <v>357</v>
      </c>
      <c r="L497">
        <v>0</v>
      </c>
      <c r="M497">
        <v>0</v>
      </c>
      <c r="N497">
        <v>0</v>
      </c>
      <c r="O497">
        <v>0</v>
      </c>
      <c r="P497">
        <v>0</v>
      </c>
      <c r="Q497">
        <v>0</v>
      </c>
      <c r="R497">
        <v>1</v>
      </c>
      <c r="S497">
        <v>1</v>
      </c>
      <c r="T497">
        <v>1</v>
      </c>
      <c r="U497">
        <v>0</v>
      </c>
      <c r="V497">
        <v>0</v>
      </c>
      <c r="W497">
        <v>0</v>
      </c>
    </row>
    <row r="498" spans="1:23" x14ac:dyDescent="0.25">
      <c r="A498">
        <v>26773140000196</v>
      </c>
      <c r="B498" t="s">
        <v>763</v>
      </c>
      <c r="C498">
        <v>89</v>
      </c>
      <c r="D498" s="122">
        <v>42851</v>
      </c>
      <c r="E498" t="s">
        <v>2161</v>
      </c>
      <c r="F498" t="s">
        <v>2162</v>
      </c>
      <c r="G498">
        <v>363</v>
      </c>
      <c r="L498">
        <v>0</v>
      </c>
      <c r="M498">
        <v>0</v>
      </c>
      <c r="N498">
        <v>0</v>
      </c>
      <c r="O498">
        <v>1</v>
      </c>
      <c r="P498">
        <v>0</v>
      </c>
      <c r="Q498">
        <v>0</v>
      </c>
      <c r="R498">
        <v>0</v>
      </c>
      <c r="S498">
        <v>0</v>
      </c>
      <c r="T498">
        <v>0</v>
      </c>
      <c r="U498">
        <v>0</v>
      </c>
      <c r="V498">
        <v>0</v>
      </c>
      <c r="W498">
        <v>0</v>
      </c>
    </row>
    <row r="499" spans="1:23" x14ac:dyDescent="0.25">
      <c r="A499">
        <v>16575255000112</v>
      </c>
      <c r="B499" t="s">
        <v>764</v>
      </c>
      <c r="C499">
        <v>89</v>
      </c>
      <c r="D499" s="122">
        <v>41183</v>
      </c>
      <c r="E499" t="s">
        <v>2163</v>
      </c>
      <c r="F499" t="s">
        <v>2162</v>
      </c>
      <c r="G499">
        <v>363</v>
      </c>
      <c r="L499">
        <v>0</v>
      </c>
      <c r="M499">
        <v>0</v>
      </c>
      <c r="N499">
        <v>0</v>
      </c>
      <c r="O499">
        <v>1</v>
      </c>
      <c r="P499">
        <v>0</v>
      </c>
      <c r="Q499">
        <v>0</v>
      </c>
      <c r="R499">
        <v>0</v>
      </c>
      <c r="S499">
        <v>0</v>
      </c>
      <c r="T499">
        <v>0</v>
      </c>
      <c r="U499">
        <v>0</v>
      </c>
      <c r="V499">
        <v>0</v>
      </c>
      <c r="W499">
        <v>0</v>
      </c>
    </row>
    <row r="500" spans="1:23" x14ac:dyDescent="0.25">
      <c r="A500">
        <v>36327149000127</v>
      </c>
      <c r="B500" t="s">
        <v>765</v>
      </c>
      <c r="C500">
        <v>89</v>
      </c>
      <c r="D500" s="122">
        <v>43965</v>
      </c>
      <c r="E500" t="s">
        <v>2164</v>
      </c>
      <c r="F500" t="s">
        <v>2165</v>
      </c>
      <c r="G500">
        <v>394</v>
      </c>
      <c r="H500">
        <v>360</v>
      </c>
      <c r="L500">
        <v>0</v>
      </c>
      <c r="M500">
        <v>0</v>
      </c>
      <c r="N500">
        <v>0</v>
      </c>
      <c r="O500">
        <v>0</v>
      </c>
      <c r="P500">
        <v>0</v>
      </c>
      <c r="Q500">
        <v>0</v>
      </c>
      <c r="R500">
        <v>0</v>
      </c>
      <c r="S500">
        <v>0</v>
      </c>
      <c r="T500">
        <v>0</v>
      </c>
      <c r="U500">
        <v>0</v>
      </c>
      <c r="V500">
        <v>1</v>
      </c>
      <c r="W500">
        <v>0</v>
      </c>
    </row>
    <row r="501" spans="1:23" x14ac:dyDescent="0.25">
      <c r="A501">
        <v>32064950000176</v>
      </c>
      <c r="B501" t="s">
        <v>872</v>
      </c>
      <c r="C501">
        <v>89</v>
      </c>
      <c r="D501" s="122">
        <v>43461</v>
      </c>
      <c r="E501" t="s">
        <v>2166</v>
      </c>
      <c r="F501" t="s">
        <v>2167</v>
      </c>
      <c r="G501">
        <v>357</v>
      </c>
      <c r="H501">
        <v>358</v>
      </c>
      <c r="L501">
        <v>1</v>
      </c>
      <c r="M501">
        <v>0</v>
      </c>
      <c r="N501">
        <v>0</v>
      </c>
      <c r="O501">
        <v>0</v>
      </c>
      <c r="P501">
        <v>0</v>
      </c>
      <c r="Q501">
        <v>0</v>
      </c>
      <c r="R501">
        <v>0</v>
      </c>
      <c r="S501">
        <v>0</v>
      </c>
      <c r="T501">
        <v>0</v>
      </c>
      <c r="U501">
        <v>0</v>
      </c>
      <c r="V501">
        <v>0</v>
      </c>
      <c r="W501">
        <v>0</v>
      </c>
    </row>
    <row r="502" spans="1:23" x14ac:dyDescent="0.25">
      <c r="A502">
        <v>18927174000160</v>
      </c>
      <c r="B502" t="s">
        <v>871</v>
      </c>
      <c r="C502">
        <v>89</v>
      </c>
      <c r="D502" s="122">
        <v>41638</v>
      </c>
      <c r="E502" t="s">
        <v>2168</v>
      </c>
      <c r="F502" t="s">
        <v>2169</v>
      </c>
      <c r="G502">
        <v>361</v>
      </c>
      <c r="H502">
        <v>362</v>
      </c>
      <c r="L502">
        <v>1</v>
      </c>
      <c r="M502">
        <v>0</v>
      </c>
      <c r="N502">
        <v>1</v>
      </c>
      <c r="O502">
        <v>1</v>
      </c>
      <c r="P502">
        <v>0</v>
      </c>
      <c r="Q502">
        <v>0</v>
      </c>
      <c r="R502">
        <v>0</v>
      </c>
      <c r="S502">
        <v>0</v>
      </c>
      <c r="T502">
        <v>0</v>
      </c>
      <c r="U502">
        <v>0</v>
      </c>
      <c r="V502">
        <v>0</v>
      </c>
      <c r="W502">
        <v>0</v>
      </c>
    </row>
    <row r="503" spans="1:23" x14ac:dyDescent="0.25">
      <c r="A503">
        <v>18897562000145</v>
      </c>
      <c r="B503" t="s">
        <v>870</v>
      </c>
      <c r="C503">
        <v>89</v>
      </c>
      <c r="D503" s="122">
        <v>41638</v>
      </c>
      <c r="E503" t="s">
        <v>2170</v>
      </c>
      <c r="F503" t="s">
        <v>2167</v>
      </c>
      <c r="G503">
        <v>357</v>
      </c>
      <c r="H503">
        <v>358</v>
      </c>
      <c r="L503">
        <v>1</v>
      </c>
      <c r="M503">
        <v>0</v>
      </c>
      <c r="N503">
        <v>0</v>
      </c>
      <c r="O503">
        <v>0</v>
      </c>
      <c r="P503">
        <v>0</v>
      </c>
      <c r="Q503">
        <v>0</v>
      </c>
      <c r="R503">
        <v>0</v>
      </c>
      <c r="S503">
        <v>0</v>
      </c>
      <c r="T503">
        <v>0</v>
      </c>
      <c r="U503">
        <v>0</v>
      </c>
      <c r="V503">
        <v>0</v>
      </c>
      <c r="W503">
        <v>0</v>
      </c>
    </row>
    <row r="504" spans="1:23" x14ac:dyDescent="0.25">
      <c r="A504">
        <v>14146491000198</v>
      </c>
      <c r="B504" t="s">
        <v>766</v>
      </c>
      <c r="C504">
        <v>89</v>
      </c>
      <c r="D504" s="122">
        <v>40968</v>
      </c>
      <c r="E504" t="s">
        <v>2171</v>
      </c>
      <c r="F504" t="s">
        <v>2167</v>
      </c>
      <c r="G504">
        <v>357</v>
      </c>
      <c r="H504">
        <v>358</v>
      </c>
      <c r="L504">
        <v>1</v>
      </c>
      <c r="M504">
        <v>0</v>
      </c>
      <c r="N504">
        <v>0</v>
      </c>
      <c r="O504">
        <v>0</v>
      </c>
      <c r="P504">
        <v>0</v>
      </c>
      <c r="Q504">
        <v>0</v>
      </c>
      <c r="R504">
        <v>0</v>
      </c>
      <c r="S504">
        <v>0</v>
      </c>
      <c r="T504">
        <v>0</v>
      </c>
      <c r="U504">
        <v>0</v>
      </c>
      <c r="V504">
        <v>0</v>
      </c>
      <c r="W504">
        <v>0</v>
      </c>
    </row>
    <row r="505" spans="1:23" x14ac:dyDescent="0.25">
      <c r="A505">
        <v>26718169000175</v>
      </c>
      <c r="B505" t="s">
        <v>767</v>
      </c>
      <c r="C505">
        <v>89</v>
      </c>
      <c r="D505" s="122">
        <v>42809</v>
      </c>
      <c r="E505" t="s">
        <v>2172</v>
      </c>
      <c r="F505" t="s">
        <v>2162</v>
      </c>
      <c r="G505">
        <v>363</v>
      </c>
      <c r="L505">
        <v>0</v>
      </c>
      <c r="M505">
        <v>0</v>
      </c>
      <c r="N505">
        <v>0</v>
      </c>
      <c r="O505">
        <v>1</v>
      </c>
      <c r="P505">
        <v>0</v>
      </c>
      <c r="Q505">
        <v>0</v>
      </c>
      <c r="R505">
        <v>0</v>
      </c>
      <c r="S505">
        <v>0</v>
      </c>
      <c r="T505">
        <v>0</v>
      </c>
      <c r="U505">
        <v>0</v>
      </c>
      <c r="V505">
        <v>0</v>
      </c>
      <c r="W505">
        <v>0</v>
      </c>
    </row>
    <row r="506" spans="1:23" x14ac:dyDescent="0.25">
      <c r="A506">
        <v>11046179000134</v>
      </c>
      <c r="B506" t="s">
        <v>2173</v>
      </c>
      <c r="C506">
        <v>89</v>
      </c>
      <c r="D506" s="122">
        <v>40120</v>
      </c>
      <c r="E506" t="s">
        <v>2174</v>
      </c>
      <c r="F506" t="s">
        <v>2149</v>
      </c>
      <c r="G506">
        <v>360</v>
      </c>
      <c r="H506">
        <v>357</v>
      </c>
      <c r="L506">
        <v>0</v>
      </c>
      <c r="M506">
        <v>0</v>
      </c>
      <c r="N506">
        <v>0</v>
      </c>
      <c r="O506">
        <v>0</v>
      </c>
      <c r="P506">
        <v>0</v>
      </c>
      <c r="Q506">
        <v>0</v>
      </c>
      <c r="R506">
        <v>1</v>
      </c>
      <c r="S506">
        <v>1</v>
      </c>
      <c r="T506">
        <v>1</v>
      </c>
      <c r="U506">
        <v>0</v>
      </c>
      <c r="V506">
        <v>0</v>
      </c>
      <c r="W506">
        <v>0</v>
      </c>
    </row>
    <row r="507" spans="1:23" x14ac:dyDescent="0.25">
      <c r="A507">
        <v>7152170000130</v>
      </c>
      <c r="B507" t="s">
        <v>768</v>
      </c>
      <c r="C507">
        <v>89</v>
      </c>
      <c r="D507" s="122">
        <v>38975</v>
      </c>
      <c r="E507" t="s">
        <v>2175</v>
      </c>
      <c r="F507" t="s">
        <v>2162</v>
      </c>
      <c r="G507">
        <v>363</v>
      </c>
      <c r="L507">
        <v>0</v>
      </c>
      <c r="M507">
        <v>0</v>
      </c>
      <c r="N507">
        <v>0</v>
      </c>
      <c r="O507">
        <v>1</v>
      </c>
      <c r="P507">
        <v>0</v>
      </c>
      <c r="Q507">
        <v>0</v>
      </c>
      <c r="R507">
        <v>0</v>
      </c>
      <c r="S507">
        <v>0</v>
      </c>
      <c r="T507">
        <v>0</v>
      </c>
      <c r="U507">
        <v>0</v>
      </c>
      <c r="V507">
        <v>0</v>
      </c>
      <c r="W507">
        <v>0</v>
      </c>
    </row>
    <row r="508" spans="1:23" x14ac:dyDescent="0.25">
      <c r="A508">
        <v>25224843000100</v>
      </c>
      <c r="B508" t="s">
        <v>769</v>
      </c>
      <c r="C508">
        <v>89</v>
      </c>
      <c r="D508" s="122">
        <v>42608</v>
      </c>
      <c r="E508" t="s">
        <v>2176</v>
      </c>
      <c r="F508" t="s">
        <v>2162</v>
      </c>
      <c r="G508">
        <v>363</v>
      </c>
      <c r="L508">
        <v>0</v>
      </c>
      <c r="M508">
        <v>0</v>
      </c>
      <c r="N508">
        <v>0</v>
      </c>
      <c r="O508">
        <v>1</v>
      </c>
      <c r="P508">
        <v>0</v>
      </c>
      <c r="Q508">
        <v>0</v>
      </c>
      <c r="R508">
        <v>0</v>
      </c>
      <c r="S508">
        <v>0</v>
      </c>
      <c r="T508">
        <v>0</v>
      </c>
      <c r="U508">
        <v>0</v>
      </c>
      <c r="V508">
        <v>0</v>
      </c>
      <c r="W508">
        <v>0</v>
      </c>
    </row>
    <row r="509" spans="1:23" x14ac:dyDescent="0.25">
      <c r="A509">
        <v>30869315000130</v>
      </c>
      <c r="B509" t="s">
        <v>770</v>
      </c>
      <c r="C509">
        <v>89</v>
      </c>
      <c r="D509" s="122">
        <v>43312</v>
      </c>
      <c r="E509" t="s">
        <v>2177</v>
      </c>
      <c r="F509" t="s">
        <v>2162</v>
      </c>
      <c r="G509">
        <v>363</v>
      </c>
      <c r="L509">
        <v>0</v>
      </c>
      <c r="M509">
        <v>0</v>
      </c>
      <c r="N509">
        <v>0</v>
      </c>
      <c r="O509">
        <v>1</v>
      </c>
      <c r="P509">
        <v>0</v>
      </c>
      <c r="Q509">
        <v>0</v>
      </c>
      <c r="R509">
        <v>0</v>
      </c>
      <c r="S509">
        <v>0</v>
      </c>
      <c r="T509">
        <v>0</v>
      </c>
      <c r="U509">
        <v>0</v>
      </c>
      <c r="V509">
        <v>0</v>
      </c>
      <c r="W509">
        <v>0</v>
      </c>
    </row>
    <row r="510" spans="1:23" x14ac:dyDescent="0.25">
      <c r="A510">
        <v>35744196000103</v>
      </c>
      <c r="B510" t="s">
        <v>868</v>
      </c>
      <c r="C510">
        <v>89</v>
      </c>
      <c r="D510" s="122">
        <v>43928</v>
      </c>
      <c r="E510" t="s">
        <v>2178</v>
      </c>
      <c r="F510" t="s">
        <v>2162</v>
      </c>
      <c r="G510">
        <v>363</v>
      </c>
      <c r="L510">
        <v>0</v>
      </c>
      <c r="M510">
        <v>0</v>
      </c>
      <c r="N510">
        <v>0</v>
      </c>
      <c r="O510">
        <v>1</v>
      </c>
      <c r="P510">
        <v>0</v>
      </c>
      <c r="Q510">
        <v>0</v>
      </c>
      <c r="R510">
        <v>0</v>
      </c>
      <c r="S510">
        <v>0</v>
      </c>
      <c r="T510">
        <v>0</v>
      </c>
      <c r="U510">
        <v>0</v>
      </c>
      <c r="V510">
        <v>0</v>
      </c>
      <c r="W510">
        <v>0</v>
      </c>
    </row>
    <row r="511" spans="1:23" x14ac:dyDescent="0.25">
      <c r="A511">
        <v>18993924000100</v>
      </c>
      <c r="B511" t="s">
        <v>771</v>
      </c>
      <c r="C511">
        <v>89</v>
      </c>
      <c r="D511" s="122">
        <v>41561</v>
      </c>
      <c r="E511" t="s">
        <v>2179</v>
      </c>
      <c r="F511" t="s">
        <v>2162</v>
      </c>
      <c r="G511">
        <v>363</v>
      </c>
      <c r="L511">
        <v>0</v>
      </c>
      <c r="M511">
        <v>0</v>
      </c>
      <c r="N511">
        <v>0</v>
      </c>
      <c r="O511">
        <v>1</v>
      </c>
      <c r="P511">
        <v>0</v>
      </c>
      <c r="Q511">
        <v>0</v>
      </c>
      <c r="R511">
        <v>0</v>
      </c>
      <c r="S511">
        <v>0</v>
      </c>
      <c r="T511">
        <v>0</v>
      </c>
      <c r="U511">
        <v>0</v>
      </c>
      <c r="V511">
        <v>0</v>
      </c>
      <c r="W511">
        <v>0</v>
      </c>
    </row>
    <row r="512" spans="1:23" x14ac:dyDescent="0.25">
      <c r="A512">
        <v>36327307000149</v>
      </c>
      <c r="B512" t="s">
        <v>772</v>
      </c>
      <c r="C512">
        <v>89</v>
      </c>
      <c r="D512" s="122">
        <v>43934</v>
      </c>
      <c r="E512" t="s">
        <v>2180</v>
      </c>
      <c r="F512" t="s">
        <v>2162</v>
      </c>
      <c r="G512">
        <v>363</v>
      </c>
      <c r="L512">
        <v>0</v>
      </c>
      <c r="M512">
        <v>0</v>
      </c>
      <c r="N512">
        <v>0</v>
      </c>
      <c r="O512">
        <v>1</v>
      </c>
      <c r="P512">
        <v>0</v>
      </c>
      <c r="Q512">
        <v>0</v>
      </c>
      <c r="R512">
        <v>0</v>
      </c>
      <c r="S512">
        <v>0</v>
      </c>
      <c r="T512">
        <v>0</v>
      </c>
      <c r="U512">
        <v>0</v>
      </c>
      <c r="V512">
        <v>0</v>
      </c>
      <c r="W512">
        <v>0</v>
      </c>
    </row>
    <row r="513" spans="1:23" x14ac:dyDescent="0.25">
      <c r="A513">
        <v>21827663000154</v>
      </c>
      <c r="B513" t="s">
        <v>773</v>
      </c>
      <c r="C513">
        <v>89</v>
      </c>
      <c r="D513" s="122">
        <v>42579</v>
      </c>
      <c r="E513" t="s">
        <v>2181</v>
      </c>
      <c r="F513" t="s">
        <v>2182</v>
      </c>
      <c r="G513">
        <v>363</v>
      </c>
      <c r="L513">
        <v>0</v>
      </c>
      <c r="M513">
        <v>0</v>
      </c>
      <c r="N513">
        <v>0</v>
      </c>
      <c r="O513">
        <v>1</v>
      </c>
      <c r="P513">
        <v>0</v>
      </c>
      <c r="Q513">
        <v>0</v>
      </c>
      <c r="R513">
        <v>0</v>
      </c>
      <c r="S513">
        <v>0</v>
      </c>
      <c r="T513">
        <v>0</v>
      </c>
      <c r="U513">
        <v>0</v>
      </c>
      <c r="V513">
        <v>0</v>
      </c>
      <c r="W513">
        <v>0</v>
      </c>
    </row>
    <row r="514" spans="1:23" x14ac:dyDescent="0.25">
      <c r="A514">
        <v>11616403000186</v>
      </c>
      <c r="B514" t="s">
        <v>774</v>
      </c>
      <c r="C514">
        <v>89</v>
      </c>
      <c r="D514" s="122">
        <v>40249</v>
      </c>
      <c r="E514" t="s">
        <v>2183</v>
      </c>
      <c r="F514" t="s">
        <v>2162</v>
      </c>
      <c r="G514">
        <v>363</v>
      </c>
      <c r="L514">
        <v>0</v>
      </c>
      <c r="M514">
        <v>0</v>
      </c>
      <c r="N514">
        <v>0</v>
      </c>
      <c r="O514">
        <v>1</v>
      </c>
      <c r="P514">
        <v>0</v>
      </c>
      <c r="Q514">
        <v>0</v>
      </c>
      <c r="R514">
        <v>0</v>
      </c>
      <c r="S514">
        <v>0</v>
      </c>
      <c r="T514">
        <v>0</v>
      </c>
      <c r="U514">
        <v>0</v>
      </c>
      <c r="V514">
        <v>0</v>
      </c>
      <c r="W514">
        <v>0</v>
      </c>
    </row>
    <row r="515" spans="1:23" x14ac:dyDescent="0.25">
      <c r="A515">
        <v>33755581000120</v>
      </c>
      <c r="B515" t="s">
        <v>775</v>
      </c>
      <c r="C515">
        <v>89</v>
      </c>
      <c r="D515" s="122">
        <v>43643</v>
      </c>
      <c r="E515" t="s">
        <v>2184</v>
      </c>
      <c r="F515" t="s">
        <v>2185</v>
      </c>
      <c r="G515">
        <v>374</v>
      </c>
      <c r="L515">
        <v>0</v>
      </c>
      <c r="M515">
        <v>0</v>
      </c>
      <c r="N515">
        <v>0</v>
      </c>
      <c r="O515">
        <v>1</v>
      </c>
      <c r="P515">
        <v>0</v>
      </c>
      <c r="Q515">
        <v>0</v>
      </c>
      <c r="R515">
        <v>0</v>
      </c>
      <c r="S515">
        <v>0</v>
      </c>
      <c r="T515">
        <v>0</v>
      </c>
      <c r="U515">
        <v>0</v>
      </c>
      <c r="V515">
        <v>0</v>
      </c>
      <c r="W515">
        <v>0</v>
      </c>
    </row>
    <row r="516" spans="1:23" x14ac:dyDescent="0.25">
      <c r="A516">
        <v>34430623000116</v>
      </c>
      <c r="B516" t="s">
        <v>867</v>
      </c>
      <c r="C516">
        <v>89</v>
      </c>
      <c r="D516" s="122">
        <v>43826</v>
      </c>
      <c r="E516" t="s">
        <v>2186</v>
      </c>
      <c r="F516" t="s">
        <v>2162</v>
      </c>
      <c r="G516">
        <v>374</v>
      </c>
      <c r="L516">
        <v>0</v>
      </c>
      <c r="M516">
        <v>0</v>
      </c>
      <c r="N516">
        <v>0</v>
      </c>
      <c r="O516">
        <v>1</v>
      </c>
      <c r="P516">
        <v>0</v>
      </c>
      <c r="Q516">
        <v>0</v>
      </c>
      <c r="R516">
        <v>0</v>
      </c>
      <c r="S516">
        <v>0</v>
      </c>
      <c r="T516">
        <v>0</v>
      </c>
      <c r="U516">
        <v>0</v>
      </c>
      <c r="V516">
        <v>0</v>
      </c>
      <c r="W516">
        <v>0</v>
      </c>
    </row>
    <row r="517" spans="1:23" x14ac:dyDescent="0.25">
      <c r="A517">
        <v>23922063000109</v>
      </c>
      <c r="B517" t="s">
        <v>776</v>
      </c>
      <c r="C517">
        <v>89</v>
      </c>
      <c r="D517" s="122">
        <v>42453</v>
      </c>
      <c r="E517" t="s">
        <v>2187</v>
      </c>
      <c r="F517" t="s">
        <v>2188</v>
      </c>
      <c r="G517">
        <v>361</v>
      </c>
      <c r="H517">
        <v>362</v>
      </c>
      <c r="L517">
        <v>1</v>
      </c>
      <c r="M517">
        <v>1</v>
      </c>
      <c r="N517">
        <v>1</v>
      </c>
      <c r="O517">
        <v>1</v>
      </c>
      <c r="P517">
        <v>1</v>
      </c>
      <c r="Q517">
        <v>0</v>
      </c>
      <c r="R517">
        <v>0</v>
      </c>
      <c r="S517">
        <v>0</v>
      </c>
      <c r="T517">
        <v>0</v>
      </c>
      <c r="U517">
        <v>0</v>
      </c>
      <c r="V517">
        <v>0</v>
      </c>
      <c r="W517">
        <v>0</v>
      </c>
    </row>
    <row r="518" spans="1:23" x14ac:dyDescent="0.25">
      <c r="A518">
        <v>26549933000126</v>
      </c>
      <c r="B518" t="s">
        <v>777</v>
      </c>
      <c r="C518">
        <v>89</v>
      </c>
      <c r="D518" s="122">
        <v>42753</v>
      </c>
      <c r="E518" t="s">
        <v>2189</v>
      </c>
      <c r="F518" t="s">
        <v>2188</v>
      </c>
      <c r="G518">
        <v>361</v>
      </c>
      <c r="H518">
        <v>362</v>
      </c>
      <c r="L518">
        <v>1</v>
      </c>
      <c r="M518">
        <v>0</v>
      </c>
      <c r="N518">
        <v>1</v>
      </c>
      <c r="O518">
        <v>1</v>
      </c>
      <c r="P518">
        <v>0</v>
      </c>
      <c r="Q518">
        <v>0</v>
      </c>
      <c r="R518">
        <v>0</v>
      </c>
      <c r="S518">
        <v>0</v>
      </c>
      <c r="T518">
        <v>0</v>
      </c>
      <c r="U518">
        <v>0</v>
      </c>
      <c r="V518">
        <v>0</v>
      </c>
      <c r="W518">
        <v>0</v>
      </c>
    </row>
    <row r="519" spans="1:23" x14ac:dyDescent="0.25">
      <c r="A519">
        <v>34867766000190</v>
      </c>
      <c r="B519" t="s">
        <v>778</v>
      </c>
      <c r="C519">
        <v>89</v>
      </c>
      <c r="D519" s="122">
        <v>43781</v>
      </c>
      <c r="E519" t="s">
        <v>2190</v>
      </c>
      <c r="F519" t="s">
        <v>2169</v>
      </c>
      <c r="G519">
        <v>357</v>
      </c>
      <c r="H519">
        <v>358</v>
      </c>
      <c r="L519">
        <v>1</v>
      </c>
      <c r="M519">
        <v>0</v>
      </c>
      <c r="N519">
        <v>0</v>
      </c>
      <c r="O519">
        <v>0</v>
      </c>
      <c r="P519">
        <v>0</v>
      </c>
      <c r="Q519">
        <v>0</v>
      </c>
      <c r="R519">
        <v>0</v>
      </c>
      <c r="S519">
        <v>0</v>
      </c>
      <c r="T519">
        <v>0</v>
      </c>
      <c r="U519">
        <v>0</v>
      </c>
      <c r="V519">
        <v>0</v>
      </c>
      <c r="W519">
        <v>0</v>
      </c>
    </row>
    <row r="520" spans="1:23" x14ac:dyDescent="0.25">
      <c r="A520">
        <v>34461635000108</v>
      </c>
      <c r="B520" t="s">
        <v>2191</v>
      </c>
      <c r="C520">
        <v>89</v>
      </c>
      <c r="D520" s="122">
        <v>43826</v>
      </c>
      <c r="E520" t="s">
        <v>2192</v>
      </c>
      <c r="F520" t="s">
        <v>2188</v>
      </c>
      <c r="G520">
        <v>357</v>
      </c>
      <c r="H520">
        <v>358</v>
      </c>
      <c r="L520">
        <v>1</v>
      </c>
      <c r="M520">
        <v>0</v>
      </c>
      <c r="N520">
        <v>0</v>
      </c>
      <c r="O520">
        <v>0</v>
      </c>
      <c r="P520">
        <v>0</v>
      </c>
      <c r="Q520">
        <v>0</v>
      </c>
      <c r="R520">
        <v>0</v>
      </c>
      <c r="S520">
        <v>0</v>
      </c>
      <c r="T520">
        <v>0</v>
      </c>
      <c r="U520">
        <v>0</v>
      </c>
      <c r="V520">
        <v>0</v>
      </c>
      <c r="W520">
        <v>0</v>
      </c>
    </row>
    <row r="521" spans="1:23" x14ac:dyDescent="0.25">
      <c r="A521">
        <v>30068713000158</v>
      </c>
      <c r="B521" t="s">
        <v>779</v>
      </c>
      <c r="C521">
        <v>89</v>
      </c>
      <c r="D521" s="122">
        <v>43220</v>
      </c>
      <c r="E521" t="s">
        <v>2193</v>
      </c>
      <c r="F521" t="s">
        <v>2188</v>
      </c>
      <c r="G521">
        <v>361</v>
      </c>
      <c r="H521">
        <v>362</v>
      </c>
      <c r="L521">
        <v>1</v>
      </c>
      <c r="M521">
        <v>1</v>
      </c>
      <c r="N521">
        <v>1</v>
      </c>
      <c r="O521">
        <v>1</v>
      </c>
      <c r="P521">
        <v>1</v>
      </c>
      <c r="Q521">
        <v>0</v>
      </c>
      <c r="R521">
        <v>0</v>
      </c>
      <c r="S521">
        <v>0</v>
      </c>
      <c r="T521">
        <v>0</v>
      </c>
      <c r="U521">
        <v>0</v>
      </c>
      <c r="V521">
        <v>0</v>
      </c>
      <c r="W521">
        <v>0</v>
      </c>
    </row>
    <row r="522" spans="1:23" x14ac:dyDescent="0.25">
      <c r="A522">
        <v>34309549000184</v>
      </c>
      <c r="B522" t="s">
        <v>2194</v>
      </c>
      <c r="C522">
        <v>89</v>
      </c>
      <c r="D522" s="122">
        <v>43762</v>
      </c>
      <c r="E522" t="s">
        <v>2195</v>
      </c>
      <c r="F522" t="s">
        <v>2188</v>
      </c>
      <c r="G522">
        <v>361</v>
      </c>
      <c r="H522">
        <v>362</v>
      </c>
      <c r="L522">
        <v>1</v>
      </c>
      <c r="M522">
        <v>0</v>
      </c>
      <c r="N522">
        <v>1</v>
      </c>
      <c r="O522">
        <v>1</v>
      </c>
      <c r="P522">
        <v>0</v>
      </c>
      <c r="Q522">
        <v>0</v>
      </c>
      <c r="R522">
        <v>0</v>
      </c>
      <c r="S522">
        <v>0</v>
      </c>
      <c r="T522">
        <v>0</v>
      </c>
      <c r="U522">
        <v>0</v>
      </c>
      <c r="V522">
        <v>0</v>
      </c>
      <c r="W522">
        <v>0</v>
      </c>
    </row>
    <row r="523" spans="1:23" x14ac:dyDescent="0.25">
      <c r="A523">
        <v>21523833000107</v>
      </c>
      <c r="B523" t="s">
        <v>780</v>
      </c>
      <c r="C523">
        <v>89</v>
      </c>
      <c r="D523" s="122">
        <v>43881</v>
      </c>
      <c r="E523" t="s">
        <v>2196</v>
      </c>
      <c r="F523" t="s">
        <v>2197</v>
      </c>
      <c r="G523">
        <v>411</v>
      </c>
      <c r="L523">
        <v>0</v>
      </c>
      <c r="M523">
        <v>0</v>
      </c>
      <c r="N523">
        <v>0</v>
      </c>
      <c r="O523">
        <v>1</v>
      </c>
      <c r="P523">
        <v>0</v>
      </c>
      <c r="Q523">
        <v>0</v>
      </c>
      <c r="R523">
        <v>0</v>
      </c>
      <c r="S523">
        <v>0</v>
      </c>
      <c r="T523">
        <v>0</v>
      </c>
      <c r="U523">
        <v>0</v>
      </c>
      <c r="V523">
        <v>0</v>
      </c>
      <c r="W523">
        <v>0</v>
      </c>
    </row>
    <row r="524" spans="1:23" x14ac:dyDescent="0.25">
      <c r="A524">
        <v>10843445000197</v>
      </c>
      <c r="B524" t="s">
        <v>782</v>
      </c>
      <c r="C524">
        <v>89</v>
      </c>
      <c r="D524" s="122">
        <v>40805</v>
      </c>
      <c r="E524" t="s">
        <v>2198</v>
      </c>
      <c r="F524" t="s">
        <v>2199</v>
      </c>
      <c r="G524">
        <v>357</v>
      </c>
      <c r="H524">
        <v>358</v>
      </c>
      <c r="L524">
        <v>0</v>
      </c>
      <c r="M524">
        <v>0</v>
      </c>
      <c r="N524">
        <v>0</v>
      </c>
      <c r="O524">
        <v>0</v>
      </c>
      <c r="P524">
        <v>0</v>
      </c>
      <c r="Q524">
        <v>0</v>
      </c>
      <c r="R524">
        <v>1</v>
      </c>
      <c r="S524">
        <v>0</v>
      </c>
      <c r="T524">
        <v>1</v>
      </c>
      <c r="U524">
        <v>0</v>
      </c>
      <c r="V524">
        <v>0</v>
      </c>
      <c r="W524">
        <v>0</v>
      </c>
    </row>
    <row r="525" spans="1:23" x14ac:dyDescent="0.25">
      <c r="A525">
        <v>30910166000106</v>
      </c>
      <c r="B525" t="s">
        <v>866</v>
      </c>
      <c r="C525">
        <v>89</v>
      </c>
      <c r="D525" s="122">
        <v>43461</v>
      </c>
      <c r="E525" t="s">
        <v>2200</v>
      </c>
      <c r="F525" t="s">
        <v>2149</v>
      </c>
      <c r="G525">
        <v>360</v>
      </c>
      <c r="H525">
        <v>357</v>
      </c>
      <c r="L525">
        <v>0</v>
      </c>
      <c r="M525">
        <v>0</v>
      </c>
      <c r="N525">
        <v>0</v>
      </c>
      <c r="O525">
        <v>0</v>
      </c>
      <c r="P525">
        <v>0</v>
      </c>
      <c r="Q525">
        <v>0</v>
      </c>
      <c r="R525">
        <v>1</v>
      </c>
      <c r="S525">
        <v>0</v>
      </c>
      <c r="T525">
        <v>1</v>
      </c>
      <c r="U525">
        <v>0</v>
      </c>
      <c r="V525">
        <v>0</v>
      </c>
      <c r="W525">
        <v>0</v>
      </c>
    </row>
    <row r="526" spans="1:23" x14ac:dyDescent="0.25">
      <c r="A526">
        <v>24018872000145</v>
      </c>
      <c r="B526" t="s">
        <v>2201</v>
      </c>
      <c r="C526">
        <v>89</v>
      </c>
      <c r="D526" s="122">
        <v>42570</v>
      </c>
      <c r="E526" t="s">
        <v>2202</v>
      </c>
      <c r="F526" t="s">
        <v>2199</v>
      </c>
      <c r="G526">
        <v>357</v>
      </c>
      <c r="H526">
        <v>358</v>
      </c>
      <c r="L526">
        <v>0</v>
      </c>
      <c r="M526">
        <v>0</v>
      </c>
      <c r="N526">
        <v>0</v>
      </c>
      <c r="O526">
        <v>0</v>
      </c>
      <c r="P526">
        <v>0</v>
      </c>
      <c r="Q526">
        <v>0</v>
      </c>
      <c r="R526">
        <v>1</v>
      </c>
      <c r="S526">
        <v>0</v>
      </c>
      <c r="T526">
        <v>1</v>
      </c>
      <c r="U526">
        <v>0</v>
      </c>
      <c r="V526">
        <v>0</v>
      </c>
      <c r="W526">
        <v>0</v>
      </c>
    </row>
    <row r="527" spans="1:23" x14ac:dyDescent="0.25">
      <c r="A527">
        <v>4621721000170</v>
      </c>
      <c r="B527" t="s">
        <v>2203</v>
      </c>
      <c r="C527">
        <v>89</v>
      </c>
      <c r="D527" s="122">
        <v>37134</v>
      </c>
      <c r="E527" t="s">
        <v>2204</v>
      </c>
      <c r="F527" t="s">
        <v>2149</v>
      </c>
      <c r="G527">
        <v>360</v>
      </c>
      <c r="H527">
        <v>357</v>
      </c>
      <c r="L527">
        <v>0</v>
      </c>
      <c r="M527">
        <v>0</v>
      </c>
      <c r="N527">
        <v>0</v>
      </c>
      <c r="O527">
        <v>0</v>
      </c>
      <c r="P527">
        <v>0</v>
      </c>
      <c r="Q527">
        <v>0</v>
      </c>
      <c r="R527">
        <v>1</v>
      </c>
      <c r="S527">
        <v>1</v>
      </c>
      <c r="T527">
        <v>1</v>
      </c>
      <c r="U527">
        <v>0</v>
      </c>
      <c r="V527">
        <v>0</v>
      </c>
      <c r="W527">
        <v>0</v>
      </c>
    </row>
    <row r="528" spans="1:23" x14ac:dyDescent="0.25">
      <c r="A528">
        <v>31340900000101</v>
      </c>
      <c r="B528" t="s">
        <v>2205</v>
      </c>
      <c r="C528">
        <v>82</v>
      </c>
      <c r="D528" s="122">
        <v>43551</v>
      </c>
      <c r="E528" t="s">
        <v>2206</v>
      </c>
      <c r="F528" t="s">
        <v>2073</v>
      </c>
      <c r="G528">
        <v>318</v>
      </c>
      <c r="H528">
        <v>319</v>
      </c>
      <c r="I528">
        <v>320</v>
      </c>
      <c r="J528">
        <v>321</v>
      </c>
      <c r="L528">
        <v>1</v>
      </c>
      <c r="M528">
        <v>0</v>
      </c>
      <c r="N528">
        <v>0</v>
      </c>
      <c r="O528">
        <v>0</v>
      </c>
      <c r="P528">
        <v>0</v>
      </c>
      <c r="Q528">
        <v>0</v>
      </c>
      <c r="R528">
        <v>1</v>
      </c>
      <c r="S528">
        <v>1</v>
      </c>
      <c r="T528">
        <v>1</v>
      </c>
      <c r="U528">
        <v>0</v>
      </c>
      <c r="V528">
        <v>1</v>
      </c>
      <c r="W528">
        <v>0</v>
      </c>
    </row>
    <row r="529" spans="1:24" x14ac:dyDescent="0.25">
      <c r="A529">
        <v>40884541000144</v>
      </c>
      <c r="B529" t="s">
        <v>708</v>
      </c>
      <c r="C529">
        <v>116</v>
      </c>
      <c r="D529" s="122">
        <v>44337</v>
      </c>
      <c r="E529" t="s">
        <v>2207</v>
      </c>
      <c r="F529" t="s">
        <v>2208</v>
      </c>
      <c r="G529">
        <v>448</v>
      </c>
      <c r="L529">
        <v>0</v>
      </c>
      <c r="M529">
        <v>0</v>
      </c>
      <c r="N529">
        <v>0</v>
      </c>
      <c r="O529">
        <v>0</v>
      </c>
      <c r="P529">
        <v>1</v>
      </c>
      <c r="Q529">
        <v>0</v>
      </c>
      <c r="R529">
        <v>0</v>
      </c>
      <c r="S529">
        <v>0</v>
      </c>
      <c r="T529">
        <v>0</v>
      </c>
      <c r="U529">
        <v>0</v>
      </c>
      <c r="V529">
        <v>0</v>
      </c>
      <c r="W529">
        <v>0</v>
      </c>
    </row>
    <row r="530" spans="1:24" x14ac:dyDescent="0.25">
      <c r="A530">
        <v>40140447000180</v>
      </c>
      <c r="B530" t="s">
        <v>709</v>
      </c>
      <c r="C530">
        <v>116</v>
      </c>
      <c r="D530" s="122">
        <v>44309</v>
      </c>
      <c r="E530" t="s">
        <v>2209</v>
      </c>
      <c r="F530" t="s">
        <v>2208</v>
      </c>
      <c r="G530">
        <v>448</v>
      </c>
      <c r="L530">
        <v>0</v>
      </c>
      <c r="M530">
        <v>0</v>
      </c>
      <c r="N530">
        <v>1</v>
      </c>
      <c r="O530">
        <v>0</v>
      </c>
      <c r="P530">
        <v>1</v>
      </c>
      <c r="Q530">
        <v>0</v>
      </c>
      <c r="R530">
        <v>0</v>
      </c>
      <c r="S530">
        <v>0</v>
      </c>
      <c r="T530">
        <v>0</v>
      </c>
      <c r="U530">
        <v>0</v>
      </c>
      <c r="V530">
        <v>0</v>
      </c>
      <c r="W530">
        <v>0</v>
      </c>
    </row>
    <row r="531" spans="1:24" ht="90" x14ac:dyDescent="0.25">
      <c r="A531">
        <v>42287556000150</v>
      </c>
      <c r="B531" t="s">
        <v>3126</v>
      </c>
      <c r="C531">
        <v>117</v>
      </c>
      <c r="D531" s="122">
        <v>44392</v>
      </c>
      <c r="E531" s="185" t="s">
        <v>3140</v>
      </c>
      <c r="F531" t="s">
        <v>3141</v>
      </c>
      <c r="G531">
        <v>450</v>
      </c>
      <c r="H531">
        <v>451</v>
      </c>
      <c r="L531">
        <v>0</v>
      </c>
      <c r="M531">
        <v>1</v>
      </c>
      <c r="N531">
        <v>1</v>
      </c>
      <c r="O531">
        <v>0</v>
      </c>
      <c r="P531">
        <v>1</v>
      </c>
      <c r="Q531">
        <v>1</v>
      </c>
      <c r="R531">
        <v>0</v>
      </c>
      <c r="S531">
        <v>0</v>
      </c>
      <c r="T531">
        <v>0</v>
      </c>
      <c r="U531">
        <v>0</v>
      </c>
      <c r="V531">
        <v>0</v>
      </c>
      <c r="W531">
        <v>1</v>
      </c>
    </row>
    <row r="532" spans="1:24" ht="90" x14ac:dyDescent="0.25">
      <c r="A532">
        <v>42287556000150</v>
      </c>
      <c r="B532" t="s">
        <v>3126</v>
      </c>
      <c r="C532">
        <v>117</v>
      </c>
      <c r="D532" s="122">
        <v>44392</v>
      </c>
      <c r="E532" s="185" t="s">
        <v>3140</v>
      </c>
      <c r="F532" t="s">
        <v>3141</v>
      </c>
      <c r="G532">
        <v>450</v>
      </c>
      <c r="H532">
        <v>451</v>
      </c>
      <c r="L532">
        <v>0</v>
      </c>
      <c r="M532">
        <v>1</v>
      </c>
      <c r="N532">
        <v>1</v>
      </c>
      <c r="O532">
        <v>0</v>
      </c>
      <c r="P532">
        <v>1</v>
      </c>
      <c r="Q532">
        <v>1</v>
      </c>
      <c r="R532">
        <v>0</v>
      </c>
      <c r="S532">
        <v>0</v>
      </c>
      <c r="T532">
        <v>0</v>
      </c>
      <c r="U532">
        <v>0</v>
      </c>
      <c r="V532">
        <v>0</v>
      </c>
      <c r="W532">
        <v>1</v>
      </c>
    </row>
    <row r="533" spans="1:24" ht="30" x14ac:dyDescent="0.25">
      <c r="A533">
        <v>7187751000108</v>
      </c>
      <c r="B533" t="s">
        <v>818</v>
      </c>
      <c r="C533">
        <v>22</v>
      </c>
      <c r="D533" s="122">
        <v>39416</v>
      </c>
      <c r="E533" s="185" t="s">
        <v>3142</v>
      </c>
      <c r="F533" t="s">
        <v>3143</v>
      </c>
      <c r="G533">
        <v>82</v>
      </c>
      <c r="L533">
        <v>0</v>
      </c>
      <c r="M533">
        <v>0</v>
      </c>
      <c r="N533">
        <v>0</v>
      </c>
      <c r="O533">
        <v>1</v>
      </c>
      <c r="P533">
        <v>0</v>
      </c>
      <c r="Q533">
        <v>0</v>
      </c>
      <c r="R533">
        <v>0</v>
      </c>
      <c r="S533">
        <v>0</v>
      </c>
      <c r="T533">
        <v>0</v>
      </c>
      <c r="U533">
        <v>0</v>
      </c>
      <c r="V533">
        <v>0</v>
      </c>
      <c r="W533">
        <v>0</v>
      </c>
    </row>
    <row r="534" spans="1:24" x14ac:dyDescent="0.25">
      <c r="A534">
        <v>26324209000102</v>
      </c>
      <c r="B534" t="s">
        <v>557</v>
      </c>
      <c r="C534">
        <v>59</v>
      </c>
      <c r="D534" s="122">
        <v>42923</v>
      </c>
      <c r="E534" t="s">
        <v>3183</v>
      </c>
      <c r="F534" t="s">
        <v>3179</v>
      </c>
      <c r="G534">
        <v>214</v>
      </c>
      <c r="H534">
        <v>13</v>
      </c>
      <c r="L534">
        <v>1</v>
      </c>
      <c r="M534">
        <v>1</v>
      </c>
      <c r="N534">
        <v>1</v>
      </c>
      <c r="O534">
        <v>1</v>
      </c>
      <c r="P534">
        <v>0</v>
      </c>
      <c r="Q534">
        <v>0</v>
      </c>
      <c r="R534">
        <v>0</v>
      </c>
      <c r="S534">
        <v>0</v>
      </c>
      <c r="T534">
        <v>0</v>
      </c>
      <c r="U534">
        <v>0</v>
      </c>
      <c r="V534">
        <v>0</v>
      </c>
      <c r="W534">
        <v>0</v>
      </c>
    </row>
    <row r="535" spans="1:24" x14ac:dyDescent="0.25">
      <c r="A535">
        <v>23957096000186</v>
      </c>
      <c r="B535" t="s">
        <v>399</v>
      </c>
      <c r="C535">
        <v>118</v>
      </c>
      <c r="D535" s="122">
        <v>42639</v>
      </c>
      <c r="E535" t="s">
        <v>3184</v>
      </c>
      <c r="F535" t="s">
        <v>3185</v>
      </c>
      <c r="G535">
        <v>453</v>
      </c>
      <c r="H535">
        <v>454</v>
      </c>
      <c r="I535">
        <v>455</v>
      </c>
      <c r="L535">
        <v>0</v>
      </c>
      <c r="M535">
        <v>0</v>
      </c>
      <c r="N535">
        <v>0</v>
      </c>
      <c r="O535">
        <v>0</v>
      </c>
      <c r="P535">
        <v>0</v>
      </c>
      <c r="Q535">
        <v>0</v>
      </c>
      <c r="R535">
        <v>0</v>
      </c>
      <c r="S535">
        <v>1</v>
      </c>
      <c r="T535">
        <v>0</v>
      </c>
      <c r="U535">
        <v>0</v>
      </c>
      <c r="V535">
        <v>0</v>
      </c>
      <c r="W535">
        <v>0</v>
      </c>
    </row>
    <row r="536" spans="1:24" x14ac:dyDescent="0.25">
      <c r="A536">
        <v>35556444000192</v>
      </c>
      <c r="B536" t="s">
        <v>756</v>
      </c>
      <c r="C536">
        <v>119</v>
      </c>
      <c r="D536" s="122">
        <v>43903</v>
      </c>
      <c r="E536" t="s">
        <v>3186</v>
      </c>
      <c r="F536" t="s">
        <v>3187</v>
      </c>
      <c r="G536">
        <v>456</v>
      </c>
      <c r="L536">
        <v>0</v>
      </c>
      <c r="M536">
        <v>0</v>
      </c>
      <c r="N536">
        <v>0</v>
      </c>
      <c r="O536">
        <v>0</v>
      </c>
      <c r="P536">
        <v>1</v>
      </c>
      <c r="Q536">
        <v>0</v>
      </c>
      <c r="R536">
        <v>0</v>
      </c>
      <c r="S536">
        <v>0</v>
      </c>
      <c r="T536">
        <v>0</v>
      </c>
      <c r="U536">
        <v>0</v>
      </c>
      <c r="V536">
        <v>0</v>
      </c>
      <c r="W536">
        <v>0</v>
      </c>
      <c r="X536" t="s">
        <v>3188</v>
      </c>
    </row>
    <row r="537" spans="1:24" x14ac:dyDescent="0.25">
      <c r="A537">
        <v>41409761000189</v>
      </c>
      <c r="B537" t="s">
        <v>3427</v>
      </c>
      <c r="C537">
        <v>120</v>
      </c>
      <c r="D537" s="122">
        <v>44302</v>
      </c>
      <c r="E537" t="s">
        <v>3428</v>
      </c>
      <c r="F537" t="s">
        <v>3581</v>
      </c>
      <c r="L537">
        <v>0</v>
      </c>
      <c r="M537">
        <v>0</v>
      </c>
      <c r="N537">
        <v>0</v>
      </c>
      <c r="O537">
        <v>0</v>
      </c>
      <c r="P537">
        <v>1</v>
      </c>
      <c r="Q537">
        <v>0</v>
      </c>
      <c r="R537">
        <v>0</v>
      </c>
      <c r="S537">
        <v>0</v>
      </c>
      <c r="T537">
        <v>0</v>
      </c>
      <c r="U537">
        <v>0</v>
      </c>
      <c r="V537">
        <v>0</v>
      </c>
      <c r="W537">
        <v>0</v>
      </c>
    </row>
    <row r="538" spans="1:24" x14ac:dyDescent="0.25">
      <c r="A538">
        <v>41978534000174</v>
      </c>
      <c r="B538" t="s">
        <v>3245</v>
      </c>
      <c r="C538">
        <v>120</v>
      </c>
      <c r="D538" s="122">
        <v>44439</v>
      </c>
      <c r="E538" t="s">
        <v>3429</v>
      </c>
      <c r="F538" t="s">
        <v>3582</v>
      </c>
      <c r="L538">
        <v>1</v>
      </c>
      <c r="M538">
        <v>0</v>
      </c>
      <c r="N538">
        <v>0</v>
      </c>
      <c r="O538">
        <v>1</v>
      </c>
      <c r="P538">
        <v>1</v>
      </c>
      <c r="Q538">
        <v>0</v>
      </c>
      <c r="R538">
        <v>0</v>
      </c>
      <c r="S538">
        <v>0</v>
      </c>
      <c r="T538">
        <v>0</v>
      </c>
      <c r="U538">
        <v>0</v>
      </c>
      <c r="V538">
        <v>0</v>
      </c>
      <c r="W538">
        <v>0</v>
      </c>
    </row>
    <row r="539" spans="1:24" x14ac:dyDescent="0.25">
      <c r="A539">
        <v>41710472000115</v>
      </c>
      <c r="B539" t="s">
        <v>3361</v>
      </c>
      <c r="C539">
        <v>120</v>
      </c>
      <c r="D539" s="122">
        <v>44699</v>
      </c>
      <c r="E539" t="s">
        <v>3430</v>
      </c>
      <c r="F539" t="s">
        <v>3582</v>
      </c>
      <c r="L539">
        <v>1</v>
      </c>
      <c r="M539">
        <v>0</v>
      </c>
      <c r="N539">
        <v>0</v>
      </c>
      <c r="O539">
        <v>1</v>
      </c>
      <c r="P539">
        <v>1</v>
      </c>
      <c r="Q539">
        <v>0</v>
      </c>
      <c r="R539">
        <v>0</v>
      </c>
      <c r="S539">
        <v>0</v>
      </c>
      <c r="T539">
        <v>0</v>
      </c>
      <c r="U539">
        <v>0</v>
      </c>
      <c r="V539">
        <v>0</v>
      </c>
      <c r="W539">
        <v>0</v>
      </c>
    </row>
    <row r="540" spans="1:24" x14ac:dyDescent="0.25">
      <c r="A540">
        <v>42014125000110</v>
      </c>
      <c r="B540" t="s">
        <v>3201</v>
      </c>
      <c r="C540">
        <v>120</v>
      </c>
      <c r="D540" s="122">
        <v>44461</v>
      </c>
      <c r="E540" t="s">
        <v>3431</v>
      </c>
      <c r="F540" t="s">
        <v>3583</v>
      </c>
      <c r="L540">
        <v>1</v>
      </c>
      <c r="M540">
        <v>0</v>
      </c>
      <c r="N540">
        <v>0</v>
      </c>
      <c r="O540">
        <v>1</v>
      </c>
      <c r="P540">
        <v>1</v>
      </c>
      <c r="Q540">
        <v>0</v>
      </c>
      <c r="R540">
        <v>0</v>
      </c>
      <c r="S540">
        <v>0</v>
      </c>
      <c r="T540">
        <v>0</v>
      </c>
      <c r="U540">
        <v>0</v>
      </c>
      <c r="V540">
        <v>0</v>
      </c>
      <c r="W540">
        <v>0</v>
      </c>
    </row>
    <row r="541" spans="1:24" x14ac:dyDescent="0.25">
      <c r="A541">
        <v>45521716000172</v>
      </c>
      <c r="B541" t="s">
        <v>3252</v>
      </c>
      <c r="C541">
        <v>120</v>
      </c>
      <c r="D541" s="122">
        <v>44865</v>
      </c>
      <c r="E541" t="s">
        <v>3432</v>
      </c>
      <c r="F541" t="s">
        <v>3581</v>
      </c>
      <c r="L541">
        <v>0</v>
      </c>
      <c r="M541">
        <v>0</v>
      </c>
      <c r="N541">
        <v>0</v>
      </c>
      <c r="O541">
        <v>0</v>
      </c>
      <c r="P541">
        <v>1</v>
      </c>
      <c r="Q541">
        <v>0</v>
      </c>
      <c r="R541">
        <v>0</v>
      </c>
      <c r="S541">
        <v>0</v>
      </c>
      <c r="T541">
        <v>0</v>
      </c>
      <c r="U541">
        <v>0</v>
      </c>
      <c r="V541">
        <v>0</v>
      </c>
      <c r="W541">
        <v>0</v>
      </c>
    </row>
    <row r="542" spans="1:24" x14ac:dyDescent="0.25">
      <c r="A542">
        <v>45521716000172</v>
      </c>
      <c r="B542" t="s">
        <v>3584</v>
      </c>
      <c r="C542">
        <v>120</v>
      </c>
      <c r="D542" s="122">
        <v>44865</v>
      </c>
      <c r="E542" t="s">
        <v>3585</v>
      </c>
      <c r="F542" t="s">
        <v>3581</v>
      </c>
    </row>
    <row r="543" spans="1:24" x14ac:dyDescent="0.25">
      <c r="A543">
        <v>41423887000108</v>
      </c>
      <c r="B543" t="s">
        <v>3586</v>
      </c>
      <c r="C543">
        <v>120</v>
      </c>
      <c r="D543" s="122">
        <v>44302</v>
      </c>
      <c r="E543" t="s">
        <v>3428</v>
      </c>
      <c r="F543" t="s">
        <v>3581</v>
      </c>
    </row>
  </sheetData>
  <pageMargins left="0.7" right="0.7" top="0.75" bottom="0.75" header="0.3" footer="0.3"/>
  <headerFooter>
    <oddFooter>&amp;R_x000D_&amp;1#&amp;"Calibri"&amp;10&amp;K008000 [ CLASSIFICAÇÃO: PÚBLICA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BF7409784FA4BAE0FE908C2B2E13D" ma:contentTypeVersion="11" ma:contentTypeDescription="Crie um novo documento." ma:contentTypeScope="" ma:versionID="71b53c995182ba5f7b15faab06172e98">
  <xsd:schema xmlns:xsd="http://www.w3.org/2001/XMLSchema" xmlns:xs="http://www.w3.org/2001/XMLSchema" xmlns:p="http://schemas.microsoft.com/office/2006/metadata/properties" xmlns:ns2="a3c0998e-6ac2-4738-bc51-1681a25fd405" xmlns:ns3="57f19477-65ed-4322-80b7-2ccbe09893b8" targetNamespace="http://schemas.microsoft.com/office/2006/metadata/properties" ma:root="true" ma:fieldsID="1e6ed509d4960fb41ad537c404539736" ns2:_="" ns3:_="">
    <xsd:import namespace="a3c0998e-6ac2-4738-bc51-1681a25fd405"/>
    <xsd:import namespace="57f19477-65ed-4322-80b7-2ccbe09893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c0998e-6ac2-4738-bc51-1681a25fd4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d754b822-5dd9-4e0c-b700-11cd705809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f19477-65ed-4322-80b7-2ccbe09893b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5a2fb10-104d-41ba-8be7-2c1600084bf4}" ma:internalName="TaxCatchAll" ma:showField="CatchAllData" ma:web="57f19477-65ed-4322-80b7-2ccbe09893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7f19477-65ed-4322-80b7-2ccbe09893b8" xsi:nil="true"/>
    <lcf76f155ced4ddcb4097134ff3c332f xmlns="a3c0998e-6ac2-4738-bc51-1681a25fd4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02B414-6F36-492F-9C6F-54DAD77DF187}"/>
</file>

<file path=customXml/itemProps2.xml><?xml version="1.0" encoding="utf-8"?>
<ds:datastoreItem xmlns:ds="http://schemas.openxmlformats.org/officeDocument/2006/customXml" ds:itemID="{543478BB-8E37-437F-B7F5-DA553488EBC7}"/>
</file>

<file path=customXml/itemProps3.xml><?xml version="1.0" encoding="utf-8"?>
<ds:datastoreItem xmlns:ds="http://schemas.openxmlformats.org/officeDocument/2006/customXml" ds:itemID="{D60C210F-2D1D-4E60-9515-047FE05EF1EB}"/>
</file>

<file path=docMetadata/LabelInfo.xml><?xml version="1.0" encoding="utf-8"?>
<clbl:labelList xmlns:clbl="http://schemas.microsoft.com/office/2020/mipLabelMetadata">
  <clbl:label id="{e6a9157b-bcf3-4eac-b03e-7cf007ba9fdf}" enabled="1" method="Standard" siteId="{cf56e405-d2b0-4266-b210-aa04636b616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16</vt:i4>
      </vt:variant>
    </vt:vector>
  </HeadingPairs>
  <TitlesOfParts>
    <vt:vector size="16" baseType="lpstr">
      <vt:lpstr>Menu</vt:lpstr>
      <vt:lpstr>Fundos XP Locais</vt:lpstr>
      <vt:lpstr>Fundos XP Offshore Digital</vt:lpstr>
      <vt:lpstr>Fundos Cetipados</vt:lpstr>
      <vt:lpstr>Fundos Alternativos</vt:lpstr>
      <vt:lpstr>Fundos PR+</vt:lpstr>
      <vt:lpstr>Glossário Fundos Fechados</vt:lpstr>
      <vt:lpstr>Comentários do Gestor</vt:lpstr>
      <vt:lpstr>Simulador de Receita</vt:lpstr>
      <vt:lpstr>Comparador</vt:lpstr>
      <vt:lpstr>Fundos Mercado</vt:lpstr>
      <vt:lpstr>Classificação XP</vt:lpstr>
      <vt:lpstr>Base Comentários</vt:lpstr>
      <vt:lpstr>Base Assets</vt:lpstr>
      <vt:lpstr>Base Gestores</vt:lpstr>
      <vt:lpstr>Base Fundos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 Lucas</dc:creator>
  <cp:lastModifiedBy>Moises Rodrigues</cp:lastModifiedBy>
  <dcterms:created xsi:type="dcterms:W3CDTF">2021-06-01T23:45:11Z</dcterms:created>
  <dcterms:modified xsi:type="dcterms:W3CDTF">2026-05-14T13:10:40Z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1307621324</vt:lpwstr>
  </property>
  <property fmtid="{D5CDD505-2E9C-101B-9397-08002B2CF9AE}" pid="3" name="EcoUpdateMessage">
    <vt:lpwstr>2021/06/08-12:08:44</vt:lpwstr>
  </property>
  <property fmtid="{D5CDD505-2E9C-101B-9397-08002B2CF9AE}" pid="4" name="EcoUpdateStatus">
    <vt:lpwstr>2021-06-07=BRA:St,ME,Fd,TP;USA:St,ME,TP;ARG:St,ME,Fd,TP;MEX:St,ME,Fd,TP;CHL:St,ME,TP;PER:St,ME,Fd|2021-06-04=CHL:Fd;GBR:St,ME;COL:St,ME;PER:TP|2014-02-26=VEN:St|2002-11-08=JPN:St|2016-08-18=NNN:St|2021-06-03=COL:Fd|2007-01-31=ESP:St|2003-01-29=CHN:St|2003</vt:lpwstr>
  </property>
  <property fmtid="{D5CDD505-2E9C-101B-9397-08002B2CF9AE}" pid="5" name="MSIP_Label_e6a9157b-bcf3-4eac-b03e-7cf007ba9fdf_Enabled">
    <vt:lpwstr>true</vt:lpwstr>
  </property>
  <property fmtid="{D5CDD505-2E9C-101B-9397-08002B2CF9AE}" pid="6" name="MSIP_Label_e6a9157b-bcf3-4eac-b03e-7cf007ba9fdf_SetDate">
    <vt:lpwstr>2024-05-09T21:43:19Z</vt:lpwstr>
  </property>
  <property fmtid="{D5CDD505-2E9C-101B-9397-08002B2CF9AE}" pid="7" name="MSIP_Label_e6a9157b-bcf3-4eac-b03e-7cf007ba9fdf_Method">
    <vt:lpwstr>Standard</vt:lpwstr>
  </property>
  <property fmtid="{D5CDD505-2E9C-101B-9397-08002B2CF9AE}" pid="8" name="MSIP_Label_e6a9157b-bcf3-4eac-b03e-7cf007ba9fdf_Name">
    <vt:lpwstr>Publica</vt:lpwstr>
  </property>
  <property fmtid="{D5CDD505-2E9C-101B-9397-08002B2CF9AE}" pid="9" name="MSIP_Label_e6a9157b-bcf3-4eac-b03e-7cf007ba9fdf_SiteId">
    <vt:lpwstr>cf56e405-d2b0-4266-b210-aa04636b6161</vt:lpwstr>
  </property>
  <property fmtid="{D5CDD505-2E9C-101B-9397-08002B2CF9AE}" pid="10" name="MSIP_Label_e6a9157b-bcf3-4eac-b03e-7cf007ba9fdf_ActionId">
    <vt:lpwstr>07213acf-1d8b-4ff6-9da7-fd3aa8394b28</vt:lpwstr>
  </property>
  <property fmtid="{D5CDD505-2E9C-101B-9397-08002B2CF9AE}" pid="11" name="MSIP_Label_e6a9157b-bcf3-4eac-b03e-7cf007ba9fdf_ContentBits">
    <vt:lpwstr>2</vt:lpwstr>
  </property>
  <property fmtid="{D5CDD505-2E9C-101B-9397-08002B2CF9AE}" pid="12" name="ContentTypeId">
    <vt:lpwstr>0x010100B0FBF7409784FA4BAE0FE908C2B2E13D</vt:lpwstr>
  </property>
</Properties>
</file>